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omments1.xml" ContentType="application/vnd.openxmlformats-officedocument.spreadsheetml.comment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5.xml" ContentType="application/vnd.openxmlformats-officedocument.drawing+xml"/>
  <Override PartName="/xl/charts/chart3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3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3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3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3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3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3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3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4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4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4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4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4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4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4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drawings/drawing2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dev\robot\LakersSteamworks2017\docs\"/>
    </mc:Choice>
  </mc:AlternateContent>
  <bookViews>
    <workbookView xWindow="0" yWindow="0" windowWidth="13650" windowHeight="7650" tabRatio="679" firstSheet="9" activeTab="23"/>
  </bookViews>
  <sheets>
    <sheet name="0ft" sheetId="35" r:id="rId1"/>
    <sheet name="1ft" sheetId="34" r:id="rId2"/>
    <sheet name="2ft" sheetId="33" r:id="rId3"/>
    <sheet name="3ft" sheetId="32" r:id="rId4"/>
    <sheet name="4ft" sheetId="31" r:id="rId5"/>
    <sheet name="5ft" sheetId="29" r:id="rId6"/>
    <sheet name="6ft" sheetId="28" r:id="rId7"/>
    <sheet name="7ft" sheetId="27" r:id="rId8"/>
    <sheet name="8ft" sheetId="26" r:id="rId9"/>
    <sheet name="9ft" sheetId="25" r:id="rId10"/>
    <sheet name="10ft" sheetId="24" r:id="rId11"/>
    <sheet name="11ft" sheetId="23" r:id="rId12"/>
    <sheet name="12ft" sheetId="22" r:id="rId13"/>
    <sheet name="13ft" sheetId="21" r:id="rId14"/>
    <sheet name="14ft" sheetId="20" r:id="rId15"/>
    <sheet name="15ft" sheetId="19" r:id="rId16"/>
    <sheet name="16ft" sheetId="18" r:id="rId17"/>
    <sheet name="17ft" sheetId="17" r:id="rId18"/>
    <sheet name="18ft" sheetId="16" r:id="rId19"/>
    <sheet name="19ft" sheetId="15" r:id="rId20"/>
    <sheet name="20ft" sheetId="11" r:id="rId21"/>
    <sheet name="21ft" sheetId="10" r:id="rId22"/>
    <sheet name="22ft" sheetId="6" r:id="rId23"/>
    <sheet name="SummaryChart" sheetId="9" r:id="rId24"/>
    <sheet name="Sheet1" sheetId="41" r:id="rId25"/>
    <sheet name="Summary 14ft StateChampHeight" sheetId="40" r:id="rId26"/>
    <sheet name="OrginalShooter Calcs" sheetId="39" r:id="rId27"/>
    <sheet name="Chart1" sheetId="8" r:id="rId28"/>
    <sheet name="Shooter Sped observations" sheetId="30" r:id="rId29"/>
  </sheets>
  <definedNames>
    <definedName name="_a">'22ft'!$O$1</definedName>
    <definedName name="_b">'22ft'!$O$2</definedName>
    <definedName name="_c">'22ft'!$O$3</definedName>
    <definedName name="_dt">'22ft'!$C$7</definedName>
    <definedName name="_xlnm._FilterDatabase" localSheetId="22" hidden="1">'22ft'!$D$18:$E$289</definedName>
    <definedName name="_xlnm._FilterDatabase" localSheetId="25" hidden="1">'Summary 14ft StateChampHeight'!$A$1:$AF$32</definedName>
    <definedName name="_xlnm._FilterDatabase" localSheetId="23" hidden="1">SummaryChart!$A$1:$AN$34</definedName>
    <definedName name="_g">'22ft'!$C$6</definedName>
    <definedName name="_ho">'22ft'!$C$3</definedName>
    <definedName name="_k">'22ft'!$C$15</definedName>
    <definedName name="_Vo">'22ft'!$C$1</definedName>
    <definedName name="_Vt">'22ft'!$C$5</definedName>
    <definedName name="_xchart.v1.0_16ft" localSheetId="0" hidden="1">'22ft'!#REF!</definedName>
    <definedName name="_xchart.v1.0_16ft" localSheetId="10" hidden="1">'22ft'!#REF!</definedName>
    <definedName name="_xchart.v1.0_16ft" localSheetId="11" hidden="1">'22ft'!#REF!</definedName>
    <definedName name="_xchart.v1.0_16ft" localSheetId="12" hidden="1">'22ft'!#REF!</definedName>
    <definedName name="_xchart.v1.0_16ft" localSheetId="13" hidden="1">'22ft'!#REF!</definedName>
    <definedName name="_xchart.v1.0_16ft" localSheetId="14" hidden="1">'22ft'!#REF!</definedName>
    <definedName name="_xchart.v1.0_16ft" localSheetId="1" hidden="1">'22ft'!#REF!</definedName>
    <definedName name="_xchart.v1.0_16ft" localSheetId="2" hidden="1">'22ft'!#REF!</definedName>
    <definedName name="_xchart.v1.0_16ft" localSheetId="3" hidden="1">'22ft'!#REF!</definedName>
    <definedName name="_xchart.v1.0_16ft" localSheetId="4" hidden="1">'22ft'!#REF!</definedName>
    <definedName name="_xchart.v1.0_16ft" localSheetId="5" hidden="1">'22ft'!#REF!</definedName>
    <definedName name="_xchart.v1.0_16ft" localSheetId="6" hidden="1">'22ft'!#REF!</definedName>
    <definedName name="_xchart.v1.0_16ft" localSheetId="7" hidden="1">'22ft'!#REF!</definedName>
    <definedName name="_xchart.v1.0_16ft" localSheetId="8" hidden="1">'22ft'!#REF!</definedName>
    <definedName name="_xchart.v1.0_16ft" localSheetId="9" hidden="1">'22ft'!#REF!</definedName>
    <definedName name="_xchart.v1.0_16ft" localSheetId="26" hidden="1">'22ft'!#REF!</definedName>
    <definedName name="_xchart.v1.0_16ft" localSheetId="25" hidden="1">'22ft'!#REF!</definedName>
    <definedName name="_xchart.v1.0_16ft" hidden="1">'22ft'!#REF!</definedName>
    <definedName name="_xchart.v1.0_18ft" localSheetId="0" hidden="1">'22ft'!#REF!</definedName>
    <definedName name="_xchart.v1.0_18ft" localSheetId="10" hidden="1">'22ft'!#REF!</definedName>
    <definedName name="_xchart.v1.0_18ft" localSheetId="11" hidden="1">'22ft'!#REF!</definedName>
    <definedName name="_xchart.v1.0_18ft" localSheetId="12" hidden="1">'22ft'!#REF!</definedName>
    <definedName name="_xchart.v1.0_18ft" localSheetId="13" hidden="1">'22ft'!#REF!</definedName>
    <definedName name="_xchart.v1.0_18ft" localSheetId="14" hidden="1">'22ft'!#REF!</definedName>
    <definedName name="_xchart.v1.0_18ft" localSheetId="15" hidden="1">'22ft'!#REF!</definedName>
    <definedName name="_xchart.v1.0_18ft" localSheetId="16" hidden="1">'22ft'!#REF!</definedName>
    <definedName name="_xchart.v1.0_18ft" localSheetId="17" hidden="1">'22ft'!#REF!</definedName>
    <definedName name="_xchart.v1.0_18ft" localSheetId="1" hidden="1">'22ft'!#REF!</definedName>
    <definedName name="_xchart.v1.0_18ft" localSheetId="2" hidden="1">'22ft'!#REF!</definedName>
    <definedName name="_xchart.v1.0_18ft" localSheetId="3" hidden="1">'22ft'!#REF!</definedName>
    <definedName name="_xchart.v1.0_18ft" localSheetId="4" hidden="1">'22ft'!#REF!</definedName>
    <definedName name="_xchart.v1.0_18ft" localSheetId="5" hidden="1">'22ft'!#REF!</definedName>
    <definedName name="_xchart.v1.0_18ft" localSheetId="6" hidden="1">'22ft'!#REF!</definedName>
    <definedName name="_xchart.v1.0_18ft" localSheetId="7" hidden="1">'22ft'!#REF!</definedName>
    <definedName name="_xchart.v1.0_18ft" localSheetId="8" hidden="1">'22ft'!#REF!</definedName>
    <definedName name="_xchart.v1.0_18ft" localSheetId="9" hidden="1">'22ft'!#REF!</definedName>
    <definedName name="_xchart.v1.0_18ft" localSheetId="26" hidden="1">'22ft'!#REF!</definedName>
    <definedName name="_xchart.v1.0_18ft" localSheetId="25" hidden="1">'22ft'!#REF!</definedName>
    <definedName name="_xchart.v1.0_18ft" hidden="1">'22ft'!#REF!</definedName>
    <definedName name="_xlchart.v1.0" localSheetId="0" hidden="1">'22ft'!#REF!</definedName>
    <definedName name="_xlchart.v1.0" localSheetId="10" hidden="1">'22ft'!#REF!</definedName>
    <definedName name="_xlchart.v1.0" localSheetId="11" hidden="1">'22ft'!#REF!</definedName>
    <definedName name="_xlchart.v1.0" localSheetId="12" hidden="1">'22ft'!#REF!</definedName>
    <definedName name="_xlchart.v1.0" localSheetId="13" hidden="1">'22ft'!#REF!</definedName>
    <definedName name="_xlchart.v1.0" localSheetId="14" hidden="1">'22ft'!#REF!</definedName>
    <definedName name="_xlchart.v1.0" localSheetId="15" hidden="1">'22ft'!#REF!</definedName>
    <definedName name="_xlchart.v1.0" localSheetId="16" hidden="1">'22ft'!#REF!</definedName>
    <definedName name="_xlchart.v1.0" localSheetId="17" hidden="1">'22ft'!#REF!</definedName>
    <definedName name="_xlchart.v1.0" localSheetId="18" hidden="1">'22ft'!#REF!</definedName>
    <definedName name="_xlchart.v1.0" localSheetId="19" hidden="1">'22ft'!#REF!</definedName>
    <definedName name="_xlchart.v1.0" localSheetId="1" hidden="1">'22ft'!#REF!</definedName>
    <definedName name="_xlchart.v1.0" localSheetId="2" hidden="1">'22ft'!#REF!</definedName>
    <definedName name="_xlchart.v1.0" localSheetId="3" hidden="1">'22ft'!#REF!</definedName>
    <definedName name="_xlchart.v1.0" localSheetId="4" hidden="1">'22ft'!#REF!</definedName>
    <definedName name="_xlchart.v1.0" localSheetId="5" hidden="1">'22ft'!#REF!</definedName>
    <definedName name="_xlchart.v1.0" localSheetId="6" hidden="1">'22ft'!#REF!</definedName>
    <definedName name="_xlchart.v1.0" localSheetId="7" hidden="1">'22ft'!#REF!</definedName>
    <definedName name="_xlchart.v1.0" localSheetId="8" hidden="1">'22ft'!#REF!</definedName>
    <definedName name="_xlchart.v1.0" localSheetId="9" hidden="1">'22ft'!#REF!</definedName>
    <definedName name="_xlchart.v1.0" localSheetId="26" hidden="1">'22ft'!#REF!</definedName>
    <definedName name="_xlchart.v1.0" localSheetId="25" hidden="1">'22ft'!#REF!</definedName>
    <definedName name="_xlchart.v1.0" hidden="1">'22ft'!#REF!</definedName>
    <definedName name="_xlchart.v1.1" hidden="1">'22ft'!$O$15:$P$15</definedName>
    <definedName name="_xlchart.v1.2" localSheetId="0" hidden="1">'22ft'!#REF!</definedName>
    <definedName name="_xlchart.v1.2" localSheetId="10" hidden="1">'22ft'!#REF!</definedName>
    <definedName name="_xlchart.v1.2" localSheetId="11" hidden="1">'22ft'!#REF!</definedName>
    <definedName name="_xlchart.v1.2" localSheetId="12" hidden="1">'22ft'!#REF!</definedName>
    <definedName name="_xlchart.v1.2" localSheetId="13" hidden="1">'22ft'!#REF!</definedName>
    <definedName name="_xlchart.v1.2" localSheetId="14" hidden="1">'22ft'!#REF!</definedName>
    <definedName name="_xlchart.v1.2" localSheetId="15" hidden="1">'22ft'!#REF!</definedName>
    <definedName name="_xlchart.v1.2" localSheetId="16" hidden="1">'22ft'!#REF!</definedName>
    <definedName name="_xlchart.v1.2" localSheetId="17" hidden="1">'22ft'!#REF!</definedName>
    <definedName name="_xlchart.v1.2" localSheetId="18" hidden="1">'22ft'!#REF!</definedName>
    <definedName name="_xlchart.v1.2" localSheetId="19" hidden="1">'22ft'!#REF!</definedName>
    <definedName name="_xlchart.v1.2" localSheetId="1" hidden="1">'22ft'!#REF!</definedName>
    <definedName name="_xlchart.v1.2" localSheetId="2" hidden="1">'22ft'!#REF!</definedName>
    <definedName name="_xlchart.v1.2" localSheetId="3" hidden="1">'22ft'!#REF!</definedName>
    <definedName name="_xlchart.v1.2" localSheetId="4" hidden="1">'22ft'!#REF!</definedName>
    <definedName name="_xlchart.v1.2" localSheetId="5" hidden="1">'22ft'!#REF!</definedName>
    <definedName name="_xlchart.v1.2" localSheetId="6" hidden="1">'22ft'!#REF!</definedName>
    <definedName name="_xlchart.v1.2" localSheetId="7" hidden="1">'22ft'!#REF!</definedName>
    <definedName name="_xlchart.v1.2" localSheetId="8" hidden="1">'22ft'!#REF!</definedName>
    <definedName name="_xlchart.v1.2" localSheetId="9" hidden="1">'22ft'!#REF!</definedName>
    <definedName name="_xlchart.v1.2" localSheetId="26" hidden="1">'22ft'!#REF!</definedName>
    <definedName name="_xlchart.v1.2" localSheetId="25" hidden="1">'22ft'!#REF!</definedName>
    <definedName name="_xlchart.v1.2" hidden="1">'22ft'!#REF!</definedName>
    <definedName name="_xlchart.v1.3" hidden="1">'22ft'!$O$15:$P$15</definedName>
    <definedName name="a11ftChart1" localSheetId="0" hidden="1">'22ft'!#REF!</definedName>
    <definedName name="a11ftChart1" localSheetId="10" hidden="1">'22ft'!#REF!</definedName>
    <definedName name="a11ftChart1" localSheetId="1" hidden="1">'22ft'!#REF!</definedName>
    <definedName name="a11ftChart1" localSheetId="2" hidden="1">'22ft'!#REF!</definedName>
    <definedName name="a11ftChart1" localSheetId="3" hidden="1">'22ft'!#REF!</definedName>
    <definedName name="a11ftChart1" localSheetId="4" hidden="1">'22ft'!#REF!</definedName>
    <definedName name="a11ftChart1" localSheetId="5" hidden="1">'22ft'!#REF!</definedName>
    <definedName name="a11ftChart1" localSheetId="6" hidden="1">'22ft'!#REF!</definedName>
    <definedName name="a11ftChart1" localSheetId="7" hidden="1">'22ft'!#REF!</definedName>
    <definedName name="a11ftChart1" localSheetId="8" hidden="1">'22ft'!#REF!</definedName>
    <definedName name="a11ftChart1" localSheetId="9" hidden="1">'22ft'!#REF!</definedName>
    <definedName name="a11ftChart1" localSheetId="26" hidden="1">'22ft'!#REF!</definedName>
    <definedName name="a11ftChart1" localSheetId="25" hidden="1">'22ft'!#REF!</definedName>
    <definedName name="a11ftChart1" hidden="1">'22ft'!#REF!</definedName>
    <definedName name="a11ftChart2" localSheetId="0" hidden="1">'22ft'!#REF!</definedName>
    <definedName name="a11ftChart2" localSheetId="10" hidden="1">'22ft'!#REF!</definedName>
    <definedName name="a11ftChart2" localSheetId="1" hidden="1">'22ft'!#REF!</definedName>
    <definedName name="a11ftChart2" localSheetId="2" hidden="1">'22ft'!#REF!</definedName>
    <definedName name="a11ftChart2" localSheetId="3" hidden="1">'22ft'!#REF!</definedName>
    <definedName name="a11ftChart2" localSheetId="4" hidden="1">'22ft'!#REF!</definedName>
    <definedName name="a11ftChart2" localSheetId="5" hidden="1">'22ft'!#REF!</definedName>
    <definedName name="a11ftChart2" localSheetId="6" hidden="1">'22ft'!#REF!</definedName>
    <definedName name="a11ftChart2" localSheetId="7" hidden="1">'22ft'!#REF!</definedName>
    <definedName name="a11ftChart2" localSheetId="8" hidden="1">'22ft'!#REF!</definedName>
    <definedName name="a11ftChart2" localSheetId="9" hidden="1">'22ft'!#REF!</definedName>
    <definedName name="a11ftChart2" localSheetId="26" hidden="1">'22ft'!#REF!</definedName>
    <definedName name="a11ftChart2" localSheetId="25" hidden="1">'22ft'!#REF!</definedName>
    <definedName name="a11ftChart2" hidden="1">'22ft'!#REF!</definedName>
    <definedName name="a11ftChart3" localSheetId="0" hidden="1">'22ft'!#REF!</definedName>
    <definedName name="a11ftChart3" localSheetId="10" hidden="1">'22ft'!#REF!</definedName>
    <definedName name="a11ftChart3" localSheetId="1" hidden="1">'22ft'!#REF!</definedName>
    <definedName name="a11ftChart3" localSheetId="2" hidden="1">'22ft'!#REF!</definedName>
    <definedName name="a11ftChart3" localSheetId="3" hidden="1">'22ft'!#REF!</definedName>
    <definedName name="a11ftChart3" localSheetId="4" hidden="1">'22ft'!#REF!</definedName>
    <definedName name="a11ftChart3" localSheetId="5" hidden="1">'22ft'!#REF!</definedName>
    <definedName name="a11ftChart3" localSheetId="6" hidden="1">'22ft'!#REF!</definedName>
    <definedName name="a11ftChart3" localSheetId="7" hidden="1">'22ft'!#REF!</definedName>
    <definedName name="a11ftChart3" localSheetId="8" hidden="1">'22ft'!#REF!</definedName>
    <definedName name="a11ftChart3" localSheetId="9" hidden="1">'22ft'!#REF!</definedName>
    <definedName name="a11ftChart3" localSheetId="26" hidden="1">'22ft'!#REF!</definedName>
    <definedName name="a11ftChart3" localSheetId="25" hidden="1">'22ft'!#REF!</definedName>
    <definedName name="a11ftChart3" hidden="1">'22ft'!#REF!</definedName>
    <definedName name="a11ftChart4" localSheetId="0" hidden="1">'22ft'!#REF!</definedName>
    <definedName name="a11ftChart4" localSheetId="10" hidden="1">'22ft'!#REF!</definedName>
    <definedName name="a11ftChart4" localSheetId="1" hidden="1">'22ft'!#REF!</definedName>
    <definedName name="a11ftChart4" localSheetId="2" hidden="1">'22ft'!#REF!</definedName>
    <definedName name="a11ftChart4" localSheetId="3" hidden="1">'22ft'!#REF!</definedName>
    <definedName name="a11ftChart4" localSheetId="4" hidden="1">'22ft'!#REF!</definedName>
    <definedName name="a11ftChart4" localSheetId="5" hidden="1">'22ft'!#REF!</definedName>
    <definedName name="a11ftChart4" localSheetId="6" hidden="1">'22ft'!#REF!</definedName>
    <definedName name="a11ftChart4" localSheetId="7" hidden="1">'22ft'!#REF!</definedName>
    <definedName name="a11ftChart4" localSheetId="8" hidden="1">'22ft'!#REF!</definedName>
    <definedName name="a11ftChart4" localSheetId="9" hidden="1">'22ft'!#REF!</definedName>
    <definedName name="a11ftChart4" localSheetId="26" hidden="1">'22ft'!#REF!</definedName>
    <definedName name="a11ftChart4" localSheetId="25" hidden="1">'22ft'!#REF!</definedName>
    <definedName name="a11ftChart4" hidden="1">'22ft'!#REF!</definedName>
    <definedName name="a11ftChart5" localSheetId="0" hidden="1">'22ft'!#REF!</definedName>
    <definedName name="a11ftChart5" localSheetId="10" hidden="1">'22ft'!#REF!</definedName>
    <definedName name="a11ftChart5" localSheetId="1" hidden="1">'22ft'!#REF!</definedName>
    <definedName name="a11ftChart5" localSheetId="2" hidden="1">'22ft'!#REF!</definedName>
    <definedName name="a11ftChart5" localSheetId="3" hidden="1">'22ft'!#REF!</definedName>
    <definedName name="a11ftChart5" localSheetId="4" hidden="1">'22ft'!#REF!</definedName>
    <definedName name="a11ftChart5" localSheetId="5" hidden="1">'22ft'!#REF!</definedName>
    <definedName name="a11ftChart5" localSheetId="6" hidden="1">'22ft'!#REF!</definedName>
    <definedName name="a11ftChart5" localSheetId="7" hidden="1">'22ft'!#REF!</definedName>
    <definedName name="a11ftChart5" localSheetId="8" hidden="1">'22ft'!#REF!</definedName>
    <definedName name="a11ftChart5" localSheetId="9" hidden="1">'22ft'!#REF!</definedName>
    <definedName name="a11ftChart5" localSheetId="26" hidden="1">'22ft'!#REF!</definedName>
    <definedName name="a11ftChart5" localSheetId="25" hidden="1">'22ft'!#REF!</definedName>
    <definedName name="a11ftChart5" hidden="1">'22ft'!#REF!</definedName>
    <definedName name="a11ftchart6" localSheetId="0" hidden="1">'22ft'!#REF!</definedName>
    <definedName name="a11ftchart6" localSheetId="10" hidden="1">'22ft'!#REF!</definedName>
    <definedName name="a11ftchart6" localSheetId="1" hidden="1">'22ft'!#REF!</definedName>
    <definedName name="a11ftchart6" localSheetId="2" hidden="1">'22ft'!#REF!</definedName>
    <definedName name="a11ftchart6" localSheetId="3" hidden="1">'22ft'!#REF!</definedName>
    <definedName name="a11ftchart6" localSheetId="4" hidden="1">'22ft'!#REF!</definedName>
    <definedName name="a11ftchart6" localSheetId="5" hidden="1">'22ft'!#REF!</definedName>
    <definedName name="a11ftchart6" localSheetId="6" hidden="1">'22ft'!#REF!</definedName>
    <definedName name="a11ftchart6" localSheetId="7" hidden="1">'22ft'!#REF!</definedName>
    <definedName name="a11ftchart6" localSheetId="8" hidden="1">'22ft'!#REF!</definedName>
    <definedName name="a11ftchart6" localSheetId="9" hidden="1">'22ft'!#REF!</definedName>
    <definedName name="a11ftchart6" localSheetId="26" hidden="1">'22ft'!#REF!</definedName>
    <definedName name="a11ftchart6" localSheetId="25" hidden="1">'22ft'!#REF!</definedName>
    <definedName name="a11ftchart6" hidden="1">'22ft'!#REF!</definedName>
    <definedName name="a11ftChart7" localSheetId="0" hidden="1">'22ft'!#REF!</definedName>
    <definedName name="a11ftChart7" localSheetId="10" hidden="1">'22ft'!#REF!</definedName>
    <definedName name="a11ftChart7" localSheetId="1" hidden="1">'22ft'!#REF!</definedName>
    <definedName name="a11ftChart7" localSheetId="2" hidden="1">'22ft'!#REF!</definedName>
    <definedName name="a11ftChart7" localSheetId="3" hidden="1">'22ft'!#REF!</definedName>
    <definedName name="a11ftChart7" localSheetId="4" hidden="1">'22ft'!#REF!</definedName>
    <definedName name="a11ftChart7" localSheetId="5" hidden="1">'22ft'!#REF!</definedName>
    <definedName name="a11ftChart7" localSheetId="6" hidden="1">'22ft'!#REF!</definedName>
    <definedName name="a11ftChart7" localSheetId="7" hidden="1">'22ft'!#REF!</definedName>
    <definedName name="a11ftChart7" localSheetId="8" hidden="1">'22ft'!#REF!</definedName>
    <definedName name="a11ftChart7" localSheetId="9" hidden="1">'22ft'!#REF!</definedName>
    <definedName name="a11ftChart7" localSheetId="26" hidden="1">'22ft'!#REF!</definedName>
    <definedName name="a11ftChart7" localSheetId="25" hidden="1">'22ft'!#REF!</definedName>
    <definedName name="a11ftChart7" hidden="1">'22ft'!#REF!</definedName>
    <definedName name="a11ftChart8" localSheetId="0" hidden="1">'22ft'!#REF!</definedName>
    <definedName name="a11ftChart8" localSheetId="10" hidden="1">'22ft'!#REF!</definedName>
    <definedName name="a11ftChart8" localSheetId="1" hidden="1">'22ft'!#REF!</definedName>
    <definedName name="a11ftChart8" localSheetId="2" hidden="1">'22ft'!#REF!</definedName>
    <definedName name="a11ftChart8" localSheetId="3" hidden="1">'22ft'!#REF!</definedName>
    <definedName name="a11ftChart8" localSheetId="4" hidden="1">'22ft'!#REF!</definedName>
    <definedName name="a11ftChart8" localSheetId="5" hidden="1">'22ft'!#REF!</definedName>
    <definedName name="a11ftChart8" localSheetId="6" hidden="1">'22ft'!#REF!</definedName>
    <definedName name="a11ftChart8" localSheetId="7" hidden="1">'22ft'!#REF!</definedName>
    <definedName name="a11ftChart8" localSheetId="8" hidden="1">'22ft'!#REF!</definedName>
    <definedName name="a11ftChart8" localSheetId="9" hidden="1">'22ft'!#REF!</definedName>
    <definedName name="a11ftChart8" localSheetId="26" hidden="1">'22ft'!#REF!</definedName>
    <definedName name="a11ftChart8" localSheetId="25" hidden="1">'22ft'!#REF!</definedName>
    <definedName name="a11ftChart8" hidden="1">'22ft'!#REF!</definedName>
    <definedName name="a12ftChart1" localSheetId="0" hidden="1">'22ft'!#REF!</definedName>
    <definedName name="a12ftChart1" localSheetId="10" hidden="1">'22ft'!#REF!</definedName>
    <definedName name="a12ftChart1" localSheetId="11" hidden="1">'22ft'!#REF!</definedName>
    <definedName name="a12ftChart1" localSheetId="1" hidden="1">'22ft'!#REF!</definedName>
    <definedName name="a12ftChart1" localSheetId="2" hidden="1">'22ft'!#REF!</definedName>
    <definedName name="a12ftChart1" localSheetId="3" hidden="1">'22ft'!#REF!</definedName>
    <definedName name="a12ftChart1" localSheetId="4" hidden="1">'22ft'!#REF!</definedName>
    <definedName name="a12ftChart1" localSheetId="5" hidden="1">'22ft'!#REF!</definedName>
    <definedName name="a12ftChart1" localSheetId="6" hidden="1">'22ft'!#REF!</definedName>
    <definedName name="a12ftChart1" localSheetId="7" hidden="1">'22ft'!#REF!</definedName>
    <definedName name="a12ftChart1" localSheetId="8" hidden="1">'22ft'!#REF!</definedName>
    <definedName name="a12ftChart1" localSheetId="9" hidden="1">'22ft'!#REF!</definedName>
    <definedName name="a12ftChart1" localSheetId="26" hidden="1">'22ft'!#REF!</definedName>
    <definedName name="a12ftChart1" localSheetId="25" hidden="1">'22ft'!#REF!</definedName>
    <definedName name="a12ftChart1" hidden="1">'22ft'!#REF!</definedName>
    <definedName name="a12ftChart2" localSheetId="0" hidden="1">'22ft'!#REF!</definedName>
    <definedName name="a12ftChart2" localSheetId="10" hidden="1">'22ft'!#REF!</definedName>
    <definedName name="a12ftChart2" localSheetId="11" hidden="1">'22ft'!#REF!</definedName>
    <definedName name="a12ftChart2" localSheetId="1" hidden="1">'22ft'!#REF!</definedName>
    <definedName name="a12ftChart2" localSheetId="2" hidden="1">'22ft'!#REF!</definedName>
    <definedName name="a12ftChart2" localSheetId="3" hidden="1">'22ft'!#REF!</definedName>
    <definedName name="a12ftChart2" localSheetId="4" hidden="1">'22ft'!#REF!</definedName>
    <definedName name="a12ftChart2" localSheetId="5" hidden="1">'22ft'!#REF!</definedName>
    <definedName name="a12ftChart2" localSheetId="6" hidden="1">'22ft'!#REF!</definedName>
    <definedName name="a12ftChart2" localSheetId="7" hidden="1">'22ft'!#REF!</definedName>
    <definedName name="a12ftChart2" localSheetId="8" hidden="1">'22ft'!#REF!</definedName>
    <definedName name="a12ftChart2" localSheetId="9" hidden="1">'22ft'!#REF!</definedName>
    <definedName name="a12ftChart2" localSheetId="26" hidden="1">'22ft'!#REF!</definedName>
    <definedName name="a12ftChart2" localSheetId="25" hidden="1">'22ft'!#REF!</definedName>
    <definedName name="a12ftChart2" hidden="1">'22ft'!#REF!</definedName>
    <definedName name="a12ftChart3" localSheetId="0" hidden="1">'22ft'!#REF!</definedName>
    <definedName name="a12ftChart3" localSheetId="10" hidden="1">'22ft'!#REF!</definedName>
    <definedName name="a12ftChart3" localSheetId="11" hidden="1">'22ft'!#REF!</definedName>
    <definedName name="a12ftChart3" localSheetId="1" hidden="1">'22ft'!#REF!</definedName>
    <definedName name="a12ftChart3" localSheetId="2" hidden="1">'22ft'!#REF!</definedName>
    <definedName name="a12ftChart3" localSheetId="3" hidden="1">'22ft'!#REF!</definedName>
    <definedName name="a12ftChart3" localSheetId="4" hidden="1">'22ft'!#REF!</definedName>
    <definedName name="a12ftChart3" localSheetId="5" hidden="1">'22ft'!#REF!</definedName>
    <definedName name="a12ftChart3" localSheetId="6" hidden="1">'22ft'!#REF!</definedName>
    <definedName name="a12ftChart3" localSheetId="7" hidden="1">'22ft'!#REF!</definedName>
    <definedName name="a12ftChart3" localSheetId="8" hidden="1">'22ft'!#REF!</definedName>
    <definedName name="a12ftChart3" localSheetId="9" hidden="1">'22ft'!#REF!</definedName>
    <definedName name="a12ftChart3" localSheetId="26" hidden="1">'22ft'!#REF!</definedName>
    <definedName name="a12ftChart3" localSheetId="25" hidden="1">'22ft'!#REF!</definedName>
    <definedName name="a12ftChart3" hidden="1">'22ft'!#REF!</definedName>
    <definedName name="a12ftChart4" localSheetId="0" hidden="1">'22ft'!#REF!</definedName>
    <definedName name="a12ftChart4" localSheetId="10" hidden="1">'22ft'!#REF!</definedName>
    <definedName name="a12ftChart4" localSheetId="11" hidden="1">'22ft'!#REF!</definedName>
    <definedName name="a12ftChart4" localSheetId="1" hidden="1">'22ft'!#REF!</definedName>
    <definedName name="a12ftChart4" localSheetId="2" hidden="1">'22ft'!#REF!</definedName>
    <definedName name="a12ftChart4" localSheetId="3" hidden="1">'22ft'!#REF!</definedName>
    <definedName name="a12ftChart4" localSheetId="4" hidden="1">'22ft'!#REF!</definedName>
    <definedName name="a12ftChart4" localSheetId="5" hidden="1">'22ft'!#REF!</definedName>
    <definedName name="a12ftChart4" localSheetId="6" hidden="1">'22ft'!#REF!</definedName>
    <definedName name="a12ftChart4" localSheetId="7" hidden="1">'22ft'!#REF!</definedName>
    <definedName name="a12ftChart4" localSheetId="8" hidden="1">'22ft'!#REF!</definedName>
    <definedName name="a12ftChart4" localSheetId="9" hidden="1">'22ft'!#REF!</definedName>
    <definedName name="a12ftChart4" localSheetId="26" hidden="1">'22ft'!#REF!</definedName>
    <definedName name="a12ftChart4" localSheetId="25" hidden="1">'22ft'!#REF!</definedName>
    <definedName name="a12ftChart4" hidden="1">'22ft'!#REF!</definedName>
    <definedName name="a12ftChart5" localSheetId="0" hidden="1">'22ft'!#REF!</definedName>
    <definedName name="a12ftChart5" localSheetId="10" hidden="1">'22ft'!#REF!</definedName>
    <definedName name="a12ftChart5" localSheetId="11" hidden="1">'22ft'!#REF!</definedName>
    <definedName name="a12ftChart5" localSheetId="1" hidden="1">'22ft'!#REF!</definedName>
    <definedName name="a12ftChart5" localSheetId="2" hidden="1">'22ft'!#REF!</definedName>
    <definedName name="a12ftChart5" localSheetId="3" hidden="1">'22ft'!#REF!</definedName>
    <definedName name="a12ftChart5" localSheetId="4" hidden="1">'22ft'!#REF!</definedName>
    <definedName name="a12ftChart5" localSheetId="5" hidden="1">'22ft'!#REF!</definedName>
    <definedName name="a12ftChart5" localSheetId="6" hidden="1">'22ft'!#REF!</definedName>
    <definedName name="a12ftChart5" localSheetId="7" hidden="1">'22ft'!#REF!</definedName>
    <definedName name="a12ftChart5" localSheetId="8" hidden="1">'22ft'!#REF!</definedName>
    <definedName name="a12ftChart5" localSheetId="9" hidden="1">'22ft'!#REF!</definedName>
    <definedName name="a12ftChart5" localSheetId="26" hidden="1">'22ft'!#REF!</definedName>
    <definedName name="a12ftChart5" localSheetId="25" hidden="1">'22ft'!#REF!</definedName>
    <definedName name="a12ftChart5" hidden="1">'22ft'!#REF!</definedName>
    <definedName name="a12ftChart6" localSheetId="0" hidden="1">'22ft'!#REF!</definedName>
    <definedName name="a12ftChart6" localSheetId="10" hidden="1">'22ft'!#REF!</definedName>
    <definedName name="a12ftChart6" localSheetId="11" hidden="1">'22ft'!#REF!</definedName>
    <definedName name="a12ftChart6" localSheetId="1" hidden="1">'22ft'!#REF!</definedName>
    <definedName name="a12ftChart6" localSheetId="2" hidden="1">'22ft'!#REF!</definedName>
    <definedName name="a12ftChart6" localSheetId="3" hidden="1">'22ft'!#REF!</definedName>
    <definedName name="a12ftChart6" localSheetId="4" hidden="1">'22ft'!#REF!</definedName>
    <definedName name="a12ftChart6" localSheetId="5" hidden="1">'22ft'!#REF!</definedName>
    <definedName name="a12ftChart6" localSheetId="6" hidden="1">'22ft'!#REF!</definedName>
    <definedName name="a12ftChart6" localSheetId="7" hidden="1">'22ft'!#REF!</definedName>
    <definedName name="a12ftChart6" localSheetId="8" hidden="1">'22ft'!#REF!</definedName>
    <definedName name="a12ftChart6" localSheetId="9" hidden="1">'22ft'!#REF!</definedName>
    <definedName name="a12ftChart6" localSheetId="26" hidden="1">'22ft'!#REF!</definedName>
    <definedName name="a12ftChart6" localSheetId="25" hidden="1">'22ft'!#REF!</definedName>
    <definedName name="a12ftChart6" hidden="1">'22ft'!#REF!</definedName>
    <definedName name="a13ftchart" localSheetId="0" hidden="1">'22ft'!#REF!</definedName>
    <definedName name="a13ftchart" localSheetId="10" hidden="1">'22ft'!#REF!</definedName>
    <definedName name="a13ftchart" localSheetId="11" hidden="1">'22ft'!#REF!</definedName>
    <definedName name="a13ftchart" localSheetId="12" hidden="1">'22ft'!#REF!</definedName>
    <definedName name="a13ftchart" localSheetId="1" hidden="1">'22ft'!#REF!</definedName>
    <definedName name="a13ftchart" localSheetId="2" hidden="1">'22ft'!#REF!</definedName>
    <definedName name="a13ftchart" localSheetId="3" hidden="1">'22ft'!#REF!</definedName>
    <definedName name="a13ftchart" localSheetId="4" hidden="1">'22ft'!#REF!</definedName>
    <definedName name="a13ftchart" localSheetId="5" hidden="1">'22ft'!#REF!</definedName>
    <definedName name="a13ftchart" localSheetId="6" hidden="1">'22ft'!#REF!</definedName>
    <definedName name="a13ftchart" localSheetId="7" hidden="1">'22ft'!#REF!</definedName>
    <definedName name="a13ftchart" localSheetId="8" hidden="1">'22ft'!#REF!</definedName>
    <definedName name="a13ftchart" localSheetId="9" hidden="1">'22ft'!#REF!</definedName>
    <definedName name="a13ftchart" localSheetId="26" hidden="1">'22ft'!#REF!</definedName>
    <definedName name="a13ftchart" localSheetId="25" hidden="1">'22ft'!#REF!</definedName>
    <definedName name="a13ftchart" hidden="1">'22ft'!#REF!</definedName>
    <definedName name="a13FtChart3" localSheetId="0" hidden="1">'22ft'!#REF!</definedName>
    <definedName name="a13FtChart3" localSheetId="10" hidden="1">'22ft'!#REF!</definedName>
    <definedName name="a13FtChart3" localSheetId="11" hidden="1">'22ft'!#REF!</definedName>
    <definedName name="a13FtChart3" localSheetId="12" hidden="1">'22ft'!#REF!</definedName>
    <definedName name="a13FtChart3" localSheetId="1" hidden="1">'22ft'!#REF!</definedName>
    <definedName name="a13FtChart3" localSheetId="2" hidden="1">'22ft'!#REF!</definedName>
    <definedName name="a13FtChart3" localSheetId="3" hidden="1">'22ft'!#REF!</definedName>
    <definedName name="a13FtChart3" localSheetId="4" hidden="1">'22ft'!#REF!</definedName>
    <definedName name="a13FtChart3" localSheetId="5" hidden="1">'22ft'!#REF!</definedName>
    <definedName name="a13FtChart3" localSheetId="6" hidden="1">'22ft'!#REF!</definedName>
    <definedName name="a13FtChart3" localSheetId="7" hidden="1">'22ft'!#REF!</definedName>
    <definedName name="a13FtChart3" localSheetId="8" hidden="1">'22ft'!#REF!</definedName>
    <definedName name="a13FtChart3" localSheetId="9" hidden="1">'22ft'!#REF!</definedName>
    <definedName name="a13FtChart3" localSheetId="26" hidden="1">'22ft'!#REF!</definedName>
    <definedName name="a13FtChart3" localSheetId="25" hidden="1">'22ft'!#REF!</definedName>
    <definedName name="a13FtChart3" hidden="1">'22ft'!#REF!</definedName>
    <definedName name="a13ftChart4" localSheetId="0" hidden="1">'22ft'!#REF!</definedName>
    <definedName name="a13ftChart4" localSheetId="10" hidden="1">'22ft'!#REF!</definedName>
    <definedName name="a13ftChart4" localSheetId="11" hidden="1">'22ft'!#REF!</definedName>
    <definedName name="a13ftChart4" localSheetId="12" hidden="1">'22ft'!#REF!</definedName>
    <definedName name="a13ftChart4" localSheetId="1" hidden="1">'22ft'!#REF!</definedName>
    <definedName name="a13ftChart4" localSheetId="2" hidden="1">'22ft'!#REF!</definedName>
    <definedName name="a13ftChart4" localSheetId="3" hidden="1">'22ft'!#REF!</definedName>
    <definedName name="a13ftChart4" localSheetId="4" hidden="1">'22ft'!#REF!</definedName>
    <definedName name="a13ftChart4" localSheetId="5" hidden="1">'22ft'!#REF!</definedName>
    <definedName name="a13ftChart4" localSheetId="6" hidden="1">'22ft'!#REF!</definedName>
    <definedName name="a13ftChart4" localSheetId="7" hidden="1">'22ft'!#REF!</definedName>
    <definedName name="a13ftChart4" localSheetId="8" hidden="1">'22ft'!#REF!</definedName>
    <definedName name="a13ftChart4" localSheetId="9" hidden="1">'22ft'!#REF!</definedName>
    <definedName name="a13ftChart4" localSheetId="26" hidden="1">'22ft'!#REF!</definedName>
    <definedName name="a13ftChart4" localSheetId="25" hidden="1">'22ft'!#REF!</definedName>
    <definedName name="a13ftChart4" hidden="1">'22ft'!#REF!</definedName>
    <definedName name="a14_xlchart.v1.2" localSheetId="0" hidden="1">'22ft'!#REF!</definedName>
    <definedName name="a14_xlchart.v1.2" localSheetId="10" hidden="1">'22ft'!#REF!</definedName>
    <definedName name="a14_xlchart.v1.2" localSheetId="11" hidden="1">'22ft'!#REF!</definedName>
    <definedName name="a14_xlchart.v1.2" localSheetId="12" hidden="1">'22ft'!#REF!</definedName>
    <definedName name="a14_xlchart.v1.2" localSheetId="13" hidden="1">'22ft'!#REF!</definedName>
    <definedName name="a14_xlchart.v1.2" localSheetId="1" hidden="1">'22ft'!#REF!</definedName>
    <definedName name="a14_xlchart.v1.2" localSheetId="2" hidden="1">'22ft'!#REF!</definedName>
    <definedName name="a14_xlchart.v1.2" localSheetId="3" hidden="1">'22ft'!#REF!</definedName>
    <definedName name="a14_xlchart.v1.2" localSheetId="4" hidden="1">'22ft'!#REF!</definedName>
    <definedName name="a14_xlchart.v1.2" localSheetId="5" hidden="1">'22ft'!#REF!</definedName>
    <definedName name="a14_xlchart.v1.2" localSheetId="6" hidden="1">'22ft'!#REF!</definedName>
    <definedName name="a14_xlchart.v1.2" localSheetId="7" hidden="1">'22ft'!#REF!</definedName>
    <definedName name="a14_xlchart.v1.2" localSheetId="8" hidden="1">'22ft'!#REF!</definedName>
    <definedName name="a14_xlchart.v1.2" localSheetId="9" hidden="1">'22ft'!#REF!</definedName>
    <definedName name="a14_xlchart.v1.2" localSheetId="26" hidden="1">'22ft'!#REF!</definedName>
    <definedName name="a14_xlchart.v1.2" localSheetId="25" hidden="1">'22ft'!#REF!</definedName>
    <definedName name="a14_xlchart.v1.2" hidden="1">'22ft'!#REF!</definedName>
    <definedName name="a15ftChart" localSheetId="0" hidden="1">'22ft'!#REF!</definedName>
    <definedName name="a15ftChart" localSheetId="10" hidden="1">'22ft'!#REF!</definedName>
    <definedName name="a15ftChart" localSheetId="11" hidden="1">'22ft'!#REF!</definedName>
    <definedName name="a15ftChart" localSheetId="12" hidden="1">'22ft'!#REF!</definedName>
    <definedName name="a15ftChart" localSheetId="1" hidden="1">'22ft'!#REF!</definedName>
    <definedName name="a15ftChart" localSheetId="2" hidden="1">'22ft'!#REF!</definedName>
    <definedName name="a15ftChart" localSheetId="3" hidden="1">'22ft'!#REF!</definedName>
    <definedName name="a15ftChart" localSheetId="4" hidden="1">'22ft'!#REF!</definedName>
    <definedName name="a15ftChart" localSheetId="5" hidden="1">'22ft'!#REF!</definedName>
    <definedName name="a15ftChart" localSheetId="6" hidden="1">'22ft'!#REF!</definedName>
    <definedName name="a15ftChart" localSheetId="7" hidden="1">'22ft'!#REF!</definedName>
    <definedName name="a15ftChart" localSheetId="8" hidden="1">'22ft'!#REF!</definedName>
    <definedName name="a15ftChart" localSheetId="9" hidden="1">'22ft'!#REF!</definedName>
    <definedName name="a15ftChart" localSheetId="26" hidden="1">'22ft'!#REF!</definedName>
    <definedName name="a15ftChart" localSheetId="25" hidden="1">'22ft'!#REF!</definedName>
    <definedName name="a15ftChart" hidden="1">'22ft'!#REF!</definedName>
    <definedName name="N">'22ft'!$O$17</definedName>
    <definedName name="plot1">'22ft'!$D$18:$F$289</definedName>
    <definedName name="theta">'22ft'!$C$2</definedName>
    <definedName name="xlchart.14ft.v1.6" localSheetId="0" hidden="1">'22ft'!#REF!</definedName>
    <definedName name="xlchart.14ft.v1.6" localSheetId="10" hidden="1">'22ft'!#REF!</definedName>
    <definedName name="xlchart.14ft.v1.6" localSheetId="11" hidden="1">'22ft'!#REF!</definedName>
    <definedName name="xlchart.14ft.v1.6" localSheetId="12" hidden="1">'22ft'!#REF!</definedName>
    <definedName name="xlchart.14ft.v1.6" localSheetId="13" hidden="1">'22ft'!#REF!</definedName>
    <definedName name="xlchart.14ft.v1.6" localSheetId="1" hidden="1">'22ft'!#REF!</definedName>
    <definedName name="xlchart.14ft.v1.6" localSheetId="2" hidden="1">'22ft'!#REF!</definedName>
    <definedName name="xlchart.14ft.v1.6" localSheetId="3" hidden="1">'22ft'!#REF!</definedName>
    <definedName name="xlchart.14ft.v1.6" localSheetId="4" hidden="1">'22ft'!#REF!</definedName>
    <definedName name="xlchart.14ft.v1.6" localSheetId="5" hidden="1">'22ft'!#REF!</definedName>
    <definedName name="xlchart.14ft.v1.6" localSheetId="6" hidden="1">'22ft'!#REF!</definedName>
    <definedName name="xlchart.14ft.v1.6" localSheetId="7" hidden="1">'22ft'!#REF!</definedName>
    <definedName name="xlchart.14ft.v1.6" localSheetId="8" hidden="1">'22ft'!#REF!</definedName>
    <definedName name="xlchart.14ft.v1.6" localSheetId="9" hidden="1">'22ft'!#REF!</definedName>
    <definedName name="xlchart.14ft.v1.6" localSheetId="26" hidden="1">'22ft'!#REF!</definedName>
    <definedName name="xlchart.14ft.v1.6" localSheetId="25" hidden="1">'22ft'!#REF!</definedName>
    <definedName name="xlchart.14ft.v1.6" hidden="1">'22ft'!#REF!</definedName>
  </definedNames>
  <calcPr calcId="152511"/>
</workbook>
</file>

<file path=xl/calcChain.xml><?xml version="1.0" encoding="utf-8"?>
<calcChain xmlns="http://schemas.openxmlformats.org/spreadsheetml/2006/main">
  <c r="J14" i="9" l="1"/>
  <c r="K14" i="9" s="1"/>
  <c r="J12" i="9"/>
  <c r="K11" i="9"/>
  <c r="J6" i="9"/>
  <c r="I11" i="9" l="1"/>
  <c r="J8" i="9"/>
  <c r="J9" i="9" s="1"/>
  <c r="S3" i="9"/>
  <c r="I30" i="9" l="1"/>
  <c r="I27" i="9"/>
  <c r="AU11" i="9"/>
  <c r="AV11" i="9" s="1"/>
  <c r="AY11" i="9" s="1"/>
  <c r="I23" i="9"/>
  <c r="I19" i="9"/>
  <c r="AU19" i="9" s="1"/>
  <c r="AV19" i="9" s="1"/>
  <c r="I31" i="9"/>
  <c r="I15" i="9"/>
  <c r="AU15" i="9" s="1"/>
  <c r="AV15" i="9" s="1"/>
  <c r="I12" i="9"/>
  <c r="AU12" i="9" s="1"/>
  <c r="AV12" i="9" s="1"/>
  <c r="I16" i="9"/>
  <c r="AU16" i="9" s="1"/>
  <c r="AV16" i="9" s="1"/>
  <c r="I20" i="9"/>
  <c r="I24" i="9"/>
  <c r="I28" i="9"/>
  <c r="I32" i="9"/>
  <c r="I13" i="9"/>
  <c r="AU13" i="9" s="1"/>
  <c r="AV13" i="9" s="1"/>
  <c r="I17" i="9"/>
  <c r="AU17" i="9" s="1"/>
  <c r="AV17" i="9" s="1"/>
  <c r="I21" i="9"/>
  <c r="I25" i="9"/>
  <c r="I29" i="9"/>
  <c r="I33" i="9"/>
  <c r="I14" i="9"/>
  <c r="AU14" i="9" s="1"/>
  <c r="AV14" i="9" s="1"/>
  <c r="I18" i="9"/>
  <c r="AU18" i="9" s="1"/>
  <c r="AV18" i="9" s="1"/>
  <c r="I22" i="9"/>
  <c r="I26" i="9"/>
  <c r="N33" i="9"/>
  <c r="N32" i="9"/>
  <c r="N31" i="9"/>
  <c r="N30" i="9"/>
  <c r="N29" i="9"/>
  <c r="N28" i="9"/>
  <c r="N27" i="9"/>
  <c r="N26" i="9"/>
  <c r="N25" i="9"/>
  <c r="N24" i="9"/>
  <c r="N23" i="9"/>
  <c r="N22" i="9"/>
  <c r="N11" i="9"/>
  <c r="AW11" i="9" l="1"/>
  <c r="AT11" i="9"/>
  <c r="AZ8" i="9" l="1"/>
  <c r="AT19" i="9"/>
  <c r="AT18" i="9"/>
  <c r="AT17" i="9"/>
  <c r="AT16" i="9"/>
  <c r="AT15" i="9"/>
  <c r="AT14" i="9"/>
  <c r="AT13" i="9"/>
  <c r="AT12" i="9"/>
  <c r="AW17" i="9"/>
  <c r="AW16" i="9"/>
  <c r="AW12" i="9"/>
  <c r="AY19" i="9" l="1"/>
  <c r="AW19" i="9"/>
  <c r="AX18" i="9"/>
  <c r="AW18" i="9"/>
  <c r="AX15" i="9"/>
  <c r="AW15" i="9"/>
  <c r="AX14" i="9"/>
  <c r="AW14" i="9"/>
  <c r="AY13" i="9"/>
  <c r="AW13" i="9"/>
  <c r="AX11" i="9"/>
  <c r="AX12" i="9"/>
  <c r="AY12" i="9"/>
  <c r="AX13" i="9"/>
  <c r="AY14" i="9"/>
  <c r="AY15" i="9"/>
  <c r="AX16" i="9"/>
  <c r="AY16" i="9"/>
  <c r="AX17" i="9"/>
  <c r="AY17" i="9"/>
  <c r="AY18" i="9"/>
  <c r="AX19" i="9"/>
  <c r="C5" i="31"/>
  <c r="O5" i="9"/>
  <c r="O4" i="9"/>
  <c r="O3" i="9"/>
  <c r="C5" i="6"/>
  <c r="C5" i="10"/>
  <c r="C5" i="11"/>
  <c r="C5" i="15"/>
  <c r="C5" i="16"/>
  <c r="C5" i="17"/>
  <c r="C5" i="18"/>
  <c r="C5" i="19"/>
  <c r="C5" i="20"/>
  <c r="C5" i="21"/>
  <c r="C5" i="22"/>
  <c r="C5" i="23"/>
  <c r="C5" i="24"/>
  <c r="C5" i="25"/>
  <c r="V2" i="9"/>
  <c r="H7" i="9"/>
  <c r="C5" i="32"/>
  <c r="C5" i="26"/>
  <c r="C5" i="27"/>
  <c r="C5" i="28"/>
  <c r="C5" i="29"/>
  <c r="M69" i="31"/>
  <c r="C5" i="33"/>
  <c r="C5" i="34"/>
  <c r="J13" i="9" l="1"/>
  <c r="D16" i="9"/>
  <c r="E16" i="9" s="1"/>
  <c r="A37" i="40"/>
  <c r="J15" i="9" l="1"/>
  <c r="G16" i="9"/>
  <c r="G13" i="9"/>
  <c r="G12" i="9"/>
  <c r="D33" i="9"/>
  <c r="E33" i="9" s="1"/>
  <c r="D32" i="9"/>
  <c r="E32" i="9" s="1"/>
  <c r="D31" i="9"/>
  <c r="E31" i="9" s="1"/>
  <c r="D30" i="9"/>
  <c r="E30" i="9" s="1"/>
  <c r="D29" i="9"/>
  <c r="E29" i="9" s="1"/>
  <c r="D28" i="9"/>
  <c r="E28" i="9" s="1"/>
  <c r="D27" i="9"/>
  <c r="E27" i="9" s="1"/>
  <c r="D26" i="9"/>
  <c r="E26" i="9" s="1"/>
  <c r="D25" i="9"/>
  <c r="E25" i="9" s="1"/>
  <c r="D24" i="9"/>
  <c r="E24" i="9" s="1"/>
  <c r="D23" i="9"/>
  <c r="E23" i="9" s="1"/>
  <c r="D22" i="9"/>
  <c r="E22" i="9" s="1"/>
  <c r="D21" i="9"/>
  <c r="E21" i="9" s="1"/>
  <c r="D20" i="9"/>
  <c r="E20" i="9" s="1"/>
  <c r="D19" i="9"/>
  <c r="E19" i="9" s="1"/>
  <c r="D18" i="9"/>
  <c r="E18" i="9" s="1"/>
  <c r="D17" i="9"/>
  <c r="E17" i="9" s="1"/>
  <c r="D15" i="9"/>
  <c r="E15" i="9" s="1"/>
  <c r="D14" i="9"/>
  <c r="E14" i="9" s="1"/>
  <c r="D13" i="9"/>
  <c r="E13" i="9" s="1"/>
  <c r="D11" i="9"/>
  <c r="E11" i="9" s="1"/>
  <c r="A39" i="9"/>
  <c r="W32" i="39"/>
  <c r="X32" i="39" s="1"/>
  <c r="U32" i="39"/>
  <c r="V32" i="39" s="1"/>
  <c r="AF31" i="39"/>
  <c r="J31" i="39"/>
  <c r="G31" i="39"/>
  <c r="AF30" i="39"/>
  <c r="Y30" i="39"/>
  <c r="Z30" i="39" s="1"/>
  <c r="U30" i="39" s="1"/>
  <c r="S30" i="39"/>
  <c r="R30" i="39"/>
  <c r="Q30" i="39"/>
  <c r="T30" i="39" s="1"/>
  <c r="O30" i="39"/>
  <c r="J30" i="39"/>
  <c r="G30" i="39"/>
  <c r="AF29" i="39"/>
  <c r="J29" i="39"/>
  <c r="G29" i="39"/>
  <c r="AF28" i="39"/>
  <c r="J28" i="39"/>
  <c r="G28" i="39"/>
  <c r="AF27" i="39"/>
  <c r="J27" i="39"/>
  <c r="G27" i="39"/>
  <c r="AF26" i="39"/>
  <c r="T26" i="39"/>
  <c r="S26" i="39"/>
  <c r="R26" i="39"/>
  <c r="Y26" i="39" s="1"/>
  <c r="Z26" i="39" s="1"/>
  <c r="U26" i="39" s="1"/>
  <c r="V26" i="39" s="1"/>
  <c r="Q26" i="39"/>
  <c r="O26" i="39"/>
  <c r="J26" i="39"/>
  <c r="G26" i="39"/>
  <c r="AF25" i="39"/>
  <c r="J25" i="39"/>
  <c r="G25" i="39"/>
  <c r="AF24" i="39"/>
  <c r="J24" i="39"/>
  <c r="G24" i="39"/>
  <c r="AF23" i="39"/>
  <c r="J23" i="39"/>
  <c r="G23" i="39"/>
  <c r="AF22" i="39"/>
  <c r="J22" i="39"/>
  <c r="G22" i="39"/>
  <c r="AF21" i="39"/>
  <c r="J21" i="39"/>
  <c r="G21" i="39"/>
  <c r="AF20" i="39"/>
  <c r="J20" i="39"/>
  <c r="G20" i="39"/>
  <c r="AF19" i="39"/>
  <c r="J19" i="39"/>
  <c r="G19" i="39"/>
  <c r="AF18" i="39"/>
  <c r="J18" i="39"/>
  <c r="G18" i="39"/>
  <c r="AF17" i="39"/>
  <c r="J17" i="39"/>
  <c r="G17" i="39"/>
  <c r="AF16" i="39"/>
  <c r="J16" i="39"/>
  <c r="AF15" i="39"/>
  <c r="J15" i="39"/>
  <c r="AF14" i="39"/>
  <c r="J14" i="39"/>
  <c r="G14" i="39"/>
  <c r="F14" i="39"/>
  <c r="F15" i="39" s="1"/>
  <c r="F16" i="39" s="1"/>
  <c r="G16" i="39" s="1"/>
  <c r="AF13" i="39"/>
  <c r="G13" i="39"/>
  <c r="AF12" i="39"/>
  <c r="G12" i="39"/>
  <c r="AF11" i="39"/>
  <c r="G11" i="39"/>
  <c r="AF10" i="39"/>
  <c r="G10" i="39"/>
  <c r="D10" i="39"/>
  <c r="D11" i="39" s="1"/>
  <c r="AF9" i="39"/>
  <c r="O9" i="39"/>
  <c r="J9" i="39"/>
  <c r="G9" i="39"/>
  <c r="E9" i="39"/>
  <c r="I9" i="39" s="1"/>
  <c r="A9" i="39"/>
  <c r="F7" i="39"/>
  <c r="J16" i="9" l="1"/>
  <c r="E11" i="39"/>
  <c r="I11" i="39" s="1"/>
  <c r="B11" i="39"/>
  <c r="D12" i="39"/>
  <c r="B10" i="39"/>
  <c r="E10" i="39"/>
  <c r="I10" i="39" s="1"/>
  <c r="G15" i="39"/>
  <c r="V30" i="39"/>
  <c r="H9" i="9"/>
  <c r="J17" i="9" l="1"/>
  <c r="N16" i="9"/>
  <c r="S11" i="39"/>
  <c r="O11" i="39"/>
  <c r="Q11" i="39"/>
  <c r="T11" i="39" s="1"/>
  <c r="R11" i="39"/>
  <c r="Y11" i="39" s="1"/>
  <c r="Z11" i="39" s="1"/>
  <c r="U11" i="39" s="1"/>
  <c r="A11" i="39"/>
  <c r="J11" i="39" s="1"/>
  <c r="Q10" i="39"/>
  <c r="T10" i="39" s="1"/>
  <c r="S10" i="39"/>
  <c r="O10" i="39"/>
  <c r="A10" i="39"/>
  <c r="J10" i="39" s="1"/>
  <c r="R10" i="39"/>
  <c r="Y10" i="39" s="1"/>
  <c r="Z10" i="39" s="1"/>
  <c r="U10" i="39" s="1"/>
  <c r="V10" i="39" s="1"/>
  <c r="B12" i="39"/>
  <c r="E12" i="39"/>
  <c r="I12" i="39" s="1"/>
  <c r="D13" i="39"/>
  <c r="J18" i="9" l="1"/>
  <c r="N17" i="9"/>
  <c r="V11" i="39"/>
  <c r="Q12" i="39"/>
  <c r="T12" i="39" s="1"/>
  <c r="S12" i="39"/>
  <c r="O12" i="39"/>
  <c r="A12" i="39"/>
  <c r="J12" i="39" s="1"/>
  <c r="R12" i="39"/>
  <c r="Y12" i="39" s="1"/>
  <c r="Z12" i="39" s="1"/>
  <c r="U12" i="39" s="1"/>
  <c r="V12" i="39" s="1"/>
  <c r="D14" i="39"/>
  <c r="E13" i="39"/>
  <c r="I13" i="39" s="1"/>
  <c r="B13" i="3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I17" i="11"/>
  <c r="J19" i="9" l="1"/>
  <c r="N18" i="9"/>
  <c r="D15" i="39"/>
  <c r="E14" i="39"/>
  <c r="I14" i="39" s="1"/>
  <c r="B14" i="39"/>
  <c r="S13" i="39"/>
  <c r="O13" i="39"/>
  <c r="Q13" i="39"/>
  <c r="R13" i="39"/>
  <c r="Y13" i="39" s="1"/>
  <c r="Z13" i="39" s="1"/>
  <c r="U13" i="39" s="1"/>
  <c r="V13" i="39" s="1"/>
  <c r="A13" i="39"/>
  <c r="J13" i="39" s="1"/>
  <c r="T11" i="9"/>
  <c r="C2" i="35"/>
  <c r="H20" i="35"/>
  <c r="G20" i="35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47" i="35" s="1"/>
  <c r="G48" i="35" s="1"/>
  <c r="G49" i="35" s="1"/>
  <c r="G50" i="35" s="1"/>
  <c r="G51" i="35" s="1"/>
  <c r="G52" i="35" s="1"/>
  <c r="G53" i="35" s="1"/>
  <c r="G54" i="35" s="1"/>
  <c r="G55" i="35" s="1"/>
  <c r="G56" i="35" s="1"/>
  <c r="G57" i="35" s="1"/>
  <c r="G58" i="35" s="1"/>
  <c r="G59" i="35" s="1"/>
  <c r="G60" i="35" s="1"/>
  <c r="G61" i="35" s="1"/>
  <c r="G62" i="35" s="1"/>
  <c r="G63" i="35" s="1"/>
  <c r="G64" i="35" s="1"/>
  <c r="G65" i="35" s="1"/>
  <c r="G66" i="35" s="1"/>
  <c r="G67" i="35" s="1"/>
  <c r="G68" i="35" s="1"/>
  <c r="G69" i="35" s="1"/>
  <c r="G70" i="35" s="1"/>
  <c r="G71" i="35" s="1"/>
  <c r="G72" i="35" s="1"/>
  <c r="G73" i="35" s="1"/>
  <c r="G74" i="35" s="1"/>
  <c r="G75" i="35" s="1"/>
  <c r="G76" i="35" s="1"/>
  <c r="G77" i="35" s="1"/>
  <c r="G78" i="35" s="1"/>
  <c r="G79" i="35" s="1"/>
  <c r="G80" i="35" s="1"/>
  <c r="G81" i="35" s="1"/>
  <c r="G82" i="35" s="1"/>
  <c r="G83" i="35" s="1"/>
  <c r="G84" i="35" s="1"/>
  <c r="G85" i="35" s="1"/>
  <c r="G86" i="35" s="1"/>
  <c r="G87" i="35" s="1"/>
  <c r="G88" i="35" s="1"/>
  <c r="G89" i="35" s="1"/>
  <c r="G90" i="35" s="1"/>
  <c r="G91" i="35" s="1"/>
  <c r="G92" i="35" s="1"/>
  <c r="G93" i="35" s="1"/>
  <c r="G94" i="35" s="1"/>
  <c r="G95" i="35" s="1"/>
  <c r="G96" i="35" s="1"/>
  <c r="G97" i="35" s="1"/>
  <c r="G98" i="35" s="1"/>
  <c r="G99" i="35" s="1"/>
  <c r="G100" i="35" s="1"/>
  <c r="G101" i="35" s="1"/>
  <c r="G102" i="35" s="1"/>
  <c r="G103" i="35" s="1"/>
  <c r="G104" i="35" s="1"/>
  <c r="G105" i="35" s="1"/>
  <c r="G106" i="35" s="1"/>
  <c r="G107" i="35" s="1"/>
  <c r="G108" i="35" s="1"/>
  <c r="G109" i="35" s="1"/>
  <c r="G110" i="35" s="1"/>
  <c r="G111" i="35" s="1"/>
  <c r="G112" i="35" s="1"/>
  <c r="G113" i="35" s="1"/>
  <c r="G114" i="35" s="1"/>
  <c r="G115" i="35" s="1"/>
  <c r="G116" i="35" s="1"/>
  <c r="G117" i="35" s="1"/>
  <c r="G118" i="35" s="1"/>
  <c r="G119" i="35" s="1"/>
  <c r="G120" i="35" s="1"/>
  <c r="G121" i="35" s="1"/>
  <c r="G122" i="35" s="1"/>
  <c r="G123" i="35" s="1"/>
  <c r="G124" i="35" s="1"/>
  <c r="G125" i="35" s="1"/>
  <c r="G126" i="35" s="1"/>
  <c r="G127" i="35" s="1"/>
  <c r="G128" i="35" s="1"/>
  <c r="G129" i="35" s="1"/>
  <c r="G130" i="35" s="1"/>
  <c r="G131" i="35" s="1"/>
  <c r="G132" i="35" s="1"/>
  <c r="G133" i="35" s="1"/>
  <c r="G134" i="35" s="1"/>
  <c r="G135" i="35" s="1"/>
  <c r="G136" i="35" s="1"/>
  <c r="G137" i="35" s="1"/>
  <c r="G138" i="35" s="1"/>
  <c r="G139" i="35" s="1"/>
  <c r="G140" i="35" s="1"/>
  <c r="G141" i="35" s="1"/>
  <c r="G142" i="35" s="1"/>
  <c r="G143" i="35" s="1"/>
  <c r="G144" i="35" s="1"/>
  <c r="G145" i="35" s="1"/>
  <c r="G146" i="35" s="1"/>
  <c r="G147" i="35" s="1"/>
  <c r="G148" i="35" s="1"/>
  <c r="G149" i="35" s="1"/>
  <c r="G150" i="35" s="1"/>
  <c r="G151" i="35" s="1"/>
  <c r="G152" i="35" s="1"/>
  <c r="G153" i="35" s="1"/>
  <c r="G154" i="35" s="1"/>
  <c r="G155" i="35" s="1"/>
  <c r="G156" i="35" s="1"/>
  <c r="G157" i="35" s="1"/>
  <c r="G158" i="35" s="1"/>
  <c r="G159" i="35" s="1"/>
  <c r="G160" i="35" s="1"/>
  <c r="G161" i="35" s="1"/>
  <c r="G162" i="35" s="1"/>
  <c r="G163" i="35" s="1"/>
  <c r="G164" i="35" s="1"/>
  <c r="G165" i="35" s="1"/>
  <c r="G166" i="35" s="1"/>
  <c r="G167" i="35" s="1"/>
  <c r="G168" i="35" s="1"/>
  <c r="G169" i="35" s="1"/>
  <c r="G170" i="35" s="1"/>
  <c r="G171" i="35" s="1"/>
  <c r="G172" i="35" s="1"/>
  <c r="G173" i="35" s="1"/>
  <c r="G174" i="35" s="1"/>
  <c r="G175" i="35" s="1"/>
  <c r="G176" i="35" s="1"/>
  <c r="G177" i="35" s="1"/>
  <c r="G178" i="35" s="1"/>
  <c r="G179" i="35" s="1"/>
  <c r="G180" i="35" s="1"/>
  <c r="G181" i="35" s="1"/>
  <c r="G182" i="35" s="1"/>
  <c r="G183" i="35" s="1"/>
  <c r="G184" i="35" s="1"/>
  <c r="G185" i="35" s="1"/>
  <c r="G186" i="35" s="1"/>
  <c r="G187" i="35" s="1"/>
  <c r="G188" i="35" s="1"/>
  <c r="G189" i="35" s="1"/>
  <c r="G190" i="35" s="1"/>
  <c r="G191" i="35" s="1"/>
  <c r="G192" i="35" s="1"/>
  <c r="G193" i="35" s="1"/>
  <c r="G194" i="35" s="1"/>
  <c r="G195" i="35" s="1"/>
  <c r="G196" i="35" s="1"/>
  <c r="G197" i="35" s="1"/>
  <c r="G198" i="35" s="1"/>
  <c r="G199" i="35" s="1"/>
  <c r="G200" i="35" s="1"/>
  <c r="G201" i="35" s="1"/>
  <c r="G202" i="35" s="1"/>
  <c r="G203" i="35" s="1"/>
  <c r="G204" i="35" s="1"/>
  <c r="G205" i="35" s="1"/>
  <c r="G206" i="35" s="1"/>
  <c r="G207" i="35" s="1"/>
  <c r="G208" i="35" s="1"/>
  <c r="G209" i="35" s="1"/>
  <c r="G210" i="35" s="1"/>
  <c r="G211" i="35" s="1"/>
  <c r="G212" i="35" s="1"/>
  <c r="G213" i="35" s="1"/>
  <c r="G214" i="35" s="1"/>
  <c r="G215" i="35" s="1"/>
  <c r="G216" i="35" s="1"/>
  <c r="G217" i="35" s="1"/>
  <c r="G218" i="35" s="1"/>
  <c r="G219" i="35" s="1"/>
  <c r="G220" i="35" s="1"/>
  <c r="G221" i="35" s="1"/>
  <c r="G222" i="35" s="1"/>
  <c r="G223" i="35" s="1"/>
  <c r="G224" i="35" s="1"/>
  <c r="G225" i="35" s="1"/>
  <c r="G226" i="35" s="1"/>
  <c r="G227" i="35" s="1"/>
  <c r="G228" i="35" s="1"/>
  <c r="G229" i="35" s="1"/>
  <c r="G230" i="35" s="1"/>
  <c r="G231" i="35" s="1"/>
  <c r="G232" i="35" s="1"/>
  <c r="G233" i="35" s="1"/>
  <c r="G234" i="35" s="1"/>
  <c r="G235" i="35" s="1"/>
  <c r="G236" i="35" s="1"/>
  <c r="G237" i="35" s="1"/>
  <c r="G238" i="35" s="1"/>
  <c r="G239" i="35" s="1"/>
  <c r="G240" i="35" s="1"/>
  <c r="G241" i="35" s="1"/>
  <c r="G242" i="35" s="1"/>
  <c r="G243" i="35" s="1"/>
  <c r="G244" i="35" s="1"/>
  <c r="G245" i="35" s="1"/>
  <c r="G246" i="35" s="1"/>
  <c r="G247" i="35" s="1"/>
  <c r="G248" i="35" s="1"/>
  <c r="G249" i="35" s="1"/>
  <c r="G250" i="35" s="1"/>
  <c r="G251" i="35" s="1"/>
  <c r="G252" i="35" s="1"/>
  <c r="G253" i="35" s="1"/>
  <c r="G254" i="35" s="1"/>
  <c r="G255" i="35" s="1"/>
  <c r="G256" i="35" s="1"/>
  <c r="G257" i="35" s="1"/>
  <c r="G258" i="35" s="1"/>
  <c r="G259" i="35" s="1"/>
  <c r="G260" i="35" s="1"/>
  <c r="G261" i="35" s="1"/>
  <c r="G262" i="35" s="1"/>
  <c r="G263" i="35" s="1"/>
  <c r="G264" i="35" s="1"/>
  <c r="G265" i="35" s="1"/>
  <c r="G266" i="35" s="1"/>
  <c r="G267" i="35" s="1"/>
  <c r="G268" i="35" s="1"/>
  <c r="G269" i="35" s="1"/>
  <c r="G270" i="35" s="1"/>
  <c r="G271" i="35" s="1"/>
  <c r="G272" i="35" s="1"/>
  <c r="G273" i="35" s="1"/>
  <c r="G274" i="35" s="1"/>
  <c r="G275" i="35" s="1"/>
  <c r="G276" i="35" s="1"/>
  <c r="G277" i="35" s="1"/>
  <c r="G278" i="35" s="1"/>
  <c r="G279" i="35" s="1"/>
  <c r="G280" i="35" s="1"/>
  <c r="G281" i="35" s="1"/>
  <c r="G282" i="35" s="1"/>
  <c r="G283" i="35" s="1"/>
  <c r="G284" i="35" s="1"/>
  <c r="G285" i="35" s="1"/>
  <c r="G286" i="35" s="1"/>
  <c r="G287" i="35" s="1"/>
  <c r="G288" i="35" s="1"/>
  <c r="G289" i="35" s="1"/>
  <c r="C20" i="35"/>
  <c r="C21" i="35" s="1"/>
  <c r="C22" i="35" s="1"/>
  <c r="C23" i="35" s="1"/>
  <c r="C24" i="35" s="1"/>
  <c r="C25" i="35" s="1"/>
  <c r="C26" i="35" s="1"/>
  <c r="C27" i="35" s="1"/>
  <c r="C28" i="35" s="1"/>
  <c r="C29" i="35" s="1"/>
  <c r="C30" i="35" s="1"/>
  <c r="C31" i="35" s="1"/>
  <c r="C32" i="35" s="1"/>
  <c r="C33" i="35" s="1"/>
  <c r="C34" i="35" s="1"/>
  <c r="C35" i="35" s="1"/>
  <c r="C36" i="35" s="1"/>
  <c r="C37" i="35" s="1"/>
  <c r="C38" i="35" s="1"/>
  <c r="C39" i="35" s="1"/>
  <c r="C40" i="35" s="1"/>
  <c r="C41" i="35" s="1"/>
  <c r="C42" i="35" s="1"/>
  <c r="C43" i="35" s="1"/>
  <c r="C44" i="35" s="1"/>
  <c r="C45" i="35" s="1"/>
  <c r="C46" i="35" s="1"/>
  <c r="C47" i="35" s="1"/>
  <c r="C48" i="35" s="1"/>
  <c r="C49" i="35" s="1"/>
  <c r="C50" i="35" s="1"/>
  <c r="C51" i="35" s="1"/>
  <c r="C52" i="35" s="1"/>
  <c r="C53" i="35" s="1"/>
  <c r="C54" i="35" s="1"/>
  <c r="C55" i="35" s="1"/>
  <c r="C56" i="35" s="1"/>
  <c r="C57" i="35" s="1"/>
  <c r="C58" i="35" s="1"/>
  <c r="C59" i="35" s="1"/>
  <c r="C60" i="35" s="1"/>
  <c r="C61" i="35" s="1"/>
  <c r="C62" i="35" s="1"/>
  <c r="C63" i="35" s="1"/>
  <c r="C64" i="35" s="1"/>
  <c r="C65" i="35" s="1"/>
  <c r="C66" i="35" s="1"/>
  <c r="C67" i="35" s="1"/>
  <c r="C68" i="35" s="1"/>
  <c r="C69" i="35" s="1"/>
  <c r="C70" i="35" s="1"/>
  <c r="C71" i="35" s="1"/>
  <c r="C72" i="35" s="1"/>
  <c r="C73" i="35" s="1"/>
  <c r="C74" i="35" s="1"/>
  <c r="C75" i="35" s="1"/>
  <c r="C76" i="35" s="1"/>
  <c r="C77" i="35" s="1"/>
  <c r="C78" i="35" s="1"/>
  <c r="C79" i="35" s="1"/>
  <c r="C80" i="35" s="1"/>
  <c r="C81" i="35" s="1"/>
  <c r="C82" i="35" s="1"/>
  <c r="C83" i="35" s="1"/>
  <c r="C84" i="35" s="1"/>
  <c r="C85" i="35" s="1"/>
  <c r="C86" i="35" s="1"/>
  <c r="C87" i="35" s="1"/>
  <c r="C88" i="35" s="1"/>
  <c r="C89" i="35" s="1"/>
  <c r="C90" i="35" s="1"/>
  <c r="C91" i="35" s="1"/>
  <c r="C92" i="35" s="1"/>
  <c r="C93" i="35" s="1"/>
  <c r="C94" i="35" s="1"/>
  <c r="C95" i="35" s="1"/>
  <c r="C96" i="35" s="1"/>
  <c r="C97" i="35" s="1"/>
  <c r="C98" i="35" s="1"/>
  <c r="C99" i="35" s="1"/>
  <c r="C100" i="35" s="1"/>
  <c r="C101" i="35" s="1"/>
  <c r="C102" i="35" s="1"/>
  <c r="C103" i="35" s="1"/>
  <c r="C104" i="35" s="1"/>
  <c r="C105" i="35" s="1"/>
  <c r="C106" i="35" s="1"/>
  <c r="C107" i="35" s="1"/>
  <c r="C108" i="35" s="1"/>
  <c r="C109" i="35" s="1"/>
  <c r="C110" i="35" s="1"/>
  <c r="C111" i="35" s="1"/>
  <c r="C112" i="35" s="1"/>
  <c r="C113" i="35" s="1"/>
  <c r="C114" i="35" s="1"/>
  <c r="C115" i="35" s="1"/>
  <c r="C116" i="35" s="1"/>
  <c r="C117" i="35" s="1"/>
  <c r="C118" i="35" s="1"/>
  <c r="C119" i="35" s="1"/>
  <c r="C120" i="35" s="1"/>
  <c r="C121" i="35" s="1"/>
  <c r="C122" i="35" s="1"/>
  <c r="C123" i="35" s="1"/>
  <c r="C124" i="35" s="1"/>
  <c r="C125" i="35" s="1"/>
  <c r="C126" i="35" s="1"/>
  <c r="C127" i="35" s="1"/>
  <c r="C128" i="35" s="1"/>
  <c r="C129" i="35" s="1"/>
  <c r="C130" i="35" s="1"/>
  <c r="C131" i="35" s="1"/>
  <c r="C132" i="35" s="1"/>
  <c r="C133" i="35" s="1"/>
  <c r="C134" i="35" s="1"/>
  <c r="C135" i="35" s="1"/>
  <c r="C136" i="35" s="1"/>
  <c r="C137" i="35" s="1"/>
  <c r="C138" i="35" s="1"/>
  <c r="C139" i="35" s="1"/>
  <c r="C140" i="35" s="1"/>
  <c r="C141" i="35" s="1"/>
  <c r="C142" i="35" s="1"/>
  <c r="C143" i="35" s="1"/>
  <c r="C144" i="35" s="1"/>
  <c r="C145" i="35" s="1"/>
  <c r="C146" i="35" s="1"/>
  <c r="C147" i="35" s="1"/>
  <c r="C148" i="35" s="1"/>
  <c r="C149" i="35" s="1"/>
  <c r="C150" i="35" s="1"/>
  <c r="C151" i="35" s="1"/>
  <c r="C152" i="35" s="1"/>
  <c r="C153" i="35" s="1"/>
  <c r="C154" i="35" s="1"/>
  <c r="C155" i="35" s="1"/>
  <c r="C156" i="35" s="1"/>
  <c r="C157" i="35" s="1"/>
  <c r="C158" i="35" s="1"/>
  <c r="C159" i="35" s="1"/>
  <c r="C160" i="35" s="1"/>
  <c r="C161" i="35" s="1"/>
  <c r="C162" i="35" s="1"/>
  <c r="C163" i="35" s="1"/>
  <c r="C164" i="35" s="1"/>
  <c r="C165" i="35" s="1"/>
  <c r="C166" i="35" s="1"/>
  <c r="C167" i="35" s="1"/>
  <c r="C168" i="35" s="1"/>
  <c r="C169" i="35" s="1"/>
  <c r="C170" i="35" s="1"/>
  <c r="C171" i="35" s="1"/>
  <c r="C172" i="35" s="1"/>
  <c r="C173" i="35" s="1"/>
  <c r="C174" i="35" s="1"/>
  <c r="C175" i="35" s="1"/>
  <c r="C176" i="35" s="1"/>
  <c r="C177" i="35" s="1"/>
  <c r="C178" i="35" s="1"/>
  <c r="C179" i="35" s="1"/>
  <c r="C180" i="35" s="1"/>
  <c r="C181" i="35" s="1"/>
  <c r="C182" i="35" s="1"/>
  <c r="C183" i="35" s="1"/>
  <c r="C184" i="35" s="1"/>
  <c r="C185" i="35" s="1"/>
  <c r="C186" i="35" s="1"/>
  <c r="C187" i="35" s="1"/>
  <c r="C188" i="35" s="1"/>
  <c r="C189" i="35" s="1"/>
  <c r="C190" i="35" s="1"/>
  <c r="C191" i="35" s="1"/>
  <c r="C192" i="35" s="1"/>
  <c r="C193" i="35" s="1"/>
  <c r="C194" i="35" s="1"/>
  <c r="C195" i="35" s="1"/>
  <c r="C196" i="35" s="1"/>
  <c r="C197" i="35" s="1"/>
  <c r="C198" i="35" s="1"/>
  <c r="C199" i="35" s="1"/>
  <c r="C200" i="35" s="1"/>
  <c r="C201" i="35" s="1"/>
  <c r="C202" i="35" s="1"/>
  <c r="C203" i="35" s="1"/>
  <c r="C204" i="35" s="1"/>
  <c r="C205" i="35" s="1"/>
  <c r="C206" i="35" s="1"/>
  <c r="C207" i="35" s="1"/>
  <c r="C208" i="35" s="1"/>
  <c r="C209" i="35" s="1"/>
  <c r="C210" i="35" s="1"/>
  <c r="C211" i="35" s="1"/>
  <c r="C212" i="35" s="1"/>
  <c r="C213" i="35" s="1"/>
  <c r="C214" i="35" s="1"/>
  <c r="C215" i="35" s="1"/>
  <c r="C216" i="35" s="1"/>
  <c r="C217" i="35" s="1"/>
  <c r="C218" i="35" s="1"/>
  <c r="C219" i="35" s="1"/>
  <c r="C220" i="35" s="1"/>
  <c r="C221" i="35" s="1"/>
  <c r="C222" i="35" s="1"/>
  <c r="C223" i="35" s="1"/>
  <c r="C224" i="35" s="1"/>
  <c r="C225" i="35" s="1"/>
  <c r="C226" i="35" s="1"/>
  <c r="C227" i="35" s="1"/>
  <c r="C228" i="35" s="1"/>
  <c r="C229" i="35" s="1"/>
  <c r="C230" i="35" s="1"/>
  <c r="C231" i="35" s="1"/>
  <c r="C232" i="35" s="1"/>
  <c r="C233" i="35" s="1"/>
  <c r="C234" i="35" s="1"/>
  <c r="C235" i="35" s="1"/>
  <c r="C236" i="35" s="1"/>
  <c r="C237" i="35" s="1"/>
  <c r="C238" i="35" s="1"/>
  <c r="C239" i="35" s="1"/>
  <c r="C240" i="35" s="1"/>
  <c r="C241" i="35" s="1"/>
  <c r="C242" i="35" s="1"/>
  <c r="C243" i="35" s="1"/>
  <c r="C244" i="35" s="1"/>
  <c r="C245" i="35" s="1"/>
  <c r="C246" i="35" s="1"/>
  <c r="C247" i="35" s="1"/>
  <c r="C248" i="35" s="1"/>
  <c r="C249" i="35" s="1"/>
  <c r="C250" i="35" s="1"/>
  <c r="C251" i="35" s="1"/>
  <c r="C252" i="35" s="1"/>
  <c r="C253" i="35" s="1"/>
  <c r="C254" i="35" s="1"/>
  <c r="C255" i="35" s="1"/>
  <c r="C256" i="35" s="1"/>
  <c r="C257" i="35" s="1"/>
  <c r="C258" i="35" s="1"/>
  <c r="C259" i="35" s="1"/>
  <c r="C260" i="35" s="1"/>
  <c r="C261" i="35" s="1"/>
  <c r="C262" i="35" s="1"/>
  <c r="C263" i="35" s="1"/>
  <c r="C264" i="35" s="1"/>
  <c r="C265" i="35" s="1"/>
  <c r="C266" i="35" s="1"/>
  <c r="C267" i="35" s="1"/>
  <c r="C268" i="35" s="1"/>
  <c r="C269" i="35" s="1"/>
  <c r="C270" i="35" s="1"/>
  <c r="C271" i="35" s="1"/>
  <c r="C272" i="35" s="1"/>
  <c r="C273" i="35" s="1"/>
  <c r="C274" i="35" s="1"/>
  <c r="C275" i="35" s="1"/>
  <c r="C276" i="35" s="1"/>
  <c r="C277" i="35" s="1"/>
  <c r="C278" i="35" s="1"/>
  <c r="C279" i="35" s="1"/>
  <c r="C280" i="35" s="1"/>
  <c r="C281" i="35" s="1"/>
  <c r="C282" i="35" s="1"/>
  <c r="C283" i="35" s="1"/>
  <c r="C284" i="35" s="1"/>
  <c r="C285" i="35" s="1"/>
  <c r="C286" i="35" s="1"/>
  <c r="C287" i="35" s="1"/>
  <c r="C288" i="35" s="1"/>
  <c r="C289" i="35" s="1"/>
  <c r="C15" i="35"/>
  <c r="B15" i="35"/>
  <c r="C2" i="34"/>
  <c r="G228" i="34"/>
  <c r="G229" i="34" s="1"/>
  <c r="G230" i="34" s="1"/>
  <c r="G231" i="34" s="1"/>
  <c r="G232" i="34" s="1"/>
  <c r="G233" i="34" s="1"/>
  <c r="G234" i="34" s="1"/>
  <c r="G235" i="34" s="1"/>
  <c r="G236" i="34" s="1"/>
  <c r="G237" i="34" s="1"/>
  <c r="G238" i="34" s="1"/>
  <c r="G239" i="34" s="1"/>
  <c r="G240" i="34" s="1"/>
  <c r="G241" i="34" s="1"/>
  <c r="G242" i="34" s="1"/>
  <c r="G243" i="34" s="1"/>
  <c r="G244" i="34" s="1"/>
  <c r="G245" i="34" s="1"/>
  <c r="G246" i="34" s="1"/>
  <c r="G247" i="34" s="1"/>
  <c r="G248" i="34" s="1"/>
  <c r="G249" i="34" s="1"/>
  <c r="G250" i="34" s="1"/>
  <c r="G251" i="34" s="1"/>
  <c r="G252" i="34" s="1"/>
  <c r="G253" i="34" s="1"/>
  <c r="G254" i="34" s="1"/>
  <c r="G255" i="34" s="1"/>
  <c r="G256" i="34" s="1"/>
  <c r="G257" i="34" s="1"/>
  <c r="G258" i="34" s="1"/>
  <c r="G259" i="34" s="1"/>
  <c r="G260" i="34" s="1"/>
  <c r="G261" i="34" s="1"/>
  <c r="G262" i="34" s="1"/>
  <c r="G263" i="34" s="1"/>
  <c r="G264" i="34" s="1"/>
  <c r="G265" i="34" s="1"/>
  <c r="G266" i="34" s="1"/>
  <c r="G267" i="34" s="1"/>
  <c r="G268" i="34" s="1"/>
  <c r="G269" i="34" s="1"/>
  <c r="G270" i="34" s="1"/>
  <c r="G271" i="34" s="1"/>
  <c r="G272" i="34" s="1"/>
  <c r="G273" i="34" s="1"/>
  <c r="G274" i="34" s="1"/>
  <c r="G275" i="34" s="1"/>
  <c r="G276" i="34" s="1"/>
  <c r="G277" i="34" s="1"/>
  <c r="G278" i="34" s="1"/>
  <c r="G279" i="34" s="1"/>
  <c r="G280" i="34" s="1"/>
  <c r="G281" i="34" s="1"/>
  <c r="G282" i="34" s="1"/>
  <c r="G283" i="34" s="1"/>
  <c r="G284" i="34" s="1"/>
  <c r="G285" i="34" s="1"/>
  <c r="G286" i="34" s="1"/>
  <c r="G287" i="34" s="1"/>
  <c r="G288" i="34" s="1"/>
  <c r="G289" i="34" s="1"/>
  <c r="H20" i="34"/>
  <c r="G20" i="34"/>
  <c r="G21" i="34" s="1"/>
  <c r="G22" i="34" s="1"/>
  <c r="G23" i="34" s="1"/>
  <c r="G24" i="34" s="1"/>
  <c r="G25" i="34" s="1"/>
  <c r="G26" i="34" s="1"/>
  <c r="G27" i="34" s="1"/>
  <c r="G28" i="34" s="1"/>
  <c r="G29" i="34" s="1"/>
  <c r="G30" i="34" s="1"/>
  <c r="G31" i="34" s="1"/>
  <c r="G32" i="34" s="1"/>
  <c r="G33" i="34" s="1"/>
  <c r="G34" i="34" s="1"/>
  <c r="G35" i="34" s="1"/>
  <c r="G36" i="34" s="1"/>
  <c r="G37" i="34" s="1"/>
  <c r="G38" i="34" s="1"/>
  <c r="G39" i="34" s="1"/>
  <c r="G40" i="34" s="1"/>
  <c r="G41" i="34" s="1"/>
  <c r="G42" i="34" s="1"/>
  <c r="G43" i="34" s="1"/>
  <c r="G44" i="34" s="1"/>
  <c r="G45" i="34" s="1"/>
  <c r="G46" i="34" s="1"/>
  <c r="G47" i="34" s="1"/>
  <c r="G48" i="34" s="1"/>
  <c r="G49" i="34" s="1"/>
  <c r="G50" i="34" s="1"/>
  <c r="G51" i="34" s="1"/>
  <c r="G52" i="34" s="1"/>
  <c r="G53" i="34" s="1"/>
  <c r="G54" i="34" s="1"/>
  <c r="G55" i="34" s="1"/>
  <c r="G56" i="34" s="1"/>
  <c r="G57" i="34" s="1"/>
  <c r="G58" i="34" s="1"/>
  <c r="G59" i="34" s="1"/>
  <c r="G60" i="34" s="1"/>
  <c r="G61" i="34" s="1"/>
  <c r="G62" i="34" s="1"/>
  <c r="G63" i="34" s="1"/>
  <c r="G64" i="34" s="1"/>
  <c r="G65" i="34" s="1"/>
  <c r="G66" i="34" s="1"/>
  <c r="G67" i="34" s="1"/>
  <c r="G68" i="34" s="1"/>
  <c r="G69" i="34" s="1"/>
  <c r="G70" i="34" s="1"/>
  <c r="G71" i="34" s="1"/>
  <c r="G72" i="34" s="1"/>
  <c r="G73" i="34" s="1"/>
  <c r="G74" i="34" s="1"/>
  <c r="G75" i="34" s="1"/>
  <c r="G76" i="34" s="1"/>
  <c r="G77" i="34" s="1"/>
  <c r="G78" i="34" s="1"/>
  <c r="G79" i="34" s="1"/>
  <c r="G80" i="34" s="1"/>
  <c r="G81" i="34" s="1"/>
  <c r="G82" i="34" s="1"/>
  <c r="G83" i="34" s="1"/>
  <c r="G84" i="34" s="1"/>
  <c r="G85" i="34" s="1"/>
  <c r="G86" i="34" s="1"/>
  <c r="G87" i="34" s="1"/>
  <c r="G88" i="34" s="1"/>
  <c r="G89" i="34" s="1"/>
  <c r="G90" i="34" s="1"/>
  <c r="G91" i="34" s="1"/>
  <c r="G92" i="34" s="1"/>
  <c r="G93" i="34" s="1"/>
  <c r="G94" i="34" s="1"/>
  <c r="G95" i="34" s="1"/>
  <c r="G96" i="34" s="1"/>
  <c r="G97" i="34" s="1"/>
  <c r="G98" i="34" s="1"/>
  <c r="G99" i="34" s="1"/>
  <c r="G100" i="34" s="1"/>
  <c r="G101" i="34" s="1"/>
  <c r="G102" i="34" s="1"/>
  <c r="G103" i="34" s="1"/>
  <c r="G104" i="34" s="1"/>
  <c r="G105" i="34" s="1"/>
  <c r="G106" i="34" s="1"/>
  <c r="G107" i="34" s="1"/>
  <c r="G108" i="34" s="1"/>
  <c r="G109" i="34" s="1"/>
  <c r="G110" i="34" s="1"/>
  <c r="G111" i="34" s="1"/>
  <c r="G112" i="34" s="1"/>
  <c r="G113" i="34" s="1"/>
  <c r="G114" i="34" s="1"/>
  <c r="G115" i="34" s="1"/>
  <c r="G116" i="34" s="1"/>
  <c r="G117" i="34" s="1"/>
  <c r="G118" i="34" s="1"/>
  <c r="G119" i="34" s="1"/>
  <c r="G120" i="34" s="1"/>
  <c r="G121" i="34" s="1"/>
  <c r="G122" i="34" s="1"/>
  <c r="G123" i="34" s="1"/>
  <c r="G124" i="34" s="1"/>
  <c r="G125" i="34" s="1"/>
  <c r="G126" i="34" s="1"/>
  <c r="G127" i="34" s="1"/>
  <c r="G128" i="34" s="1"/>
  <c r="G129" i="34" s="1"/>
  <c r="G130" i="34" s="1"/>
  <c r="G131" i="34" s="1"/>
  <c r="G132" i="34" s="1"/>
  <c r="G133" i="34" s="1"/>
  <c r="G134" i="34" s="1"/>
  <c r="G135" i="34" s="1"/>
  <c r="G136" i="34" s="1"/>
  <c r="G137" i="34" s="1"/>
  <c r="G138" i="34" s="1"/>
  <c r="G139" i="34" s="1"/>
  <c r="G140" i="34" s="1"/>
  <c r="G141" i="34" s="1"/>
  <c r="G142" i="34" s="1"/>
  <c r="G143" i="34" s="1"/>
  <c r="G144" i="34" s="1"/>
  <c r="G145" i="34" s="1"/>
  <c r="G146" i="34" s="1"/>
  <c r="G147" i="34" s="1"/>
  <c r="G148" i="34" s="1"/>
  <c r="G149" i="34" s="1"/>
  <c r="G150" i="34" s="1"/>
  <c r="G151" i="34" s="1"/>
  <c r="G152" i="34" s="1"/>
  <c r="G153" i="34" s="1"/>
  <c r="G154" i="34" s="1"/>
  <c r="G155" i="34" s="1"/>
  <c r="G156" i="34" s="1"/>
  <c r="G157" i="34" s="1"/>
  <c r="G158" i="34" s="1"/>
  <c r="G159" i="34" s="1"/>
  <c r="G160" i="34" s="1"/>
  <c r="G161" i="34" s="1"/>
  <c r="G162" i="34" s="1"/>
  <c r="G163" i="34" s="1"/>
  <c r="G164" i="34" s="1"/>
  <c r="G165" i="34" s="1"/>
  <c r="G166" i="34" s="1"/>
  <c r="G167" i="34" s="1"/>
  <c r="G168" i="34" s="1"/>
  <c r="G169" i="34" s="1"/>
  <c r="G170" i="34" s="1"/>
  <c r="G171" i="34" s="1"/>
  <c r="G172" i="34" s="1"/>
  <c r="G173" i="34" s="1"/>
  <c r="G174" i="34" s="1"/>
  <c r="G175" i="34" s="1"/>
  <c r="G176" i="34" s="1"/>
  <c r="G177" i="34" s="1"/>
  <c r="G178" i="34" s="1"/>
  <c r="G179" i="34" s="1"/>
  <c r="G180" i="34" s="1"/>
  <c r="G181" i="34" s="1"/>
  <c r="G182" i="34" s="1"/>
  <c r="G183" i="34" s="1"/>
  <c r="G184" i="34" s="1"/>
  <c r="G185" i="34" s="1"/>
  <c r="G186" i="34" s="1"/>
  <c r="G187" i="34" s="1"/>
  <c r="G188" i="34" s="1"/>
  <c r="G189" i="34" s="1"/>
  <c r="G190" i="34" s="1"/>
  <c r="G191" i="34" s="1"/>
  <c r="G192" i="34" s="1"/>
  <c r="G193" i="34" s="1"/>
  <c r="G194" i="34" s="1"/>
  <c r="G195" i="34" s="1"/>
  <c r="G196" i="34" s="1"/>
  <c r="G197" i="34" s="1"/>
  <c r="G198" i="34" s="1"/>
  <c r="G199" i="34" s="1"/>
  <c r="G200" i="34" s="1"/>
  <c r="G201" i="34" s="1"/>
  <c r="G202" i="34" s="1"/>
  <c r="G203" i="34" s="1"/>
  <c r="G204" i="34" s="1"/>
  <c r="G205" i="34" s="1"/>
  <c r="G206" i="34" s="1"/>
  <c r="G207" i="34" s="1"/>
  <c r="G208" i="34" s="1"/>
  <c r="G209" i="34" s="1"/>
  <c r="G210" i="34" s="1"/>
  <c r="G211" i="34" s="1"/>
  <c r="G212" i="34" s="1"/>
  <c r="G213" i="34" s="1"/>
  <c r="G214" i="34" s="1"/>
  <c r="G215" i="34" s="1"/>
  <c r="G216" i="34" s="1"/>
  <c r="G217" i="34" s="1"/>
  <c r="G218" i="34" s="1"/>
  <c r="G219" i="34" s="1"/>
  <c r="G220" i="34" s="1"/>
  <c r="G221" i="34" s="1"/>
  <c r="G222" i="34" s="1"/>
  <c r="G223" i="34" s="1"/>
  <c r="G224" i="34" s="1"/>
  <c r="G225" i="34" s="1"/>
  <c r="G226" i="34" s="1"/>
  <c r="G227" i="34" s="1"/>
  <c r="C20" i="34"/>
  <c r="C21" i="34" s="1"/>
  <c r="C22" i="34" s="1"/>
  <c r="C23" i="34" s="1"/>
  <c r="C24" i="34" s="1"/>
  <c r="C25" i="34" s="1"/>
  <c r="C26" i="34" s="1"/>
  <c r="C27" i="34" s="1"/>
  <c r="C28" i="34" s="1"/>
  <c r="C29" i="34" s="1"/>
  <c r="C30" i="34" s="1"/>
  <c r="C31" i="34" s="1"/>
  <c r="C32" i="34" s="1"/>
  <c r="C33" i="34" s="1"/>
  <c r="C34" i="34" s="1"/>
  <c r="C35" i="34" s="1"/>
  <c r="C36" i="34" s="1"/>
  <c r="C37" i="34" s="1"/>
  <c r="C38" i="34" s="1"/>
  <c r="C39" i="34" s="1"/>
  <c r="C40" i="34" s="1"/>
  <c r="C41" i="34" s="1"/>
  <c r="C42" i="34" s="1"/>
  <c r="C43" i="34" s="1"/>
  <c r="C44" i="34" s="1"/>
  <c r="C45" i="34" s="1"/>
  <c r="C46" i="34" s="1"/>
  <c r="C47" i="34" s="1"/>
  <c r="C48" i="34" s="1"/>
  <c r="C49" i="34" s="1"/>
  <c r="C50" i="34" s="1"/>
  <c r="C51" i="34" s="1"/>
  <c r="C52" i="34" s="1"/>
  <c r="C53" i="34" s="1"/>
  <c r="C54" i="34" s="1"/>
  <c r="C55" i="34" s="1"/>
  <c r="C56" i="34" s="1"/>
  <c r="C57" i="34" s="1"/>
  <c r="C58" i="34" s="1"/>
  <c r="C59" i="34" s="1"/>
  <c r="C60" i="34" s="1"/>
  <c r="C61" i="34" s="1"/>
  <c r="C62" i="34" s="1"/>
  <c r="C63" i="34" s="1"/>
  <c r="C64" i="34" s="1"/>
  <c r="C65" i="34" s="1"/>
  <c r="C66" i="34" s="1"/>
  <c r="C67" i="34" s="1"/>
  <c r="C68" i="34" s="1"/>
  <c r="C69" i="34" s="1"/>
  <c r="C70" i="34" s="1"/>
  <c r="C71" i="34" s="1"/>
  <c r="C72" i="34" s="1"/>
  <c r="C73" i="34" s="1"/>
  <c r="C74" i="34" s="1"/>
  <c r="C75" i="34" s="1"/>
  <c r="C76" i="34" s="1"/>
  <c r="C77" i="34" s="1"/>
  <c r="C78" i="34" s="1"/>
  <c r="C79" i="34" s="1"/>
  <c r="C80" i="34" s="1"/>
  <c r="C81" i="34" s="1"/>
  <c r="C82" i="34" s="1"/>
  <c r="C83" i="34" s="1"/>
  <c r="C84" i="34" s="1"/>
  <c r="C85" i="34" s="1"/>
  <c r="C86" i="34" s="1"/>
  <c r="C87" i="34" s="1"/>
  <c r="C88" i="34" s="1"/>
  <c r="C89" i="34" s="1"/>
  <c r="C90" i="34" s="1"/>
  <c r="C91" i="34" s="1"/>
  <c r="C92" i="34" s="1"/>
  <c r="C93" i="34" s="1"/>
  <c r="C94" i="34" s="1"/>
  <c r="C95" i="34" s="1"/>
  <c r="C96" i="34" s="1"/>
  <c r="C97" i="34" s="1"/>
  <c r="C98" i="34" s="1"/>
  <c r="C99" i="34" s="1"/>
  <c r="C100" i="34" s="1"/>
  <c r="C101" i="34" s="1"/>
  <c r="C102" i="34" s="1"/>
  <c r="C103" i="34" s="1"/>
  <c r="C104" i="34" s="1"/>
  <c r="C105" i="34" s="1"/>
  <c r="C106" i="34" s="1"/>
  <c r="C107" i="34" s="1"/>
  <c r="C108" i="34" s="1"/>
  <c r="C109" i="34" s="1"/>
  <c r="C110" i="34" s="1"/>
  <c r="C111" i="34" s="1"/>
  <c r="C112" i="34" s="1"/>
  <c r="C113" i="34" s="1"/>
  <c r="C114" i="34" s="1"/>
  <c r="C115" i="34" s="1"/>
  <c r="C116" i="34" s="1"/>
  <c r="C117" i="34" s="1"/>
  <c r="C118" i="34" s="1"/>
  <c r="C119" i="34" s="1"/>
  <c r="C120" i="34" s="1"/>
  <c r="C121" i="34" s="1"/>
  <c r="C122" i="34" s="1"/>
  <c r="C123" i="34" s="1"/>
  <c r="C124" i="34" s="1"/>
  <c r="C125" i="34" s="1"/>
  <c r="C126" i="34" s="1"/>
  <c r="C127" i="34" s="1"/>
  <c r="C128" i="34" s="1"/>
  <c r="C129" i="34" s="1"/>
  <c r="C130" i="34" s="1"/>
  <c r="C131" i="34" s="1"/>
  <c r="C132" i="34" s="1"/>
  <c r="C133" i="34" s="1"/>
  <c r="C134" i="34" s="1"/>
  <c r="C135" i="34" s="1"/>
  <c r="C136" i="34" s="1"/>
  <c r="C137" i="34" s="1"/>
  <c r="C138" i="34" s="1"/>
  <c r="C139" i="34" s="1"/>
  <c r="C140" i="34" s="1"/>
  <c r="C141" i="34" s="1"/>
  <c r="C142" i="34" s="1"/>
  <c r="C143" i="34" s="1"/>
  <c r="C144" i="34" s="1"/>
  <c r="C145" i="34" s="1"/>
  <c r="C146" i="34" s="1"/>
  <c r="C147" i="34" s="1"/>
  <c r="C148" i="34" s="1"/>
  <c r="C149" i="34" s="1"/>
  <c r="C150" i="34" s="1"/>
  <c r="C151" i="34" s="1"/>
  <c r="C152" i="34" s="1"/>
  <c r="C153" i="34" s="1"/>
  <c r="C154" i="34" s="1"/>
  <c r="C155" i="34" s="1"/>
  <c r="C156" i="34" s="1"/>
  <c r="C157" i="34" s="1"/>
  <c r="C158" i="34" s="1"/>
  <c r="C159" i="34" s="1"/>
  <c r="C160" i="34" s="1"/>
  <c r="C161" i="34" s="1"/>
  <c r="C162" i="34" s="1"/>
  <c r="C163" i="34" s="1"/>
  <c r="C164" i="34" s="1"/>
  <c r="C165" i="34" s="1"/>
  <c r="C166" i="34" s="1"/>
  <c r="C167" i="34" s="1"/>
  <c r="C168" i="34" s="1"/>
  <c r="C169" i="34" s="1"/>
  <c r="C170" i="34" s="1"/>
  <c r="C171" i="34" s="1"/>
  <c r="C172" i="34" s="1"/>
  <c r="C173" i="34" s="1"/>
  <c r="C174" i="34" s="1"/>
  <c r="C175" i="34" s="1"/>
  <c r="C176" i="34" s="1"/>
  <c r="C177" i="34" s="1"/>
  <c r="C178" i="34" s="1"/>
  <c r="C179" i="34" s="1"/>
  <c r="C180" i="34" s="1"/>
  <c r="C181" i="34" s="1"/>
  <c r="C182" i="34" s="1"/>
  <c r="C183" i="34" s="1"/>
  <c r="C184" i="34" s="1"/>
  <c r="C185" i="34" s="1"/>
  <c r="C186" i="34" s="1"/>
  <c r="C187" i="34" s="1"/>
  <c r="C188" i="34" s="1"/>
  <c r="C189" i="34" s="1"/>
  <c r="C190" i="34" s="1"/>
  <c r="C191" i="34" s="1"/>
  <c r="C192" i="34" s="1"/>
  <c r="C193" i="34" s="1"/>
  <c r="C194" i="34" s="1"/>
  <c r="C195" i="34" s="1"/>
  <c r="C196" i="34" s="1"/>
  <c r="C197" i="34" s="1"/>
  <c r="C198" i="34" s="1"/>
  <c r="C199" i="34" s="1"/>
  <c r="C200" i="34" s="1"/>
  <c r="C201" i="34" s="1"/>
  <c r="C202" i="34" s="1"/>
  <c r="C203" i="34" s="1"/>
  <c r="C204" i="34" s="1"/>
  <c r="C205" i="34" s="1"/>
  <c r="C206" i="34" s="1"/>
  <c r="C207" i="34" s="1"/>
  <c r="C208" i="34" s="1"/>
  <c r="C209" i="34" s="1"/>
  <c r="C210" i="34" s="1"/>
  <c r="C211" i="34" s="1"/>
  <c r="C212" i="34" s="1"/>
  <c r="C213" i="34" s="1"/>
  <c r="C214" i="34" s="1"/>
  <c r="C215" i="34" s="1"/>
  <c r="C216" i="34" s="1"/>
  <c r="C217" i="34" s="1"/>
  <c r="C218" i="34" s="1"/>
  <c r="C219" i="34" s="1"/>
  <c r="C220" i="34" s="1"/>
  <c r="C221" i="34" s="1"/>
  <c r="C222" i="34" s="1"/>
  <c r="C223" i="34" s="1"/>
  <c r="C224" i="34" s="1"/>
  <c r="C225" i="34" s="1"/>
  <c r="C226" i="34" s="1"/>
  <c r="C227" i="34" s="1"/>
  <c r="C228" i="34" s="1"/>
  <c r="C229" i="34" s="1"/>
  <c r="C230" i="34" s="1"/>
  <c r="C231" i="34" s="1"/>
  <c r="C232" i="34" s="1"/>
  <c r="C233" i="34" s="1"/>
  <c r="C234" i="34" s="1"/>
  <c r="C235" i="34" s="1"/>
  <c r="C236" i="34" s="1"/>
  <c r="C237" i="34" s="1"/>
  <c r="C238" i="34" s="1"/>
  <c r="C239" i="34" s="1"/>
  <c r="C240" i="34" s="1"/>
  <c r="C241" i="34" s="1"/>
  <c r="C242" i="34" s="1"/>
  <c r="C243" i="34" s="1"/>
  <c r="C244" i="34" s="1"/>
  <c r="C245" i="34" s="1"/>
  <c r="C246" i="34" s="1"/>
  <c r="C247" i="34" s="1"/>
  <c r="C248" i="34" s="1"/>
  <c r="C249" i="34" s="1"/>
  <c r="C250" i="34" s="1"/>
  <c r="C251" i="34" s="1"/>
  <c r="C252" i="34" s="1"/>
  <c r="C253" i="34" s="1"/>
  <c r="C254" i="34" s="1"/>
  <c r="C255" i="34" s="1"/>
  <c r="C256" i="34" s="1"/>
  <c r="C257" i="34" s="1"/>
  <c r="C258" i="34" s="1"/>
  <c r="C259" i="34" s="1"/>
  <c r="C260" i="34" s="1"/>
  <c r="C261" i="34" s="1"/>
  <c r="C262" i="34" s="1"/>
  <c r="C263" i="34" s="1"/>
  <c r="C264" i="34" s="1"/>
  <c r="C265" i="34" s="1"/>
  <c r="C266" i="34" s="1"/>
  <c r="C267" i="34" s="1"/>
  <c r="C268" i="34" s="1"/>
  <c r="C269" i="34" s="1"/>
  <c r="C270" i="34" s="1"/>
  <c r="C271" i="34" s="1"/>
  <c r="C272" i="34" s="1"/>
  <c r="C273" i="34" s="1"/>
  <c r="C274" i="34" s="1"/>
  <c r="C275" i="34" s="1"/>
  <c r="C276" i="34" s="1"/>
  <c r="C277" i="34" s="1"/>
  <c r="C278" i="34" s="1"/>
  <c r="C279" i="34" s="1"/>
  <c r="C280" i="34" s="1"/>
  <c r="C281" i="34" s="1"/>
  <c r="C282" i="34" s="1"/>
  <c r="C283" i="34" s="1"/>
  <c r="C284" i="34" s="1"/>
  <c r="C285" i="34" s="1"/>
  <c r="C286" i="34" s="1"/>
  <c r="C287" i="34" s="1"/>
  <c r="C288" i="34" s="1"/>
  <c r="C289" i="34" s="1"/>
  <c r="C15" i="34"/>
  <c r="B15" i="34"/>
  <c r="C2" i="33"/>
  <c r="O2" i="33" s="1"/>
  <c r="H20" i="33"/>
  <c r="H21" i="33" s="1"/>
  <c r="G20" i="33"/>
  <c r="G21" i="33" s="1"/>
  <c r="G22" i="33" s="1"/>
  <c r="G23" i="33" s="1"/>
  <c r="G24" i="33" s="1"/>
  <c r="G25" i="33" s="1"/>
  <c r="G26" i="33" s="1"/>
  <c r="G27" i="33" s="1"/>
  <c r="G28" i="33" s="1"/>
  <c r="G29" i="33" s="1"/>
  <c r="G30" i="33" s="1"/>
  <c r="G31" i="33" s="1"/>
  <c r="G32" i="33" s="1"/>
  <c r="G33" i="33" s="1"/>
  <c r="G34" i="33" s="1"/>
  <c r="G35" i="33" s="1"/>
  <c r="G36" i="33" s="1"/>
  <c r="G37" i="33" s="1"/>
  <c r="G38" i="33" s="1"/>
  <c r="G39" i="33" s="1"/>
  <c r="G40" i="33" s="1"/>
  <c r="G41" i="33" s="1"/>
  <c r="G42" i="33" s="1"/>
  <c r="G43" i="33" s="1"/>
  <c r="G44" i="33" s="1"/>
  <c r="G45" i="33" s="1"/>
  <c r="G46" i="33" s="1"/>
  <c r="G47" i="33" s="1"/>
  <c r="G48" i="33" s="1"/>
  <c r="G49" i="33" s="1"/>
  <c r="G50" i="33" s="1"/>
  <c r="G51" i="33" s="1"/>
  <c r="G52" i="33" s="1"/>
  <c r="G53" i="33" s="1"/>
  <c r="G54" i="33" s="1"/>
  <c r="G55" i="33" s="1"/>
  <c r="G56" i="33" s="1"/>
  <c r="G57" i="33" s="1"/>
  <c r="G58" i="33" s="1"/>
  <c r="G59" i="33" s="1"/>
  <c r="G60" i="33" s="1"/>
  <c r="G61" i="33" s="1"/>
  <c r="G62" i="33" s="1"/>
  <c r="G63" i="33" s="1"/>
  <c r="G64" i="33" s="1"/>
  <c r="G65" i="33" s="1"/>
  <c r="G66" i="33" s="1"/>
  <c r="G67" i="33" s="1"/>
  <c r="G68" i="33" s="1"/>
  <c r="G69" i="33" s="1"/>
  <c r="G70" i="33" s="1"/>
  <c r="G71" i="33" s="1"/>
  <c r="G72" i="33" s="1"/>
  <c r="G73" i="33" s="1"/>
  <c r="G74" i="33" s="1"/>
  <c r="G75" i="33" s="1"/>
  <c r="G76" i="33" s="1"/>
  <c r="G77" i="33" s="1"/>
  <c r="G78" i="33" s="1"/>
  <c r="G79" i="33" s="1"/>
  <c r="G80" i="33" s="1"/>
  <c r="G81" i="33" s="1"/>
  <c r="G82" i="33" s="1"/>
  <c r="G83" i="33" s="1"/>
  <c r="G84" i="33" s="1"/>
  <c r="G85" i="33" s="1"/>
  <c r="G86" i="33" s="1"/>
  <c r="G87" i="33" s="1"/>
  <c r="G88" i="33" s="1"/>
  <c r="G89" i="33" s="1"/>
  <c r="G90" i="33" s="1"/>
  <c r="G91" i="33" s="1"/>
  <c r="G92" i="33" s="1"/>
  <c r="G93" i="33" s="1"/>
  <c r="G94" i="33" s="1"/>
  <c r="G95" i="33" s="1"/>
  <c r="G96" i="33" s="1"/>
  <c r="G97" i="33" s="1"/>
  <c r="G98" i="33" s="1"/>
  <c r="G99" i="33" s="1"/>
  <c r="G100" i="33" s="1"/>
  <c r="G101" i="33" s="1"/>
  <c r="G102" i="33" s="1"/>
  <c r="G103" i="33" s="1"/>
  <c r="G104" i="33" s="1"/>
  <c r="G105" i="33" s="1"/>
  <c r="G106" i="33" s="1"/>
  <c r="G107" i="33" s="1"/>
  <c r="G108" i="33" s="1"/>
  <c r="G109" i="33" s="1"/>
  <c r="G110" i="33" s="1"/>
  <c r="G111" i="33" s="1"/>
  <c r="G112" i="33" s="1"/>
  <c r="G113" i="33" s="1"/>
  <c r="G114" i="33" s="1"/>
  <c r="G115" i="33" s="1"/>
  <c r="G116" i="33" s="1"/>
  <c r="G117" i="33" s="1"/>
  <c r="G118" i="33" s="1"/>
  <c r="G119" i="33" s="1"/>
  <c r="G120" i="33" s="1"/>
  <c r="G121" i="33" s="1"/>
  <c r="G122" i="33" s="1"/>
  <c r="G123" i="33" s="1"/>
  <c r="G124" i="33" s="1"/>
  <c r="G125" i="33" s="1"/>
  <c r="G126" i="33" s="1"/>
  <c r="G127" i="33" s="1"/>
  <c r="G128" i="33" s="1"/>
  <c r="G129" i="33" s="1"/>
  <c r="G130" i="33" s="1"/>
  <c r="G131" i="33" s="1"/>
  <c r="G132" i="33" s="1"/>
  <c r="G133" i="33" s="1"/>
  <c r="G134" i="33" s="1"/>
  <c r="G135" i="33" s="1"/>
  <c r="G136" i="33" s="1"/>
  <c r="G137" i="33" s="1"/>
  <c r="G138" i="33" s="1"/>
  <c r="G139" i="33" s="1"/>
  <c r="G140" i="33" s="1"/>
  <c r="G141" i="33" s="1"/>
  <c r="G142" i="33" s="1"/>
  <c r="G143" i="33" s="1"/>
  <c r="G144" i="33" s="1"/>
  <c r="G145" i="33" s="1"/>
  <c r="G146" i="33" s="1"/>
  <c r="G147" i="33" s="1"/>
  <c r="G148" i="33" s="1"/>
  <c r="G149" i="33" s="1"/>
  <c r="G150" i="33" s="1"/>
  <c r="G151" i="33" s="1"/>
  <c r="G152" i="33" s="1"/>
  <c r="G153" i="33" s="1"/>
  <c r="G154" i="33" s="1"/>
  <c r="G155" i="33" s="1"/>
  <c r="G156" i="33" s="1"/>
  <c r="G157" i="33" s="1"/>
  <c r="G158" i="33" s="1"/>
  <c r="G159" i="33" s="1"/>
  <c r="G160" i="33" s="1"/>
  <c r="G161" i="33" s="1"/>
  <c r="G162" i="33" s="1"/>
  <c r="G163" i="33" s="1"/>
  <c r="G164" i="33" s="1"/>
  <c r="G165" i="33" s="1"/>
  <c r="G166" i="33" s="1"/>
  <c r="G167" i="33" s="1"/>
  <c r="G168" i="33" s="1"/>
  <c r="G169" i="33" s="1"/>
  <c r="G170" i="33" s="1"/>
  <c r="G171" i="33" s="1"/>
  <c r="G172" i="33" s="1"/>
  <c r="G173" i="33" s="1"/>
  <c r="G174" i="33" s="1"/>
  <c r="G175" i="33" s="1"/>
  <c r="G176" i="33" s="1"/>
  <c r="G177" i="33" s="1"/>
  <c r="G178" i="33" s="1"/>
  <c r="G179" i="33" s="1"/>
  <c r="G180" i="33" s="1"/>
  <c r="G181" i="33" s="1"/>
  <c r="G182" i="33" s="1"/>
  <c r="G183" i="33" s="1"/>
  <c r="G184" i="33" s="1"/>
  <c r="G185" i="33" s="1"/>
  <c r="G186" i="33" s="1"/>
  <c r="G187" i="33" s="1"/>
  <c r="G188" i="33" s="1"/>
  <c r="G189" i="33" s="1"/>
  <c r="G190" i="33" s="1"/>
  <c r="G191" i="33" s="1"/>
  <c r="G192" i="33" s="1"/>
  <c r="G193" i="33" s="1"/>
  <c r="G194" i="33" s="1"/>
  <c r="G195" i="33" s="1"/>
  <c r="G196" i="33" s="1"/>
  <c r="G197" i="33" s="1"/>
  <c r="G198" i="33" s="1"/>
  <c r="G199" i="33" s="1"/>
  <c r="G200" i="33" s="1"/>
  <c r="G201" i="33" s="1"/>
  <c r="G202" i="33" s="1"/>
  <c r="G203" i="33" s="1"/>
  <c r="G204" i="33" s="1"/>
  <c r="G205" i="33" s="1"/>
  <c r="G206" i="33" s="1"/>
  <c r="G207" i="33" s="1"/>
  <c r="G208" i="33" s="1"/>
  <c r="G209" i="33" s="1"/>
  <c r="G210" i="33" s="1"/>
  <c r="G211" i="33" s="1"/>
  <c r="G212" i="33" s="1"/>
  <c r="G213" i="33" s="1"/>
  <c r="G214" i="33" s="1"/>
  <c r="G215" i="33" s="1"/>
  <c r="G216" i="33" s="1"/>
  <c r="G217" i="33" s="1"/>
  <c r="G218" i="33" s="1"/>
  <c r="G219" i="33" s="1"/>
  <c r="G220" i="33" s="1"/>
  <c r="G221" i="33" s="1"/>
  <c r="G222" i="33" s="1"/>
  <c r="G223" i="33" s="1"/>
  <c r="G224" i="33" s="1"/>
  <c r="G225" i="33" s="1"/>
  <c r="G226" i="33" s="1"/>
  <c r="G227" i="33" s="1"/>
  <c r="G228" i="33" s="1"/>
  <c r="G229" i="33" s="1"/>
  <c r="G230" i="33" s="1"/>
  <c r="G231" i="33" s="1"/>
  <c r="G232" i="33" s="1"/>
  <c r="G233" i="33" s="1"/>
  <c r="G234" i="33" s="1"/>
  <c r="G235" i="33" s="1"/>
  <c r="G236" i="33" s="1"/>
  <c r="G237" i="33" s="1"/>
  <c r="G238" i="33" s="1"/>
  <c r="G239" i="33" s="1"/>
  <c r="G240" i="33" s="1"/>
  <c r="G241" i="33" s="1"/>
  <c r="G242" i="33" s="1"/>
  <c r="G243" i="33" s="1"/>
  <c r="G244" i="33" s="1"/>
  <c r="G245" i="33" s="1"/>
  <c r="G246" i="33" s="1"/>
  <c r="G247" i="33" s="1"/>
  <c r="G248" i="33" s="1"/>
  <c r="G249" i="33" s="1"/>
  <c r="G250" i="33" s="1"/>
  <c r="G251" i="33" s="1"/>
  <c r="G252" i="33" s="1"/>
  <c r="G253" i="33" s="1"/>
  <c r="G254" i="33" s="1"/>
  <c r="G255" i="33" s="1"/>
  <c r="G256" i="33" s="1"/>
  <c r="G257" i="33" s="1"/>
  <c r="G258" i="33" s="1"/>
  <c r="G259" i="33" s="1"/>
  <c r="G260" i="33" s="1"/>
  <c r="G261" i="33" s="1"/>
  <c r="G262" i="33" s="1"/>
  <c r="G263" i="33" s="1"/>
  <c r="G264" i="33" s="1"/>
  <c r="G265" i="33" s="1"/>
  <c r="G266" i="33" s="1"/>
  <c r="G267" i="33" s="1"/>
  <c r="G268" i="33" s="1"/>
  <c r="G269" i="33" s="1"/>
  <c r="G270" i="33" s="1"/>
  <c r="G271" i="33" s="1"/>
  <c r="G272" i="33" s="1"/>
  <c r="G273" i="33" s="1"/>
  <c r="G274" i="33" s="1"/>
  <c r="G275" i="33" s="1"/>
  <c r="G276" i="33" s="1"/>
  <c r="G277" i="33" s="1"/>
  <c r="G278" i="33" s="1"/>
  <c r="G279" i="33" s="1"/>
  <c r="G280" i="33" s="1"/>
  <c r="G281" i="33" s="1"/>
  <c r="G282" i="33" s="1"/>
  <c r="G283" i="33" s="1"/>
  <c r="G284" i="33" s="1"/>
  <c r="G285" i="33" s="1"/>
  <c r="G286" i="33" s="1"/>
  <c r="G287" i="33" s="1"/>
  <c r="G288" i="33" s="1"/>
  <c r="G289" i="33" s="1"/>
  <c r="C20" i="33"/>
  <c r="C21" i="33" s="1"/>
  <c r="C22" i="33" s="1"/>
  <c r="C23" i="33" s="1"/>
  <c r="C24" i="33" s="1"/>
  <c r="C25" i="33" s="1"/>
  <c r="C26" i="33" s="1"/>
  <c r="C27" i="33" s="1"/>
  <c r="C28" i="33" s="1"/>
  <c r="C29" i="33" s="1"/>
  <c r="C30" i="33" s="1"/>
  <c r="C31" i="33" s="1"/>
  <c r="C32" i="33" s="1"/>
  <c r="C33" i="33" s="1"/>
  <c r="C34" i="33" s="1"/>
  <c r="C35" i="33" s="1"/>
  <c r="C36" i="33" s="1"/>
  <c r="C37" i="33" s="1"/>
  <c r="C38" i="33" s="1"/>
  <c r="C39" i="33" s="1"/>
  <c r="C40" i="33" s="1"/>
  <c r="C41" i="33" s="1"/>
  <c r="C42" i="33" s="1"/>
  <c r="C43" i="33" s="1"/>
  <c r="C44" i="33" s="1"/>
  <c r="C45" i="33" s="1"/>
  <c r="C46" i="33" s="1"/>
  <c r="C47" i="33" s="1"/>
  <c r="C48" i="33" s="1"/>
  <c r="C49" i="33" s="1"/>
  <c r="C50" i="33" s="1"/>
  <c r="C51" i="33" s="1"/>
  <c r="C52" i="33" s="1"/>
  <c r="C53" i="33" s="1"/>
  <c r="C54" i="33" s="1"/>
  <c r="C55" i="33" s="1"/>
  <c r="C56" i="33" s="1"/>
  <c r="C57" i="33" s="1"/>
  <c r="C58" i="33" s="1"/>
  <c r="C59" i="33" s="1"/>
  <c r="C60" i="33" s="1"/>
  <c r="C61" i="33" s="1"/>
  <c r="C62" i="33" s="1"/>
  <c r="C63" i="33" s="1"/>
  <c r="C64" i="33" s="1"/>
  <c r="C65" i="33" s="1"/>
  <c r="C66" i="33" s="1"/>
  <c r="C67" i="33" s="1"/>
  <c r="C68" i="33" s="1"/>
  <c r="C69" i="33" s="1"/>
  <c r="C70" i="33" s="1"/>
  <c r="C71" i="33" s="1"/>
  <c r="C72" i="33" s="1"/>
  <c r="C73" i="33" s="1"/>
  <c r="C74" i="33" s="1"/>
  <c r="C75" i="33" s="1"/>
  <c r="C76" i="33" s="1"/>
  <c r="C77" i="33" s="1"/>
  <c r="C78" i="33" s="1"/>
  <c r="C79" i="33" s="1"/>
  <c r="C80" i="33" s="1"/>
  <c r="C81" i="33" s="1"/>
  <c r="C82" i="33" s="1"/>
  <c r="C83" i="33" s="1"/>
  <c r="C84" i="33" s="1"/>
  <c r="C85" i="33" s="1"/>
  <c r="C86" i="33" s="1"/>
  <c r="C87" i="33" s="1"/>
  <c r="C88" i="33" s="1"/>
  <c r="C89" i="33" s="1"/>
  <c r="C90" i="33" s="1"/>
  <c r="C91" i="33" s="1"/>
  <c r="C92" i="33" s="1"/>
  <c r="C93" i="33" s="1"/>
  <c r="C94" i="33" s="1"/>
  <c r="C95" i="33" s="1"/>
  <c r="C96" i="33" s="1"/>
  <c r="C97" i="33" s="1"/>
  <c r="C98" i="33" s="1"/>
  <c r="C99" i="33" s="1"/>
  <c r="C100" i="33" s="1"/>
  <c r="C101" i="33" s="1"/>
  <c r="C102" i="33" s="1"/>
  <c r="C103" i="33" s="1"/>
  <c r="C104" i="33" s="1"/>
  <c r="C105" i="33" s="1"/>
  <c r="C106" i="33" s="1"/>
  <c r="C107" i="33" s="1"/>
  <c r="C108" i="33" s="1"/>
  <c r="C109" i="33" s="1"/>
  <c r="C110" i="33" s="1"/>
  <c r="C111" i="33" s="1"/>
  <c r="C112" i="33" s="1"/>
  <c r="C113" i="33" s="1"/>
  <c r="C114" i="33" s="1"/>
  <c r="C115" i="33" s="1"/>
  <c r="C116" i="33" s="1"/>
  <c r="C117" i="33" s="1"/>
  <c r="C118" i="33" s="1"/>
  <c r="C119" i="33" s="1"/>
  <c r="C120" i="33" s="1"/>
  <c r="C121" i="33" s="1"/>
  <c r="C122" i="33" s="1"/>
  <c r="C123" i="33" s="1"/>
  <c r="C124" i="33" s="1"/>
  <c r="C125" i="33" s="1"/>
  <c r="C126" i="33" s="1"/>
  <c r="C127" i="33" s="1"/>
  <c r="C128" i="33" s="1"/>
  <c r="C129" i="33" s="1"/>
  <c r="C130" i="33" s="1"/>
  <c r="C131" i="33" s="1"/>
  <c r="C132" i="33" s="1"/>
  <c r="C133" i="33" s="1"/>
  <c r="C134" i="33" s="1"/>
  <c r="C135" i="33" s="1"/>
  <c r="C136" i="33" s="1"/>
  <c r="C137" i="33" s="1"/>
  <c r="C138" i="33" s="1"/>
  <c r="C139" i="33" s="1"/>
  <c r="C140" i="33" s="1"/>
  <c r="C141" i="33" s="1"/>
  <c r="C142" i="33" s="1"/>
  <c r="C143" i="33" s="1"/>
  <c r="C144" i="33" s="1"/>
  <c r="C145" i="33" s="1"/>
  <c r="C146" i="33" s="1"/>
  <c r="C147" i="33" s="1"/>
  <c r="C148" i="33" s="1"/>
  <c r="C149" i="33" s="1"/>
  <c r="C150" i="33" s="1"/>
  <c r="C151" i="33" s="1"/>
  <c r="C152" i="33" s="1"/>
  <c r="C153" i="33" s="1"/>
  <c r="C154" i="33" s="1"/>
  <c r="C155" i="33" s="1"/>
  <c r="C156" i="33" s="1"/>
  <c r="C157" i="33" s="1"/>
  <c r="C158" i="33" s="1"/>
  <c r="C159" i="33" s="1"/>
  <c r="C160" i="33" s="1"/>
  <c r="C161" i="33" s="1"/>
  <c r="C162" i="33" s="1"/>
  <c r="C163" i="33" s="1"/>
  <c r="C164" i="33" s="1"/>
  <c r="C165" i="33" s="1"/>
  <c r="C166" i="33" s="1"/>
  <c r="C167" i="33" s="1"/>
  <c r="C168" i="33" s="1"/>
  <c r="C169" i="33" s="1"/>
  <c r="C170" i="33" s="1"/>
  <c r="C171" i="33" s="1"/>
  <c r="C172" i="33" s="1"/>
  <c r="C173" i="33" s="1"/>
  <c r="C174" i="33" s="1"/>
  <c r="C175" i="33" s="1"/>
  <c r="C176" i="33" s="1"/>
  <c r="C177" i="33" s="1"/>
  <c r="C178" i="33" s="1"/>
  <c r="C179" i="33" s="1"/>
  <c r="C180" i="33" s="1"/>
  <c r="C181" i="33" s="1"/>
  <c r="C182" i="33" s="1"/>
  <c r="C183" i="33" s="1"/>
  <c r="C184" i="33" s="1"/>
  <c r="C185" i="33" s="1"/>
  <c r="C186" i="33" s="1"/>
  <c r="C187" i="33" s="1"/>
  <c r="C188" i="33" s="1"/>
  <c r="C189" i="33" s="1"/>
  <c r="C190" i="33" s="1"/>
  <c r="C191" i="33" s="1"/>
  <c r="C192" i="33" s="1"/>
  <c r="C193" i="33" s="1"/>
  <c r="C194" i="33" s="1"/>
  <c r="C195" i="33" s="1"/>
  <c r="C196" i="33" s="1"/>
  <c r="C197" i="33" s="1"/>
  <c r="C198" i="33" s="1"/>
  <c r="C199" i="33" s="1"/>
  <c r="C200" i="33" s="1"/>
  <c r="C201" i="33" s="1"/>
  <c r="C202" i="33" s="1"/>
  <c r="C203" i="33" s="1"/>
  <c r="C204" i="33" s="1"/>
  <c r="C205" i="33" s="1"/>
  <c r="C206" i="33" s="1"/>
  <c r="C207" i="33" s="1"/>
  <c r="C208" i="33" s="1"/>
  <c r="C209" i="33" s="1"/>
  <c r="C210" i="33" s="1"/>
  <c r="C211" i="33" s="1"/>
  <c r="C212" i="33" s="1"/>
  <c r="C213" i="33" s="1"/>
  <c r="C214" i="33" s="1"/>
  <c r="C215" i="33" s="1"/>
  <c r="C216" i="33" s="1"/>
  <c r="C217" i="33" s="1"/>
  <c r="C218" i="33" s="1"/>
  <c r="C219" i="33" s="1"/>
  <c r="C220" i="33" s="1"/>
  <c r="C221" i="33" s="1"/>
  <c r="C222" i="33" s="1"/>
  <c r="C223" i="33" s="1"/>
  <c r="C224" i="33" s="1"/>
  <c r="C225" i="33" s="1"/>
  <c r="C226" i="33" s="1"/>
  <c r="C227" i="33" s="1"/>
  <c r="C228" i="33" s="1"/>
  <c r="C229" i="33" s="1"/>
  <c r="C230" i="33" s="1"/>
  <c r="C231" i="33" s="1"/>
  <c r="C232" i="33" s="1"/>
  <c r="C233" i="33" s="1"/>
  <c r="C234" i="33" s="1"/>
  <c r="C235" i="33" s="1"/>
  <c r="C236" i="33" s="1"/>
  <c r="C237" i="33" s="1"/>
  <c r="C238" i="33" s="1"/>
  <c r="C239" i="33" s="1"/>
  <c r="C240" i="33" s="1"/>
  <c r="C241" i="33" s="1"/>
  <c r="C242" i="33" s="1"/>
  <c r="C243" i="33" s="1"/>
  <c r="C244" i="33" s="1"/>
  <c r="C245" i="33" s="1"/>
  <c r="C246" i="33" s="1"/>
  <c r="C247" i="33" s="1"/>
  <c r="C248" i="33" s="1"/>
  <c r="C249" i="33" s="1"/>
  <c r="C250" i="33" s="1"/>
  <c r="C251" i="33" s="1"/>
  <c r="C252" i="33" s="1"/>
  <c r="C253" i="33" s="1"/>
  <c r="C254" i="33" s="1"/>
  <c r="C255" i="33" s="1"/>
  <c r="C256" i="33" s="1"/>
  <c r="C257" i="33" s="1"/>
  <c r="C258" i="33" s="1"/>
  <c r="C259" i="33" s="1"/>
  <c r="C260" i="33" s="1"/>
  <c r="C261" i="33" s="1"/>
  <c r="C262" i="33" s="1"/>
  <c r="C263" i="33" s="1"/>
  <c r="C264" i="33" s="1"/>
  <c r="C265" i="33" s="1"/>
  <c r="C266" i="33" s="1"/>
  <c r="C267" i="33" s="1"/>
  <c r="C268" i="33" s="1"/>
  <c r="C269" i="33" s="1"/>
  <c r="C270" i="33" s="1"/>
  <c r="C271" i="33" s="1"/>
  <c r="C272" i="33" s="1"/>
  <c r="C273" i="33" s="1"/>
  <c r="C274" i="33" s="1"/>
  <c r="C275" i="33" s="1"/>
  <c r="C276" i="33" s="1"/>
  <c r="C277" i="33" s="1"/>
  <c r="C278" i="33" s="1"/>
  <c r="C279" i="33" s="1"/>
  <c r="C280" i="33" s="1"/>
  <c r="C281" i="33" s="1"/>
  <c r="C282" i="33" s="1"/>
  <c r="C283" i="33" s="1"/>
  <c r="C284" i="33" s="1"/>
  <c r="C285" i="33" s="1"/>
  <c r="C286" i="33" s="1"/>
  <c r="C287" i="33" s="1"/>
  <c r="C288" i="33" s="1"/>
  <c r="C289" i="33" s="1"/>
  <c r="C15" i="33"/>
  <c r="B15" i="33"/>
  <c r="C2" i="32"/>
  <c r="O2" i="32" s="1"/>
  <c r="H20" i="32"/>
  <c r="G20" i="32"/>
  <c r="G21" i="32" s="1"/>
  <c r="G22" i="32" s="1"/>
  <c r="G23" i="32" s="1"/>
  <c r="G24" i="32" s="1"/>
  <c r="G25" i="32" s="1"/>
  <c r="G26" i="32" s="1"/>
  <c r="G27" i="32" s="1"/>
  <c r="G28" i="32" s="1"/>
  <c r="G29" i="32" s="1"/>
  <c r="G30" i="32" s="1"/>
  <c r="G31" i="32" s="1"/>
  <c r="G32" i="32" s="1"/>
  <c r="G33" i="32" s="1"/>
  <c r="G34" i="32" s="1"/>
  <c r="G35" i="32" s="1"/>
  <c r="G36" i="32" s="1"/>
  <c r="G37" i="32" s="1"/>
  <c r="G38" i="32" s="1"/>
  <c r="G39" i="32" s="1"/>
  <c r="G40" i="32" s="1"/>
  <c r="G41" i="32" s="1"/>
  <c r="G42" i="32" s="1"/>
  <c r="G43" i="32" s="1"/>
  <c r="G44" i="32" s="1"/>
  <c r="G45" i="32" s="1"/>
  <c r="G46" i="32" s="1"/>
  <c r="G47" i="32" s="1"/>
  <c r="G48" i="32" s="1"/>
  <c r="G49" i="32" s="1"/>
  <c r="G50" i="32" s="1"/>
  <c r="G51" i="32" s="1"/>
  <c r="G52" i="32" s="1"/>
  <c r="G53" i="32" s="1"/>
  <c r="G54" i="32" s="1"/>
  <c r="G55" i="32" s="1"/>
  <c r="G56" i="32" s="1"/>
  <c r="G57" i="32" s="1"/>
  <c r="G58" i="32" s="1"/>
  <c r="G59" i="32" s="1"/>
  <c r="G60" i="32" s="1"/>
  <c r="G61" i="32" s="1"/>
  <c r="G62" i="32" s="1"/>
  <c r="G63" i="32" s="1"/>
  <c r="G64" i="32" s="1"/>
  <c r="G65" i="32" s="1"/>
  <c r="G66" i="32" s="1"/>
  <c r="G67" i="32" s="1"/>
  <c r="G68" i="32" s="1"/>
  <c r="G69" i="32" s="1"/>
  <c r="G70" i="32" s="1"/>
  <c r="G71" i="32" s="1"/>
  <c r="G72" i="32" s="1"/>
  <c r="G73" i="32" s="1"/>
  <c r="G74" i="32" s="1"/>
  <c r="G75" i="32" s="1"/>
  <c r="G76" i="32" s="1"/>
  <c r="G77" i="32" s="1"/>
  <c r="G78" i="32" s="1"/>
  <c r="G79" i="32" s="1"/>
  <c r="G80" i="32" s="1"/>
  <c r="G81" i="32" s="1"/>
  <c r="G82" i="32" s="1"/>
  <c r="G83" i="32" s="1"/>
  <c r="G84" i="32" s="1"/>
  <c r="G85" i="32" s="1"/>
  <c r="G86" i="32" s="1"/>
  <c r="G87" i="32" s="1"/>
  <c r="G88" i="32" s="1"/>
  <c r="G89" i="32" s="1"/>
  <c r="G90" i="32" s="1"/>
  <c r="G91" i="32" s="1"/>
  <c r="G92" i="32" s="1"/>
  <c r="G93" i="32" s="1"/>
  <c r="G94" i="32" s="1"/>
  <c r="G95" i="32" s="1"/>
  <c r="G96" i="32" s="1"/>
  <c r="G97" i="32" s="1"/>
  <c r="G98" i="32" s="1"/>
  <c r="G99" i="32" s="1"/>
  <c r="G100" i="32" s="1"/>
  <c r="G101" i="32" s="1"/>
  <c r="G102" i="32" s="1"/>
  <c r="G103" i="32" s="1"/>
  <c r="G104" i="32" s="1"/>
  <c r="G105" i="32" s="1"/>
  <c r="G106" i="32" s="1"/>
  <c r="G107" i="32" s="1"/>
  <c r="G108" i="32" s="1"/>
  <c r="G109" i="32" s="1"/>
  <c r="G110" i="32" s="1"/>
  <c r="G111" i="32" s="1"/>
  <c r="G112" i="32" s="1"/>
  <c r="G113" i="32" s="1"/>
  <c r="G114" i="32" s="1"/>
  <c r="G115" i="32" s="1"/>
  <c r="G116" i="32" s="1"/>
  <c r="G117" i="32" s="1"/>
  <c r="G118" i="32" s="1"/>
  <c r="G119" i="32" s="1"/>
  <c r="G120" i="32" s="1"/>
  <c r="G121" i="32" s="1"/>
  <c r="G122" i="32" s="1"/>
  <c r="G123" i="32" s="1"/>
  <c r="G124" i="32" s="1"/>
  <c r="G125" i="32" s="1"/>
  <c r="G126" i="32" s="1"/>
  <c r="G127" i="32" s="1"/>
  <c r="G128" i="32" s="1"/>
  <c r="G129" i="32" s="1"/>
  <c r="G130" i="32" s="1"/>
  <c r="G131" i="32" s="1"/>
  <c r="G132" i="32" s="1"/>
  <c r="G133" i="32" s="1"/>
  <c r="G134" i="32" s="1"/>
  <c r="G135" i="32" s="1"/>
  <c r="G136" i="32" s="1"/>
  <c r="G137" i="32" s="1"/>
  <c r="G138" i="32" s="1"/>
  <c r="G139" i="32" s="1"/>
  <c r="G140" i="32" s="1"/>
  <c r="G141" i="32" s="1"/>
  <c r="G142" i="32" s="1"/>
  <c r="G143" i="32" s="1"/>
  <c r="G144" i="32" s="1"/>
  <c r="G145" i="32" s="1"/>
  <c r="G146" i="32" s="1"/>
  <c r="G147" i="32" s="1"/>
  <c r="G148" i="32" s="1"/>
  <c r="G149" i="32" s="1"/>
  <c r="G150" i="32" s="1"/>
  <c r="G151" i="32" s="1"/>
  <c r="G152" i="32" s="1"/>
  <c r="G153" i="32" s="1"/>
  <c r="G154" i="32" s="1"/>
  <c r="G155" i="32" s="1"/>
  <c r="G156" i="32" s="1"/>
  <c r="G157" i="32" s="1"/>
  <c r="G158" i="32" s="1"/>
  <c r="G159" i="32" s="1"/>
  <c r="G160" i="32" s="1"/>
  <c r="G161" i="32" s="1"/>
  <c r="G162" i="32" s="1"/>
  <c r="G163" i="32" s="1"/>
  <c r="G164" i="32" s="1"/>
  <c r="G165" i="32" s="1"/>
  <c r="G166" i="32" s="1"/>
  <c r="G167" i="32" s="1"/>
  <c r="G168" i="32" s="1"/>
  <c r="G169" i="32" s="1"/>
  <c r="G170" i="32" s="1"/>
  <c r="G171" i="32" s="1"/>
  <c r="G172" i="32" s="1"/>
  <c r="G173" i="32" s="1"/>
  <c r="G174" i="32" s="1"/>
  <c r="G175" i="32" s="1"/>
  <c r="G176" i="32" s="1"/>
  <c r="G177" i="32" s="1"/>
  <c r="G178" i="32" s="1"/>
  <c r="G179" i="32" s="1"/>
  <c r="G180" i="32" s="1"/>
  <c r="G181" i="32" s="1"/>
  <c r="G182" i="32" s="1"/>
  <c r="G183" i="32" s="1"/>
  <c r="G184" i="32" s="1"/>
  <c r="G185" i="32" s="1"/>
  <c r="G186" i="32" s="1"/>
  <c r="G187" i="32" s="1"/>
  <c r="G188" i="32" s="1"/>
  <c r="G189" i="32" s="1"/>
  <c r="G190" i="32" s="1"/>
  <c r="G191" i="32" s="1"/>
  <c r="G192" i="32" s="1"/>
  <c r="G193" i="32" s="1"/>
  <c r="G194" i="32" s="1"/>
  <c r="G195" i="32" s="1"/>
  <c r="G196" i="32" s="1"/>
  <c r="G197" i="32" s="1"/>
  <c r="G198" i="32" s="1"/>
  <c r="G199" i="32" s="1"/>
  <c r="G200" i="32" s="1"/>
  <c r="G201" i="32" s="1"/>
  <c r="G202" i="32" s="1"/>
  <c r="G203" i="32" s="1"/>
  <c r="G204" i="32" s="1"/>
  <c r="G205" i="32" s="1"/>
  <c r="G206" i="32" s="1"/>
  <c r="G207" i="32" s="1"/>
  <c r="G208" i="32" s="1"/>
  <c r="G209" i="32" s="1"/>
  <c r="G210" i="32" s="1"/>
  <c r="G211" i="32" s="1"/>
  <c r="G212" i="32" s="1"/>
  <c r="G213" i="32" s="1"/>
  <c r="G214" i="32" s="1"/>
  <c r="G215" i="32" s="1"/>
  <c r="G216" i="32" s="1"/>
  <c r="G217" i="32" s="1"/>
  <c r="G218" i="32" s="1"/>
  <c r="G219" i="32" s="1"/>
  <c r="G220" i="32" s="1"/>
  <c r="G221" i="32" s="1"/>
  <c r="G222" i="32" s="1"/>
  <c r="G223" i="32" s="1"/>
  <c r="G224" i="32" s="1"/>
  <c r="G225" i="32" s="1"/>
  <c r="G226" i="32" s="1"/>
  <c r="G227" i="32" s="1"/>
  <c r="G228" i="32" s="1"/>
  <c r="G229" i="32" s="1"/>
  <c r="G230" i="32" s="1"/>
  <c r="G231" i="32" s="1"/>
  <c r="G232" i="32" s="1"/>
  <c r="G233" i="32" s="1"/>
  <c r="G234" i="32" s="1"/>
  <c r="G235" i="32" s="1"/>
  <c r="G236" i="32" s="1"/>
  <c r="G237" i="32" s="1"/>
  <c r="G238" i="32" s="1"/>
  <c r="G239" i="32" s="1"/>
  <c r="G240" i="32" s="1"/>
  <c r="G241" i="32" s="1"/>
  <c r="G242" i="32" s="1"/>
  <c r="G243" i="32" s="1"/>
  <c r="G244" i="32" s="1"/>
  <c r="G245" i="32" s="1"/>
  <c r="G246" i="32" s="1"/>
  <c r="G247" i="32" s="1"/>
  <c r="G248" i="32" s="1"/>
  <c r="G249" i="32" s="1"/>
  <c r="G250" i="32" s="1"/>
  <c r="G251" i="32" s="1"/>
  <c r="G252" i="32" s="1"/>
  <c r="G253" i="32" s="1"/>
  <c r="G254" i="32" s="1"/>
  <c r="G255" i="32" s="1"/>
  <c r="G256" i="32" s="1"/>
  <c r="G257" i="32" s="1"/>
  <c r="G258" i="32" s="1"/>
  <c r="G259" i="32" s="1"/>
  <c r="G260" i="32" s="1"/>
  <c r="G261" i="32" s="1"/>
  <c r="G262" i="32" s="1"/>
  <c r="G263" i="32" s="1"/>
  <c r="G264" i="32" s="1"/>
  <c r="G265" i="32" s="1"/>
  <c r="G266" i="32" s="1"/>
  <c r="G267" i="32" s="1"/>
  <c r="G268" i="32" s="1"/>
  <c r="G269" i="32" s="1"/>
  <c r="G270" i="32" s="1"/>
  <c r="G271" i="32" s="1"/>
  <c r="G272" i="32" s="1"/>
  <c r="G273" i="32" s="1"/>
  <c r="G274" i="32" s="1"/>
  <c r="G275" i="32" s="1"/>
  <c r="G276" i="32" s="1"/>
  <c r="G277" i="32" s="1"/>
  <c r="G278" i="32" s="1"/>
  <c r="G279" i="32" s="1"/>
  <c r="G280" i="32" s="1"/>
  <c r="G281" i="32" s="1"/>
  <c r="G282" i="32" s="1"/>
  <c r="G283" i="32" s="1"/>
  <c r="G284" i="32" s="1"/>
  <c r="G285" i="32" s="1"/>
  <c r="G286" i="32" s="1"/>
  <c r="G287" i="32" s="1"/>
  <c r="G288" i="32" s="1"/>
  <c r="G289" i="32" s="1"/>
  <c r="C20" i="32"/>
  <c r="C21" i="32" s="1"/>
  <c r="C22" i="32" s="1"/>
  <c r="C23" i="32" s="1"/>
  <c r="C24" i="32" s="1"/>
  <c r="C25" i="32" s="1"/>
  <c r="C26" i="32" s="1"/>
  <c r="C27" i="32" s="1"/>
  <c r="C28" i="32" s="1"/>
  <c r="C29" i="32" s="1"/>
  <c r="C30" i="32" s="1"/>
  <c r="C31" i="32" s="1"/>
  <c r="C32" i="32" s="1"/>
  <c r="C33" i="32" s="1"/>
  <c r="C34" i="32" s="1"/>
  <c r="C35" i="32" s="1"/>
  <c r="C36" i="32" s="1"/>
  <c r="C37" i="32" s="1"/>
  <c r="C38" i="32" s="1"/>
  <c r="C39" i="32" s="1"/>
  <c r="C40" i="32" s="1"/>
  <c r="C41" i="32" s="1"/>
  <c r="C42" i="32" s="1"/>
  <c r="C43" i="32" s="1"/>
  <c r="C44" i="32" s="1"/>
  <c r="C45" i="32" s="1"/>
  <c r="C46" i="32" s="1"/>
  <c r="C47" i="32" s="1"/>
  <c r="C48" i="32" s="1"/>
  <c r="C49" i="32" s="1"/>
  <c r="C50" i="32" s="1"/>
  <c r="C51" i="32" s="1"/>
  <c r="C52" i="32" s="1"/>
  <c r="C53" i="32" s="1"/>
  <c r="C54" i="32" s="1"/>
  <c r="C55" i="32" s="1"/>
  <c r="C56" i="32" s="1"/>
  <c r="C57" i="32" s="1"/>
  <c r="C58" i="32" s="1"/>
  <c r="C59" i="32" s="1"/>
  <c r="C60" i="32" s="1"/>
  <c r="C61" i="32" s="1"/>
  <c r="C62" i="32" s="1"/>
  <c r="C63" i="32" s="1"/>
  <c r="C64" i="32" s="1"/>
  <c r="C65" i="32" s="1"/>
  <c r="C66" i="32" s="1"/>
  <c r="C67" i="32" s="1"/>
  <c r="C68" i="32" s="1"/>
  <c r="C69" i="32" s="1"/>
  <c r="C70" i="32" s="1"/>
  <c r="C71" i="32" s="1"/>
  <c r="C72" i="32" s="1"/>
  <c r="C73" i="32" s="1"/>
  <c r="C74" i="32" s="1"/>
  <c r="C75" i="32" s="1"/>
  <c r="C76" i="32" s="1"/>
  <c r="C77" i="32" s="1"/>
  <c r="C78" i="32" s="1"/>
  <c r="C79" i="32" s="1"/>
  <c r="C80" i="32" s="1"/>
  <c r="C81" i="32" s="1"/>
  <c r="C82" i="32" s="1"/>
  <c r="C83" i="32" s="1"/>
  <c r="C84" i="32" s="1"/>
  <c r="C85" i="32" s="1"/>
  <c r="C86" i="32" s="1"/>
  <c r="C87" i="32" s="1"/>
  <c r="C88" i="32" s="1"/>
  <c r="C89" i="32" s="1"/>
  <c r="C90" i="32" s="1"/>
  <c r="C91" i="32" s="1"/>
  <c r="C92" i="32" s="1"/>
  <c r="C93" i="32" s="1"/>
  <c r="C94" i="32" s="1"/>
  <c r="C95" i="32" s="1"/>
  <c r="C96" i="32" s="1"/>
  <c r="C97" i="32" s="1"/>
  <c r="C98" i="32" s="1"/>
  <c r="C99" i="32" s="1"/>
  <c r="C100" i="32" s="1"/>
  <c r="C101" i="32" s="1"/>
  <c r="C102" i="32" s="1"/>
  <c r="C103" i="32" s="1"/>
  <c r="C104" i="32" s="1"/>
  <c r="C105" i="32" s="1"/>
  <c r="C106" i="32" s="1"/>
  <c r="C107" i="32" s="1"/>
  <c r="C108" i="32" s="1"/>
  <c r="C109" i="32" s="1"/>
  <c r="C110" i="32" s="1"/>
  <c r="C111" i="32" s="1"/>
  <c r="C112" i="32" s="1"/>
  <c r="C113" i="32" s="1"/>
  <c r="C114" i="32" s="1"/>
  <c r="C115" i="32" s="1"/>
  <c r="C116" i="32" s="1"/>
  <c r="C117" i="32" s="1"/>
  <c r="C118" i="32" s="1"/>
  <c r="C119" i="32" s="1"/>
  <c r="C120" i="32" s="1"/>
  <c r="C121" i="32" s="1"/>
  <c r="C122" i="32" s="1"/>
  <c r="C123" i="32" s="1"/>
  <c r="C124" i="32" s="1"/>
  <c r="C125" i="32" s="1"/>
  <c r="C126" i="32" s="1"/>
  <c r="C127" i="32" s="1"/>
  <c r="C128" i="32" s="1"/>
  <c r="C129" i="32" s="1"/>
  <c r="C130" i="32" s="1"/>
  <c r="C131" i="32" s="1"/>
  <c r="C132" i="32" s="1"/>
  <c r="C133" i="32" s="1"/>
  <c r="C134" i="32" s="1"/>
  <c r="C135" i="32" s="1"/>
  <c r="C136" i="32" s="1"/>
  <c r="C137" i="32" s="1"/>
  <c r="C138" i="32" s="1"/>
  <c r="C139" i="32" s="1"/>
  <c r="C140" i="32" s="1"/>
  <c r="C141" i="32" s="1"/>
  <c r="C142" i="32" s="1"/>
  <c r="C143" i="32" s="1"/>
  <c r="C144" i="32" s="1"/>
  <c r="C145" i="32" s="1"/>
  <c r="C146" i="32" s="1"/>
  <c r="C147" i="32" s="1"/>
  <c r="C148" i="32" s="1"/>
  <c r="C149" i="32" s="1"/>
  <c r="C150" i="32" s="1"/>
  <c r="C151" i="32" s="1"/>
  <c r="C152" i="32" s="1"/>
  <c r="C153" i="32" s="1"/>
  <c r="C154" i="32" s="1"/>
  <c r="C155" i="32" s="1"/>
  <c r="C156" i="32" s="1"/>
  <c r="C157" i="32" s="1"/>
  <c r="C158" i="32" s="1"/>
  <c r="C159" i="32" s="1"/>
  <c r="C160" i="32" s="1"/>
  <c r="C161" i="32" s="1"/>
  <c r="C162" i="32" s="1"/>
  <c r="C163" i="32" s="1"/>
  <c r="C164" i="32" s="1"/>
  <c r="C165" i="32" s="1"/>
  <c r="C166" i="32" s="1"/>
  <c r="C167" i="32" s="1"/>
  <c r="C168" i="32" s="1"/>
  <c r="C169" i="32" s="1"/>
  <c r="C170" i="32" s="1"/>
  <c r="C171" i="32" s="1"/>
  <c r="C172" i="32" s="1"/>
  <c r="C173" i="32" s="1"/>
  <c r="C174" i="32" s="1"/>
  <c r="C175" i="32" s="1"/>
  <c r="C176" i="32" s="1"/>
  <c r="C177" i="32" s="1"/>
  <c r="C178" i="32" s="1"/>
  <c r="C179" i="32" s="1"/>
  <c r="C180" i="32" s="1"/>
  <c r="C181" i="32" s="1"/>
  <c r="C182" i="32" s="1"/>
  <c r="C183" i="32" s="1"/>
  <c r="C184" i="32" s="1"/>
  <c r="C185" i="32" s="1"/>
  <c r="C186" i="32" s="1"/>
  <c r="C187" i="32" s="1"/>
  <c r="C188" i="32" s="1"/>
  <c r="C189" i="32" s="1"/>
  <c r="C190" i="32" s="1"/>
  <c r="C191" i="32" s="1"/>
  <c r="C192" i="32" s="1"/>
  <c r="C193" i="32" s="1"/>
  <c r="C194" i="32" s="1"/>
  <c r="C195" i="32" s="1"/>
  <c r="C196" i="32" s="1"/>
  <c r="C197" i="32" s="1"/>
  <c r="C198" i="32" s="1"/>
  <c r="C199" i="32" s="1"/>
  <c r="C200" i="32" s="1"/>
  <c r="C201" i="32" s="1"/>
  <c r="C202" i="32" s="1"/>
  <c r="C203" i="32" s="1"/>
  <c r="C204" i="32" s="1"/>
  <c r="C205" i="32" s="1"/>
  <c r="C206" i="32" s="1"/>
  <c r="C207" i="32" s="1"/>
  <c r="C208" i="32" s="1"/>
  <c r="C209" i="32" s="1"/>
  <c r="C210" i="32" s="1"/>
  <c r="C211" i="32" s="1"/>
  <c r="C212" i="32" s="1"/>
  <c r="C213" i="32" s="1"/>
  <c r="C214" i="32" s="1"/>
  <c r="C215" i="32" s="1"/>
  <c r="C216" i="32" s="1"/>
  <c r="C217" i="32" s="1"/>
  <c r="C218" i="32" s="1"/>
  <c r="C219" i="32" s="1"/>
  <c r="C220" i="32" s="1"/>
  <c r="C221" i="32" s="1"/>
  <c r="C222" i="32" s="1"/>
  <c r="C223" i="32" s="1"/>
  <c r="C224" i="32" s="1"/>
  <c r="C225" i="32" s="1"/>
  <c r="C226" i="32" s="1"/>
  <c r="C227" i="32" s="1"/>
  <c r="C228" i="32" s="1"/>
  <c r="C229" i="32" s="1"/>
  <c r="C230" i="32" s="1"/>
  <c r="C231" i="32" s="1"/>
  <c r="C232" i="32" s="1"/>
  <c r="C233" i="32" s="1"/>
  <c r="C234" i="32" s="1"/>
  <c r="C235" i="32" s="1"/>
  <c r="C236" i="32" s="1"/>
  <c r="C237" i="32" s="1"/>
  <c r="C238" i="32" s="1"/>
  <c r="C239" i="32" s="1"/>
  <c r="C240" i="32" s="1"/>
  <c r="C241" i="32" s="1"/>
  <c r="C242" i="32" s="1"/>
  <c r="C243" i="32" s="1"/>
  <c r="C244" i="32" s="1"/>
  <c r="C245" i="32" s="1"/>
  <c r="C246" i="32" s="1"/>
  <c r="C247" i="32" s="1"/>
  <c r="C248" i="32" s="1"/>
  <c r="C249" i="32" s="1"/>
  <c r="C250" i="32" s="1"/>
  <c r="C251" i="32" s="1"/>
  <c r="C252" i="32" s="1"/>
  <c r="C253" i="32" s="1"/>
  <c r="C254" i="32" s="1"/>
  <c r="C255" i="32" s="1"/>
  <c r="C256" i="32" s="1"/>
  <c r="C257" i="32" s="1"/>
  <c r="C258" i="32" s="1"/>
  <c r="C259" i="32" s="1"/>
  <c r="C260" i="32" s="1"/>
  <c r="C261" i="32" s="1"/>
  <c r="C262" i="32" s="1"/>
  <c r="C263" i="32" s="1"/>
  <c r="C264" i="32" s="1"/>
  <c r="C265" i="32" s="1"/>
  <c r="C266" i="32" s="1"/>
  <c r="C267" i="32" s="1"/>
  <c r="C268" i="32" s="1"/>
  <c r="C269" i="32" s="1"/>
  <c r="C270" i="32" s="1"/>
  <c r="C271" i="32" s="1"/>
  <c r="C272" i="32" s="1"/>
  <c r="C273" i="32" s="1"/>
  <c r="C274" i="32" s="1"/>
  <c r="C275" i="32" s="1"/>
  <c r="C276" i="32" s="1"/>
  <c r="C277" i="32" s="1"/>
  <c r="C278" i="32" s="1"/>
  <c r="C279" i="32" s="1"/>
  <c r="C280" i="32" s="1"/>
  <c r="C281" i="32" s="1"/>
  <c r="C282" i="32" s="1"/>
  <c r="C283" i="32" s="1"/>
  <c r="C284" i="32" s="1"/>
  <c r="C285" i="32" s="1"/>
  <c r="C286" i="32" s="1"/>
  <c r="C287" i="32" s="1"/>
  <c r="C288" i="32" s="1"/>
  <c r="C289" i="32" s="1"/>
  <c r="C15" i="32"/>
  <c r="B15" i="32"/>
  <c r="C2" i="31"/>
  <c r="H20" i="31"/>
  <c r="H21" i="31" s="1"/>
  <c r="G20" i="31"/>
  <c r="G21" i="31" s="1"/>
  <c r="G22" i="31" s="1"/>
  <c r="G23" i="31" s="1"/>
  <c r="G24" i="31" s="1"/>
  <c r="G25" i="31" s="1"/>
  <c r="G26" i="31" s="1"/>
  <c r="G27" i="31" s="1"/>
  <c r="G28" i="31" s="1"/>
  <c r="G29" i="31" s="1"/>
  <c r="G30" i="31" s="1"/>
  <c r="G31" i="31" s="1"/>
  <c r="G32" i="31" s="1"/>
  <c r="G33" i="31" s="1"/>
  <c r="G34" i="31" s="1"/>
  <c r="G35" i="31" s="1"/>
  <c r="G36" i="31" s="1"/>
  <c r="G37" i="31" s="1"/>
  <c r="G38" i="31" s="1"/>
  <c r="G39" i="31" s="1"/>
  <c r="G40" i="31" s="1"/>
  <c r="G41" i="31" s="1"/>
  <c r="G42" i="31" s="1"/>
  <c r="G43" i="31" s="1"/>
  <c r="G44" i="31" s="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G55" i="31" s="1"/>
  <c r="G56" i="31" s="1"/>
  <c r="G57" i="31" s="1"/>
  <c r="G58" i="31" s="1"/>
  <c r="G59" i="31" s="1"/>
  <c r="G60" i="31" s="1"/>
  <c r="G61" i="31" s="1"/>
  <c r="G62" i="31" s="1"/>
  <c r="G63" i="31" s="1"/>
  <c r="G64" i="31" s="1"/>
  <c r="G65" i="31" s="1"/>
  <c r="G66" i="31" s="1"/>
  <c r="G67" i="31" s="1"/>
  <c r="G68" i="31" s="1"/>
  <c r="G69" i="31" s="1"/>
  <c r="G70" i="31" s="1"/>
  <c r="G71" i="31" s="1"/>
  <c r="G72" i="31" s="1"/>
  <c r="G73" i="31" s="1"/>
  <c r="G74" i="31" s="1"/>
  <c r="G75" i="31" s="1"/>
  <c r="G76" i="31" s="1"/>
  <c r="G77" i="31" s="1"/>
  <c r="G78" i="31" s="1"/>
  <c r="G79" i="31" s="1"/>
  <c r="G80" i="31" s="1"/>
  <c r="G81" i="31" s="1"/>
  <c r="G82" i="31" s="1"/>
  <c r="G83" i="31" s="1"/>
  <c r="G84" i="31" s="1"/>
  <c r="G85" i="31" s="1"/>
  <c r="G86" i="31" s="1"/>
  <c r="G87" i="31" s="1"/>
  <c r="G88" i="31" s="1"/>
  <c r="G89" i="31" s="1"/>
  <c r="G90" i="31" s="1"/>
  <c r="G91" i="31" s="1"/>
  <c r="G92" i="31" s="1"/>
  <c r="G93" i="31" s="1"/>
  <c r="G94" i="31" s="1"/>
  <c r="G95" i="31" s="1"/>
  <c r="G96" i="31" s="1"/>
  <c r="G97" i="31" s="1"/>
  <c r="G98" i="31" s="1"/>
  <c r="G99" i="31" s="1"/>
  <c r="G100" i="31" s="1"/>
  <c r="G101" i="31" s="1"/>
  <c r="G102" i="31" s="1"/>
  <c r="G103" i="31" s="1"/>
  <c r="G104" i="31" s="1"/>
  <c r="G105" i="31" s="1"/>
  <c r="G106" i="31" s="1"/>
  <c r="G107" i="31" s="1"/>
  <c r="G108" i="31" s="1"/>
  <c r="G109" i="31" s="1"/>
  <c r="G110" i="31" s="1"/>
  <c r="G111" i="31" s="1"/>
  <c r="G112" i="31" s="1"/>
  <c r="G113" i="31" s="1"/>
  <c r="G114" i="31" s="1"/>
  <c r="G115" i="31" s="1"/>
  <c r="G116" i="31" s="1"/>
  <c r="G117" i="31" s="1"/>
  <c r="G118" i="31" s="1"/>
  <c r="G119" i="31" s="1"/>
  <c r="G120" i="31" s="1"/>
  <c r="G121" i="31" s="1"/>
  <c r="G122" i="31" s="1"/>
  <c r="G123" i="31" s="1"/>
  <c r="G124" i="31" s="1"/>
  <c r="G125" i="31" s="1"/>
  <c r="G126" i="31" s="1"/>
  <c r="G127" i="31" s="1"/>
  <c r="G128" i="31" s="1"/>
  <c r="G129" i="31" s="1"/>
  <c r="G130" i="31" s="1"/>
  <c r="G131" i="31" s="1"/>
  <c r="G132" i="31" s="1"/>
  <c r="G133" i="31" s="1"/>
  <c r="G134" i="31" s="1"/>
  <c r="G135" i="31" s="1"/>
  <c r="G136" i="31" s="1"/>
  <c r="G137" i="31" s="1"/>
  <c r="G138" i="31" s="1"/>
  <c r="G139" i="31" s="1"/>
  <c r="G140" i="31" s="1"/>
  <c r="G141" i="31" s="1"/>
  <c r="G142" i="31" s="1"/>
  <c r="G143" i="31" s="1"/>
  <c r="G144" i="31" s="1"/>
  <c r="G145" i="31" s="1"/>
  <c r="G146" i="31" s="1"/>
  <c r="G147" i="31" s="1"/>
  <c r="G148" i="31" s="1"/>
  <c r="G149" i="31" s="1"/>
  <c r="G150" i="31" s="1"/>
  <c r="G151" i="31" s="1"/>
  <c r="G152" i="31" s="1"/>
  <c r="G153" i="31" s="1"/>
  <c r="G154" i="31" s="1"/>
  <c r="G155" i="31" s="1"/>
  <c r="G156" i="31" s="1"/>
  <c r="G157" i="31" s="1"/>
  <c r="G158" i="31" s="1"/>
  <c r="G159" i="31" s="1"/>
  <c r="G160" i="31" s="1"/>
  <c r="G161" i="31" s="1"/>
  <c r="G162" i="31" s="1"/>
  <c r="G163" i="31" s="1"/>
  <c r="G164" i="31" s="1"/>
  <c r="G165" i="31" s="1"/>
  <c r="G166" i="31" s="1"/>
  <c r="G167" i="31" s="1"/>
  <c r="G168" i="31" s="1"/>
  <c r="G169" i="31" s="1"/>
  <c r="G170" i="31" s="1"/>
  <c r="G171" i="31" s="1"/>
  <c r="G172" i="31" s="1"/>
  <c r="G173" i="31" s="1"/>
  <c r="G174" i="31" s="1"/>
  <c r="G175" i="31" s="1"/>
  <c r="G176" i="31" s="1"/>
  <c r="G177" i="31" s="1"/>
  <c r="G178" i="31" s="1"/>
  <c r="G179" i="31" s="1"/>
  <c r="G180" i="31" s="1"/>
  <c r="G181" i="31" s="1"/>
  <c r="G182" i="31" s="1"/>
  <c r="G183" i="31" s="1"/>
  <c r="G184" i="31" s="1"/>
  <c r="G185" i="31" s="1"/>
  <c r="G186" i="31" s="1"/>
  <c r="G187" i="31" s="1"/>
  <c r="G188" i="31" s="1"/>
  <c r="G189" i="31" s="1"/>
  <c r="G190" i="31" s="1"/>
  <c r="G191" i="31" s="1"/>
  <c r="G192" i="31" s="1"/>
  <c r="G193" i="31" s="1"/>
  <c r="G194" i="31" s="1"/>
  <c r="G195" i="31" s="1"/>
  <c r="G196" i="31" s="1"/>
  <c r="G197" i="31" s="1"/>
  <c r="G198" i="31" s="1"/>
  <c r="G199" i="31" s="1"/>
  <c r="G200" i="31" s="1"/>
  <c r="G201" i="31" s="1"/>
  <c r="G202" i="31" s="1"/>
  <c r="G203" i="31" s="1"/>
  <c r="G204" i="31" s="1"/>
  <c r="G205" i="31" s="1"/>
  <c r="G206" i="31" s="1"/>
  <c r="G207" i="31" s="1"/>
  <c r="G208" i="31" s="1"/>
  <c r="G209" i="31" s="1"/>
  <c r="G210" i="31" s="1"/>
  <c r="G211" i="31" s="1"/>
  <c r="G212" i="31" s="1"/>
  <c r="G213" i="31" s="1"/>
  <c r="G214" i="31" s="1"/>
  <c r="G215" i="31" s="1"/>
  <c r="G216" i="31" s="1"/>
  <c r="G217" i="31" s="1"/>
  <c r="G218" i="31" s="1"/>
  <c r="G219" i="31" s="1"/>
  <c r="G220" i="31" s="1"/>
  <c r="G221" i="31" s="1"/>
  <c r="G222" i="31" s="1"/>
  <c r="G223" i="31" s="1"/>
  <c r="G224" i="31" s="1"/>
  <c r="G225" i="31" s="1"/>
  <c r="G226" i="31" s="1"/>
  <c r="G227" i="31" s="1"/>
  <c r="G228" i="31" s="1"/>
  <c r="G229" i="31" s="1"/>
  <c r="G230" i="31" s="1"/>
  <c r="G231" i="31" s="1"/>
  <c r="G232" i="31" s="1"/>
  <c r="G233" i="31" s="1"/>
  <c r="G234" i="31" s="1"/>
  <c r="G235" i="31" s="1"/>
  <c r="G236" i="31" s="1"/>
  <c r="G237" i="31" s="1"/>
  <c r="G238" i="31" s="1"/>
  <c r="G239" i="31" s="1"/>
  <c r="G240" i="31" s="1"/>
  <c r="G241" i="31" s="1"/>
  <c r="G242" i="31" s="1"/>
  <c r="G243" i="31" s="1"/>
  <c r="G244" i="31" s="1"/>
  <c r="G245" i="31" s="1"/>
  <c r="G246" i="31" s="1"/>
  <c r="G247" i="31" s="1"/>
  <c r="G248" i="31" s="1"/>
  <c r="G249" i="31" s="1"/>
  <c r="G250" i="31" s="1"/>
  <c r="G251" i="31" s="1"/>
  <c r="G252" i="31" s="1"/>
  <c r="G253" i="31" s="1"/>
  <c r="G254" i="31" s="1"/>
  <c r="G255" i="31" s="1"/>
  <c r="G256" i="31" s="1"/>
  <c r="G257" i="31" s="1"/>
  <c r="G258" i="31" s="1"/>
  <c r="G259" i="31" s="1"/>
  <c r="G260" i="31" s="1"/>
  <c r="G261" i="31" s="1"/>
  <c r="G262" i="31" s="1"/>
  <c r="G263" i="31" s="1"/>
  <c r="G264" i="31" s="1"/>
  <c r="G265" i="31" s="1"/>
  <c r="G266" i="31" s="1"/>
  <c r="G267" i="31" s="1"/>
  <c r="G268" i="31" s="1"/>
  <c r="G269" i="31" s="1"/>
  <c r="G270" i="31" s="1"/>
  <c r="G271" i="31" s="1"/>
  <c r="G272" i="31" s="1"/>
  <c r="G273" i="31" s="1"/>
  <c r="G274" i="31" s="1"/>
  <c r="G275" i="31" s="1"/>
  <c r="G276" i="31" s="1"/>
  <c r="G277" i="31" s="1"/>
  <c r="G278" i="31" s="1"/>
  <c r="G279" i="31" s="1"/>
  <c r="G280" i="31" s="1"/>
  <c r="G281" i="31" s="1"/>
  <c r="G282" i="31" s="1"/>
  <c r="G283" i="31" s="1"/>
  <c r="G284" i="31" s="1"/>
  <c r="G285" i="31" s="1"/>
  <c r="G286" i="31" s="1"/>
  <c r="G287" i="31" s="1"/>
  <c r="G288" i="31" s="1"/>
  <c r="G289" i="31" s="1"/>
  <c r="C20" i="31"/>
  <c r="C21" i="31" s="1"/>
  <c r="C22" i="31" s="1"/>
  <c r="C23" i="31" s="1"/>
  <c r="C24" i="31" s="1"/>
  <c r="C25" i="31" s="1"/>
  <c r="C26" i="31" s="1"/>
  <c r="C27" i="31" s="1"/>
  <c r="C28" i="31" s="1"/>
  <c r="C29" i="31" s="1"/>
  <c r="C30" i="31" s="1"/>
  <c r="C31" i="31" s="1"/>
  <c r="C32" i="31" s="1"/>
  <c r="C33" i="31" s="1"/>
  <c r="C34" i="31" s="1"/>
  <c r="C35" i="31" s="1"/>
  <c r="C36" i="31" s="1"/>
  <c r="C37" i="31" s="1"/>
  <c r="C38" i="31" s="1"/>
  <c r="C39" i="31" s="1"/>
  <c r="C40" i="31" s="1"/>
  <c r="C41" i="31" s="1"/>
  <c r="C42" i="31" s="1"/>
  <c r="C43" i="31" s="1"/>
  <c r="C44" i="31" s="1"/>
  <c r="C45" i="31" s="1"/>
  <c r="C46" i="31" s="1"/>
  <c r="C47" i="31" s="1"/>
  <c r="C48" i="31" s="1"/>
  <c r="C49" i="31" s="1"/>
  <c r="C50" i="31" s="1"/>
  <c r="C51" i="31" s="1"/>
  <c r="C52" i="31" s="1"/>
  <c r="C53" i="31" s="1"/>
  <c r="C54" i="31" s="1"/>
  <c r="C55" i="31" s="1"/>
  <c r="C56" i="31" s="1"/>
  <c r="C57" i="31" s="1"/>
  <c r="C58" i="31" s="1"/>
  <c r="C59" i="31" s="1"/>
  <c r="C60" i="31" s="1"/>
  <c r="C61" i="31" s="1"/>
  <c r="C62" i="31" s="1"/>
  <c r="C63" i="31" s="1"/>
  <c r="C64" i="31" s="1"/>
  <c r="C65" i="31" s="1"/>
  <c r="C66" i="31" s="1"/>
  <c r="C67" i="31" s="1"/>
  <c r="C68" i="31" s="1"/>
  <c r="C69" i="31" s="1"/>
  <c r="C70" i="31" s="1"/>
  <c r="C71" i="31" s="1"/>
  <c r="C72" i="31" s="1"/>
  <c r="C73" i="31" s="1"/>
  <c r="C74" i="31" s="1"/>
  <c r="C75" i="31" s="1"/>
  <c r="C76" i="31" s="1"/>
  <c r="C77" i="31" s="1"/>
  <c r="C78" i="31" s="1"/>
  <c r="C79" i="31" s="1"/>
  <c r="C80" i="31" s="1"/>
  <c r="C81" i="31" s="1"/>
  <c r="C82" i="31" s="1"/>
  <c r="C83" i="31" s="1"/>
  <c r="C84" i="31" s="1"/>
  <c r="C85" i="31" s="1"/>
  <c r="C86" i="31" s="1"/>
  <c r="C87" i="31" s="1"/>
  <c r="C88" i="31" s="1"/>
  <c r="C89" i="31" s="1"/>
  <c r="C90" i="31" s="1"/>
  <c r="C91" i="31" s="1"/>
  <c r="C92" i="31" s="1"/>
  <c r="C93" i="31" s="1"/>
  <c r="C94" i="31" s="1"/>
  <c r="C95" i="31" s="1"/>
  <c r="C96" i="31" s="1"/>
  <c r="C97" i="31" s="1"/>
  <c r="C98" i="31" s="1"/>
  <c r="C99" i="31" s="1"/>
  <c r="C100" i="31" s="1"/>
  <c r="C101" i="31" s="1"/>
  <c r="C102" i="31" s="1"/>
  <c r="C103" i="31" s="1"/>
  <c r="C104" i="31" s="1"/>
  <c r="C105" i="31" s="1"/>
  <c r="C106" i="31" s="1"/>
  <c r="C107" i="31" s="1"/>
  <c r="C108" i="31" s="1"/>
  <c r="C109" i="31" s="1"/>
  <c r="C110" i="31" s="1"/>
  <c r="C111" i="31" s="1"/>
  <c r="C112" i="31" s="1"/>
  <c r="C113" i="31" s="1"/>
  <c r="C114" i="31" s="1"/>
  <c r="C115" i="31" s="1"/>
  <c r="C116" i="31" s="1"/>
  <c r="C117" i="31" s="1"/>
  <c r="C118" i="31" s="1"/>
  <c r="C119" i="31" s="1"/>
  <c r="C120" i="31" s="1"/>
  <c r="C121" i="31" s="1"/>
  <c r="C122" i="31" s="1"/>
  <c r="C123" i="31" s="1"/>
  <c r="C124" i="31" s="1"/>
  <c r="C125" i="31" s="1"/>
  <c r="C126" i="31" s="1"/>
  <c r="C127" i="31" s="1"/>
  <c r="C128" i="31" s="1"/>
  <c r="C129" i="31" s="1"/>
  <c r="C130" i="31" s="1"/>
  <c r="C131" i="31" s="1"/>
  <c r="C132" i="31" s="1"/>
  <c r="C133" i="31" s="1"/>
  <c r="C134" i="31" s="1"/>
  <c r="C135" i="31" s="1"/>
  <c r="C136" i="31" s="1"/>
  <c r="C137" i="31" s="1"/>
  <c r="C138" i="31" s="1"/>
  <c r="C139" i="31" s="1"/>
  <c r="C140" i="31" s="1"/>
  <c r="C141" i="31" s="1"/>
  <c r="C142" i="31" s="1"/>
  <c r="C143" i="31" s="1"/>
  <c r="C144" i="31" s="1"/>
  <c r="C145" i="31" s="1"/>
  <c r="C146" i="31" s="1"/>
  <c r="C147" i="31" s="1"/>
  <c r="C148" i="31" s="1"/>
  <c r="C149" i="31" s="1"/>
  <c r="C150" i="31" s="1"/>
  <c r="C151" i="31" s="1"/>
  <c r="C152" i="31" s="1"/>
  <c r="C153" i="31" s="1"/>
  <c r="C154" i="31" s="1"/>
  <c r="C155" i="31" s="1"/>
  <c r="C156" i="31" s="1"/>
  <c r="C157" i="31" s="1"/>
  <c r="C158" i="31" s="1"/>
  <c r="C159" i="31" s="1"/>
  <c r="C160" i="31" s="1"/>
  <c r="C161" i="31" s="1"/>
  <c r="C162" i="31" s="1"/>
  <c r="C163" i="31" s="1"/>
  <c r="C164" i="31" s="1"/>
  <c r="C165" i="31" s="1"/>
  <c r="C166" i="31" s="1"/>
  <c r="C167" i="31" s="1"/>
  <c r="C168" i="31" s="1"/>
  <c r="C169" i="31" s="1"/>
  <c r="C170" i="31" s="1"/>
  <c r="C171" i="31" s="1"/>
  <c r="C172" i="31" s="1"/>
  <c r="C173" i="31" s="1"/>
  <c r="C174" i="31" s="1"/>
  <c r="C175" i="31" s="1"/>
  <c r="C176" i="31" s="1"/>
  <c r="C177" i="31" s="1"/>
  <c r="C178" i="31" s="1"/>
  <c r="C179" i="31" s="1"/>
  <c r="C180" i="31" s="1"/>
  <c r="C181" i="31" s="1"/>
  <c r="C182" i="31" s="1"/>
  <c r="C183" i="31" s="1"/>
  <c r="C184" i="31" s="1"/>
  <c r="C185" i="31" s="1"/>
  <c r="C186" i="31" s="1"/>
  <c r="C187" i="31" s="1"/>
  <c r="C188" i="31" s="1"/>
  <c r="C189" i="31" s="1"/>
  <c r="C190" i="31" s="1"/>
  <c r="C191" i="31" s="1"/>
  <c r="C192" i="31" s="1"/>
  <c r="C193" i="31" s="1"/>
  <c r="C194" i="31" s="1"/>
  <c r="C195" i="31" s="1"/>
  <c r="C196" i="31" s="1"/>
  <c r="C197" i="31" s="1"/>
  <c r="C198" i="31" s="1"/>
  <c r="C199" i="31" s="1"/>
  <c r="C200" i="31" s="1"/>
  <c r="C201" i="31" s="1"/>
  <c r="C202" i="31" s="1"/>
  <c r="C203" i="31" s="1"/>
  <c r="C204" i="31" s="1"/>
  <c r="C205" i="31" s="1"/>
  <c r="C206" i="31" s="1"/>
  <c r="C207" i="31" s="1"/>
  <c r="C208" i="31" s="1"/>
  <c r="C209" i="31" s="1"/>
  <c r="C210" i="31" s="1"/>
  <c r="C211" i="31" s="1"/>
  <c r="C212" i="31" s="1"/>
  <c r="C213" i="31" s="1"/>
  <c r="C214" i="31" s="1"/>
  <c r="C215" i="31" s="1"/>
  <c r="C216" i="31" s="1"/>
  <c r="C217" i="31" s="1"/>
  <c r="C218" i="31" s="1"/>
  <c r="C219" i="31" s="1"/>
  <c r="C220" i="31" s="1"/>
  <c r="C221" i="31" s="1"/>
  <c r="C222" i="31" s="1"/>
  <c r="C223" i="31" s="1"/>
  <c r="C224" i="31" s="1"/>
  <c r="C225" i="31" s="1"/>
  <c r="C226" i="31" s="1"/>
  <c r="C227" i="31" s="1"/>
  <c r="C228" i="31" s="1"/>
  <c r="C229" i="31" s="1"/>
  <c r="C230" i="31" s="1"/>
  <c r="C231" i="31" s="1"/>
  <c r="C232" i="31" s="1"/>
  <c r="C233" i="31" s="1"/>
  <c r="C234" i="31" s="1"/>
  <c r="C235" i="31" s="1"/>
  <c r="C236" i="31" s="1"/>
  <c r="C237" i="31" s="1"/>
  <c r="C238" i="31" s="1"/>
  <c r="C239" i="31" s="1"/>
  <c r="C240" i="31" s="1"/>
  <c r="C241" i="31" s="1"/>
  <c r="C242" i="31" s="1"/>
  <c r="C243" i="31" s="1"/>
  <c r="C244" i="31" s="1"/>
  <c r="C245" i="31" s="1"/>
  <c r="C246" i="31" s="1"/>
  <c r="C247" i="31" s="1"/>
  <c r="C248" i="31" s="1"/>
  <c r="C249" i="31" s="1"/>
  <c r="C250" i="31" s="1"/>
  <c r="C251" i="31" s="1"/>
  <c r="C252" i="31" s="1"/>
  <c r="C253" i="31" s="1"/>
  <c r="C254" i="31" s="1"/>
  <c r="C255" i="31" s="1"/>
  <c r="C256" i="31" s="1"/>
  <c r="C257" i="31" s="1"/>
  <c r="C258" i="31" s="1"/>
  <c r="C259" i="31" s="1"/>
  <c r="C260" i="31" s="1"/>
  <c r="C261" i="31" s="1"/>
  <c r="C262" i="31" s="1"/>
  <c r="C263" i="31" s="1"/>
  <c r="C264" i="31" s="1"/>
  <c r="C265" i="31" s="1"/>
  <c r="C266" i="31" s="1"/>
  <c r="C267" i="31" s="1"/>
  <c r="C268" i="31" s="1"/>
  <c r="C269" i="31" s="1"/>
  <c r="C270" i="31" s="1"/>
  <c r="C271" i="31" s="1"/>
  <c r="C272" i="31" s="1"/>
  <c r="C273" i="31" s="1"/>
  <c r="C274" i="31" s="1"/>
  <c r="C275" i="31" s="1"/>
  <c r="C276" i="31" s="1"/>
  <c r="C277" i="31" s="1"/>
  <c r="C278" i="31" s="1"/>
  <c r="C279" i="31" s="1"/>
  <c r="C280" i="31" s="1"/>
  <c r="C281" i="31" s="1"/>
  <c r="C282" i="31" s="1"/>
  <c r="C283" i="31" s="1"/>
  <c r="C284" i="31" s="1"/>
  <c r="C285" i="31" s="1"/>
  <c r="C286" i="31" s="1"/>
  <c r="C287" i="31" s="1"/>
  <c r="C288" i="31" s="1"/>
  <c r="C289" i="31" s="1"/>
  <c r="C15" i="31"/>
  <c r="B15" i="31"/>
  <c r="AH34" i="9"/>
  <c r="AI34" i="9" s="1"/>
  <c r="C2" i="29"/>
  <c r="H20" i="29"/>
  <c r="H21" i="29" s="1"/>
  <c r="G20" i="29"/>
  <c r="G21" i="29" s="1"/>
  <c r="G22" i="29" s="1"/>
  <c r="G23" i="29" s="1"/>
  <c r="G24" i="29" s="1"/>
  <c r="G25" i="29" s="1"/>
  <c r="G26" i="29" s="1"/>
  <c r="G27" i="29" s="1"/>
  <c r="G28" i="29" s="1"/>
  <c r="G29" i="29" s="1"/>
  <c r="G30" i="29" s="1"/>
  <c r="G31" i="29" s="1"/>
  <c r="G32" i="29" s="1"/>
  <c r="G33" i="29" s="1"/>
  <c r="G34" i="29" s="1"/>
  <c r="G35" i="29" s="1"/>
  <c r="G36" i="29" s="1"/>
  <c r="G37" i="29" s="1"/>
  <c r="G38" i="29" s="1"/>
  <c r="G39" i="29" s="1"/>
  <c r="G40" i="29" s="1"/>
  <c r="G41" i="29" s="1"/>
  <c r="G42" i="29" s="1"/>
  <c r="G43" i="29" s="1"/>
  <c r="G44" i="29" s="1"/>
  <c r="G45" i="29" s="1"/>
  <c r="G46" i="29" s="1"/>
  <c r="G47" i="29" s="1"/>
  <c r="G48" i="29" s="1"/>
  <c r="G49" i="29" s="1"/>
  <c r="G50" i="29" s="1"/>
  <c r="G51" i="29" s="1"/>
  <c r="G52" i="29" s="1"/>
  <c r="G53" i="29" s="1"/>
  <c r="G54" i="29" s="1"/>
  <c r="G55" i="29" s="1"/>
  <c r="G56" i="29" s="1"/>
  <c r="G57" i="29" s="1"/>
  <c r="G58" i="29" s="1"/>
  <c r="G59" i="29" s="1"/>
  <c r="G60" i="29" s="1"/>
  <c r="G61" i="29" s="1"/>
  <c r="G62" i="29" s="1"/>
  <c r="G63" i="29" s="1"/>
  <c r="G64" i="29" s="1"/>
  <c r="G65" i="29" s="1"/>
  <c r="G66" i="29" s="1"/>
  <c r="G67" i="29" s="1"/>
  <c r="G68" i="29" s="1"/>
  <c r="G69" i="29" s="1"/>
  <c r="G70" i="29" s="1"/>
  <c r="G71" i="29" s="1"/>
  <c r="G72" i="29" s="1"/>
  <c r="G73" i="29" s="1"/>
  <c r="G74" i="29" s="1"/>
  <c r="G75" i="29" s="1"/>
  <c r="G76" i="29" s="1"/>
  <c r="G77" i="29" s="1"/>
  <c r="G78" i="29" s="1"/>
  <c r="G79" i="29" s="1"/>
  <c r="G80" i="29" s="1"/>
  <c r="G81" i="29" s="1"/>
  <c r="G82" i="29" s="1"/>
  <c r="G83" i="29" s="1"/>
  <c r="G84" i="29" s="1"/>
  <c r="G85" i="29" s="1"/>
  <c r="G86" i="29" s="1"/>
  <c r="G87" i="29" s="1"/>
  <c r="G88" i="29" s="1"/>
  <c r="G89" i="29" s="1"/>
  <c r="G90" i="29" s="1"/>
  <c r="G91" i="29" s="1"/>
  <c r="G92" i="29" s="1"/>
  <c r="G93" i="29" s="1"/>
  <c r="G94" i="29" s="1"/>
  <c r="G95" i="29" s="1"/>
  <c r="G96" i="29" s="1"/>
  <c r="G97" i="29" s="1"/>
  <c r="G98" i="29" s="1"/>
  <c r="G99" i="29" s="1"/>
  <c r="G100" i="29" s="1"/>
  <c r="G101" i="29" s="1"/>
  <c r="G102" i="29" s="1"/>
  <c r="G103" i="29" s="1"/>
  <c r="G104" i="29" s="1"/>
  <c r="G105" i="29" s="1"/>
  <c r="G106" i="29" s="1"/>
  <c r="G107" i="29" s="1"/>
  <c r="G108" i="29" s="1"/>
  <c r="G109" i="29" s="1"/>
  <c r="G110" i="29" s="1"/>
  <c r="G111" i="29" s="1"/>
  <c r="G112" i="29" s="1"/>
  <c r="G113" i="29" s="1"/>
  <c r="G114" i="29" s="1"/>
  <c r="G115" i="29" s="1"/>
  <c r="G116" i="29" s="1"/>
  <c r="G117" i="29" s="1"/>
  <c r="G118" i="29" s="1"/>
  <c r="G119" i="29" s="1"/>
  <c r="G120" i="29" s="1"/>
  <c r="G121" i="29" s="1"/>
  <c r="G122" i="29" s="1"/>
  <c r="G123" i="29" s="1"/>
  <c r="G124" i="29" s="1"/>
  <c r="G125" i="29" s="1"/>
  <c r="G126" i="29" s="1"/>
  <c r="G127" i="29" s="1"/>
  <c r="G128" i="29" s="1"/>
  <c r="G129" i="29" s="1"/>
  <c r="G130" i="29" s="1"/>
  <c r="G131" i="29" s="1"/>
  <c r="G132" i="29" s="1"/>
  <c r="G133" i="29" s="1"/>
  <c r="G134" i="29" s="1"/>
  <c r="G135" i="29" s="1"/>
  <c r="G136" i="29" s="1"/>
  <c r="G137" i="29" s="1"/>
  <c r="G138" i="29" s="1"/>
  <c r="G139" i="29" s="1"/>
  <c r="G140" i="29" s="1"/>
  <c r="G141" i="29" s="1"/>
  <c r="G142" i="29" s="1"/>
  <c r="G143" i="29" s="1"/>
  <c r="G144" i="29" s="1"/>
  <c r="G145" i="29" s="1"/>
  <c r="G146" i="29" s="1"/>
  <c r="G147" i="29" s="1"/>
  <c r="G148" i="29" s="1"/>
  <c r="G149" i="29" s="1"/>
  <c r="G150" i="29" s="1"/>
  <c r="G151" i="29" s="1"/>
  <c r="G152" i="29" s="1"/>
  <c r="G153" i="29" s="1"/>
  <c r="G154" i="29" s="1"/>
  <c r="G155" i="29" s="1"/>
  <c r="G156" i="29" s="1"/>
  <c r="G157" i="29" s="1"/>
  <c r="G158" i="29" s="1"/>
  <c r="G159" i="29" s="1"/>
  <c r="G160" i="29" s="1"/>
  <c r="G161" i="29" s="1"/>
  <c r="G162" i="29" s="1"/>
  <c r="G163" i="29" s="1"/>
  <c r="G164" i="29" s="1"/>
  <c r="G165" i="29" s="1"/>
  <c r="G166" i="29" s="1"/>
  <c r="G167" i="29" s="1"/>
  <c r="G168" i="29" s="1"/>
  <c r="G169" i="29" s="1"/>
  <c r="G170" i="29" s="1"/>
  <c r="G171" i="29" s="1"/>
  <c r="G172" i="29" s="1"/>
  <c r="G173" i="29" s="1"/>
  <c r="G174" i="29" s="1"/>
  <c r="G175" i="29" s="1"/>
  <c r="G176" i="29" s="1"/>
  <c r="G177" i="29" s="1"/>
  <c r="G178" i="29" s="1"/>
  <c r="G179" i="29" s="1"/>
  <c r="G180" i="29" s="1"/>
  <c r="G181" i="29" s="1"/>
  <c r="G182" i="29" s="1"/>
  <c r="G183" i="29" s="1"/>
  <c r="G184" i="29" s="1"/>
  <c r="G185" i="29" s="1"/>
  <c r="G186" i="29" s="1"/>
  <c r="G187" i="29" s="1"/>
  <c r="G188" i="29" s="1"/>
  <c r="G189" i="29" s="1"/>
  <c r="G190" i="29" s="1"/>
  <c r="G191" i="29" s="1"/>
  <c r="G192" i="29" s="1"/>
  <c r="G193" i="29" s="1"/>
  <c r="G194" i="29" s="1"/>
  <c r="G195" i="29" s="1"/>
  <c r="G196" i="29" s="1"/>
  <c r="G197" i="29" s="1"/>
  <c r="G198" i="29" s="1"/>
  <c r="G199" i="29" s="1"/>
  <c r="G200" i="29" s="1"/>
  <c r="G201" i="29" s="1"/>
  <c r="G202" i="29" s="1"/>
  <c r="G203" i="29" s="1"/>
  <c r="G204" i="29" s="1"/>
  <c r="G205" i="29" s="1"/>
  <c r="G206" i="29" s="1"/>
  <c r="G207" i="29" s="1"/>
  <c r="G208" i="29" s="1"/>
  <c r="G209" i="29" s="1"/>
  <c r="G210" i="29" s="1"/>
  <c r="G211" i="29" s="1"/>
  <c r="G212" i="29" s="1"/>
  <c r="G213" i="29" s="1"/>
  <c r="G214" i="29" s="1"/>
  <c r="G215" i="29" s="1"/>
  <c r="G216" i="29" s="1"/>
  <c r="G217" i="29" s="1"/>
  <c r="G218" i="29" s="1"/>
  <c r="G219" i="29" s="1"/>
  <c r="G220" i="29" s="1"/>
  <c r="G221" i="29" s="1"/>
  <c r="G222" i="29" s="1"/>
  <c r="G223" i="29" s="1"/>
  <c r="G224" i="29" s="1"/>
  <c r="G225" i="29" s="1"/>
  <c r="G226" i="29" s="1"/>
  <c r="G227" i="29" s="1"/>
  <c r="G228" i="29" s="1"/>
  <c r="G229" i="29" s="1"/>
  <c r="G230" i="29" s="1"/>
  <c r="G231" i="29" s="1"/>
  <c r="G232" i="29" s="1"/>
  <c r="G233" i="29" s="1"/>
  <c r="G234" i="29" s="1"/>
  <c r="G235" i="29" s="1"/>
  <c r="G236" i="29" s="1"/>
  <c r="G237" i="29" s="1"/>
  <c r="G238" i="29" s="1"/>
  <c r="G239" i="29" s="1"/>
  <c r="G240" i="29" s="1"/>
  <c r="G241" i="29" s="1"/>
  <c r="G242" i="29" s="1"/>
  <c r="G243" i="29" s="1"/>
  <c r="G244" i="29" s="1"/>
  <c r="G245" i="29" s="1"/>
  <c r="G246" i="29" s="1"/>
  <c r="G247" i="29" s="1"/>
  <c r="G248" i="29" s="1"/>
  <c r="G249" i="29" s="1"/>
  <c r="G250" i="29" s="1"/>
  <c r="G251" i="29" s="1"/>
  <c r="G252" i="29" s="1"/>
  <c r="G253" i="29" s="1"/>
  <c r="G254" i="29" s="1"/>
  <c r="G255" i="29" s="1"/>
  <c r="G256" i="29" s="1"/>
  <c r="G257" i="29" s="1"/>
  <c r="G258" i="29" s="1"/>
  <c r="G259" i="29" s="1"/>
  <c r="G260" i="29" s="1"/>
  <c r="G261" i="29" s="1"/>
  <c r="G262" i="29" s="1"/>
  <c r="G263" i="29" s="1"/>
  <c r="G264" i="29" s="1"/>
  <c r="G265" i="29" s="1"/>
  <c r="G266" i="29" s="1"/>
  <c r="G267" i="29" s="1"/>
  <c r="G268" i="29" s="1"/>
  <c r="G269" i="29" s="1"/>
  <c r="G270" i="29" s="1"/>
  <c r="G271" i="29" s="1"/>
  <c r="G272" i="29" s="1"/>
  <c r="G273" i="29" s="1"/>
  <c r="G274" i="29" s="1"/>
  <c r="G275" i="29" s="1"/>
  <c r="G276" i="29" s="1"/>
  <c r="G277" i="29" s="1"/>
  <c r="G278" i="29" s="1"/>
  <c r="G279" i="29" s="1"/>
  <c r="G280" i="29" s="1"/>
  <c r="G281" i="29" s="1"/>
  <c r="G282" i="29" s="1"/>
  <c r="G283" i="29" s="1"/>
  <c r="G284" i="29" s="1"/>
  <c r="G285" i="29" s="1"/>
  <c r="G286" i="29" s="1"/>
  <c r="G287" i="29" s="1"/>
  <c r="G288" i="29" s="1"/>
  <c r="G289" i="29" s="1"/>
  <c r="C20" i="29"/>
  <c r="C21" i="29" s="1"/>
  <c r="C22" i="29" s="1"/>
  <c r="C23" i="29" s="1"/>
  <c r="C24" i="29" s="1"/>
  <c r="C25" i="29" s="1"/>
  <c r="C26" i="29" s="1"/>
  <c r="C27" i="29" s="1"/>
  <c r="C28" i="29" s="1"/>
  <c r="C29" i="29" s="1"/>
  <c r="C30" i="29" s="1"/>
  <c r="C31" i="29" s="1"/>
  <c r="C32" i="29" s="1"/>
  <c r="C33" i="29" s="1"/>
  <c r="C34" i="29" s="1"/>
  <c r="C35" i="29" s="1"/>
  <c r="C36" i="29" s="1"/>
  <c r="C37" i="29" s="1"/>
  <c r="C38" i="29" s="1"/>
  <c r="C39" i="29" s="1"/>
  <c r="C40" i="29" s="1"/>
  <c r="C41" i="29" s="1"/>
  <c r="C42" i="29" s="1"/>
  <c r="C43" i="29" s="1"/>
  <c r="C44" i="29" s="1"/>
  <c r="C45" i="29" s="1"/>
  <c r="C46" i="29" s="1"/>
  <c r="C47" i="29" s="1"/>
  <c r="C48" i="29" s="1"/>
  <c r="C49" i="29" s="1"/>
  <c r="C50" i="29" s="1"/>
  <c r="C51" i="29" s="1"/>
  <c r="C52" i="29" s="1"/>
  <c r="C53" i="29" s="1"/>
  <c r="C54" i="29" s="1"/>
  <c r="C55" i="29" s="1"/>
  <c r="C56" i="29" s="1"/>
  <c r="C57" i="29" s="1"/>
  <c r="C58" i="29" s="1"/>
  <c r="C59" i="29" s="1"/>
  <c r="C60" i="29" s="1"/>
  <c r="C61" i="29" s="1"/>
  <c r="C62" i="29" s="1"/>
  <c r="C63" i="29" s="1"/>
  <c r="C64" i="29" s="1"/>
  <c r="C65" i="29" s="1"/>
  <c r="C66" i="29" s="1"/>
  <c r="C67" i="29" s="1"/>
  <c r="C68" i="29" s="1"/>
  <c r="C69" i="29" s="1"/>
  <c r="C70" i="29" s="1"/>
  <c r="C71" i="29" s="1"/>
  <c r="C72" i="29" s="1"/>
  <c r="C73" i="29" s="1"/>
  <c r="C74" i="29" s="1"/>
  <c r="C75" i="29" s="1"/>
  <c r="C76" i="29" s="1"/>
  <c r="C77" i="29" s="1"/>
  <c r="C78" i="29" s="1"/>
  <c r="C79" i="29" s="1"/>
  <c r="C80" i="29" s="1"/>
  <c r="C81" i="29" s="1"/>
  <c r="C82" i="29" s="1"/>
  <c r="C83" i="29" s="1"/>
  <c r="C84" i="29" s="1"/>
  <c r="C85" i="29" s="1"/>
  <c r="C86" i="29" s="1"/>
  <c r="C87" i="29" s="1"/>
  <c r="C88" i="29" s="1"/>
  <c r="C89" i="29" s="1"/>
  <c r="C90" i="29" s="1"/>
  <c r="C91" i="29" s="1"/>
  <c r="C92" i="29" s="1"/>
  <c r="C93" i="29" s="1"/>
  <c r="C94" i="29" s="1"/>
  <c r="C95" i="29" s="1"/>
  <c r="C96" i="29" s="1"/>
  <c r="C97" i="29" s="1"/>
  <c r="C98" i="29" s="1"/>
  <c r="C99" i="29" s="1"/>
  <c r="C100" i="29" s="1"/>
  <c r="C101" i="29" s="1"/>
  <c r="C102" i="29" s="1"/>
  <c r="C103" i="29" s="1"/>
  <c r="C104" i="29" s="1"/>
  <c r="C105" i="29" s="1"/>
  <c r="C106" i="29" s="1"/>
  <c r="C107" i="29" s="1"/>
  <c r="C108" i="29" s="1"/>
  <c r="C109" i="29" s="1"/>
  <c r="C110" i="29" s="1"/>
  <c r="C111" i="29" s="1"/>
  <c r="C112" i="29" s="1"/>
  <c r="C113" i="29" s="1"/>
  <c r="C114" i="29" s="1"/>
  <c r="C115" i="29" s="1"/>
  <c r="C116" i="29" s="1"/>
  <c r="C117" i="29" s="1"/>
  <c r="C118" i="29" s="1"/>
  <c r="C119" i="29" s="1"/>
  <c r="C120" i="29" s="1"/>
  <c r="C121" i="29" s="1"/>
  <c r="C122" i="29" s="1"/>
  <c r="C123" i="29" s="1"/>
  <c r="C124" i="29" s="1"/>
  <c r="C125" i="29" s="1"/>
  <c r="C126" i="29" s="1"/>
  <c r="C127" i="29" s="1"/>
  <c r="C128" i="29" s="1"/>
  <c r="C129" i="29" s="1"/>
  <c r="C130" i="29" s="1"/>
  <c r="C131" i="29" s="1"/>
  <c r="C132" i="29" s="1"/>
  <c r="C133" i="29" s="1"/>
  <c r="C134" i="29" s="1"/>
  <c r="C135" i="29" s="1"/>
  <c r="C136" i="29" s="1"/>
  <c r="C137" i="29" s="1"/>
  <c r="C138" i="29" s="1"/>
  <c r="C139" i="29" s="1"/>
  <c r="C140" i="29" s="1"/>
  <c r="C141" i="29" s="1"/>
  <c r="C142" i="29" s="1"/>
  <c r="C143" i="29" s="1"/>
  <c r="C144" i="29" s="1"/>
  <c r="C145" i="29" s="1"/>
  <c r="C146" i="29" s="1"/>
  <c r="C147" i="29" s="1"/>
  <c r="C148" i="29" s="1"/>
  <c r="C149" i="29" s="1"/>
  <c r="C150" i="29" s="1"/>
  <c r="C151" i="29" s="1"/>
  <c r="C152" i="29" s="1"/>
  <c r="C153" i="29" s="1"/>
  <c r="C154" i="29" s="1"/>
  <c r="C155" i="29" s="1"/>
  <c r="C156" i="29" s="1"/>
  <c r="C157" i="29" s="1"/>
  <c r="C158" i="29" s="1"/>
  <c r="C159" i="29" s="1"/>
  <c r="C160" i="29" s="1"/>
  <c r="C161" i="29" s="1"/>
  <c r="C162" i="29" s="1"/>
  <c r="C163" i="29" s="1"/>
  <c r="C164" i="29" s="1"/>
  <c r="C165" i="29" s="1"/>
  <c r="C166" i="29" s="1"/>
  <c r="C167" i="29" s="1"/>
  <c r="C168" i="29" s="1"/>
  <c r="C169" i="29" s="1"/>
  <c r="C170" i="29" s="1"/>
  <c r="C171" i="29" s="1"/>
  <c r="C172" i="29" s="1"/>
  <c r="C173" i="29" s="1"/>
  <c r="C174" i="29" s="1"/>
  <c r="C175" i="29" s="1"/>
  <c r="C176" i="29" s="1"/>
  <c r="C177" i="29" s="1"/>
  <c r="C178" i="29" s="1"/>
  <c r="C179" i="29" s="1"/>
  <c r="C180" i="29" s="1"/>
  <c r="C181" i="29" s="1"/>
  <c r="C182" i="29" s="1"/>
  <c r="C183" i="29" s="1"/>
  <c r="C184" i="29" s="1"/>
  <c r="C185" i="29" s="1"/>
  <c r="C186" i="29" s="1"/>
  <c r="C187" i="29" s="1"/>
  <c r="C188" i="29" s="1"/>
  <c r="C189" i="29" s="1"/>
  <c r="C190" i="29" s="1"/>
  <c r="C191" i="29" s="1"/>
  <c r="C192" i="29" s="1"/>
  <c r="C193" i="29" s="1"/>
  <c r="C194" i="29" s="1"/>
  <c r="C195" i="29" s="1"/>
  <c r="C196" i="29" s="1"/>
  <c r="C197" i="29" s="1"/>
  <c r="C198" i="29" s="1"/>
  <c r="C199" i="29" s="1"/>
  <c r="C200" i="29" s="1"/>
  <c r="C201" i="29" s="1"/>
  <c r="C202" i="29" s="1"/>
  <c r="C203" i="29" s="1"/>
  <c r="C204" i="29" s="1"/>
  <c r="C205" i="29" s="1"/>
  <c r="C206" i="29" s="1"/>
  <c r="C207" i="29" s="1"/>
  <c r="C208" i="29" s="1"/>
  <c r="C209" i="29" s="1"/>
  <c r="C210" i="29" s="1"/>
  <c r="C211" i="29" s="1"/>
  <c r="C212" i="29" s="1"/>
  <c r="C213" i="29" s="1"/>
  <c r="C214" i="29" s="1"/>
  <c r="C215" i="29" s="1"/>
  <c r="C216" i="29" s="1"/>
  <c r="C217" i="29" s="1"/>
  <c r="C218" i="29" s="1"/>
  <c r="C219" i="29" s="1"/>
  <c r="C220" i="29" s="1"/>
  <c r="C221" i="29" s="1"/>
  <c r="C222" i="29" s="1"/>
  <c r="C223" i="29" s="1"/>
  <c r="C224" i="29" s="1"/>
  <c r="C225" i="29" s="1"/>
  <c r="C226" i="29" s="1"/>
  <c r="C227" i="29" s="1"/>
  <c r="C228" i="29" s="1"/>
  <c r="C229" i="29" s="1"/>
  <c r="C230" i="29" s="1"/>
  <c r="C231" i="29" s="1"/>
  <c r="C232" i="29" s="1"/>
  <c r="C233" i="29" s="1"/>
  <c r="C234" i="29" s="1"/>
  <c r="C235" i="29" s="1"/>
  <c r="C236" i="29" s="1"/>
  <c r="C237" i="29" s="1"/>
  <c r="C238" i="29" s="1"/>
  <c r="C239" i="29" s="1"/>
  <c r="C240" i="29" s="1"/>
  <c r="C241" i="29" s="1"/>
  <c r="C242" i="29" s="1"/>
  <c r="C243" i="29" s="1"/>
  <c r="C244" i="29" s="1"/>
  <c r="C245" i="29" s="1"/>
  <c r="C246" i="29" s="1"/>
  <c r="C247" i="29" s="1"/>
  <c r="C248" i="29" s="1"/>
  <c r="C249" i="29" s="1"/>
  <c r="C250" i="29" s="1"/>
  <c r="C251" i="29" s="1"/>
  <c r="C252" i="29" s="1"/>
  <c r="C253" i="29" s="1"/>
  <c r="C254" i="29" s="1"/>
  <c r="C255" i="29" s="1"/>
  <c r="C256" i="29" s="1"/>
  <c r="C257" i="29" s="1"/>
  <c r="C258" i="29" s="1"/>
  <c r="C259" i="29" s="1"/>
  <c r="C260" i="29" s="1"/>
  <c r="C261" i="29" s="1"/>
  <c r="C262" i="29" s="1"/>
  <c r="C263" i="29" s="1"/>
  <c r="C264" i="29" s="1"/>
  <c r="C265" i="29" s="1"/>
  <c r="C266" i="29" s="1"/>
  <c r="C267" i="29" s="1"/>
  <c r="C268" i="29" s="1"/>
  <c r="C269" i="29" s="1"/>
  <c r="C270" i="29" s="1"/>
  <c r="C271" i="29" s="1"/>
  <c r="C272" i="29" s="1"/>
  <c r="C273" i="29" s="1"/>
  <c r="C274" i="29" s="1"/>
  <c r="C275" i="29" s="1"/>
  <c r="C276" i="29" s="1"/>
  <c r="C277" i="29" s="1"/>
  <c r="C278" i="29" s="1"/>
  <c r="C279" i="29" s="1"/>
  <c r="C280" i="29" s="1"/>
  <c r="C281" i="29" s="1"/>
  <c r="C282" i="29" s="1"/>
  <c r="C283" i="29" s="1"/>
  <c r="C284" i="29" s="1"/>
  <c r="C285" i="29" s="1"/>
  <c r="C286" i="29" s="1"/>
  <c r="C287" i="29" s="1"/>
  <c r="C288" i="29" s="1"/>
  <c r="C289" i="29" s="1"/>
  <c r="C15" i="29"/>
  <c r="B15" i="29"/>
  <c r="G21" i="28"/>
  <c r="G22" i="28" s="1"/>
  <c r="G23" i="28" s="1"/>
  <c r="G24" i="28" s="1"/>
  <c r="G25" i="28" s="1"/>
  <c r="G26" i="28" s="1"/>
  <c r="G27" i="28" s="1"/>
  <c r="G28" i="28" s="1"/>
  <c r="G29" i="28" s="1"/>
  <c r="G30" i="28" s="1"/>
  <c r="G31" i="28" s="1"/>
  <c r="G32" i="28" s="1"/>
  <c r="G33" i="28" s="1"/>
  <c r="G34" i="28" s="1"/>
  <c r="G35" i="28" s="1"/>
  <c r="G36" i="28" s="1"/>
  <c r="G37" i="28" s="1"/>
  <c r="G38" i="28" s="1"/>
  <c r="G39" i="28" s="1"/>
  <c r="G40" i="28" s="1"/>
  <c r="G41" i="28" s="1"/>
  <c r="G42" i="28" s="1"/>
  <c r="G43" i="28" s="1"/>
  <c r="G44" i="28" s="1"/>
  <c r="G45" i="28" s="1"/>
  <c r="G46" i="28" s="1"/>
  <c r="G47" i="28" s="1"/>
  <c r="G48" i="28" s="1"/>
  <c r="G49" i="28" s="1"/>
  <c r="G50" i="28" s="1"/>
  <c r="G51" i="28" s="1"/>
  <c r="G52" i="28" s="1"/>
  <c r="G53" i="28" s="1"/>
  <c r="G54" i="28" s="1"/>
  <c r="G55" i="28" s="1"/>
  <c r="G56" i="28" s="1"/>
  <c r="G57" i="28" s="1"/>
  <c r="G58" i="28" s="1"/>
  <c r="G59" i="28" s="1"/>
  <c r="G60" i="28" s="1"/>
  <c r="G61" i="28" s="1"/>
  <c r="G62" i="28" s="1"/>
  <c r="G63" i="28" s="1"/>
  <c r="G64" i="28" s="1"/>
  <c r="G65" i="28" s="1"/>
  <c r="G66" i="28" s="1"/>
  <c r="G67" i="28" s="1"/>
  <c r="G68" i="28" s="1"/>
  <c r="G69" i="28" s="1"/>
  <c r="G70" i="28" s="1"/>
  <c r="G71" i="28" s="1"/>
  <c r="G72" i="28" s="1"/>
  <c r="G73" i="28" s="1"/>
  <c r="G74" i="28" s="1"/>
  <c r="G75" i="28" s="1"/>
  <c r="G76" i="28" s="1"/>
  <c r="G77" i="28" s="1"/>
  <c r="G78" i="28" s="1"/>
  <c r="G79" i="28" s="1"/>
  <c r="G80" i="28" s="1"/>
  <c r="G81" i="28" s="1"/>
  <c r="G82" i="28" s="1"/>
  <c r="G83" i="28" s="1"/>
  <c r="G84" i="28" s="1"/>
  <c r="G85" i="28" s="1"/>
  <c r="G86" i="28" s="1"/>
  <c r="G87" i="28" s="1"/>
  <c r="G88" i="28" s="1"/>
  <c r="G89" i="28" s="1"/>
  <c r="G90" i="28" s="1"/>
  <c r="G91" i="28" s="1"/>
  <c r="G92" i="28" s="1"/>
  <c r="G93" i="28" s="1"/>
  <c r="G94" i="28" s="1"/>
  <c r="G95" i="28" s="1"/>
  <c r="G96" i="28" s="1"/>
  <c r="G97" i="28" s="1"/>
  <c r="G98" i="28" s="1"/>
  <c r="G99" i="28" s="1"/>
  <c r="G100" i="28" s="1"/>
  <c r="G101" i="28" s="1"/>
  <c r="G102" i="28" s="1"/>
  <c r="G103" i="28" s="1"/>
  <c r="G104" i="28" s="1"/>
  <c r="G105" i="28" s="1"/>
  <c r="G106" i="28" s="1"/>
  <c r="G107" i="28" s="1"/>
  <c r="G108" i="28" s="1"/>
  <c r="G109" i="28" s="1"/>
  <c r="G110" i="28" s="1"/>
  <c r="G111" i="28" s="1"/>
  <c r="G112" i="28" s="1"/>
  <c r="G113" i="28" s="1"/>
  <c r="G114" i="28" s="1"/>
  <c r="G115" i="28" s="1"/>
  <c r="G116" i="28" s="1"/>
  <c r="G117" i="28" s="1"/>
  <c r="G118" i="28" s="1"/>
  <c r="G119" i="28" s="1"/>
  <c r="G120" i="28" s="1"/>
  <c r="G121" i="28" s="1"/>
  <c r="G122" i="28" s="1"/>
  <c r="G123" i="28" s="1"/>
  <c r="G124" i="28" s="1"/>
  <c r="G125" i="28" s="1"/>
  <c r="G126" i="28" s="1"/>
  <c r="G127" i="28" s="1"/>
  <c r="G128" i="28" s="1"/>
  <c r="G129" i="28" s="1"/>
  <c r="G130" i="28" s="1"/>
  <c r="G131" i="28" s="1"/>
  <c r="G132" i="28" s="1"/>
  <c r="G133" i="28" s="1"/>
  <c r="G134" i="28" s="1"/>
  <c r="G135" i="28" s="1"/>
  <c r="G136" i="28" s="1"/>
  <c r="G137" i="28" s="1"/>
  <c r="G138" i="28" s="1"/>
  <c r="G139" i="28" s="1"/>
  <c r="G140" i="28" s="1"/>
  <c r="G141" i="28" s="1"/>
  <c r="G142" i="28" s="1"/>
  <c r="G143" i="28" s="1"/>
  <c r="G144" i="28" s="1"/>
  <c r="G145" i="28" s="1"/>
  <c r="G146" i="28" s="1"/>
  <c r="G147" i="28" s="1"/>
  <c r="G148" i="28" s="1"/>
  <c r="G149" i="28" s="1"/>
  <c r="G150" i="28" s="1"/>
  <c r="G151" i="28" s="1"/>
  <c r="G152" i="28" s="1"/>
  <c r="G153" i="28" s="1"/>
  <c r="G154" i="28" s="1"/>
  <c r="G155" i="28" s="1"/>
  <c r="G156" i="28" s="1"/>
  <c r="G157" i="28" s="1"/>
  <c r="G158" i="28" s="1"/>
  <c r="G159" i="28" s="1"/>
  <c r="G160" i="28" s="1"/>
  <c r="G161" i="28" s="1"/>
  <c r="G162" i="28" s="1"/>
  <c r="G163" i="28" s="1"/>
  <c r="G164" i="28" s="1"/>
  <c r="G165" i="28" s="1"/>
  <c r="G166" i="28" s="1"/>
  <c r="G167" i="28" s="1"/>
  <c r="G168" i="28" s="1"/>
  <c r="G169" i="28" s="1"/>
  <c r="G170" i="28" s="1"/>
  <c r="G171" i="28" s="1"/>
  <c r="G172" i="28" s="1"/>
  <c r="G173" i="28" s="1"/>
  <c r="G174" i="28" s="1"/>
  <c r="G175" i="28" s="1"/>
  <c r="G176" i="28" s="1"/>
  <c r="G177" i="28" s="1"/>
  <c r="G178" i="28" s="1"/>
  <c r="G179" i="28" s="1"/>
  <c r="G180" i="28" s="1"/>
  <c r="G181" i="28" s="1"/>
  <c r="G182" i="28" s="1"/>
  <c r="G183" i="28" s="1"/>
  <c r="G184" i="28" s="1"/>
  <c r="G185" i="28" s="1"/>
  <c r="G186" i="28" s="1"/>
  <c r="G187" i="28" s="1"/>
  <c r="G188" i="28" s="1"/>
  <c r="G189" i="28" s="1"/>
  <c r="G190" i="28" s="1"/>
  <c r="G191" i="28" s="1"/>
  <c r="G192" i="28" s="1"/>
  <c r="G193" i="28" s="1"/>
  <c r="G194" i="28" s="1"/>
  <c r="G195" i="28" s="1"/>
  <c r="G196" i="28" s="1"/>
  <c r="G197" i="28" s="1"/>
  <c r="G198" i="28" s="1"/>
  <c r="G199" i="28" s="1"/>
  <c r="G200" i="28" s="1"/>
  <c r="G201" i="28" s="1"/>
  <c r="G202" i="28" s="1"/>
  <c r="G203" i="28" s="1"/>
  <c r="G204" i="28" s="1"/>
  <c r="G205" i="28" s="1"/>
  <c r="G206" i="28" s="1"/>
  <c r="G207" i="28" s="1"/>
  <c r="G208" i="28" s="1"/>
  <c r="G209" i="28" s="1"/>
  <c r="G210" i="28" s="1"/>
  <c r="G211" i="28" s="1"/>
  <c r="G212" i="28" s="1"/>
  <c r="G213" i="28" s="1"/>
  <c r="G214" i="28" s="1"/>
  <c r="G215" i="28" s="1"/>
  <c r="G216" i="28" s="1"/>
  <c r="G217" i="28" s="1"/>
  <c r="G218" i="28" s="1"/>
  <c r="G219" i="28" s="1"/>
  <c r="G220" i="28" s="1"/>
  <c r="G221" i="28" s="1"/>
  <c r="G222" i="28" s="1"/>
  <c r="G223" i="28" s="1"/>
  <c r="G224" i="28" s="1"/>
  <c r="G225" i="28" s="1"/>
  <c r="G226" i="28" s="1"/>
  <c r="G227" i="28" s="1"/>
  <c r="G228" i="28" s="1"/>
  <c r="G229" i="28" s="1"/>
  <c r="G230" i="28" s="1"/>
  <c r="G231" i="28" s="1"/>
  <c r="G232" i="28" s="1"/>
  <c r="G233" i="28" s="1"/>
  <c r="G234" i="28" s="1"/>
  <c r="G235" i="28" s="1"/>
  <c r="G236" i="28" s="1"/>
  <c r="G237" i="28" s="1"/>
  <c r="G238" i="28" s="1"/>
  <c r="G239" i="28" s="1"/>
  <c r="G240" i="28" s="1"/>
  <c r="G241" i="28" s="1"/>
  <c r="G242" i="28" s="1"/>
  <c r="G243" i="28" s="1"/>
  <c r="G244" i="28" s="1"/>
  <c r="G245" i="28" s="1"/>
  <c r="G246" i="28" s="1"/>
  <c r="G247" i="28" s="1"/>
  <c r="G248" i="28" s="1"/>
  <c r="G249" i="28" s="1"/>
  <c r="G250" i="28" s="1"/>
  <c r="G251" i="28" s="1"/>
  <c r="G252" i="28" s="1"/>
  <c r="G253" i="28" s="1"/>
  <c r="G254" i="28" s="1"/>
  <c r="G255" i="28" s="1"/>
  <c r="G256" i="28" s="1"/>
  <c r="G257" i="28" s="1"/>
  <c r="G258" i="28" s="1"/>
  <c r="G259" i="28" s="1"/>
  <c r="G260" i="28" s="1"/>
  <c r="G261" i="28" s="1"/>
  <c r="G262" i="28" s="1"/>
  <c r="G263" i="28" s="1"/>
  <c r="G264" i="28" s="1"/>
  <c r="G265" i="28" s="1"/>
  <c r="G266" i="28" s="1"/>
  <c r="G267" i="28" s="1"/>
  <c r="G268" i="28" s="1"/>
  <c r="G269" i="28" s="1"/>
  <c r="G270" i="28" s="1"/>
  <c r="G271" i="28" s="1"/>
  <c r="G272" i="28" s="1"/>
  <c r="G273" i="28" s="1"/>
  <c r="G274" i="28" s="1"/>
  <c r="G275" i="28" s="1"/>
  <c r="G276" i="28" s="1"/>
  <c r="G277" i="28" s="1"/>
  <c r="G278" i="28" s="1"/>
  <c r="G279" i="28" s="1"/>
  <c r="G280" i="28" s="1"/>
  <c r="G281" i="28" s="1"/>
  <c r="G282" i="28" s="1"/>
  <c r="G283" i="28" s="1"/>
  <c r="G284" i="28" s="1"/>
  <c r="G285" i="28" s="1"/>
  <c r="G286" i="28" s="1"/>
  <c r="G287" i="28" s="1"/>
  <c r="G288" i="28" s="1"/>
  <c r="G289" i="28" s="1"/>
  <c r="H20" i="28"/>
  <c r="H21" i="28" s="1"/>
  <c r="H22" i="28" s="1"/>
  <c r="H23" i="28" s="1"/>
  <c r="H24" i="28" s="1"/>
  <c r="H25" i="28" s="1"/>
  <c r="H26" i="28" s="1"/>
  <c r="H27" i="28" s="1"/>
  <c r="H28" i="28" s="1"/>
  <c r="H29" i="28" s="1"/>
  <c r="H30" i="28" s="1"/>
  <c r="H31" i="28" s="1"/>
  <c r="H32" i="28" s="1"/>
  <c r="H33" i="28" s="1"/>
  <c r="H34" i="28" s="1"/>
  <c r="H35" i="28" s="1"/>
  <c r="H36" i="28" s="1"/>
  <c r="H37" i="28" s="1"/>
  <c r="H38" i="28" s="1"/>
  <c r="H39" i="28" s="1"/>
  <c r="H40" i="28" s="1"/>
  <c r="H41" i="28" s="1"/>
  <c r="H42" i="28" s="1"/>
  <c r="H43" i="28" s="1"/>
  <c r="H44" i="28" s="1"/>
  <c r="H45" i="28" s="1"/>
  <c r="H46" i="28" s="1"/>
  <c r="H47" i="28" s="1"/>
  <c r="H48" i="28" s="1"/>
  <c r="H49" i="28" s="1"/>
  <c r="H50" i="28" s="1"/>
  <c r="H51" i="28" s="1"/>
  <c r="H52" i="28" s="1"/>
  <c r="H53" i="28" s="1"/>
  <c r="H54" i="28" s="1"/>
  <c r="H55" i="28" s="1"/>
  <c r="H56" i="28" s="1"/>
  <c r="H57" i="28" s="1"/>
  <c r="H58" i="28" s="1"/>
  <c r="H59" i="28" s="1"/>
  <c r="H60" i="28" s="1"/>
  <c r="H61" i="28" s="1"/>
  <c r="H62" i="28" s="1"/>
  <c r="H63" i="28" s="1"/>
  <c r="H64" i="28" s="1"/>
  <c r="H65" i="28" s="1"/>
  <c r="H66" i="28" s="1"/>
  <c r="H67" i="28" s="1"/>
  <c r="H68" i="28" s="1"/>
  <c r="H69" i="28" s="1"/>
  <c r="H70" i="28" s="1"/>
  <c r="H71" i="28" s="1"/>
  <c r="H72" i="28" s="1"/>
  <c r="H73" i="28" s="1"/>
  <c r="H74" i="28" s="1"/>
  <c r="H75" i="28" s="1"/>
  <c r="H76" i="28" s="1"/>
  <c r="H77" i="28" s="1"/>
  <c r="H78" i="28" s="1"/>
  <c r="H79" i="28" s="1"/>
  <c r="H80" i="28" s="1"/>
  <c r="H81" i="28" s="1"/>
  <c r="H82" i="28" s="1"/>
  <c r="G20" i="28"/>
  <c r="C20" i="28"/>
  <c r="C21" i="28" s="1"/>
  <c r="C22" i="28" s="1"/>
  <c r="C23" i="28" s="1"/>
  <c r="C24" i="28" s="1"/>
  <c r="C25" i="28" s="1"/>
  <c r="C26" i="28" s="1"/>
  <c r="C27" i="28" s="1"/>
  <c r="C28" i="28" s="1"/>
  <c r="C29" i="28" s="1"/>
  <c r="C30" i="28" s="1"/>
  <c r="C31" i="28" s="1"/>
  <c r="C32" i="28" s="1"/>
  <c r="C33" i="28" s="1"/>
  <c r="C34" i="28" s="1"/>
  <c r="C35" i="28" s="1"/>
  <c r="C36" i="28" s="1"/>
  <c r="C37" i="28" s="1"/>
  <c r="C38" i="28" s="1"/>
  <c r="C39" i="28" s="1"/>
  <c r="C40" i="28" s="1"/>
  <c r="C41" i="28" s="1"/>
  <c r="C42" i="28" s="1"/>
  <c r="C43" i="28" s="1"/>
  <c r="C44" i="28" s="1"/>
  <c r="C45" i="28" s="1"/>
  <c r="C46" i="28" s="1"/>
  <c r="C47" i="28" s="1"/>
  <c r="C48" i="28" s="1"/>
  <c r="C49" i="28" s="1"/>
  <c r="C50" i="28" s="1"/>
  <c r="C51" i="28" s="1"/>
  <c r="C52" i="28" s="1"/>
  <c r="C53" i="28" s="1"/>
  <c r="C54" i="28" s="1"/>
  <c r="C55" i="28" s="1"/>
  <c r="C56" i="28" s="1"/>
  <c r="C57" i="28" s="1"/>
  <c r="C58" i="28" s="1"/>
  <c r="C59" i="28" s="1"/>
  <c r="C60" i="28" s="1"/>
  <c r="C61" i="28" s="1"/>
  <c r="C62" i="28" s="1"/>
  <c r="C63" i="28" s="1"/>
  <c r="C64" i="28" s="1"/>
  <c r="C65" i="28" s="1"/>
  <c r="C66" i="28" s="1"/>
  <c r="C67" i="28" s="1"/>
  <c r="C68" i="28" s="1"/>
  <c r="C69" i="28" s="1"/>
  <c r="C70" i="28" s="1"/>
  <c r="C71" i="28" s="1"/>
  <c r="C72" i="28" s="1"/>
  <c r="C73" i="28" s="1"/>
  <c r="C74" i="28" s="1"/>
  <c r="C75" i="28" s="1"/>
  <c r="C76" i="28" s="1"/>
  <c r="C77" i="28" s="1"/>
  <c r="C78" i="28" s="1"/>
  <c r="C79" i="28" s="1"/>
  <c r="C80" i="28" s="1"/>
  <c r="C81" i="28" s="1"/>
  <c r="C82" i="28" s="1"/>
  <c r="C83" i="28" s="1"/>
  <c r="C84" i="28" s="1"/>
  <c r="C85" i="28" s="1"/>
  <c r="C86" i="28" s="1"/>
  <c r="C87" i="28" s="1"/>
  <c r="C88" i="28" s="1"/>
  <c r="C89" i="28" s="1"/>
  <c r="C90" i="28" s="1"/>
  <c r="C91" i="28" s="1"/>
  <c r="C92" i="28" s="1"/>
  <c r="C93" i="28" s="1"/>
  <c r="C94" i="28" s="1"/>
  <c r="C95" i="28" s="1"/>
  <c r="C96" i="28" s="1"/>
  <c r="C97" i="28" s="1"/>
  <c r="C98" i="28" s="1"/>
  <c r="C99" i="28" s="1"/>
  <c r="C100" i="28" s="1"/>
  <c r="C101" i="28" s="1"/>
  <c r="C102" i="28" s="1"/>
  <c r="C103" i="28" s="1"/>
  <c r="C104" i="28" s="1"/>
  <c r="C105" i="28" s="1"/>
  <c r="C106" i="28" s="1"/>
  <c r="C107" i="28" s="1"/>
  <c r="C108" i="28" s="1"/>
  <c r="C109" i="28" s="1"/>
  <c r="C110" i="28" s="1"/>
  <c r="C111" i="28" s="1"/>
  <c r="C112" i="28" s="1"/>
  <c r="C113" i="28" s="1"/>
  <c r="C114" i="28" s="1"/>
  <c r="C115" i="28" s="1"/>
  <c r="C116" i="28" s="1"/>
  <c r="C117" i="28" s="1"/>
  <c r="C118" i="28" s="1"/>
  <c r="C119" i="28" s="1"/>
  <c r="C120" i="28" s="1"/>
  <c r="C121" i="28" s="1"/>
  <c r="C122" i="28" s="1"/>
  <c r="C123" i="28" s="1"/>
  <c r="C124" i="28" s="1"/>
  <c r="C125" i="28" s="1"/>
  <c r="C126" i="28" s="1"/>
  <c r="C127" i="28" s="1"/>
  <c r="C128" i="28" s="1"/>
  <c r="C129" i="28" s="1"/>
  <c r="C130" i="28" s="1"/>
  <c r="C131" i="28" s="1"/>
  <c r="C132" i="28" s="1"/>
  <c r="C133" i="28" s="1"/>
  <c r="C134" i="28" s="1"/>
  <c r="C135" i="28" s="1"/>
  <c r="C136" i="28" s="1"/>
  <c r="C137" i="28" s="1"/>
  <c r="C138" i="28" s="1"/>
  <c r="C139" i="28" s="1"/>
  <c r="C140" i="28" s="1"/>
  <c r="C141" i="28" s="1"/>
  <c r="C142" i="28" s="1"/>
  <c r="C143" i="28" s="1"/>
  <c r="C144" i="28" s="1"/>
  <c r="C145" i="28" s="1"/>
  <c r="C146" i="28" s="1"/>
  <c r="C147" i="28" s="1"/>
  <c r="C148" i="28" s="1"/>
  <c r="C149" i="28" s="1"/>
  <c r="C150" i="28" s="1"/>
  <c r="C151" i="28" s="1"/>
  <c r="C152" i="28" s="1"/>
  <c r="C153" i="28" s="1"/>
  <c r="C154" i="28" s="1"/>
  <c r="C155" i="28" s="1"/>
  <c r="C156" i="28" s="1"/>
  <c r="C157" i="28" s="1"/>
  <c r="C158" i="28" s="1"/>
  <c r="C159" i="28" s="1"/>
  <c r="C160" i="28" s="1"/>
  <c r="C161" i="28" s="1"/>
  <c r="C162" i="28" s="1"/>
  <c r="C163" i="28" s="1"/>
  <c r="C164" i="28" s="1"/>
  <c r="C165" i="28" s="1"/>
  <c r="C166" i="28" s="1"/>
  <c r="C167" i="28" s="1"/>
  <c r="C168" i="28" s="1"/>
  <c r="C169" i="28" s="1"/>
  <c r="C170" i="28" s="1"/>
  <c r="C171" i="28" s="1"/>
  <c r="C172" i="28" s="1"/>
  <c r="C173" i="28" s="1"/>
  <c r="C174" i="28" s="1"/>
  <c r="C175" i="28" s="1"/>
  <c r="C176" i="28" s="1"/>
  <c r="C177" i="28" s="1"/>
  <c r="C178" i="28" s="1"/>
  <c r="C179" i="28" s="1"/>
  <c r="C180" i="28" s="1"/>
  <c r="C181" i="28" s="1"/>
  <c r="C182" i="28" s="1"/>
  <c r="C183" i="28" s="1"/>
  <c r="C184" i="28" s="1"/>
  <c r="C185" i="28" s="1"/>
  <c r="C186" i="28" s="1"/>
  <c r="C187" i="28" s="1"/>
  <c r="C188" i="28" s="1"/>
  <c r="C189" i="28" s="1"/>
  <c r="C190" i="28" s="1"/>
  <c r="C191" i="28" s="1"/>
  <c r="C192" i="28" s="1"/>
  <c r="C193" i="28" s="1"/>
  <c r="C194" i="28" s="1"/>
  <c r="C195" i="28" s="1"/>
  <c r="C196" i="28" s="1"/>
  <c r="C197" i="28" s="1"/>
  <c r="C198" i="28" s="1"/>
  <c r="C199" i="28" s="1"/>
  <c r="C200" i="28" s="1"/>
  <c r="C201" i="28" s="1"/>
  <c r="C202" i="28" s="1"/>
  <c r="C203" i="28" s="1"/>
  <c r="C204" i="28" s="1"/>
  <c r="C205" i="28" s="1"/>
  <c r="C206" i="28" s="1"/>
  <c r="C207" i="28" s="1"/>
  <c r="C208" i="28" s="1"/>
  <c r="C209" i="28" s="1"/>
  <c r="C210" i="28" s="1"/>
  <c r="C211" i="28" s="1"/>
  <c r="C212" i="28" s="1"/>
  <c r="C213" i="28" s="1"/>
  <c r="C214" i="28" s="1"/>
  <c r="C215" i="28" s="1"/>
  <c r="C216" i="28" s="1"/>
  <c r="C217" i="28" s="1"/>
  <c r="C218" i="28" s="1"/>
  <c r="C219" i="28" s="1"/>
  <c r="C220" i="28" s="1"/>
  <c r="C221" i="28" s="1"/>
  <c r="C222" i="28" s="1"/>
  <c r="C223" i="28" s="1"/>
  <c r="C224" i="28" s="1"/>
  <c r="C225" i="28" s="1"/>
  <c r="C226" i="28" s="1"/>
  <c r="C227" i="28" s="1"/>
  <c r="C228" i="28" s="1"/>
  <c r="C229" i="28" s="1"/>
  <c r="C230" i="28" s="1"/>
  <c r="C231" i="28" s="1"/>
  <c r="C232" i="28" s="1"/>
  <c r="C233" i="28" s="1"/>
  <c r="C234" i="28" s="1"/>
  <c r="C235" i="28" s="1"/>
  <c r="C236" i="28" s="1"/>
  <c r="C237" i="28" s="1"/>
  <c r="C238" i="28" s="1"/>
  <c r="C239" i="28" s="1"/>
  <c r="C240" i="28" s="1"/>
  <c r="C241" i="28" s="1"/>
  <c r="C242" i="28" s="1"/>
  <c r="C243" i="28" s="1"/>
  <c r="C244" i="28" s="1"/>
  <c r="C245" i="28" s="1"/>
  <c r="C246" i="28" s="1"/>
  <c r="C247" i="28" s="1"/>
  <c r="C248" i="28" s="1"/>
  <c r="C249" i="28" s="1"/>
  <c r="C250" i="28" s="1"/>
  <c r="C251" i="28" s="1"/>
  <c r="C252" i="28" s="1"/>
  <c r="C253" i="28" s="1"/>
  <c r="C254" i="28" s="1"/>
  <c r="C255" i="28" s="1"/>
  <c r="C256" i="28" s="1"/>
  <c r="C257" i="28" s="1"/>
  <c r="C258" i="28" s="1"/>
  <c r="C259" i="28" s="1"/>
  <c r="C260" i="28" s="1"/>
  <c r="C261" i="28" s="1"/>
  <c r="C262" i="28" s="1"/>
  <c r="C263" i="28" s="1"/>
  <c r="C264" i="28" s="1"/>
  <c r="C265" i="28" s="1"/>
  <c r="C266" i="28" s="1"/>
  <c r="C267" i="28" s="1"/>
  <c r="C268" i="28" s="1"/>
  <c r="C269" i="28" s="1"/>
  <c r="C270" i="28" s="1"/>
  <c r="C271" i="28" s="1"/>
  <c r="C272" i="28" s="1"/>
  <c r="C273" i="28" s="1"/>
  <c r="C274" i="28" s="1"/>
  <c r="C275" i="28" s="1"/>
  <c r="C276" i="28" s="1"/>
  <c r="C277" i="28" s="1"/>
  <c r="C278" i="28" s="1"/>
  <c r="C279" i="28" s="1"/>
  <c r="C280" i="28" s="1"/>
  <c r="C281" i="28" s="1"/>
  <c r="C282" i="28" s="1"/>
  <c r="C283" i="28" s="1"/>
  <c r="C284" i="28" s="1"/>
  <c r="C285" i="28" s="1"/>
  <c r="C286" i="28" s="1"/>
  <c r="C287" i="28" s="1"/>
  <c r="C288" i="28" s="1"/>
  <c r="C289" i="28" s="1"/>
  <c r="C15" i="28"/>
  <c r="B15" i="28"/>
  <c r="G189" i="27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H20" i="27"/>
  <c r="G20" i="27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C20" i="27"/>
  <c r="C21" i="27" s="1"/>
  <c r="C22" i="27" s="1"/>
  <c r="C23" i="27" s="1"/>
  <c r="C24" i="27" s="1"/>
  <c r="C25" i="27" s="1"/>
  <c r="C26" i="27" s="1"/>
  <c r="C27" i="27" s="1"/>
  <c r="C28" i="27" s="1"/>
  <c r="C29" i="27" s="1"/>
  <c r="C30" i="27" s="1"/>
  <c r="C31" i="27" s="1"/>
  <c r="C32" i="27" s="1"/>
  <c r="C33" i="27" s="1"/>
  <c r="C34" i="27" s="1"/>
  <c r="C35" i="27" s="1"/>
  <c r="C36" i="27" s="1"/>
  <c r="C37" i="27" s="1"/>
  <c r="C38" i="27" s="1"/>
  <c r="C39" i="27" s="1"/>
  <c r="C40" i="27" s="1"/>
  <c r="C41" i="27" s="1"/>
  <c r="C42" i="27" s="1"/>
  <c r="C43" i="27" s="1"/>
  <c r="C44" i="27" s="1"/>
  <c r="C45" i="27" s="1"/>
  <c r="C46" i="27" s="1"/>
  <c r="C47" i="27" s="1"/>
  <c r="C48" i="27" s="1"/>
  <c r="C49" i="27" s="1"/>
  <c r="C50" i="27" s="1"/>
  <c r="C51" i="27" s="1"/>
  <c r="C52" i="27" s="1"/>
  <c r="C53" i="27" s="1"/>
  <c r="C54" i="27" s="1"/>
  <c r="C55" i="27" s="1"/>
  <c r="C56" i="27" s="1"/>
  <c r="C57" i="27" s="1"/>
  <c r="C58" i="27" s="1"/>
  <c r="C59" i="27" s="1"/>
  <c r="C60" i="27" s="1"/>
  <c r="C61" i="27" s="1"/>
  <c r="C62" i="27" s="1"/>
  <c r="C63" i="27" s="1"/>
  <c r="C64" i="27" s="1"/>
  <c r="C65" i="27" s="1"/>
  <c r="C66" i="27" s="1"/>
  <c r="C67" i="27" s="1"/>
  <c r="C68" i="27" s="1"/>
  <c r="C69" i="27" s="1"/>
  <c r="C70" i="27" s="1"/>
  <c r="C71" i="27" s="1"/>
  <c r="C72" i="27" s="1"/>
  <c r="C73" i="27" s="1"/>
  <c r="C74" i="27" s="1"/>
  <c r="C75" i="27" s="1"/>
  <c r="C76" i="27" s="1"/>
  <c r="C77" i="27" s="1"/>
  <c r="C78" i="27" s="1"/>
  <c r="C79" i="27" s="1"/>
  <c r="C80" i="27" s="1"/>
  <c r="C81" i="27" s="1"/>
  <c r="C82" i="27" s="1"/>
  <c r="C83" i="27" s="1"/>
  <c r="C84" i="27" s="1"/>
  <c r="C85" i="27" s="1"/>
  <c r="C86" i="27" s="1"/>
  <c r="C87" i="27" s="1"/>
  <c r="C88" i="27" s="1"/>
  <c r="C89" i="27" s="1"/>
  <c r="C90" i="27" s="1"/>
  <c r="C91" i="27" s="1"/>
  <c r="C92" i="27" s="1"/>
  <c r="C93" i="27" s="1"/>
  <c r="C94" i="27" s="1"/>
  <c r="C95" i="27" s="1"/>
  <c r="C96" i="27" s="1"/>
  <c r="C97" i="27" s="1"/>
  <c r="C98" i="27" s="1"/>
  <c r="C99" i="27" s="1"/>
  <c r="C100" i="27" s="1"/>
  <c r="C101" i="27" s="1"/>
  <c r="C102" i="27" s="1"/>
  <c r="C103" i="27" s="1"/>
  <c r="C104" i="27" s="1"/>
  <c r="C105" i="27" s="1"/>
  <c r="C106" i="27" s="1"/>
  <c r="C107" i="27" s="1"/>
  <c r="C108" i="27" s="1"/>
  <c r="C109" i="27" s="1"/>
  <c r="C110" i="27" s="1"/>
  <c r="C111" i="27" s="1"/>
  <c r="C112" i="27" s="1"/>
  <c r="C113" i="27" s="1"/>
  <c r="C114" i="27" s="1"/>
  <c r="C115" i="27" s="1"/>
  <c r="C116" i="27" s="1"/>
  <c r="C117" i="27" s="1"/>
  <c r="C118" i="27" s="1"/>
  <c r="C119" i="27" s="1"/>
  <c r="C120" i="27" s="1"/>
  <c r="C121" i="27" s="1"/>
  <c r="C122" i="27" s="1"/>
  <c r="C123" i="27" s="1"/>
  <c r="C124" i="27" s="1"/>
  <c r="C125" i="27" s="1"/>
  <c r="C126" i="27" s="1"/>
  <c r="C127" i="27" s="1"/>
  <c r="C128" i="27" s="1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C152" i="27" s="1"/>
  <c r="C153" i="27" s="1"/>
  <c r="C154" i="27" s="1"/>
  <c r="C155" i="27" s="1"/>
  <c r="C156" i="27" s="1"/>
  <c r="C157" i="27" s="1"/>
  <c r="C158" i="27" s="1"/>
  <c r="C159" i="27" s="1"/>
  <c r="C160" i="27" s="1"/>
  <c r="C161" i="27" s="1"/>
  <c r="C162" i="27" s="1"/>
  <c r="C163" i="27" s="1"/>
  <c r="C164" i="27" s="1"/>
  <c r="C165" i="27" s="1"/>
  <c r="C166" i="27" s="1"/>
  <c r="C167" i="27" s="1"/>
  <c r="C168" i="27" s="1"/>
  <c r="C169" i="27" s="1"/>
  <c r="C170" i="27" s="1"/>
  <c r="C171" i="27" s="1"/>
  <c r="C172" i="27" s="1"/>
  <c r="C173" i="27" s="1"/>
  <c r="C174" i="27" s="1"/>
  <c r="C175" i="27" s="1"/>
  <c r="C176" i="27" s="1"/>
  <c r="C177" i="27" s="1"/>
  <c r="C178" i="27" s="1"/>
  <c r="C179" i="27" s="1"/>
  <c r="C180" i="27" s="1"/>
  <c r="C181" i="27" s="1"/>
  <c r="C182" i="27" s="1"/>
  <c r="C183" i="27" s="1"/>
  <c r="C184" i="27" s="1"/>
  <c r="C185" i="27" s="1"/>
  <c r="C186" i="27" s="1"/>
  <c r="C187" i="27" s="1"/>
  <c r="C188" i="27" s="1"/>
  <c r="C189" i="27" s="1"/>
  <c r="C190" i="27" s="1"/>
  <c r="C191" i="27" s="1"/>
  <c r="C192" i="27" s="1"/>
  <c r="C193" i="27" s="1"/>
  <c r="C194" i="27" s="1"/>
  <c r="C195" i="27" s="1"/>
  <c r="C196" i="27" s="1"/>
  <c r="C197" i="27" s="1"/>
  <c r="C198" i="27" s="1"/>
  <c r="C199" i="27" s="1"/>
  <c r="C200" i="27" s="1"/>
  <c r="C201" i="27" s="1"/>
  <c r="C202" i="27" s="1"/>
  <c r="C203" i="27" s="1"/>
  <c r="C204" i="27" s="1"/>
  <c r="C205" i="27" s="1"/>
  <c r="C206" i="27" s="1"/>
  <c r="C207" i="27" s="1"/>
  <c r="C208" i="27" s="1"/>
  <c r="C209" i="27" s="1"/>
  <c r="C210" i="27" s="1"/>
  <c r="C211" i="27" s="1"/>
  <c r="C212" i="27" s="1"/>
  <c r="C213" i="27" s="1"/>
  <c r="C214" i="27" s="1"/>
  <c r="C215" i="27" s="1"/>
  <c r="C216" i="27" s="1"/>
  <c r="C217" i="27" s="1"/>
  <c r="C218" i="27" s="1"/>
  <c r="C219" i="27" s="1"/>
  <c r="C220" i="27" s="1"/>
  <c r="C221" i="27" s="1"/>
  <c r="C222" i="27" s="1"/>
  <c r="C223" i="27" s="1"/>
  <c r="C224" i="27" s="1"/>
  <c r="C225" i="27" s="1"/>
  <c r="C226" i="27" s="1"/>
  <c r="C227" i="27" s="1"/>
  <c r="C228" i="27" s="1"/>
  <c r="C229" i="27" s="1"/>
  <c r="C230" i="27" s="1"/>
  <c r="C231" i="27" s="1"/>
  <c r="C232" i="27" s="1"/>
  <c r="C233" i="27" s="1"/>
  <c r="C234" i="27" s="1"/>
  <c r="C235" i="27" s="1"/>
  <c r="C236" i="27" s="1"/>
  <c r="C237" i="27" s="1"/>
  <c r="C238" i="27" s="1"/>
  <c r="C239" i="27" s="1"/>
  <c r="C240" i="27" s="1"/>
  <c r="C241" i="27" s="1"/>
  <c r="C242" i="27" s="1"/>
  <c r="C243" i="27" s="1"/>
  <c r="C244" i="27" s="1"/>
  <c r="C245" i="27" s="1"/>
  <c r="C246" i="27" s="1"/>
  <c r="C247" i="27" s="1"/>
  <c r="C248" i="27" s="1"/>
  <c r="C249" i="27" s="1"/>
  <c r="C250" i="27" s="1"/>
  <c r="C251" i="27" s="1"/>
  <c r="C252" i="27" s="1"/>
  <c r="C253" i="27" s="1"/>
  <c r="C254" i="27" s="1"/>
  <c r="C255" i="27" s="1"/>
  <c r="C256" i="27" s="1"/>
  <c r="C257" i="27" s="1"/>
  <c r="C258" i="27" s="1"/>
  <c r="C259" i="27" s="1"/>
  <c r="C260" i="27" s="1"/>
  <c r="C261" i="27" s="1"/>
  <c r="C262" i="27" s="1"/>
  <c r="C263" i="27" s="1"/>
  <c r="C264" i="27" s="1"/>
  <c r="C265" i="27" s="1"/>
  <c r="C266" i="27" s="1"/>
  <c r="C267" i="27" s="1"/>
  <c r="C268" i="27" s="1"/>
  <c r="C269" i="27" s="1"/>
  <c r="C270" i="27" s="1"/>
  <c r="C271" i="27" s="1"/>
  <c r="C272" i="27" s="1"/>
  <c r="C273" i="27" s="1"/>
  <c r="C274" i="27" s="1"/>
  <c r="C275" i="27" s="1"/>
  <c r="C276" i="27" s="1"/>
  <c r="C277" i="27" s="1"/>
  <c r="C278" i="27" s="1"/>
  <c r="C279" i="27" s="1"/>
  <c r="C280" i="27" s="1"/>
  <c r="C281" i="27" s="1"/>
  <c r="C282" i="27" s="1"/>
  <c r="C283" i="27" s="1"/>
  <c r="C284" i="27" s="1"/>
  <c r="C285" i="27" s="1"/>
  <c r="C286" i="27" s="1"/>
  <c r="C287" i="27" s="1"/>
  <c r="C288" i="27" s="1"/>
  <c r="C289" i="27" s="1"/>
  <c r="C15" i="27"/>
  <c r="B15" i="27"/>
  <c r="H20" i="26"/>
  <c r="G20" i="26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G89" i="26" s="1"/>
  <c r="G90" i="26" s="1"/>
  <c r="G91" i="26" s="1"/>
  <c r="G92" i="26" s="1"/>
  <c r="G93" i="26" s="1"/>
  <c r="G94" i="26" s="1"/>
  <c r="G95" i="26" s="1"/>
  <c r="G96" i="26" s="1"/>
  <c r="G97" i="26" s="1"/>
  <c r="G98" i="26" s="1"/>
  <c r="G99" i="26" s="1"/>
  <c r="G100" i="26" s="1"/>
  <c r="G101" i="26" s="1"/>
  <c r="G102" i="26" s="1"/>
  <c r="G103" i="26" s="1"/>
  <c r="G104" i="26" s="1"/>
  <c r="G105" i="26" s="1"/>
  <c r="G106" i="26" s="1"/>
  <c r="G107" i="26" s="1"/>
  <c r="G108" i="26" s="1"/>
  <c r="G109" i="26" s="1"/>
  <c r="G110" i="26" s="1"/>
  <c r="G111" i="26" s="1"/>
  <c r="G112" i="26" s="1"/>
  <c r="G113" i="26" s="1"/>
  <c r="G114" i="26" s="1"/>
  <c r="G115" i="26" s="1"/>
  <c r="G116" i="26" s="1"/>
  <c r="G117" i="26" s="1"/>
  <c r="G118" i="26" s="1"/>
  <c r="G119" i="26" s="1"/>
  <c r="G120" i="26" s="1"/>
  <c r="G121" i="26" s="1"/>
  <c r="G122" i="26" s="1"/>
  <c r="G123" i="26" s="1"/>
  <c r="G124" i="26" s="1"/>
  <c r="G125" i="26" s="1"/>
  <c r="G126" i="26" s="1"/>
  <c r="G127" i="26" s="1"/>
  <c r="G128" i="26" s="1"/>
  <c r="G129" i="26" s="1"/>
  <c r="G130" i="26" s="1"/>
  <c r="G131" i="26" s="1"/>
  <c r="G132" i="26" s="1"/>
  <c r="G133" i="26" s="1"/>
  <c r="G134" i="26" s="1"/>
  <c r="G135" i="26" s="1"/>
  <c r="G136" i="26" s="1"/>
  <c r="G137" i="26" s="1"/>
  <c r="G138" i="26" s="1"/>
  <c r="G139" i="26" s="1"/>
  <c r="G140" i="26" s="1"/>
  <c r="G141" i="26" s="1"/>
  <c r="G142" i="26" s="1"/>
  <c r="G143" i="26" s="1"/>
  <c r="G144" i="26" s="1"/>
  <c r="G145" i="26" s="1"/>
  <c r="G146" i="26" s="1"/>
  <c r="G147" i="26" s="1"/>
  <c r="G148" i="26" s="1"/>
  <c r="G149" i="26" s="1"/>
  <c r="G150" i="26" s="1"/>
  <c r="G151" i="26" s="1"/>
  <c r="G152" i="26" s="1"/>
  <c r="G153" i="26" s="1"/>
  <c r="G154" i="26" s="1"/>
  <c r="G155" i="26" s="1"/>
  <c r="G156" i="26" s="1"/>
  <c r="G157" i="26" s="1"/>
  <c r="G158" i="26" s="1"/>
  <c r="G159" i="26" s="1"/>
  <c r="G160" i="26" s="1"/>
  <c r="G161" i="26" s="1"/>
  <c r="G162" i="26" s="1"/>
  <c r="G163" i="26" s="1"/>
  <c r="G164" i="26" s="1"/>
  <c r="G165" i="26" s="1"/>
  <c r="G166" i="26" s="1"/>
  <c r="G167" i="26" s="1"/>
  <c r="G168" i="26" s="1"/>
  <c r="G169" i="26" s="1"/>
  <c r="G170" i="26" s="1"/>
  <c r="G171" i="26" s="1"/>
  <c r="G172" i="26" s="1"/>
  <c r="G173" i="26" s="1"/>
  <c r="G174" i="26" s="1"/>
  <c r="G175" i="26" s="1"/>
  <c r="G176" i="26" s="1"/>
  <c r="G177" i="26" s="1"/>
  <c r="G178" i="26" s="1"/>
  <c r="G179" i="26" s="1"/>
  <c r="G180" i="26" s="1"/>
  <c r="G181" i="26" s="1"/>
  <c r="G182" i="26" s="1"/>
  <c r="G183" i="26" s="1"/>
  <c r="G184" i="26" s="1"/>
  <c r="G185" i="26" s="1"/>
  <c r="G186" i="26" s="1"/>
  <c r="G187" i="26" s="1"/>
  <c r="G188" i="26" s="1"/>
  <c r="G189" i="26" s="1"/>
  <c r="G190" i="26" s="1"/>
  <c r="G191" i="26" s="1"/>
  <c r="G192" i="26" s="1"/>
  <c r="G193" i="26" s="1"/>
  <c r="G194" i="26" s="1"/>
  <c r="G195" i="26" s="1"/>
  <c r="G196" i="26" s="1"/>
  <c r="G197" i="26" s="1"/>
  <c r="G198" i="26" s="1"/>
  <c r="G199" i="26" s="1"/>
  <c r="G200" i="26" s="1"/>
  <c r="G201" i="26" s="1"/>
  <c r="G202" i="26" s="1"/>
  <c r="G203" i="26" s="1"/>
  <c r="G204" i="26" s="1"/>
  <c r="G205" i="26" s="1"/>
  <c r="G206" i="26" s="1"/>
  <c r="G207" i="26" s="1"/>
  <c r="G208" i="26" s="1"/>
  <c r="G209" i="26" s="1"/>
  <c r="G210" i="26" s="1"/>
  <c r="G211" i="26" s="1"/>
  <c r="G212" i="26" s="1"/>
  <c r="G213" i="26" s="1"/>
  <c r="G214" i="26" s="1"/>
  <c r="G215" i="26" s="1"/>
  <c r="G216" i="26" s="1"/>
  <c r="G217" i="26" s="1"/>
  <c r="G218" i="26" s="1"/>
  <c r="G219" i="26" s="1"/>
  <c r="G220" i="26" s="1"/>
  <c r="G221" i="26" s="1"/>
  <c r="G222" i="26" s="1"/>
  <c r="G223" i="26" s="1"/>
  <c r="G224" i="26" s="1"/>
  <c r="G225" i="26" s="1"/>
  <c r="G226" i="26" s="1"/>
  <c r="G227" i="26" s="1"/>
  <c r="G228" i="26" s="1"/>
  <c r="G229" i="26" s="1"/>
  <c r="G230" i="26" s="1"/>
  <c r="G231" i="26" s="1"/>
  <c r="G232" i="26" s="1"/>
  <c r="G233" i="26" s="1"/>
  <c r="G234" i="26" s="1"/>
  <c r="G235" i="26" s="1"/>
  <c r="G236" i="26" s="1"/>
  <c r="G237" i="26" s="1"/>
  <c r="G238" i="26" s="1"/>
  <c r="G239" i="26" s="1"/>
  <c r="G240" i="26" s="1"/>
  <c r="G241" i="26" s="1"/>
  <c r="G242" i="26" s="1"/>
  <c r="G243" i="26" s="1"/>
  <c r="G244" i="26" s="1"/>
  <c r="G245" i="26" s="1"/>
  <c r="G246" i="26" s="1"/>
  <c r="G247" i="26" s="1"/>
  <c r="G248" i="26" s="1"/>
  <c r="G249" i="26" s="1"/>
  <c r="G250" i="26" s="1"/>
  <c r="G251" i="26" s="1"/>
  <c r="G252" i="26" s="1"/>
  <c r="G253" i="26" s="1"/>
  <c r="G254" i="26" s="1"/>
  <c r="G255" i="26" s="1"/>
  <c r="G256" i="26" s="1"/>
  <c r="G257" i="26" s="1"/>
  <c r="G258" i="26" s="1"/>
  <c r="G259" i="26" s="1"/>
  <c r="G260" i="26" s="1"/>
  <c r="G261" i="26" s="1"/>
  <c r="G262" i="26" s="1"/>
  <c r="G263" i="26" s="1"/>
  <c r="G264" i="26" s="1"/>
  <c r="G265" i="26" s="1"/>
  <c r="G266" i="26" s="1"/>
  <c r="G267" i="26" s="1"/>
  <c r="G268" i="26" s="1"/>
  <c r="G269" i="26" s="1"/>
  <c r="G270" i="26" s="1"/>
  <c r="G271" i="26" s="1"/>
  <c r="G272" i="26" s="1"/>
  <c r="G273" i="26" s="1"/>
  <c r="G274" i="26" s="1"/>
  <c r="G275" i="26" s="1"/>
  <c r="G276" i="26" s="1"/>
  <c r="G277" i="26" s="1"/>
  <c r="G278" i="26" s="1"/>
  <c r="G279" i="26" s="1"/>
  <c r="G280" i="26" s="1"/>
  <c r="G281" i="26" s="1"/>
  <c r="G282" i="26" s="1"/>
  <c r="G283" i="26" s="1"/>
  <c r="G284" i="26" s="1"/>
  <c r="G285" i="26" s="1"/>
  <c r="G286" i="26" s="1"/>
  <c r="G287" i="26" s="1"/>
  <c r="G288" i="26" s="1"/>
  <c r="G289" i="26" s="1"/>
  <c r="C20" i="26"/>
  <c r="C21" i="26" s="1"/>
  <c r="C22" i="26" s="1"/>
  <c r="C23" i="26" s="1"/>
  <c r="C24" i="26" s="1"/>
  <c r="C25" i="26" s="1"/>
  <c r="C26" i="26" s="1"/>
  <c r="C27" i="26" s="1"/>
  <c r="C28" i="26" s="1"/>
  <c r="C29" i="26" s="1"/>
  <c r="C30" i="26" s="1"/>
  <c r="C31" i="26" s="1"/>
  <c r="C32" i="26" s="1"/>
  <c r="C33" i="26" s="1"/>
  <c r="C34" i="26" s="1"/>
  <c r="C35" i="26" s="1"/>
  <c r="C36" i="26" s="1"/>
  <c r="C37" i="26" s="1"/>
  <c r="C38" i="26" s="1"/>
  <c r="C39" i="26" s="1"/>
  <c r="C40" i="26" s="1"/>
  <c r="C41" i="26" s="1"/>
  <c r="C42" i="26" s="1"/>
  <c r="C43" i="26" s="1"/>
  <c r="C44" i="26" s="1"/>
  <c r="C45" i="26" s="1"/>
  <c r="C46" i="26" s="1"/>
  <c r="C47" i="26" s="1"/>
  <c r="C48" i="26" s="1"/>
  <c r="C49" i="26" s="1"/>
  <c r="C50" i="26" s="1"/>
  <c r="C51" i="26" s="1"/>
  <c r="C52" i="26" s="1"/>
  <c r="C53" i="26" s="1"/>
  <c r="C54" i="26" s="1"/>
  <c r="C55" i="26" s="1"/>
  <c r="C56" i="26" s="1"/>
  <c r="C57" i="26" s="1"/>
  <c r="C58" i="26" s="1"/>
  <c r="C59" i="26" s="1"/>
  <c r="C60" i="26" s="1"/>
  <c r="C61" i="26" s="1"/>
  <c r="C62" i="26" s="1"/>
  <c r="C63" i="26" s="1"/>
  <c r="C64" i="26" s="1"/>
  <c r="C65" i="26" s="1"/>
  <c r="C66" i="26" s="1"/>
  <c r="C67" i="26" s="1"/>
  <c r="C68" i="26" s="1"/>
  <c r="C69" i="26" s="1"/>
  <c r="C70" i="26" s="1"/>
  <c r="C71" i="26" s="1"/>
  <c r="C72" i="26" s="1"/>
  <c r="C73" i="26" s="1"/>
  <c r="C74" i="26" s="1"/>
  <c r="C75" i="26" s="1"/>
  <c r="C76" i="26" s="1"/>
  <c r="C77" i="26" s="1"/>
  <c r="C78" i="26" s="1"/>
  <c r="C79" i="26" s="1"/>
  <c r="C80" i="26" s="1"/>
  <c r="C81" i="26" s="1"/>
  <c r="C82" i="26" s="1"/>
  <c r="C83" i="26" s="1"/>
  <c r="C84" i="26" s="1"/>
  <c r="C85" i="26" s="1"/>
  <c r="C86" i="26" s="1"/>
  <c r="C87" i="26" s="1"/>
  <c r="C88" i="26" s="1"/>
  <c r="C89" i="26" s="1"/>
  <c r="C90" i="26" s="1"/>
  <c r="C91" i="26" s="1"/>
  <c r="C92" i="26" s="1"/>
  <c r="C93" i="26" s="1"/>
  <c r="C94" i="26" s="1"/>
  <c r="C95" i="26" s="1"/>
  <c r="C96" i="26" s="1"/>
  <c r="C97" i="26" s="1"/>
  <c r="C98" i="26" s="1"/>
  <c r="C99" i="26" s="1"/>
  <c r="C100" i="26" s="1"/>
  <c r="C101" i="26" s="1"/>
  <c r="C102" i="26" s="1"/>
  <c r="C103" i="26" s="1"/>
  <c r="C104" i="26" s="1"/>
  <c r="C105" i="26" s="1"/>
  <c r="C106" i="26" s="1"/>
  <c r="C107" i="26" s="1"/>
  <c r="C108" i="26" s="1"/>
  <c r="C109" i="26" s="1"/>
  <c r="C110" i="26" s="1"/>
  <c r="C111" i="26" s="1"/>
  <c r="C112" i="26" s="1"/>
  <c r="C113" i="26" s="1"/>
  <c r="C114" i="26" s="1"/>
  <c r="C115" i="26" s="1"/>
  <c r="C116" i="26" s="1"/>
  <c r="C117" i="26" s="1"/>
  <c r="C118" i="26" s="1"/>
  <c r="C119" i="26" s="1"/>
  <c r="C120" i="26" s="1"/>
  <c r="C121" i="26" s="1"/>
  <c r="C122" i="26" s="1"/>
  <c r="C123" i="26" s="1"/>
  <c r="C124" i="26" s="1"/>
  <c r="C125" i="26" s="1"/>
  <c r="C126" i="26" s="1"/>
  <c r="C127" i="26" s="1"/>
  <c r="C128" i="26" s="1"/>
  <c r="C129" i="26" s="1"/>
  <c r="C130" i="26" s="1"/>
  <c r="C131" i="26" s="1"/>
  <c r="C132" i="26" s="1"/>
  <c r="C133" i="26" s="1"/>
  <c r="C134" i="26" s="1"/>
  <c r="C135" i="26" s="1"/>
  <c r="C136" i="26" s="1"/>
  <c r="C137" i="26" s="1"/>
  <c r="C138" i="26" s="1"/>
  <c r="C139" i="26" s="1"/>
  <c r="C140" i="26" s="1"/>
  <c r="C141" i="26" s="1"/>
  <c r="C142" i="26" s="1"/>
  <c r="C143" i="26" s="1"/>
  <c r="C144" i="26" s="1"/>
  <c r="C145" i="26" s="1"/>
  <c r="C146" i="26" s="1"/>
  <c r="C147" i="26" s="1"/>
  <c r="C148" i="26" s="1"/>
  <c r="C149" i="26" s="1"/>
  <c r="C150" i="26" s="1"/>
  <c r="C151" i="26" s="1"/>
  <c r="C152" i="26" s="1"/>
  <c r="C153" i="26" s="1"/>
  <c r="C154" i="26" s="1"/>
  <c r="C155" i="26" s="1"/>
  <c r="C156" i="26" s="1"/>
  <c r="C157" i="26" s="1"/>
  <c r="C158" i="26" s="1"/>
  <c r="C159" i="26" s="1"/>
  <c r="C160" i="26" s="1"/>
  <c r="C161" i="26" s="1"/>
  <c r="C162" i="26" s="1"/>
  <c r="C163" i="26" s="1"/>
  <c r="C164" i="26" s="1"/>
  <c r="C165" i="26" s="1"/>
  <c r="C166" i="26" s="1"/>
  <c r="C167" i="26" s="1"/>
  <c r="C168" i="26" s="1"/>
  <c r="C169" i="26" s="1"/>
  <c r="C170" i="26" s="1"/>
  <c r="C171" i="26" s="1"/>
  <c r="C172" i="26" s="1"/>
  <c r="C173" i="26" s="1"/>
  <c r="C174" i="26" s="1"/>
  <c r="C175" i="26" s="1"/>
  <c r="C176" i="26" s="1"/>
  <c r="C177" i="26" s="1"/>
  <c r="C178" i="26" s="1"/>
  <c r="C179" i="26" s="1"/>
  <c r="C180" i="26" s="1"/>
  <c r="C181" i="26" s="1"/>
  <c r="C182" i="26" s="1"/>
  <c r="C183" i="26" s="1"/>
  <c r="C184" i="26" s="1"/>
  <c r="C185" i="26" s="1"/>
  <c r="C186" i="26" s="1"/>
  <c r="C187" i="26" s="1"/>
  <c r="C188" i="26" s="1"/>
  <c r="C189" i="26" s="1"/>
  <c r="C190" i="26" s="1"/>
  <c r="C191" i="26" s="1"/>
  <c r="C192" i="26" s="1"/>
  <c r="C193" i="26" s="1"/>
  <c r="C194" i="26" s="1"/>
  <c r="C195" i="26" s="1"/>
  <c r="C196" i="26" s="1"/>
  <c r="C197" i="26" s="1"/>
  <c r="C198" i="26" s="1"/>
  <c r="C199" i="26" s="1"/>
  <c r="C200" i="26" s="1"/>
  <c r="C201" i="26" s="1"/>
  <c r="C202" i="26" s="1"/>
  <c r="C203" i="26" s="1"/>
  <c r="C204" i="26" s="1"/>
  <c r="C205" i="26" s="1"/>
  <c r="C206" i="26" s="1"/>
  <c r="C207" i="26" s="1"/>
  <c r="C208" i="26" s="1"/>
  <c r="C209" i="26" s="1"/>
  <c r="C210" i="26" s="1"/>
  <c r="C211" i="26" s="1"/>
  <c r="C212" i="26" s="1"/>
  <c r="C213" i="26" s="1"/>
  <c r="C214" i="26" s="1"/>
  <c r="C215" i="26" s="1"/>
  <c r="C216" i="26" s="1"/>
  <c r="C217" i="26" s="1"/>
  <c r="C218" i="26" s="1"/>
  <c r="C219" i="26" s="1"/>
  <c r="C220" i="26" s="1"/>
  <c r="C221" i="26" s="1"/>
  <c r="C222" i="26" s="1"/>
  <c r="C223" i="26" s="1"/>
  <c r="C224" i="26" s="1"/>
  <c r="C225" i="26" s="1"/>
  <c r="C226" i="26" s="1"/>
  <c r="C227" i="26" s="1"/>
  <c r="C228" i="26" s="1"/>
  <c r="C229" i="26" s="1"/>
  <c r="C230" i="26" s="1"/>
  <c r="C231" i="26" s="1"/>
  <c r="C232" i="26" s="1"/>
  <c r="C233" i="26" s="1"/>
  <c r="C234" i="26" s="1"/>
  <c r="C235" i="26" s="1"/>
  <c r="C236" i="26" s="1"/>
  <c r="C237" i="26" s="1"/>
  <c r="C238" i="26" s="1"/>
  <c r="C239" i="26" s="1"/>
  <c r="C240" i="26" s="1"/>
  <c r="C241" i="26" s="1"/>
  <c r="C242" i="26" s="1"/>
  <c r="C243" i="26" s="1"/>
  <c r="C244" i="26" s="1"/>
  <c r="C245" i="26" s="1"/>
  <c r="C246" i="26" s="1"/>
  <c r="C247" i="26" s="1"/>
  <c r="C248" i="26" s="1"/>
  <c r="C249" i="26" s="1"/>
  <c r="C250" i="26" s="1"/>
  <c r="C251" i="26" s="1"/>
  <c r="C252" i="26" s="1"/>
  <c r="C253" i="26" s="1"/>
  <c r="C254" i="26" s="1"/>
  <c r="C255" i="26" s="1"/>
  <c r="C256" i="26" s="1"/>
  <c r="C257" i="26" s="1"/>
  <c r="C258" i="26" s="1"/>
  <c r="C259" i="26" s="1"/>
  <c r="C260" i="26" s="1"/>
  <c r="C261" i="26" s="1"/>
  <c r="C262" i="26" s="1"/>
  <c r="C263" i="26" s="1"/>
  <c r="C264" i="26" s="1"/>
  <c r="C265" i="26" s="1"/>
  <c r="C266" i="26" s="1"/>
  <c r="C267" i="26" s="1"/>
  <c r="C268" i="26" s="1"/>
  <c r="C269" i="26" s="1"/>
  <c r="C270" i="26" s="1"/>
  <c r="C271" i="26" s="1"/>
  <c r="C272" i="26" s="1"/>
  <c r="C273" i="26" s="1"/>
  <c r="C274" i="26" s="1"/>
  <c r="C275" i="26" s="1"/>
  <c r="C276" i="26" s="1"/>
  <c r="C277" i="26" s="1"/>
  <c r="C278" i="26" s="1"/>
  <c r="C279" i="26" s="1"/>
  <c r="C280" i="26" s="1"/>
  <c r="C281" i="26" s="1"/>
  <c r="C282" i="26" s="1"/>
  <c r="C283" i="26" s="1"/>
  <c r="C284" i="26" s="1"/>
  <c r="C285" i="26" s="1"/>
  <c r="C286" i="26" s="1"/>
  <c r="C287" i="26" s="1"/>
  <c r="C288" i="26" s="1"/>
  <c r="C289" i="26" s="1"/>
  <c r="C15" i="26"/>
  <c r="B15" i="26"/>
  <c r="G21" i="25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H20" i="25"/>
  <c r="G20" i="25"/>
  <c r="C20" i="25"/>
  <c r="C21" i="25" s="1"/>
  <c r="C22" i="25" s="1"/>
  <c r="C23" i="25" s="1"/>
  <c r="C24" i="25" s="1"/>
  <c r="C25" i="25" s="1"/>
  <c r="C26" i="25" s="1"/>
  <c r="C27" i="25" s="1"/>
  <c r="C28" i="25" s="1"/>
  <c r="C29" i="25" s="1"/>
  <c r="C30" i="25" s="1"/>
  <c r="C31" i="25" s="1"/>
  <c r="C32" i="25" s="1"/>
  <c r="C33" i="25" s="1"/>
  <c r="C34" i="25" s="1"/>
  <c r="C35" i="25" s="1"/>
  <c r="C36" i="25" s="1"/>
  <c r="C37" i="25" s="1"/>
  <c r="C38" i="25" s="1"/>
  <c r="C39" i="25" s="1"/>
  <c r="C40" i="25" s="1"/>
  <c r="C41" i="25" s="1"/>
  <c r="C42" i="25" s="1"/>
  <c r="C43" i="25" s="1"/>
  <c r="C44" i="25" s="1"/>
  <c r="C45" i="25" s="1"/>
  <c r="C46" i="25" s="1"/>
  <c r="C47" i="25" s="1"/>
  <c r="C48" i="25" s="1"/>
  <c r="C49" i="25" s="1"/>
  <c r="C50" i="25" s="1"/>
  <c r="C51" i="25" s="1"/>
  <c r="C52" i="25" s="1"/>
  <c r="C53" i="25" s="1"/>
  <c r="C54" i="25" s="1"/>
  <c r="C55" i="25" s="1"/>
  <c r="C56" i="25" s="1"/>
  <c r="C57" i="25" s="1"/>
  <c r="C58" i="25" s="1"/>
  <c r="C59" i="25" s="1"/>
  <c r="C60" i="25" s="1"/>
  <c r="C61" i="25" s="1"/>
  <c r="C62" i="25" s="1"/>
  <c r="C63" i="25" s="1"/>
  <c r="C64" i="25" s="1"/>
  <c r="C65" i="25" s="1"/>
  <c r="C66" i="25" s="1"/>
  <c r="C67" i="25" s="1"/>
  <c r="C68" i="25" s="1"/>
  <c r="C69" i="25" s="1"/>
  <c r="C70" i="25" s="1"/>
  <c r="C71" i="25" s="1"/>
  <c r="C72" i="25" s="1"/>
  <c r="C73" i="25" s="1"/>
  <c r="C74" i="25" s="1"/>
  <c r="C75" i="25" s="1"/>
  <c r="C76" i="25" s="1"/>
  <c r="C77" i="25" s="1"/>
  <c r="C78" i="25" s="1"/>
  <c r="C79" i="25" s="1"/>
  <c r="C80" i="25" s="1"/>
  <c r="C81" i="25" s="1"/>
  <c r="C82" i="25" s="1"/>
  <c r="C83" i="25" s="1"/>
  <c r="C84" i="25" s="1"/>
  <c r="C85" i="25" s="1"/>
  <c r="C86" i="25" s="1"/>
  <c r="C87" i="25" s="1"/>
  <c r="C88" i="25" s="1"/>
  <c r="C89" i="25" s="1"/>
  <c r="C90" i="25" s="1"/>
  <c r="C91" i="25" s="1"/>
  <c r="C92" i="25" s="1"/>
  <c r="C93" i="25" s="1"/>
  <c r="C94" i="25" s="1"/>
  <c r="C95" i="25" s="1"/>
  <c r="C96" i="25" s="1"/>
  <c r="C97" i="25" s="1"/>
  <c r="C98" i="25" s="1"/>
  <c r="C99" i="25" s="1"/>
  <c r="C100" i="25" s="1"/>
  <c r="C101" i="25" s="1"/>
  <c r="C102" i="25" s="1"/>
  <c r="C103" i="25" s="1"/>
  <c r="C104" i="25" s="1"/>
  <c r="C105" i="25" s="1"/>
  <c r="C106" i="25" s="1"/>
  <c r="C107" i="25" s="1"/>
  <c r="C108" i="25" s="1"/>
  <c r="C109" i="25" s="1"/>
  <c r="C110" i="25" s="1"/>
  <c r="C111" i="25" s="1"/>
  <c r="C112" i="25" s="1"/>
  <c r="C113" i="25" s="1"/>
  <c r="C114" i="25" s="1"/>
  <c r="C115" i="25" s="1"/>
  <c r="C116" i="25" s="1"/>
  <c r="C117" i="25" s="1"/>
  <c r="C118" i="25" s="1"/>
  <c r="C119" i="25" s="1"/>
  <c r="C120" i="25" s="1"/>
  <c r="C121" i="25" s="1"/>
  <c r="C122" i="25" s="1"/>
  <c r="C123" i="25" s="1"/>
  <c r="C124" i="25" s="1"/>
  <c r="C125" i="25" s="1"/>
  <c r="C126" i="25" s="1"/>
  <c r="C127" i="25" s="1"/>
  <c r="C128" i="25" s="1"/>
  <c r="C129" i="25" s="1"/>
  <c r="C130" i="25" s="1"/>
  <c r="C131" i="25" s="1"/>
  <c r="C132" i="25" s="1"/>
  <c r="C133" i="25" s="1"/>
  <c r="C134" i="25" s="1"/>
  <c r="C135" i="25" s="1"/>
  <c r="C136" i="25" s="1"/>
  <c r="C137" i="25" s="1"/>
  <c r="C138" i="25" s="1"/>
  <c r="C139" i="25" s="1"/>
  <c r="C140" i="25" s="1"/>
  <c r="C141" i="25" s="1"/>
  <c r="C142" i="25" s="1"/>
  <c r="C143" i="25" s="1"/>
  <c r="C144" i="25" s="1"/>
  <c r="C145" i="25" s="1"/>
  <c r="C146" i="25" s="1"/>
  <c r="C147" i="25" s="1"/>
  <c r="C148" i="25" s="1"/>
  <c r="C149" i="25" s="1"/>
  <c r="C150" i="25" s="1"/>
  <c r="C151" i="25" s="1"/>
  <c r="C152" i="25" s="1"/>
  <c r="C153" i="25" s="1"/>
  <c r="C154" i="25" s="1"/>
  <c r="C155" i="25" s="1"/>
  <c r="C156" i="25" s="1"/>
  <c r="C157" i="25" s="1"/>
  <c r="C158" i="25" s="1"/>
  <c r="C159" i="25" s="1"/>
  <c r="C160" i="25" s="1"/>
  <c r="C161" i="25" s="1"/>
  <c r="C162" i="25" s="1"/>
  <c r="C163" i="25" s="1"/>
  <c r="C164" i="25" s="1"/>
  <c r="C165" i="25" s="1"/>
  <c r="C166" i="25" s="1"/>
  <c r="C167" i="25" s="1"/>
  <c r="C168" i="25" s="1"/>
  <c r="C169" i="25" s="1"/>
  <c r="C170" i="25" s="1"/>
  <c r="C171" i="25" s="1"/>
  <c r="C172" i="25" s="1"/>
  <c r="C173" i="25" s="1"/>
  <c r="C174" i="25" s="1"/>
  <c r="C175" i="25" s="1"/>
  <c r="C176" i="25" s="1"/>
  <c r="C177" i="25" s="1"/>
  <c r="C178" i="25" s="1"/>
  <c r="C179" i="25" s="1"/>
  <c r="C180" i="25" s="1"/>
  <c r="C181" i="25" s="1"/>
  <c r="C182" i="25" s="1"/>
  <c r="C183" i="25" s="1"/>
  <c r="C184" i="25" s="1"/>
  <c r="C185" i="25" s="1"/>
  <c r="C186" i="25" s="1"/>
  <c r="C187" i="25" s="1"/>
  <c r="C188" i="25" s="1"/>
  <c r="C189" i="25" s="1"/>
  <c r="C190" i="25" s="1"/>
  <c r="C191" i="25" s="1"/>
  <c r="C192" i="25" s="1"/>
  <c r="C193" i="25" s="1"/>
  <c r="C194" i="25" s="1"/>
  <c r="C195" i="25" s="1"/>
  <c r="C196" i="25" s="1"/>
  <c r="C197" i="25" s="1"/>
  <c r="C198" i="25" s="1"/>
  <c r="C199" i="25" s="1"/>
  <c r="C200" i="25" s="1"/>
  <c r="C201" i="25" s="1"/>
  <c r="C202" i="25" s="1"/>
  <c r="C203" i="25" s="1"/>
  <c r="C204" i="25" s="1"/>
  <c r="C205" i="25" s="1"/>
  <c r="C206" i="25" s="1"/>
  <c r="C207" i="25" s="1"/>
  <c r="C208" i="25" s="1"/>
  <c r="C209" i="25" s="1"/>
  <c r="C210" i="25" s="1"/>
  <c r="C211" i="25" s="1"/>
  <c r="C212" i="25" s="1"/>
  <c r="C213" i="25" s="1"/>
  <c r="C214" i="25" s="1"/>
  <c r="C215" i="25" s="1"/>
  <c r="C216" i="25" s="1"/>
  <c r="C217" i="25" s="1"/>
  <c r="C218" i="25" s="1"/>
  <c r="C219" i="25" s="1"/>
  <c r="C220" i="25" s="1"/>
  <c r="C221" i="25" s="1"/>
  <c r="C222" i="25" s="1"/>
  <c r="C223" i="25" s="1"/>
  <c r="C224" i="25" s="1"/>
  <c r="C225" i="25" s="1"/>
  <c r="C226" i="25" s="1"/>
  <c r="C227" i="25" s="1"/>
  <c r="C228" i="25" s="1"/>
  <c r="C229" i="25" s="1"/>
  <c r="C230" i="25" s="1"/>
  <c r="C231" i="25" s="1"/>
  <c r="C232" i="25" s="1"/>
  <c r="C233" i="25" s="1"/>
  <c r="C234" i="25" s="1"/>
  <c r="C235" i="25" s="1"/>
  <c r="C236" i="25" s="1"/>
  <c r="C237" i="25" s="1"/>
  <c r="C238" i="25" s="1"/>
  <c r="C239" i="25" s="1"/>
  <c r="C240" i="25" s="1"/>
  <c r="C241" i="25" s="1"/>
  <c r="C242" i="25" s="1"/>
  <c r="C243" i="25" s="1"/>
  <c r="C244" i="25" s="1"/>
  <c r="C245" i="25" s="1"/>
  <c r="C246" i="25" s="1"/>
  <c r="C247" i="25" s="1"/>
  <c r="C248" i="25" s="1"/>
  <c r="C249" i="25" s="1"/>
  <c r="C250" i="25" s="1"/>
  <c r="C251" i="25" s="1"/>
  <c r="C252" i="25" s="1"/>
  <c r="C253" i="25" s="1"/>
  <c r="C254" i="25" s="1"/>
  <c r="C255" i="25" s="1"/>
  <c r="C256" i="25" s="1"/>
  <c r="C257" i="25" s="1"/>
  <c r="C258" i="25" s="1"/>
  <c r="C259" i="25" s="1"/>
  <c r="C260" i="25" s="1"/>
  <c r="C261" i="25" s="1"/>
  <c r="C262" i="25" s="1"/>
  <c r="C263" i="25" s="1"/>
  <c r="C264" i="25" s="1"/>
  <c r="C265" i="25" s="1"/>
  <c r="C266" i="25" s="1"/>
  <c r="C267" i="25" s="1"/>
  <c r="C268" i="25" s="1"/>
  <c r="C269" i="25" s="1"/>
  <c r="C270" i="25" s="1"/>
  <c r="C271" i="25" s="1"/>
  <c r="C272" i="25" s="1"/>
  <c r="C273" i="25" s="1"/>
  <c r="C274" i="25" s="1"/>
  <c r="C275" i="25" s="1"/>
  <c r="C276" i="25" s="1"/>
  <c r="C277" i="25" s="1"/>
  <c r="C278" i="25" s="1"/>
  <c r="C279" i="25" s="1"/>
  <c r="C280" i="25" s="1"/>
  <c r="C281" i="25" s="1"/>
  <c r="C282" i="25" s="1"/>
  <c r="C283" i="25" s="1"/>
  <c r="C284" i="25" s="1"/>
  <c r="C285" i="25" s="1"/>
  <c r="C286" i="25" s="1"/>
  <c r="C287" i="25" s="1"/>
  <c r="C288" i="25" s="1"/>
  <c r="C289" i="25" s="1"/>
  <c r="C15" i="25"/>
  <c r="B15" i="25"/>
  <c r="H20" i="24"/>
  <c r="H21" i="24" s="1"/>
  <c r="G20" i="24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C20" i="24"/>
  <c r="C21" i="24" s="1"/>
  <c r="C22" i="24" s="1"/>
  <c r="C23" i="24" s="1"/>
  <c r="C24" i="24" s="1"/>
  <c r="C25" i="24" s="1"/>
  <c r="C26" i="24" s="1"/>
  <c r="C27" i="24" s="1"/>
  <c r="C28" i="24" s="1"/>
  <c r="C29" i="24" s="1"/>
  <c r="C30" i="24" s="1"/>
  <c r="C31" i="24" s="1"/>
  <c r="C32" i="24" s="1"/>
  <c r="C33" i="24" s="1"/>
  <c r="C34" i="24" s="1"/>
  <c r="C35" i="24" s="1"/>
  <c r="C36" i="24" s="1"/>
  <c r="C37" i="24" s="1"/>
  <c r="C38" i="24" s="1"/>
  <c r="C39" i="24" s="1"/>
  <c r="C40" i="24" s="1"/>
  <c r="C41" i="24" s="1"/>
  <c r="C42" i="24" s="1"/>
  <c r="C43" i="24" s="1"/>
  <c r="C44" i="24" s="1"/>
  <c r="C45" i="24" s="1"/>
  <c r="C46" i="24" s="1"/>
  <c r="C47" i="24" s="1"/>
  <c r="C48" i="24" s="1"/>
  <c r="C49" i="24" s="1"/>
  <c r="C50" i="24" s="1"/>
  <c r="C51" i="24" s="1"/>
  <c r="C52" i="24" s="1"/>
  <c r="C53" i="24" s="1"/>
  <c r="C54" i="24" s="1"/>
  <c r="C55" i="24" s="1"/>
  <c r="C56" i="24" s="1"/>
  <c r="C57" i="24" s="1"/>
  <c r="C58" i="24" s="1"/>
  <c r="C59" i="24" s="1"/>
  <c r="C60" i="24" s="1"/>
  <c r="C61" i="24" s="1"/>
  <c r="C62" i="24" s="1"/>
  <c r="C63" i="24" s="1"/>
  <c r="C64" i="24" s="1"/>
  <c r="C65" i="24" s="1"/>
  <c r="C66" i="24" s="1"/>
  <c r="C67" i="24" s="1"/>
  <c r="C68" i="24" s="1"/>
  <c r="C69" i="24" s="1"/>
  <c r="C70" i="24" s="1"/>
  <c r="C71" i="24" s="1"/>
  <c r="C72" i="24" s="1"/>
  <c r="C73" i="24" s="1"/>
  <c r="C74" i="24" s="1"/>
  <c r="C75" i="24" s="1"/>
  <c r="C76" i="24" s="1"/>
  <c r="C77" i="24" s="1"/>
  <c r="C78" i="24" s="1"/>
  <c r="C79" i="24" s="1"/>
  <c r="C80" i="24" s="1"/>
  <c r="C81" i="24" s="1"/>
  <c r="C82" i="24" s="1"/>
  <c r="C83" i="24" s="1"/>
  <c r="C84" i="24" s="1"/>
  <c r="C85" i="24" s="1"/>
  <c r="C86" i="24" s="1"/>
  <c r="C87" i="24" s="1"/>
  <c r="C88" i="24" s="1"/>
  <c r="C89" i="24" s="1"/>
  <c r="C90" i="24" s="1"/>
  <c r="C91" i="24" s="1"/>
  <c r="C92" i="24" s="1"/>
  <c r="C93" i="24" s="1"/>
  <c r="C94" i="24" s="1"/>
  <c r="C95" i="24" s="1"/>
  <c r="C96" i="24" s="1"/>
  <c r="C97" i="24" s="1"/>
  <c r="C98" i="24" s="1"/>
  <c r="C99" i="24" s="1"/>
  <c r="C100" i="24" s="1"/>
  <c r="C101" i="24" s="1"/>
  <c r="C102" i="24" s="1"/>
  <c r="C103" i="24" s="1"/>
  <c r="C104" i="24" s="1"/>
  <c r="C105" i="24" s="1"/>
  <c r="C106" i="24" s="1"/>
  <c r="C107" i="24" s="1"/>
  <c r="C108" i="24" s="1"/>
  <c r="C109" i="24" s="1"/>
  <c r="C110" i="24" s="1"/>
  <c r="C111" i="24" s="1"/>
  <c r="C112" i="24" s="1"/>
  <c r="C113" i="24" s="1"/>
  <c r="C114" i="24" s="1"/>
  <c r="C115" i="24" s="1"/>
  <c r="C116" i="24" s="1"/>
  <c r="C117" i="24" s="1"/>
  <c r="C118" i="24" s="1"/>
  <c r="C119" i="24" s="1"/>
  <c r="C120" i="24" s="1"/>
  <c r="C121" i="24" s="1"/>
  <c r="C122" i="24" s="1"/>
  <c r="C123" i="24" s="1"/>
  <c r="C124" i="24" s="1"/>
  <c r="C125" i="24" s="1"/>
  <c r="C126" i="24" s="1"/>
  <c r="C127" i="24" s="1"/>
  <c r="C128" i="24" s="1"/>
  <c r="C129" i="24" s="1"/>
  <c r="C130" i="24" s="1"/>
  <c r="C131" i="24" s="1"/>
  <c r="C132" i="24" s="1"/>
  <c r="C133" i="24" s="1"/>
  <c r="C134" i="24" s="1"/>
  <c r="C135" i="24" s="1"/>
  <c r="C136" i="24" s="1"/>
  <c r="C137" i="24" s="1"/>
  <c r="C138" i="24" s="1"/>
  <c r="C139" i="24" s="1"/>
  <c r="C140" i="24" s="1"/>
  <c r="C141" i="24" s="1"/>
  <c r="C142" i="24" s="1"/>
  <c r="C143" i="24" s="1"/>
  <c r="C144" i="24" s="1"/>
  <c r="C145" i="24" s="1"/>
  <c r="C146" i="24" s="1"/>
  <c r="C147" i="24" s="1"/>
  <c r="C148" i="24" s="1"/>
  <c r="C149" i="24" s="1"/>
  <c r="C150" i="24" s="1"/>
  <c r="C151" i="24" s="1"/>
  <c r="C152" i="24" s="1"/>
  <c r="C153" i="24" s="1"/>
  <c r="C154" i="24" s="1"/>
  <c r="C155" i="24" s="1"/>
  <c r="C156" i="24" s="1"/>
  <c r="C157" i="24" s="1"/>
  <c r="C158" i="24" s="1"/>
  <c r="C159" i="24" s="1"/>
  <c r="C160" i="24" s="1"/>
  <c r="C161" i="24" s="1"/>
  <c r="C162" i="24" s="1"/>
  <c r="C163" i="24" s="1"/>
  <c r="C164" i="24" s="1"/>
  <c r="C165" i="24" s="1"/>
  <c r="C166" i="24" s="1"/>
  <c r="C167" i="24" s="1"/>
  <c r="C168" i="24" s="1"/>
  <c r="C169" i="24" s="1"/>
  <c r="C170" i="24" s="1"/>
  <c r="C171" i="24" s="1"/>
  <c r="C172" i="24" s="1"/>
  <c r="C173" i="24" s="1"/>
  <c r="C174" i="24" s="1"/>
  <c r="C175" i="24" s="1"/>
  <c r="C176" i="24" s="1"/>
  <c r="C177" i="24" s="1"/>
  <c r="C178" i="24" s="1"/>
  <c r="C179" i="24" s="1"/>
  <c r="C180" i="24" s="1"/>
  <c r="C181" i="24" s="1"/>
  <c r="C182" i="24" s="1"/>
  <c r="C183" i="24" s="1"/>
  <c r="C184" i="24" s="1"/>
  <c r="C185" i="24" s="1"/>
  <c r="C186" i="24" s="1"/>
  <c r="C187" i="24" s="1"/>
  <c r="C188" i="24" s="1"/>
  <c r="C189" i="24" s="1"/>
  <c r="C190" i="24" s="1"/>
  <c r="C191" i="24" s="1"/>
  <c r="C192" i="24" s="1"/>
  <c r="C193" i="24" s="1"/>
  <c r="C194" i="24" s="1"/>
  <c r="C195" i="24" s="1"/>
  <c r="C196" i="24" s="1"/>
  <c r="C197" i="24" s="1"/>
  <c r="C198" i="24" s="1"/>
  <c r="C199" i="24" s="1"/>
  <c r="C200" i="24" s="1"/>
  <c r="C201" i="24" s="1"/>
  <c r="C202" i="24" s="1"/>
  <c r="C203" i="24" s="1"/>
  <c r="C204" i="24" s="1"/>
  <c r="C205" i="24" s="1"/>
  <c r="C206" i="24" s="1"/>
  <c r="C207" i="24" s="1"/>
  <c r="C208" i="24" s="1"/>
  <c r="C209" i="24" s="1"/>
  <c r="C210" i="24" s="1"/>
  <c r="C211" i="24" s="1"/>
  <c r="C212" i="24" s="1"/>
  <c r="C213" i="24" s="1"/>
  <c r="C214" i="24" s="1"/>
  <c r="C215" i="24" s="1"/>
  <c r="C216" i="24" s="1"/>
  <c r="C217" i="24" s="1"/>
  <c r="C218" i="24" s="1"/>
  <c r="C219" i="24" s="1"/>
  <c r="C220" i="24" s="1"/>
  <c r="C221" i="24" s="1"/>
  <c r="C222" i="24" s="1"/>
  <c r="C223" i="24" s="1"/>
  <c r="C224" i="24" s="1"/>
  <c r="C225" i="24" s="1"/>
  <c r="C226" i="24" s="1"/>
  <c r="C227" i="24" s="1"/>
  <c r="C228" i="24" s="1"/>
  <c r="C229" i="24" s="1"/>
  <c r="C230" i="24" s="1"/>
  <c r="C231" i="24" s="1"/>
  <c r="C232" i="24" s="1"/>
  <c r="C233" i="24" s="1"/>
  <c r="C234" i="24" s="1"/>
  <c r="C235" i="24" s="1"/>
  <c r="C236" i="24" s="1"/>
  <c r="C237" i="24" s="1"/>
  <c r="C238" i="24" s="1"/>
  <c r="C239" i="24" s="1"/>
  <c r="C240" i="24" s="1"/>
  <c r="C241" i="24" s="1"/>
  <c r="C242" i="24" s="1"/>
  <c r="C243" i="24" s="1"/>
  <c r="C244" i="24" s="1"/>
  <c r="C245" i="24" s="1"/>
  <c r="C246" i="24" s="1"/>
  <c r="C247" i="24" s="1"/>
  <c r="C248" i="24" s="1"/>
  <c r="C249" i="24" s="1"/>
  <c r="C250" i="24" s="1"/>
  <c r="C251" i="24" s="1"/>
  <c r="C252" i="24" s="1"/>
  <c r="C253" i="24" s="1"/>
  <c r="C254" i="24" s="1"/>
  <c r="C255" i="24" s="1"/>
  <c r="C256" i="24" s="1"/>
  <c r="C257" i="24" s="1"/>
  <c r="C258" i="24" s="1"/>
  <c r="C259" i="24" s="1"/>
  <c r="C260" i="24" s="1"/>
  <c r="C261" i="24" s="1"/>
  <c r="C262" i="24" s="1"/>
  <c r="C263" i="24" s="1"/>
  <c r="C264" i="24" s="1"/>
  <c r="C265" i="24" s="1"/>
  <c r="C266" i="24" s="1"/>
  <c r="C267" i="24" s="1"/>
  <c r="C268" i="24" s="1"/>
  <c r="C269" i="24" s="1"/>
  <c r="C270" i="24" s="1"/>
  <c r="C271" i="24" s="1"/>
  <c r="C272" i="24" s="1"/>
  <c r="C273" i="24" s="1"/>
  <c r="C274" i="24" s="1"/>
  <c r="C275" i="24" s="1"/>
  <c r="C276" i="24" s="1"/>
  <c r="C277" i="24" s="1"/>
  <c r="C278" i="24" s="1"/>
  <c r="C279" i="24" s="1"/>
  <c r="C280" i="24" s="1"/>
  <c r="C281" i="24" s="1"/>
  <c r="C282" i="24" s="1"/>
  <c r="C283" i="24" s="1"/>
  <c r="C284" i="24" s="1"/>
  <c r="C285" i="24" s="1"/>
  <c r="C286" i="24" s="1"/>
  <c r="C287" i="24" s="1"/>
  <c r="C288" i="24" s="1"/>
  <c r="C289" i="24" s="1"/>
  <c r="C15" i="24"/>
  <c r="B15" i="24"/>
  <c r="H20" i="23"/>
  <c r="G20" i="23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G70" i="23" s="1"/>
  <c r="G71" i="23" s="1"/>
  <c r="G72" i="23" s="1"/>
  <c r="G73" i="23" s="1"/>
  <c r="G74" i="23" s="1"/>
  <c r="G75" i="23" s="1"/>
  <c r="G76" i="23" s="1"/>
  <c r="G77" i="23" s="1"/>
  <c r="G78" i="23" s="1"/>
  <c r="G79" i="23" s="1"/>
  <c r="G80" i="23" s="1"/>
  <c r="G81" i="23" s="1"/>
  <c r="G82" i="23" s="1"/>
  <c r="G83" i="23" s="1"/>
  <c r="G84" i="23" s="1"/>
  <c r="G85" i="23" s="1"/>
  <c r="G86" i="23" s="1"/>
  <c r="G87" i="23" s="1"/>
  <c r="G88" i="23" s="1"/>
  <c r="G89" i="23" s="1"/>
  <c r="G90" i="23" s="1"/>
  <c r="G91" i="23" s="1"/>
  <c r="G92" i="23" s="1"/>
  <c r="G93" i="23" s="1"/>
  <c r="G94" i="23" s="1"/>
  <c r="G95" i="23" s="1"/>
  <c r="G96" i="23" s="1"/>
  <c r="G97" i="23" s="1"/>
  <c r="G98" i="23" s="1"/>
  <c r="G99" i="23" s="1"/>
  <c r="G100" i="23" s="1"/>
  <c r="G101" i="23" s="1"/>
  <c r="G102" i="23" s="1"/>
  <c r="G103" i="23" s="1"/>
  <c r="G104" i="23" s="1"/>
  <c r="G105" i="23" s="1"/>
  <c r="G106" i="23" s="1"/>
  <c r="G107" i="23" s="1"/>
  <c r="G108" i="23" s="1"/>
  <c r="G109" i="23" s="1"/>
  <c r="G110" i="23" s="1"/>
  <c r="G111" i="23" s="1"/>
  <c r="G112" i="23" s="1"/>
  <c r="G113" i="23" s="1"/>
  <c r="G114" i="23" s="1"/>
  <c r="G115" i="23" s="1"/>
  <c r="G116" i="23" s="1"/>
  <c r="G117" i="23" s="1"/>
  <c r="G118" i="23" s="1"/>
  <c r="G119" i="23" s="1"/>
  <c r="G120" i="23" s="1"/>
  <c r="G121" i="23" s="1"/>
  <c r="G122" i="23" s="1"/>
  <c r="G123" i="23" s="1"/>
  <c r="G124" i="23" s="1"/>
  <c r="G125" i="23" s="1"/>
  <c r="G126" i="23" s="1"/>
  <c r="G127" i="23" s="1"/>
  <c r="G128" i="23" s="1"/>
  <c r="G129" i="23" s="1"/>
  <c r="G130" i="23" s="1"/>
  <c r="G131" i="23" s="1"/>
  <c r="G132" i="23" s="1"/>
  <c r="G133" i="23" s="1"/>
  <c r="G134" i="23" s="1"/>
  <c r="G135" i="23" s="1"/>
  <c r="G136" i="23" s="1"/>
  <c r="G137" i="23" s="1"/>
  <c r="G138" i="23" s="1"/>
  <c r="G139" i="23" s="1"/>
  <c r="G140" i="23" s="1"/>
  <c r="G141" i="23" s="1"/>
  <c r="G142" i="23" s="1"/>
  <c r="G143" i="23" s="1"/>
  <c r="G144" i="23" s="1"/>
  <c r="G145" i="23" s="1"/>
  <c r="G146" i="23" s="1"/>
  <c r="G147" i="23" s="1"/>
  <c r="G148" i="23" s="1"/>
  <c r="G149" i="23" s="1"/>
  <c r="G150" i="23" s="1"/>
  <c r="G151" i="23" s="1"/>
  <c r="G152" i="23" s="1"/>
  <c r="G153" i="23" s="1"/>
  <c r="G154" i="23" s="1"/>
  <c r="G155" i="23" s="1"/>
  <c r="G156" i="23" s="1"/>
  <c r="G157" i="23" s="1"/>
  <c r="G158" i="23" s="1"/>
  <c r="G159" i="23" s="1"/>
  <c r="G160" i="23" s="1"/>
  <c r="G161" i="23" s="1"/>
  <c r="G162" i="23" s="1"/>
  <c r="G163" i="23" s="1"/>
  <c r="G164" i="23" s="1"/>
  <c r="G165" i="23" s="1"/>
  <c r="G166" i="23" s="1"/>
  <c r="G167" i="23" s="1"/>
  <c r="G168" i="23" s="1"/>
  <c r="G169" i="23" s="1"/>
  <c r="G170" i="23" s="1"/>
  <c r="G171" i="23" s="1"/>
  <c r="G172" i="23" s="1"/>
  <c r="G173" i="23" s="1"/>
  <c r="G174" i="23" s="1"/>
  <c r="G175" i="23" s="1"/>
  <c r="G176" i="23" s="1"/>
  <c r="G177" i="23" s="1"/>
  <c r="G178" i="23" s="1"/>
  <c r="G179" i="23" s="1"/>
  <c r="G180" i="23" s="1"/>
  <c r="G181" i="23" s="1"/>
  <c r="G182" i="23" s="1"/>
  <c r="G183" i="23" s="1"/>
  <c r="G184" i="23" s="1"/>
  <c r="G185" i="23" s="1"/>
  <c r="G186" i="23" s="1"/>
  <c r="G187" i="23" s="1"/>
  <c r="G188" i="23" s="1"/>
  <c r="G189" i="23" s="1"/>
  <c r="G190" i="23" s="1"/>
  <c r="G191" i="23" s="1"/>
  <c r="G192" i="23" s="1"/>
  <c r="G193" i="23" s="1"/>
  <c r="G194" i="23" s="1"/>
  <c r="G195" i="23" s="1"/>
  <c r="G196" i="23" s="1"/>
  <c r="G197" i="23" s="1"/>
  <c r="G198" i="23" s="1"/>
  <c r="G199" i="23" s="1"/>
  <c r="G200" i="23" s="1"/>
  <c r="G201" i="23" s="1"/>
  <c r="G202" i="23" s="1"/>
  <c r="G203" i="23" s="1"/>
  <c r="G204" i="23" s="1"/>
  <c r="G205" i="23" s="1"/>
  <c r="G206" i="23" s="1"/>
  <c r="G207" i="23" s="1"/>
  <c r="G208" i="23" s="1"/>
  <c r="G209" i="23" s="1"/>
  <c r="G210" i="23" s="1"/>
  <c r="G211" i="23" s="1"/>
  <c r="G212" i="23" s="1"/>
  <c r="G213" i="23" s="1"/>
  <c r="G214" i="23" s="1"/>
  <c r="G215" i="23" s="1"/>
  <c r="G216" i="23" s="1"/>
  <c r="G217" i="23" s="1"/>
  <c r="G218" i="23" s="1"/>
  <c r="G219" i="23" s="1"/>
  <c r="G220" i="23" s="1"/>
  <c r="G221" i="23" s="1"/>
  <c r="G222" i="23" s="1"/>
  <c r="G223" i="23" s="1"/>
  <c r="G224" i="23" s="1"/>
  <c r="G225" i="23" s="1"/>
  <c r="G226" i="23" s="1"/>
  <c r="G227" i="23" s="1"/>
  <c r="G228" i="23" s="1"/>
  <c r="G229" i="23" s="1"/>
  <c r="G230" i="23" s="1"/>
  <c r="G231" i="23" s="1"/>
  <c r="G232" i="23" s="1"/>
  <c r="G233" i="23" s="1"/>
  <c r="G234" i="23" s="1"/>
  <c r="G235" i="23" s="1"/>
  <c r="G236" i="23" s="1"/>
  <c r="G237" i="23" s="1"/>
  <c r="G238" i="23" s="1"/>
  <c r="G239" i="23" s="1"/>
  <c r="G240" i="23" s="1"/>
  <c r="G241" i="23" s="1"/>
  <c r="G242" i="23" s="1"/>
  <c r="G243" i="23" s="1"/>
  <c r="G244" i="23" s="1"/>
  <c r="G245" i="23" s="1"/>
  <c r="G246" i="23" s="1"/>
  <c r="G247" i="23" s="1"/>
  <c r="G248" i="23" s="1"/>
  <c r="G249" i="23" s="1"/>
  <c r="G250" i="23" s="1"/>
  <c r="G251" i="23" s="1"/>
  <c r="G252" i="23" s="1"/>
  <c r="G253" i="23" s="1"/>
  <c r="G254" i="23" s="1"/>
  <c r="G255" i="23" s="1"/>
  <c r="G256" i="23" s="1"/>
  <c r="G257" i="23" s="1"/>
  <c r="G258" i="23" s="1"/>
  <c r="G259" i="23" s="1"/>
  <c r="G260" i="23" s="1"/>
  <c r="G261" i="23" s="1"/>
  <c r="G262" i="23" s="1"/>
  <c r="G263" i="23" s="1"/>
  <c r="G264" i="23" s="1"/>
  <c r="G265" i="23" s="1"/>
  <c r="G266" i="23" s="1"/>
  <c r="G267" i="23" s="1"/>
  <c r="G268" i="23" s="1"/>
  <c r="G269" i="23" s="1"/>
  <c r="G270" i="23" s="1"/>
  <c r="G271" i="23" s="1"/>
  <c r="G272" i="23" s="1"/>
  <c r="G273" i="23" s="1"/>
  <c r="G274" i="23" s="1"/>
  <c r="G275" i="23" s="1"/>
  <c r="G276" i="23" s="1"/>
  <c r="G277" i="23" s="1"/>
  <c r="G278" i="23" s="1"/>
  <c r="G279" i="23" s="1"/>
  <c r="G280" i="23" s="1"/>
  <c r="G281" i="23" s="1"/>
  <c r="G282" i="23" s="1"/>
  <c r="G283" i="23" s="1"/>
  <c r="G284" i="23" s="1"/>
  <c r="G285" i="23" s="1"/>
  <c r="G286" i="23" s="1"/>
  <c r="G287" i="23" s="1"/>
  <c r="G288" i="23" s="1"/>
  <c r="G289" i="23" s="1"/>
  <c r="C20" i="23"/>
  <c r="C21" i="23" s="1"/>
  <c r="C22" i="23" s="1"/>
  <c r="C23" i="23" s="1"/>
  <c r="C24" i="23" s="1"/>
  <c r="C25" i="23" s="1"/>
  <c r="C26" i="23" s="1"/>
  <c r="C27" i="23" s="1"/>
  <c r="C28" i="23" s="1"/>
  <c r="C29" i="23" s="1"/>
  <c r="C30" i="23" s="1"/>
  <c r="C31" i="23" s="1"/>
  <c r="C32" i="23" s="1"/>
  <c r="C33" i="23" s="1"/>
  <c r="C34" i="23" s="1"/>
  <c r="C35" i="23" s="1"/>
  <c r="C36" i="23" s="1"/>
  <c r="C37" i="23" s="1"/>
  <c r="C38" i="23" s="1"/>
  <c r="C39" i="23" s="1"/>
  <c r="C40" i="23" s="1"/>
  <c r="C41" i="23" s="1"/>
  <c r="C42" i="23" s="1"/>
  <c r="C43" i="23" s="1"/>
  <c r="C44" i="23" s="1"/>
  <c r="C45" i="23" s="1"/>
  <c r="C46" i="23" s="1"/>
  <c r="C47" i="23" s="1"/>
  <c r="C48" i="23" s="1"/>
  <c r="C49" i="23" s="1"/>
  <c r="C50" i="23" s="1"/>
  <c r="C51" i="23" s="1"/>
  <c r="C52" i="23" s="1"/>
  <c r="C53" i="23" s="1"/>
  <c r="C54" i="23" s="1"/>
  <c r="C55" i="23" s="1"/>
  <c r="C56" i="23" s="1"/>
  <c r="C57" i="23" s="1"/>
  <c r="C58" i="23" s="1"/>
  <c r="C59" i="23" s="1"/>
  <c r="C60" i="23" s="1"/>
  <c r="C61" i="23" s="1"/>
  <c r="C62" i="23" s="1"/>
  <c r="C63" i="23" s="1"/>
  <c r="C64" i="23" s="1"/>
  <c r="C65" i="23" s="1"/>
  <c r="C66" i="23" s="1"/>
  <c r="C67" i="23" s="1"/>
  <c r="C68" i="23" s="1"/>
  <c r="C69" i="23" s="1"/>
  <c r="C70" i="23" s="1"/>
  <c r="C71" i="23" s="1"/>
  <c r="C72" i="23" s="1"/>
  <c r="C73" i="23" s="1"/>
  <c r="C74" i="23" s="1"/>
  <c r="C75" i="23" s="1"/>
  <c r="C76" i="23" s="1"/>
  <c r="C77" i="23" s="1"/>
  <c r="C78" i="23" s="1"/>
  <c r="C79" i="23" s="1"/>
  <c r="C80" i="23" s="1"/>
  <c r="C81" i="23" s="1"/>
  <c r="C82" i="23" s="1"/>
  <c r="C83" i="23" s="1"/>
  <c r="C84" i="23" s="1"/>
  <c r="C85" i="23" s="1"/>
  <c r="C86" i="23" s="1"/>
  <c r="C87" i="23" s="1"/>
  <c r="C88" i="23" s="1"/>
  <c r="C89" i="23" s="1"/>
  <c r="C90" i="23" s="1"/>
  <c r="C91" i="23" s="1"/>
  <c r="C92" i="23" s="1"/>
  <c r="C93" i="23" s="1"/>
  <c r="C94" i="23" s="1"/>
  <c r="C95" i="23" s="1"/>
  <c r="C96" i="23" s="1"/>
  <c r="C97" i="23" s="1"/>
  <c r="C98" i="23" s="1"/>
  <c r="C99" i="23" s="1"/>
  <c r="C100" i="23" s="1"/>
  <c r="C101" i="23" s="1"/>
  <c r="C102" i="23" s="1"/>
  <c r="C103" i="23" s="1"/>
  <c r="C104" i="23" s="1"/>
  <c r="C105" i="23" s="1"/>
  <c r="C106" i="23" s="1"/>
  <c r="C107" i="23" s="1"/>
  <c r="C108" i="23" s="1"/>
  <c r="C109" i="23" s="1"/>
  <c r="C110" i="23" s="1"/>
  <c r="C111" i="23" s="1"/>
  <c r="C112" i="23" s="1"/>
  <c r="C113" i="23" s="1"/>
  <c r="C114" i="23" s="1"/>
  <c r="C115" i="23" s="1"/>
  <c r="C116" i="23" s="1"/>
  <c r="C117" i="23" s="1"/>
  <c r="C118" i="23" s="1"/>
  <c r="C119" i="23" s="1"/>
  <c r="C120" i="23" s="1"/>
  <c r="C121" i="23" s="1"/>
  <c r="C122" i="23" s="1"/>
  <c r="C123" i="23" s="1"/>
  <c r="C124" i="23" s="1"/>
  <c r="C125" i="23" s="1"/>
  <c r="C126" i="23" s="1"/>
  <c r="C127" i="23" s="1"/>
  <c r="C128" i="23" s="1"/>
  <c r="C129" i="23" s="1"/>
  <c r="C130" i="23" s="1"/>
  <c r="C131" i="23" s="1"/>
  <c r="C132" i="23" s="1"/>
  <c r="C133" i="23" s="1"/>
  <c r="C134" i="23" s="1"/>
  <c r="C135" i="23" s="1"/>
  <c r="C136" i="23" s="1"/>
  <c r="C137" i="23" s="1"/>
  <c r="C138" i="23" s="1"/>
  <c r="C139" i="23" s="1"/>
  <c r="C140" i="23" s="1"/>
  <c r="C141" i="23" s="1"/>
  <c r="C142" i="23" s="1"/>
  <c r="C143" i="23" s="1"/>
  <c r="C144" i="23" s="1"/>
  <c r="C145" i="23" s="1"/>
  <c r="C146" i="23" s="1"/>
  <c r="C147" i="23" s="1"/>
  <c r="C148" i="23" s="1"/>
  <c r="C149" i="23" s="1"/>
  <c r="C150" i="23" s="1"/>
  <c r="C151" i="23" s="1"/>
  <c r="C152" i="23" s="1"/>
  <c r="C153" i="23" s="1"/>
  <c r="C154" i="23" s="1"/>
  <c r="C155" i="23" s="1"/>
  <c r="C156" i="23" s="1"/>
  <c r="C157" i="23" s="1"/>
  <c r="C158" i="23" s="1"/>
  <c r="C159" i="23" s="1"/>
  <c r="C160" i="23" s="1"/>
  <c r="C161" i="23" s="1"/>
  <c r="C162" i="23" s="1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C190" i="23" s="1"/>
  <c r="C191" i="23" s="1"/>
  <c r="C192" i="23" s="1"/>
  <c r="C193" i="23" s="1"/>
  <c r="C194" i="23" s="1"/>
  <c r="C195" i="23" s="1"/>
  <c r="C196" i="23" s="1"/>
  <c r="C197" i="23" s="1"/>
  <c r="C198" i="23" s="1"/>
  <c r="C199" i="23" s="1"/>
  <c r="C200" i="23" s="1"/>
  <c r="C201" i="23" s="1"/>
  <c r="C202" i="23" s="1"/>
  <c r="C203" i="23" s="1"/>
  <c r="C204" i="23" s="1"/>
  <c r="C205" i="23" s="1"/>
  <c r="C206" i="23" s="1"/>
  <c r="C207" i="23" s="1"/>
  <c r="C208" i="23" s="1"/>
  <c r="C209" i="23" s="1"/>
  <c r="C210" i="23" s="1"/>
  <c r="C211" i="23" s="1"/>
  <c r="C212" i="23" s="1"/>
  <c r="C213" i="23" s="1"/>
  <c r="C214" i="23" s="1"/>
  <c r="C215" i="23" s="1"/>
  <c r="C216" i="23" s="1"/>
  <c r="C217" i="23" s="1"/>
  <c r="C218" i="23" s="1"/>
  <c r="C219" i="23" s="1"/>
  <c r="C220" i="23" s="1"/>
  <c r="C221" i="23" s="1"/>
  <c r="C222" i="23" s="1"/>
  <c r="C223" i="23" s="1"/>
  <c r="C224" i="23" s="1"/>
  <c r="C225" i="23" s="1"/>
  <c r="C226" i="23" s="1"/>
  <c r="C227" i="23" s="1"/>
  <c r="C228" i="23" s="1"/>
  <c r="C229" i="23" s="1"/>
  <c r="C230" i="23" s="1"/>
  <c r="C231" i="23" s="1"/>
  <c r="C232" i="23" s="1"/>
  <c r="C233" i="23" s="1"/>
  <c r="C234" i="23" s="1"/>
  <c r="C235" i="23" s="1"/>
  <c r="C236" i="23" s="1"/>
  <c r="C237" i="23" s="1"/>
  <c r="C238" i="23" s="1"/>
  <c r="C239" i="23" s="1"/>
  <c r="C240" i="23" s="1"/>
  <c r="C241" i="23" s="1"/>
  <c r="C242" i="23" s="1"/>
  <c r="C243" i="23" s="1"/>
  <c r="C244" i="23" s="1"/>
  <c r="C245" i="23" s="1"/>
  <c r="C246" i="23" s="1"/>
  <c r="C247" i="23" s="1"/>
  <c r="C248" i="23" s="1"/>
  <c r="C249" i="23" s="1"/>
  <c r="C250" i="23" s="1"/>
  <c r="C251" i="23" s="1"/>
  <c r="C252" i="23" s="1"/>
  <c r="C253" i="23" s="1"/>
  <c r="C254" i="23" s="1"/>
  <c r="C255" i="23" s="1"/>
  <c r="C256" i="23" s="1"/>
  <c r="C257" i="23" s="1"/>
  <c r="C258" i="23" s="1"/>
  <c r="C259" i="23" s="1"/>
  <c r="C260" i="23" s="1"/>
  <c r="C261" i="23" s="1"/>
  <c r="C262" i="23" s="1"/>
  <c r="C263" i="23" s="1"/>
  <c r="C264" i="23" s="1"/>
  <c r="C265" i="23" s="1"/>
  <c r="C266" i="23" s="1"/>
  <c r="C267" i="23" s="1"/>
  <c r="C268" i="23" s="1"/>
  <c r="C269" i="23" s="1"/>
  <c r="C270" i="23" s="1"/>
  <c r="C271" i="23" s="1"/>
  <c r="C272" i="23" s="1"/>
  <c r="C273" i="23" s="1"/>
  <c r="C274" i="23" s="1"/>
  <c r="C275" i="23" s="1"/>
  <c r="C276" i="23" s="1"/>
  <c r="C277" i="23" s="1"/>
  <c r="C278" i="23" s="1"/>
  <c r="C279" i="23" s="1"/>
  <c r="C280" i="23" s="1"/>
  <c r="C281" i="23" s="1"/>
  <c r="C282" i="23" s="1"/>
  <c r="C283" i="23" s="1"/>
  <c r="C284" i="23" s="1"/>
  <c r="C285" i="23" s="1"/>
  <c r="C286" i="23" s="1"/>
  <c r="C287" i="23" s="1"/>
  <c r="C288" i="23" s="1"/>
  <c r="C289" i="23" s="1"/>
  <c r="C15" i="23"/>
  <c r="B15" i="23"/>
  <c r="T32" i="9"/>
  <c r="H20" i="22"/>
  <c r="H21" i="22" s="1"/>
  <c r="G20" i="22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C20" i="22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15" i="22"/>
  <c r="B15" i="22"/>
  <c r="H20" i="21"/>
  <c r="H21" i="21" s="1"/>
  <c r="G20" i="2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C20" i="21"/>
  <c r="C21" i="21" s="1"/>
  <c r="C22" i="21" s="1"/>
  <c r="C23" i="21" s="1"/>
  <c r="C24" i="21" s="1"/>
  <c r="C25" i="21" s="1"/>
  <c r="C26" i="21" s="1"/>
  <c r="C27" i="21" s="1"/>
  <c r="C28" i="21" s="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C77" i="21" s="1"/>
  <c r="C78" i="21" s="1"/>
  <c r="C79" i="21" s="1"/>
  <c r="C80" i="21" s="1"/>
  <c r="C81" i="21" s="1"/>
  <c r="C82" i="21" s="1"/>
  <c r="C83" i="21" s="1"/>
  <c r="C84" i="21" s="1"/>
  <c r="C85" i="21" s="1"/>
  <c r="C86" i="21" s="1"/>
  <c r="C87" i="21" s="1"/>
  <c r="C88" i="21" s="1"/>
  <c r="C89" i="21" s="1"/>
  <c r="C90" i="21" s="1"/>
  <c r="C91" i="21" s="1"/>
  <c r="C92" i="21" s="1"/>
  <c r="C93" i="21" s="1"/>
  <c r="C94" i="21" s="1"/>
  <c r="C95" i="21" s="1"/>
  <c r="C96" i="21" s="1"/>
  <c r="C97" i="21" s="1"/>
  <c r="C98" i="21" s="1"/>
  <c r="C99" i="21" s="1"/>
  <c r="C100" i="21" s="1"/>
  <c r="C101" i="21" s="1"/>
  <c r="C102" i="21" s="1"/>
  <c r="C103" i="21" s="1"/>
  <c r="C104" i="21" s="1"/>
  <c r="C105" i="21" s="1"/>
  <c r="C106" i="21" s="1"/>
  <c r="C107" i="21" s="1"/>
  <c r="C108" i="21" s="1"/>
  <c r="C109" i="21" s="1"/>
  <c r="C110" i="21" s="1"/>
  <c r="C111" i="21" s="1"/>
  <c r="C112" i="21" s="1"/>
  <c r="C113" i="21" s="1"/>
  <c r="C114" i="21" s="1"/>
  <c r="C115" i="21" s="1"/>
  <c r="C116" i="21" s="1"/>
  <c r="C117" i="21" s="1"/>
  <c r="C118" i="21" s="1"/>
  <c r="C119" i="21" s="1"/>
  <c r="C120" i="21" s="1"/>
  <c r="C121" i="21" s="1"/>
  <c r="C122" i="21" s="1"/>
  <c r="C123" i="21" s="1"/>
  <c r="C124" i="21" s="1"/>
  <c r="C125" i="21" s="1"/>
  <c r="C126" i="21" s="1"/>
  <c r="C127" i="21" s="1"/>
  <c r="C128" i="21" s="1"/>
  <c r="C129" i="21" s="1"/>
  <c r="C130" i="21" s="1"/>
  <c r="C131" i="21" s="1"/>
  <c r="C132" i="21" s="1"/>
  <c r="C133" i="21" s="1"/>
  <c r="C134" i="21" s="1"/>
  <c r="C135" i="21" s="1"/>
  <c r="C136" i="21" s="1"/>
  <c r="C137" i="21" s="1"/>
  <c r="C138" i="21" s="1"/>
  <c r="C139" i="21" s="1"/>
  <c r="C140" i="21" s="1"/>
  <c r="C141" i="21" s="1"/>
  <c r="C142" i="21" s="1"/>
  <c r="C143" i="21" s="1"/>
  <c r="C144" i="21" s="1"/>
  <c r="C145" i="21" s="1"/>
  <c r="C146" i="21" s="1"/>
  <c r="C147" i="21" s="1"/>
  <c r="C148" i="21" s="1"/>
  <c r="C149" i="21" s="1"/>
  <c r="C150" i="21" s="1"/>
  <c r="C151" i="21" s="1"/>
  <c r="C152" i="21" s="1"/>
  <c r="C153" i="21" s="1"/>
  <c r="C154" i="21" s="1"/>
  <c r="C155" i="21" s="1"/>
  <c r="C156" i="21" s="1"/>
  <c r="C157" i="21" s="1"/>
  <c r="C158" i="21" s="1"/>
  <c r="C159" i="21" s="1"/>
  <c r="C160" i="21" s="1"/>
  <c r="C161" i="21" s="1"/>
  <c r="C162" i="21" s="1"/>
  <c r="C163" i="21" s="1"/>
  <c r="C164" i="21" s="1"/>
  <c r="C165" i="21" s="1"/>
  <c r="C166" i="21" s="1"/>
  <c r="C167" i="21" s="1"/>
  <c r="C168" i="21" s="1"/>
  <c r="C169" i="21" s="1"/>
  <c r="C170" i="21" s="1"/>
  <c r="C171" i="21" s="1"/>
  <c r="C172" i="21" s="1"/>
  <c r="C173" i="21" s="1"/>
  <c r="C174" i="21" s="1"/>
  <c r="C175" i="21" s="1"/>
  <c r="C176" i="21" s="1"/>
  <c r="C177" i="21" s="1"/>
  <c r="C178" i="21" s="1"/>
  <c r="C179" i="21" s="1"/>
  <c r="C180" i="21" s="1"/>
  <c r="C181" i="21" s="1"/>
  <c r="C182" i="21" s="1"/>
  <c r="C183" i="21" s="1"/>
  <c r="C184" i="21" s="1"/>
  <c r="C185" i="21" s="1"/>
  <c r="C186" i="21" s="1"/>
  <c r="C187" i="21" s="1"/>
  <c r="C188" i="21" s="1"/>
  <c r="C189" i="21" s="1"/>
  <c r="C190" i="21" s="1"/>
  <c r="C191" i="21" s="1"/>
  <c r="C192" i="21" s="1"/>
  <c r="C193" i="21" s="1"/>
  <c r="C194" i="21" s="1"/>
  <c r="C195" i="21" s="1"/>
  <c r="C196" i="21" s="1"/>
  <c r="C197" i="21" s="1"/>
  <c r="C198" i="21" s="1"/>
  <c r="C199" i="21" s="1"/>
  <c r="C200" i="21" s="1"/>
  <c r="C201" i="21" s="1"/>
  <c r="C202" i="21" s="1"/>
  <c r="C203" i="21" s="1"/>
  <c r="C204" i="21" s="1"/>
  <c r="C205" i="21" s="1"/>
  <c r="C206" i="21" s="1"/>
  <c r="C207" i="21" s="1"/>
  <c r="C208" i="21" s="1"/>
  <c r="C209" i="21" s="1"/>
  <c r="C210" i="21" s="1"/>
  <c r="C211" i="21" s="1"/>
  <c r="C212" i="21" s="1"/>
  <c r="C213" i="21" s="1"/>
  <c r="C214" i="21" s="1"/>
  <c r="C215" i="21" s="1"/>
  <c r="C216" i="21" s="1"/>
  <c r="C217" i="21" s="1"/>
  <c r="C218" i="21" s="1"/>
  <c r="C219" i="21" s="1"/>
  <c r="C220" i="21" s="1"/>
  <c r="C221" i="21" s="1"/>
  <c r="C222" i="21" s="1"/>
  <c r="C223" i="21" s="1"/>
  <c r="C224" i="21" s="1"/>
  <c r="C225" i="21" s="1"/>
  <c r="C226" i="21" s="1"/>
  <c r="C227" i="21" s="1"/>
  <c r="C228" i="21" s="1"/>
  <c r="C229" i="21" s="1"/>
  <c r="C230" i="21" s="1"/>
  <c r="C231" i="21" s="1"/>
  <c r="C232" i="21" s="1"/>
  <c r="C233" i="21" s="1"/>
  <c r="C234" i="21" s="1"/>
  <c r="C235" i="21" s="1"/>
  <c r="C236" i="21" s="1"/>
  <c r="C237" i="21" s="1"/>
  <c r="C238" i="21" s="1"/>
  <c r="C239" i="21" s="1"/>
  <c r="C240" i="21" s="1"/>
  <c r="C241" i="21" s="1"/>
  <c r="C242" i="21" s="1"/>
  <c r="C243" i="21" s="1"/>
  <c r="C244" i="21" s="1"/>
  <c r="C245" i="21" s="1"/>
  <c r="C246" i="21" s="1"/>
  <c r="C247" i="21" s="1"/>
  <c r="C248" i="21" s="1"/>
  <c r="C249" i="21" s="1"/>
  <c r="C250" i="21" s="1"/>
  <c r="C251" i="21" s="1"/>
  <c r="C252" i="21" s="1"/>
  <c r="C253" i="21" s="1"/>
  <c r="C254" i="21" s="1"/>
  <c r="C255" i="21" s="1"/>
  <c r="C256" i="21" s="1"/>
  <c r="C257" i="21" s="1"/>
  <c r="C258" i="21" s="1"/>
  <c r="C259" i="21" s="1"/>
  <c r="C260" i="21" s="1"/>
  <c r="C261" i="21" s="1"/>
  <c r="C262" i="21" s="1"/>
  <c r="C263" i="21" s="1"/>
  <c r="C264" i="21" s="1"/>
  <c r="C265" i="21" s="1"/>
  <c r="C266" i="21" s="1"/>
  <c r="C267" i="21" s="1"/>
  <c r="C268" i="21" s="1"/>
  <c r="C269" i="21" s="1"/>
  <c r="C270" i="21" s="1"/>
  <c r="C271" i="21" s="1"/>
  <c r="C272" i="21" s="1"/>
  <c r="C273" i="21" s="1"/>
  <c r="C274" i="21" s="1"/>
  <c r="C275" i="21" s="1"/>
  <c r="C276" i="21" s="1"/>
  <c r="C277" i="21" s="1"/>
  <c r="C278" i="21" s="1"/>
  <c r="C279" i="21" s="1"/>
  <c r="C280" i="21" s="1"/>
  <c r="C281" i="21" s="1"/>
  <c r="C282" i="21" s="1"/>
  <c r="C283" i="21" s="1"/>
  <c r="C284" i="21" s="1"/>
  <c r="C285" i="21" s="1"/>
  <c r="C286" i="21" s="1"/>
  <c r="C287" i="21" s="1"/>
  <c r="C288" i="21" s="1"/>
  <c r="C289" i="21" s="1"/>
  <c r="C15" i="21"/>
  <c r="B15" i="21"/>
  <c r="H20" i="20"/>
  <c r="H21" i="20" s="1"/>
  <c r="G20" i="20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G38" i="20" s="1"/>
  <c r="G39" i="20" s="1"/>
  <c r="G40" i="20" s="1"/>
  <c r="G41" i="20" s="1"/>
  <c r="G42" i="20" s="1"/>
  <c r="G43" i="20" s="1"/>
  <c r="G44" i="20" s="1"/>
  <c r="G45" i="20" s="1"/>
  <c r="G46" i="20" s="1"/>
  <c r="G47" i="20" s="1"/>
  <c r="G48" i="20" s="1"/>
  <c r="G49" i="20" s="1"/>
  <c r="G50" i="20" s="1"/>
  <c r="G51" i="20" s="1"/>
  <c r="G52" i="20" s="1"/>
  <c r="G53" i="20" s="1"/>
  <c r="G54" i="20" s="1"/>
  <c r="G55" i="20" s="1"/>
  <c r="G56" i="20" s="1"/>
  <c r="G57" i="20" s="1"/>
  <c r="G58" i="20" s="1"/>
  <c r="G59" i="20" s="1"/>
  <c r="G60" i="20" s="1"/>
  <c r="G61" i="20" s="1"/>
  <c r="G62" i="20" s="1"/>
  <c r="G63" i="20" s="1"/>
  <c r="G64" i="20" s="1"/>
  <c r="G65" i="20" s="1"/>
  <c r="G66" i="20" s="1"/>
  <c r="G67" i="20" s="1"/>
  <c r="G68" i="20" s="1"/>
  <c r="G69" i="20" s="1"/>
  <c r="G70" i="20" s="1"/>
  <c r="G71" i="20" s="1"/>
  <c r="G72" i="20" s="1"/>
  <c r="G73" i="20" s="1"/>
  <c r="G74" i="20" s="1"/>
  <c r="G75" i="20" s="1"/>
  <c r="G76" i="20" s="1"/>
  <c r="G77" i="20" s="1"/>
  <c r="G78" i="20" s="1"/>
  <c r="G79" i="20" s="1"/>
  <c r="G80" i="20" s="1"/>
  <c r="G81" i="20" s="1"/>
  <c r="G82" i="20" s="1"/>
  <c r="G83" i="20" s="1"/>
  <c r="G84" i="20" s="1"/>
  <c r="G85" i="20" s="1"/>
  <c r="G86" i="20" s="1"/>
  <c r="G87" i="20" s="1"/>
  <c r="G88" i="20" s="1"/>
  <c r="G89" i="20" s="1"/>
  <c r="G90" i="20" s="1"/>
  <c r="G91" i="20" s="1"/>
  <c r="G92" i="20" s="1"/>
  <c r="G93" i="20" s="1"/>
  <c r="G94" i="20" s="1"/>
  <c r="G95" i="20" s="1"/>
  <c r="G96" i="20" s="1"/>
  <c r="G97" i="20" s="1"/>
  <c r="G98" i="20" s="1"/>
  <c r="G99" i="20" s="1"/>
  <c r="G100" i="20" s="1"/>
  <c r="G101" i="20" s="1"/>
  <c r="G102" i="20" s="1"/>
  <c r="G103" i="20" s="1"/>
  <c r="G104" i="20" s="1"/>
  <c r="G105" i="20" s="1"/>
  <c r="G106" i="20" s="1"/>
  <c r="G107" i="20" s="1"/>
  <c r="G108" i="20" s="1"/>
  <c r="G109" i="20" s="1"/>
  <c r="G110" i="20" s="1"/>
  <c r="G111" i="20" s="1"/>
  <c r="G112" i="20" s="1"/>
  <c r="G113" i="20" s="1"/>
  <c r="G114" i="20" s="1"/>
  <c r="G115" i="20" s="1"/>
  <c r="G116" i="20" s="1"/>
  <c r="G117" i="20" s="1"/>
  <c r="G118" i="20" s="1"/>
  <c r="G119" i="20" s="1"/>
  <c r="G120" i="20" s="1"/>
  <c r="G121" i="20" s="1"/>
  <c r="G122" i="20" s="1"/>
  <c r="G123" i="20" s="1"/>
  <c r="G124" i="20" s="1"/>
  <c r="G125" i="20" s="1"/>
  <c r="G126" i="20" s="1"/>
  <c r="G127" i="20" s="1"/>
  <c r="G128" i="20" s="1"/>
  <c r="G129" i="20" s="1"/>
  <c r="G130" i="20" s="1"/>
  <c r="G131" i="20" s="1"/>
  <c r="G132" i="20" s="1"/>
  <c r="G133" i="20" s="1"/>
  <c r="G134" i="20" s="1"/>
  <c r="G135" i="20" s="1"/>
  <c r="G136" i="20" s="1"/>
  <c r="G137" i="20" s="1"/>
  <c r="G138" i="20" s="1"/>
  <c r="G139" i="20" s="1"/>
  <c r="G140" i="20" s="1"/>
  <c r="G141" i="20" s="1"/>
  <c r="G142" i="20" s="1"/>
  <c r="G143" i="20" s="1"/>
  <c r="G144" i="20" s="1"/>
  <c r="G145" i="20" s="1"/>
  <c r="G146" i="20" s="1"/>
  <c r="G147" i="20" s="1"/>
  <c r="G148" i="20" s="1"/>
  <c r="G149" i="20" s="1"/>
  <c r="G150" i="20" s="1"/>
  <c r="G151" i="20" s="1"/>
  <c r="G152" i="20" s="1"/>
  <c r="G153" i="20" s="1"/>
  <c r="G154" i="20" s="1"/>
  <c r="G155" i="20" s="1"/>
  <c r="G156" i="20" s="1"/>
  <c r="G157" i="20" s="1"/>
  <c r="G158" i="20" s="1"/>
  <c r="G159" i="20" s="1"/>
  <c r="G160" i="20" s="1"/>
  <c r="G161" i="20" s="1"/>
  <c r="G162" i="20" s="1"/>
  <c r="G163" i="20" s="1"/>
  <c r="G164" i="20" s="1"/>
  <c r="G165" i="20" s="1"/>
  <c r="G166" i="20" s="1"/>
  <c r="G167" i="20" s="1"/>
  <c r="G168" i="20" s="1"/>
  <c r="G169" i="20" s="1"/>
  <c r="G170" i="20" s="1"/>
  <c r="G171" i="20" s="1"/>
  <c r="G172" i="20" s="1"/>
  <c r="G173" i="20" s="1"/>
  <c r="G174" i="20" s="1"/>
  <c r="G175" i="20" s="1"/>
  <c r="G176" i="20" s="1"/>
  <c r="G177" i="20" s="1"/>
  <c r="G178" i="20" s="1"/>
  <c r="G179" i="20" s="1"/>
  <c r="G180" i="20" s="1"/>
  <c r="G181" i="20" s="1"/>
  <c r="G182" i="20" s="1"/>
  <c r="G183" i="20" s="1"/>
  <c r="G184" i="20" s="1"/>
  <c r="G185" i="20" s="1"/>
  <c r="G186" i="20" s="1"/>
  <c r="G187" i="20" s="1"/>
  <c r="G188" i="20" s="1"/>
  <c r="G189" i="20" s="1"/>
  <c r="G190" i="20" s="1"/>
  <c r="G191" i="20" s="1"/>
  <c r="G192" i="20" s="1"/>
  <c r="G193" i="20" s="1"/>
  <c r="G194" i="20" s="1"/>
  <c r="G195" i="20" s="1"/>
  <c r="G196" i="20" s="1"/>
  <c r="G197" i="20" s="1"/>
  <c r="G198" i="20" s="1"/>
  <c r="G199" i="20" s="1"/>
  <c r="G200" i="20" s="1"/>
  <c r="G201" i="20" s="1"/>
  <c r="G202" i="20" s="1"/>
  <c r="G203" i="20" s="1"/>
  <c r="G204" i="20" s="1"/>
  <c r="G205" i="20" s="1"/>
  <c r="G206" i="20" s="1"/>
  <c r="G207" i="20" s="1"/>
  <c r="G208" i="20" s="1"/>
  <c r="G209" i="20" s="1"/>
  <c r="G210" i="20" s="1"/>
  <c r="G211" i="20" s="1"/>
  <c r="G212" i="20" s="1"/>
  <c r="G213" i="20" s="1"/>
  <c r="G214" i="20" s="1"/>
  <c r="G215" i="20" s="1"/>
  <c r="G216" i="20" s="1"/>
  <c r="G217" i="20" s="1"/>
  <c r="G218" i="20" s="1"/>
  <c r="G219" i="20" s="1"/>
  <c r="G220" i="20" s="1"/>
  <c r="G221" i="20" s="1"/>
  <c r="G222" i="20" s="1"/>
  <c r="G223" i="20" s="1"/>
  <c r="G224" i="20" s="1"/>
  <c r="G225" i="20" s="1"/>
  <c r="G226" i="20" s="1"/>
  <c r="G227" i="20" s="1"/>
  <c r="G228" i="20" s="1"/>
  <c r="G229" i="20" s="1"/>
  <c r="G230" i="20" s="1"/>
  <c r="G231" i="20" s="1"/>
  <c r="G232" i="20" s="1"/>
  <c r="G233" i="20" s="1"/>
  <c r="G234" i="20" s="1"/>
  <c r="G235" i="20" s="1"/>
  <c r="G236" i="20" s="1"/>
  <c r="G237" i="20" s="1"/>
  <c r="G238" i="20" s="1"/>
  <c r="G239" i="20" s="1"/>
  <c r="G240" i="20" s="1"/>
  <c r="G241" i="20" s="1"/>
  <c r="G242" i="20" s="1"/>
  <c r="G243" i="20" s="1"/>
  <c r="G244" i="20" s="1"/>
  <c r="G245" i="20" s="1"/>
  <c r="G246" i="20" s="1"/>
  <c r="G247" i="20" s="1"/>
  <c r="G248" i="20" s="1"/>
  <c r="G249" i="20" s="1"/>
  <c r="G250" i="20" s="1"/>
  <c r="G251" i="20" s="1"/>
  <c r="G252" i="20" s="1"/>
  <c r="G253" i="20" s="1"/>
  <c r="G254" i="20" s="1"/>
  <c r="G255" i="20" s="1"/>
  <c r="G256" i="20" s="1"/>
  <c r="G257" i="20" s="1"/>
  <c r="G258" i="20" s="1"/>
  <c r="G259" i="20" s="1"/>
  <c r="G260" i="20" s="1"/>
  <c r="G261" i="20" s="1"/>
  <c r="G262" i="20" s="1"/>
  <c r="G263" i="20" s="1"/>
  <c r="G264" i="20" s="1"/>
  <c r="G265" i="20" s="1"/>
  <c r="G266" i="20" s="1"/>
  <c r="G267" i="20" s="1"/>
  <c r="G268" i="20" s="1"/>
  <c r="G269" i="20" s="1"/>
  <c r="G270" i="20" s="1"/>
  <c r="G271" i="20" s="1"/>
  <c r="G272" i="20" s="1"/>
  <c r="G273" i="20" s="1"/>
  <c r="G274" i="20" s="1"/>
  <c r="G275" i="20" s="1"/>
  <c r="G276" i="20" s="1"/>
  <c r="G277" i="20" s="1"/>
  <c r="G278" i="20" s="1"/>
  <c r="G279" i="20" s="1"/>
  <c r="G280" i="20" s="1"/>
  <c r="G281" i="20" s="1"/>
  <c r="G282" i="20" s="1"/>
  <c r="G283" i="20" s="1"/>
  <c r="G284" i="20" s="1"/>
  <c r="G285" i="20" s="1"/>
  <c r="G286" i="20" s="1"/>
  <c r="G287" i="20" s="1"/>
  <c r="G288" i="20" s="1"/>
  <c r="G289" i="20" s="1"/>
  <c r="C20" i="20"/>
  <c r="C21" i="20" s="1"/>
  <c r="C22" i="20" s="1"/>
  <c r="C23" i="20" s="1"/>
  <c r="C24" i="20" s="1"/>
  <c r="C25" i="20" s="1"/>
  <c r="C26" i="20" s="1"/>
  <c r="C27" i="20" s="1"/>
  <c r="C28" i="20" s="1"/>
  <c r="C29" i="20" s="1"/>
  <c r="C30" i="20" s="1"/>
  <c r="C31" i="20" s="1"/>
  <c r="C32" i="20" s="1"/>
  <c r="C33" i="20" s="1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C64" i="20" s="1"/>
  <c r="C65" i="20" s="1"/>
  <c r="C66" i="20" s="1"/>
  <c r="C67" i="20" s="1"/>
  <c r="C68" i="20" s="1"/>
  <c r="C69" i="20" s="1"/>
  <c r="C70" i="20" s="1"/>
  <c r="C71" i="20" s="1"/>
  <c r="C72" i="20" s="1"/>
  <c r="C73" i="20" s="1"/>
  <c r="C74" i="20" s="1"/>
  <c r="C75" i="20" s="1"/>
  <c r="C76" i="20" s="1"/>
  <c r="C77" i="20" s="1"/>
  <c r="C78" i="20" s="1"/>
  <c r="C79" i="20" s="1"/>
  <c r="C80" i="20" s="1"/>
  <c r="C81" i="20" s="1"/>
  <c r="C82" i="20" s="1"/>
  <c r="C83" i="20" s="1"/>
  <c r="C84" i="20" s="1"/>
  <c r="C85" i="20" s="1"/>
  <c r="C86" i="20" s="1"/>
  <c r="C87" i="20" s="1"/>
  <c r="C88" i="20" s="1"/>
  <c r="C89" i="20" s="1"/>
  <c r="C90" i="20" s="1"/>
  <c r="C91" i="20" s="1"/>
  <c r="C92" i="20" s="1"/>
  <c r="C93" i="20" s="1"/>
  <c r="C94" i="20" s="1"/>
  <c r="C95" i="20" s="1"/>
  <c r="C96" i="20" s="1"/>
  <c r="C97" i="20" s="1"/>
  <c r="C98" i="20" s="1"/>
  <c r="C99" i="20" s="1"/>
  <c r="C100" i="20" s="1"/>
  <c r="C101" i="20" s="1"/>
  <c r="C102" i="20" s="1"/>
  <c r="C103" i="20" s="1"/>
  <c r="C104" i="20" s="1"/>
  <c r="C105" i="20" s="1"/>
  <c r="C106" i="20" s="1"/>
  <c r="C107" i="20" s="1"/>
  <c r="C108" i="20" s="1"/>
  <c r="C109" i="20" s="1"/>
  <c r="C110" i="20" s="1"/>
  <c r="C111" i="20" s="1"/>
  <c r="C112" i="20" s="1"/>
  <c r="C113" i="20" s="1"/>
  <c r="C114" i="20" s="1"/>
  <c r="C115" i="20" s="1"/>
  <c r="C116" i="20" s="1"/>
  <c r="C117" i="20" s="1"/>
  <c r="C118" i="20" s="1"/>
  <c r="C119" i="20" s="1"/>
  <c r="C120" i="20" s="1"/>
  <c r="C121" i="20" s="1"/>
  <c r="C122" i="20" s="1"/>
  <c r="C123" i="20" s="1"/>
  <c r="C124" i="20" s="1"/>
  <c r="C125" i="20" s="1"/>
  <c r="C126" i="20" s="1"/>
  <c r="C127" i="20" s="1"/>
  <c r="C128" i="20" s="1"/>
  <c r="C129" i="20" s="1"/>
  <c r="C130" i="20" s="1"/>
  <c r="C131" i="20" s="1"/>
  <c r="C132" i="20" s="1"/>
  <c r="C133" i="20" s="1"/>
  <c r="C134" i="20" s="1"/>
  <c r="C135" i="20" s="1"/>
  <c r="C136" i="20" s="1"/>
  <c r="C137" i="20" s="1"/>
  <c r="C138" i="20" s="1"/>
  <c r="C139" i="20" s="1"/>
  <c r="C140" i="20" s="1"/>
  <c r="C141" i="20" s="1"/>
  <c r="C142" i="20" s="1"/>
  <c r="C143" i="20" s="1"/>
  <c r="C144" i="20" s="1"/>
  <c r="C145" i="20" s="1"/>
  <c r="C146" i="20" s="1"/>
  <c r="C147" i="20" s="1"/>
  <c r="C148" i="20" s="1"/>
  <c r="C149" i="20" s="1"/>
  <c r="C150" i="20" s="1"/>
  <c r="C151" i="20" s="1"/>
  <c r="C152" i="20" s="1"/>
  <c r="C153" i="20" s="1"/>
  <c r="C154" i="20" s="1"/>
  <c r="C155" i="20" s="1"/>
  <c r="C156" i="20" s="1"/>
  <c r="C157" i="20" s="1"/>
  <c r="C158" i="20" s="1"/>
  <c r="C159" i="20" s="1"/>
  <c r="C160" i="20" s="1"/>
  <c r="C161" i="20" s="1"/>
  <c r="C162" i="20" s="1"/>
  <c r="C163" i="20" s="1"/>
  <c r="C164" i="20" s="1"/>
  <c r="C165" i="20" s="1"/>
  <c r="C166" i="20" s="1"/>
  <c r="C167" i="20" s="1"/>
  <c r="C168" i="20" s="1"/>
  <c r="C169" i="20" s="1"/>
  <c r="C170" i="20" s="1"/>
  <c r="C171" i="20" s="1"/>
  <c r="C172" i="20" s="1"/>
  <c r="C173" i="20" s="1"/>
  <c r="C174" i="20" s="1"/>
  <c r="C175" i="20" s="1"/>
  <c r="C176" i="20" s="1"/>
  <c r="C177" i="20" s="1"/>
  <c r="C178" i="20" s="1"/>
  <c r="C179" i="20" s="1"/>
  <c r="C180" i="20" s="1"/>
  <c r="C181" i="20" s="1"/>
  <c r="C182" i="20" s="1"/>
  <c r="C183" i="20" s="1"/>
  <c r="C184" i="20" s="1"/>
  <c r="C185" i="20" s="1"/>
  <c r="C186" i="20" s="1"/>
  <c r="C187" i="20" s="1"/>
  <c r="C188" i="20" s="1"/>
  <c r="C189" i="20" s="1"/>
  <c r="C190" i="20" s="1"/>
  <c r="C191" i="20" s="1"/>
  <c r="C192" i="20" s="1"/>
  <c r="C193" i="20" s="1"/>
  <c r="C194" i="20" s="1"/>
  <c r="C195" i="20" s="1"/>
  <c r="C196" i="20" s="1"/>
  <c r="C197" i="20" s="1"/>
  <c r="C198" i="20" s="1"/>
  <c r="C199" i="20" s="1"/>
  <c r="C200" i="20" s="1"/>
  <c r="C201" i="20" s="1"/>
  <c r="C202" i="20" s="1"/>
  <c r="C203" i="20" s="1"/>
  <c r="C204" i="20" s="1"/>
  <c r="C205" i="20" s="1"/>
  <c r="C206" i="20" s="1"/>
  <c r="C207" i="20" s="1"/>
  <c r="C208" i="20" s="1"/>
  <c r="C209" i="20" s="1"/>
  <c r="C210" i="20" s="1"/>
  <c r="C211" i="20" s="1"/>
  <c r="C212" i="20" s="1"/>
  <c r="C213" i="20" s="1"/>
  <c r="C214" i="20" s="1"/>
  <c r="C215" i="20" s="1"/>
  <c r="C216" i="20" s="1"/>
  <c r="C217" i="20" s="1"/>
  <c r="C218" i="20" s="1"/>
  <c r="C219" i="20" s="1"/>
  <c r="C220" i="20" s="1"/>
  <c r="C221" i="20" s="1"/>
  <c r="C222" i="20" s="1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C252" i="20" s="1"/>
  <c r="C253" i="20" s="1"/>
  <c r="C254" i="20" s="1"/>
  <c r="C255" i="20" s="1"/>
  <c r="C256" i="20" s="1"/>
  <c r="C257" i="20" s="1"/>
  <c r="C258" i="20" s="1"/>
  <c r="C259" i="20" s="1"/>
  <c r="C260" i="20" s="1"/>
  <c r="C261" i="20" s="1"/>
  <c r="C262" i="20" s="1"/>
  <c r="C263" i="20" s="1"/>
  <c r="C264" i="20" s="1"/>
  <c r="C265" i="20" s="1"/>
  <c r="C266" i="20" s="1"/>
  <c r="C267" i="20" s="1"/>
  <c r="C268" i="20" s="1"/>
  <c r="C269" i="20" s="1"/>
  <c r="C270" i="20" s="1"/>
  <c r="C271" i="20" s="1"/>
  <c r="C272" i="20" s="1"/>
  <c r="C273" i="20" s="1"/>
  <c r="C274" i="20" s="1"/>
  <c r="C275" i="20" s="1"/>
  <c r="C276" i="20" s="1"/>
  <c r="C277" i="20" s="1"/>
  <c r="C278" i="20" s="1"/>
  <c r="C279" i="20" s="1"/>
  <c r="C280" i="20" s="1"/>
  <c r="C281" i="20" s="1"/>
  <c r="C282" i="20" s="1"/>
  <c r="C283" i="20" s="1"/>
  <c r="C284" i="20" s="1"/>
  <c r="C285" i="20" s="1"/>
  <c r="C286" i="20" s="1"/>
  <c r="C287" i="20" s="1"/>
  <c r="C288" i="20" s="1"/>
  <c r="C289" i="20" s="1"/>
  <c r="C15" i="20"/>
  <c r="B15" i="20"/>
  <c r="J20" i="9" l="1"/>
  <c r="N19" i="9"/>
  <c r="Q14" i="39"/>
  <c r="S14" i="39"/>
  <c r="O14" i="39"/>
  <c r="R14" i="39"/>
  <c r="Y14" i="39" s="1"/>
  <c r="Z14" i="39" s="1"/>
  <c r="U14" i="39" s="1"/>
  <c r="V14" i="39" s="1"/>
  <c r="T13" i="39"/>
  <c r="D16" i="39"/>
  <c r="E15" i="39"/>
  <c r="I15" i="39" s="1"/>
  <c r="B15" i="39"/>
  <c r="O2" i="35"/>
  <c r="H21" i="35"/>
  <c r="O2" i="34"/>
  <c r="H21" i="34"/>
  <c r="H22" i="33"/>
  <c r="H21" i="32"/>
  <c r="H22" i="31"/>
  <c r="O2" i="31"/>
  <c r="C2" i="20"/>
  <c r="H22" i="29"/>
  <c r="O2" i="29"/>
  <c r="H83" i="28"/>
  <c r="H21" i="27"/>
  <c r="H21" i="26"/>
  <c r="H21" i="25"/>
  <c r="H22" i="24"/>
  <c r="H21" i="23"/>
  <c r="H22" i="22"/>
  <c r="H22" i="21"/>
  <c r="H22" i="20"/>
  <c r="V32" i="9"/>
  <c r="X32" i="9"/>
  <c r="W32" i="9"/>
  <c r="AJ32" i="9" s="1"/>
  <c r="AK32" i="9" s="1"/>
  <c r="AF32" i="9" s="1"/>
  <c r="AG32" i="9" s="1"/>
  <c r="J21" i="9" l="1"/>
  <c r="N21" i="9" s="1"/>
  <c r="N20" i="9"/>
  <c r="S15" i="39"/>
  <c r="O15" i="39"/>
  <c r="Q15" i="39"/>
  <c r="T15" i="39" s="1"/>
  <c r="R15" i="39"/>
  <c r="Y15" i="39" s="1"/>
  <c r="Z15" i="39" s="1"/>
  <c r="U15" i="39" s="1"/>
  <c r="V15" i="39" s="1"/>
  <c r="D17" i="39"/>
  <c r="B16" i="39"/>
  <c r="E16" i="39"/>
  <c r="I16" i="39" s="1"/>
  <c r="T14" i="39"/>
  <c r="Y32" i="9"/>
  <c r="H22" i="35"/>
  <c r="H22" i="34"/>
  <c r="H23" i="33"/>
  <c r="H22" i="32"/>
  <c r="H23" i="31"/>
  <c r="O2" i="20"/>
  <c r="C2" i="21"/>
  <c r="H23" i="29"/>
  <c r="H84" i="28"/>
  <c r="H22" i="27"/>
  <c r="H22" i="26"/>
  <c r="H22" i="25"/>
  <c r="H23" i="24"/>
  <c r="H22" i="23"/>
  <c r="H23" i="22"/>
  <c r="H23" i="21"/>
  <c r="H23" i="20"/>
  <c r="C2" i="19"/>
  <c r="H20" i="19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G20" i="19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C20" i="19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89" i="19" s="1"/>
  <c r="C190" i="19" s="1"/>
  <c r="C191" i="19" s="1"/>
  <c r="C192" i="19" s="1"/>
  <c r="C193" i="19" s="1"/>
  <c r="C194" i="19" s="1"/>
  <c r="C195" i="19" s="1"/>
  <c r="C196" i="19" s="1"/>
  <c r="C197" i="19" s="1"/>
  <c r="C198" i="19" s="1"/>
  <c r="C199" i="19" s="1"/>
  <c r="C200" i="19" s="1"/>
  <c r="C201" i="19" s="1"/>
  <c r="C202" i="19" s="1"/>
  <c r="C203" i="19" s="1"/>
  <c r="C204" i="19" s="1"/>
  <c r="C205" i="19" s="1"/>
  <c r="C206" i="19" s="1"/>
  <c r="C207" i="19" s="1"/>
  <c r="C208" i="19" s="1"/>
  <c r="C209" i="19" s="1"/>
  <c r="C210" i="19" s="1"/>
  <c r="C211" i="19" s="1"/>
  <c r="C212" i="19" s="1"/>
  <c r="C213" i="19" s="1"/>
  <c r="C214" i="19" s="1"/>
  <c r="C215" i="19" s="1"/>
  <c r="C216" i="19" s="1"/>
  <c r="C217" i="19" s="1"/>
  <c r="C218" i="19" s="1"/>
  <c r="C219" i="19" s="1"/>
  <c r="C220" i="19" s="1"/>
  <c r="C221" i="19" s="1"/>
  <c r="C222" i="19" s="1"/>
  <c r="C223" i="19" s="1"/>
  <c r="C224" i="19" s="1"/>
  <c r="C225" i="19" s="1"/>
  <c r="C226" i="19" s="1"/>
  <c r="C227" i="19" s="1"/>
  <c r="C228" i="19" s="1"/>
  <c r="C229" i="19" s="1"/>
  <c r="C230" i="19" s="1"/>
  <c r="C231" i="19" s="1"/>
  <c r="C232" i="19" s="1"/>
  <c r="C233" i="19" s="1"/>
  <c r="C234" i="19" s="1"/>
  <c r="C235" i="19" s="1"/>
  <c r="C236" i="19" s="1"/>
  <c r="C237" i="19" s="1"/>
  <c r="C238" i="19" s="1"/>
  <c r="C239" i="19" s="1"/>
  <c r="C240" i="19" s="1"/>
  <c r="C241" i="19" s="1"/>
  <c r="C242" i="19" s="1"/>
  <c r="C243" i="19" s="1"/>
  <c r="C244" i="19" s="1"/>
  <c r="C245" i="19" s="1"/>
  <c r="C246" i="19" s="1"/>
  <c r="C247" i="19" s="1"/>
  <c r="C248" i="19" s="1"/>
  <c r="C249" i="19" s="1"/>
  <c r="C250" i="19" s="1"/>
  <c r="C251" i="19" s="1"/>
  <c r="C252" i="19" s="1"/>
  <c r="C253" i="19" s="1"/>
  <c r="C254" i="19" s="1"/>
  <c r="C255" i="19" s="1"/>
  <c r="C256" i="19" s="1"/>
  <c r="C257" i="19" s="1"/>
  <c r="C258" i="19" s="1"/>
  <c r="C259" i="19" s="1"/>
  <c r="C260" i="19" s="1"/>
  <c r="C261" i="19" s="1"/>
  <c r="C262" i="19" s="1"/>
  <c r="C263" i="19" s="1"/>
  <c r="C264" i="19" s="1"/>
  <c r="C265" i="19" s="1"/>
  <c r="C266" i="19" s="1"/>
  <c r="C267" i="19" s="1"/>
  <c r="C268" i="19" s="1"/>
  <c r="C269" i="19" s="1"/>
  <c r="C270" i="19" s="1"/>
  <c r="C271" i="19" s="1"/>
  <c r="C272" i="19" s="1"/>
  <c r="C273" i="19" s="1"/>
  <c r="C274" i="19" s="1"/>
  <c r="C275" i="19" s="1"/>
  <c r="C276" i="19" s="1"/>
  <c r="C277" i="19" s="1"/>
  <c r="C278" i="19" s="1"/>
  <c r="C279" i="19" s="1"/>
  <c r="C280" i="19" s="1"/>
  <c r="C281" i="19" s="1"/>
  <c r="C282" i="19" s="1"/>
  <c r="C283" i="19" s="1"/>
  <c r="C284" i="19" s="1"/>
  <c r="C285" i="19" s="1"/>
  <c r="C286" i="19" s="1"/>
  <c r="C287" i="19" s="1"/>
  <c r="C288" i="19" s="1"/>
  <c r="C289" i="19" s="1"/>
  <c r="C15" i="19"/>
  <c r="B15" i="19"/>
  <c r="C2" i="18"/>
  <c r="H20" i="18"/>
  <c r="G20" i="18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G35" i="18" s="1"/>
  <c r="G36" i="18" s="1"/>
  <c r="G37" i="18" s="1"/>
  <c r="G38" i="18" s="1"/>
  <c r="G39" i="18" s="1"/>
  <c r="G40" i="18" s="1"/>
  <c r="G41" i="18" s="1"/>
  <c r="G42" i="18" s="1"/>
  <c r="G43" i="18" s="1"/>
  <c r="G44" i="18" s="1"/>
  <c r="G45" i="18" s="1"/>
  <c r="G46" i="18" s="1"/>
  <c r="G47" i="18" s="1"/>
  <c r="G48" i="18" s="1"/>
  <c r="G49" i="18" s="1"/>
  <c r="G50" i="18" s="1"/>
  <c r="G51" i="18" s="1"/>
  <c r="G52" i="18" s="1"/>
  <c r="G53" i="18" s="1"/>
  <c r="G54" i="18" s="1"/>
  <c r="G55" i="18" s="1"/>
  <c r="G56" i="18" s="1"/>
  <c r="G57" i="18" s="1"/>
  <c r="G58" i="18" s="1"/>
  <c r="G59" i="18" s="1"/>
  <c r="G60" i="18" s="1"/>
  <c r="G61" i="18" s="1"/>
  <c r="G62" i="18" s="1"/>
  <c r="G63" i="18" s="1"/>
  <c r="G64" i="18" s="1"/>
  <c r="G65" i="18" s="1"/>
  <c r="G66" i="18" s="1"/>
  <c r="G67" i="18" s="1"/>
  <c r="G68" i="18" s="1"/>
  <c r="G69" i="18" s="1"/>
  <c r="G70" i="18" s="1"/>
  <c r="G71" i="18" s="1"/>
  <c r="G72" i="18" s="1"/>
  <c r="G73" i="18" s="1"/>
  <c r="G74" i="18" s="1"/>
  <c r="G75" i="18" s="1"/>
  <c r="G76" i="18" s="1"/>
  <c r="G77" i="18" s="1"/>
  <c r="G78" i="18" s="1"/>
  <c r="G79" i="18" s="1"/>
  <c r="G80" i="18" s="1"/>
  <c r="G81" i="18" s="1"/>
  <c r="G82" i="18" s="1"/>
  <c r="G83" i="18" s="1"/>
  <c r="G84" i="18" s="1"/>
  <c r="G85" i="18" s="1"/>
  <c r="G86" i="18" s="1"/>
  <c r="G87" i="18" s="1"/>
  <c r="G88" i="18" s="1"/>
  <c r="G89" i="18" s="1"/>
  <c r="G90" i="18" s="1"/>
  <c r="G91" i="18" s="1"/>
  <c r="G92" i="18" s="1"/>
  <c r="G93" i="18" s="1"/>
  <c r="G94" i="18" s="1"/>
  <c r="G95" i="18" s="1"/>
  <c r="G96" i="18" s="1"/>
  <c r="G97" i="18" s="1"/>
  <c r="G98" i="18" s="1"/>
  <c r="G99" i="18" s="1"/>
  <c r="G100" i="18" s="1"/>
  <c r="G101" i="18" s="1"/>
  <c r="G102" i="18" s="1"/>
  <c r="G103" i="18" s="1"/>
  <c r="G104" i="18" s="1"/>
  <c r="G105" i="18" s="1"/>
  <c r="G106" i="18" s="1"/>
  <c r="G107" i="18" s="1"/>
  <c r="G108" i="18" s="1"/>
  <c r="G109" i="18" s="1"/>
  <c r="G110" i="18" s="1"/>
  <c r="G111" i="18" s="1"/>
  <c r="G112" i="18" s="1"/>
  <c r="G113" i="18" s="1"/>
  <c r="G114" i="18" s="1"/>
  <c r="G115" i="18" s="1"/>
  <c r="G116" i="18" s="1"/>
  <c r="G117" i="18" s="1"/>
  <c r="G118" i="18" s="1"/>
  <c r="G119" i="18" s="1"/>
  <c r="G120" i="18" s="1"/>
  <c r="G121" i="18" s="1"/>
  <c r="G122" i="18" s="1"/>
  <c r="G123" i="18" s="1"/>
  <c r="G124" i="18" s="1"/>
  <c r="G125" i="18" s="1"/>
  <c r="G126" i="18" s="1"/>
  <c r="G127" i="18" s="1"/>
  <c r="G128" i="18" s="1"/>
  <c r="G129" i="18" s="1"/>
  <c r="G130" i="18" s="1"/>
  <c r="G131" i="18" s="1"/>
  <c r="G132" i="18" s="1"/>
  <c r="G133" i="18" s="1"/>
  <c r="G134" i="18" s="1"/>
  <c r="G135" i="18" s="1"/>
  <c r="G136" i="18" s="1"/>
  <c r="G137" i="18" s="1"/>
  <c r="G138" i="18" s="1"/>
  <c r="G139" i="18" s="1"/>
  <c r="G140" i="18" s="1"/>
  <c r="G141" i="18" s="1"/>
  <c r="G142" i="18" s="1"/>
  <c r="G143" i="18" s="1"/>
  <c r="G144" i="18" s="1"/>
  <c r="G145" i="18" s="1"/>
  <c r="G146" i="18" s="1"/>
  <c r="G147" i="18" s="1"/>
  <c r="G148" i="18" s="1"/>
  <c r="G149" i="18" s="1"/>
  <c r="G150" i="18" s="1"/>
  <c r="G151" i="18" s="1"/>
  <c r="G152" i="18" s="1"/>
  <c r="G153" i="18" s="1"/>
  <c r="G154" i="18" s="1"/>
  <c r="G155" i="18" s="1"/>
  <c r="G156" i="18" s="1"/>
  <c r="G157" i="18" s="1"/>
  <c r="G158" i="18" s="1"/>
  <c r="G159" i="18" s="1"/>
  <c r="G160" i="18" s="1"/>
  <c r="G161" i="18" s="1"/>
  <c r="G162" i="18" s="1"/>
  <c r="G163" i="18" s="1"/>
  <c r="G164" i="18" s="1"/>
  <c r="G165" i="18" s="1"/>
  <c r="G166" i="18" s="1"/>
  <c r="G167" i="18" s="1"/>
  <c r="G168" i="18" s="1"/>
  <c r="G169" i="18" s="1"/>
  <c r="G170" i="18" s="1"/>
  <c r="G171" i="18" s="1"/>
  <c r="G172" i="18" s="1"/>
  <c r="G173" i="18" s="1"/>
  <c r="G174" i="18" s="1"/>
  <c r="G175" i="18" s="1"/>
  <c r="G176" i="18" s="1"/>
  <c r="G177" i="18" s="1"/>
  <c r="G178" i="18" s="1"/>
  <c r="G179" i="18" s="1"/>
  <c r="G180" i="18" s="1"/>
  <c r="G181" i="18" s="1"/>
  <c r="G182" i="18" s="1"/>
  <c r="G183" i="18" s="1"/>
  <c r="G184" i="18" s="1"/>
  <c r="G185" i="18" s="1"/>
  <c r="G186" i="18" s="1"/>
  <c r="G187" i="18" s="1"/>
  <c r="G188" i="18" s="1"/>
  <c r="G189" i="18" s="1"/>
  <c r="G190" i="18" s="1"/>
  <c r="G191" i="18" s="1"/>
  <c r="G192" i="18" s="1"/>
  <c r="G193" i="18" s="1"/>
  <c r="G194" i="18" s="1"/>
  <c r="G195" i="18" s="1"/>
  <c r="G196" i="18" s="1"/>
  <c r="G197" i="18" s="1"/>
  <c r="G198" i="18" s="1"/>
  <c r="G199" i="18" s="1"/>
  <c r="G200" i="18" s="1"/>
  <c r="G201" i="18" s="1"/>
  <c r="G202" i="18" s="1"/>
  <c r="G203" i="18" s="1"/>
  <c r="G204" i="18" s="1"/>
  <c r="G205" i="18" s="1"/>
  <c r="G206" i="18" s="1"/>
  <c r="G207" i="18" s="1"/>
  <c r="G208" i="18" s="1"/>
  <c r="G209" i="18" s="1"/>
  <c r="G210" i="18" s="1"/>
  <c r="G211" i="18" s="1"/>
  <c r="G212" i="18" s="1"/>
  <c r="G213" i="18" s="1"/>
  <c r="G214" i="18" s="1"/>
  <c r="G215" i="18" s="1"/>
  <c r="G216" i="18" s="1"/>
  <c r="G217" i="18" s="1"/>
  <c r="G218" i="18" s="1"/>
  <c r="G219" i="18" s="1"/>
  <c r="G220" i="18" s="1"/>
  <c r="G221" i="18" s="1"/>
  <c r="G222" i="18" s="1"/>
  <c r="G223" i="18" s="1"/>
  <c r="G224" i="18" s="1"/>
  <c r="G225" i="18" s="1"/>
  <c r="G226" i="18" s="1"/>
  <c r="G227" i="18" s="1"/>
  <c r="G228" i="18" s="1"/>
  <c r="G229" i="18" s="1"/>
  <c r="G230" i="18" s="1"/>
  <c r="G231" i="18" s="1"/>
  <c r="G232" i="18" s="1"/>
  <c r="G233" i="18" s="1"/>
  <c r="G234" i="18" s="1"/>
  <c r="G235" i="18" s="1"/>
  <c r="G236" i="18" s="1"/>
  <c r="G237" i="18" s="1"/>
  <c r="G238" i="18" s="1"/>
  <c r="G239" i="18" s="1"/>
  <c r="G240" i="18" s="1"/>
  <c r="G241" i="18" s="1"/>
  <c r="G242" i="18" s="1"/>
  <c r="G243" i="18" s="1"/>
  <c r="G244" i="18" s="1"/>
  <c r="G245" i="18" s="1"/>
  <c r="G246" i="18" s="1"/>
  <c r="G247" i="18" s="1"/>
  <c r="G248" i="18" s="1"/>
  <c r="G249" i="18" s="1"/>
  <c r="G250" i="18" s="1"/>
  <c r="G251" i="18" s="1"/>
  <c r="G252" i="18" s="1"/>
  <c r="G253" i="18" s="1"/>
  <c r="G254" i="18" s="1"/>
  <c r="G255" i="18" s="1"/>
  <c r="G256" i="18" s="1"/>
  <c r="G257" i="18" s="1"/>
  <c r="G258" i="18" s="1"/>
  <c r="G259" i="18" s="1"/>
  <c r="G260" i="18" s="1"/>
  <c r="G261" i="18" s="1"/>
  <c r="G262" i="18" s="1"/>
  <c r="G263" i="18" s="1"/>
  <c r="G264" i="18" s="1"/>
  <c r="G265" i="18" s="1"/>
  <c r="G266" i="18" s="1"/>
  <c r="G267" i="18" s="1"/>
  <c r="G268" i="18" s="1"/>
  <c r="G269" i="18" s="1"/>
  <c r="G270" i="18" s="1"/>
  <c r="G271" i="18" s="1"/>
  <c r="G272" i="18" s="1"/>
  <c r="G273" i="18" s="1"/>
  <c r="G274" i="18" s="1"/>
  <c r="G275" i="18" s="1"/>
  <c r="G276" i="18" s="1"/>
  <c r="G277" i="18" s="1"/>
  <c r="G278" i="18" s="1"/>
  <c r="G279" i="18" s="1"/>
  <c r="G280" i="18" s="1"/>
  <c r="G281" i="18" s="1"/>
  <c r="G282" i="18" s="1"/>
  <c r="G283" i="18" s="1"/>
  <c r="G284" i="18" s="1"/>
  <c r="G285" i="18" s="1"/>
  <c r="G286" i="18" s="1"/>
  <c r="G287" i="18" s="1"/>
  <c r="G288" i="18" s="1"/>
  <c r="G289" i="18" s="1"/>
  <c r="C20" i="18"/>
  <c r="C21" i="18" s="1"/>
  <c r="C22" i="18" s="1"/>
  <c r="C23" i="18" s="1"/>
  <c r="C24" i="18" s="1"/>
  <c r="C25" i="18" s="1"/>
  <c r="C26" i="18" s="1"/>
  <c r="C27" i="18" s="1"/>
  <c r="C28" i="18" s="1"/>
  <c r="C29" i="18" s="1"/>
  <c r="C30" i="18" s="1"/>
  <c r="C31" i="18" s="1"/>
  <c r="C32" i="18" s="1"/>
  <c r="C33" i="18" s="1"/>
  <c r="C34" i="18" s="1"/>
  <c r="C35" i="18" s="1"/>
  <c r="C36" i="18" s="1"/>
  <c r="C37" i="18" s="1"/>
  <c r="C38" i="18" s="1"/>
  <c r="C39" i="18" s="1"/>
  <c r="C40" i="18" s="1"/>
  <c r="C41" i="18" s="1"/>
  <c r="C42" i="18" s="1"/>
  <c r="C43" i="18" s="1"/>
  <c r="C44" i="18" s="1"/>
  <c r="C45" i="18" s="1"/>
  <c r="C46" i="18" s="1"/>
  <c r="C47" i="18" s="1"/>
  <c r="C48" i="18" s="1"/>
  <c r="C49" i="18" s="1"/>
  <c r="C50" i="18" s="1"/>
  <c r="C51" i="18" s="1"/>
  <c r="C52" i="18" s="1"/>
  <c r="C53" i="18" s="1"/>
  <c r="C54" i="18" s="1"/>
  <c r="C55" i="18" s="1"/>
  <c r="C56" i="18" s="1"/>
  <c r="C57" i="18" s="1"/>
  <c r="C58" i="18" s="1"/>
  <c r="C59" i="18" s="1"/>
  <c r="C60" i="18" s="1"/>
  <c r="C61" i="18" s="1"/>
  <c r="C62" i="18" s="1"/>
  <c r="C63" i="18" s="1"/>
  <c r="C64" i="18" s="1"/>
  <c r="C65" i="18" s="1"/>
  <c r="C66" i="18" s="1"/>
  <c r="C67" i="18" s="1"/>
  <c r="C68" i="18" s="1"/>
  <c r="C69" i="18" s="1"/>
  <c r="C70" i="18" s="1"/>
  <c r="C71" i="18" s="1"/>
  <c r="C72" i="18" s="1"/>
  <c r="C73" i="18" s="1"/>
  <c r="C74" i="18" s="1"/>
  <c r="C75" i="18" s="1"/>
  <c r="C76" i="18" s="1"/>
  <c r="C77" i="18" s="1"/>
  <c r="C78" i="18" s="1"/>
  <c r="C79" i="18" s="1"/>
  <c r="C80" i="18" s="1"/>
  <c r="C81" i="18" s="1"/>
  <c r="C82" i="18" s="1"/>
  <c r="C83" i="18" s="1"/>
  <c r="C84" i="18" s="1"/>
  <c r="C85" i="18" s="1"/>
  <c r="C86" i="18" s="1"/>
  <c r="C87" i="18" s="1"/>
  <c r="C88" i="18" s="1"/>
  <c r="C89" i="18" s="1"/>
  <c r="C90" i="18" s="1"/>
  <c r="C91" i="18" s="1"/>
  <c r="C92" i="18" s="1"/>
  <c r="C93" i="18" s="1"/>
  <c r="C94" i="18" s="1"/>
  <c r="C95" i="18" s="1"/>
  <c r="C96" i="18" s="1"/>
  <c r="C97" i="18" s="1"/>
  <c r="C98" i="18" s="1"/>
  <c r="C99" i="18" s="1"/>
  <c r="C100" i="18" s="1"/>
  <c r="C101" i="18" s="1"/>
  <c r="C102" i="18" s="1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26" i="18" s="1"/>
  <c r="C127" i="18" s="1"/>
  <c r="C128" i="18" s="1"/>
  <c r="C129" i="18" s="1"/>
  <c r="C130" i="18" s="1"/>
  <c r="C131" i="18" s="1"/>
  <c r="C132" i="18" s="1"/>
  <c r="C133" i="18" s="1"/>
  <c r="C134" i="18" s="1"/>
  <c r="C135" i="18" s="1"/>
  <c r="C136" i="18" s="1"/>
  <c r="C137" i="18" s="1"/>
  <c r="C138" i="18" s="1"/>
  <c r="C139" i="18" s="1"/>
  <c r="C140" i="18" s="1"/>
  <c r="C141" i="18" s="1"/>
  <c r="C142" i="18" s="1"/>
  <c r="C143" i="18" s="1"/>
  <c r="C144" i="18" s="1"/>
  <c r="C145" i="18" s="1"/>
  <c r="C146" i="18" s="1"/>
  <c r="C147" i="18" s="1"/>
  <c r="C148" i="18" s="1"/>
  <c r="C149" i="18" s="1"/>
  <c r="C150" i="18" s="1"/>
  <c r="C151" i="18" s="1"/>
  <c r="C152" i="18" s="1"/>
  <c r="C153" i="18" s="1"/>
  <c r="C154" i="18" s="1"/>
  <c r="C155" i="18" s="1"/>
  <c r="C156" i="18" s="1"/>
  <c r="C157" i="18" s="1"/>
  <c r="C158" i="18" s="1"/>
  <c r="C159" i="18" s="1"/>
  <c r="C160" i="18" s="1"/>
  <c r="C161" i="18" s="1"/>
  <c r="C162" i="18" s="1"/>
  <c r="C163" i="18" s="1"/>
  <c r="C164" i="18" s="1"/>
  <c r="C165" i="18" s="1"/>
  <c r="C166" i="18" s="1"/>
  <c r="C167" i="18" s="1"/>
  <c r="C168" i="18" s="1"/>
  <c r="C169" i="18" s="1"/>
  <c r="C170" i="18" s="1"/>
  <c r="C171" i="18" s="1"/>
  <c r="C172" i="18" s="1"/>
  <c r="C173" i="18" s="1"/>
  <c r="C174" i="18" s="1"/>
  <c r="C175" i="18" s="1"/>
  <c r="C176" i="18" s="1"/>
  <c r="C177" i="18" s="1"/>
  <c r="C178" i="18" s="1"/>
  <c r="C179" i="18" s="1"/>
  <c r="C180" i="18" s="1"/>
  <c r="C181" i="18" s="1"/>
  <c r="C182" i="18" s="1"/>
  <c r="C183" i="18" s="1"/>
  <c r="C184" i="18" s="1"/>
  <c r="C185" i="18" s="1"/>
  <c r="C186" i="18" s="1"/>
  <c r="C187" i="18" s="1"/>
  <c r="C188" i="18" s="1"/>
  <c r="C189" i="18" s="1"/>
  <c r="C190" i="18" s="1"/>
  <c r="C191" i="18" s="1"/>
  <c r="C192" i="18" s="1"/>
  <c r="C193" i="18" s="1"/>
  <c r="C194" i="18" s="1"/>
  <c r="C195" i="18" s="1"/>
  <c r="C196" i="18" s="1"/>
  <c r="C197" i="18" s="1"/>
  <c r="C198" i="18" s="1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C237" i="18" s="1"/>
  <c r="C238" i="18" s="1"/>
  <c r="C239" i="18" s="1"/>
  <c r="C240" i="18" s="1"/>
  <c r="C241" i="18" s="1"/>
  <c r="C242" i="18" s="1"/>
  <c r="C243" i="18" s="1"/>
  <c r="C244" i="18" s="1"/>
  <c r="C245" i="18" s="1"/>
  <c r="C246" i="18" s="1"/>
  <c r="C247" i="18" s="1"/>
  <c r="C248" i="18" s="1"/>
  <c r="C249" i="18" s="1"/>
  <c r="C250" i="18" s="1"/>
  <c r="C251" i="18" s="1"/>
  <c r="C252" i="18" s="1"/>
  <c r="C253" i="18" s="1"/>
  <c r="C254" i="18" s="1"/>
  <c r="C255" i="18" s="1"/>
  <c r="C256" i="18" s="1"/>
  <c r="C257" i="18" s="1"/>
  <c r="C258" i="18" s="1"/>
  <c r="C259" i="18" s="1"/>
  <c r="C260" i="18" s="1"/>
  <c r="C261" i="18" s="1"/>
  <c r="C262" i="18" s="1"/>
  <c r="C263" i="18" s="1"/>
  <c r="C264" i="18" s="1"/>
  <c r="C265" i="18" s="1"/>
  <c r="C266" i="18" s="1"/>
  <c r="C267" i="18" s="1"/>
  <c r="C268" i="18" s="1"/>
  <c r="C269" i="18" s="1"/>
  <c r="C270" i="18" s="1"/>
  <c r="C271" i="18" s="1"/>
  <c r="C272" i="18" s="1"/>
  <c r="C273" i="18" s="1"/>
  <c r="C274" i="18" s="1"/>
  <c r="C275" i="18" s="1"/>
  <c r="C276" i="18" s="1"/>
  <c r="C277" i="18" s="1"/>
  <c r="C278" i="18" s="1"/>
  <c r="C279" i="18" s="1"/>
  <c r="C280" i="18" s="1"/>
  <c r="C281" i="18" s="1"/>
  <c r="C282" i="18" s="1"/>
  <c r="C283" i="18" s="1"/>
  <c r="C284" i="18" s="1"/>
  <c r="C285" i="18" s="1"/>
  <c r="C286" i="18" s="1"/>
  <c r="C287" i="18" s="1"/>
  <c r="C288" i="18" s="1"/>
  <c r="C289" i="18" s="1"/>
  <c r="C15" i="18"/>
  <c r="B15" i="18"/>
  <c r="C2" i="17"/>
  <c r="H20" i="17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H39" i="17" s="1"/>
  <c r="H40" i="17" s="1"/>
  <c r="H41" i="17" s="1"/>
  <c r="H42" i="17" s="1"/>
  <c r="H43" i="17" s="1"/>
  <c r="H44" i="17" s="1"/>
  <c r="H45" i="17" s="1"/>
  <c r="H46" i="17" s="1"/>
  <c r="H47" i="17" s="1"/>
  <c r="H48" i="17" s="1"/>
  <c r="H49" i="17" s="1"/>
  <c r="H50" i="17" s="1"/>
  <c r="H51" i="17" s="1"/>
  <c r="H52" i="17" s="1"/>
  <c r="H53" i="17" s="1"/>
  <c r="H54" i="17" s="1"/>
  <c r="H55" i="17" s="1"/>
  <c r="H56" i="17" s="1"/>
  <c r="H57" i="17" s="1"/>
  <c r="H58" i="17" s="1"/>
  <c r="H59" i="17" s="1"/>
  <c r="H60" i="17" s="1"/>
  <c r="H61" i="17" s="1"/>
  <c r="H62" i="17" s="1"/>
  <c r="H63" i="17" s="1"/>
  <c r="H64" i="17" s="1"/>
  <c r="H65" i="17" s="1"/>
  <c r="H66" i="17" s="1"/>
  <c r="H67" i="17" s="1"/>
  <c r="H68" i="17" s="1"/>
  <c r="H69" i="17" s="1"/>
  <c r="H70" i="17" s="1"/>
  <c r="H71" i="17" s="1"/>
  <c r="H72" i="17" s="1"/>
  <c r="H73" i="17" s="1"/>
  <c r="H74" i="17" s="1"/>
  <c r="H75" i="17" s="1"/>
  <c r="H76" i="17" s="1"/>
  <c r="H77" i="17" s="1"/>
  <c r="H78" i="17" s="1"/>
  <c r="H79" i="17" s="1"/>
  <c r="H80" i="17" s="1"/>
  <c r="H81" i="17" s="1"/>
  <c r="H82" i="17" s="1"/>
  <c r="G20" i="17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C20" i="17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7" i="17" s="1"/>
  <c r="C38" i="17" s="1"/>
  <c r="C39" i="17" s="1"/>
  <c r="C40" i="17" s="1"/>
  <c r="C41" i="17" s="1"/>
  <c r="C42" i="17" s="1"/>
  <c r="C43" i="17" s="1"/>
  <c r="C44" i="17" s="1"/>
  <c r="C45" i="17" s="1"/>
  <c r="C46" i="17" s="1"/>
  <c r="C47" i="17" s="1"/>
  <c r="C48" i="17" s="1"/>
  <c r="C49" i="17" s="1"/>
  <c r="C50" i="17" s="1"/>
  <c r="C51" i="17" s="1"/>
  <c r="C52" i="17" s="1"/>
  <c r="C53" i="17" s="1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C98" i="17" s="1"/>
  <c r="C99" i="17" s="1"/>
  <c r="C100" i="17" s="1"/>
  <c r="C101" i="17" s="1"/>
  <c r="C102" i="17" s="1"/>
  <c r="C103" i="17" s="1"/>
  <c r="C104" i="17" s="1"/>
  <c r="C105" i="17" s="1"/>
  <c r="C106" i="17" s="1"/>
  <c r="C107" i="17" s="1"/>
  <c r="C108" i="17" s="1"/>
  <c r="C109" i="17" s="1"/>
  <c r="C110" i="17" s="1"/>
  <c r="C111" i="17" s="1"/>
  <c r="C112" i="17" s="1"/>
  <c r="C113" i="17" s="1"/>
  <c r="C114" i="17" s="1"/>
  <c r="C115" i="17" s="1"/>
  <c r="C116" i="17" s="1"/>
  <c r="C117" i="17" s="1"/>
  <c r="C118" i="17" s="1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C181" i="17" s="1"/>
  <c r="C182" i="17" s="1"/>
  <c r="C183" i="17" s="1"/>
  <c r="C184" i="17" s="1"/>
  <c r="C185" i="17" s="1"/>
  <c r="C186" i="17" s="1"/>
  <c r="C187" i="17" s="1"/>
  <c r="C188" i="17" s="1"/>
  <c r="C189" i="17" s="1"/>
  <c r="C190" i="17" s="1"/>
  <c r="C191" i="17" s="1"/>
  <c r="C192" i="17" s="1"/>
  <c r="C193" i="17" s="1"/>
  <c r="C194" i="17" s="1"/>
  <c r="C195" i="17" s="1"/>
  <c r="C196" i="17" s="1"/>
  <c r="C197" i="17" s="1"/>
  <c r="C198" i="17" s="1"/>
  <c r="C199" i="17" s="1"/>
  <c r="C200" i="17" s="1"/>
  <c r="C201" i="17" s="1"/>
  <c r="C202" i="17" s="1"/>
  <c r="C203" i="17" s="1"/>
  <c r="C204" i="17" s="1"/>
  <c r="C205" i="17" s="1"/>
  <c r="C206" i="17" s="1"/>
  <c r="C207" i="17" s="1"/>
  <c r="C208" i="17" s="1"/>
  <c r="C209" i="17" s="1"/>
  <c r="C210" i="17" s="1"/>
  <c r="C211" i="17" s="1"/>
  <c r="C212" i="17" s="1"/>
  <c r="C213" i="17" s="1"/>
  <c r="C214" i="17" s="1"/>
  <c r="C215" i="17" s="1"/>
  <c r="C216" i="17" s="1"/>
  <c r="C217" i="17" s="1"/>
  <c r="C218" i="17" s="1"/>
  <c r="C219" i="17" s="1"/>
  <c r="C220" i="17" s="1"/>
  <c r="C221" i="17" s="1"/>
  <c r="C222" i="17" s="1"/>
  <c r="C223" i="17" s="1"/>
  <c r="C224" i="17" s="1"/>
  <c r="C225" i="17" s="1"/>
  <c r="C226" i="17" s="1"/>
  <c r="C227" i="17" s="1"/>
  <c r="C228" i="17" s="1"/>
  <c r="C229" i="17" s="1"/>
  <c r="C230" i="17" s="1"/>
  <c r="C231" i="17" s="1"/>
  <c r="C232" i="17" s="1"/>
  <c r="C233" i="17" s="1"/>
  <c r="C234" i="17" s="1"/>
  <c r="C235" i="17" s="1"/>
  <c r="C236" i="17" s="1"/>
  <c r="C237" i="17" s="1"/>
  <c r="C238" i="17" s="1"/>
  <c r="C239" i="17" s="1"/>
  <c r="C240" i="17" s="1"/>
  <c r="C241" i="17" s="1"/>
  <c r="C242" i="17" s="1"/>
  <c r="C243" i="17" s="1"/>
  <c r="C244" i="17" s="1"/>
  <c r="C245" i="17" s="1"/>
  <c r="C246" i="17" s="1"/>
  <c r="C247" i="17" s="1"/>
  <c r="C248" i="17" s="1"/>
  <c r="C249" i="17" s="1"/>
  <c r="C250" i="17" s="1"/>
  <c r="C251" i="17" s="1"/>
  <c r="C252" i="17" s="1"/>
  <c r="C253" i="17" s="1"/>
  <c r="C254" i="17" s="1"/>
  <c r="C255" i="17" s="1"/>
  <c r="C256" i="17" s="1"/>
  <c r="C257" i="17" s="1"/>
  <c r="C258" i="17" s="1"/>
  <c r="C259" i="17" s="1"/>
  <c r="C260" i="17" s="1"/>
  <c r="C261" i="17" s="1"/>
  <c r="C262" i="17" s="1"/>
  <c r="C263" i="17" s="1"/>
  <c r="C264" i="17" s="1"/>
  <c r="C265" i="17" s="1"/>
  <c r="C266" i="17" s="1"/>
  <c r="C267" i="17" s="1"/>
  <c r="C268" i="17" s="1"/>
  <c r="C269" i="17" s="1"/>
  <c r="C270" i="17" s="1"/>
  <c r="C271" i="17" s="1"/>
  <c r="C272" i="17" s="1"/>
  <c r="C273" i="17" s="1"/>
  <c r="C274" i="17" s="1"/>
  <c r="C275" i="17" s="1"/>
  <c r="C276" i="17" s="1"/>
  <c r="C277" i="17" s="1"/>
  <c r="C278" i="17" s="1"/>
  <c r="C279" i="17" s="1"/>
  <c r="C280" i="17" s="1"/>
  <c r="C281" i="17" s="1"/>
  <c r="C282" i="17" s="1"/>
  <c r="C283" i="17" s="1"/>
  <c r="C284" i="17" s="1"/>
  <c r="C285" i="17" s="1"/>
  <c r="C286" i="17" s="1"/>
  <c r="C287" i="17" s="1"/>
  <c r="C288" i="17" s="1"/>
  <c r="C289" i="17" s="1"/>
  <c r="C15" i="17"/>
  <c r="B15" i="17"/>
  <c r="C2" i="16"/>
  <c r="G21" i="16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G109" i="16" s="1"/>
  <c r="G110" i="16" s="1"/>
  <c r="G111" i="16" s="1"/>
  <c r="G112" i="16" s="1"/>
  <c r="G113" i="16" s="1"/>
  <c r="G114" i="16" s="1"/>
  <c r="G115" i="16" s="1"/>
  <c r="G116" i="16" s="1"/>
  <c r="G117" i="16" s="1"/>
  <c r="G118" i="16" s="1"/>
  <c r="G119" i="16" s="1"/>
  <c r="G120" i="16" s="1"/>
  <c r="G121" i="16" s="1"/>
  <c r="G122" i="16" s="1"/>
  <c r="G123" i="16" s="1"/>
  <c r="G124" i="16" s="1"/>
  <c r="G125" i="16" s="1"/>
  <c r="G126" i="16" s="1"/>
  <c r="G127" i="16" s="1"/>
  <c r="G128" i="16" s="1"/>
  <c r="G129" i="16" s="1"/>
  <c r="G130" i="16" s="1"/>
  <c r="G131" i="16" s="1"/>
  <c r="G132" i="16" s="1"/>
  <c r="G133" i="16" s="1"/>
  <c r="G134" i="16" s="1"/>
  <c r="G135" i="16" s="1"/>
  <c r="G136" i="16" s="1"/>
  <c r="G137" i="16" s="1"/>
  <c r="G138" i="16" s="1"/>
  <c r="G139" i="16" s="1"/>
  <c r="G140" i="16" s="1"/>
  <c r="G141" i="16" s="1"/>
  <c r="G142" i="16" s="1"/>
  <c r="G143" i="16" s="1"/>
  <c r="G144" i="16" s="1"/>
  <c r="G145" i="16" s="1"/>
  <c r="G146" i="16" s="1"/>
  <c r="G147" i="16" s="1"/>
  <c r="G148" i="16" s="1"/>
  <c r="G149" i="16" s="1"/>
  <c r="G150" i="16" s="1"/>
  <c r="G151" i="16" s="1"/>
  <c r="G152" i="16" s="1"/>
  <c r="G153" i="16" s="1"/>
  <c r="G154" i="16" s="1"/>
  <c r="G155" i="16" s="1"/>
  <c r="G156" i="16" s="1"/>
  <c r="G157" i="16" s="1"/>
  <c r="G158" i="16" s="1"/>
  <c r="G159" i="16" s="1"/>
  <c r="G160" i="16" s="1"/>
  <c r="G161" i="16" s="1"/>
  <c r="G162" i="16" s="1"/>
  <c r="G163" i="16" s="1"/>
  <c r="G164" i="16" s="1"/>
  <c r="G165" i="16" s="1"/>
  <c r="G166" i="16" s="1"/>
  <c r="G167" i="16" s="1"/>
  <c r="G168" i="16" s="1"/>
  <c r="G169" i="16" s="1"/>
  <c r="G170" i="16" s="1"/>
  <c r="G171" i="16" s="1"/>
  <c r="G172" i="16" s="1"/>
  <c r="G173" i="16" s="1"/>
  <c r="G174" i="16" s="1"/>
  <c r="G175" i="16" s="1"/>
  <c r="G176" i="16" s="1"/>
  <c r="G177" i="16" s="1"/>
  <c r="G178" i="16" s="1"/>
  <c r="G179" i="16" s="1"/>
  <c r="G180" i="16" s="1"/>
  <c r="G181" i="16" s="1"/>
  <c r="G182" i="16" s="1"/>
  <c r="G183" i="16" s="1"/>
  <c r="G184" i="16" s="1"/>
  <c r="G185" i="16" s="1"/>
  <c r="G186" i="16" s="1"/>
  <c r="G187" i="16" s="1"/>
  <c r="G188" i="16" s="1"/>
  <c r="G189" i="16" s="1"/>
  <c r="G190" i="16" s="1"/>
  <c r="G191" i="16" s="1"/>
  <c r="G192" i="16" s="1"/>
  <c r="G193" i="16" s="1"/>
  <c r="G194" i="16" s="1"/>
  <c r="G195" i="16" s="1"/>
  <c r="G196" i="16" s="1"/>
  <c r="G197" i="16" s="1"/>
  <c r="G198" i="16" s="1"/>
  <c r="G199" i="16" s="1"/>
  <c r="G200" i="16" s="1"/>
  <c r="G201" i="16" s="1"/>
  <c r="G202" i="16" s="1"/>
  <c r="G203" i="16" s="1"/>
  <c r="G204" i="16" s="1"/>
  <c r="G205" i="16" s="1"/>
  <c r="G206" i="16" s="1"/>
  <c r="G207" i="16" s="1"/>
  <c r="G208" i="16" s="1"/>
  <c r="G209" i="16" s="1"/>
  <c r="G210" i="16" s="1"/>
  <c r="G211" i="16" s="1"/>
  <c r="G212" i="16" s="1"/>
  <c r="G213" i="16" s="1"/>
  <c r="G214" i="16" s="1"/>
  <c r="G215" i="16" s="1"/>
  <c r="G216" i="16" s="1"/>
  <c r="G217" i="16" s="1"/>
  <c r="G218" i="16" s="1"/>
  <c r="G219" i="16" s="1"/>
  <c r="G220" i="16" s="1"/>
  <c r="G221" i="16" s="1"/>
  <c r="G222" i="16" s="1"/>
  <c r="G223" i="16" s="1"/>
  <c r="G224" i="16" s="1"/>
  <c r="G225" i="16" s="1"/>
  <c r="G226" i="16" s="1"/>
  <c r="G227" i="16" s="1"/>
  <c r="G228" i="16" s="1"/>
  <c r="G229" i="16" s="1"/>
  <c r="G230" i="16" s="1"/>
  <c r="G231" i="16" s="1"/>
  <c r="G232" i="16" s="1"/>
  <c r="G233" i="16" s="1"/>
  <c r="G234" i="16" s="1"/>
  <c r="G235" i="16" s="1"/>
  <c r="G236" i="16" s="1"/>
  <c r="G237" i="16" s="1"/>
  <c r="G238" i="16" s="1"/>
  <c r="G239" i="16" s="1"/>
  <c r="G240" i="16" s="1"/>
  <c r="G241" i="16" s="1"/>
  <c r="G242" i="16" s="1"/>
  <c r="G243" i="16" s="1"/>
  <c r="G244" i="16" s="1"/>
  <c r="G245" i="16" s="1"/>
  <c r="G246" i="16" s="1"/>
  <c r="G247" i="16" s="1"/>
  <c r="G248" i="16" s="1"/>
  <c r="G249" i="16" s="1"/>
  <c r="G250" i="16" s="1"/>
  <c r="G251" i="16" s="1"/>
  <c r="G252" i="16" s="1"/>
  <c r="G253" i="16" s="1"/>
  <c r="G254" i="16" s="1"/>
  <c r="G255" i="16" s="1"/>
  <c r="G256" i="16" s="1"/>
  <c r="G257" i="16" s="1"/>
  <c r="G258" i="16" s="1"/>
  <c r="G259" i="16" s="1"/>
  <c r="G260" i="16" s="1"/>
  <c r="G261" i="16" s="1"/>
  <c r="G262" i="16" s="1"/>
  <c r="G263" i="16" s="1"/>
  <c r="G264" i="16" s="1"/>
  <c r="G265" i="16" s="1"/>
  <c r="G266" i="16" s="1"/>
  <c r="G267" i="16" s="1"/>
  <c r="G268" i="16" s="1"/>
  <c r="G269" i="16" s="1"/>
  <c r="G270" i="16" s="1"/>
  <c r="G271" i="16" s="1"/>
  <c r="G272" i="16" s="1"/>
  <c r="G273" i="16" s="1"/>
  <c r="G274" i="16" s="1"/>
  <c r="G275" i="16" s="1"/>
  <c r="G276" i="16" s="1"/>
  <c r="G277" i="16" s="1"/>
  <c r="G278" i="16" s="1"/>
  <c r="G279" i="16" s="1"/>
  <c r="G280" i="16" s="1"/>
  <c r="G281" i="16" s="1"/>
  <c r="G282" i="16" s="1"/>
  <c r="G283" i="16" s="1"/>
  <c r="G284" i="16" s="1"/>
  <c r="G285" i="16" s="1"/>
  <c r="G286" i="16" s="1"/>
  <c r="G287" i="16" s="1"/>
  <c r="G288" i="16" s="1"/>
  <c r="G289" i="16" s="1"/>
  <c r="H20" i="16"/>
  <c r="H21" i="16" s="1"/>
  <c r="G20" i="16"/>
  <c r="C20" i="16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15" i="16"/>
  <c r="B15" i="16"/>
  <c r="C2" i="15"/>
  <c r="H20" i="15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H54" i="15" s="1"/>
  <c r="H55" i="15" s="1"/>
  <c r="H56" i="15" s="1"/>
  <c r="H57" i="15" s="1"/>
  <c r="H58" i="15" s="1"/>
  <c r="H59" i="15" s="1"/>
  <c r="H60" i="15" s="1"/>
  <c r="H61" i="15" s="1"/>
  <c r="H62" i="15" s="1"/>
  <c r="H63" i="15" s="1"/>
  <c r="H64" i="15" s="1"/>
  <c r="H65" i="15" s="1"/>
  <c r="H66" i="15" s="1"/>
  <c r="H67" i="15" s="1"/>
  <c r="H68" i="15" s="1"/>
  <c r="H69" i="15" s="1"/>
  <c r="H70" i="15" s="1"/>
  <c r="H71" i="15" s="1"/>
  <c r="H72" i="15" s="1"/>
  <c r="H73" i="15" s="1"/>
  <c r="H74" i="15" s="1"/>
  <c r="H75" i="15" s="1"/>
  <c r="H76" i="15" s="1"/>
  <c r="H77" i="15" s="1"/>
  <c r="H78" i="15" s="1"/>
  <c r="H79" i="15" s="1"/>
  <c r="H80" i="15" s="1"/>
  <c r="H81" i="15" s="1"/>
  <c r="H82" i="15" s="1"/>
  <c r="G20" i="15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C20" i="15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C72" i="15" s="1"/>
  <c r="C73" i="15" s="1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C89" i="15" s="1"/>
  <c r="C90" i="15" s="1"/>
  <c r="C91" i="15" s="1"/>
  <c r="C92" i="15" s="1"/>
  <c r="C93" i="15" s="1"/>
  <c r="C94" i="15" s="1"/>
  <c r="C95" i="15" s="1"/>
  <c r="C96" i="15" s="1"/>
  <c r="C97" i="15" s="1"/>
  <c r="C98" i="15" s="1"/>
  <c r="C99" i="15" s="1"/>
  <c r="C100" i="15" s="1"/>
  <c r="C101" i="15" s="1"/>
  <c r="C102" i="15" s="1"/>
  <c r="C103" i="15" s="1"/>
  <c r="C104" i="15" s="1"/>
  <c r="C105" i="15" s="1"/>
  <c r="C106" i="15" s="1"/>
  <c r="C107" i="15" s="1"/>
  <c r="C108" i="15" s="1"/>
  <c r="C109" i="15" s="1"/>
  <c r="C110" i="15" s="1"/>
  <c r="C111" i="15" s="1"/>
  <c r="C112" i="15" s="1"/>
  <c r="C113" i="15" s="1"/>
  <c r="C114" i="15" s="1"/>
  <c r="C115" i="15" s="1"/>
  <c r="C116" i="15" s="1"/>
  <c r="C117" i="15" s="1"/>
  <c r="C118" i="15" s="1"/>
  <c r="C119" i="15" s="1"/>
  <c r="C120" i="15" s="1"/>
  <c r="C121" i="15" s="1"/>
  <c r="C122" i="15" s="1"/>
  <c r="C123" i="15" s="1"/>
  <c r="C124" i="15" s="1"/>
  <c r="C125" i="15" s="1"/>
  <c r="C126" i="15" s="1"/>
  <c r="C127" i="15" s="1"/>
  <c r="C128" i="15" s="1"/>
  <c r="C129" i="15" s="1"/>
  <c r="C130" i="15" s="1"/>
  <c r="C131" i="15" s="1"/>
  <c r="C132" i="15" s="1"/>
  <c r="C133" i="15" s="1"/>
  <c r="C134" i="15" s="1"/>
  <c r="C135" i="15" s="1"/>
  <c r="C136" i="15" s="1"/>
  <c r="C137" i="15" s="1"/>
  <c r="C138" i="15" s="1"/>
  <c r="C139" i="15" s="1"/>
  <c r="C140" i="15" s="1"/>
  <c r="C141" i="15" s="1"/>
  <c r="C142" i="15" s="1"/>
  <c r="C143" i="15" s="1"/>
  <c r="C144" i="15" s="1"/>
  <c r="C145" i="15" s="1"/>
  <c r="C146" i="15" s="1"/>
  <c r="C147" i="15" s="1"/>
  <c r="C148" i="15" s="1"/>
  <c r="C149" i="15" s="1"/>
  <c r="C150" i="15" s="1"/>
  <c r="C151" i="15" s="1"/>
  <c r="C152" i="15" s="1"/>
  <c r="C153" i="15" s="1"/>
  <c r="C154" i="15" s="1"/>
  <c r="C155" i="15" s="1"/>
  <c r="C156" i="15" s="1"/>
  <c r="C157" i="15" s="1"/>
  <c r="C158" i="15" s="1"/>
  <c r="C159" i="15" s="1"/>
  <c r="C160" i="15" s="1"/>
  <c r="C161" i="15" s="1"/>
  <c r="C162" i="15" s="1"/>
  <c r="C163" i="15" s="1"/>
  <c r="C164" i="15" s="1"/>
  <c r="C165" i="15" s="1"/>
  <c r="C166" i="15" s="1"/>
  <c r="C167" i="15" s="1"/>
  <c r="C168" i="15" s="1"/>
  <c r="C169" i="15" s="1"/>
  <c r="C170" i="15" s="1"/>
  <c r="C171" i="15" s="1"/>
  <c r="C172" i="15" s="1"/>
  <c r="C173" i="15" s="1"/>
  <c r="C174" i="15" s="1"/>
  <c r="C175" i="15" s="1"/>
  <c r="C176" i="15" s="1"/>
  <c r="C177" i="15" s="1"/>
  <c r="C178" i="15" s="1"/>
  <c r="C179" i="15" s="1"/>
  <c r="C180" i="15" s="1"/>
  <c r="C181" i="15" s="1"/>
  <c r="C182" i="15" s="1"/>
  <c r="C183" i="15" s="1"/>
  <c r="C184" i="15" s="1"/>
  <c r="C185" i="15" s="1"/>
  <c r="C186" i="15" s="1"/>
  <c r="C187" i="15" s="1"/>
  <c r="C188" i="15" s="1"/>
  <c r="C189" i="15" s="1"/>
  <c r="C190" i="15" s="1"/>
  <c r="C191" i="15" s="1"/>
  <c r="C192" i="15" s="1"/>
  <c r="C193" i="15" s="1"/>
  <c r="C194" i="15" s="1"/>
  <c r="C195" i="15" s="1"/>
  <c r="C196" i="15" s="1"/>
  <c r="C197" i="15" s="1"/>
  <c r="C198" i="15" s="1"/>
  <c r="C199" i="15" s="1"/>
  <c r="C200" i="15" s="1"/>
  <c r="C201" i="15" s="1"/>
  <c r="C202" i="15" s="1"/>
  <c r="C203" i="15" s="1"/>
  <c r="C204" i="15" s="1"/>
  <c r="C205" i="15" s="1"/>
  <c r="C206" i="15" s="1"/>
  <c r="C207" i="15" s="1"/>
  <c r="C208" i="15" s="1"/>
  <c r="C209" i="15" s="1"/>
  <c r="C210" i="15" s="1"/>
  <c r="C211" i="15" s="1"/>
  <c r="C212" i="15" s="1"/>
  <c r="C213" i="15" s="1"/>
  <c r="C214" i="15" s="1"/>
  <c r="C215" i="15" s="1"/>
  <c r="C216" i="15" s="1"/>
  <c r="C217" i="15" s="1"/>
  <c r="C218" i="15" s="1"/>
  <c r="C219" i="15" s="1"/>
  <c r="C220" i="15" s="1"/>
  <c r="C221" i="15" s="1"/>
  <c r="C222" i="15" s="1"/>
  <c r="C223" i="15" s="1"/>
  <c r="C224" i="15" s="1"/>
  <c r="C225" i="15" s="1"/>
  <c r="C226" i="15" s="1"/>
  <c r="C227" i="15" s="1"/>
  <c r="C228" i="15" s="1"/>
  <c r="C229" i="15" s="1"/>
  <c r="C230" i="15" s="1"/>
  <c r="C231" i="15" s="1"/>
  <c r="C232" i="15" s="1"/>
  <c r="C233" i="15" s="1"/>
  <c r="C234" i="15" s="1"/>
  <c r="C235" i="15" s="1"/>
  <c r="C236" i="15" s="1"/>
  <c r="C237" i="15" s="1"/>
  <c r="C238" i="15" s="1"/>
  <c r="C239" i="15" s="1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C252" i="15" s="1"/>
  <c r="C253" i="15" s="1"/>
  <c r="C254" i="15" s="1"/>
  <c r="C255" i="15" s="1"/>
  <c r="C256" i="15" s="1"/>
  <c r="C257" i="15" s="1"/>
  <c r="C258" i="15" s="1"/>
  <c r="C259" i="15" s="1"/>
  <c r="C260" i="15" s="1"/>
  <c r="C261" i="15" s="1"/>
  <c r="C262" i="15" s="1"/>
  <c r="C263" i="15" s="1"/>
  <c r="C264" i="15" s="1"/>
  <c r="C265" i="15" s="1"/>
  <c r="C266" i="15" s="1"/>
  <c r="C267" i="15" s="1"/>
  <c r="C268" i="15" s="1"/>
  <c r="C269" i="15" s="1"/>
  <c r="C270" i="15" s="1"/>
  <c r="C271" i="15" s="1"/>
  <c r="C272" i="15" s="1"/>
  <c r="C273" i="15" s="1"/>
  <c r="C274" i="15" s="1"/>
  <c r="C275" i="15" s="1"/>
  <c r="C276" i="15" s="1"/>
  <c r="C277" i="15" s="1"/>
  <c r="C278" i="15" s="1"/>
  <c r="C279" i="15" s="1"/>
  <c r="C280" i="15" s="1"/>
  <c r="C281" i="15" s="1"/>
  <c r="C282" i="15" s="1"/>
  <c r="C283" i="15" s="1"/>
  <c r="C284" i="15" s="1"/>
  <c r="C285" i="15" s="1"/>
  <c r="C286" i="15" s="1"/>
  <c r="C287" i="15" s="1"/>
  <c r="C288" i="15" s="1"/>
  <c r="C289" i="15" s="1"/>
  <c r="C15" i="15"/>
  <c r="B15" i="15"/>
  <c r="C2" i="11"/>
  <c r="H20" i="1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G20" i="1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C20" i="1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09" i="11" s="1"/>
  <c r="C110" i="11" s="1"/>
  <c r="C111" i="11" s="1"/>
  <c r="C112" i="11" s="1"/>
  <c r="C113" i="11" s="1"/>
  <c r="C114" i="11" s="1"/>
  <c r="C115" i="11" s="1"/>
  <c r="C116" i="11" s="1"/>
  <c r="C117" i="11" s="1"/>
  <c r="C118" i="11" s="1"/>
  <c r="C119" i="11" s="1"/>
  <c r="C120" i="11" s="1"/>
  <c r="C121" i="11" s="1"/>
  <c r="C122" i="11" s="1"/>
  <c r="C123" i="11" s="1"/>
  <c r="C124" i="11" s="1"/>
  <c r="C125" i="11" s="1"/>
  <c r="C126" i="11" s="1"/>
  <c r="C127" i="11" s="1"/>
  <c r="C128" i="11" s="1"/>
  <c r="C129" i="11" s="1"/>
  <c r="C130" i="11" s="1"/>
  <c r="C131" i="11" s="1"/>
  <c r="C132" i="11" s="1"/>
  <c r="C133" i="11" s="1"/>
  <c r="C134" i="11" s="1"/>
  <c r="C135" i="11" s="1"/>
  <c r="C136" i="11" s="1"/>
  <c r="C137" i="11" s="1"/>
  <c r="C138" i="11" s="1"/>
  <c r="C139" i="11" s="1"/>
  <c r="C140" i="11" s="1"/>
  <c r="C141" i="11" s="1"/>
  <c r="C142" i="11" s="1"/>
  <c r="C143" i="11" s="1"/>
  <c r="C144" i="11" s="1"/>
  <c r="C145" i="11" s="1"/>
  <c r="C146" i="11" s="1"/>
  <c r="C147" i="11" s="1"/>
  <c r="C148" i="11" s="1"/>
  <c r="C149" i="11" s="1"/>
  <c r="C150" i="11" s="1"/>
  <c r="C151" i="11" s="1"/>
  <c r="C152" i="11" s="1"/>
  <c r="C153" i="11" s="1"/>
  <c r="C154" i="11" s="1"/>
  <c r="C155" i="11" s="1"/>
  <c r="C156" i="11" s="1"/>
  <c r="C157" i="11" s="1"/>
  <c r="C158" i="11" s="1"/>
  <c r="C159" i="11" s="1"/>
  <c r="C160" i="11" s="1"/>
  <c r="C161" i="11" s="1"/>
  <c r="C162" i="11" s="1"/>
  <c r="C163" i="11" s="1"/>
  <c r="C164" i="11" s="1"/>
  <c r="C165" i="11" s="1"/>
  <c r="C166" i="11" s="1"/>
  <c r="C167" i="11" s="1"/>
  <c r="C168" i="11" s="1"/>
  <c r="C169" i="11" s="1"/>
  <c r="C170" i="11" s="1"/>
  <c r="C171" i="11" s="1"/>
  <c r="C172" i="11" s="1"/>
  <c r="C173" i="11" s="1"/>
  <c r="C174" i="11" s="1"/>
  <c r="C175" i="11" s="1"/>
  <c r="C176" i="11" s="1"/>
  <c r="C177" i="11" s="1"/>
  <c r="C178" i="11" s="1"/>
  <c r="C179" i="11" s="1"/>
  <c r="C180" i="11" s="1"/>
  <c r="C181" i="11" s="1"/>
  <c r="C182" i="11" s="1"/>
  <c r="C183" i="11" s="1"/>
  <c r="C184" i="11" s="1"/>
  <c r="C185" i="11" s="1"/>
  <c r="C186" i="11" s="1"/>
  <c r="C187" i="11" s="1"/>
  <c r="C188" i="11" s="1"/>
  <c r="C189" i="11" s="1"/>
  <c r="C190" i="11" s="1"/>
  <c r="C191" i="11" s="1"/>
  <c r="C192" i="11" s="1"/>
  <c r="C193" i="11" s="1"/>
  <c r="C194" i="11" s="1"/>
  <c r="C195" i="11" s="1"/>
  <c r="C196" i="11" s="1"/>
  <c r="C197" i="11" s="1"/>
  <c r="C198" i="11" s="1"/>
  <c r="C199" i="11" s="1"/>
  <c r="C200" i="11" s="1"/>
  <c r="C201" i="11" s="1"/>
  <c r="C202" i="11" s="1"/>
  <c r="C203" i="11" s="1"/>
  <c r="C204" i="11" s="1"/>
  <c r="C205" i="11" s="1"/>
  <c r="C206" i="11" s="1"/>
  <c r="C207" i="11" s="1"/>
  <c r="C208" i="11" s="1"/>
  <c r="C209" i="11" s="1"/>
  <c r="C210" i="11" s="1"/>
  <c r="C211" i="11" s="1"/>
  <c r="C212" i="11" s="1"/>
  <c r="C213" i="11" s="1"/>
  <c r="C214" i="11" s="1"/>
  <c r="C215" i="11" s="1"/>
  <c r="C216" i="11" s="1"/>
  <c r="C217" i="11" s="1"/>
  <c r="C218" i="11" s="1"/>
  <c r="C219" i="11" s="1"/>
  <c r="C220" i="11" s="1"/>
  <c r="C221" i="11" s="1"/>
  <c r="C222" i="11" s="1"/>
  <c r="C223" i="11" s="1"/>
  <c r="C224" i="11" s="1"/>
  <c r="C225" i="11" s="1"/>
  <c r="C226" i="11" s="1"/>
  <c r="C227" i="11" s="1"/>
  <c r="C228" i="11" s="1"/>
  <c r="C229" i="11" s="1"/>
  <c r="C230" i="11" s="1"/>
  <c r="C231" i="11" s="1"/>
  <c r="C232" i="11" s="1"/>
  <c r="C233" i="11" s="1"/>
  <c r="C234" i="11" s="1"/>
  <c r="C235" i="11" s="1"/>
  <c r="C236" i="11" s="1"/>
  <c r="C237" i="11" s="1"/>
  <c r="C238" i="11" s="1"/>
  <c r="C239" i="11" s="1"/>
  <c r="C240" i="11" s="1"/>
  <c r="C241" i="11" s="1"/>
  <c r="C242" i="11" s="1"/>
  <c r="C243" i="11" s="1"/>
  <c r="C244" i="11" s="1"/>
  <c r="C245" i="11" s="1"/>
  <c r="C246" i="11" s="1"/>
  <c r="C247" i="11" s="1"/>
  <c r="C248" i="11" s="1"/>
  <c r="C249" i="11" s="1"/>
  <c r="C250" i="11" s="1"/>
  <c r="C251" i="11" s="1"/>
  <c r="C252" i="11" s="1"/>
  <c r="C253" i="11" s="1"/>
  <c r="C254" i="11" s="1"/>
  <c r="C255" i="11" s="1"/>
  <c r="C256" i="11" s="1"/>
  <c r="C257" i="11" s="1"/>
  <c r="C258" i="11" s="1"/>
  <c r="C259" i="11" s="1"/>
  <c r="C260" i="11" s="1"/>
  <c r="C261" i="11" s="1"/>
  <c r="C262" i="11" s="1"/>
  <c r="C263" i="11" s="1"/>
  <c r="C264" i="11" s="1"/>
  <c r="C265" i="11" s="1"/>
  <c r="C266" i="11" s="1"/>
  <c r="C267" i="11" s="1"/>
  <c r="C268" i="11" s="1"/>
  <c r="C269" i="11" s="1"/>
  <c r="C270" i="11" s="1"/>
  <c r="C271" i="11" s="1"/>
  <c r="C272" i="11" s="1"/>
  <c r="C273" i="11" s="1"/>
  <c r="C274" i="11" s="1"/>
  <c r="C275" i="11" s="1"/>
  <c r="C276" i="11" s="1"/>
  <c r="C277" i="11" s="1"/>
  <c r="C278" i="11" s="1"/>
  <c r="C279" i="11" s="1"/>
  <c r="C280" i="11" s="1"/>
  <c r="C281" i="11" s="1"/>
  <c r="C282" i="11" s="1"/>
  <c r="C283" i="11" s="1"/>
  <c r="C284" i="11" s="1"/>
  <c r="C285" i="11" s="1"/>
  <c r="C286" i="11" s="1"/>
  <c r="C287" i="11" s="1"/>
  <c r="C288" i="11" s="1"/>
  <c r="C289" i="11" s="1"/>
  <c r="C15" i="11"/>
  <c r="B15" i="11"/>
  <c r="C15" i="10"/>
  <c r="C15" i="6"/>
  <c r="C2" i="10"/>
  <c r="C2" i="6"/>
  <c r="R16" i="39" l="1"/>
  <c r="Y16" i="39" s="1"/>
  <c r="Z16" i="39" s="1"/>
  <c r="U16" i="39" s="1"/>
  <c r="S16" i="39"/>
  <c r="Q16" i="39"/>
  <c r="O16" i="39"/>
  <c r="B17" i="39"/>
  <c r="D18" i="39"/>
  <c r="E17" i="39"/>
  <c r="I17" i="39" s="1"/>
  <c r="H23" i="35"/>
  <c r="H23" i="34"/>
  <c r="H24" i="33"/>
  <c r="H23" i="32"/>
  <c r="H24" i="31"/>
  <c r="O2" i="21"/>
  <c r="O2" i="19"/>
  <c r="C2" i="22"/>
  <c r="O2" i="17"/>
  <c r="H24" i="29"/>
  <c r="H85" i="28"/>
  <c r="H23" i="27"/>
  <c r="H23" i="26"/>
  <c r="H23" i="25"/>
  <c r="H24" i="24"/>
  <c r="H23" i="23"/>
  <c r="H24" i="22"/>
  <c r="H24" i="21"/>
  <c r="H24" i="20"/>
  <c r="O2" i="18"/>
  <c r="H60" i="19"/>
  <c r="H21" i="18"/>
  <c r="H83" i="17"/>
  <c r="O2" i="16"/>
  <c r="H22" i="16"/>
  <c r="O2" i="15"/>
  <c r="H83" i="15"/>
  <c r="O2" i="11"/>
  <c r="H83" i="11"/>
  <c r="O2" i="10"/>
  <c r="H20" i="10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G20" i="10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C20" i="10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B15" i="10"/>
  <c r="C3" i="10"/>
  <c r="B15" i="6"/>
  <c r="C3" i="6"/>
  <c r="C1" i="6"/>
  <c r="C1" i="10"/>
  <c r="C3" i="11"/>
  <c r="C3" i="15"/>
  <c r="C3" i="16"/>
  <c r="O3" i="16" s="1"/>
  <c r="C3" i="17"/>
  <c r="C3" i="18"/>
  <c r="C3" i="19"/>
  <c r="C3" i="20"/>
  <c r="C3" i="21"/>
  <c r="C3" i="22"/>
  <c r="C3" i="29"/>
  <c r="C1" i="31"/>
  <c r="C1" i="32"/>
  <c r="C1" i="33"/>
  <c r="C1" i="34"/>
  <c r="C1" i="35"/>
  <c r="C3" i="35" l="1"/>
  <c r="E19" i="35" s="1"/>
  <c r="M11" i="9"/>
  <c r="D11" i="35" s="1"/>
  <c r="T16" i="39"/>
  <c r="E18" i="39"/>
  <c r="I18" i="39" s="1"/>
  <c r="D19" i="39"/>
  <c r="B18" i="39"/>
  <c r="Q17" i="39"/>
  <c r="S17" i="39"/>
  <c r="O17" i="39"/>
  <c r="R17" i="39"/>
  <c r="Y17" i="39" s="1"/>
  <c r="Z17" i="39" s="1"/>
  <c r="U17" i="39" s="1"/>
  <c r="V17" i="39" s="1"/>
  <c r="V16" i="39"/>
  <c r="I19" i="35"/>
  <c r="K19" i="35"/>
  <c r="J19" i="35"/>
  <c r="O1" i="35"/>
  <c r="H24" i="35"/>
  <c r="J19" i="33"/>
  <c r="I19" i="33"/>
  <c r="K19" i="33"/>
  <c r="O1" i="33"/>
  <c r="I19" i="34"/>
  <c r="K19" i="34"/>
  <c r="J19" i="34"/>
  <c r="O1" i="34"/>
  <c r="K19" i="32"/>
  <c r="I19" i="32"/>
  <c r="J19" i="32"/>
  <c r="O1" i="32"/>
  <c r="H24" i="34"/>
  <c r="H25" i="33"/>
  <c r="H24" i="32"/>
  <c r="O1" i="31"/>
  <c r="I19" i="31"/>
  <c r="J19" i="31"/>
  <c r="K19" i="31"/>
  <c r="H25" i="31"/>
  <c r="C2" i="23"/>
  <c r="C3" i="23"/>
  <c r="O2" i="22"/>
  <c r="I19" i="10"/>
  <c r="J19" i="10"/>
  <c r="E19" i="29"/>
  <c r="S19" i="29" s="1"/>
  <c r="T19" i="29" s="1"/>
  <c r="O3" i="29"/>
  <c r="H25" i="29"/>
  <c r="H86" i="28"/>
  <c r="H24" i="27"/>
  <c r="H24" i="26"/>
  <c r="H24" i="25"/>
  <c r="H25" i="24"/>
  <c r="H24" i="23"/>
  <c r="O1" i="10"/>
  <c r="K19" i="10"/>
  <c r="E19" i="22"/>
  <c r="S19" i="22" s="1"/>
  <c r="T19" i="22" s="1"/>
  <c r="O3" i="22"/>
  <c r="E19" i="21"/>
  <c r="S19" i="21" s="1"/>
  <c r="T19" i="21" s="1"/>
  <c r="O3" i="21"/>
  <c r="E19" i="20"/>
  <c r="S19" i="20" s="1"/>
  <c r="T19" i="20" s="1"/>
  <c r="O3" i="20"/>
  <c r="H25" i="22"/>
  <c r="H25" i="21"/>
  <c r="H25" i="20"/>
  <c r="O3" i="19"/>
  <c r="E19" i="19"/>
  <c r="S19" i="19" s="1"/>
  <c r="T19" i="19" s="1"/>
  <c r="O3" i="18"/>
  <c r="E19" i="18"/>
  <c r="S19" i="18" s="1"/>
  <c r="T19" i="18" s="1"/>
  <c r="O3" i="17"/>
  <c r="E19" i="17"/>
  <c r="S19" i="17" s="1"/>
  <c r="T19" i="17" s="1"/>
  <c r="E19" i="16"/>
  <c r="S19" i="16" s="1"/>
  <c r="H61" i="19"/>
  <c r="H22" i="18"/>
  <c r="H84" i="17"/>
  <c r="H23" i="16"/>
  <c r="O3" i="15"/>
  <c r="E19" i="15"/>
  <c r="S19" i="15" s="1"/>
  <c r="T19" i="15" s="1"/>
  <c r="H84" i="15"/>
  <c r="E19" i="11"/>
  <c r="S19" i="11" s="1"/>
  <c r="T19" i="11" s="1"/>
  <c r="O3" i="11"/>
  <c r="H84" i="11"/>
  <c r="O3" i="6"/>
  <c r="E19" i="6"/>
  <c r="O3" i="10"/>
  <c r="E19" i="10"/>
  <c r="H105" i="10"/>
  <c r="O3" i="35" l="1"/>
  <c r="R18" i="39"/>
  <c r="Y18" i="39" s="1"/>
  <c r="Z18" i="39" s="1"/>
  <c r="U18" i="39" s="1"/>
  <c r="V18" i="39" s="1"/>
  <c r="S18" i="39"/>
  <c r="O18" i="39"/>
  <c r="Q18" i="39"/>
  <c r="D20" i="39"/>
  <c r="E19" i="39"/>
  <c r="I19" i="39" s="1"/>
  <c r="B19" i="39"/>
  <c r="T17" i="39"/>
  <c r="S19" i="35"/>
  <c r="M19" i="35"/>
  <c r="K20" i="35" s="1"/>
  <c r="E20" i="35" s="1"/>
  <c r="L19" i="35"/>
  <c r="J20" i="35" s="1"/>
  <c r="F19" i="35"/>
  <c r="H25" i="35"/>
  <c r="M19" i="32"/>
  <c r="K20" i="32" s="1"/>
  <c r="L19" i="32"/>
  <c r="J20" i="32" s="1"/>
  <c r="L19" i="33"/>
  <c r="J20" i="33" s="1"/>
  <c r="M19" i="33"/>
  <c r="K20" i="33" s="1"/>
  <c r="M19" i="34"/>
  <c r="K20" i="34" s="1"/>
  <c r="L19" i="34"/>
  <c r="J20" i="34" s="1"/>
  <c r="H25" i="34"/>
  <c r="H26" i="33"/>
  <c r="H25" i="32"/>
  <c r="L19" i="31"/>
  <c r="J20" i="31" s="1"/>
  <c r="M19" i="31"/>
  <c r="K20" i="31" s="1"/>
  <c r="H26" i="31"/>
  <c r="O3" i="23"/>
  <c r="E19" i="23"/>
  <c r="S19" i="23" s="1"/>
  <c r="T19" i="23" s="1"/>
  <c r="C2" i="24"/>
  <c r="C3" i="24"/>
  <c r="O2" i="23"/>
  <c r="M19" i="10"/>
  <c r="K20" i="10" s="1"/>
  <c r="L19" i="10"/>
  <c r="J20" i="10" s="1"/>
  <c r="H26" i="29"/>
  <c r="H87" i="28"/>
  <c r="H25" i="27"/>
  <c r="H25" i="26"/>
  <c r="H25" i="25"/>
  <c r="H26" i="24"/>
  <c r="H25" i="23"/>
  <c r="F19" i="10"/>
  <c r="H26" i="22"/>
  <c r="H26" i="21"/>
  <c r="H26" i="20"/>
  <c r="H62" i="19"/>
  <c r="H23" i="18"/>
  <c r="H85" i="17"/>
  <c r="H24" i="16"/>
  <c r="T19" i="16"/>
  <c r="H85" i="15"/>
  <c r="H85" i="11"/>
  <c r="S19" i="10"/>
  <c r="T19" i="10" s="1"/>
  <c r="H106" i="10"/>
  <c r="T18" i="39" l="1"/>
  <c r="S19" i="39"/>
  <c r="O19" i="39"/>
  <c r="Q19" i="39"/>
  <c r="R19" i="39"/>
  <c r="Y19" i="39" s="1"/>
  <c r="Z19" i="39" s="1"/>
  <c r="U19" i="39" s="1"/>
  <c r="V19" i="39" s="1"/>
  <c r="B20" i="39"/>
  <c r="E20" i="39"/>
  <c r="I20" i="39" s="1"/>
  <c r="D21" i="39"/>
  <c r="I20" i="32"/>
  <c r="L20" i="32" s="1"/>
  <c r="J21" i="32" s="1"/>
  <c r="I20" i="35"/>
  <c r="M20" i="35" s="1"/>
  <c r="K21" i="35" s="1"/>
  <c r="E21" i="35" s="1"/>
  <c r="S20" i="35"/>
  <c r="U19" i="35" s="1"/>
  <c r="D20" i="35"/>
  <c r="T19" i="35"/>
  <c r="H26" i="35"/>
  <c r="I20" i="34"/>
  <c r="L20" i="34" s="1"/>
  <c r="J21" i="34" s="1"/>
  <c r="D20" i="34"/>
  <c r="D20" i="32"/>
  <c r="D20" i="33"/>
  <c r="I20" i="33"/>
  <c r="H26" i="34"/>
  <c r="H27" i="33"/>
  <c r="H26" i="32"/>
  <c r="I20" i="31"/>
  <c r="D20" i="31"/>
  <c r="H27" i="31"/>
  <c r="O3" i="24"/>
  <c r="E19" i="24"/>
  <c r="O2" i="24"/>
  <c r="C2" i="25"/>
  <c r="C3" i="25"/>
  <c r="I20" i="10"/>
  <c r="D20" i="10"/>
  <c r="E20" i="10"/>
  <c r="S20" i="10" s="1"/>
  <c r="U19" i="10" s="1"/>
  <c r="H27" i="29"/>
  <c r="H88" i="28"/>
  <c r="H26" i="27"/>
  <c r="H26" i="26"/>
  <c r="H26" i="25"/>
  <c r="H27" i="24"/>
  <c r="H26" i="23"/>
  <c r="H27" i="22"/>
  <c r="H27" i="21"/>
  <c r="H27" i="20"/>
  <c r="H63" i="19"/>
  <c r="H24" i="18"/>
  <c r="H86" i="17"/>
  <c r="H25" i="16"/>
  <c r="H86" i="15"/>
  <c r="H86" i="11"/>
  <c r="H107" i="10"/>
  <c r="B21" i="39" l="1"/>
  <c r="D22" i="39"/>
  <c r="E21" i="39"/>
  <c r="I21" i="39" s="1"/>
  <c r="T19" i="39"/>
  <c r="R20" i="39"/>
  <c r="Y20" i="39" s="1"/>
  <c r="Z20" i="39" s="1"/>
  <c r="U20" i="39" s="1"/>
  <c r="V20" i="39" s="1"/>
  <c r="Q20" i="39"/>
  <c r="T20" i="39" s="1"/>
  <c r="O20" i="39"/>
  <c r="S20" i="39"/>
  <c r="M20" i="32"/>
  <c r="K21" i="32" s="1"/>
  <c r="L20" i="35"/>
  <c r="J21" i="35" s="1"/>
  <c r="D21" i="35" s="1"/>
  <c r="T20" i="35"/>
  <c r="S21" i="35"/>
  <c r="B20" i="35"/>
  <c r="A20" i="35" s="1"/>
  <c r="F20" i="35"/>
  <c r="H27" i="35"/>
  <c r="M20" i="34"/>
  <c r="K21" i="34" s="1"/>
  <c r="D21" i="34"/>
  <c r="L20" i="33"/>
  <c r="J21" i="33" s="1"/>
  <c r="D21" i="33" s="1"/>
  <c r="M20" i="33"/>
  <c r="K21" i="33" s="1"/>
  <c r="D21" i="32"/>
  <c r="H27" i="34"/>
  <c r="H28" i="33"/>
  <c r="H27" i="32"/>
  <c r="L20" i="31"/>
  <c r="J21" i="31" s="1"/>
  <c r="M20" i="31"/>
  <c r="K21" i="31" s="1"/>
  <c r="H28" i="31"/>
  <c r="C2" i="26"/>
  <c r="O2" i="25"/>
  <c r="S19" i="24"/>
  <c r="O3" i="25"/>
  <c r="E19" i="25"/>
  <c r="T20" i="10"/>
  <c r="F20" i="10"/>
  <c r="L20" i="10"/>
  <c r="J21" i="10" s="1"/>
  <c r="D21" i="10" s="1"/>
  <c r="F21" i="10" s="1"/>
  <c r="M20" i="10"/>
  <c r="K21" i="10" s="1"/>
  <c r="H28" i="29"/>
  <c r="H89" i="28"/>
  <c r="H27" i="27"/>
  <c r="H27" i="26"/>
  <c r="H27" i="25"/>
  <c r="H28" i="24"/>
  <c r="H27" i="23"/>
  <c r="H28" i="22"/>
  <c r="H28" i="21"/>
  <c r="H28" i="20"/>
  <c r="H64" i="19"/>
  <c r="H25" i="18"/>
  <c r="H87" i="17"/>
  <c r="H26" i="16"/>
  <c r="H87" i="15"/>
  <c r="H87" i="11"/>
  <c r="H108" i="10"/>
  <c r="D23" i="39" l="1"/>
  <c r="E22" i="39"/>
  <c r="I22" i="39" s="1"/>
  <c r="B22" i="39"/>
  <c r="Q21" i="39"/>
  <c r="T21" i="39" s="1"/>
  <c r="S21" i="39"/>
  <c r="O21" i="39"/>
  <c r="R21" i="39"/>
  <c r="Y21" i="39" s="1"/>
  <c r="Z21" i="39" s="1"/>
  <c r="U21" i="39" s="1"/>
  <c r="I21" i="32"/>
  <c r="L21" i="32" s="1"/>
  <c r="J22" i="32" s="1"/>
  <c r="I21" i="35"/>
  <c r="M21" i="35" s="1"/>
  <c r="K22" i="35" s="1"/>
  <c r="E22" i="35" s="1"/>
  <c r="S22" i="35" s="1"/>
  <c r="T22" i="35" s="1"/>
  <c r="B21" i="35"/>
  <c r="A21" i="35" s="1"/>
  <c r="F21" i="35"/>
  <c r="T21" i="35"/>
  <c r="U20" i="35"/>
  <c r="H28" i="35"/>
  <c r="I21" i="34"/>
  <c r="L21" i="34" s="1"/>
  <c r="J22" i="34" s="1"/>
  <c r="D22" i="34" s="1"/>
  <c r="I21" i="33"/>
  <c r="H28" i="34"/>
  <c r="H29" i="33"/>
  <c r="H28" i="32"/>
  <c r="D21" i="31"/>
  <c r="I21" i="31"/>
  <c r="H29" i="31"/>
  <c r="O2" i="26"/>
  <c r="S19" i="25"/>
  <c r="T19" i="24"/>
  <c r="C2" i="27"/>
  <c r="C3" i="27"/>
  <c r="I21" i="10"/>
  <c r="E21" i="10"/>
  <c r="S21" i="10" s="1"/>
  <c r="H29" i="29"/>
  <c r="H90" i="28"/>
  <c r="H28" i="27"/>
  <c r="H28" i="26"/>
  <c r="H28" i="25"/>
  <c r="H29" i="24"/>
  <c r="H28" i="23"/>
  <c r="H29" i="22"/>
  <c r="H29" i="21"/>
  <c r="H29" i="20"/>
  <c r="H65" i="19"/>
  <c r="H26" i="18"/>
  <c r="H88" i="17"/>
  <c r="H27" i="16"/>
  <c r="H88" i="15"/>
  <c r="H88" i="11"/>
  <c r="H109" i="10"/>
  <c r="V21" i="39" l="1"/>
  <c r="S22" i="39"/>
  <c r="O22" i="39"/>
  <c r="R22" i="39"/>
  <c r="Y22" i="39" s="1"/>
  <c r="Z22" i="39" s="1"/>
  <c r="U22" i="39" s="1"/>
  <c r="V22" i="39" s="1"/>
  <c r="Q22" i="39"/>
  <c r="D24" i="39"/>
  <c r="E23" i="39"/>
  <c r="I23" i="39" s="1"/>
  <c r="B23" i="39"/>
  <c r="M21" i="32"/>
  <c r="K22" i="32" s="1"/>
  <c r="U21" i="35"/>
  <c r="L21" i="35"/>
  <c r="J22" i="35" s="1"/>
  <c r="D22" i="35" s="1"/>
  <c r="B22" i="35" s="1"/>
  <c r="A22" i="35" s="1"/>
  <c r="M21" i="34"/>
  <c r="K22" i="34" s="1"/>
  <c r="H29" i="35"/>
  <c r="M21" i="33"/>
  <c r="K22" i="33" s="1"/>
  <c r="L21" i="33"/>
  <c r="J22" i="33" s="1"/>
  <c r="D22" i="32"/>
  <c r="H29" i="34"/>
  <c r="H30" i="33"/>
  <c r="H29" i="32"/>
  <c r="L21" i="31"/>
  <c r="J22" i="31" s="1"/>
  <c r="D22" i="31" s="1"/>
  <c r="M21" i="31"/>
  <c r="K22" i="31" s="1"/>
  <c r="H30" i="31"/>
  <c r="E19" i="27"/>
  <c r="O3" i="27"/>
  <c r="O2" i="27"/>
  <c r="T19" i="25"/>
  <c r="C2" i="28"/>
  <c r="C3" i="28"/>
  <c r="M21" i="10"/>
  <c r="K22" i="10" s="1"/>
  <c r="E22" i="10" s="1"/>
  <c r="S22" i="10" s="1"/>
  <c r="U21" i="10" s="1"/>
  <c r="L21" i="10"/>
  <c r="J22" i="10" s="1"/>
  <c r="D22" i="10" s="1"/>
  <c r="F22" i="10" s="1"/>
  <c r="H30" i="29"/>
  <c r="H91" i="28"/>
  <c r="H29" i="27"/>
  <c r="H29" i="26"/>
  <c r="H29" i="25"/>
  <c r="H30" i="24"/>
  <c r="H29" i="23"/>
  <c r="H30" i="22"/>
  <c r="H30" i="21"/>
  <c r="H30" i="20"/>
  <c r="H66" i="19"/>
  <c r="H27" i="18"/>
  <c r="H89" i="17"/>
  <c r="H28" i="16"/>
  <c r="H89" i="15"/>
  <c r="H89" i="11"/>
  <c r="U20" i="10"/>
  <c r="T21" i="10"/>
  <c r="H110" i="10"/>
  <c r="G20" i="6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G57" i="6" s="1"/>
  <c r="G58" i="6" s="1"/>
  <c r="G59" i="6" s="1"/>
  <c r="G60" i="6" s="1"/>
  <c r="G61" i="6" s="1"/>
  <c r="G62" i="6" s="1"/>
  <c r="G63" i="6" s="1"/>
  <c r="G64" i="6" s="1"/>
  <c r="G65" i="6" s="1"/>
  <c r="G66" i="6" s="1"/>
  <c r="G67" i="6" s="1"/>
  <c r="G68" i="6" s="1"/>
  <c r="G69" i="6" s="1"/>
  <c r="G70" i="6" s="1"/>
  <c r="G71" i="6" s="1"/>
  <c r="G72" i="6" s="1"/>
  <c r="G73" i="6" s="1"/>
  <c r="G74" i="6" s="1"/>
  <c r="G75" i="6" s="1"/>
  <c r="G76" i="6" s="1"/>
  <c r="G77" i="6" s="1"/>
  <c r="G78" i="6" s="1"/>
  <c r="G79" i="6" s="1"/>
  <c r="G80" i="6" s="1"/>
  <c r="G81" i="6" s="1"/>
  <c r="G82" i="6" s="1"/>
  <c r="G83" i="6" s="1"/>
  <c r="G84" i="6" s="1"/>
  <c r="G85" i="6" s="1"/>
  <c r="G86" i="6" s="1"/>
  <c r="G87" i="6" s="1"/>
  <c r="G88" i="6" s="1"/>
  <c r="G89" i="6" s="1"/>
  <c r="G90" i="6" s="1"/>
  <c r="G91" i="6" s="1"/>
  <c r="G92" i="6" s="1"/>
  <c r="G93" i="6" s="1"/>
  <c r="G94" i="6" s="1"/>
  <c r="G95" i="6" s="1"/>
  <c r="G96" i="6" s="1"/>
  <c r="G97" i="6" s="1"/>
  <c r="G98" i="6" s="1"/>
  <c r="G99" i="6" s="1"/>
  <c r="G100" i="6" s="1"/>
  <c r="G101" i="6" s="1"/>
  <c r="G102" i="6" s="1"/>
  <c r="G103" i="6" s="1"/>
  <c r="G104" i="6" s="1"/>
  <c r="G105" i="6" s="1"/>
  <c r="G106" i="6" s="1"/>
  <c r="G107" i="6" s="1"/>
  <c r="G108" i="6" s="1"/>
  <c r="G109" i="6" s="1"/>
  <c r="G110" i="6" s="1"/>
  <c r="G111" i="6" s="1"/>
  <c r="G112" i="6" s="1"/>
  <c r="G113" i="6" s="1"/>
  <c r="G114" i="6" s="1"/>
  <c r="G115" i="6" s="1"/>
  <c r="G116" i="6" s="1"/>
  <c r="G117" i="6" s="1"/>
  <c r="G118" i="6" s="1"/>
  <c r="G119" i="6" s="1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G165" i="6" s="1"/>
  <c r="G166" i="6" s="1"/>
  <c r="G167" i="6" s="1"/>
  <c r="G168" i="6" s="1"/>
  <c r="G169" i="6" s="1"/>
  <c r="G170" i="6" s="1"/>
  <c r="G171" i="6" s="1"/>
  <c r="G172" i="6" s="1"/>
  <c r="G173" i="6" s="1"/>
  <c r="G174" i="6" s="1"/>
  <c r="G175" i="6" s="1"/>
  <c r="G176" i="6" s="1"/>
  <c r="G177" i="6" s="1"/>
  <c r="G178" i="6" s="1"/>
  <c r="G179" i="6" s="1"/>
  <c r="G180" i="6" s="1"/>
  <c r="G181" i="6" s="1"/>
  <c r="G182" i="6" s="1"/>
  <c r="G183" i="6" s="1"/>
  <c r="G184" i="6" s="1"/>
  <c r="G185" i="6" s="1"/>
  <c r="G186" i="6" s="1"/>
  <c r="G187" i="6" s="1"/>
  <c r="G188" i="6" s="1"/>
  <c r="G189" i="6" s="1"/>
  <c r="G190" i="6" s="1"/>
  <c r="G191" i="6" s="1"/>
  <c r="G192" i="6" s="1"/>
  <c r="G193" i="6" s="1"/>
  <c r="G194" i="6" s="1"/>
  <c r="G195" i="6" s="1"/>
  <c r="G196" i="6" s="1"/>
  <c r="G197" i="6" s="1"/>
  <c r="G198" i="6" s="1"/>
  <c r="G199" i="6" s="1"/>
  <c r="G200" i="6" s="1"/>
  <c r="G201" i="6" s="1"/>
  <c r="G202" i="6" s="1"/>
  <c r="G203" i="6" s="1"/>
  <c r="G204" i="6" s="1"/>
  <c r="G205" i="6" s="1"/>
  <c r="G206" i="6" s="1"/>
  <c r="G207" i="6" s="1"/>
  <c r="G208" i="6" s="1"/>
  <c r="G209" i="6" s="1"/>
  <c r="G210" i="6" s="1"/>
  <c r="G211" i="6" s="1"/>
  <c r="G212" i="6" s="1"/>
  <c r="G213" i="6" s="1"/>
  <c r="G214" i="6" s="1"/>
  <c r="G215" i="6" s="1"/>
  <c r="G216" i="6" s="1"/>
  <c r="G217" i="6" s="1"/>
  <c r="G218" i="6" s="1"/>
  <c r="G219" i="6" s="1"/>
  <c r="G220" i="6" s="1"/>
  <c r="G221" i="6" s="1"/>
  <c r="G222" i="6" s="1"/>
  <c r="G223" i="6" s="1"/>
  <c r="G224" i="6" s="1"/>
  <c r="G225" i="6" s="1"/>
  <c r="G226" i="6" s="1"/>
  <c r="G227" i="6" s="1"/>
  <c r="G228" i="6" s="1"/>
  <c r="G229" i="6" s="1"/>
  <c r="G230" i="6" s="1"/>
  <c r="G231" i="6" s="1"/>
  <c r="G232" i="6" s="1"/>
  <c r="G233" i="6" s="1"/>
  <c r="G234" i="6" s="1"/>
  <c r="G235" i="6" s="1"/>
  <c r="G236" i="6" s="1"/>
  <c r="G237" i="6" s="1"/>
  <c r="G238" i="6" s="1"/>
  <c r="G239" i="6" s="1"/>
  <c r="G240" i="6" s="1"/>
  <c r="G241" i="6" s="1"/>
  <c r="G242" i="6" s="1"/>
  <c r="G243" i="6" s="1"/>
  <c r="G244" i="6" s="1"/>
  <c r="G245" i="6" s="1"/>
  <c r="G246" i="6" s="1"/>
  <c r="G247" i="6" s="1"/>
  <c r="G248" i="6" s="1"/>
  <c r="G249" i="6" s="1"/>
  <c r="G250" i="6" s="1"/>
  <c r="G251" i="6" s="1"/>
  <c r="G252" i="6" s="1"/>
  <c r="G253" i="6" s="1"/>
  <c r="G254" i="6" s="1"/>
  <c r="G255" i="6" s="1"/>
  <c r="G256" i="6" s="1"/>
  <c r="G257" i="6" s="1"/>
  <c r="G258" i="6" s="1"/>
  <c r="G259" i="6" s="1"/>
  <c r="G260" i="6" s="1"/>
  <c r="G261" i="6" s="1"/>
  <c r="G262" i="6" s="1"/>
  <c r="G263" i="6" s="1"/>
  <c r="G264" i="6" s="1"/>
  <c r="G265" i="6" s="1"/>
  <c r="G266" i="6" s="1"/>
  <c r="G267" i="6" s="1"/>
  <c r="G268" i="6" s="1"/>
  <c r="G269" i="6" s="1"/>
  <c r="G270" i="6" s="1"/>
  <c r="G271" i="6" s="1"/>
  <c r="G272" i="6" s="1"/>
  <c r="G273" i="6" s="1"/>
  <c r="G274" i="6" s="1"/>
  <c r="G275" i="6" s="1"/>
  <c r="G276" i="6" s="1"/>
  <c r="G277" i="6" s="1"/>
  <c r="G278" i="6" s="1"/>
  <c r="G279" i="6" s="1"/>
  <c r="G280" i="6" s="1"/>
  <c r="G281" i="6" s="1"/>
  <c r="G282" i="6" s="1"/>
  <c r="G283" i="6" s="1"/>
  <c r="G284" i="6" s="1"/>
  <c r="G285" i="6" s="1"/>
  <c r="G286" i="6" s="1"/>
  <c r="G287" i="6" s="1"/>
  <c r="G288" i="6" s="1"/>
  <c r="G289" i="6" s="1"/>
  <c r="H20" i="6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H115" i="6" s="1"/>
  <c r="H116" i="6" s="1"/>
  <c r="H117" i="6" s="1"/>
  <c r="H118" i="6" s="1"/>
  <c r="H119" i="6" s="1"/>
  <c r="H120" i="6" s="1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H165" i="6" s="1"/>
  <c r="H166" i="6" s="1"/>
  <c r="H167" i="6" s="1"/>
  <c r="H168" i="6" s="1"/>
  <c r="H169" i="6" s="1"/>
  <c r="H170" i="6" s="1"/>
  <c r="H171" i="6" s="1"/>
  <c r="H172" i="6" s="1"/>
  <c r="H173" i="6" s="1"/>
  <c r="H174" i="6" s="1"/>
  <c r="H175" i="6" s="1"/>
  <c r="H176" i="6" s="1"/>
  <c r="H177" i="6" s="1"/>
  <c r="H178" i="6" s="1"/>
  <c r="H179" i="6" s="1"/>
  <c r="H180" i="6" s="1"/>
  <c r="H181" i="6" s="1"/>
  <c r="H182" i="6" s="1"/>
  <c r="H183" i="6" s="1"/>
  <c r="H184" i="6" s="1"/>
  <c r="H185" i="6" s="1"/>
  <c r="H186" i="6" s="1"/>
  <c r="H187" i="6" s="1"/>
  <c r="H188" i="6" s="1"/>
  <c r="H189" i="6" s="1"/>
  <c r="H190" i="6" s="1"/>
  <c r="H191" i="6" s="1"/>
  <c r="H192" i="6" s="1"/>
  <c r="H193" i="6" s="1"/>
  <c r="H194" i="6" s="1"/>
  <c r="H195" i="6" s="1"/>
  <c r="H196" i="6" s="1"/>
  <c r="H197" i="6" s="1"/>
  <c r="H198" i="6" s="1"/>
  <c r="H199" i="6" s="1"/>
  <c r="H200" i="6" s="1"/>
  <c r="H201" i="6" s="1"/>
  <c r="H202" i="6" s="1"/>
  <c r="H203" i="6" s="1"/>
  <c r="H204" i="6" s="1"/>
  <c r="H205" i="6" s="1"/>
  <c r="H206" i="6" s="1"/>
  <c r="H207" i="6" s="1"/>
  <c r="H208" i="6" s="1"/>
  <c r="H209" i="6" s="1"/>
  <c r="H210" i="6" s="1"/>
  <c r="H211" i="6" s="1"/>
  <c r="H212" i="6" s="1"/>
  <c r="H213" i="6" s="1"/>
  <c r="H214" i="6" s="1"/>
  <c r="H215" i="6" s="1"/>
  <c r="H216" i="6" s="1"/>
  <c r="H217" i="6" s="1"/>
  <c r="H218" i="6" s="1"/>
  <c r="H219" i="6" s="1"/>
  <c r="H220" i="6" s="1"/>
  <c r="H221" i="6" s="1"/>
  <c r="H222" i="6" s="1"/>
  <c r="H223" i="6" s="1"/>
  <c r="H224" i="6" s="1"/>
  <c r="H225" i="6" s="1"/>
  <c r="H226" i="6" s="1"/>
  <c r="H227" i="6" s="1"/>
  <c r="H228" i="6" s="1"/>
  <c r="H229" i="6" s="1"/>
  <c r="H230" i="6" s="1"/>
  <c r="H231" i="6" s="1"/>
  <c r="H232" i="6" s="1"/>
  <c r="H233" i="6" s="1"/>
  <c r="H234" i="6" s="1"/>
  <c r="H235" i="6" s="1"/>
  <c r="H236" i="6" s="1"/>
  <c r="H237" i="6" s="1"/>
  <c r="H238" i="6" s="1"/>
  <c r="H239" i="6" s="1"/>
  <c r="H240" i="6" s="1"/>
  <c r="H241" i="6" s="1"/>
  <c r="H242" i="6" s="1"/>
  <c r="H243" i="6" s="1"/>
  <c r="H244" i="6" s="1"/>
  <c r="H245" i="6" s="1"/>
  <c r="H246" i="6" s="1"/>
  <c r="H247" i="6" s="1"/>
  <c r="H248" i="6" s="1"/>
  <c r="H249" i="6" s="1"/>
  <c r="H250" i="6" s="1"/>
  <c r="H251" i="6" s="1"/>
  <c r="H252" i="6" s="1"/>
  <c r="H253" i="6" s="1"/>
  <c r="H254" i="6" s="1"/>
  <c r="H255" i="6" s="1"/>
  <c r="H256" i="6" s="1"/>
  <c r="H257" i="6" s="1"/>
  <c r="H258" i="6" s="1"/>
  <c r="H259" i="6" s="1"/>
  <c r="H260" i="6" s="1"/>
  <c r="H261" i="6" s="1"/>
  <c r="H262" i="6" s="1"/>
  <c r="H263" i="6" s="1"/>
  <c r="H264" i="6" s="1"/>
  <c r="H265" i="6" s="1"/>
  <c r="H266" i="6" s="1"/>
  <c r="H267" i="6" s="1"/>
  <c r="H268" i="6" s="1"/>
  <c r="H269" i="6" s="1"/>
  <c r="H270" i="6" s="1"/>
  <c r="H271" i="6" s="1"/>
  <c r="H272" i="6" s="1"/>
  <c r="H273" i="6" s="1"/>
  <c r="H274" i="6" s="1"/>
  <c r="H275" i="6" s="1"/>
  <c r="H276" i="6" s="1"/>
  <c r="H277" i="6" s="1"/>
  <c r="H278" i="6" s="1"/>
  <c r="H279" i="6" s="1"/>
  <c r="H280" i="6" s="1"/>
  <c r="H281" i="6" s="1"/>
  <c r="H282" i="6" s="1"/>
  <c r="H283" i="6" s="1"/>
  <c r="H284" i="6" s="1"/>
  <c r="H285" i="6" s="1"/>
  <c r="H286" i="6" s="1"/>
  <c r="H287" i="6" s="1"/>
  <c r="H288" i="6" s="1"/>
  <c r="H289" i="6" s="1"/>
  <c r="O1" i="6"/>
  <c r="O2" i="6"/>
  <c r="I19" i="6"/>
  <c r="J19" i="6"/>
  <c r="K19" i="6"/>
  <c r="C20" i="6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S23" i="39" l="1"/>
  <c r="O23" i="39"/>
  <c r="R23" i="39"/>
  <c r="Y23" i="39" s="1"/>
  <c r="Z23" i="39" s="1"/>
  <c r="U23" i="39" s="1"/>
  <c r="Q23" i="39"/>
  <c r="T23" i="39" s="1"/>
  <c r="B24" i="39"/>
  <c r="E24" i="39"/>
  <c r="I24" i="39" s="1"/>
  <c r="D25" i="39"/>
  <c r="T22" i="39"/>
  <c r="I22" i="32"/>
  <c r="L22" i="32" s="1"/>
  <c r="J23" i="32" s="1"/>
  <c r="F22" i="35"/>
  <c r="I22" i="35"/>
  <c r="M22" i="35" s="1"/>
  <c r="K23" i="35" s="1"/>
  <c r="E23" i="35" s="1"/>
  <c r="S23" i="35" s="1"/>
  <c r="T23" i="35" s="1"/>
  <c r="I22" i="34"/>
  <c r="H30" i="35"/>
  <c r="I22" i="33"/>
  <c r="D22" i="33"/>
  <c r="H30" i="34"/>
  <c r="H31" i="33"/>
  <c r="H30" i="32"/>
  <c r="I22" i="31"/>
  <c r="H31" i="31"/>
  <c r="O2" i="28"/>
  <c r="S19" i="27"/>
  <c r="O3" i="28"/>
  <c r="E19" i="28"/>
  <c r="I22" i="10"/>
  <c r="M22" i="10" s="1"/>
  <c r="K23" i="10" s="1"/>
  <c r="E23" i="10" s="1"/>
  <c r="H31" i="29"/>
  <c r="H92" i="28"/>
  <c r="H30" i="27"/>
  <c r="H30" i="26"/>
  <c r="H30" i="25"/>
  <c r="H31" i="24"/>
  <c r="H30" i="23"/>
  <c r="H31" i="22"/>
  <c r="H31" i="21"/>
  <c r="H31" i="20"/>
  <c r="H67" i="19"/>
  <c r="H28" i="18"/>
  <c r="H90" i="17"/>
  <c r="H29" i="16"/>
  <c r="H90" i="15"/>
  <c r="H90" i="11"/>
  <c r="F19" i="6"/>
  <c r="H111" i="10"/>
  <c r="T22" i="10"/>
  <c r="S19" i="6"/>
  <c r="L19" i="6"/>
  <c r="J20" i="6" s="1"/>
  <c r="D20" i="6" s="1"/>
  <c r="M19" i="6"/>
  <c r="K20" i="6" s="1"/>
  <c r="B25" i="39" l="1"/>
  <c r="E25" i="39"/>
  <c r="I25" i="39" s="1"/>
  <c r="D26" i="39"/>
  <c r="V23" i="39"/>
  <c r="R24" i="39"/>
  <c r="Y24" i="39" s="1"/>
  <c r="Z24" i="39" s="1"/>
  <c r="U24" i="39" s="1"/>
  <c r="V24" i="39" s="1"/>
  <c r="Q24" i="39"/>
  <c r="T24" i="39" s="1"/>
  <c r="O24" i="39"/>
  <c r="S24" i="39"/>
  <c r="M22" i="32"/>
  <c r="K23" i="32" s="1"/>
  <c r="L22" i="35"/>
  <c r="J23" i="35" s="1"/>
  <c r="D23" i="35" s="1"/>
  <c r="B23" i="35" s="1"/>
  <c r="A23" i="35" s="1"/>
  <c r="U22" i="35"/>
  <c r="M22" i="34"/>
  <c r="K23" i="34" s="1"/>
  <c r="L22" i="34"/>
  <c r="J23" i="34" s="1"/>
  <c r="H31" i="35"/>
  <c r="D23" i="32"/>
  <c r="M22" i="33"/>
  <c r="K23" i="33" s="1"/>
  <c r="L22" i="33"/>
  <c r="J23" i="33" s="1"/>
  <c r="H31" i="34"/>
  <c r="H32" i="33"/>
  <c r="H31" i="32"/>
  <c r="M22" i="31"/>
  <c r="K23" i="31" s="1"/>
  <c r="L22" i="31"/>
  <c r="J23" i="31" s="1"/>
  <c r="H32" i="31"/>
  <c r="S19" i="28"/>
  <c r="T19" i="27"/>
  <c r="L22" i="10"/>
  <c r="J23" i="10" s="1"/>
  <c r="I23" i="10" s="1"/>
  <c r="H32" i="29"/>
  <c r="H93" i="28"/>
  <c r="H31" i="27"/>
  <c r="H31" i="26"/>
  <c r="H31" i="25"/>
  <c r="H32" i="24"/>
  <c r="H31" i="23"/>
  <c r="H32" i="22"/>
  <c r="H32" i="21"/>
  <c r="H32" i="20"/>
  <c r="H68" i="19"/>
  <c r="H29" i="18"/>
  <c r="H91" i="17"/>
  <c r="H30" i="16"/>
  <c r="H91" i="15"/>
  <c r="H91" i="11"/>
  <c r="H112" i="10"/>
  <c r="F20" i="6"/>
  <c r="T19" i="6"/>
  <c r="E20" i="6"/>
  <c r="I20" i="6"/>
  <c r="D27" i="39" l="1"/>
  <c r="E26" i="39"/>
  <c r="I26" i="39" s="1"/>
  <c r="Q25" i="39"/>
  <c r="S25" i="39"/>
  <c r="O25" i="39"/>
  <c r="R25" i="39"/>
  <c r="Y25" i="39" s="1"/>
  <c r="Z25" i="39" s="1"/>
  <c r="U25" i="39" s="1"/>
  <c r="V25" i="39" s="1"/>
  <c r="I23" i="32"/>
  <c r="M23" i="32" s="1"/>
  <c r="K24" i="32" s="1"/>
  <c r="F23" i="35"/>
  <c r="I23" i="35"/>
  <c r="L23" i="35" s="1"/>
  <c r="J24" i="35" s="1"/>
  <c r="D24" i="35" s="1"/>
  <c r="F24" i="35" s="1"/>
  <c r="I23" i="34"/>
  <c r="D23" i="34"/>
  <c r="H32" i="35"/>
  <c r="D23" i="33"/>
  <c r="I23" i="33"/>
  <c r="H32" i="34"/>
  <c r="H33" i="33"/>
  <c r="H32" i="32"/>
  <c r="I23" i="31"/>
  <c r="D23" i="31"/>
  <c r="H33" i="31"/>
  <c r="T19" i="28"/>
  <c r="D23" i="10"/>
  <c r="F23" i="10" s="1"/>
  <c r="L23" i="10"/>
  <c r="J24" i="10" s="1"/>
  <c r="M23" i="10"/>
  <c r="K24" i="10" s="1"/>
  <c r="E24" i="10" s="1"/>
  <c r="H33" i="29"/>
  <c r="H94" i="28"/>
  <c r="H32" i="27"/>
  <c r="H32" i="26"/>
  <c r="H32" i="25"/>
  <c r="H33" i="24"/>
  <c r="H32" i="23"/>
  <c r="H33" i="22"/>
  <c r="H33" i="21"/>
  <c r="H33" i="20"/>
  <c r="H69" i="19"/>
  <c r="H30" i="18"/>
  <c r="H92" i="17"/>
  <c r="H31" i="16"/>
  <c r="H92" i="15"/>
  <c r="H92" i="11"/>
  <c r="S23" i="10"/>
  <c r="H113" i="10"/>
  <c r="S20" i="6"/>
  <c r="L20" i="6"/>
  <c r="J21" i="6" s="1"/>
  <c r="M20" i="6"/>
  <c r="K21" i="6" s="1"/>
  <c r="E21" i="6" s="1"/>
  <c r="T25" i="39" l="1"/>
  <c r="D28" i="39"/>
  <c r="E27" i="39"/>
  <c r="I27" i="39" s="1"/>
  <c r="B27" i="39"/>
  <c r="L23" i="32"/>
  <c r="J24" i="32" s="1"/>
  <c r="I24" i="32" s="1"/>
  <c r="M23" i="35"/>
  <c r="K24" i="35" s="1"/>
  <c r="E24" i="35" s="1"/>
  <c r="S24" i="35" s="1"/>
  <c r="U23" i="35" s="1"/>
  <c r="B24" i="35"/>
  <c r="A24" i="35" s="1"/>
  <c r="M23" i="34"/>
  <c r="K24" i="34" s="1"/>
  <c r="L23" i="34"/>
  <c r="J24" i="34" s="1"/>
  <c r="D24" i="34" s="1"/>
  <c r="H33" i="35"/>
  <c r="L23" i="33"/>
  <c r="J24" i="33" s="1"/>
  <c r="M23" i="33"/>
  <c r="K24" i="33" s="1"/>
  <c r="H33" i="34"/>
  <c r="H34" i="33"/>
  <c r="H33" i="32"/>
  <c r="L23" i="31"/>
  <c r="J24" i="31" s="1"/>
  <c r="M23" i="31"/>
  <c r="K24" i="31" s="1"/>
  <c r="H34" i="31"/>
  <c r="I24" i="10"/>
  <c r="M24" i="10" s="1"/>
  <c r="K25" i="10" s="1"/>
  <c r="D24" i="10"/>
  <c r="F24" i="10" s="1"/>
  <c r="H34" i="29"/>
  <c r="H95" i="28"/>
  <c r="H33" i="27"/>
  <c r="H33" i="26"/>
  <c r="H33" i="25"/>
  <c r="H34" i="24"/>
  <c r="H33" i="23"/>
  <c r="H34" i="22"/>
  <c r="H34" i="21"/>
  <c r="H34" i="20"/>
  <c r="H70" i="19"/>
  <c r="H31" i="18"/>
  <c r="H93" i="17"/>
  <c r="H32" i="16"/>
  <c r="H93" i="15"/>
  <c r="H93" i="11"/>
  <c r="S21" i="6"/>
  <c r="U20" i="6" s="1"/>
  <c r="S24" i="10"/>
  <c r="T24" i="10" s="1"/>
  <c r="U22" i="10"/>
  <c r="T23" i="10"/>
  <c r="H114" i="10"/>
  <c r="T20" i="6"/>
  <c r="U19" i="6"/>
  <c r="I21" i="6"/>
  <c r="D21" i="6"/>
  <c r="S27" i="39" l="1"/>
  <c r="O27" i="39"/>
  <c r="R27" i="39"/>
  <c r="Y27" i="39" s="1"/>
  <c r="Z27" i="39" s="1"/>
  <c r="U27" i="39" s="1"/>
  <c r="Q27" i="39"/>
  <c r="T27" i="39" s="1"/>
  <c r="D29" i="39"/>
  <c r="E28" i="39"/>
  <c r="I28" i="39" s="1"/>
  <c r="B28" i="39"/>
  <c r="D24" i="32"/>
  <c r="I24" i="35"/>
  <c r="M24" i="35" s="1"/>
  <c r="K25" i="35" s="1"/>
  <c r="E25" i="35" s="1"/>
  <c r="S25" i="35" s="1"/>
  <c r="U24" i="35" s="1"/>
  <c r="T24" i="35"/>
  <c r="I24" i="34"/>
  <c r="H34" i="35"/>
  <c r="M24" i="32"/>
  <c r="K25" i="32" s="1"/>
  <c r="L24" i="32"/>
  <c r="J25" i="32" s="1"/>
  <c r="I24" i="33"/>
  <c r="L24" i="33" s="1"/>
  <c r="J25" i="33" s="1"/>
  <c r="D24" i="33"/>
  <c r="H34" i="34"/>
  <c r="H35" i="33"/>
  <c r="H34" i="32"/>
  <c r="D24" i="31"/>
  <c r="I24" i="31"/>
  <c r="H35" i="31"/>
  <c r="L24" i="10"/>
  <c r="J25" i="10" s="1"/>
  <c r="I25" i="10" s="1"/>
  <c r="M25" i="10" s="1"/>
  <c r="K26" i="10" s="1"/>
  <c r="H35" i="29"/>
  <c r="H96" i="28"/>
  <c r="H34" i="27"/>
  <c r="H34" i="26"/>
  <c r="H34" i="25"/>
  <c r="H35" i="24"/>
  <c r="H34" i="23"/>
  <c r="H35" i="22"/>
  <c r="H35" i="21"/>
  <c r="H35" i="20"/>
  <c r="H71" i="19"/>
  <c r="H32" i="18"/>
  <c r="H94" i="17"/>
  <c r="H33" i="16"/>
  <c r="H94" i="15"/>
  <c r="H94" i="11"/>
  <c r="T21" i="6"/>
  <c r="U23" i="10"/>
  <c r="E25" i="10"/>
  <c r="H115" i="10"/>
  <c r="M21" i="6"/>
  <c r="K22" i="6" s="1"/>
  <c r="E22" i="6" s="1"/>
  <c r="L21" i="6"/>
  <c r="J22" i="6" s="1"/>
  <c r="D22" i="6" s="1"/>
  <c r="F21" i="6"/>
  <c r="S28" i="39" l="1"/>
  <c r="O28" i="39"/>
  <c r="R28" i="39"/>
  <c r="Y28" i="39" s="1"/>
  <c r="Z28" i="39" s="1"/>
  <c r="U28" i="39" s="1"/>
  <c r="Q28" i="39"/>
  <c r="T28" i="39" s="1"/>
  <c r="V27" i="39"/>
  <c r="D30" i="39"/>
  <c r="B29" i="39"/>
  <c r="E29" i="39"/>
  <c r="I29" i="39" s="1"/>
  <c r="T25" i="35"/>
  <c r="L24" i="35"/>
  <c r="J25" i="35" s="1"/>
  <c r="D25" i="35" s="1"/>
  <c r="F25" i="35" s="1"/>
  <c r="L24" i="34"/>
  <c r="J25" i="34" s="1"/>
  <c r="M24" i="34"/>
  <c r="K25" i="34" s="1"/>
  <c r="H35" i="35"/>
  <c r="I25" i="32"/>
  <c r="D25" i="32"/>
  <c r="M24" i="33"/>
  <c r="K25" i="33" s="1"/>
  <c r="D25" i="33"/>
  <c r="H35" i="34"/>
  <c r="H36" i="33"/>
  <c r="H35" i="32"/>
  <c r="L24" i="31"/>
  <c r="J25" i="31" s="1"/>
  <c r="D25" i="31" s="1"/>
  <c r="M24" i="31"/>
  <c r="K25" i="31" s="1"/>
  <c r="H36" i="31"/>
  <c r="L25" i="10"/>
  <c r="J26" i="10" s="1"/>
  <c r="I26" i="10" s="1"/>
  <c r="H36" i="29"/>
  <c r="H97" i="28"/>
  <c r="H35" i="27"/>
  <c r="H35" i="26"/>
  <c r="H35" i="25"/>
  <c r="H36" i="24"/>
  <c r="H35" i="23"/>
  <c r="H36" i="22"/>
  <c r="H36" i="21"/>
  <c r="H36" i="20"/>
  <c r="H72" i="19"/>
  <c r="H33" i="18"/>
  <c r="H95" i="17"/>
  <c r="H34" i="16"/>
  <c r="H95" i="15"/>
  <c r="H95" i="11"/>
  <c r="D25" i="10"/>
  <c r="F25" i="10" s="1"/>
  <c r="H116" i="10"/>
  <c r="F22" i="6"/>
  <c r="I22" i="6"/>
  <c r="R29" i="39" l="1"/>
  <c r="Y29" i="39" s="1"/>
  <c r="Z29" i="39" s="1"/>
  <c r="U29" i="39" s="1"/>
  <c r="Q29" i="39"/>
  <c r="T29" i="39" s="1"/>
  <c r="S29" i="39"/>
  <c r="O29" i="39"/>
  <c r="V28" i="39"/>
  <c r="D31" i="39"/>
  <c r="E30" i="39"/>
  <c r="I30" i="39" s="1"/>
  <c r="B25" i="35"/>
  <c r="A25" i="35" s="1"/>
  <c r="I25" i="35"/>
  <c r="M25" i="35" s="1"/>
  <c r="K26" i="35" s="1"/>
  <c r="E26" i="35" s="1"/>
  <c r="S26" i="35" s="1"/>
  <c r="U25" i="35" s="1"/>
  <c r="D25" i="34"/>
  <c r="I25" i="34"/>
  <c r="H36" i="35"/>
  <c r="L25" i="32"/>
  <c r="J26" i="32" s="1"/>
  <c r="M25" i="32"/>
  <c r="K26" i="32" s="1"/>
  <c r="I25" i="33"/>
  <c r="L25" i="33" s="1"/>
  <c r="J26" i="33" s="1"/>
  <c r="H36" i="34"/>
  <c r="H37" i="33"/>
  <c r="H36" i="32"/>
  <c r="I25" i="31"/>
  <c r="H37" i="31"/>
  <c r="M26" i="10"/>
  <c r="K27" i="10" s="1"/>
  <c r="L26" i="10"/>
  <c r="J27" i="10" s="1"/>
  <c r="H37" i="29"/>
  <c r="H98" i="28"/>
  <c r="H36" i="27"/>
  <c r="H36" i="26"/>
  <c r="H36" i="25"/>
  <c r="H37" i="24"/>
  <c r="H36" i="23"/>
  <c r="H37" i="22"/>
  <c r="H37" i="21"/>
  <c r="H37" i="20"/>
  <c r="H73" i="19"/>
  <c r="H34" i="18"/>
  <c r="H96" i="17"/>
  <c r="H35" i="16"/>
  <c r="H96" i="15"/>
  <c r="H96" i="11"/>
  <c r="S25" i="10"/>
  <c r="H117" i="10"/>
  <c r="S22" i="6"/>
  <c r="L22" i="6"/>
  <c r="J23" i="6" s="1"/>
  <c r="M22" i="6"/>
  <c r="K23" i="6" s="1"/>
  <c r="B31" i="39" l="1"/>
  <c r="E31" i="39"/>
  <c r="I31" i="39" s="1"/>
  <c r="V29" i="39"/>
  <c r="T26" i="35"/>
  <c r="L25" i="35"/>
  <c r="J26" i="35" s="1"/>
  <c r="I26" i="35" s="1"/>
  <c r="L26" i="35" s="1"/>
  <c r="J27" i="35" s="1"/>
  <c r="M25" i="34"/>
  <c r="K26" i="34" s="1"/>
  <c r="L25" i="34"/>
  <c r="J26" i="34" s="1"/>
  <c r="H37" i="35"/>
  <c r="D26" i="32"/>
  <c r="I26" i="32"/>
  <c r="M25" i="33"/>
  <c r="K26" i="33" s="1"/>
  <c r="D26" i="33"/>
  <c r="H37" i="34"/>
  <c r="H38" i="33"/>
  <c r="H37" i="32"/>
  <c r="L25" i="31"/>
  <c r="J26" i="31" s="1"/>
  <c r="M25" i="31"/>
  <c r="K26" i="31" s="1"/>
  <c r="H38" i="31"/>
  <c r="I27" i="10"/>
  <c r="L27" i="10" s="1"/>
  <c r="J28" i="10" s="1"/>
  <c r="H38" i="29"/>
  <c r="H99" i="28"/>
  <c r="H37" i="27"/>
  <c r="H37" i="26"/>
  <c r="H37" i="25"/>
  <c r="H38" i="24"/>
  <c r="H37" i="23"/>
  <c r="H38" i="22"/>
  <c r="H38" i="21"/>
  <c r="H38" i="20"/>
  <c r="H74" i="19"/>
  <c r="H35" i="18"/>
  <c r="H97" i="17"/>
  <c r="H36" i="16"/>
  <c r="H97" i="15"/>
  <c r="H97" i="11"/>
  <c r="H118" i="10"/>
  <c r="U24" i="10"/>
  <c r="T25" i="10"/>
  <c r="U21" i="6"/>
  <c r="T22" i="6"/>
  <c r="I23" i="6"/>
  <c r="D23" i="6"/>
  <c r="E23" i="6"/>
  <c r="S23" i="6" s="1"/>
  <c r="Q31" i="39" l="1"/>
  <c r="S31" i="39"/>
  <c r="O31" i="39"/>
  <c r="R31" i="39"/>
  <c r="Y31" i="39" s="1"/>
  <c r="Z31" i="39" s="1"/>
  <c r="U31" i="39" s="1"/>
  <c r="V31" i="39" s="1"/>
  <c r="I26" i="34"/>
  <c r="M26" i="34" s="1"/>
  <c r="K27" i="34" s="1"/>
  <c r="D26" i="35"/>
  <c r="B26" i="35" s="1"/>
  <c r="A26" i="35" s="1"/>
  <c r="M26" i="35"/>
  <c r="K27" i="35" s="1"/>
  <c r="E27" i="35" s="1"/>
  <c r="S27" i="35" s="1"/>
  <c r="U26" i="35" s="1"/>
  <c r="D26" i="34"/>
  <c r="H38" i="35"/>
  <c r="L26" i="32"/>
  <c r="J27" i="32" s="1"/>
  <c r="M26" i="32"/>
  <c r="K27" i="32" s="1"/>
  <c r="I26" i="33"/>
  <c r="L26" i="33" s="1"/>
  <c r="J27" i="33" s="1"/>
  <c r="H38" i="34"/>
  <c r="H39" i="33"/>
  <c r="H38" i="32"/>
  <c r="I26" i="31"/>
  <c r="D26" i="31"/>
  <c r="H39" i="31"/>
  <c r="M27" i="10"/>
  <c r="K28" i="10" s="1"/>
  <c r="I28" i="10" s="1"/>
  <c r="M28" i="10" s="1"/>
  <c r="K29" i="10" s="1"/>
  <c r="H39" i="29"/>
  <c r="H100" i="28"/>
  <c r="H38" i="27"/>
  <c r="H38" i="26"/>
  <c r="H38" i="25"/>
  <c r="H39" i="24"/>
  <c r="H38" i="23"/>
  <c r="H39" i="22"/>
  <c r="H39" i="21"/>
  <c r="H39" i="20"/>
  <c r="H75" i="19"/>
  <c r="H36" i="18"/>
  <c r="H98" i="17"/>
  <c r="H37" i="16"/>
  <c r="H98" i="15"/>
  <c r="H98" i="11"/>
  <c r="H119" i="10"/>
  <c r="T23" i="6"/>
  <c r="U22" i="6"/>
  <c r="F23" i="6"/>
  <c r="M23" i="6"/>
  <c r="K24" i="6" s="1"/>
  <c r="L23" i="6"/>
  <c r="J24" i="6" s="1"/>
  <c r="T31" i="39" l="1"/>
  <c r="L26" i="34"/>
  <c r="J27" i="34" s="1"/>
  <c r="I27" i="34" s="1"/>
  <c r="I27" i="35"/>
  <c r="M27" i="35" s="1"/>
  <c r="K28" i="35" s="1"/>
  <c r="E28" i="35" s="1"/>
  <c r="S28" i="35" s="1"/>
  <c r="U27" i="35" s="1"/>
  <c r="T27" i="35"/>
  <c r="D27" i="35"/>
  <c r="B27" i="35" s="1"/>
  <c r="A27" i="35" s="1"/>
  <c r="F26" i="35"/>
  <c r="M26" i="33"/>
  <c r="K27" i="33" s="1"/>
  <c r="H39" i="35"/>
  <c r="D27" i="32"/>
  <c r="I27" i="32"/>
  <c r="D27" i="33"/>
  <c r="H39" i="34"/>
  <c r="H40" i="33"/>
  <c r="H39" i="32"/>
  <c r="M26" i="31"/>
  <c r="K27" i="31" s="1"/>
  <c r="L26" i="31"/>
  <c r="J27" i="31" s="1"/>
  <c r="D27" i="31" s="1"/>
  <c r="H40" i="31"/>
  <c r="L28" i="10"/>
  <c r="J29" i="10" s="1"/>
  <c r="I29" i="10" s="1"/>
  <c r="M29" i="10" s="1"/>
  <c r="K30" i="10" s="1"/>
  <c r="H40" i="29"/>
  <c r="H101" i="28"/>
  <c r="H39" i="27"/>
  <c r="H39" i="26"/>
  <c r="H39" i="25"/>
  <c r="H40" i="24"/>
  <c r="H39" i="23"/>
  <c r="H40" i="22"/>
  <c r="H40" i="21"/>
  <c r="H40" i="20"/>
  <c r="H76" i="19"/>
  <c r="H37" i="18"/>
  <c r="H99" i="17"/>
  <c r="H38" i="16"/>
  <c r="H99" i="15"/>
  <c r="H99" i="11"/>
  <c r="H120" i="10"/>
  <c r="I24" i="6"/>
  <c r="D24" i="6"/>
  <c r="E24" i="6"/>
  <c r="S24" i="6" s="1"/>
  <c r="M27" i="34" l="1"/>
  <c r="K28" i="34" s="1"/>
  <c r="L27" i="34"/>
  <c r="J28" i="34" s="1"/>
  <c r="D27" i="34"/>
  <c r="F27" i="35"/>
  <c r="L27" i="35"/>
  <c r="J28" i="35" s="1"/>
  <c r="D28" i="35" s="1"/>
  <c r="I27" i="33"/>
  <c r="M27" i="33" s="1"/>
  <c r="K28" i="33" s="1"/>
  <c r="T28" i="35"/>
  <c r="T28" i="9"/>
  <c r="V28" i="9"/>
  <c r="W28" i="9"/>
  <c r="AJ28" i="9" s="1"/>
  <c r="AK28" i="9" s="1"/>
  <c r="AF28" i="9" s="1"/>
  <c r="X28" i="9"/>
  <c r="H40" i="35"/>
  <c r="L27" i="32"/>
  <c r="J28" i="32" s="1"/>
  <c r="M27" i="32"/>
  <c r="K28" i="32" s="1"/>
  <c r="H40" i="34"/>
  <c r="H41" i="33"/>
  <c r="H40" i="32"/>
  <c r="I27" i="31"/>
  <c r="H41" i="31"/>
  <c r="L29" i="10"/>
  <c r="J30" i="10" s="1"/>
  <c r="I30" i="10" s="1"/>
  <c r="H41" i="29"/>
  <c r="H102" i="28"/>
  <c r="H40" i="27"/>
  <c r="H40" i="26"/>
  <c r="H40" i="25"/>
  <c r="H41" i="24"/>
  <c r="H40" i="23"/>
  <c r="H41" i="22"/>
  <c r="H41" i="21"/>
  <c r="H41" i="20"/>
  <c r="H77" i="19"/>
  <c r="H38" i="18"/>
  <c r="H100" i="17"/>
  <c r="H39" i="16"/>
  <c r="H100" i="15"/>
  <c r="H100" i="11"/>
  <c r="H121" i="10"/>
  <c r="U23" i="6"/>
  <c r="T24" i="6"/>
  <c r="L24" i="6"/>
  <c r="J25" i="6" s="1"/>
  <c r="D25" i="6" s="1"/>
  <c r="M24" i="6"/>
  <c r="K25" i="6" s="1"/>
  <c r="F24" i="6"/>
  <c r="AG28" i="9" l="1"/>
  <c r="Y28" i="9"/>
  <c r="L27" i="33"/>
  <c r="J28" i="33" s="1"/>
  <c r="I28" i="33" s="1"/>
  <c r="I28" i="34"/>
  <c r="L28" i="34" s="1"/>
  <c r="J29" i="34" s="1"/>
  <c r="D28" i="34"/>
  <c r="I28" i="35"/>
  <c r="L28" i="35" s="1"/>
  <c r="J29" i="35" s="1"/>
  <c r="B28" i="35"/>
  <c r="A28" i="35" s="1"/>
  <c r="F28" i="35"/>
  <c r="H41" i="35"/>
  <c r="D28" i="32"/>
  <c r="I28" i="32"/>
  <c r="H41" i="34"/>
  <c r="H42" i="33"/>
  <c r="H41" i="32"/>
  <c r="L27" i="31"/>
  <c r="J28" i="31" s="1"/>
  <c r="M27" i="31"/>
  <c r="K28" i="31" s="1"/>
  <c r="H42" i="31"/>
  <c r="L30" i="10"/>
  <c r="J31" i="10" s="1"/>
  <c r="M30" i="10"/>
  <c r="K31" i="10" s="1"/>
  <c r="H42" i="29"/>
  <c r="H103" i="28"/>
  <c r="H41" i="27"/>
  <c r="H41" i="26"/>
  <c r="H41" i="25"/>
  <c r="H42" i="24"/>
  <c r="H41" i="23"/>
  <c r="H42" i="22"/>
  <c r="H42" i="21"/>
  <c r="H42" i="20"/>
  <c r="H78" i="19"/>
  <c r="H39" i="18"/>
  <c r="H101" i="17"/>
  <c r="H40" i="16"/>
  <c r="H101" i="15"/>
  <c r="H101" i="11"/>
  <c r="H122" i="10"/>
  <c r="F25" i="6"/>
  <c r="E25" i="6"/>
  <c r="S25" i="6" s="1"/>
  <c r="I25" i="6"/>
  <c r="D28" i="33" l="1"/>
  <c r="M28" i="34"/>
  <c r="K29" i="34" s="1"/>
  <c r="D29" i="34"/>
  <c r="M28" i="35"/>
  <c r="K29" i="35" s="1"/>
  <c r="E29" i="35" s="1"/>
  <c r="S29" i="35" s="1"/>
  <c r="U28" i="35" s="1"/>
  <c r="D29" i="35"/>
  <c r="H42" i="35"/>
  <c r="M28" i="32"/>
  <c r="K29" i="32" s="1"/>
  <c r="L28" i="32"/>
  <c r="J29" i="32" s="1"/>
  <c r="L28" i="33"/>
  <c r="J29" i="33" s="1"/>
  <c r="M28" i="33"/>
  <c r="K29" i="33" s="1"/>
  <c r="H42" i="34"/>
  <c r="H43" i="33"/>
  <c r="H42" i="32"/>
  <c r="I28" i="31"/>
  <c r="D28" i="31"/>
  <c r="H43" i="31"/>
  <c r="I31" i="10"/>
  <c r="H43" i="29"/>
  <c r="H104" i="28"/>
  <c r="H42" i="27"/>
  <c r="H42" i="26"/>
  <c r="H42" i="25"/>
  <c r="H43" i="24"/>
  <c r="H42" i="23"/>
  <c r="H43" i="22"/>
  <c r="H43" i="21"/>
  <c r="H43" i="20"/>
  <c r="H79" i="19"/>
  <c r="H40" i="18"/>
  <c r="H102" i="17"/>
  <c r="H41" i="16"/>
  <c r="H102" i="15"/>
  <c r="H102" i="11"/>
  <c r="H123" i="10"/>
  <c r="T25" i="6"/>
  <c r="U24" i="6"/>
  <c r="M25" i="6"/>
  <c r="K26" i="6" s="1"/>
  <c r="L25" i="6"/>
  <c r="J26" i="6" s="1"/>
  <c r="I29" i="34" l="1"/>
  <c r="I29" i="35"/>
  <c r="L29" i="35" s="1"/>
  <c r="J30" i="35" s="1"/>
  <c r="T29" i="35"/>
  <c r="F29" i="35"/>
  <c r="B29" i="35"/>
  <c r="A29" i="35" s="1"/>
  <c r="H43" i="35"/>
  <c r="I29" i="32"/>
  <c r="D29" i="32"/>
  <c r="D29" i="33"/>
  <c r="I29" i="33"/>
  <c r="H43" i="34"/>
  <c r="H44" i="33"/>
  <c r="H43" i="32"/>
  <c r="L28" i="31"/>
  <c r="J29" i="31" s="1"/>
  <c r="M28" i="31"/>
  <c r="K29" i="31" s="1"/>
  <c r="H44" i="31"/>
  <c r="L31" i="10"/>
  <c r="J32" i="10" s="1"/>
  <c r="M31" i="10"/>
  <c r="K32" i="10" s="1"/>
  <c r="H44" i="29"/>
  <c r="H105" i="28"/>
  <c r="H43" i="27"/>
  <c r="H43" i="26"/>
  <c r="H43" i="25"/>
  <c r="H44" i="24"/>
  <c r="H43" i="23"/>
  <c r="H44" i="22"/>
  <c r="H44" i="21"/>
  <c r="H44" i="20"/>
  <c r="H80" i="19"/>
  <c r="H41" i="18"/>
  <c r="H103" i="17"/>
  <c r="H42" i="16"/>
  <c r="H103" i="15"/>
  <c r="H103" i="11"/>
  <c r="H124" i="10"/>
  <c r="I26" i="6"/>
  <c r="D26" i="6"/>
  <c r="E26" i="6"/>
  <c r="S26" i="6" s="1"/>
  <c r="M29" i="34" l="1"/>
  <c r="K30" i="34" s="1"/>
  <c r="L29" i="34"/>
  <c r="J30" i="34" s="1"/>
  <c r="M29" i="35"/>
  <c r="K30" i="35" s="1"/>
  <c r="E30" i="35" s="1"/>
  <c r="S30" i="35" s="1"/>
  <c r="U29" i="35" s="1"/>
  <c r="D30" i="35"/>
  <c r="H44" i="35"/>
  <c r="M29" i="32"/>
  <c r="K30" i="32" s="1"/>
  <c r="L29" i="32"/>
  <c r="J30" i="32" s="1"/>
  <c r="M29" i="33"/>
  <c r="K30" i="33" s="1"/>
  <c r="L29" i="33"/>
  <c r="J30" i="33" s="1"/>
  <c r="H44" i="34"/>
  <c r="H45" i="33"/>
  <c r="H44" i="32"/>
  <c r="D29" i="31"/>
  <c r="I29" i="31"/>
  <c r="H45" i="31"/>
  <c r="I32" i="10"/>
  <c r="H45" i="29"/>
  <c r="H106" i="28"/>
  <c r="H44" i="27"/>
  <c r="H44" i="26"/>
  <c r="H44" i="25"/>
  <c r="H45" i="24"/>
  <c r="H44" i="23"/>
  <c r="H45" i="22"/>
  <c r="H45" i="21"/>
  <c r="H45" i="20"/>
  <c r="H81" i="19"/>
  <c r="H42" i="18"/>
  <c r="H104" i="17"/>
  <c r="H43" i="16"/>
  <c r="H104" i="15"/>
  <c r="H104" i="11"/>
  <c r="H125" i="10"/>
  <c r="U25" i="6"/>
  <c r="T26" i="6"/>
  <c r="F26" i="6"/>
  <c r="L26" i="6"/>
  <c r="J27" i="6" s="1"/>
  <c r="M26" i="6"/>
  <c r="K27" i="6" s="1"/>
  <c r="D30" i="34" l="1"/>
  <c r="I30" i="34"/>
  <c r="I30" i="35"/>
  <c r="M30" i="35" s="1"/>
  <c r="K31" i="35" s="1"/>
  <c r="E31" i="35" s="1"/>
  <c r="S31" i="35" s="1"/>
  <c r="T30" i="35"/>
  <c r="F30" i="35"/>
  <c r="B30" i="35"/>
  <c r="A30" i="35" s="1"/>
  <c r="H45" i="35"/>
  <c r="D30" i="32"/>
  <c r="I30" i="32"/>
  <c r="I30" i="33"/>
  <c r="D30" i="33"/>
  <c r="H45" i="34"/>
  <c r="H46" i="33"/>
  <c r="H45" i="32"/>
  <c r="L29" i="31"/>
  <c r="J30" i="31" s="1"/>
  <c r="D30" i="31" s="1"/>
  <c r="M29" i="31"/>
  <c r="K30" i="31" s="1"/>
  <c r="H46" i="31"/>
  <c r="M32" i="10"/>
  <c r="K33" i="10" s="1"/>
  <c r="L32" i="10"/>
  <c r="J33" i="10" s="1"/>
  <c r="H46" i="29"/>
  <c r="H107" i="28"/>
  <c r="H45" i="27"/>
  <c r="H45" i="26"/>
  <c r="H45" i="25"/>
  <c r="H46" i="24"/>
  <c r="H45" i="23"/>
  <c r="H46" i="22"/>
  <c r="H46" i="21"/>
  <c r="H46" i="20"/>
  <c r="H82" i="19"/>
  <c r="H43" i="18"/>
  <c r="H105" i="17"/>
  <c r="H44" i="16"/>
  <c r="H105" i="15"/>
  <c r="H105" i="11"/>
  <c r="H126" i="10"/>
  <c r="I27" i="6"/>
  <c r="E27" i="6"/>
  <c r="S27" i="6" s="1"/>
  <c r="D27" i="6"/>
  <c r="L30" i="34" l="1"/>
  <c r="J31" i="34" s="1"/>
  <c r="M30" i="34"/>
  <c r="K31" i="34" s="1"/>
  <c r="L30" i="35"/>
  <c r="J31" i="35" s="1"/>
  <c r="D31" i="35" s="1"/>
  <c r="U30" i="35"/>
  <c r="T31" i="35"/>
  <c r="H46" i="35"/>
  <c r="L30" i="32"/>
  <c r="J31" i="32" s="1"/>
  <c r="M30" i="32"/>
  <c r="K31" i="32" s="1"/>
  <c r="M30" i="33"/>
  <c r="K31" i="33" s="1"/>
  <c r="L30" i="33"/>
  <c r="J31" i="33" s="1"/>
  <c r="D31" i="33" s="1"/>
  <c r="H46" i="34"/>
  <c r="H47" i="33"/>
  <c r="H46" i="32"/>
  <c r="I30" i="31"/>
  <c r="H47" i="31"/>
  <c r="I33" i="10"/>
  <c r="H47" i="29"/>
  <c r="H108" i="28"/>
  <c r="H46" i="27"/>
  <c r="H46" i="26"/>
  <c r="H46" i="25"/>
  <c r="H47" i="24"/>
  <c r="H46" i="23"/>
  <c r="H47" i="22"/>
  <c r="H47" i="21"/>
  <c r="H47" i="20"/>
  <c r="H83" i="19"/>
  <c r="H44" i="18"/>
  <c r="H106" i="17"/>
  <c r="H45" i="16"/>
  <c r="H106" i="15"/>
  <c r="H106" i="11"/>
  <c r="H127" i="10"/>
  <c r="U26" i="6"/>
  <c r="T27" i="6"/>
  <c r="F27" i="6"/>
  <c r="M27" i="6"/>
  <c r="K28" i="6" s="1"/>
  <c r="L27" i="6"/>
  <c r="J28" i="6" s="1"/>
  <c r="D28" i="6" s="1"/>
  <c r="I31" i="34" l="1"/>
  <c r="D31" i="34"/>
  <c r="I31" i="35"/>
  <c r="M31" i="35" s="1"/>
  <c r="K32" i="35" s="1"/>
  <c r="E32" i="35" s="1"/>
  <c r="S32" i="35" s="1"/>
  <c r="F31" i="35"/>
  <c r="B31" i="35"/>
  <c r="A31" i="35" s="1"/>
  <c r="H47" i="35"/>
  <c r="I31" i="32"/>
  <c r="D31" i="32"/>
  <c r="I31" i="33"/>
  <c r="H47" i="34"/>
  <c r="H48" i="33"/>
  <c r="H47" i="32"/>
  <c r="L30" i="31"/>
  <c r="J31" i="31" s="1"/>
  <c r="M30" i="31"/>
  <c r="K31" i="31" s="1"/>
  <c r="H48" i="31"/>
  <c r="L33" i="10"/>
  <c r="J34" i="10" s="1"/>
  <c r="M33" i="10"/>
  <c r="K34" i="10" s="1"/>
  <c r="H48" i="29"/>
  <c r="H109" i="28"/>
  <c r="H47" i="27"/>
  <c r="H47" i="26"/>
  <c r="H47" i="25"/>
  <c r="H48" i="24"/>
  <c r="H47" i="23"/>
  <c r="H48" i="22"/>
  <c r="H48" i="21"/>
  <c r="H48" i="20"/>
  <c r="H84" i="19"/>
  <c r="H45" i="18"/>
  <c r="H107" i="17"/>
  <c r="H46" i="16"/>
  <c r="H107" i="15"/>
  <c r="H107" i="11"/>
  <c r="H128" i="10"/>
  <c r="F28" i="6"/>
  <c r="I28" i="6"/>
  <c r="E28" i="6"/>
  <c r="S28" i="6" s="1"/>
  <c r="M31" i="34" l="1"/>
  <c r="K32" i="34" s="1"/>
  <c r="L31" i="34"/>
  <c r="J32" i="34" s="1"/>
  <c r="L31" i="35"/>
  <c r="J32" i="35" s="1"/>
  <c r="I32" i="35" s="1"/>
  <c r="U31" i="35"/>
  <c r="T32" i="35"/>
  <c r="H48" i="35"/>
  <c r="L31" i="32"/>
  <c r="J32" i="32" s="1"/>
  <c r="M31" i="32"/>
  <c r="K32" i="32" s="1"/>
  <c r="L31" i="33"/>
  <c r="J32" i="33" s="1"/>
  <c r="M31" i="33"/>
  <c r="K32" i="33" s="1"/>
  <c r="H48" i="34"/>
  <c r="H49" i="33"/>
  <c r="H48" i="32"/>
  <c r="D31" i="31"/>
  <c r="I31" i="31"/>
  <c r="H49" i="31"/>
  <c r="I34" i="10"/>
  <c r="L34" i="10" s="1"/>
  <c r="J35" i="10" s="1"/>
  <c r="H49" i="29"/>
  <c r="H110" i="28"/>
  <c r="H48" i="27"/>
  <c r="H48" i="26"/>
  <c r="H48" i="25"/>
  <c r="H49" i="24"/>
  <c r="H48" i="23"/>
  <c r="H49" i="22"/>
  <c r="H49" i="21"/>
  <c r="H49" i="20"/>
  <c r="H85" i="19"/>
  <c r="H46" i="18"/>
  <c r="H108" i="17"/>
  <c r="H47" i="16"/>
  <c r="H108" i="15"/>
  <c r="H108" i="11"/>
  <c r="H129" i="10"/>
  <c r="U27" i="6"/>
  <c r="T28" i="6"/>
  <c r="L28" i="6"/>
  <c r="J29" i="6" s="1"/>
  <c r="M28" i="6"/>
  <c r="K29" i="6" s="1"/>
  <c r="D32" i="34" l="1"/>
  <c r="I32" i="34"/>
  <c r="D32" i="35"/>
  <c r="F32" i="35" s="1"/>
  <c r="M32" i="35"/>
  <c r="K33" i="35" s="1"/>
  <c r="E33" i="35" s="1"/>
  <c r="S33" i="35" s="1"/>
  <c r="L32" i="35"/>
  <c r="J33" i="35" s="1"/>
  <c r="H49" i="35"/>
  <c r="D32" i="32"/>
  <c r="I32" i="32"/>
  <c r="I32" i="33"/>
  <c r="D32" i="33"/>
  <c r="H49" i="34"/>
  <c r="H50" i="33"/>
  <c r="H49" i="32"/>
  <c r="M31" i="31"/>
  <c r="K32" i="31" s="1"/>
  <c r="L31" i="31"/>
  <c r="J32" i="31" s="1"/>
  <c r="H50" i="31"/>
  <c r="M34" i="10"/>
  <c r="K35" i="10" s="1"/>
  <c r="I35" i="10" s="1"/>
  <c r="L35" i="10" s="1"/>
  <c r="J36" i="10" s="1"/>
  <c r="H50" i="29"/>
  <c r="H111" i="28"/>
  <c r="H49" i="27"/>
  <c r="H49" i="26"/>
  <c r="H49" i="25"/>
  <c r="H50" i="24"/>
  <c r="H49" i="23"/>
  <c r="H50" i="22"/>
  <c r="H50" i="21"/>
  <c r="H50" i="20"/>
  <c r="H86" i="19"/>
  <c r="H47" i="18"/>
  <c r="H109" i="17"/>
  <c r="H48" i="16"/>
  <c r="H109" i="15"/>
  <c r="H109" i="11"/>
  <c r="H130" i="10"/>
  <c r="I29" i="6"/>
  <c r="D29" i="6"/>
  <c r="E29" i="6"/>
  <c r="S29" i="6" s="1"/>
  <c r="L32" i="34" l="1"/>
  <c r="J33" i="34" s="1"/>
  <c r="M32" i="34"/>
  <c r="K33" i="34" s="1"/>
  <c r="D33" i="35"/>
  <c r="F33" i="35" s="1"/>
  <c r="B32" i="35"/>
  <c r="A32" i="35" s="1"/>
  <c r="I33" i="35"/>
  <c r="H50" i="35"/>
  <c r="U32" i="35"/>
  <c r="T33" i="35"/>
  <c r="L32" i="32"/>
  <c r="J33" i="32" s="1"/>
  <c r="M32" i="32"/>
  <c r="K33" i="32" s="1"/>
  <c r="L32" i="33"/>
  <c r="J33" i="33" s="1"/>
  <c r="M32" i="33"/>
  <c r="K33" i="33" s="1"/>
  <c r="H50" i="34"/>
  <c r="H51" i="33"/>
  <c r="H50" i="32"/>
  <c r="I32" i="31"/>
  <c r="L32" i="31" s="1"/>
  <c r="J33" i="31" s="1"/>
  <c r="D32" i="31"/>
  <c r="H51" i="31"/>
  <c r="M35" i="10"/>
  <c r="K36" i="10" s="1"/>
  <c r="I36" i="10" s="1"/>
  <c r="H51" i="29"/>
  <c r="H112" i="28"/>
  <c r="H50" i="27"/>
  <c r="H50" i="26"/>
  <c r="H50" i="25"/>
  <c r="H51" i="24"/>
  <c r="H50" i="23"/>
  <c r="H51" i="22"/>
  <c r="H51" i="21"/>
  <c r="H51" i="20"/>
  <c r="H87" i="19"/>
  <c r="H48" i="18"/>
  <c r="H110" i="17"/>
  <c r="H49" i="16"/>
  <c r="H110" i="15"/>
  <c r="H110" i="11"/>
  <c r="H131" i="10"/>
  <c r="U28" i="6"/>
  <c r="T29" i="6"/>
  <c r="F29" i="6"/>
  <c r="M29" i="6"/>
  <c r="K30" i="6" s="1"/>
  <c r="L29" i="6"/>
  <c r="J30" i="6" s="1"/>
  <c r="D30" i="6" s="1"/>
  <c r="M32" i="31" l="1"/>
  <c r="K33" i="31" s="1"/>
  <c r="I33" i="34"/>
  <c r="D33" i="34"/>
  <c r="B33" i="35"/>
  <c r="A33" i="35" s="1"/>
  <c r="L33" i="35"/>
  <c r="J34" i="35" s="1"/>
  <c r="M33" i="35"/>
  <c r="K34" i="35" s="1"/>
  <c r="E34" i="35" s="1"/>
  <c r="S34" i="35" s="1"/>
  <c r="T34" i="35" s="1"/>
  <c r="H51" i="35"/>
  <c r="I33" i="32"/>
  <c r="D33" i="32"/>
  <c r="D33" i="33"/>
  <c r="I33" i="33"/>
  <c r="H51" i="34"/>
  <c r="H52" i="33"/>
  <c r="H51" i="32"/>
  <c r="D33" i="31"/>
  <c r="H52" i="31"/>
  <c r="M36" i="10"/>
  <c r="K37" i="10" s="1"/>
  <c r="L36" i="10"/>
  <c r="J37" i="10" s="1"/>
  <c r="H52" i="29"/>
  <c r="H113" i="28"/>
  <c r="H51" i="27"/>
  <c r="H51" i="26"/>
  <c r="H51" i="25"/>
  <c r="H52" i="24"/>
  <c r="H51" i="23"/>
  <c r="H52" i="22"/>
  <c r="H52" i="21"/>
  <c r="H52" i="20"/>
  <c r="H88" i="19"/>
  <c r="H49" i="18"/>
  <c r="H111" i="17"/>
  <c r="H50" i="16"/>
  <c r="H111" i="15"/>
  <c r="H111" i="11"/>
  <c r="H132" i="10"/>
  <c r="F30" i="6"/>
  <c r="I30" i="6"/>
  <c r="E30" i="6"/>
  <c r="S30" i="6" s="1"/>
  <c r="I33" i="31" l="1"/>
  <c r="L33" i="31" s="1"/>
  <c r="J34" i="31" s="1"/>
  <c r="D34" i="31" s="1"/>
  <c r="M33" i="34"/>
  <c r="K34" i="34" s="1"/>
  <c r="L33" i="34"/>
  <c r="J34" i="34" s="1"/>
  <c r="U33" i="35"/>
  <c r="D34" i="35"/>
  <c r="I34" i="35"/>
  <c r="H52" i="35"/>
  <c r="M33" i="32"/>
  <c r="K34" i="32" s="1"/>
  <c r="L33" i="32"/>
  <c r="J34" i="32" s="1"/>
  <c r="M33" i="33"/>
  <c r="K34" i="33" s="1"/>
  <c r="L33" i="33"/>
  <c r="J34" i="33" s="1"/>
  <c r="H52" i="34"/>
  <c r="H53" i="33"/>
  <c r="H52" i="32"/>
  <c r="H53" i="31"/>
  <c r="I37" i="10"/>
  <c r="H53" i="29"/>
  <c r="H114" i="28"/>
  <c r="H52" i="27"/>
  <c r="H52" i="26"/>
  <c r="H52" i="25"/>
  <c r="H53" i="24"/>
  <c r="H52" i="23"/>
  <c r="H53" i="22"/>
  <c r="H53" i="21"/>
  <c r="H53" i="20"/>
  <c r="H89" i="19"/>
  <c r="H50" i="18"/>
  <c r="H112" i="17"/>
  <c r="H51" i="16"/>
  <c r="H112" i="15"/>
  <c r="H112" i="11"/>
  <c r="H133" i="10"/>
  <c r="U29" i="6"/>
  <c r="T30" i="6"/>
  <c r="L30" i="6"/>
  <c r="J31" i="6" s="1"/>
  <c r="M30" i="6"/>
  <c r="K31" i="6" s="1"/>
  <c r="M33" i="31" l="1"/>
  <c r="K34" i="31" s="1"/>
  <c r="I34" i="31" s="1"/>
  <c r="L34" i="31" s="1"/>
  <c r="J35" i="31" s="1"/>
  <c r="D35" i="31" s="1"/>
  <c r="D34" i="34"/>
  <c r="I34" i="34"/>
  <c r="M34" i="35"/>
  <c r="K35" i="35" s="1"/>
  <c r="E35" i="35" s="1"/>
  <c r="S35" i="35" s="1"/>
  <c r="L34" i="35"/>
  <c r="J35" i="35" s="1"/>
  <c r="F34" i="35"/>
  <c r="B34" i="35"/>
  <c r="A34" i="35" s="1"/>
  <c r="H53" i="35"/>
  <c r="D34" i="32"/>
  <c r="I34" i="32"/>
  <c r="D34" i="33"/>
  <c r="I34" i="33"/>
  <c r="H53" i="34"/>
  <c r="H54" i="33"/>
  <c r="H53" i="32"/>
  <c r="H54" i="31"/>
  <c r="M37" i="10"/>
  <c r="K38" i="10" s="1"/>
  <c r="L37" i="10"/>
  <c r="J38" i="10" s="1"/>
  <c r="H54" i="29"/>
  <c r="H115" i="28"/>
  <c r="H53" i="27"/>
  <c r="H53" i="26"/>
  <c r="H53" i="25"/>
  <c r="H54" i="24"/>
  <c r="H53" i="23"/>
  <c r="H54" i="22"/>
  <c r="H54" i="21"/>
  <c r="H54" i="20"/>
  <c r="H90" i="19"/>
  <c r="H51" i="18"/>
  <c r="H113" i="17"/>
  <c r="H52" i="16"/>
  <c r="H113" i="15"/>
  <c r="H113" i="11"/>
  <c r="H134" i="10"/>
  <c r="I31" i="6"/>
  <c r="D31" i="6"/>
  <c r="E31" i="6"/>
  <c r="S31" i="6" s="1"/>
  <c r="M34" i="34" l="1"/>
  <c r="K35" i="34" s="1"/>
  <c r="L34" i="34"/>
  <c r="J35" i="34" s="1"/>
  <c r="D35" i="35"/>
  <c r="I35" i="35"/>
  <c r="M34" i="31"/>
  <c r="K35" i="31" s="1"/>
  <c r="U34" i="35"/>
  <c r="T35" i="35"/>
  <c r="H54" i="35"/>
  <c r="L34" i="32"/>
  <c r="J35" i="32" s="1"/>
  <c r="M34" i="32"/>
  <c r="K35" i="32" s="1"/>
  <c r="L34" i="33"/>
  <c r="J35" i="33" s="1"/>
  <c r="M34" i="33"/>
  <c r="K35" i="33" s="1"/>
  <c r="H54" i="34"/>
  <c r="H55" i="33"/>
  <c r="H54" i="32"/>
  <c r="H55" i="31"/>
  <c r="I38" i="10"/>
  <c r="H55" i="29"/>
  <c r="H116" i="28"/>
  <c r="H54" i="27"/>
  <c r="H54" i="26"/>
  <c r="H54" i="25"/>
  <c r="H55" i="24"/>
  <c r="H54" i="23"/>
  <c r="H55" i="22"/>
  <c r="H55" i="21"/>
  <c r="H55" i="20"/>
  <c r="H91" i="19"/>
  <c r="H52" i="18"/>
  <c r="H114" i="17"/>
  <c r="H53" i="16"/>
  <c r="H114" i="15"/>
  <c r="H114" i="11"/>
  <c r="H135" i="10"/>
  <c r="U30" i="6"/>
  <c r="T31" i="6"/>
  <c r="F31" i="6"/>
  <c r="L31" i="6"/>
  <c r="J32" i="6" s="1"/>
  <c r="M31" i="6"/>
  <c r="K32" i="6" s="1"/>
  <c r="I35" i="34" l="1"/>
  <c r="D35" i="34"/>
  <c r="M35" i="35"/>
  <c r="K36" i="35" s="1"/>
  <c r="E36" i="35" s="1"/>
  <c r="S36" i="35" s="1"/>
  <c r="L35" i="35"/>
  <c r="J36" i="35" s="1"/>
  <c r="B35" i="35"/>
  <c r="A35" i="35" s="1"/>
  <c r="F35" i="35"/>
  <c r="I35" i="31"/>
  <c r="H55" i="35"/>
  <c r="D35" i="32"/>
  <c r="I35" i="32"/>
  <c r="I35" i="33"/>
  <c r="D35" i="33"/>
  <c r="H55" i="34"/>
  <c r="H56" i="33"/>
  <c r="H55" i="32"/>
  <c r="H56" i="31"/>
  <c r="L38" i="10"/>
  <c r="J39" i="10" s="1"/>
  <c r="M38" i="10"/>
  <c r="K39" i="10" s="1"/>
  <c r="H56" i="29"/>
  <c r="H117" i="28"/>
  <c r="H55" i="27"/>
  <c r="H55" i="26"/>
  <c r="H55" i="25"/>
  <c r="H56" i="24"/>
  <c r="H55" i="23"/>
  <c r="H56" i="22"/>
  <c r="H56" i="21"/>
  <c r="H56" i="20"/>
  <c r="H92" i="19"/>
  <c r="H53" i="18"/>
  <c r="H115" i="17"/>
  <c r="H54" i="16"/>
  <c r="H115" i="15"/>
  <c r="H115" i="11"/>
  <c r="H136" i="10"/>
  <c r="I32" i="6"/>
  <c r="D32" i="6"/>
  <c r="E32" i="6"/>
  <c r="S32" i="6" s="1"/>
  <c r="M35" i="34" l="1"/>
  <c r="K36" i="34" s="1"/>
  <c r="L35" i="34"/>
  <c r="J36" i="34" s="1"/>
  <c r="I36" i="35"/>
  <c r="D36" i="35"/>
  <c r="M35" i="31"/>
  <c r="K36" i="31" s="1"/>
  <c r="L35" i="31"/>
  <c r="J36" i="31" s="1"/>
  <c r="H56" i="35"/>
  <c r="U35" i="35"/>
  <c r="T36" i="35"/>
  <c r="L35" i="32"/>
  <c r="J36" i="32" s="1"/>
  <c r="M35" i="32"/>
  <c r="K36" i="32" s="1"/>
  <c r="L35" i="33"/>
  <c r="J36" i="33" s="1"/>
  <c r="M35" i="33"/>
  <c r="K36" i="33" s="1"/>
  <c r="H56" i="34"/>
  <c r="H57" i="33"/>
  <c r="H56" i="32"/>
  <c r="H57" i="31"/>
  <c r="I39" i="10"/>
  <c r="H57" i="29"/>
  <c r="H118" i="28"/>
  <c r="H56" i="27"/>
  <c r="H56" i="26"/>
  <c r="H56" i="25"/>
  <c r="H57" i="24"/>
  <c r="H56" i="23"/>
  <c r="H57" i="22"/>
  <c r="H57" i="21"/>
  <c r="H57" i="20"/>
  <c r="H93" i="19"/>
  <c r="H54" i="18"/>
  <c r="H116" i="17"/>
  <c r="H55" i="16"/>
  <c r="H116" i="15"/>
  <c r="H116" i="11"/>
  <c r="H137" i="10"/>
  <c r="U31" i="6"/>
  <c r="T32" i="6"/>
  <c r="L32" i="6"/>
  <c r="J33" i="6" s="1"/>
  <c r="D33" i="6" s="1"/>
  <c r="M32" i="6"/>
  <c r="K33" i="6" s="1"/>
  <c r="E33" i="6" s="1"/>
  <c r="S33" i="6" s="1"/>
  <c r="F32" i="6"/>
  <c r="D36" i="34" l="1"/>
  <c r="I36" i="34"/>
  <c r="F36" i="35"/>
  <c r="B36" i="35"/>
  <c r="A36" i="35" s="1"/>
  <c r="L36" i="35"/>
  <c r="J37" i="35" s="1"/>
  <c r="M36" i="35"/>
  <c r="K37" i="35" s="1"/>
  <c r="E37" i="35" s="1"/>
  <c r="S37" i="35" s="1"/>
  <c r="D36" i="31"/>
  <c r="I36" i="31"/>
  <c r="H57" i="35"/>
  <c r="I36" i="32"/>
  <c r="D36" i="32"/>
  <c r="I36" i="33"/>
  <c r="D36" i="33"/>
  <c r="H57" i="34"/>
  <c r="H58" i="33"/>
  <c r="H57" i="32"/>
  <c r="H58" i="31"/>
  <c r="L39" i="10"/>
  <c r="J40" i="10" s="1"/>
  <c r="M39" i="10"/>
  <c r="K40" i="10" s="1"/>
  <c r="H58" i="29"/>
  <c r="H119" i="28"/>
  <c r="H57" i="27"/>
  <c r="H57" i="26"/>
  <c r="H57" i="25"/>
  <c r="H58" i="24"/>
  <c r="H57" i="23"/>
  <c r="H58" i="22"/>
  <c r="H58" i="21"/>
  <c r="H58" i="20"/>
  <c r="H94" i="19"/>
  <c r="H55" i="18"/>
  <c r="H117" i="17"/>
  <c r="H56" i="16"/>
  <c r="H117" i="15"/>
  <c r="H117" i="11"/>
  <c r="H138" i="10"/>
  <c r="T33" i="6"/>
  <c r="U32" i="6"/>
  <c r="F33" i="6"/>
  <c r="I33" i="6"/>
  <c r="L36" i="34" l="1"/>
  <c r="J37" i="34" s="1"/>
  <c r="M36" i="34"/>
  <c r="K37" i="34" s="1"/>
  <c r="I37" i="35"/>
  <c r="D37" i="35"/>
  <c r="L36" i="31"/>
  <c r="J37" i="31" s="1"/>
  <c r="M36" i="31"/>
  <c r="K37" i="31" s="1"/>
  <c r="H58" i="35"/>
  <c r="T37" i="35"/>
  <c r="U36" i="35"/>
  <c r="L36" i="32"/>
  <c r="J37" i="32" s="1"/>
  <c r="M36" i="32"/>
  <c r="K37" i="32" s="1"/>
  <c r="M36" i="33"/>
  <c r="K37" i="33" s="1"/>
  <c r="L36" i="33"/>
  <c r="J37" i="33" s="1"/>
  <c r="H58" i="34"/>
  <c r="H59" i="33"/>
  <c r="H58" i="32"/>
  <c r="H59" i="31"/>
  <c r="I40" i="10"/>
  <c r="H59" i="29"/>
  <c r="H120" i="28"/>
  <c r="H58" i="27"/>
  <c r="H58" i="26"/>
  <c r="H58" i="25"/>
  <c r="H59" i="24"/>
  <c r="H58" i="23"/>
  <c r="H59" i="22"/>
  <c r="H59" i="21"/>
  <c r="H59" i="20"/>
  <c r="H95" i="19"/>
  <c r="H56" i="18"/>
  <c r="H118" i="17"/>
  <c r="H57" i="16"/>
  <c r="H118" i="15"/>
  <c r="H118" i="11"/>
  <c r="H139" i="10"/>
  <c r="L33" i="6"/>
  <c r="J34" i="6" s="1"/>
  <c r="M33" i="6"/>
  <c r="K34" i="6" s="1"/>
  <c r="D37" i="34" l="1"/>
  <c r="I37" i="34"/>
  <c r="B37" i="35"/>
  <c r="A37" i="35" s="1"/>
  <c r="F37" i="35"/>
  <c r="L37" i="35"/>
  <c r="J38" i="35" s="1"/>
  <c r="D38" i="35" s="1"/>
  <c r="B38" i="35" s="1"/>
  <c r="M37" i="35"/>
  <c r="K38" i="35" s="1"/>
  <c r="E38" i="35" s="1"/>
  <c r="S38" i="35" s="1"/>
  <c r="U37" i="35" s="1"/>
  <c r="D37" i="31"/>
  <c r="I37" i="31"/>
  <c r="H59" i="35"/>
  <c r="I37" i="32"/>
  <c r="D37" i="32"/>
  <c r="I37" i="33"/>
  <c r="D37" i="33"/>
  <c r="H59" i="34"/>
  <c r="H60" i="33"/>
  <c r="H59" i="32"/>
  <c r="H60" i="31"/>
  <c r="M40" i="10"/>
  <c r="K41" i="10" s="1"/>
  <c r="L40" i="10"/>
  <c r="J41" i="10" s="1"/>
  <c r="H60" i="29"/>
  <c r="H121" i="28"/>
  <c r="H59" i="27"/>
  <c r="H59" i="26"/>
  <c r="H59" i="25"/>
  <c r="H60" i="24"/>
  <c r="H59" i="23"/>
  <c r="H60" i="22"/>
  <c r="H60" i="21"/>
  <c r="H60" i="20"/>
  <c r="H96" i="19"/>
  <c r="H57" i="18"/>
  <c r="H119" i="17"/>
  <c r="H58" i="16"/>
  <c r="H119" i="15"/>
  <c r="H119" i="11"/>
  <c r="H140" i="10"/>
  <c r="E34" i="6"/>
  <c r="S34" i="6" s="1"/>
  <c r="I34" i="6"/>
  <c r="D34" i="6"/>
  <c r="M37" i="34" l="1"/>
  <c r="K38" i="34" s="1"/>
  <c r="L37" i="34"/>
  <c r="J38" i="34" s="1"/>
  <c r="T38" i="35"/>
  <c r="A38" i="35"/>
  <c r="F38" i="35"/>
  <c r="I38" i="35"/>
  <c r="M37" i="31"/>
  <c r="K38" i="31" s="1"/>
  <c r="L37" i="31"/>
  <c r="J38" i="31" s="1"/>
  <c r="H60" i="35"/>
  <c r="L37" i="32"/>
  <c r="J38" i="32" s="1"/>
  <c r="M37" i="32"/>
  <c r="K38" i="32" s="1"/>
  <c r="L37" i="33"/>
  <c r="J38" i="33" s="1"/>
  <c r="M37" i="33"/>
  <c r="K38" i="33" s="1"/>
  <c r="H60" i="34"/>
  <c r="H61" i="33"/>
  <c r="H60" i="32"/>
  <c r="H61" i="31"/>
  <c r="I41" i="10"/>
  <c r="H61" i="29"/>
  <c r="H122" i="28"/>
  <c r="H60" i="27"/>
  <c r="H60" i="26"/>
  <c r="H60" i="25"/>
  <c r="H61" i="24"/>
  <c r="H60" i="23"/>
  <c r="H61" i="22"/>
  <c r="H61" i="21"/>
  <c r="H61" i="20"/>
  <c r="H97" i="19"/>
  <c r="H58" i="18"/>
  <c r="H120" i="17"/>
  <c r="H59" i="16"/>
  <c r="H120" i="15"/>
  <c r="H120" i="11"/>
  <c r="H141" i="10"/>
  <c r="U33" i="6"/>
  <c r="T34" i="6"/>
  <c r="M34" i="6"/>
  <c r="K35" i="6" s="1"/>
  <c r="E35" i="6" s="1"/>
  <c r="S35" i="6" s="1"/>
  <c r="L34" i="6"/>
  <c r="J35" i="6" s="1"/>
  <c r="F34" i="6"/>
  <c r="D38" i="34" l="1"/>
  <c r="I38" i="34"/>
  <c r="L38" i="35"/>
  <c r="J39" i="35" s="1"/>
  <c r="M38" i="35"/>
  <c r="K39" i="35" s="1"/>
  <c r="E39" i="35" s="1"/>
  <c r="S39" i="35" s="1"/>
  <c r="I38" i="31"/>
  <c r="D38" i="31"/>
  <c r="H61" i="35"/>
  <c r="D38" i="32"/>
  <c r="I38" i="32"/>
  <c r="I38" i="33"/>
  <c r="D38" i="33"/>
  <c r="H61" i="34"/>
  <c r="H62" i="33"/>
  <c r="H61" i="32"/>
  <c r="H62" i="31"/>
  <c r="M41" i="10"/>
  <c r="K42" i="10" s="1"/>
  <c r="L41" i="10"/>
  <c r="J42" i="10" s="1"/>
  <c r="H62" i="29"/>
  <c r="H123" i="28"/>
  <c r="H61" i="27"/>
  <c r="H61" i="26"/>
  <c r="H61" i="25"/>
  <c r="H62" i="24"/>
  <c r="H61" i="23"/>
  <c r="H62" i="22"/>
  <c r="H62" i="21"/>
  <c r="H62" i="20"/>
  <c r="H98" i="19"/>
  <c r="H59" i="18"/>
  <c r="H121" i="17"/>
  <c r="H60" i="16"/>
  <c r="H121" i="15"/>
  <c r="H121" i="11"/>
  <c r="H142" i="10"/>
  <c r="U34" i="6"/>
  <c r="T35" i="6"/>
  <c r="I35" i="6"/>
  <c r="D35" i="6"/>
  <c r="L38" i="34" l="1"/>
  <c r="J39" i="34" s="1"/>
  <c r="M38" i="34"/>
  <c r="K39" i="34" s="1"/>
  <c r="D39" i="35"/>
  <c r="I39" i="35"/>
  <c r="L38" i="31"/>
  <c r="J39" i="31" s="1"/>
  <c r="M38" i="31"/>
  <c r="K39" i="31" s="1"/>
  <c r="H62" i="35"/>
  <c r="T39" i="35"/>
  <c r="U38" i="35"/>
  <c r="L38" i="32"/>
  <c r="J39" i="32" s="1"/>
  <c r="M38" i="32"/>
  <c r="K39" i="32" s="1"/>
  <c r="L38" i="33"/>
  <c r="J39" i="33" s="1"/>
  <c r="M38" i="33"/>
  <c r="K39" i="33" s="1"/>
  <c r="H62" i="34"/>
  <c r="H63" i="33"/>
  <c r="H62" i="32"/>
  <c r="H63" i="31"/>
  <c r="I42" i="10"/>
  <c r="H63" i="29"/>
  <c r="H124" i="28"/>
  <c r="H62" i="27"/>
  <c r="H62" i="26"/>
  <c r="H62" i="25"/>
  <c r="H63" i="24"/>
  <c r="H62" i="23"/>
  <c r="H63" i="22"/>
  <c r="H63" i="21"/>
  <c r="H63" i="20"/>
  <c r="H99" i="19"/>
  <c r="H60" i="18"/>
  <c r="H122" i="17"/>
  <c r="H61" i="16"/>
  <c r="H122" i="15"/>
  <c r="H122" i="11"/>
  <c r="H143" i="10"/>
  <c r="F35" i="6"/>
  <c r="L35" i="6"/>
  <c r="J36" i="6" s="1"/>
  <c r="M35" i="6"/>
  <c r="K36" i="6" s="1"/>
  <c r="D39" i="34" l="1"/>
  <c r="I39" i="34"/>
  <c r="M39" i="35"/>
  <c r="K40" i="35" s="1"/>
  <c r="E40" i="35" s="1"/>
  <c r="S40" i="35" s="1"/>
  <c r="L39" i="35"/>
  <c r="J40" i="35" s="1"/>
  <c r="F39" i="35"/>
  <c r="B39" i="35"/>
  <c r="A39" i="35" s="1"/>
  <c r="I39" i="31"/>
  <c r="D39" i="31"/>
  <c r="H63" i="35"/>
  <c r="I39" i="32"/>
  <c r="D39" i="32"/>
  <c r="D39" i="33"/>
  <c r="I39" i="33"/>
  <c r="H63" i="34"/>
  <c r="H64" i="33"/>
  <c r="H63" i="32"/>
  <c r="H64" i="31"/>
  <c r="L42" i="10"/>
  <c r="J43" i="10" s="1"/>
  <c r="M42" i="10"/>
  <c r="K43" i="10" s="1"/>
  <c r="H64" i="29"/>
  <c r="H125" i="28"/>
  <c r="H63" i="27"/>
  <c r="H63" i="26"/>
  <c r="H63" i="25"/>
  <c r="H64" i="24"/>
  <c r="H63" i="23"/>
  <c r="H64" i="22"/>
  <c r="H64" i="21"/>
  <c r="H64" i="20"/>
  <c r="H100" i="19"/>
  <c r="H61" i="18"/>
  <c r="H123" i="17"/>
  <c r="H62" i="16"/>
  <c r="H123" i="15"/>
  <c r="H123" i="11"/>
  <c r="H144" i="10"/>
  <c r="I36" i="6"/>
  <c r="E36" i="6"/>
  <c r="S36" i="6" s="1"/>
  <c r="D36" i="6"/>
  <c r="L39" i="34" l="1"/>
  <c r="J40" i="34" s="1"/>
  <c r="M39" i="34"/>
  <c r="K40" i="34" s="1"/>
  <c r="I40" i="35"/>
  <c r="D40" i="35"/>
  <c r="L39" i="31"/>
  <c r="J40" i="31" s="1"/>
  <c r="M39" i="31"/>
  <c r="K40" i="31" s="1"/>
  <c r="T40" i="35"/>
  <c r="U39" i="35"/>
  <c r="H64" i="35"/>
  <c r="L39" i="32"/>
  <c r="J40" i="32" s="1"/>
  <c r="M39" i="32"/>
  <c r="K40" i="32" s="1"/>
  <c r="L39" i="33"/>
  <c r="J40" i="33" s="1"/>
  <c r="M39" i="33"/>
  <c r="K40" i="33" s="1"/>
  <c r="H64" i="34"/>
  <c r="H65" i="33"/>
  <c r="H64" i="32"/>
  <c r="H65" i="31"/>
  <c r="I43" i="10"/>
  <c r="H65" i="29"/>
  <c r="H126" i="28"/>
  <c r="H64" i="27"/>
  <c r="H64" i="26"/>
  <c r="H64" i="25"/>
  <c r="H65" i="24"/>
  <c r="H64" i="23"/>
  <c r="H65" i="22"/>
  <c r="H65" i="21"/>
  <c r="H65" i="20"/>
  <c r="H101" i="19"/>
  <c r="H62" i="18"/>
  <c r="H124" i="17"/>
  <c r="H63" i="16"/>
  <c r="H124" i="15"/>
  <c r="H124" i="11"/>
  <c r="H145" i="10"/>
  <c r="T36" i="6"/>
  <c r="U35" i="6"/>
  <c r="L36" i="6"/>
  <c r="J37" i="6" s="1"/>
  <c r="M36" i="6"/>
  <c r="K37" i="6" s="1"/>
  <c r="F36" i="6"/>
  <c r="D40" i="34" l="1"/>
  <c r="I40" i="34"/>
  <c r="F40" i="35"/>
  <c r="B40" i="35"/>
  <c r="A40" i="35" s="1"/>
  <c r="M40" i="35"/>
  <c r="K41" i="35" s="1"/>
  <c r="E41" i="35" s="1"/>
  <c r="S41" i="35" s="1"/>
  <c r="T41" i="35" s="1"/>
  <c r="L40" i="35"/>
  <c r="J41" i="35" s="1"/>
  <c r="D40" i="31"/>
  <c r="I40" i="31"/>
  <c r="H65" i="35"/>
  <c r="I40" i="32"/>
  <c r="D40" i="32"/>
  <c r="I40" i="33"/>
  <c r="D40" i="33"/>
  <c r="H65" i="34"/>
  <c r="H66" i="33"/>
  <c r="H65" i="32"/>
  <c r="H66" i="31"/>
  <c r="L43" i="10"/>
  <c r="J44" i="10" s="1"/>
  <c r="M43" i="10"/>
  <c r="K44" i="10" s="1"/>
  <c r="H66" i="29"/>
  <c r="H127" i="28"/>
  <c r="H65" i="27"/>
  <c r="H65" i="26"/>
  <c r="H65" i="25"/>
  <c r="H66" i="24"/>
  <c r="H65" i="23"/>
  <c r="H66" i="22"/>
  <c r="H66" i="21"/>
  <c r="H66" i="20"/>
  <c r="H102" i="19"/>
  <c r="H63" i="18"/>
  <c r="H125" i="17"/>
  <c r="H64" i="16"/>
  <c r="H125" i="15"/>
  <c r="H125" i="11"/>
  <c r="H146" i="10"/>
  <c r="I37" i="6"/>
  <c r="D37" i="6"/>
  <c r="E37" i="6"/>
  <c r="S37" i="6" s="1"/>
  <c r="L40" i="34" l="1"/>
  <c r="J41" i="34" s="1"/>
  <c r="M40" i="34"/>
  <c r="K41" i="34" s="1"/>
  <c r="U40" i="35"/>
  <c r="I41" i="35"/>
  <c r="D41" i="35"/>
  <c r="L40" i="31"/>
  <c r="J41" i="31" s="1"/>
  <c r="M40" i="31"/>
  <c r="K41" i="31" s="1"/>
  <c r="H66" i="35"/>
  <c r="M40" i="32"/>
  <c r="K41" i="32" s="1"/>
  <c r="L40" i="32"/>
  <c r="J41" i="32" s="1"/>
  <c r="L40" i="33"/>
  <c r="J41" i="33" s="1"/>
  <c r="M40" i="33"/>
  <c r="K41" i="33" s="1"/>
  <c r="H66" i="34"/>
  <c r="H67" i="33"/>
  <c r="H66" i="32"/>
  <c r="H67" i="31"/>
  <c r="I44" i="10"/>
  <c r="H67" i="29"/>
  <c r="H128" i="28"/>
  <c r="H66" i="27"/>
  <c r="H66" i="26"/>
  <c r="H66" i="25"/>
  <c r="H67" i="24"/>
  <c r="H66" i="23"/>
  <c r="H67" i="22"/>
  <c r="H67" i="21"/>
  <c r="H67" i="20"/>
  <c r="H103" i="19"/>
  <c r="H64" i="18"/>
  <c r="H126" i="17"/>
  <c r="H65" i="16"/>
  <c r="H126" i="15"/>
  <c r="H126" i="11"/>
  <c r="H147" i="10"/>
  <c r="U36" i="6"/>
  <c r="T37" i="6"/>
  <c r="F37" i="6"/>
  <c r="L37" i="6"/>
  <c r="J38" i="6" s="1"/>
  <c r="M37" i="6"/>
  <c r="K38" i="6" s="1"/>
  <c r="E38" i="6" s="1"/>
  <c r="S38" i="6" s="1"/>
  <c r="D41" i="34" l="1"/>
  <c r="I41" i="34"/>
  <c r="F41" i="35"/>
  <c r="B41" i="35"/>
  <c r="A41" i="35" s="1"/>
  <c r="L41" i="35"/>
  <c r="J42" i="35" s="1"/>
  <c r="M41" i="35"/>
  <c r="K42" i="35" s="1"/>
  <c r="E42" i="35" s="1"/>
  <c r="S42" i="35" s="1"/>
  <c r="I41" i="31"/>
  <c r="D41" i="31"/>
  <c r="H67" i="35"/>
  <c r="D41" i="32"/>
  <c r="I41" i="32"/>
  <c r="D41" i="33"/>
  <c r="I41" i="33"/>
  <c r="H67" i="34"/>
  <c r="H68" i="33"/>
  <c r="H67" i="32"/>
  <c r="H68" i="31"/>
  <c r="M44" i="10"/>
  <c r="K45" i="10" s="1"/>
  <c r="L44" i="10"/>
  <c r="J45" i="10" s="1"/>
  <c r="H68" i="29"/>
  <c r="H129" i="28"/>
  <c r="H67" i="27"/>
  <c r="H67" i="26"/>
  <c r="H67" i="25"/>
  <c r="H68" i="24"/>
  <c r="H67" i="23"/>
  <c r="H68" i="22"/>
  <c r="H68" i="21"/>
  <c r="H68" i="20"/>
  <c r="H104" i="19"/>
  <c r="H65" i="18"/>
  <c r="H127" i="17"/>
  <c r="H66" i="16"/>
  <c r="H127" i="15"/>
  <c r="H127" i="11"/>
  <c r="H148" i="10"/>
  <c r="T38" i="6"/>
  <c r="U37" i="6"/>
  <c r="I38" i="6"/>
  <c r="D38" i="6"/>
  <c r="L41" i="34" l="1"/>
  <c r="J42" i="34" s="1"/>
  <c r="M41" i="34"/>
  <c r="K42" i="34" s="1"/>
  <c r="I42" i="35"/>
  <c r="D42" i="35"/>
  <c r="L41" i="31"/>
  <c r="J42" i="31" s="1"/>
  <c r="D42" i="31" s="1"/>
  <c r="M41" i="31"/>
  <c r="K42" i="31" s="1"/>
  <c r="T42" i="35"/>
  <c r="U41" i="35"/>
  <c r="H68" i="35"/>
  <c r="L41" i="32"/>
  <c r="J42" i="32" s="1"/>
  <c r="M41" i="32"/>
  <c r="K42" i="32" s="1"/>
  <c r="L41" i="33"/>
  <c r="J42" i="33" s="1"/>
  <c r="M41" i="33"/>
  <c r="K42" i="33" s="1"/>
  <c r="H68" i="34"/>
  <c r="H69" i="33"/>
  <c r="H68" i="32"/>
  <c r="H69" i="31"/>
  <c r="I45" i="10"/>
  <c r="H69" i="29"/>
  <c r="H130" i="28"/>
  <c r="H68" i="27"/>
  <c r="H68" i="26"/>
  <c r="H68" i="25"/>
  <c r="H69" i="24"/>
  <c r="H68" i="23"/>
  <c r="H69" i="22"/>
  <c r="H69" i="21"/>
  <c r="H69" i="20"/>
  <c r="H105" i="19"/>
  <c r="H66" i="18"/>
  <c r="H128" i="17"/>
  <c r="H67" i="16"/>
  <c r="H128" i="15"/>
  <c r="H128" i="11"/>
  <c r="H149" i="10"/>
  <c r="M38" i="6"/>
  <c r="K39" i="6" s="1"/>
  <c r="L38" i="6"/>
  <c r="J39" i="6" s="1"/>
  <c r="D39" i="6" s="1"/>
  <c r="F38" i="6"/>
  <c r="I42" i="34" l="1"/>
  <c r="D42" i="34"/>
  <c r="B42" i="35"/>
  <c r="A42" i="35" s="1"/>
  <c r="F42" i="35"/>
  <c r="L42" i="35"/>
  <c r="J43" i="35" s="1"/>
  <c r="D43" i="35" s="1"/>
  <c r="M42" i="35"/>
  <c r="K43" i="35" s="1"/>
  <c r="E43" i="35" s="1"/>
  <c r="S43" i="35" s="1"/>
  <c r="I42" i="31"/>
  <c r="H69" i="35"/>
  <c r="I42" i="32"/>
  <c r="D42" i="32"/>
  <c r="D42" i="33"/>
  <c r="I42" i="33"/>
  <c r="H69" i="34"/>
  <c r="H70" i="33"/>
  <c r="H69" i="32"/>
  <c r="H70" i="31"/>
  <c r="M45" i="10"/>
  <c r="K46" i="10" s="1"/>
  <c r="L45" i="10"/>
  <c r="J46" i="10" s="1"/>
  <c r="H70" i="29"/>
  <c r="H131" i="28"/>
  <c r="H69" i="27"/>
  <c r="H69" i="26"/>
  <c r="H69" i="25"/>
  <c r="H70" i="24"/>
  <c r="H69" i="23"/>
  <c r="H70" i="22"/>
  <c r="H70" i="21"/>
  <c r="H70" i="20"/>
  <c r="H106" i="19"/>
  <c r="H67" i="18"/>
  <c r="H129" i="17"/>
  <c r="H68" i="16"/>
  <c r="H129" i="15"/>
  <c r="H129" i="11"/>
  <c r="H150" i="10"/>
  <c r="F39" i="6"/>
  <c r="I39" i="6"/>
  <c r="E39" i="6"/>
  <c r="S39" i="6" s="1"/>
  <c r="L42" i="34" l="1"/>
  <c r="J43" i="34" s="1"/>
  <c r="M42" i="34"/>
  <c r="K43" i="34" s="1"/>
  <c r="I43" i="35"/>
  <c r="B43" i="35"/>
  <c r="A43" i="35" s="1"/>
  <c r="F43" i="35"/>
  <c r="M42" i="31"/>
  <c r="K43" i="31" s="1"/>
  <c r="L42" i="31"/>
  <c r="J43" i="31" s="1"/>
  <c r="H70" i="35"/>
  <c r="U42" i="35"/>
  <c r="T43" i="35"/>
  <c r="M42" i="32"/>
  <c r="K43" i="32" s="1"/>
  <c r="L42" i="32"/>
  <c r="J43" i="32" s="1"/>
  <c r="D43" i="32" s="1"/>
  <c r="L42" i="33"/>
  <c r="J43" i="33" s="1"/>
  <c r="M42" i="33"/>
  <c r="K43" i="33" s="1"/>
  <c r="H70" i="34"/>
  <c r="H71" i="33"/>
  <c r="H70" i="32"/>
  <c r="H71" i="31"/>
  <c r="I46" i="10"/>
  <c r="H71" i="29"/>
  <c r="H132" i="28"/>
  <c r="H70" i="27"/>
  <c r="H70" i="26"/>
  <c r="H70" i="25"/>
  <c r="H71" i="24"/>
  <c r="H70" i="23"/>
  <c r="H71" i="22"/>
  <c r="H71" i="21"/>
  <c r="H71" i="20"/>
  <c r="H107" i="19"/>
  <c r="H68" i="18"/>
  <c r="H130" i="17"/>
  <c r="H69" i="16"/>
  <c r="H130" i="15"/>
  <c r="H130" i="11"/>
  <c r="H151" i="10"/>
  <c r="U38" i="6"/>
  <c r="T39" i="6"/>
  <c r="L39" i="6"/>
  <c r="J40" i="6" s="1"/>
  <c r="M39" i="6"/>
  <c r="K40" i="6" s="1"/>
  <c r="D43" i="34" l="1"/>
  <c r="I43" i="34"/>
  <c r="L43" i="35"/>
  <c r="J44" i="35" s="1"/>
  <c r="M43" i="35"/>
  <c r="K44" i="35" s="1"/>
  <c r="E44" i="35" s="1"/>
  <c r="S44" i="35" s="1"/>
  <c r="T44" i="35" s="1"/>
  <c r="D43" i="31"/>
  <c r="I43" i="31"/>
  <c r="H71" i="35"/>
  <c r="I43" i="32"/>
  <c r="I43" i="33"/>
  <c r="D43" i="33"/>
  <c r="H71" i="34"/>
  <c r="H72" i="33"/>
  <c r="H71" i="32"/>
  <c r="H72" i="31"/>
  <c r="L46" i="10"/>
  <c r="J47" i="10" s="1"/>
  <c r="M46" i="10"/>
  <c r="K47" i="10" s="1"/>
  <c r="H72" i="29"/>
  <c r="H133" i="28"/>
  <c r="H71" i="27"/>
  <c r="H71" i="26"/>
  <c r="H71" i="25"/>
  <c r="H72" i="24"/>
  <c r="H71" i="23"/>
  <c r="H72" i="22"/>
  <c r="H72" i="21"/>
  <c r="H72" i="20"/>
  <c r="H108" i="19"/>
  <c r="H69" i="18"/>
  <c r="H131" i="17"/>
  <c r="H70" i="16"/>
  <c r="H131" i="15"/>
  <c r="H131" i="11"/>
  <c r="H152" i="10"/>
  <c r="E40" i="6"/>
  <c r="S40" i="6" s="1"/>
  <c r="I40" i="6"/>
  <c r="D40" i="6"/>
  <c r="L43" i="34" l="1"/>
  <c r="J44" i="34" s="1"/>
  <c r="M43" i="34"/>
  <c r="K44" i="34" s="1"/>
  <c r="U43" i="35"/>
  <c r="I44" i="35"/>
  <c r="D44" i="35"/>
  <c r="L43" i="31"/>
  <c r="J44" i="31" s="1"/>
  <c r="M43" i="31"/>
  <c r="K44" i="31" s="1"/>
  <c r="H72" i="35"/>
  <c r="L43" i="32"/>
  <c r="J44" i="32" s="1"/>
  <c r="M43" i="32"/>
  <c r="K44" i="32" s="1"/>
  <c r="M43" i="33"/>
  <c r="K44" i="33" s="1"/>
  <c r="L43" i="33"/>
  <c r="J44" i="33" s="1"/>
  <c r="H72" i="34"/>
  <c r="H73" i="33"/>
  <c r="H72" i="32"/>
  <c r="H73" i="31"/>
  <c r="I47" i="10"/>
  <c r="H73" i="29"/>
  <c r="H134" i="28"/>
  <c r="H72" i="27"/>
  <c r="H72" i="26"/>
  <c r="H72" i="25"/>
  <c r="H73" i="24"/>
  <c r="H72" i="23"/>
  <c r="H73" i="22"/>
  <c r="H73" i="21"/>
  <c r="H73" i="20"/>
  <c r="H109" i="19"/>
  <c r="H70" i="18"/>
  <c r="H132" i="17"/>
  <c r="H71" i="16"/>
  <c r="H132" i="15"/>
  <c r="H132" i="11"/>
  <c r="H153" i="10"/>
  <c r="U39" i="6"/>
  <c r="T40" i="6"/>
  <c r="F40" i="6"/>
  <c r="L40" i="6"/>
  <c r="J41" i="6" s="1"/>
  <c r="M40" i="6"/>
  <c r="K41" i="6" s="1"/>
  <c r="I44" i="34" l="1"/>
  <c r="D44" i="34"/>
  <c r="B44" i="35"/>
  <c r="A44" i="35" s="1"/>
  <c r="F44" i="35"/>
  <c r="L44" i="35"/>
  <c r="J45" i="35" s="1"/>
  <c r="M44" i="35"/>
  <c r="K45" i="35" s="1"/>
  <c r="E45" i="35" s="1"/>
  <c r="S45" i="35" s="1"/>
  <c r="I44" i="31"/>
  <c r="D44" i="31"/>
  <c r="H73" i="35"/>
  <c r="D44" i="32"/>
  <c r="I44" i="32"/>
  <c r="I44" i="33"/>
  <c r="D44" i="33"/>
  <c r="H73" i="34"/>
  <c r="H74" i="33"/>
  <c r="H73" i="32"/>
  <c r="H74" i="31"/>
  <c r="L47" i="10"/>
  <c r="J48" i="10" s="1"/>
  <c r="M47" i="10"/>
  <c r="K48" i="10" s="1"/>
  <c r="H74" i="29"/>
  <c r="H135" i="28"/>
  <c r="H73" i="27"/>
  <c r="H73" i="26"/>
  <c r="H73" i="25"/>
  <c r="H74" i="24"/>
  <c r="H73" i="23"/>
  <c r="H74" i="22"/>
  <c r="H74" i="21"/>
  <c r="H74" i="20"/>
  <c r="H110" i="19"/>
  <c r="H71" i="18"/>
  <c r="H133" i="17"/>
  <c r="H72" i="16"/>
  <c r="H133" i="15"/>
  <c r="H133" i="11"/>
  <c r="H154" i="10"/>
  <c r="I41" i="6"/>
  <c r="D41" i="6"/>
  <c r="E41" i="6"/>
  <c r="S41" i="6" s="1"/>
  <c r="M44" i="34" l="1"/>
  <c r="K45" i="34" s="1"/>
  <c r="L44" i="34"/>
  <c r="J45" i="34" s="1"/>
  <c r="I45" i="35"/>
  <c r="L45" i="35" s="1"/>
  <c r="J46" i="35" s="1"/>
  <c r="D45" i="35"/>
  <c r="L44" i="31"/>
  <c r="J45" i="31" s="1"/>
  <c r="D45" i="31" s="1"/>
  <c r="M44" i="31"/>
  <c r="K45" i="31" s="1"/>
  <c r="H74" i="35"/>
  <c r="U44" i="35"/>
  <c r="T45" i="35"/>
  <c r="M44" i="32"/>
  <c r="K45" i="32" s="1"/>
  <c r="L44" i="32"/>
  <c r="J45" i="32" s="1"/>
  <c r="L44" i="33"/>
  <c r="J45" i="33" s="1"/>
  <c r="M44" i="33"/>
  <c r="K45" i="33" s="1"/>
  <c r="H74" i="34"/>
  <c r="H75" i="33"/>
  <c r="H74" i="32"/>
  <c r="H75" i="31"/>
  <c r="I48" i="10"/>
  <c r="H75" i="29"/>
  <c r="H136" i="28"/>
  <c r="H74" i="27"/>
  <c r="H74" i="26"/>
  <c r="H74" i="25"/>
  <c r="H75" i="24"/>
  <c r="H74" i="23"/>
  <c r="H75" i="22"/>
  <c r="H75" i="21"/>
  <c r="H75" i="20"/>
  <c r="H111" i="19"/>
  <c r="H72" i="18"/>
  <c r="H134" i="17"/>
  <c r="H73" i="16"/>
  <c r="H134" i="15"/>
  <c r="H134" i="11"/>
  <c r="H155" i="10"/>
  <c r="U40" i="6"/>
  <c r="T41" i="6"/>
  <c r="F41" i="6"/>
  <c r="L41" i="6"/>
  <c r="J42" i="6" s="1"/>
  <c r="M41" i="6"/>
  <c r="K42" i="6" s="1"/>
  <c r="E42" i="6" s="1"/>
  <c r="S42" i="6" s="1"/>
  <c r="U41" i="6" s="1"/>
  <c r="I45" i="34" l="1"/>
  <c r="L45" i="34" s="1"/>
  <c r="J46" i="34" s="1"/>
  <c r="D45" i="34"/>
  <c r="D46" i="35"/>
  <c r="F46" i="35" s="1"/>
  <c r="M45" i="35"/>
  <c r="K46" i="35" s="1"/>
  <c r="I46" i="35" s="1"/>
  <c r="L46" i="35" s="1"/>
  <c r="J47" i="35" s="1"/>
  <c r="I45" i="31"/>
  <c r="L45" i="31" s="1"/>
  <c r="J46" i="31" s="1"/>
  <c r="D46" i="31" s="1"/>
  <c r="F45" i="35"/>
  <c r="B45" i="35"/>
  <c r="A45" i="35" s="1"/>
  <c r="H75" i="35"/>
  <c r="D45" i="32"/>
  <c r="I45" i="32"/>
  <c r="I45" i="33"/>
  <c r="D45" i="33"/>
  <c r="H75" i="34"/>
  <c r="H76" i="33"/>
  <c r="H75" i="32"/>
  <c r="H76" i="31"/>
  <c r="L48" i="10"/>
  <c r="J49" i="10" s="1"/>
  <c r="M48" i="10"/>
  <c r="K49" i="10" s="1"/>
  <c r="H76" i="29"/>
  <c r="H137" i="28"/>
  <c r="H75" i="27"/>
  <c r="H75" i="26"/>
  <c r="H75" i="25"/>
  <c r="H76" i="24"/>
  <c r="H75" i="23"/>
  <c r="H76" i="22"/>
  <c r="H76" i="21"/>
  <c r="H76" i="20"/>
  <c r="H112" i="19"/>
  <c r="H73" i="18"/>
  <c r="H135" i="17"/>
  <c r="H74" i="16"/>
  <c r="H135" i="15"/>
  <c r="H135" i="11"/>
  <c r="H156" i="10"/>
  <c r="T42" i="6"/>
  <c r="I42" i="6"/>
  <c r="D42" i="6"/>
  <c r="B46" i="35" l="1"/>
  <c r="A46" i="35" s="1"/>
  <c r="M45" i="31"/>
  <c r="K46" i="31" s="1"/>
  <c r="M45" i="34"/>
  <c r="K46" i="34" s="1"/>
  <c r="D46" i="34"/>
  <c r="M46" i="35"/>
  <c r="K47" i="35" s="1"/>
  <c r="I47" i="35" s="1"/>
  <c r="D47" i="35"/>
  <c r="B47" i="35" s="1"/>
  <c r="E46" i="35"/>
  <c r="S46" i="35" s="1"/>
  <c r="U45" i="35" s="1"/>
  <c r="H76" i="35"/>
  <c r="M45" i="32"/>
  <c r="K46" i="32" s="1"/>
  <c r="L45" i="32"/>
  <c r="J46" i="32" s="1"/>
  <c r="L45" i="33"/>
  <c r="J46" i="33" s="1"/>
  <c r="M45" i="33"/>
  <c r="K46" i="33" s="1"/>
  <c r="H76" i="34"/>
  <c r="H77" i="33"/>
  <c r="H76" i="32"/>
  <c r="H77" i="31"/>
  <c r="I49" i="10"/>
  <c r="H77" i="29"/>
  <c r="H138" i="28"/>
  <c r="H76" i="27"/>
  <c r="H76" i="26"/>
  <c r="H76" i="25"/>
  <c r="H77" i="24"/>
  <c r="H76" i="23"/>
  <c r="H77" i="22"/>
  <c r="H77" i="21"/>
  <c r="H77" i="20"/>
  <c r="H113" i="19"/>
  <c r="H74" i="18"/>
  <c r="H136" i="17"/>
  <c r="H75" i="16"/>
  <c r="H136" i="15"/>
  <c r="H136" i="11"/>
  <c r="H157" i="10"/>
  <c r="M42" i="6"/>
  <c r="K43" i="6" s="1"/>
  <c r="L42" i="6"/>
  <c r="J43" i="6" s="1"/>
  <c r="F42" i="6"/>
  <c r="A47" i="35" l="1"/>
  <c r="I46" i="31"/>
  <c r="L46" i="31" s="1"/>
  <c r="J47" i="31" s="1"/>
  <c r="D47" i="31" s="1"/>
  <c r="I46" i="34"/>
  <c r="E47" i="35"/>
  <c r="S47" i="35" s="1"/>
  <c r="F47" i="35"/>
  <c r="T46" i="35"/>
  <c r="L47" i="35"/>
  <c r="J48" i="35" s="1"/>
  <c r="M47" i="35"/>
  <c r="K48" i="35" s="1"/>
  <c r="H77" i="35"/>
  <c r="D46" i="32"/>
  <c r="I46" i="32"/>
  <c r="I46" i="33"/>
  <c r="D46" i="33"/>
  <c r="H77" i="34"/>
  <c r="H78" i="33"/>
  <c r="H77" i="32"/>
  <c r="H78" i="31"/>
  <c r="M49" i="10"/>
  <c r="K50" i="10" s="1"/>
  <c r="L49" i="10"/>
  <c r="J50" i="10" s="1"/>
  <c r="H78" i="29"/>
  <c r="H139" i="28"/>
  <c r="H77" i="27"/>
  <c r="H77" i="26"/>
  <c r="H77" i="25"/>
  <c r="H78" i="24"/>
  <c r="H77" i="23"/>
  <c r="H78" i="22"/>
  <c r="H78" i="21"/>
  <c r="H78" i="20"/>
  <c r="H114" i="19"/>
  <c r="H75" i="18"/>
  <c r="H137" i="17"/>
  <c r="H76" i="16"/>
  <c r="H137" i="15"/>
  <c r="H137" i="11"/>
  <c r="H158" i="10"/>
  <c r="I43" i="6"/>
  <c r="D43" i="6"/>
  <c r="E43" i="6"/>
  <c r="S43" i="6" s="1"/>
  <c r="M46" i="31" l="1"/>
  <c r="K47" i="31" s="1"/>
  <c r="M46" i="34"/>
  <c r="K47" i="34" s="1"/>
  <c r="L46" i="34"/>
  <c r="J47" i="34" s="1"/>
  <c r="E48" i="35"/>
  <c r="S48" i="35" s="1"/>
  <c r="T48" i="35" s="1"/>
  <c r="U46" i="35"/>
  <c r="T47" i="35"/>
  <c r="H78" i="35"/>
  <c r="I48" i="35"/>
  <c r="D48" i="35"/>
  <c r="L46" i="32"/>
  <c r="J47" i="32" s="1"/>
  <c r="M46" i="32"/>
  <c r="K47" i="32" s="1"/>
  <c r="M46" i="33"/>
  <c r="K47" i="33" s="1"/>
  <c r="L46" i="33"/>
  <c r="J47" i="33" s="1"/>
  <c r="H78" i="34"/>
  <c r="H79" i="33"/>
  <c r="H78" i="32"/>
  <c r="H79" i="31"/>
  <c r="I50" i="10"/>
  <c r="H79" i="29"/>
  <c r="H140" i="28"/>
  <c r="H78" i="27"/>
  <c r="H78" i="26"/>
  <c r="H78" i="25"/>
  <c r="H79" i="24"/>
  <c r="H78" i="23"/>
  <c r="H79" i="22"/>
  <c r="H79" i="21"/>
  <c r="H79" i="20"/>
  <c r="H115" i="19"/>
  <c r="H76" i="18"/>
  <c r="H138" i="17"/>
  <c r="H77" i="16"/>
  <c r="H138" i="15"/>
  <c r="H138" i="11"/>
  <c r="H159" i="10"/>
  <c r="T43" i="6"/>
  <c r="U42" i="6"/>
  <c r="F43" i="6"/>
  <c r="L43" i="6"/>
  <c r="J44" i="6" s="1"/>
  <c r="M43" i="6"/>
  <c r="K44" i="6" s="1"/>
  <c r="E44" i="6" s="1"/>
  <c r="S44" i="6" s="1"/>
  <c r="I47" i="31" l="1"/>
  <c r="L47" i="31" s="1"/>
  <c r="J48" i="31" s="1"/>
  <c r="D48" i="31" s="1"/>
  <c r="I47" i="34"/>
  <c r="D47" i="34"/>
  <c r="M48" i="35"/>
  <c r="K49" i="35" s="1"/>
  <c r="L48" i="35"/>
  <c r="J49" i="35" s="1"/>
  <c r="D49" i="35" s="1"/>
  <c r="U47" i="35"/>
  <c r="B48" i="35"/>
  <c r="A48" i="35" s="1"/>
  <c r="F48" i="35"/>
  <c r="H79" i="35"/>
  <c r="D47" i="32"/>
  <c r="I47" i="32"/>
  <c r="D47" i="33"/>
  <c r="I47" i="33"/>
  <c r="H79" i="34"/>
  <c r="H80" i="33"/>
  <c r="H79" i="32"/>
  <c r="H80" i="31"/>
  <c r="L50" i="10"/>
  <c r="J51" i="10" s="1"/>
  <c r="M50" i="10"/>
  <c r="K51" i="10" s="1"/>
  <c r="H80" i="29"/>
  <c r="H141" i="28"/>
  <c r="H79" i="27"/>
  <c r="H79" i="26"/>
  <c r="H79" i="25"/>
  <c r="H80" i="24"/>
  <c r="H79" i="23"/>
  <c r="H80" i="22"/>
  <c r="H80" i="21"/>
  <c r="H80" i="20"/>
  <c r="H116" i="19"/>
  <c r="H77" i="18"/>
  <c r="H139" i="17"/>
  <c r="H78" i="16"/>
  <c r="H139" i="15"/>
  <c r="H139" i="11"/>
  <c r="H160" i="10"/>
  <c r="T44" i="6"/>
  <c r="U43" i="6"/>
  <c r="I44" i="6"/>
  <c r="D44" i="6"/>
  <c r="M47" i="31" l="1"/>
  <c r="K48" i="31" s="1"/>
  <c r="L47" i="34"/>
  <c r="J48" i="34" s="1"/>
  <c r="M47" i="34"/>
  <c r="K48" i="34" s="1"/>
  <c r="B49" i="35"/>
  <c r="A49" i="35" s="1"/>
  <c r="F49" i="35"/>
  <c r="H80" i="35"/>
  <c r="I49" i="35"/>
  <c r="E49" i="35"/>
  <c r="L47" i="32"/>
  <c r="J48" i="32" s="1"/>
  <c r="M47" i="32"/>
  <c r="K48" i="32" s="1"/>
  <c r="L47" i="33"/>
  <c r="J48" i="33" s="1"/>
  <c r="M47" i="33"/>
  <c r="K48" i="33" s="1"/>
  <c r="H80" i="34"/>
  <c r="H81" i="33"/>
  <c r="H80" i="32"/>
  <c r="H81" i="31"/>
  <c r="I51" i="10"/>
  <c r="H81" i="29"/>
  <c r="H142" i="28"/>
  <c r="H80" i="27"/>
  <c r="H80" i="26"/>
  <c r="H80" i="25"/>
  <c r="H81" i="24"/>
  <c r="H80" i="23"/>
  <c r="H81" i="22"/>
  <c r="H81" i="21"/>
  <c r="H81" i="20"/>
  <c r="H117" i="19"/>
  <c r="H78" i="18"/>
  <c r="H140" i="17"/>
  <c r="H79" i="16"/>
  <c r="H140" i="15"/>
  <c r="H140" i="11"/>
  <c r="H161" i="10"/>
  <c r="L44" i="6"/>
  <c r="J45" i="6" s="1"/>
  <c r="D45" i="6" s="1"/>
  <c r="M44" i="6"/>
  <c r="K45" i="6" s="1"/>
  <c r="F44" i="6"/>
  <c r="I48" i="31" l="1"/>
  <c r="L48" i="31" s="1"/>
  <c r="J49" i="31" s="1"/>
  <c r="D49" i="31" s="1"/>
  <c r="D48" i="34"/>
  <c r="I48" i="34"/>
  <c r="L49" i="35"/>
  <c r="J50" i="35" s="1"/>
  <c r="M49" i="35"/>
  <c r="K50" i="35" s="1"/>
  <c r="E50" i="35" s="1"/>
  <c r="S49" i="35"/>
  <c r="H81" i="35"/>
  <c r="I48" i="32"/>
  <c r="D48" i="32"/>
  <c r="I48" i="33"/>
  <c r="D48" i="33"/>
  <c r="H81" i="34"/>
  <c r="H82" i="33"/>
  <c r="H81" i="32"/>
  <c r="H82" i="31"/>
  <c r="L51" i="10"/>
  <c r="J52" i="10" s="1"/>
  <c r="M51" i="10"/>
  <c r="K52" i="10" s="1"/>
  <c r="H82" i="29"/>
  <c r="H143" i="28"/>
  <c r="H81" i="27"/>
  <c r="H81" i="26"/>
  <c r="H81" i="25"/>
  <c r="H82" i="24"/>
  <c r="H81" i="23"/>
  <c r="H82" i="22"/>
  <c r="H82" i="21"/>
  <c r="H82" i="20"/>
  <c r="H118" i="19"/>
  <c r="H79" i="18"/>
  <c r="H141" i="17"/>
  <c r="H80" i="16"/>
  <c r="H141" i="15"/>
  <c r="H141" i="11"/>
  <c r="H162" i="10"/>
  <c r="F45" i="6"/>
  <c r="E45" i="6"/>
  <c r="S45" i="6" s="1"/>
  <c r="I45" i="6"/>
  <c r="M48" i="31" l="1"/>
  <c r="K49" i="31" s="1"/>
  <c r="L48" i="34"/>
  <c r="J49" i="34" s="1"/>
  <c r="M48" i="34"/>
  <c r="K49" i="34" s="1"/>
  <c r="H82" i="35"/>
  <c r="T49" i="35"/>
  <c r="U48" i="35"/>
  <c r="S50" i="35"/>
  <c r="T50" i="35" s="1"/>
  <c r="I50" i="35"/>
  <c r="D50" i="35"/>
  <c r="L48" i="32"/>
  <c r="J49" i="32" s="1"/>
  <c r="M48" i="32"/>
  <c r="K49" i="32" s="1"/>
  <c r="L48" i="33"/>
  <c r="J49" i="33" s="1"/>
  <c r="M48" i="33"/>
  <c r="K49" i="33" s="1"/>
  <c r="H82" i="34"/>
  <c r="H83" i="33"/>
  <c r="H82" i="32"/>
  <c r="H83" i="31"/>
  <c r="I52" i="10"/>
  <c r="H83" i="29"/>
  <c r="H144" i="28"/>
  <c r="H82" i="27"/>
  <c r="H82" i="26"/>
  <c r="H82" i="25"/>
  <c r="H83" i="24"/>
  <c r="H82" i="23"/>
  <c r="H83" i="22"/>
  <c r="H83" i="21"/>
  <c r="H83" i="20"/>
  <c r="H119" i="19"/>
  <c r="H80" i="18"/>
  <c r="H142" i="17"/>
  <c r="H81" i="16"/>
  <c r="H142" i="15"/>
  <c r="H142" i="11"/>
  <c r="H163" i="10"/>
  <c r="U44" i="6"/>
  <c r="T45" i="6"/>
  <c r="L45" i="6"/>
  <c r="J46" i="6" s="1"/>
  <c r="M45" i="6"/>
  <c r="K46" i="6" s="1"/>
  <c r="E46" i="6" s="1"/>
  <c r="S46" i="6" s="1"/>
  <c r="I49" i="31" l="1"/>
  <c r="I49" i="34"/>
  <c r="D49" i="34"/>
  <c r="M50" i="35"/>
  <c r="K51" i="35" s="1"/>
  <c r="L50" i="35"/>
  <c r="J51" i="35" s="1"/>
  <c r="D51" i="35" s="1"/>
  <c r="H83" i="35"/>
  <c r="B50" i="35"/>
  <c r="A50" i="35" s="1"/>
  <c r="F50" i="35"/>
  <c r="U49" i="35"/>
  <c r="I49" i="32"/>
  <c r="D49" i="32"/>
  <c r="I49" i="33"/>
  <c r="D49" i="33"/>
  <c r="H83" i="34"/>
  <c r="H84" i="33"/>
  <c r="H83" i="32"/>
  <c r="H84" i="31"/>
  <c r="M52" i="10"/>
  <c r="K53" i="10" s="1"/>
  <c r="L52" i="10"/>
  <c r="J53" i="10" s="1"/>
  <c r="H84" i="29"/>
  <c r="H145" i="28"/>
  <c r="H83" i="27"/>
  <c r="H83" i="26"/>
  <c r="H83" i="25"/>
  <c r="H84" i="24"/>
  <c r="H83" i="23"/>
  <c r="H84" i="22"/>
  <c r="H84" i="21"/>
  <c r="H84" i="20"/>
  <c r="H120" i="19"/>
  <c r="H81" i="18"/>
  <c r="H143" i="17"/>
  <c r="H82" i="16"/>
  <c r="H143" i="15"/>
  <c r="H143" i="11"/>
  <c r="H164" i="10"/>
  <c r="U45" i="6"/>
  <c r="T46" i="6"/>
  <c r="I46" i="6"/>
  <c r="D46" i="6"/>
  <c r="M49" i="31" l="1"/>
  <c r="K50" i="31" s="1"/>
  <c r="L49" i="31"/>
  <c r="J50" i="31" s="1"/>
  <c r="M49" i="34"/>
  <c r="K50" i="34" s="1"/>
  <c r="L49" i="34"/>
  <c r="J50" i="34" s="1"/>
  <c r="D50" i="34" s="1"/>
  <c r="H84" i="35"/>
  <c r="B51" i="35"/>
  <c r="A51" i="35" s="1"/>
  <c r="F51" i="35"/>
  <c r="I51" i="35"/>
  <c r="E51" i="35"/>
  <c r="L49" i="32"/>
  <c r="J50" i="32" s="1"/>
  <c r="M49" i="32"/>
  <c r="K50" i="32" s="1"/>
  <c r="L49" i="33"/>
  <c r="J50" i="33" s="1"/>
  <c r="M49" i="33"/>
  <c r="K50" i="33" s="1"/>
  <c r="H84" i="34"/>
  <c r="H85" i="33"/>
  <c r="H84" i="32"/>
  <c r="H85" i="31"/>
  <c r="I53" i="10"/>
  <c r="H85" i="29"/>
  <c r="H146" i="28"/>
  <c r="H84" i="27"/>
  <c r="H84" i="26"/>
  <c r="H84" i="25"/>
  <c r="H85" i="24"/>
  <c r="H84" i="23"/>
  <c r="H85" i="22"/>
  <c r="H85" i="21"/>
  <c r="H85" i="20"/>
  <c r="H121" i="19"/>
  <c r="H82" i="18"/>
  <c r="H144" i="17"/>
  <c r="H83" i="16"/>
  <c r="H144" i="15"/>
  <c r="H144" i="11"/>
  <c r="H165" i="10"/>
  <c r="F46" i="6"/>
  <c r="M46" i="6"/>
  <c r="K47" i="6" s="1"/>
  <c r="L46" i="6"/>
  <c r="J47" i="6" s="1"/>
  <c r="D47" i="6" s="1"/>
  <c r="I50" i="31" l="1"/>
  <c r="D50" i="31"/>
  <c r="I50" i="34"/>
  <c r="S51" i="35"/>
  <c r="L51" i="35"/>
  <c r="J52" i="35" s="1"/>
  <c r="M51" i="35"/>
  <c r="K52" i="35" s="1"/>
  <c r="H85" i="35"/>
  <c r="I50" i="32"/>
  <c r="D50" i="32"/>
  <c r="D50" i="33"/>
  <c r="I50" i="33"/>
  <c r="H85" i="34"/>
  <c r="H86" i="33"/>
  <c r="H85" i="32"/>
  <c r="H86" i="31"/>
  <c r="M53" i="10"/>
  <c r="K54" i="10" s="1"/>
  <c r="L53" i="10"/>
  <c r="J54" i="10" s="1"/>
  <c r="H86" i="29"/>
  <c r="H147" i="28"/>
  <c r="H85" i="27"/>
  <c r="H85" i="26"/>
  <c r="H85" i="25"/>
  <c r="H86" i="24"/>
  <c r="H85" i="23"/>
  <c r="H86" i="22"/>
  <c r="H86" i="21"/>
  <c r="H86" i="20"/>
  <c r="H122" i="19"/>
  <c r="H83" i="18"/>
  <c r="H145" i="17"/>
  <c r="H84" i="16"/>
  <c r="H145" i="15"/>
  <c r="H145" i="11"/>
  <c r="H166" i="10"/>
  <c r="F47" i="6"/>
  <c r="E47" i="6"/>
  <c r="S47" i="6" s="1"/>
  <c r="I47" i="6"/>
  <c r="L50" i="31" l="1"/>
  <c r="J51" i="31" s="1"/>
  <c r="M50" i="31"/>
  <c r="K51" i="31" s="1"/>
  <c r="L50" i="34"/>
  <c r="J51" i="34" s="1"/>
  <c r="M50" i="34"/>
  <c r="K51" i="34" s="1"/>
  <c r="H86" i="35"/>
  <c r="U50" i="35"/>
  <c r="T51" i="35"/>
  <c r="I52" i="35"/>
  <c r="D52" i="35"/>
  <c r="E52" i="35"/>
  <c r="M50" i="32"/>
  <c r="K51" i="32" s="1"/>
  <c r="L50" i="32"/>
  <c r="J51" i="32" s="1"/>
  <c r="L50" i="33"/>
  <c r="J51" i="33" s="1"/>
  <c r="M50" i="33"/>
  <c r="K51" i="33" s="1"/>
  <c r="H86" i="34"/>
  <c r="H87" i="33"/>
  <c r="H86" i="32"/>
  <c r="H87" i="31"/>
  <c r="I54" i="10"/>
  <c r="H87" i="29"/>
  <c r="H148" i="28"/>
  <c r="H86" i="27"/>
  <c r="H86" i="26"/>
  <c r="H86" i="25"/>
  <c r="H87" i="24"/>
  <c r="H86" i="23"/>
  <c r="H87" i="22"/>
  <c r="H87" i="21"/>
  <c r="H87" i="20"/>
  <c r="H123" i="19"/>
  <c r="H84" i="18"/>
  <c r="H146" i="17"/>
  <c r="H85" i="16"/>
  <c r="H146" i="15"/>
  <c r="H146" i="11"/>
  <c r="H167" i="10"/>
  <c r="T47" i="6"/>
  <c r="U46" i="6"/>
  <c r="L47" i="6"/>
  <c r="J48" i="6" s="1"/>
  <c r="M47" i="6"/>
  <c r="K48" i="6" s="1"/>
  <c r="D51" i="31" l="1"/>
  <c r="I51" i="31"/>
  <c r="I51" i="34"/>
  <c r="D51" i="34"/>
  <c r="B52" i="35"/>
  <c r="A52" i="35" s="1"/>
  <c r="F52" i="35"/>
  <c r="H87" i="35"/>
  <c r="S52" i="35"/>
  <c r="M52" i="35"/>
  <c r="K53" i="35" s="1"/>
  <c r="L52" i="35"/>
  <c r="J53" i="35" s="1"/>
  <c r="D53" i="35" s="1"/>
  <c r="I51" i="32"/>
  <c r="D51" i="32"/>
  <c r="I51" i="33"/>
  <c r="D51" i="33"/>
  <c r="H87" i="34"/>
  <c r="H88" i="33"/>
  <c r="H87" i="32"/>
  <c r="H88" i="31"/>
  <c r="L54" i="10"/>
  <c r="J55" i="10" s="1"/>
  <c r="M54" i="10"/>
  <c r="K55" i="10" s="1"/>
  <c r="H88" i="29"/>
  <c r="H149" i="28"/>
  <c r="H87" i="27"/>
  <c r="H87" i="26"/>
  <c r="H87" i="25"/>
  <c r="H88" i="24"/>
  <c r="H87" i="23"/>
  <c r="H88" i="22"/>
  <c r="H88" i="21"/>
  <c r="H88" i="20"/>
  <c r="H124" i="19"/>
  <c r="H85" i="18"/>
  <c r="H147" i="17"/>
  <c r="H86" i="16"/>
  <c r="H147" i="15"/>
  <c r="H147" i="11"/>
  <c r="H168" i="10"/>
  <c r="I48" i="6"/>
  <c r="D48" i="6"/>
  <c r="E48" i="6"/>
  <c r="S48" i="6" s="1"/>
  <c r="L51" i="31" l="1"/>
  <c r="J52" i="31" s="1"/>
  <c r="M51" i="31"/>
  <c r="K52" i="31" s="1"/>
  <c r="L51" i="34"/>
  <c r="J52" i="34" s="1"/>
  <c r="M51" i="34"/>
  <c r="K52" i="34" s="1"/>
  <c r="B53" i="35"/>
  <c r="A53" i="35" s="1"/>
  <c r="F53" i="35"/>
  <c r="T52" i="35"/>
  <c r="U51" i="35"/>
  <c r="E53" i="35"/>
  <c r="I53" i="35"/>
  <c r="H88" i="35"/>
  <c r="M51" i="32"/>
  <c r="K52" i="32" s="1"/>
  <c r="L51" i="32"/>
  <c r="J52" i="32" s="1"/>
  <c r="L51" i="33"/>
  <c r="J52" i="33" s="1"/>
  <c r="M51" i="33"/>
  <c r="K52" i="33" s="1"/>
  <c r="H88" i="34"/>
  <c r="H89" i="33"/>
  <c r="H88" i="32"/>
  <c r="H89" i="31"/>
  <c r="I55" i="10"/>
  <c r="H89" i="29"/>
  <c r="H150" i="28"/>
  <c r="H88" i="27"/>
  <c r="H88" i="26"/>
  <c r="H88" i="25"/>
  <c r="H89" i="24"/>
  <c r="H88" i="23"/>
  <c r="H89" i="22"/>
  <c r="H89" i="21"/>
  <c r="H89" i="20"/>
  <c r="H125" i="19"/>
  <c r="H86" i="18"/>
  <c r="H148" i="17"/>
  <c r="H87" i="16"/>
  <c r="H148" i="15"/>
  <c r="H148" i="11"/>
  <c r="H169" i="10"/>
  <c r="U47" i="6"/>
  <c r="T48" i="6"/>
  <c r="L48" i="6"/>
  <c r="J49" i="6" s="1"/>
  <c r="D49" i="6" s="1"/>
  <c r="M48" i="6"/>
  <c r="K49" i="6" s="1"/>
  <c r="F48" i="6"/>
  <c r="D52" i="31" l="1"/>
  <c r="I52" i="31"/>
  <c r="I52" i="34"/>
  <c r="D52" i="34"/>
  <c r="L53" i="35"/>
  <c r="J54" i="35" s="1"/>
  <c r="M53" i="35"/>
  <c r="K54" i="35" s="1"/>
  <c r="E54" i="35" s="1"/>
  <c r="H89" i="35"/>
  <c r="S53" i="35"/>
  <c r="D52" i="32"/>
  <c r="I52" i="32"/>
  <c r="D52" i="33"/>
  <c r="I52" i="33"/>
  <c r="H89" i="34"/>
  <c r="H90" i="33"/>
  <c r="H89" i="32"/>
  <c r="H90" i="31"/>
  <c r="L55" i="10"/>
  <c r="J56" i="10" s="1"/>
  <c r="M55" i="10"/>
  <c r="K56" i="10" s="1"/>
  <c r="H90" i="29"/>
  <c r="H151" i="28"/>
  <c r="H89" i="27"/>
  <c r="H89" i="26"/>
  <c r="H89" i="25"/>
  <c r="H90" i="24"/>
  <c r="H89" i="23"/>
  <c r="H90" i="22"/>
  <c r="H90" i="21"/>
  <c r="H90" i="20"/>
  <c r="H126" i="19"/>
  <c r="H87" i="18"/>
  <c r="H149" i="17"/>
  <c r="H88" i="16"/>
  <c r="H149" i="15"/>
  <c r="H149" i="11"/>
  <c r="H170" i="10"/>
  <c r="F49" i="6"/>
  <c r="E49" i="6"/>
  <c r="S49" i="6" s="1"/>
  <c r="I49" i="6"/>
  <c r="L52" i="31" l="1"/>
  <c r="J53" i="31" s="1"/>
  <c r="M52" i="31"/>
  <c r="K53" i="31" s="1"/>
  <c r="M52" i="34"/>
  <c r="K53" i="34" s="1"/>
  <c r="L52" i="34"/>
  <c r="J53" i="34" s="1"/>
  <c r="H90" i="35"/>
  <c r="T53" i="35"/>
  <c r="U52" i="35"/>
  <c r="S54" i="35"/>
  <c r="T54" i="35" s="1"/>
  <c r="I54" i="35"/>
  <c r="D54" i="35"/>
  <c r="L52" i="32"/>
  <c r="J53" i="32" s="1"/>
  <c r="M52" i="32"/>
  <c r="K53" i="32" s="1"/>
  <c r="L52" i="33"/>
  <c r="J53" i="33" s="1"/>
  <c r="M52" i="33"/>
  <c r="K53" i="33" s="1"/>
  <c r="H90" i="34"/>
  <c r="H91" i="33"/>
  <c r="H90" i="32"/>
  <c r="H91" i="31"/>
  <c r="I56" i="10"/>
  <c r="H91" i="29"/>
  <c r="H152" i="28"/>
  <c r="H90" i="27"/>
  <c r="H90" i="26"/>
  <c r="H90" i="25"/>
  <c r="H91" i="24"/>
  <c r="H90" i="23"/>
  <c r="H91" i="22"/>
  <c r="H91" i="21"/>
  <c r="H91" i="20"/>
  <c r="H127" i="19"/>
  <c r="H88" i="18"/>
  <c r="H150" i="17"/>
  <c r="H89" i="16"/>
  <c r="H150" i="15"/>
  <c r="H150" i="11"/>
  <c r="H171" i="10"/>
  <c r="U48" i="6"/>
  <c r="T49" i="6"/>
  <c r="L49" i="6"/>
  <c r="J50" i="6" s="1"/>
  <c r="M49" i="6"/>
  <c r="K50" i="6" s="1"/>
  <c r="D53" i="31" l="1"/>
  <c r="I53" i="31"/>
  <c r="D53" i="34"/>
  <c r="I53" i="34"/>
  <c r="U53" i="35"/>
  <c r="B54" i="35"/>
  <c r="A54" i="35" s="1"/>
  <c r="F54" i="35"/>
  <c r="M54" i="35"/>
  <c r="K55" i="35" s="1"/>
  <c r="L54" i="35"/>
  <c r="J55" i="35" s="1"/>
  <c r="D55" i="35" s="1"/>
  <c r="H91" i="35"/>
  <c r="I53" i="32"/>
  <c r="D53" i="32"/>
  <c r="I53" i="33"/>
  <c r="D53" i="33"/>
  <c r="H91" i="34"/>
  <c r="H92" i="33"/>
  <c r="H91" i="32"/>
  <c r="H92" i="31"/>
  <c r="M56" i="10"/>
  <c r="K57" i="10" s="1"/>
  <c r="L56" i="10"/>
  <c r="J57" i="10" s="1"/>
  <c r="H92" i="29"/>
  <c r="H153" i="28"/>
  <c r="H91" i="27"/>
  <c r="H91" i="26"/>
  <c r="H91" i="25"/>
  <c r="H92" i="24"/>
  <c r="H91" i="23"/>
  <c r="H92" i="22"/>
  <c r="H92" i="21"/>
  <c r="H92" i="20"/>
  <c r="H128" i="19"/>
  <c r="H89" i="18"/>
  <c r="H151" i="17"/>
  <c r="H90" i="16"/>
  <c r="H151" i="15"/>
  <c r="H151" i="11"/>
  <c r="H172" i="10"/>
  <c r="I50" i="6"/>
  <c r="D50" i="6"/>
  <c r="E50" i="6"/>
  <c r="S50" i="6" s="1"/>
  <c r="L53" i="31" l="1"/>
  <c r="J54" i="31" s="1"/>
  <c r="M53" i="31"/>
  <c r="K54" i="31" s="1"/>
  <c r="M53" i="34"/>
  <c r="K54" i="34" s="1"/>
  <c r="L53" i="34"/>
  <c r="J54" i="34" s="1"/>
  <c r="B55" i="35"/>
  <c r="A55" i="35" s="1"/>
  <c r="F55" i="35"/>
  <c r="E55" i="35"/>
  <c r="H92" i="35"/>
  <c r="I55" i="35"/>
  <c r="M53" i="32"/>
  <c r="K54" i="32" s="1"/>
  <c r="L53" i="32"/>
  <c r="J54" i="32" s="1"/>
  <c r="M53" i="33"/>
  <c r="K54" i="33" s="1"/>
  <c r="L53" i="33"/>
  <c r="J54" i="33" s="1"/>
  <c r="H92" i="34"/>
  <c r="H93" i="33"/>
  <c r="H92" i="32"/>
  <c r="H93" i="31"/>
  <c r="I57" i="10"/>
  <c r="H93" i="29"/>
  <c r="H154" i="28"/>
  <c r="H92" i="27"/>
  <c r="H92" i="26"/>
  <c r="H92" i="25"/>
  <c r="H93" i="24"/>
  <c r="H92" i="23"/>
  <c r="H93" i="22"/>
  <c r="H93" i="21"/>
  <c r="H93" i="20"/>
  <c r="H129" i="19"/>
  <c r="H90" i="18"/>
  <c r="H152" i="17"/>
  <c r="H91" i="16"/>
  <c r="H152" i="15"/>
  <c r="H152" i="11"/>
  <c r="H173" i="10"/>
  <c r="U49" i="6"/>
  <c r="T50" i="6"/>
  <c r="F50" i="6"/>
  <c r="M50" i="6"/>
  <c r="K51" i="6" s="1"/>
  <c r="L50" i="6"/>
  <c r="J51" i="6" s="1"/>
  <c r="D51" i="6" s="1"/>
  <c r="D54" i="31" l="1"/>
  <c r="I54" i="31"/>
  <c r="I54" i="34"/>
  <c r="D54" i="34"/>
  <c r="H93" i="35"/>
  <c r="L55" i="35"/>
  <c r="J56" i="35" s="1"/>
  <c r="M55" i="35"/>
  <c r="K56" i="35" s="1"/>
  <c r="S55" i="35"/>
  <c r="I54" i="32"/>
  <c r="D54" i="32"/>
  <c r="I54" i="33"/>
  <c r="D54" i="33"/>
  <c r="H93" i="34"/>
  <c r="H94" i="33"/>
  <c r="H93" i="32"/>
  <c r="H94" i="31"/>
  <c r="M57" i="10"/>
  <c r="K58" i="10" s="1"/>
  <c r="L57" i="10"/>
  <c r="J58" i="10" s="1"/>
  <c r="H94" i="29"/>
  <c r="H155" i="28"/>
  <c r="H93" i="27"/>
  <c r="H93" i="26"/>
  <c r="H93" i="25"/>
  <c r="H94" i="24"/>
  <c r="H93" i="23"/>
  <c r="H94" i="22"/>
  <c r="H94" i="21"/>
  <c r="H94" i="20"/>
  <c r="H130" i="19"/>
  <c r="H91" i="18"/>
  <c r="H153" i="17"/>
  <c r="H92" i="16"/>
  <c r="H153" i="15"/>
  <c r="H153" i="11"/>
  <c r="H174" i="10"/>
  <c r="F51" i="6"/>
  <c r="I51" i="6"/>
  <c r="E51" i="6"/>
  <c r="S51" i="6" s="1"/>
  <c r="L54" i="31" l="1"/>
  <c r="J55" i="31" s="1"/>
  <c r="M54" i="31"/>
  <c r="K55" i="31" s="1"/>
  <c r="L54" i="34"/>
  <c r="J55" i="34" s="1"/>
  <c r="M54" i="34"/>
  <c r="K55" i="34" s="1"/>
  <c r="U54" i="35"/>
  <c r="T55" i="35"/>
  <c r="H94" i="35"/>
  <c r="I56" i="35"/>
  <c r="D56" i="35"/>
  <c r="E56" i="35"/>
  <c r="L54" i="32"/>
  <c r="J55" i="32" s="1"/>
  <c r="M54" i="32"/>
  <c r="K55" i="32" s="1"/>
  <c r="L54" i="33"/>
  <c r="J55" i="33" s="1"/>
  <c r="M54" i="33"/>
  <c r="K55" i="33" s="1"/>
  <c r="H94" i="34"/>
  <c r="H95" i="33"/>
  <c r="H94" i="32"/>
  <c r="H95" i="31"/>
  <c r="I58" i="10"/>
  <c r="H95" i="29"/>
  <c r="H156" i="28"/>
  <c r="H94" i="27"/>
  <c r="H94" i="26"/>
  <c r="H94" i="25"/>
  <c r="H95" i="24"/>
  <c r="H94" i="23"/>
  <c r="H95" i="22"/>
  <c r="H95" i="21"/>
  <c r="H95" i="20"/>
  <c r="H131" i="19"/>
  <c r="H92" i="18"/>
  <c r="H154" i="17"/>
  <c r="H93" i="16"/>
  <c r="H154" i="15"/>
  <c r="H154" i="11"/>
  <c r="H175" i="10"/>
  <c r="U50" i="6"/>
  <c r="T51" i="6"/>
  <c r="L51" i="6"/>
  <c r="J52" i="6" s="1"/>
  <c r="M51" i="6"/>
  <c r="K52" i="6" s="1"/>
  <c r="D55" i="31" l="1"/>
  <c r="I55" i="31"/>
  <c r="D55" i="34"/>
  <c r="I55" i="34"/>
  <c r="S56" i="35"/>
  <c r="B56" i="35"/>
  <c r="A56" i="35" s="1"/>
  <c r="F56" i="35"/>
  <c r="H95" i="35"/>
  <c r="M56" i="35"/>
  <c r="K57" i="35" s="1"/>
  <c r="L56" i="35"/>
  <c r="J57" i="35" s="1"/>
  <c r="D57" i="35" s="1"/>
  <c r="I55" i="32"/>
  <c r="L55" i="32" s="1"/>
  <c r="J56" i="32" s="1"/>
  <c r="D55" i="32"/>
  <c r="I55" i="33"/>
  <c r="D55" i="33"/>
  <c r="H95" i="34"/>
  <c r="H96" i="33"/>
  <c r="H95" i="32"/>
  <c r="H96" i="31"/>
  <c r="L58" i="10"/>
  <c r="J59" i="10" s="1"/>
  <c r="M58" i="10"/>
  <c r="K59" i="10" s="1"/>
  <c r="H96" i="29"/>
  <c r="H157" i="28"/>
  <c r="H95" i="27"/>
  <c r="H95" i="26"/>
  <c r="H95" i="25"/>
  <c r="H96" i="24"/>
  <c r="H95" i="23"/>
  <c r="H96" i="22"/>
  <c r="H96" i="21"/>
  <c r="H96" i="20"/>
  <c r="H132" i="19"/>
  <c r="H93" i="18"/>
  <c r="H155" i="17"/>
  <c r="H94" i="16"/>
  <c r="H155" i="15"/>
  <c r="H155" i="11"/>
  <c r="H176" i="10"/>
  <c r="I52" i="6"/>
  <c r="D52" i="6"/>
  <c r="E52" i="6"/>
  <c r="S52" i="6" s="1"/>
  <c r="L55" i="31" l="1"/>
  <c r="J56" i="31" s="1"/>
  <c r="M55" i="31"/>
  <c r="K56" i="31" s="1"/>
  <c r="M55" i="32"/>
  <c r="K56" i="32" s="1"/>
  <c r="D56" i="32"/>
  <c r="M55" i="34"/>
  <c r="K56" i="34" s="1"/>
  <c r="L55" i="34"/>
  <c r="J56" i="34" s="1"/>
  <c r="B57" i="35"/>
  <c r="A57" i="35" s="1"/>
  <c r="F57" i="35"/>
  <c r="T56" i="35"/>
  <c r="U55" i="35"/>
  <c r="H96" i="35"/>
  <c r="I57" i="35"/>
  <c r="E57" i="35"/>
  <c r="L55" i="33"/>
  <c r="J56" i="33" s="1"/>
  <c r="M55" i="33"/>
  <c r="K56" i="33" s="1"/>
  <c r="H96" i="34"/>
  <c r="H97" i="33"/>
  <c r="H96" i="32"/>
  <c r="H97" i="31"/>
  <c r="I59" i="10"/>
  <c r="H97" i="29"/>
  <c r="H158" i="28"/>
  <c r="H96" i="27"/>
  <c r="H96" i="26"/>
  <c r="H96" i="25"/>
  <c r="H97" i="24"/>
  <c r="H96" i="23"/>
  <c r="H97" i="22"/>
  <c r="H97" i="21"/>
  <c r="H97" i="20"/>
  <c r="H133" i="19"/>
  <c r="H94" i="18"/>
  <c r="H156" i="17"/>
  <c r="H95" i="16"/>
  <c r="H156" i="15"/>
  <c r="H156" i="11"/>
  <c r="H177" i="10"/>
  <c r="U51" i="6"/>
  <c r="T52" i="6"/>
  <c r="M52" i="6"/>
  <c r="K53" i="6" s="1"/>
  <c r="E53" i="6" s="1"/>
  <c r="S53" i="6" s="1"/>
  <c r="T53" i="6" s="1"/>
  <c r="L52" i="6"/>
  <c r="J53" i="6" s="1"/>
  <c r="D53" i="6" s="1"/>
  <c r="F52" i="6"/>
  <c r="D56" i="31" l="1"/>
  <c r="I56" i="31"/>
  <c r="I56" i="32"/>
  <c r="L56" i="32" s="1"/>
  <c r="J57" i="32" s="1"/>
  <c r="D57" i="32" s="1"/>
  <c r="I56" i="34"/>
  <c r="D56" i="34"/>
  <c r="H97" i="35"/>
  <c r="L57" i="35"/>
  <c r="J58" i="35" s="1"/>
  <c r="M57" i="35"/>
  <c r="K58" i="35" s="1"/>
  <c r="S57" i="35"/>
  <c r="D56" i="33"/>
  <c r="I56" i="33"/>
  <c r="H97" i="34"/>
  <c r="H98" i="33"/>
  <c r="H97" i="32"/>
  <c r="H98" i="31"/>
  <c r="L59" i="10"/>
  <c r="J60" i="10" s="1"/>
  <c r="M59" i="10"/>
  <c r="K60" i="10" s="1"/>
  <c r="H98" i="29"/>
  <c r="H159" i="28"/>
  <c r="H97" i="27"/>
  <c r="H97" i="26"/>
  <c r="H97" i="25"/>
  <c r="H98" i="24"/>
  <c r="H97" i="23"/>
  <c r="H98" i="22"/>
  <c r="H98" i="21"/>
  <c r="H98" i="20"/>
  <c r="H134" i="19"/>
  <c r="H95" i="18"/>
  <c r="H157" i="17"/>
  <c r="H96" i="16"/>
  <c r="H157" i="15"/>
  <c r="H157" i="11"/>
  <c r="H178" i="10"/>
  <c r="U52" i="6"/>
  <c r="F53" i="6"/>
  <c r="I53" i="6"/>
  <c r="M56" i="32" l="1"/>
  <c r="K57" i="32" s="1"/>
  <c r="M56" i="31"/>
  <c r="K57" i="31" s="1"/>
  <c r="L56" i="31"/>
  <c r="J57" i="31" s="1"/>
  <c r="M56" i="34"/>
  <c r="K57" i="34" s="1"/>
  <c r="L56" i="34"/>
  <c r="J57" i="34" s="1"/>
  <c r="I58" i="35"/>
  <c r="D58" i="35"/>
  <c r="U56" i="35"/>
  <c r="T57" i="35"/>
  <c r="H98" i="35"/>
  <c r="E58" i="35"/>
  <c r="L56" i="33"/>
  <c r="J57" i="33" s="1"/>
  <c r="M56" i="33"/>
  <c r="K57" i="33" s="1"/>
  <c r="H98" i="34"/>
  <c r="H99" i="33"/>
  <c r="H98" i="32"/>
  <c r="H99" i="31"/>
  <c r="I60" i="10"/>
  <c r="H99" i="29"/>
  <c r="H160" i="28"/>
  <c r="H98" i="27"/>
  <c r="H98" i="26"/>
  <c r="H98" i="25"/>
  <c r="H99" i="24"/>
  <c r="H98" i="23"/>
  <c r="H99" i="22"/>
  <c r="H99" i="21"/>
  <c r="H99" i="20"/>
  <c r="H135" i="19"/>
  <c r="H96" i="18"/>
  <c r="H158" i="17"/>
  <c r="H97" i="16"/>
  <c r="H158" i="15"/>
  <c r="H158" i="11"/>
  <c r="H179" i="10"/>
  <c r="L53" i="6"/>
  <c r="J54" i="6" s="1"/>
  <c r="M53" i="6"/>
  <c r="K54" i="6" s="1"/>
  <c r="I57" i="32" l="1"/>
  <c r="L57" i="32" s="1"/>
  <c r="J58" i="32" s="1"/>
  <c r="D58" i="32" s="1"/>
  <c r="I57" i="31"/>
  <c r="D57" i="31"/>
  <c r="D57" i="34"/>
  <c r="I57" i="34"/>
  <c r="M58" i="35"/>
  <c r="K59" i="35" s="1"/>
  <c r="E59" i="35" s="1"/>
  <c r="L58" i="35"/>
  <c r="J59" i="35" s="1"/>
  <c r="D59" i="35" s="1"/>
  <c r="S58" i="35"/>
  <c r="B58" i="35"/>
  <c r="A58" i="35" s="1"/>
  <c r="F58" i="35"/>
  <c r="H99" i="35"/>
  <c r="I57" i="33"/>
  <c r="D57" i="33"/>
  <c r="H99" i="34"/>
  <c r="H100" i="33"/>
  <c r="H99" i="32"/>
  <c r="H100" i="31"/>
  <c r="M60" i="10"/>
  <c r="K61" i="10" s="1"/>
  <c r="L60" i="10"/>
  <c r="J61" i="10" s="1"/>
  <c r="H100" i="29"/>
  <c r="H161" i="28"/>
  <c r="H99" i="27"/>
  <c r="H99" i="26"/>
  <c r="H99" i="25"/>
  <c r="H100" i="24"/>
  <c r="H99" i="23"/>
  <c r="H100" i="22"/>
  <c r="H100" i="21"/>
  <c r="H100" i="20"/>
  <c r="H136" i="19"/>
  <c r="H97" i="18"/>
  <c r="H159" i="17"/>
  <c r="H98" i="16"/>
  <c r="H159" i="15"/>
  <c r="H159" i="11"/>
  <c r="H180" i="10"/>
  <c r="E54" i="6"/>
  <c r="S54" i="6" s="1"/>
  <c r="I54" i="6"/>
  <c r="D54" i="6"/>
  <c r="M57" i="32" l="1"/>
  <c r="K58" i="32" s="1"/>
  <c r="L57" i="31"/>
  <c r="J58" i="31" s="1"/>
  <c r="M57" i="31"/>
  <c r="K58" i="31" s="1"/>
  <c r="M57" i="34"/>
  <c r="K58" i="34" s="1"/>
  <c r="L57" i="34"/>
  <c r="J58" i="34" s="1"/>
  <c r="U57" i="35"/>
  <c r="T58" i="35"/>
  <c r="S59" i="35"/>
  <c r="T59" i="35" s="1"/>
  <c r="B59" i="35"/>
  <c r="A59" i="35" s="1"/>
  <c r="F59" i="35"/>
  <c r="I59" i="35"/>
  <c r="H100" i="35"/>
  <c r="M57" i="33"/>
  <c r="K58" i="33" s="1"/>
  <c r="L57" i="33"/>
  <c r="J58" i="33" s="1"/>
  <c r="H100" i="34"/>
  <c r="H101" i="33"/>
  <c r="H100" i="32"/>
  <c r="H101" i="31"/>
  <c r="I61" i="10"/>
  <c r="H101" i="29"/>
  <c r="H162" i="28"/>
  <c r="H100" i="27"/>
  <c r="H100" i="26"/>
  <c r="H100" i="25"/>
  <c r="H101" i="24"/>
  <c r="H100" i="23"/>
  <c r="H101" i="22"/>
  <c r="H101" i="21"/>
  <c r="H101" i="20"/>
  <c r="H137" i="19"/>
  <c r="H98" i="18"/>
  <c r="H160" i="17"/>
  <c r="H99" i="16"/>
  <c r="H160" i="15"/>
  <c r="H160" i="11"/>
  <c r="H181" i="10"/>
  <c r="U53" i="6"/>
  <c r="T54" i="6"/>
  <c r="F54" i="6"/>
  <c r="L54" i="6"/>
  <c r="J55" i="6" s="1"/>
  <c r="M54" i="6"/>
  <c r="K55" i="6" s="1"/>
  <c r="I58" i="32" l="1"/>
  <c r="M58" i="32" s="1"/>
  <c r="K59" i="32" s="1"/>
  <c r="D58" i="31"/>
  <c r="I58" i="31"/>
  <c r="D58" i="34"/>
  <c r="I58" i="34"/>
  <c r="L59" i="35"/>
  <c r="J60" i="35" s="1"/>
  <c r="M59" i="35"/>
  <c r="K60" i="35" s="1"/>
  <c r="U58" i="35"/>
  <c r="H101" i="35"/>
  <c r="D58" i="33"/>
  <c r="I58" i="33"/>
  <c r="H101" i="34"/>
  <c r="H102" i="33"/>
  <c r="H101" i="32"/>
  <c r="H102" i="31"/>
  <c r="M61" i="10"/>
  <c r="K62" i="10" s="1"/>
  <c r="L61" i="10"/>
  <c r="J62" i="10" s="1"/>
  <c r="H102" i="29"/>
  <c r="H163" i="28"/>
  <c r="H101" i="27"/>
  <c r="H101" i="26"/>
  <c r="H101" i="25"/>
  <c r="H102" i="24"/>
  <c r="H101" i="23"/>
  <c r="H102" i="22"/>
  <c r="H102" i="21"/>
  <c r="H102" i="20"/>
  <c r="H138" i="19"/>
  <c r="H99" i="18"/>
  <c r="H161" i="17"/>
  <c r="H100" i="16"/>
  <c r="H161" i="15"/>
  <c r="H161" i="11"/>
  <c r="H182" i="10"/>
  <c r="I55" i="6"/>
  <c r="D55" i="6"/>
  <c r="E55" i="6"/>
  <c r="S55" i="6" s="1"/>
  <c r="L58" i="32" l="1"/>
  <c r="J59" i="32" s="1"/>
  <c r="I59" i="32" s="1"/>
  <c r="M59" i="32" s="1"/>
  <c r="K60" i="32" s="1"/>
  <c r="M58" i="31"/>
  <c r="K59" i="31" s="1"/>
  <c r="L58" i="31"/>
  <c r="J59" i="31" s="1"/>
  <c r="M58" i="34"/>
  <c r="K59" i="34" s="1"/>
  <c r="L58" i="34"/>
  <c r="J59" i="34" s="1"/>
  <c r="H102" i="35"/>
  <c r="E60" i="35"/>
  <c r="I60" i="35"/>
  <c r="D60" i="35"/>
  <c r="L58" i="33"/>
  <c r="J59" i="33" s="1"/>
  <c r="M58" i="33"/>
  <c r="K59" i="33" s="1"/>
  <c r="H102" i="34"/>
  <c r="H103" i="33"/>
  <c r="H102" i="32"/>
  <c r="H103" i="31"/>
  <c r="I62" i="10"/>
  <c r="H103" i="29"/>
  <c r="H164" i="28"/>
  <c r="H102" i="27"/>
  <c r="H102" i="26"/>
  <c r="H102" i="25"/>
  <c r="H103" i="24"/>
  <c r="H102" i="23"/>
  <c r="H103" i="22"/>
  <c r="H103" i="21"/>
  <c r="H103" i="20"/>
  <c r="H139" i="19"/>
  <c r="H100" i="18"/>
  <c r="H162" i="17"/>
  <c r="H101" i="16"/>
  <c r="H162" i="15"/>
  <c r="H162" i="11"/>
  <c r="H183" i="10"/>
  <c r="U54" i="6"/>
  <c r="T55" i="6"/>
  <c r="M55" i="6"/>
  <c r="K56" i="6" s="1"/>
  <c r="E56" i="6" s="1"/>
  <c r="S56" i="6" s="1"/>
  <c r="T56" i="6" s="1"/>
  <c r="L55" i="6"/>
  <c r="J56" i="6" s="1"/>
  <c r="D56" i="6" s="1"/>
  <c r="F55" i="6"/>
  <c r="L59" i="32" l="1"/>
  <c r="J60" i="32" s="1"/>
  <c r="I60" i="32" s="1"/>
  <c r="D59" i="32"/>
  <c r="I59" i="31"/>
  <c r="D59" i="31"/>
  <c r="D59" i="34"/>
  <c r="I59" i="34"/>
  <c r="M60" i="35"/>
  <c r="K61" i="35" s="1"/>
  <c r="E61" i="35" s="1"/>
  <c r="L60" i="35"/>
  <c r="J61" i="35" s="1"/>
  <c r="D61" i="35" s="1"/>
  <c r="S60" i="35"/>
  <c r="B60" i="35"/>
  <c r="A60" i="35" s="1"/>
  <c r="F60" i="35"/>
  <c r="H103" i="35"/>
  <c r="D59" i="33"/>
  <c r="I59" i="33"/>
  <c r="H103" i="34"/>
  <c r="H104" i="33"/>
  <c r="H103" i="32"/>
  <c r="H104" i="31"/>
  <c r="L62" i="10"/>
  <c r="J63" i="10" s="1"/>
  <c r="M62" i="10"/>
  <c r="K63" i="10" s="1"/>
  <c r="H104" i="29"/>
  <c r="H165" i="28"/>
  <c r="H103" i="27"/>
  <c r="H103" i="26"/>
  <c r="H103" i="25"/>
  <c r="H104" i="24"/>
  <c r="H103" i="23"/>
  <c r="H104" i="22"/>
  <c r="H104" i="21"/>
  <c r="H104" i="20"/>
  <c r="H140" i="19"/>
  <c r="H101" i="18"/>
  <c r="H163" i="17"/>
  <c r="H102" i="16"/>
  <c r="H163" i="15"/>
  <c r="H163" i="11"/>
  <c r="H184" i="10"/>
  <c r="U55" i="6"/>
  <c r="F56" i="6"/>
  <c r="I56" i="6"/>
  <c r="D60" i="32" l="1"/>
  <c r="M59" i="31"/>
  <c r="K60" i="31" s="1"/>
  <c r="L59" i="31"/>
  <c r="J60" i="31" s="1"/>
  <c r="M59" i="34"/>
  <c r="K60" i="34" s="1"/>
  <c r="L59" i="34"/>
  <c r="J60" i="34" s="1"/>
  <c r="U59" i="35"/>
  <c r="T60" i="35"/>
  <c r="S61" i="35"/>
  <c r="T61" i="35" s="1"/>
  <c r="B61" i="35"/>
  <c r="A61" i="35" s="1"/>
  <c r="F61" i="35"/>
  <c r="I61" i="35"/>
  <c r="H104" i="35"/>
  <c r="M59" i="33"/>
  <c r="K60" i="33" s="1"/>
  <c r="L59" i="33"/>
  <c r="J60" i="33" s="1"/>
  <c r="H104" i="34"/>
  <c r="H105" i="33"/>
  <c r="L60" i="32"/>
  <c r="J61" i="32" s="1"/>
  <c r="M60" i="32"/>
  <c r="K61" i="32" s="1"/>
  <c r="H104" i="32"/>
  <c r="H105" i="31"/>
  <c r="I63" i="10"/>
  <c r="H105" i="29"/>
  <c r="H166" i="28"/>
  <c r="H104" i="27"/>
  <c r="H104" i="26"/>
  <c r="H104" i="25"/>
  <c r="H105" i="24"/>
  <c r="H104" i="23"/>
  <c r="H105" i="22"/>
  <c r="H105" i="21"/>
  <c r="H105" i="20"/>
  <c r="H141" i="19"/>
  <c r="H102" i="18"/>
  <c r="H164" i="17"/>
  <c r="H103" i="16"/>
  <c r="H164" i="15"/>
  <c r="H164" i="11"/>
  <c r="H185" i="10"/>
  <c r="L56" i="6"/>
  <c r="J57" i="6" s="1"/>
  <c r="M56" i="6"/>
  <c r="K57" i="6" s="1"/>
  <c r="D60" i="31" l="1"/>
  <c r="I60" i="31"/>
  <c r="D60" i="34"/>
  <c r="I60" i="34"/>
  <c r="H105" i="35"/>
  <c r="L61" i="35"/>
  <c r="J62" i="35" s="1"/>
  <c r="M61" i="35"/>
  <c r="K62" i="35" s="1"/>
  <c r="U60" i="35"/>
  <c r="I60" i="33"/>
  <c r="L60" i="33" s="1"/>
  <c r="J61" i="33" s="1"/>
  <c r="D60" i="33"/>
  <c r="H105" i="34"/>
  <c r="H106" i="33"/>
  <c r="I61" i="32"/>
  <c r="D61" i="32"/>
  <c r="H105" i="32"/>
  <c r="H106" i="31"/>
  <c r="L63" i="10"/>
  <c r="J64" i="10" s="1"/>
  <c r="M63" i="10"/>
  <c r="K64" i="10" s="1"/>
  <c r="H106" i="29"/>
  <c r="H167" i="28"/>
  <c r="H105" i="27"/>
  <c r="H105" i="26"/>
  <c r="H105" i="25"/>
  <c r="H106" i="24"/>
  <c r="H105" i="23"/>
  <c r="H106" i="22"/>
  <c r="H106" i="21"/>
  <c r="H106" i="20"/>
  <c r="H142" i="19"/>
  <c r="H103" i="18"/>
  <c r="H165" i="17"/>
  <c r="H104" i="16"/>
  <c r="H165" i="15"/>
  <c r="H165" i="11"/>
  <c r="H186" i="10"/>
  <c r="E57" i="6"/>
  <c r="S57" i="6" s="1"/>
  <c r="I57" i="6"/>
  <c r="D57" i="6"/>
  <c r="M60" i="31" l="1"/>
  <c r="K61" i="31" s="1"/>
  <c r="L60" i="31"/>
  <c r="J61" i="31" s="1"/>
  <c r="M60" i="34"/>
  <c r="K61" i="34" s="1"/>
  <c r="L60" i="34"/>
  <c r="J61" i="34" s="1"/>
  <c r="D61" i="33"/>
  <c r="M60" i="33"/>
  <c r="K61" i="33" s="1"/>
  <c r="I61" i="33" s="1"/>
  <c r="M61" i="33" s="1"/>
  <c r="K62" i="33" s="1"/>
  <c r="E62" i="35"/>
  <c r="I62" i="35"/>
  <c r="D62" i="35"/>
  <c r="H106" i="35"/>
  <c r="H106" i="34"/>
  <c r="H107" i="33"/>
  <c r="L61" i="32"/>
  <c r="J62" i="32" s="1"/>
  <c r="D62" i="32" s="1"/>
  <c r="M61" i="32"/>
  <c r="K62" i="32" s="1"/>
  <c r="H106" i="32"/>
  <c r="H107" i="31"/>
  <c r="I64" i="10"/>
  <c r="H107" i="29"/>
  <c r="H168" i="28"/>
  <c r="H106" i="27"/>
  <c r="H106" i="26"/>
  <c r="H106" i="25"/>
  <c r="H107" i="24"/>
  <c r="H106" i="23"/>
  <c r="H107" i="22"/>
  <c r="H107" i="21"/>
  <c r="H107" i="20"/>
  <c r="H143" i="19"/>
  <c r="H104" i="18"/>
  <c r="H166" i="17"/>
  <c r="H105" i="16"/>
  <c r="H166" i="15"/>
  <c r="H166" i="11"/>
  <c r="H187" i="10"/>
  <c r="U56" i="6"/>
  <c r="T57" i="6"/>
  <c r="F57" i="6"/>
  <c r="M57" i="6"/>
  <c r="K58" i="6" s="1"/>
  <c r="L57" i="6"/>
  <c r="J58" i="6" s="1"/>
  <c r="D58" i="6" s="1"/>
  <c r="I61" i="31" l="1"/>
  <c r="D61" i="31"/>
  <c r="L61" i="33"/>
  <c r="J62" i="33" s="1"/>
  <c r="D62" i="33" s="1"/>
  <c r="D61" i="34"/>
  <c r="I61" i="34"/>
  <c r="H107" i="35"/>
  <c r="S62" i="35"/>
  <c r="M62" i="35"/>
  <c r="K63" i="35" s="1"/>
  <c r="E63" i="35" s="1"/>
  <c r="L62" i="35"/>
  <c r="J63" i="35" s="1"/>
  <c r="D63" i="35" s="1"/>
  <c r="B62" i="35"/>
  <c r="A62" i="35" s="1"/>
  <c r="F62" i="35"/>
  <c r="H107" i="34"/>
  <c r="H108" i="33"/>
  <c r="H107" i="32"/>
  <c r="I62" i="32"/>
  <c r="H108" i="31"/>
  <c r="M64" i="10"/>
  <c r="K65" i="10" s="1"/>
  <c r="L64" i="10"/>
  <c r="J65" i="10" s="1"/>
  <c r="H108" i="29"/>
  <c r="H169" i="28"/>
  <c r="H107" i="27"/>
  <c r="H107" i="26"/>
  <c r="H107" i="25"/>
  <c r="H108" i="24"/>
  <c r="H107" i="23"/>
  <c r="H108" i="22"/>
  <c r="H108" i="21"/>
  <c r="H108" i="20"/>
  <c r="H144" i="19"/>
  <c r="H105" i="18"/>
  <c r="H167" i="17"/>
  <c r="H106" i="16"/>
  <c r="H167" i="15"/>
  <c r="H167" i="11"/>
  <c r="H188" i="10"/>
  <c r="F58" i="6"/>
  <c r="I58" i="6"/>
  <c r="E58" i="6"/>
  <c r="S58" i="6" s="1"/>
  <c r="L61" i="31" l="1"/>
  <c r="J62" i="31" s="1"/>
  <c r="M61" i="31"/>
  <c r="K62" i="31" s="1"/>
  <c r="I62" i="33"/>
  <c r="L62" i="33" s="1"/>
  <c r="J63" i="33" s="1"/>
  <c r="M61" i="34"/>
  <c r="K62" i="34" s="1"/>
  <c r="L61" i="34"/>
  <c r="J62" i="34" s="1"/>
  <c r="T62" i="35"/>
  <c r="U61" i="35"/>
  <c r="S63" i="35"/>
  <c r="T63" i="35" s="1"/>
  <c r="I63" i="35"/>
  <c r="B63" i="35"/>
  <c r="A63" i="35" s="1"/>
  <c r="F63" i="35"/>
  <c r="H108" i="35"/>
  <c r="H108" i="34"/>
  <c r="H109" i="33"/>
  <c r="L62" i="32"/>
  <c r="J63" i="32" s="1"/>
  <c r="M62" i="32"/>
  <c r="K63" i="32" s="1"/>
  <c r="H108" i="32"/>
  <c r="H109" i="31"/>
  <c r="I65" i="10"/>
  <c r="H109" i="29"/>
  <c r="H170" i="28"/>
  <c r="H108" i="27"/>
  <c r="H108" i="26"/>
  <c r="H108" i="25"/>
  <c r="H109" i="24"/>
  <c r="H108" i="23"/>
  <c r="H109" i="22"/>
  <c r="H109" i="21"/>
  <c r="H109" i="20"/>
  <c r="H145" i="19"/>
  <c r="H106" i="18"/>
  <c r="H168" i="17"/>
  <c r="H107" i="16"/>
  <c r="H168" i="15"/>
  <c r="H168" i="11"/>
  <c r="H189" i="10"/>
  <c r="U57" i="6"/>
  <c r="T58" i="6"/>
  <c r="L58" i="6"/>
  <c r="J59" i="6" s="1"/>
  <c r="M58" i="6"/>
  <c r="K59" i="6" s="1"/>
  <c r="E59" i="6" s="1"/>
  <c r="S59" i="6" s="1"/>
  <c r="I62" i="31" l="1"/>
  <c r="D62" i="31"/>
  <c r="M62" i="33"/>
  <c r="K63" i="33" s="1"/>
  <c r="D62" i="34"/>
  <c r="I62" i="34"/>
  <c r="U62" i="35"/>
  <c r="L63" i="35"/>
  <c r="J64" i="35" s="1"/>
  <c r="M63" i="35"/>
  <c r="K64" i="35" s="1"/>
  <c r="H109" i="35"/>
  <c r="H109" i="34"/>
  <c r="H110" i="33"/>
  <c r="D63" i="33"/>
  <c r="H109" i="32"/>
  <c r="I63" i="32"/>
  <c r="D63" i="32"/>
  <c r="H110" i="31"/>
  <c r="M65" i="10"/>
  <c r="K66" i="10" s="1"/>
  <c r="L65" i="10"/>
  <c r="J66" i="10" s="1"/>
  <c r="H110" i="29"/>
  <c r="H171" i="28"/>
  <c r="H109" i="27"/>
  <c r="H109" i="26"/>
  <c r="H109" i="25"/>
  <c r="H110" i="24"/>
  <c r="H109" i="23"/>
  <c r="H110" i="22"/>
  <c r="H110" i="21"/>
  <c r="H110" i="20"/>
  <c r="H146" i="19"/>
  <c r="H107" i="18"/>
  <c r="H169" i="17"/>
  <c r="H108" i="16"/>
  <c r="H169" i="15"/>
  <c r="H169" i="11"/>
  <c r="H190" i="10"/>
  <c r="T59" i="6"/>
  <c r="U58" i="6"/>
  <c r="I59" i="6"/>
  <c r="D59" i="6"/>
  <c r="L62" i="31" l="1"/>
  <c r="J63" i="31" s="1"/>
  <c r="M62" i="31"/>
  <c r="K63" i="31" s="1"/>
  <c r="I63" i="33"/>
  <c r="L63" i="33" s="1"/>
  <c r="J64" i="33" s="1"/>
  <c r="M62" i="34"/>
  <c r="K63" i="34" s="1"/>
  <c r="L62" i="34"/>
  <c r="J63" i="34" s="1"/>
  <c r="E64" i="35"/>
  <c r="I64" i="35"/>
  <c r="D64" i="35"/>
  <c r="H110" i="35"/>
  <c r="H110" i="34"/>
  <c r="H111" i="33"/>
  <c r="M63" i="32"/>
  <c r="K64" i="32" s="1"/>
  <c r="L63" i="32"/>
  <c r="J64" i="32" s="1"/>
  <c r="D64" i="32" s="1"/>
  <c r="H110" i="32"/>
  <c r="H111" i="31"/>
  <c r="I66" i="10"/>
  <c r="H111" i="29"/>
  <c r="H172" i="28"/>
  <c r="H110" i="27"/>
  <c r="H110" i="26"/>
  <c r="H110" i="25"/>
  <c r="H111" i="24"/>
  <c r="H110" i="23"/>
  <c r="H111" i="22"/>
  <c r="H111" i="21"/>
  <c r="H111" i="20"/>
  <c r="H147" i="19"/>
  <c r="H108" i="18"/>
  <c r="H170" i="17"/>
  <c r="H109" i="16"/>
  <c r="H170" i="15"/>
  <c r="H170" i="11"/>
  <c r="H191" i="10"/>
  <c r="M59" i="6"/>
  <c r="K60" i="6" s="1"/>
  <c r="L59" i="6"/>
  <c r="J60" i="6" s="1"/>
  <c r="D60" i="6" s="1"/>
  <c r="F59" i="6"/>
  <c r="D63" i="31" l="1"/>
  <c r="I63" i="31"/>
  <c r="M63" i="33"/>
  <c r="K64" i="33" s="1"/>
  <c r="D63" i="34"/>
  <c r="I63" i="34"/>
  <c r="M64" i="35"/>
  <c r="K65" i="35" s="1"/>
  <c r="E65" i="35" s="1"/>
  <c r="L64" i="35"/>
  <c r="J65" i="35" s="1"/>
  <c r="D65" i="35" s="1"/>
  <c r="H111" i="35"/>
  <c r="S64" i="35"/>
  <c r="B64" i="35"/>
  <c r="A64" i="35" s="1"/>
  <c r="F64" i="35"/>
  <c r="H111" i="34"/>
  <c r="D64" i="33"/>
  <c r="H112" i="33"/>
  <c r="H111" i="32"/>
  <c r="I64" i="32"/>
  <c r="H112" i="31"/>
  <c r="L66" i="10"/>
  <c r="J67" i="10" s="1"/>
  <c r="M66" i="10"/>
  <c r="K67" i="10" s="1"/>
  <c r="H112" i="29"/>
  <c r="H173" i="28"/>
  <c r="H111" i="27"/>
  <c r="H111" i="26"/>
  <c r="H111" i="25"/>
  <c r="H112" i="24"/>
  <c r="H111" i="23"/>
  <c r="H112" i="22"/>
  <c r="H112" i="21"/>
  <c r="H112" i="20"/>
  <c r="H148" i="19"/>
  <c r="H109" i="18"/>
  <c r="H171" i="17"/>
  <c r="H110" i="16"/>
  <c r="H171" i="15"/>
  <c r="H171" i="11"/>
  <c r="H192" i="10"/>
  <c r="F60" i="6"/>
  <c r="I60" i="6"/>
  <c r="E60" i="6"/>
  <c r="S60" i="6" s="1"/>
  <c r="M63" i="31" l="1"/>
  <c r="K64" i="31" s="1"/>
  <c r="L63" i="31"/>
  <c r="J64" i="31" s="1"/>
  <c r="I64" i="33"/>
  <c r="L64" i="33" s="1"/>
  <c r="J65" i="33" s="1"/>
  <c r="L63" i="34"/>
  <c r="J64" i="34" s="1"/>
  <c r="M63" i="34"/>
  <c r="K64" i="34" s="1"/>
  <c r="B65" i="35"/>
  <c r="A65" i="35" s="1"/>
  <c r="F65" i="35"/>
  <c r="H112" i="35"/>
  <c r="U63" i="35"/>
  <c r="T64" i="35"/>
  <c r="I65" i="35"/>
  <c r="S65" i="35"/>
  <c r="T65" i="35" s="1"/>
  <c r="H112" i="34"/>
  <c r="H113" i="33"/>
  <c r="H112" i="32"/>
  <c r="L64" i="32"/>
  <c r="J65" i="32" s="1"/>
  <c r="M64" i="32"/>
  <c r="K65" i="32" s="1"/>
  <c r="H113" i="31"/>
  <c r="I67" i="10"/>
  <c r="H113" i="29"/>
  <c r="H174" i="28"/>
  <c r="H112" i="27"/>
  <c r="H112" i="26"/>
  <c r="H112" i="25"/>
  <c r="H113" i="24"/>
  <c r="H112" i="23"/>
  <c r="H113" i="22"/>
  <c r="H113" i="21"/>
  <c r="H113" i="20"/>
  <c r="H149" i="19"/>
  <c r="H110" i="18"/>
  <c r="H172" i="17"/>
  <c r="H111" i="16"/>
  <c r="H172" i="15"/>
  <c r="H172" i="11"/>
  <c r="H193" i="10"/>
  <c r="U59" i="6"/>
  <c r="T60" i="6"/>
  <c r="L60" i="6"/>
  <c r="J61" i="6" s="1"/>
  <c r="M60" i="6"/>
  <c r="K61" i="6" s="1"/>
  <c r="E61" i="6" s="1"/>
  <c r="S61" i="6" s="1"/>
  <c r="D64" i="31" l="1"/>
  <c r="I64" i="31"/>
  <c r="M64" i="33"/>
  <c r="K65" i="33" s="1"/>
  <c r="I65" i="33" s="1"/>
  <c r="D64" i="34"/>
  <c r="I64" i="34"/>
  <c r="U64" i="35"/>
  <c r="H113" i="35"/>
  <c r="L65" i="35"/>
  <c r="J66" i="35" s="1"/>
  <c r="M65" i="35"/>
  <c r="K66" i="35" s="1"/>
  <c r="H113" i="34"/>
  <c r="D65" i="33"/>
  <c r="H114" i="33"/>
  <c r="I65" i="32"/>
  <c r="D65" i="32"/>
  <c r="H113" i="32"/>
  <c r="H114" i="31"/>
  <c r="L67" i="10"/>
  <c r="J68" i="10" s="1"/>
  <c r="M67" i="10"/>
  <c r="K68" i="10" s="1"/>
  <c r="H114" i="29"/>
  <c r="H175" i="28"/>
  <c r="H113" i="27"/>
  <c r="H113" i="26"/>
  <c r="H113" i="25"/>
  <c r="H114" i="24"/>
  <c r="H113" i="23"/>
  <c r="H114" i="22"/>
  <c r="H114" i="21"/>
  <c r="H114" i="20"/>
  <c r="H150" i="19"/>
  <c r="H111" i="18"/>
  <c r="H173" i="17"/>
  <c r="H112" i="16"/>
  <c r="H173" i="15"/>
  <c r="H173" i="11"/>
  <c r="H194" i="10"/>
  <c r="T61" i="6"/>
  <c r="U60" i="6"/>
  <c r="I61" i="6"/>
  <c r="D61" i="6"/>
  <c r="M64" i="31" l="1"/>
  <c r="K65" i="31" s="1"/>
  <c r="L64" i="31"/>
  <c r="J65" i="31" s="1"/>
  <c r="M64" i="34"/>
  <c r="K65" i="34" s="1"/>
  <c r="L64" i="34"/>
  <c r="J65" i="34" s="1"/>
  <c r="E66" i="35"/>
  <c r="I66" i="35"/>
  <c r="D66" i="35"/>
  <c r="H114" i="35"/>
  <c r="H114" i="34"/>
  <c r="H115" i="33"/>
  <c r="L65" i="33"/>
  <c r="J66" i="33" s="1"/>
  <c r="M65" i="33"/>
  <c r="K66" i="33" s="1"/>
  <c r="H114" i="32"/>
  <c r="M65" i="32"/>
  <c r="K66" i="32" s="1"/>
  <c r="L65" i="32"/>
  <c r="J66" i="32" s="1"/>
  <c r="H115" i="31"/>
  <c r="I68" i="10"/>
  <c r="H115" i="29"/>
  <c r="H176" i="28"/>
  <c r="H114" i="27"/>
  <c r="H114" i="26"/>
  <c r="H114" i="25"/>
  <c r="H115" i="24"/>
  <c r="H114" i="23"/>
  <c r="H115" i="22"/>
  <c r="H115" i="21"/>
  <c r="H115" i="20"/>
  <c r="H151" i="19"/>
  <c r="H112" i="18"/>
  <c r="H174" i="17"/>
  <c r="H113" i="16"/>
  <c r="H174" i="15"/>
  <c r="H174" i="11"/>
  <c r="H195" i="10"/>
  <c r="M61" i="6"/>
  <c r="K62" i="6" s="1"/>
  <c r="L61" i="6"/>
  <c r="J62" i="6" s="1"/>
  <c r="F61" i="6"/>
  <c r="D65" i="31" l="1"/>
  <c r="I65" i="31"/>
  <c r="I65" i="34"/>
  <c r="D65" i="34"/>
  <c r="H115" i="35"/>
  <c r="S66" i="35"/>
  <c r="M66" i="35"/>
  <c r="K67" i="35" s="1"/>
  <c r="E67" i="35" s="1"/>
  <c r="L66" i="35"/>
  <c r="J67" i="35" s="1"/>
  <c r="D67" i="35" s="1"/>
  <c r="B66" i="35"/>
  <c r="A66" i="35" s="1"/>
  <c r="F66" i="35"/>
  <c r="H115" i="34"/>
  <c r="H116" i="33"/>
  <c r="I66" i="33"/>
  <c r="D66" i="33"/>
  <c r="I66" i="32"/>
  <c r="H115" i="32"/>
  <c r="D66" i="32"/>
  <c r="H116" i="31"/>
  <c r="M68" i="10"/>
  <c r="K69" i="10" s="1"/>
  <c r="L68" i="10"/>
  <c r="J69" i="10" s="1"/>
  <c r="H116" i="29"/>
  <c r="H177" i="28"/>
  <c r="H115" i="27"/>
  <c r="H115" i="26"/>
  <c r="H115" i="25"/>
  <c r="H116" i="24"/>
  <c r="H115" i="23"/>
  <c r="H116" i="22"/>
  <c r="H116" i="21"/>
  <c r="H116" i="20"/>
  <c r="H152" i="19"/>
  <c r="H113" i="18"/>
  <c r="H175" i="17"/>
  <c r="H114" i="16"/>
  <c r="H175" i="15"/>
  <c r="H175" i="11"/>
  <c r="H196" i="10"/>
  <c r="I62" i="6"/>
  <c r="D62" i="6"/>
  <c r="E62" i="6"/>
  <c r="S62" i="6" s="1"/>
  <c r="M65" i="31" l="1"/>
  <c r="K66" i="31" s="1"/>
  <c r="L65" i="31"/>
  <c r="J66" i="31" s="1"/>
  <c r="L65" i="34"/>
  <c r="J66" i="34" s="1"/>
  <c r="M65" i="34"/>
  <c r="K66" i="34" s="1"/>
  <c r="T66" i="35"/>
  <c r="U65" i="35"/>
  <c r="I67" i="35"/>
  <c r="B67" i="35"/>
  <c r="A67" i="35" s="1"/>
  <c r="F67" i="35"/>
  <c r="S67" i="35"/>
  <c r="U66" i="35" s="1"/>
  <c r="H116" i="35"/>
  <c r="H116" i="34"/>
  <c r="H117" i="33"/>
  <c r="L66" i="33"/>
  <c r="J67" i="33" s="1"/>
  <c r="D67" i="33" s="1"/>
  <c r="M66" i="33"/>
  <c r="K67" i="33" s="1"/>
  <c r="L66" i="32"/>
  <c r="J67" i="32" s="1"/>
  <c r="D67" i="32" s="1"/>
  <c r="M66" i="32"/>
  <c r="K67" i="32" s="1"/>
  <c r="H116" i="32"/>
  <c r="H117" i="31"/>
  <c r="I69" i="10"/>
  <c r="H117" i="29"/>
  <c r="H178" i="28"/>
  <c r="H116" i="27"/>
  <c r="H116" i="26"/>
  <c r="H116" i="25"/>
  <c r="H117" i="24"/>
  <c r="H116" i="23"/>
  <c r="H117" i="22"/>
  <c r="H117" i="21"/>
  <c r="H117" i="20"/>
  <c r="H153" i="19"/>
  <c r="H114" i="18"/>
  <c r="H176" i="17"/>
  <c r="H115" i="16"/>
  <c r="H176" i="15"/>
  <c r="H176" i="11"/>
  <c r="H197" i="10"/>
  <c r="T62" i="6"/>
  <c r="U61" i="6"/>
  <c r="F62" i="6"/>
  <c r="M62" i="6"/>
  <c r="K63" i="6" s="1"/>
  <c r="L62" i="6"/>
  <c r="J63" i="6" s="1"/>
  <c r="I66" i="31" l="1"/>
  <c r="D66" i="31"/>
  <c r="D66" i="34"/>
  <c r="I66" i="34"/>
  <c r="L67" i="35"/>
  <c r="J68" i="35" s="1"/>
  <c r="M67" i="35"/>
  <c r="K68" i="35" s="1"/>
  <c r="H117" i="35"/>
  <c r="T67" i="35"/>
  <c r="H117" i="34"/>
  <c r="H118" i="33"/>
  <c r="I67" i="33"/>
  <c r="H117" i="32"/>
  <c r="I67" i="32"/>
  <c r="H118" i="31"/>
  <c r="M69" i="10"/>
  <c r="K70" i="10" s="1"/>
  <c r="L69" i="10"/>
  <c r="J70" i="10" s="1"/>
  <c r="H118" i="29"/>
  <c r="H179" i="28"/>
  <c r="H117" i="27"/>
  <c r="H117" i="26"/>
  <c r="H117" i="25"/>
  <c r="H118" i="24"/>
  <c r="H117" i="23"/>
  <c r="H118" i="22"/>
  <c r="H118" i="21"/>
  <c r="H118" i="20"/>
  <c r="H154" i="19"/>
  <c r="H115" i="18"/>
  <c r="H177" i="17"/>
  <c r="H116" i="16"/>
  <c r="H177" i="15"/>
  <c r="H177" i="11"/>
  <c r="H198" i="10"/>
  <c r="E63" i="6"/>
  <c r="S63" i="6" s="1"/>
  <c r="I63" i="6"/>
  <c r="D63" i="6"/>
  <c r="M66" i="31" l="1"/>
  <c r="K67" i="31" s="1"/>
  <c r="L66" i="31"/>
  <c r="J67" i="31" s="1"/>
  <c r="L66" i="34"/>
  <c r="J67" i="34" s="1"/>
  <c r="M66" i="34"/>
  <c r="K67" i="34" s="1"/>
  <c r="E68" i="35"/>
  <c r="H118" i="35"/>
  <c r="I68" i="35"/>
  <c r="D68" i="35"/>
  <c r="H118" i="34"/>
  <c r="L67" i="33"/>
  <c r="J68" i="33" s="1"/>
  <c r="M67" i="33"/>
  <c r="K68" i="33" s="1"/>
  <c r="H119" i="33"/>
  <c r="M67" i="32"/>
  <c r="K68" i="32" s="1"/>
  <c r="L67" i="32"/>
  <c r="J68" i="32" s="1"/>
  <c r="H118" i="32"/>
  <c r="H119" i="31"/>
  <c r="I70" i="10"/>
  <c r="H119" i="29"/>
  <c r="H180" i="28"/>
  <c r="H118" i="27"/>
  <c r="H118" i="26"/>
  <c r="H118" i="25"/>
  <c r="H119" i="24"/>
  <c r="H118" i="23"/>
  <c r="H119" i="22"/>
  <c r="H119" i="21"/>
  <c r="H119" i="20"/>
  <c r="H155" i="19"/>
  <c r="H116" i="18"/>
  <c r="H178" i="17"/>
  <c r="H117" i="16"/>
  <c r="H178" i="15"/>
  <c r="H178" i="11"/>
  <c r="H199" i="10"/>
  <c r="T63" i="6"/>
  <c r="U62" i="6"/>
  <c r="L63" i="6"/>
  <c r="J64" i="6" s="1"/>
  <c r="M63" i="6"/>
  <c r="K64" i="6" s="1"/>
  <c r="F63" i="6"/>
  <c r="D67" i="31" l="1"/>
  <c r="I67" i="31"/>
  <c r="I67" i="34"/>
  <c r="D67" i="34"/>
  <c r="B68" i="35"/>
  <c r="A68" i="35" s="1"/>
  <c r="F68" i="35"/>
  <c r="M68" i="35"/>
  <c r="K69" i="35" s="1"/>
  <c r="L68" i="35"/>
  <c r="J69" i="35" s="1"/>
  <c r="D69" i="35" s="1"/>
  <c r="S68" i="35"/>
  <c r="H119" i="35"/>
  <c r="H119" i="34"/>
  <c r="H120" i="33"/>
  <c r="I68" i="33"/>
  <c r="D68" i="33"/>
  <c r="I68" i="32"/>
  <c r="D68" i="32"/>
  <c r="H119" i="32"/>
  <c r="H120" i="31"/>
  <c r="L70" i="10"/>
  <c r="J71" i="10" s="1"/>
  <c r="M70" i="10"/>
  <c r="K71" i="10" s="1"/>
  <c r="H120" i="29"/>
  <c r="H181" i="28"/>
  <c r="H119" i="27"/>
  <c r="H119" i="26"/>
  <c r="H119" i="25"/>
  <c r="H120" i="24"/>
  <c r="H119" i="23"/>
  <c r="H120" i="22"/>
  <c r="H120" i="21"/>
  <c r="H120" i="20"/>
  <c r="H156" i="19"/>
  <c r="H117" i="18"/>
  <c r="H179" i="17"/>
  <c r="H118" i="16"/>
  <c r="H179" i="15"/>
  <c r="H179" i="11"/>
  <c r="H200" i="10"/>
  <c r="I64" i="6"/>
  <c r="D64" i="6"/>
  <c r="E64" i="6"/>
  <c r="S64" i="6" s="1"/>
  <c r="L67" i="31" l="1"/>
  <c r="J68" i="31" s="1"/>
  <c r="M67" i="31"/>
  <c r="K68" i="31" s="1"/>
  <c r="L67" i="34"/>
  <c r="J68" i="34" s="1"/>
  <c r="M67" i="34"/>
  <c r="K68" i="34" s="1"/>
  <c r="B69" i="35"/>
  <c r="A69" i="35" s="1"/>
  <c r="F69" i="35"/>
  <c r="T68" i="35"/>
  <c r="U67" i="35"/>
  <c r="E69" i="35"/>
  <c r="H120" i="35"/>
  <c r="I69" i="35"/>
  <c r="H120" i="34"/>
  <c r="H121" i="33"/>
  <c r="L68" i="33"/>
  <c r="J69" i="33" s="1"/>
  <c r="M68" i="33"/>
  <c r="K69" i="33" s="1"/>
  <c r="L68" i="32"/>
  <c r="J69" i="32" s="1"/>
  <c r="D69" i="32" s="1"/>
  <c r="M68" i="32"/>
  <c r="K69" i="32" s="1"/>
  <c r="H120" i="32"/>
  <c r="H121" i="31"/>
  <c r="I71" i="10"/>
  <c r="H121" i="29"/>
  <c r="H182" i="28"/>
  <c r="H120" i="27"/>
  <c r="H120" i="26"/>
  <c r="H120" i="25"/>
  <c r="H121" i="24"/>
  <c r="H120" i="23"/>
  <c r="H121" i="22"/>
  <c r="H121" i="21"/>
  <c r="H121" i="20"/>
  <c r="H157" i="19"/>
  <c r="H118" i="18"/>
  <c r="H180" i="17"/>
  <c r="H119" i="16"/>
  <c r="H180" i="15"/>
  <c r="H180" i="11"/>
  <c r="H201" i="10"/>
  <c r="U63" i="6"/>
  <c r="T64" i="6"/>
  <c r="F64" i="6"/>
  <c r="M64" i="6"/>
  <c r="K65" i="6" s="1"/>
  <c r="L64" i="6"/>
  <c r="J65" i="6" s="1"/>
  <c r="D65" i="6" s="1"/>
  <c r="D68" i="31" l="1"/>
  <c r="I68" i="31"/>
  <c r="D68" i="34"/>
  <c r="I68" i="34"/>
  <c r="H121" i="35"/>
  <c r="L69" i="35"/>
  <c r="J70" i="35" s="1"/>
  <c r="M69" i="35"/>
  <c r="K70" i="35" s="1"/>
  <c r="S69" i="35"/>
  <c r="H121" i="34"/>
  <c r="I69" i="33"/>
  <c r="D69" i="33"/>
  <c r="H122" i="33"/>
  <c r="H121" i="32"/>
  <c r="I69" i="32"/>
  <c r="H122" i="31"/>
  <c r="L71" i="10"/>
  <c r="J72" i="10" s="1"/>
  <c r="M71" i="10"/>
  <c r="K72" i="10" s="1"/>
  <c r="H122" i="29"/>
  <c r="H183" i="28"/>
  <c r="H121" i="27"/>
  <c r="H121" i="26"/>
  <c r="H121" i="25"/>
  <c r="H122" i="24"/>
  <c r="H121" i="23"/>
  <c r="H122" i="22"/>
  <c r="H122" i="21"/>
  <c r="H122" i="20"/>
  <c r="H158" i="19"/>
  <c r="H119" i="18"/>
  <c r="H181" i="17"/>
  <c r="H120" i="16"/>
  <c r="H181" i="15"/>
  <c r="H181" i="11"/>
  <c r="H202" i="10"/>
  <c r="F65" i="6"/>
  <c r="E65" i="6"/>
  <c r="S65" i="6" s="1"/>
  <c r="I65" i="6"/>
  <c r="L68" i="31" l="1"/>
  <c r="J69" i="31" s="1"/>
  <c r="M68" i="31"/>
  <c r="K69" i="31" s="1"/>
  <c r="L68" i="34"/>
  <c r="J69" i="34" s="1"/>
  <c r="M68" i="34"/>
  <c r="K69" i="34" s="1"/>
  <c r="T69" i="35"/>
  <c r="U68" i="35"/>
  <c r="I70" i="35"/>
  <c r="D70" i="35"/>
  <c r="E70" i="35"/>
  <c r="H122" i="35"/>
  <c r="H122" i="34"/>
  <c r="H123" i="33"/>
  <c r="L69" i="33"/>
  <c r="J70" i="33" s="1"/>
  <c r="M69" i="33"/>
  <c r="K70" i="33" s="1"/>
  <c r="H122" i="32"/>
  <c r="M69" i="32"/>
  <c r="K70" i="32" s="1"/>
  <c r="L69" i="32"/>
  <c r="J70" i="32" s="1"/>
  <c r="H123" i="31"/>
  <c r="I72" i="10"/>
  <c r="H123" i="29"/>
  <c r="H184" i="28"/>
  <c r="H122" i="27"/>
  <c r="H122" i="26"/>
  <c r="H122" i="25"/>
  <c r="H123" i="24"/>
  <c r="H122" i="23"/>
  <c r="H123" i="22"/>
  <c r="H123" i="21"/>
  <c r="H123" i="20"/>
  <c r="H159" i="19"/>
  <c r="H120" i="18"/>
  <c r="H182" i="17"/>
  <c r="H121" i="16"/>
  <c r="H182" i="15"/>
  <c r="H182" i="11"/>
  <c r="H203" i="10"/>
  <c r="U64" i="6"/>
  <c r="T65" i="6"/>
  <c r="M65" i="6"/>
  <c r="K66" i="6" s="1"/>
  <c r="L65" i="6"/>
  <c r="J66" i="6" s="1"/>
  <c r="D69" i="31" l="1"/>
  <c r="I69" i="31"/>
  <c r="D69" i="34"/>
  <c r="I69" i="34"/>
  <c r="H123" i="35"/>
  <c r="B70" i="35"/>
  <c r="A70" i="35" s="1"/>
  <c r="F70" i="35"/>
  <c r="M70" i="35"/>
  <c r="K71" i="35" s="1"/>
  <c r="E71" i="35" s="1"/>
  <c r="L70" i="35"/>
  <c r="J71" i="35" s="1"/>
  <c r="D71" i="35" s="1"/>
  <c r="S70" i="35"/>
  <c r="H123" i="34"/>
  <c r="I70" i="33"/>
  <c r="D70" i="33"/>
  <c r="H124" i="33"/>
  <c r="I70" i="32"/>
  <c r="D70" i="32"/>
  <c r="H123" i="32"/>
  <c r="H124" i="31"/>
  <c r="M72" i="10"/>
  <c r="K73" i="10" s="1"/>
  <c r="L72" i="10"/>
  <c r="J73" i="10" s="1"/>
  <c r="H124" i="29"/>
  <c r="H185" i="28"/>
  <c r="H123" i="27"/>
  <c r="H123" i="26"/>
  <c r="H123" i="25"/>
  <c r="H124" i="24"/>
  <c r="H123" i="23"/>
  <c r="H124" i="22"/>
  <c r="H124" i="21"/>
  <c r="H124" i="20"/>
  <c r="H160" i="19"/>
  <c r="H121" i="18"/>
  <c r="H183" i="17"/>
  <c r="H122" i="16"/>
  <c r="H183" i="15"/>
  <c r="H183" i="11"/>
  <c r="H204" i="10"/>
  <c r="I66" i="6"/>
  <c r="D66" i="6"/>
  <c r="E66" i="6"/>
  <c r="S66" i="6" s="1"/>
  <c r="L69" i="31" l="1"/>
  <c r="J70" i="31" s="1"/>
  <c r="K70" i="31"/>
  <c r="L69" i="34"/>
  <c r="J70" i="34" s="1"/>
  <c r="M69" i="34"/>
  <c r="K70" i="34" s="1"/>
  <c r="S71" i="35"/>
  <c r="U70" i="35" s="1"/>
  <c r="B71" i="35"/>
  <c r="A71" i="35" s="1"/>
  <c r="F71" i="35"/>
  <c r="I71" i="35"/>
  <c r="T70" i="35"/>
  <c r="U69" i="35"/>
  <c r="H124" i="35"/>
  <c r="H124" i="34"/>
  <c r="H125" i="33"/>
  <c r="L70" i="33"/>
  <c r="J71" i="33" s="1"/>
  <c r="D71" i="33" s="1"/>
  <c r="M70" i="33"/>
  <c r="K71" i="33" s="1"/>
  <c r="H124" i="32"/>
  <c r="L70" i="32"/>
  <c r="J71" i="32" s="1"/>
  <c r="D71" i="32" s="1"/>
  <c r="M70" i="32"/>
  <c r="K71" i="32" s="1"/>
  <c r="H125" i="31"/>
  <c r="I73" i="10"/>
  <c r="H125" i="29"/>
  <c r="H186" i="28"/>
  <c r="H124" i="27"/>
  <c r="H124" i="26"/>
  <c r="H124" i="25"/>
  <c r="H125" i="24"/>
  <c r="H124" i="23"/>
  <c r="H125" i="22"/>
  <c r="H125" i="21"/>
  <c r="H125" i="20"/>
  <c r="H161" i="19"/>
  <c r="H122" i="18"/>
  <c r="H184" i="17"/>
  <c r="H123" i="16"/>
  <c r="H184" i="15"/>
  <c r="H184" i="11"/>
  <c r="H205" i="10"/>
  <c r="U65" i="6"/>
  <c r="T66" i="6"/>
  <c r="F66" i="6"/>
  <c r="L66" i="6"/>
  <c r="J67" i="6" s="1"/>
  <c r="M66" i="6"/>
  <c r="K67" i="6" s="1"/>
  <c r="E67" i="6" s="1"/>
  <c r="S67" i="6" s="1"/>
  <c r="D70" i="31" l="1"/>
  <c r="I70" i="31"/>
  <c r="D70" i="34"/>
  <c r="I70" i="34"/>
  <c r="T71" i="35"/>
  <c r="L71" i="35"/>
  <c r="J72" i="35" s="1"/>
  <c r="M71" i="35"/>
  <c r="K72" i="35" s="1"/>
  <c r="H125" i="35"/>
  <c r="H125" i="34"/>
  <c r="H126" i="33"/>
  <c r="I71" i="33"/>
  <c r="I71" i="32"/>
  <c r="H125" i="32"/>
  <c r="H126" i="31"/>
  <c r="M73" i="10"/>
  <c r="K74" i="10" s="1"/>
  <c r="L73" i="10"/>
  <c r="J74" i="10" s="1"/>
  <c r="H126" i="29"/>
  <c r="H187" i="28"/>
  <c r="H125" i="27"/>
  <c r="H125" i="26"/>
  <c r="H125" i="25"/>
  <c r="H126" i="24"/>
  <c r="H125" i="23"/>
  <c r="H126" i="22"/>
  <c r="H126" i="21"/>
  <c r="H126" i="20"/>
  <c r="H162" i="19"/>
  <c r="H123" i="18"/>
  <c r="H185" i="17"/>
  <c r="H124" i="16"/>
  <c r="H185" i="15"/>
  <c r="H185" i="11"/>
  <c r="H206" i="10"/>
  <c r="U66" i="6"/>
  <c r="T67" i="6"/>
  <c r="I67" i="6"/>
  <c r="D67" i="6"/>
  <c r="L70" i="31" l="1"/>
  <c r="J71" i="31" s="1"/>
  <c r="M70" i="31"/>
  <c r="K71" i="31" s="1"/>
  <c r="L70" i="34"/>
  <c r="J71" i="34" s="1"/>
  <c r="M70" i="34"/>
  <c r="K71" i="34" s="1"/>
  <c r="E72" i="35"/>
  <c r="H126" i="35"/>
  <c r="I72" i="35"/>
  <c r="D72" i="35"/>
  <c r="H126" i="34"/>
  <c r="L71" i="33"/>
  <c r="J72" i="33" s="1"/>
  <c r="M71" i="33"/>
  <c r="K72" i="33" s="1"/>
  <c r="H127" i="33"/>
  <c r="M71" i="32"/>
  <c r="K72" i="32" s="1"/>
  <c r="L71" i="32"/>
  <c r="J72" i="32" s="1"/>
  <c r="H126" i="32"/>
  <c r="H127" i="31"/>
  <c r="I74" i="10"/>
  <c r="H127" i="29"/>
  <c r="H188" i="28"/>
  <c r="H126" i="27"/>
  <c r="H126" i="26"/>
  <c r="H126" i="25"/>
  <c r="H127" i="24"/>
  <c r="H126" i="23"/>
  <c r="H127" i="22"/>
  <c r="H127" i="21"/>
  <c r="H127" i="20"/>
  <c r="H163" i="19"/>
  <c r="H124" i="18"/>
  <c r="H186" i="17"/>
  <c r="H125" i="16"/>
  <c r="H186" i="15"/>
  <c r="H186" i="11"/>
  <c r="H207" i="10"/>
  <c r="L67" i="6"/>
  <c r="J68" i="6" s="1"/>
  <c r="D68" i="6" s="1"/>
  <c r="M67" i="6"/>
  <c r="K68" i="6" s="1"/>
  <c r="F67" i="6"/>
  <c r="D71" i="31" l="1"/>
  <c r="I71" i="31"/>
  <c r="I71" i="34"/>
  <c r="D71" i="34"/>
  <c r="H127" i="35"/>
  <c r="M72" i="35"/>
  <c r="K73" i="35" s="1"/>
  <c r="L72" i="35"/>
  <c r="J73" i="35" s="1"/>
  <c r="D73" i="35" s="1"/>
  <c r="S72" i="35"/>
  <c r="B72" i="35"/>
  <c r="A72" i="35" s="1"/>
  <c r="F72" i="35"/>
  <c r="H127" i="34"/>
  <c r="H128" i="33"/>
  <c r="I72" i="33"/>
  <c r="D72" i="33"/>
  <c r="H127" i="32"/>
  <c r="I72" i="32"/>
  <c r="D72" i="32"/>
  <c r="H128" i="31"/>
  <c r="L74" i="10"/>
  <c r="J75" i="10" s="1"/>
  <c r="M74" i="10"/>
  <c r="K75" i="10" s="1"/>
  <c r="H128" i="29"/>
  <c r="H189" i="28"/>
  <c r="H127" i="27"/>
  <c r="H127" i="26"/>
  <c r="H127" i="25"/>
  <c r="H128" i="24"/>
  <c r="H127" i="23"/>
  <c r="H128" i="22"/>
  <c r="H128" i="21"/>
  <c r="H128" i="20"/>
  <c r="H164" i="19"/>
  <c r="H125" i="18"/>
  <c r="H187" i="17"/>
  <c r="H126" i="16"/>
  <c r="H187" i="15"/>
  <c r="H187" i="11"/>
  <c r="H208" i="10"/>
  <c r="F68" i="6"/>
  <c r="E68" i="6"/>
  <c r="S68" i="6" s="1"/>
  <c r="I68" i="6"/>
  <c r="M71" i="31" l="1"/>
  <c r="K72" i="31" s="1"/>
  <c r="L71" i="31"/>
  <c r="J72" i="31" s="1"/>
  <c r="M71" i="34"/>
  <c r="K72" i="34" s="1"/>
  <c r="L71" i="34"/>
  <c r="J72" i="34" s="1"/>
  <c r="B73" i="35"/>
  <c r="A73" i="35" s="1"/>
  <c r="F73" i="35"/>
  <c r="I73" i="35"/>
  <c r="T72" i="35"/>
  <c r="U71" i="35"/>
  <c r="E73" i="35"/>
  <c r="H128" i="35"/>
  <c r="H128" i="34"/>
  <c r="H129" i="33"/>
  <c r="L72" i="33"/>
  <c r="J73" i="33" s="1"/>
  <c r="D73" i="33" s="1"/>
  <c r="M72" i="33"/>
  <c r="K73" i="33" s="1"/>
  <c r="L72" i="32"/>
  <c r="J73" i="32" s="1"/>
  <c r="D73" i="32" s="1"/>
  <c r="M72" i="32"/>
  <c r="K73" i="32" s="1"/>
  <c r="H128" i="32"/>
  <c r="H129" i="31"/>
  <c r="I75" i="10"/>
  <c r="H129" i="29"/>
  <c r="H190" i="28"/>
  <c r="H128" i="27"/>
  <c r="H128" i="26"/>
  <c r="H128" i="25"/>
  <c r="H129" i="24"/>
  <c r="H128" i="23"/>
  <c r="H129" i="22"/>
  <c r="H129" i="21"/>
  <c r="H129" i="20"/>
  <c r="H165" i="19"/>
  <c r="H126" i="18"/>
  <c r="H188" i="17"/>
  <c r="H127" i="16"/>
  <c r="H188" i="15"/>
  <c r="H188" i="11"/>
  <c r="H209" i="10"/>
  <c r="U67" i="6"/>
  <c r="T68" i="6"/>
  <c r="L68" i="6"/>
  <c r="J69" i="6" s="1"/>
  <c r="M68" i="6"/>
  <c r="K69" i="6" s="1"/>
  <c r="I72" i="31" l="1"/>
  <c r="D72" i="31"/>
  <c r="D72" i="34"/>
  <c r="I72" i="34"/>
  <c r="H129" i="35"/>
  <c r="S73" i="35"/>
  <c r="L73" i="35"/>
  <c r="J74" i="35" s="1"/>
  <c r="M73" i="35"/>
  <c r="K74" i="35" s="1"/>
  <c r="E74" i="35" s="1"/>
  <c r="H129" i="34"/>
  <c r="I73" i="33"/>
  <c r="H130" i="33"/>
  <c r="H129" i="32"/>
  <c r="I73" i="32"/>
  <c r="H130" i="31"/>
  <c r="L75" i="10"/>
  <c r="J76" i="10" s="1"/>
  <c r="M75" i="10"/>
  <c r="K76" i="10" s="1"/>
  <c r="H130" i="29"/>
  <c r="H191" i="28"/>
  <c r="H129" i="27"/>
  <c r="H129" i="26"/>
  <c r="H129" i="25"/>
  <c r="H130" i="24"/>
  <c r="H129" i="23"/>
  <c r="H130" i="22"/>
  <c r="H130" i="21"/>
  <c r="H130" i="20"/>
  <c r="H166" i="19"/>
  <c r="H127" i="18"/>
  <c r="H189" i="17"/>
  <c r="H128" i="16"/>
  <c r="H189" i="15"/>
  <c r="H189" i="11"/>
  <c r="H210" i="10"/>
  <c r="I69" i="6"/>
  <c r="D69" i="6"/>
  <c r="E69" i="6"/>
  <c r="S69" i="6" s="1"/>
  <c r="L72" i="31" l="1"/>
  <c r="J73" i="31" s="1"/>
  <c r="M72" i="31"/>
  <c r="K73" i="31" s="1"/>
  <c r="L72" i="34"/>
  <c r="J73" i="34" s="1"/>
  <c r="M72" i="34"/>
  <c r="K73" i="34" s="1"/>
  <c r="S74" i="35"/>
  <c r="T74" i="35" s="1"/>
  <c r="T73" i="35"/>
  <c r="U72" i="35"/>
  <c r="I74" i="35"/>
  <c r="D74" i="35"/>
  <c r="H130" i="35"/>
  <c r="H130" i="34"/>
  <c r="H131" i="33"/>
  <c r="L73" i="33"/>
  <c r="J74" i="33" s="1"/>
  <c r="M73" i="33"/>
  <c r="K74" i="33" s="1"/>
  <c r="H130" i="32"/>
  <c r="M73" i="32"/>
  <c r="K74" i="32" s="1"/>
  <c r="L73" i="32"/>
  <c r="J74" i="32" s="1"/>
  <c r="H131" i="31"/>
  <c r="I76" i="10"/>
  <c r="H131" i="29"/>
  <c r="H192" i="28"/>
  <c r="H130" i="27"/>
  <c r="H130" i="26"/>
  <c r="H130" i="25"/>
  <c r="H131" i="24"/>
  <c r="H130" i="23"/>
  <c r="H131" i="22"/>
  <c r="H131" i="21"/>
  <c r="H131" i="20"/>
  <c r="H167" i="19"/>
  <c r="H128" i="18"/>
  <c r="H190" i="17"/>
  <c r="H129" i="16"/>
  <c r="H190" i="15"/>
  <c r="H190" i="11"/>
  <c r="H211" i="10"/>
  <c r="U68" i="6"/>
  <c r="T69" i="6"/>
  <c r="F69" i="6"/>
  <c r="M69" i="6"/>
  <c r="K70" i="6" s="1"/>
  <c r="L69" i="6"/>
  <c r="J70" i="6" s="1"/>
  <c r="D70" i="6" s="1"/>
  <c r="I73" i="31" l="1"/>
  <c r="D73" i="31"/>
  <c r="I73" i="34"/>
  <c r="L73" i="34" s="1"/>
  <c r="J74" i="34" s="1"/>
  <c r="D73" i="34"/>
  <c r="U73" i="35"/>
  <c r="B74" i="35"/>
  <c r="A74" i="35" s="1"/>
  <c r="F74" i="35"/>
  <c r="H131" i="35"/>
  <c r="M74" i="35"/>
  <c r="K75" i="35" s="1"/>
  <c r="L74" i="35"/>
  <c r="J75" i="35" s="1"/>
  <c r="D75" i="35" s="1"/>
  <c r="H131" i="34"/>
  <c r="H132" i="33"/>
  <c r="I74" i="33"/>
  <c r="D74" i="33"/>
  <c r="I74" i="32"/>
  <c r="D74" i="32"/>
  <c r="H131" i="32"/>
  <c r="H132" i="31"/>
  <c r="M76" i="10"/>
  <c r="K77" i="10" s="1"/>
  <c r="L76" i="10"/>
  <c r="J77" i="10" s="1"/>
  <c r="H132" i="29"/>
  <c r="H193" i="28"/>
  <c r="H131" i="27"/>
  <c r="H131" i="26"/>
  <c r="H131" i="25"/>
  <c r="H132" i="24"/>
  <c r="H131" i="23"/>
  <c r="H132" i="22"/>
  <c r="H132" i="21"/>
  <c r="H132" i="20"/>
  <c r="H168" i="19"/>
  <c r="H129" i="18"/>
  <c r="H191" i="17"/>
  <c r="H130" i="16"/>
  <c r="H191" i="15"/>
  <c r="H191" i="11"/>
  <c r="H212" i="10"/>
  <c r="F70" i="6"/>
  <c r="I70" i="6"/>
  <c r="E70" i="6"/>
  <c r="S70" i="6" s="1"/>
  <c r="M73" i="31" l="1"/>
  <c r="K74" i="31" s="1"/>
  <c r="L73" i="31"/>
  <c r="J74" i="31" s="1"/>
  <c r="M73" i="34"/>
  <c r="K74" i="34" s="1"/>
  <c r="D74" i="34"/>
  <c r="B75" i="35"/>
  <c r="A75" i="35" s="1"/>
  <c r="F75" i="35"/>
  <c r="E75" i="35"/>
  <c r="H132" i="35"/>
  <c r="I75" i="35"/>
  <c r="H132" i="34"/>
  <c r="L74" i="33"/>
  <c r="J75" i="33" s="1"/>
  <c r="M74" i="33"/>
  <c r="K75" i="33" s="1"/>
  <c r="H133" i="33"/>
  <c r="H132" i="32"/>
  <c r="L74" i="32"/>
  <c r="J75" i="32" s="1"/>
  <c r="M74" i="32"/>
  <c r="K75" i="32" s="1"/>
  <c r="H133" i="31"/>
  <c r="I77" i="10"/>
  <c r="H133" i="29"/>
  <c r="H194" i="28"/>
  <c r="H132" i="27"/>
  <c r="H132" i="26"/>
  <c r="H132" i="25"/>
  <c r="H133" i="24"/>
  <c r="H132" i="23"/>
  <c r="H133" i="22"/>
  <c r="H133" i="21"/>
  <c r="H133" i="20"/>
  <c r="H169" i="19"/>
  <c r="H130" i="18"/>
  <c r="H192" i="17"/>
  <c r="H131" i="16"/>
  <c r="H192" i="15"/>
  <c r="H192" i="11"/>
  <c r="H213" i="10"/>
  <c r="U69" i="6"/>
  <c r="T70" i="6"/>
  <c r="L70" i="6"/>
  <c r="J71" i="6" s="1"/>
  <c r="M70" i="6"/>
  <c r="K71" i="6" s="1"/>
  <c r="E71" i="6" s="1"/>
  <c r="S71" i="6" s="1"/>
  <c r="D74" i="31" l="1"/>
  <c r="I74" i="31"/>
  <c r="I74" i="34"/>
  <c r="L75" i="35"/>
  <c r="J76" i="35" s="1"/>
  <c r="M75" i="35"/>
  <c r="K76" i="35" s="1"/>
  <c r="E76" i="35" s="1"/>
  <c r="S75" i="35"/>
  <c r="H133" i="35"/>
  <c r="H133" i="34"/>
  <c r="I75" i="33"/>
  <c r="D75" i="33"/>
  <c r="H134" i="33"/>
  <c r="H133" i="32"/>
  <c r="I75" i="32"/>
  <c r="D75" i="32"/>
  <c r="H134" i="31"/>
  <c r="M77" i="10"/>
  <c r="K78" i="10" s="1"/>
  <c r="L77" i="10"/>
  <c r="J78" i="10" s="1"/>
  <c r="H134" i="29"/>
  <c r="H195" i="28"/>
  <c r="H133" i="27"/>
  <c r="H133" i="26"/>
  <c r="H133" i="25"/>
  <c r="H134" i="24"/>
  <c r="H133" i="23"/>
  <c r="H134" i="22"/>
  <c r="H134" i="21"/>
  <c r="H134" i="20"/>
  <c r="H170" i="19"/>
  <c r="H131" i="18"/>
  <c r="H193" i="17"/>
  <c r="H132" i="16"/>
  <c r="H193" i="15"/>
  <c r="H193" i="11"/>
  <c r="H214" i="10"/>
  <c r="T71" i="6"/>
  <c r="U70" i="6"/>
  <c r="I71" i="6"/>
  <c r="D71" i="6"/>
  <c r="M74" i="31" l="1"/>
  <c r="K75" i="31" s="1"/>
  <c r="L74" i="31"/>
  <c r="J75" i="31" s="1"/>
  <c r="M74" i="34"/>
  <c r="K75" i="34" s="1"/>
  <c r="L74" i="34"/>
  <c r="J75" i="34" s="1"/>
  <c r="U74" i="35"/>
  <c r="T75" i="35"/>
  <c r="S76" i="35"/>
  <c r="H134" i="35"/>
  <c r="I76" i="35"/>
  <c r="D76" i="35"/>
  <c r="H134" i="34"/>
  <c r="H135" i="33"/>
  <c r="L75" i="33"/>
  <c r="J76" i="33" s="1"/>
  <c r="M75" i="33"/>
  <c r="K76" i="33" s="1"/>
  <c r="M75" i="32"/>
  <c r="K76" i="32" s="1"/>
  <c r="L75" i="32"/>
  <c r="J76" i="32" s="1"/>
  <c r="H134" i="32"/>
  <c r="H135" i="31"/>
  <c r="I78" i="10"/>
  <c r="H135" i="29"/>
  <c r="H196" i="28"/>
  <c r="H134" i="27"/>
  <c r="H134" i="26"/>
  <c r="H134" i="25"/>
  <c r="H135" i="24"/>
  <c r="H134" i="23"/>
  <c r="H135" i="22"/>
  <c r="H135" i="21"/>
  <c r="H135" i="20"/>
  <c r="H171" i="19"/>
  <c r="H132" i="18"/>
  <c r="H194" i="17"/>
  <c r="H133" i="16"/>
  <c r="H194" i="15"/>
  <c r="H194" i="11"/>
  <c r="H215" i="10"/>
  <c r="F71" i="6"/>
  <c r="M71" i="6"/>
  <c r="K72" i="6" s="1"/>
  <c r="L71" i="6"/>
  <c r="J72" i="6" s="1"/>
  <c r="D72" i="6" s="1"/>
  <c r="D75" i="31" l="1"/>
  <c r="I75" i="31"/>
  <c r="I75" i="34"/>
  <c r="D75" i="34"/>
  <c r="B76" i="35"/>
  <c r="A76" i="35" s="1"/>
  <c r="F76" i="35"/>
  <c r="H135" i="35"/>
  <c r="U75" i="35"/>
  <c r="T76" i="35"/>
  <c r="M76" i="35"/>
  <c r="K77" i="35" s="1"/>
  <c r="L76" i="35"/>
  <c r="J77" i="35" s="1"/>
  <c r="H135" i="34"/>
  <c r="I76" i="33"/>
  <c r="H136" i="33"/>
  <c r="D76" i="33"/>
  <c r="I76" i="32"/>
  <c r="D76" i="32"/>
  <c r="H135" i="32"/>
  <c r="H136" i="31"/>
  <c r="L78" i="10"/>
  <c r="J79" i="10" s="1"/>
  <c r="M78" i="10"/>
  <c r="K79" i="10" s="1"/>
  <c r="H136" i="29"/>
  <c r="H197" i="28"/>
  <c r="H135" i="27"/>
  <c r="H135" i="26"/>
  <c r="H135" i="25"/>
  <c r="H136" i="24"/>
  <c r="H135" i="23"/>
  <c r="H136" i="22"/>
  <c r="H136" i="21"/>
  <c r="H136" i="20"/>
  <c r="H172" i="19"/>
  <c r="H133" i="18"/>
  <c r="H195" i="17"/>
  <c r="H134" i="16"/>
  <c r="H195" i="15"/>
  <c r="H195" i="11"/>
  <c r="H216" i="10"/>
  <c r="F72" i="6"/>
  <c r="E72" i="6"/>
  <c r="S72" i="6" s="1"/>
  <c r="I72" i="6"/>
  <c r="L75" i="31" l="1"/>
  <c r="J76" i="31" s="1"/>
  <c r="M75" i="31"/>
  <c r="K76" i="31" s="1"/>
  <c r="L75" i="34"/>
  <c r="J76" i="34" s="1"/>
  <c r="M75" i="34"/>
  <c r="K76" i="34" s="1"/>
  <c r="I77" i="35"/>
  <c r="E77" i="35"/>
  <c r="D77" i="35"/>
  <c r="H136" i="35"/>
  <c r="H136" i="34"/>
  <c r="L76" i="33"/>
  <c r="J77" i="33" s="1"/>
  <c r="D77" i="33" s="1"/>
  <c r="M76" i="33"/>
  <c r="K77" i="33" s="1"/>
  <c r="H137" i="33"/>
  <c r="H136" i="32"/>
  <c r="L76" i="32"/>
  <c r="J77" i="32" s="1"/>
  <c r="D77" i="32" s="1"/>
  <c r="M76" i="32"/>
  <c r="K77" i="32" s="1"/>
  <c r="H137" i="31"/>
  <c r="I79" i="10"/>
  <c r="H137" i="29"/>
  <c r="H198" i="28"/>
  <c r="H136" i="27"/>
  <c r="H136" i="26"/>
  <c r="H136" i="25"/>
  <c r="H137" i="24"/>
  <c r="H136" i="23"/>
  <c r="H137" i="22"/>
  <c r="H137" i="21"/>
  <c r="H137" i="20"/>
  <c r="H173" i="19"/>
  <c r="H134" i="18"/>
  <c r="H196" i="17"/>
  <c r="H135" i="16"/>
  <c r="H196" i="15"/>
  <c r="H196" i="11"/>
  <c r="H217" i="10"/>
  <c r="U71" i="6"/>
  <c r="T72" i="6"/>
  <c r="L72" i="6"/>
  <c r="J73" i="6" s="1"/>
  <c r="M72" i="6"/>
  <c r="K73" i="6" s="1"/>
  <c r="I76" i="31" l="1"/>
  <c r="D76" i="31"/>
  <c r="I76" i="34"/>
  <c r="D76" i="34"/>
  <c r="S77" i="35"/>
  <c r="H137" i="35"/>
  <c r="L77" i="35"/>
  <c r="J78" i="35" s="1"/>
  <c r="D78" i="35" s="1"/>
  <c r="M77" i="35"/>
  <c r="K78" i="35" s="1"/>
  <c r="B77" i="35"/>
  <c r="A77" i="35" s="1"/>
  <c r="F77" i="35"/>
  <c r="H137" i="34"/>
  <c r="H138" i="33"/>
  <c r="I77" i="33"/>
  <c r="H137" i="32"/>
  <c r="I77" i="32"/>
  <c r="H138" i="31"/>
  <c r="L79" i="10"/>
  <c r="J80" i="10" s="1"/>
  <c r="M79" i="10"/>
  <c r="K80" i="10" s="1"/>
  <c r="H138" i="29"/>
  <c r="H199" i="28"/>
  <c r="H137" i="27"/>
  <c r="H137" i="26"/>
  <c r="H137" i="25"/>
  <c r="H138" i="24"/>
  <c r="H137" i="23"/>
  <c r="H138" i="22"/>
  <c r="H138" i="21"/>
  <c r="H138" i="20"/>
  <c r="H174" i="19"/>
  <c r="H135" i="18"/>
  <c r="H197" i="17"/>
  <c r="H136" i="16"/>
  <c r="H197" i="15"/>
  <c r="H197" i="11"/>
  <c r="H218" i="10"/>
  <c r="I73" i="6"/>
  <c r="D73" i="6"/>
  <c r="E73" i="6"/>
  <c r="S73" i="6" s="1"/>
  <c r="M76" i="31" l="1"/>
  <c r="K77" i="31" s="1"/>
  <c r="L76" i="31"/>
  <c r="J77" i="31" s="1"/>
  <c r="M76" i="34"/>
  <c r="K77" i="34" s="1"/>
  <c r="L76" i="34"/>
  <c r="J77" i="34" s="1"/>
  <c r="T77" i="35"/>
  <c r="U76" i="35"/>
  <c r="B78" i="35"/>
  <c r="A78" i="35" s="1"/>
  <c r="F78" i="35"/>
  <c r="H138" i="35"/>
  <c r="I78" i="35"/>
  <c r="E78" i="35"/>
  <c r="H138" i="34"/>
  <c r="L77" i="33"/>
  <c r="J78" i="33" s="1"/>
  <c r="M77" i="33"/>
  <c r="K78" i="33" s="1"/>
  <c r="H139" i="33"/>
  <c r="M77" i="32"/>
  <c r="K78" i="32" s="1"/>
  <c r="L77" i="32"/>
  <c r="J78" i="32" s="1"/>
  <c r="H138" i="32"/>
  <c r="H139" i="31"/>
  <c r="I80" i="10"/>
  <c r="H139" i="29"/>
  <c r="H200" i="28"/>
  <c r="H138" i="27"/>
  <c r="H138" i="26"/>
  <c r="H138" i="25"/>
  <c r="H139" i="24"/>
  <c r="H138" i="23"/>
  <c r="H139" i="22"/>
  <c r="H139" i="21"/>
  <c r="H139" i="20"/>
  <c r="H175" i="19"/>
  <c r="H136" i="18"/>
  <c r="H198" i="17"/>
  <c r="H137" i="16"/>
  <c r="H198" i="15"/>
  <c r="H198" i="11"/>
  <c r="H219" i="10"/>
  <c r="U72" i="6"/>
  <c r="T73" i="6"/>
  <c r="F73" i="6"/>
  <c r="L73" i="6"/>
  <c r="J74" i="6" s="1"/>
  <c r="D74" i="6" s="1"/>
  <c r="M73" i="6"/>
  <c r="K74" i="6" s="1"/>
  <c r="D77" i="31" l="1"/>
  <c r="I77" i="31"/>
  <c r="D77" i="34"/>
  <c r="I77" i="34"/>
  <c r="M78" i="35"/>
  <c r="K79" i="35" s="1"/>
  <c r="L78" i="35"/>
  <c r="J79" i="35" s="1"/>
  <c r="S78" i="35"/>
  <c r="H139" i="35"/>
  <c r="H139" i="34"/>
  <c r="H140" i="33"/>
  <c r="I78" i="33"/>
  <c r="D78" i="33"/>
  <c r="I78" i="32"/>
  <c r="D78" i="32"/>
  <c r="H139" i="32"/>
  <c r="H140" i="31"/>
  <c r="L80" i="10"/>
  <c r="J81" i="10" s="1"/>
  <c r="M80" i="10"/>
  <c r="K81" i="10" s="1"/>
  <c r="H140" i="29"/>
  <c r="H201" i="28"/>
  <c r="H139" i="27"/>
  <c r="H139" i="26"/>
  <c r="H139" i="25"/>
  <c r="H140" i="24"/>
  <c r="H139" i="23"/>
  <c r="H140" i="22"/>
  <c r="H140" i="21"/>
  <c r="H140" i="20"/>
  <c r="H176" i="19"/>
  <c r="H137" i="18"/>
  <c r="H199" i="17"/>
  <c r="H138" i="16"/>
  <c r="H199" i="15"/>
  <c r="H199" i="11"/>
  <c r="H220" i="10"/>
  <c r="I74" i="6"/>
  <c r="F74" i="6"/>
  <c r="E74" i="6"/>
  <c r="S74" i="6" s="1"/>
  <c r="L77" i="31" l="1"/>
  <c r="J78" i="31" s="1"/>
  <c r="M77" i="31"/>
  <c r="K78" i="31" s="1"/>
  <c r="M77" i="34"/>
  <c r="K78" i="34" s="1"/>
  <c r="L77" i="34"/>
  <c r="J78" i="34" s="1"/>
  <c r="T78" i="35"/>
  <c r="U77" i="35"/>
  <c r="H140" i="35"/>
  <c r="E79" i="35"/>
  <c r="I79" i="35"/>
  <c r="D79" i="35"/>
  <c r="H140" i="34"/>
  <c r="H141" i="33"/>
  <c r="L78" i="33"/>
  <c r="J79" i="33" s="1"/>
  <c r="M78" i="33"/>
  <c r="K79" i="33" s="1"/>
  <c r="L78" i="32"/>
  <c r="J79" i="32" s="1"/>
  <c r="D79" i="32" s="1"/>
  <c r="M78" i="32"/>
  <c r="K79" i="32" s="1"/>
  <c r="H140" i="32"/>
  <c r="H141" i="31"/>
  <c r="I81" i="10"/>
  <c r="H141" i="29"/>
  <c r="H202" i="28"/>
  <c r="H140" i="27"/>
  <c r="H140" i="26"/>
  <c r="H140" i="25"/>
  <c r="H141" i="24"/>
  <c r="H140" i="23"/>
  <c r="H141" i="22"/>
  <c r="H141" i="21"/>
  <c r="H141" i="20"/>
  <c r="H177" i="19"/>
  <c r="H138" i="18"/>
  <c r="H200" i="17"/>
  <c r="H139" i="16"/>
  <c r="H200" i="15"/>
  <c r="H200" i="11"/>
  <c r="H221" i="10"/>
  <c r="U73" i="6"/>
  <c r="T74" i="6"/>
  <c r="L74" i="6"/>
  <c r="J75" i="6" s="1"/>
  <c r="M74" i="6"/>
  <c r="K75" i="6" s="1"/>
  <c r="D78" i="31" l="1"/>
  <c r="I78" i="31"/>
  <c r="I78" i="34"/>
  <c r="D78" i="34"/>
  <c r="B79" i="35"/>
  <c r="A79" i="35" s="1"/>
  <c r="F79" i="35"/>
  <c r="L79" i="35"/>
  <c r="J80" i="35" s="1"/>
  <c r="D80" i="35" s="1"/>
  <c r="M79" i="35"/>
  <c r="K80" i="35" s="1"/>
  <c r="E80" i="35" s="1"/>
  <c r="H141" i="35"/>
  <c r="S79" i="35"/>
  <c r="H141" i="34"/>
  <c r="H142" i="33"/>
  <c r="I79" i="33"/>
  <c r="D79" i="33"/>
  <c r="H141" i="32"/>
  <c r="I79" i="32"/>
  <c r="H142" i="31"/>
  <c r="M81" i="10"/>
  <c r="K82" i="10" s="1"/>
  <c r="L81" i="10"/>
  <c r="J82" i="10" s="1"/>
  <c r="H142" i="29"/>
  <c r="H203" i="28"/>
  <c r="H141" i="27"/>
  <c r="H141" i="26"/>
  <c r="H141" i="25"/>
  <c r="H142" i="24"/>
  <c r="H141" i="23"/>
  <c r="H142" i="22"/>
  <c r="H142" i="21"/>
  <c r="H142" i="20"/>
  <c r="H178" i="19"/>
  <c r="H139" i="18"/>
  <c r="H201" i="17"/>
  <c r="H140" i="16"/>
  <c r="H201" i="15"/>
  <c r="H201" i="11"/>
  <c r="H222" i="10"/>
  <c r="I75" i="6"/>
  <c r="D75" i="6"/>
  <c r="E75" i="6"/>
  <c r="S75" i="6" s="1"/>
  <c r="M78" i="31" l="1"/>
  <c r="K79" i="31" s="1"/>
  <c r="L78" i="31"/>
  <c r="J79" i="31" s="1"/>
  <c r="L78" i="34"/>
  <c r="J79" i="34" s="1"/>
  <c r="M78" i="34"/>
  <c r="K79" i="34" s="1"/>
  <c r="B80" i="35"/>
  <c r="A80" i="35" s="1"/>
  <c r="F80" i="35"/>
  <c r="H142" i="35"/>
  <c r="S80" i="35"/>
  <c r="U79" i="35" s="1"/>
  <c r="I80" i="35"/>
  <c r="T79" i="35"/>
  <c r="U78" i="35"/>
  <c r="H142" i="34"/>
  <c r="L79" i="33"/>
  <c r="J80" i="33" s="1"/>
  <c r="D80" i="33" s="1"/>
  <c r="M79" i="33"/>
  <c r="K80" i="33" s="1"/>
  <c r="H143" i="33"/>
  <c r="M79" i="32"/>
  <c r="K80" i="32" s="1"/>
  <c r="L79" i="32"/>
  <c r="J80" i="32" s="1"/>
  <c r="H142" i="32"/>
  <c r="H143" i="31"/>
  <c r="I82" i="10"/>
  <c r="H143" i="29"/>
  <c r="H204" i="28"/>
  <c r="H142" i="27"/>
  <c r="H142" i="26"/>
  <c r="H142" i="25"/>
  <c r="H143" i="24"/>
  <c r="H142" i="23"/>
  <c r="H143" i="22"/>
  <c r="H143" i="21"/>
  <c r="H143" i="20"/>
  <c r="H179" i="19"/>
  <c r="H140" i="18"/>
  <c r="H202" i="17"/>
  <c r="H141" i="16"/>
  <c r="H202" i="15"/>
  <c r="H202" i="11"/>
  <c r="H223" i="10"/>
  <c r="U74" i="6"/>
  <c r="T75" i="6"/>
  <c r="M75" i="6"/>
  <c r="K76" i="6" s="1"/>
  <c r="E76" i="6" s="1"/>
  <c r="S76" i="6" s="1"/>
  <c r="T76" i="6" s="1"/>
  <c r="L75" i="6"/>
  <c r="J76" i="6" s="1"/>
  <c r="D76" i="6" s="1"/>
  <c r="F75" i="6"/>
  <c r="D79" i="31" l="1"/>
  <c r="I79" i="31"/>
  <c r="D79" i="34"/>
  <c r="I79" i="34"/>
  <c r="H143" i="35"/>
  <c r="T80" i="35"/>
  <c r="M80" i="35"/>
  <c r="K81" i="35" s="1"/>
  <c r="L80" i="35"/>
  <c r="J81" i="35" s="1"/>
  <c r="H143" i="34"/>
  <c r="H144" i="33"/>
  <c r="I80" i="33"/>
  <c r="I80" i="32"/>
  <c r="D80" i="32"/>
  <c r="H143" i="32"/>
  <c r="H144" i="31"/>
  <c r="L82" i="10"/>
  <c r="J83" i="10" s="1"/>
  <c r="M82" i="10"/>
  <c r="K83" i="10" s="1"/>
  <c r="H144" i="29"/>
  <c r="H205" i="28"/>
  <c r="H143" i="27"/>
  <c r="H143" i="26"/>
  <c r="H143" i="25"/>
  <c r="H144" i="24"/>
  <c r="H143" i="23"/>
  <c r="H144" i="22"/>
  <c r="H144" i="21"/>
  <c r="H144" i="20"/>
  <c r="H180" i="19"/>
  <c r="H141" i="18"/>
  <c r="H203" i="17"/>
  <c r="H142" i="16"/>
  <c r="H203" i="15"/>
  <c r="H203" i="11"/>
  <c r="H224" i="10"/>
  <c r="U75" i="6"/>
  <c r="F76" i="6"/>
  <c r="I76" i="6"/>
  <c r="L79" i="31" l="1"/>
  <c r="J80" i="31" s="1"/>
  <c r="M79" i="31"/>
  <c r="K80" i="31" s="1"/>
  <c r="M79" i="34"/>
  <c r="K80" i="34" s="1"/>
  <c r="L79" i="34"/>
  <c r="J80" i="34" s="1"/>
  <c r="H144" i="35"/>
  <c r="I81" i="35"/>
  <c r="D81" i="35"/>
  <c r="E81" i="35"/>
  <c r="H144" i="34"/>
  <c r="L80" i="33"/>
  <c r="J81" i="33" s="1"/>
  <c r="M80" i="33"/>
  <c r="K81" i="33" s="1"/>
  <c r="H145" i="33"/>
  <c r="L80" i="32"/>
  <c r="J81" i="32" s="1"/>
  <c r="D81" i="32" s="1"/>
  <c r="M80" i="32"/>
  <c r="K81" i="32" s="1"/>
  <c r="H144" i="32"/>
  <c r="H145" i="31"/>
  <c r="I83" i="10"/>
  <c r="H145" i="29"/>
  <c r="H206" i="28"/>
  <c r="H144" i="27"/>
  <c r="H144" i="26"/>
  <c r="H144" i="25"/>
  <c r="H145" i="24"/>
  <c r="H144" i="23"/>
  <c r="H145" i="22"/>
  <c r="H145" i="21"/>
  <c r="H145" i="20"/>
  <c r="H181" i="19"/>
  <c r="H142" i="18"/>
  <c r="H204" i="17"/>
  <c r="H143" i="16"/>
  <c r="H204" i="15"/>
  <c r="H204" i="11"/>
  <c r="H225" i="10"/>
  <c r="M76" i="6"/>
  <c r="K77" i="6" s="1"/>
  <c r="L76" i="6"/>
  <c r="J77" i="6" s="1"/>
  <c r="I80" i="31" l="1"/>
  <c r="D80" i="31"/>
  <c r="I80" i="34"/>
  <c r="D80" i="34"/>
  <c r="S81" i="35"/>
  <c r="L81" i="35"/>
  <c r="J82" i="35" s="1"/>
  <c r="M81" i="35"/>
  <c r="K82" i="35" s="1"/>
  <c r="B81" i="35"/>
  <c r="A81" i="35" s="1"/>
  <c r="F81" i="35"/>
  <c r="H145" i="35"/>
  <c r="H145" i="34"/>
  <c r="I81" i="33"/>
  <c r="D81" i="33"/>
  <c r="H146" i="33"/>
  <c r="H145" i="32"/>
  <c r="I81" i="32"/>
  <c r="H146" i="31"/>
  <c r="M83" i="10"/>
  <c r="K84" i="10" s="1"/>
  <c r="L83" i="10"/>
  <c r="J84" i="10" s="1"/>
  <c r="H146" i="29"/>
  <c r="H207" i="28"/>
  <c r="H145" i="27"/>
  <c r="H145" i="26"/>
  <c r="H145" i="25"/>
  <c r="H146" i="24"/>
  <c r="H145" i="23"/>
  <c r="H146" i="22"/>
  <c r="H146" i="21"/>
  <c r="H146" i="20"/>
  <c r="H182" i="19"/>
  <c r="H143" i="18"/>
  <c r="H205" i="17"/>
  <c r="H144" i="16"/>
  <c r="H205" i="15"/>
  <c r="H205" i="11"/>
  <c r="H226" i="10"/>
  <c r="I77" i="6"/>
  <c r="D77" i="6"/>
  <c r="E77" i="6"/>
  <c r="S77" i="6" s="1"/>
  <c r="M80" i="31" l="1"/>
  <c r="K81" i="31" s="1"/>
  <c r="L80" i="31"/>
  <c r="J81" i="31" s="1"/>
  <c r="M80" i="34"/>
  <c r="K81" i="34" s="1"/>
  <c r="L80" i="34"/>
  <c r="J81" i="34" s="1"/>
  <c r="H146" i="35"/>
  <c r="I82" i="35"/>
  <c r="D82" i="35"/>
  <c r="T81" i="35"/>
  <c r="U80" i="35"/>
  <c r="E82" i="35"/>
  <c r="H146" i="34"/>
  <c r="H147" i="33"/>
  <c r="L81" i="33"/>
  <c r="J82" i="33" s="1"/>
  <c r="D82" i="33" s="1"/>
  <c r="M81" i="33"/>
  <c r="K82" i="33" s="1"/>
  <c r="M81" i="32"/>
  <c r="K82" i="32" s="1"/>
  <c r="L81" i="32"/>
  <c r="J82" i="32" s="1"/>
  <c r="H146" i="32"/>
  <c r="H147" i="31"/>
  <c r="I84" i="10"/>
  <c r="H147" i="29"/>
  <c r="H208" i="28"/>
  <c r="H146" i="27"/>
  <c r="H146" i="26"/>
  <c r="H146" i="25"/>
  <c r="H147" i="24"/>
  <c r="H146" i="23"/>
  <c r="H147" i="22"/>
  <c r="H147" i="21"/>
  <c r="H147" i="20"/>
  <c r="H183" i="19"/>
  <c r="H144" i="18"/>
  <c r="H206" i="17"/>
  <c r="H145" i="16"/>
  <c r="H206" i="15"/>
  <c r="H206" i="11"/>
  <c r="H227" i="10"/>
  <c r="T77" i="6"/>
  <c r="U76" i="6"/>
  <c r="F77" i="6"/>
  <c r="L77" i="6"/>
  <c r="J78" i="6" s="1"/>
  <c r="M77" i="6"/>
  <c r="K78" i="6" s="1"/>
  <c r="E78" i="6" s="1"/>
  <c r="S78" i="6" s="1"/>
  <c r="I81" i="31" l="1"/>
  <c r="D81" i="31"/>
  <c r="D81" i="34"/>
  <c r="I81" i="34"/>
  <c r="S82" i="35"/>
  <c r="H147" i="35"/>
  <c r="M82" i="35"/>
  <c r="K83" i="35" s="1"/>
  <c r="L82" i="35"/>
  <c r="J83" i="35" s="1"/>
  <c r="D83" i="35" s="1"/>
  <c r="B82" i="35"/>
  <c r="A82" i="35" s="1"/>
  <c r="F82" i="35"/>
  <c r="H147" i="34"/>
  <c r="I82" i="33"/>
  <c r="H148" i="33"/>
  <c r="H147" i="32"/>
  <c r="I82" i="32"/>
  <c r="D82" i="32"/>
  <c r="H148" i="31"/>
  <c r="M84" i="10"/>
  <c r="K85" i="10" s="1"/>
  <c r="L84" i="10"/>
  <c r="J85" i="10" s="1"/>
  <c r="H148" i="29"/>
  <c r="H209" i="28"/>
  <c r="H147" i="27"/>
  <c r="H147" i="26"/>
  <c r="H147" i="25"/>
  <c r="H148" i="24"/>
  <c r="H147" i="23"/>
  <c r="H148" i="22"/>
  <c r="H148" i="21"/>
  <c r="H148" i="20"/>
  <c r="H184" i="19"/>
  <c r="H145" i="18"/>
  <c r="H207" i="17"/>
  <c r="H146" i="16"/>
  <c r="H207" i="15"/>
  <c r="H207" i="11"/>
  <c r="H228" i="10"/>
  <c r="U77" i="6"/>
  <c r="T78" i="6"/>
  <c r="I78" i="6"/>
  <c r="D78" i="6"/>
  <c r="L81" i="31" l="1"/>
  <c r="J82" i="31" s="1"/>
  <c r="M81" i="31"/>
  <c r="K82" i="31" s="1"/>
  <c r="L81" i="34"/>
  <c r="J82" i="34" s="1"/>
  <c r="M81" i="34"/>
  <c r="K82" i="34" s="1"/>
  <c r="B83" i="35"/>
  <c r="A83" i="35" s="1"/>
  <c r="F83" i="35"/>
  <c r="H148" i="35"/>
  <c r="I83" i="35"/>
  <c r="T82" i="35"/>
  <c r="U81" i="35"/>
  <c r="E83" i="35"/>
  <c r="H148" i="34"/>
  <c r="H149" i="33"/>
  <c r="L82" i="33"/>
  <c r="J83" i="33" s="1"/>
  <c r="M82" i="33"/>
  <c r="K83" i="33" s="1"/>
  <c r="M82" i="32"/>
  <c r="K83" i="32" s="1"/>
  <c r="L82" i="32"/>
  <c r="J83" i="32" s="1"/>
  <c r="H148" i="32"/>
  <c r="H149" i="31"/>
  <c r="I85" i="10"/>
  <c r="H149" i="29"/>
  <c r="H210" i="28"/>
  <c r="H148" i="27"/>
  <c r="H148" i="26"/>
  <c r="H148" i="25"/>
  <c r="H149" i="24"/>
  <c r="H148" i="23"/>
  <c r="H149" i="22"/>
  <c r="H149" i="21"/>
  <c r="H149" i="20"/>
  <c r="H185" i="19"/>
  <c r="H146" i="18"/>
  <c r="H208" i="17"/>
  <c r="H147" i="16"/>
  <c r="H208" i="15"/>
  <c r="H208" i="11"/>
  <c r="H229" i="10"/>
  <c r="F78" i="6"/>
  <c r="L78" i="6"/>
  <c r="J79" i="6" s="1"/>
  <c r="M78" i="6"/>
  <c r="K79" i="6" s="1"/>
  <c r="D82" i="31" l="1"/>
  <c r="I82" i="31"/>
  <c r="I82" i="34"/>
  <c r="D82" i="34"/>
  <c r="L83" i="35"/>
  <c r="J84" i="35" s="1"/>
  <c r="M83" i="35"/>
  <c r="K84" i="35" s="1"/>
  <c r="E84" i="35" s="1"/>
  <c r="S83" i="35"/>
  <c r="H149" i="35"/>
  <c r="H149" i="34"/>
  <c r="I83" i="33"/>
  <c r="D83" i="33"/>
  <c r="H150" i="33"/>
  <c r="H149" i="32"/>
  <c r="I83" i="32"/>
  <c r="D83" i="32"/>
  <c r="H150" i="31"/>
  <c r="M85" i="10"/>
  <c r="K86" i="10" s="1"/>
  <c r="L85" i="10"/>
  <c r="J86" i="10" s="1"/>
  <c r="H150" i="29"/>
  <c r="H211" i="28"/>
  <c r="H149" i="27"/>
  <c r="H149" i="26"/>
  <c r="H149" i="25"/>
  <c r="H150" i="24"/>
  <c r="H149" i="23"/>
  <c r="H150" i="22"/>
  <c r="H150" i="21"/>
  <c r="H150" i="20"/>
  <c r="H186" i="19"/>
  <c r="H147" i="18"/>
  <c r="H209" i="17"/>
  <c r="H148" i="16"/>
  <c r="H209" i="15"/>
  <c r="H209" i="11"/>
  <c r="H230" i="10"/>
  <c r="E79" i="6"/>
  <c r="S79" i="6" s="1"/>
  <c r="I79" i="6"/>
  <c r="D79" i="6"/>
  <c r="L82" i="31" l="1"/>
  <c r="J83" i="31" s="1"/>
  <c r="M82" i="31"/>
  <c r="K83" i="31" s="1"/>
  <c r="L82" i="34"/>
  <c r="J83" i="34" s="1"/>
  <c r="M82" i="34"/>
  <c r="K83" i="34" s="1"/>
  <c r="H150" i="35"/>
  <c r="U82" i="35"/>
  <c r="T83" i="35"/>
  <c r="S84" i="35"/>
  <c r="I84" i="35"/>
  <c r="D84" i="35"/>
  <c r="H150" i="34"/>
  <c r="H151" i="33"/>
  <c r="L83" i="33"/>
  <c r="J84" i="33" s="1"/>
  <c r="M83" i="33"/>
  <c r="K84" i="33" s="1"/>
  <c r="L83" i="32"/>
  <c r="J84" i="32" s="1"/>
  <c r="D84" i="32" s="1"/>
  <c r="M83" i="32"/>
  <c r="K84" i="32" s="1"/>
  <c r="H150" i="32"/>
  <c r="H151" i="31"/>
  <c r="I86" i="10"/>
  <c r="H151" i="29"/>
  <c r="H212" i="28"/>
  <c r="H150" i="27"/>
  <c r="H150" i="26"/>
  <c r="H150" i="25"/>
  <c r="H151" i="24"/>
  <c r="H150" i="23"/>
  <c r="H151" i="22"/>
  <c r="H151" i="21"/>
  <c r="H151" i="20"/>
  <c r="H187" i="19"/>
  <c r="H148" i="18"/>
  <c r="H210" i="17"/>
  <c r="H149" i="16"/>
  <c r="H210" i="15"/>
  <c r="H210" i="11"/>
  <c r="H231" i="10"/>
  <c r="T79" i="6"/>
  <c r="U78" i="6"/>
  <c r="L79" i="6"/>
  <c r="J80" i="6" s="1"/>
  <c r="D80" i="6" s="1"/>
  <c r="M79" i="6"/>
  <c r="K80" i="6" s="1"/>
  <c r="E80" i="6" s="1"/>
  <c r="S80" i="6" s="1"/>
  <c r="F79" i="6"/>
  <c r="I83" i="31" l="1"/>
  <c r="D83" i="31"/>
  <c r="I83" i="34"/>
  <c r="D83" i="34"/>
  <c r="U83" i="35"/>
  <c r="B84" i="35"/>
  <c r="A84" i="35" s="1"/>
  <c r="F84" i="35"/>
  <c r="T84" i="35"/>
  <c r="M84" i="35"/>
  <c r="K85" i="35" s="1"/>
  <c r="L84" i="35"/>
  <c r="J85" i="35" s="1"/>
  <c r="H151" i="35"/>
  <c r="H151" i="34"/>
  <c r="I84" i="33"/>
  <c r="D84" i="33"/>
  <c r="H152" i="33"/>
  <c r="I84" i="32"/>
  <c r="H151" i="32"/>
  <c r="H152" i="31"/>
  <c r="L86" i="10"/>
  <c r="J87" i="10" s="1"/>
  <c r="M86" i="10"/>
  <c r="K87" i="10" s="1"/>
  <c r="H152" i="29"/>
  <c r="H213" i="28"/>
  <c r="H151" i="27"/>
  <c r="H151" i="26"/>
  <c r="H151" i="25"/>
  <c r="H152" i="24"/>
  <c r="H151" i="23"/>
  <c r="H152" i="22"/>
  <c r="H152" i="21"/>
  <c r="H152" i="20"/>
  <c r="H188" i="19"/>
  <c r="H149" i="18"/>
  <c r="H211" i="17"/>
  <c r="H150" i="16"/>
  <c r="H211" i="15"/>
  <c r="H211" i="11"/>
  <c r="H232" i="10"/>
  <c r="T80" i="6"/>
  <c r="U79" i="6"/>
  <c r="F80" i="6"/>
  <c r="I80" i="6"/>
  <c r="M83" i="31" l="1"/>
  <c r="K84" i="31" s="1"/>
  <c r="L83" i="31"/>
  <c r="J84" i="31" s="1"/>
  <c r="M83" i="34"/>
  <c r="K84" i="34" s="1"/>
  <c r="L83" i="34"/>
  <c r="J84" i="34" s="1"/>
  <c r="E85" i="35"/>
  <c r="H152" i="35"/>
  <c r="I85" i="35"/>
  <c r="D85" i="35"/>
  <c r="H152" i="34"/>
  <c r="H153" i="33"/>
  <c r="L84" i="33"/>
  <c r="J85" i="33" s="1"/>
  <c r="M84" i="33"/>
  <c r="K85" i="33" s="1"/>
  <c r="M84" i="32"/>
  <c r="K85" i="32" s="1"/>
  <c r="L84" i="32"/>
  <c r="J85" i="32" s="1"/>
  <c r="H152" i="32"/>
  <c r="H153" i="31"/>
  <c r="I87" i="10"/>
  <c r="H153" i="29"/>
  <c r="H214" i="28"/>
  <c r="H152" i="27"/>
  <c r="H152" i="26"/>
  <c r="H152" i="25"/>
  <c r="H153" i="24"/>
  <c r="H152" i="23"/>
  <c r="H153" i="22"/>
  <c r="H153" i="21"/>
  <c r="H153" i="20"/>
  <c r="H189" i="19"/>
  <c r="H150" i="18"/>
  <c r="H212" i="17"/>
  <c r="H151" i="16"/>
  <c r="H212" i="15"/>
  <c r="H212" i="11"/>
  <c r="H233" i="10"/>
  <c r="M80" i="6"/>
  <c r="K81" i="6" s="1"/>
  <c r="L80" i="6"/>
  <c r="J81" i="6" s="1"/>
  <c r="D84" i="31" l="1"/>
  <c r="I84" i="31"/>
  <c r="I84" i="34"/>
  <c r="D84" i="34"/>
  <c r="H153" i="35"/>
  <c r="L85" i="35"/>
  <c r="J86" i="35" s="1"/>
  <c r="D86" i="35" s="1"/>
  <c r="M85" i="35"/>
  <c r="K86" i="35" s="1"/>
  <c r="S85" i="35"/>
  <c r="B85" i="35"/>
  <c r="A85" i="35" s="1"/>
  <c r="F85" i="35"/>
  <c r="H153" i="34"/>
  <c r="I85" i="33"/>
  <c r="D85" i="33"/>
  <c r="H154" i="33"/>
  <c r="H153" i="32"/>
  <c r="I85" i="32"/>
  <c r="D85" i="32"/>
  <c r="H154" i="31"/>
  <c r="L87" i="10"/>
  <c r="J88" i="10" s="1"/>
  <c r="M87" i="10"/>
  <c r="K88" i="10" s="1"/>
  <c r="H154" i="29"/>
  <c r="H215" i="28"/>
  <c r="H153" i="27"/>
  <c r="H153" i="26"/>
  <c r="H153" i="25"/>
  <c r="H154" i="24"/>
  <c r="H153" i="23"/>
  <c r="H154" i="22"/>
  <c r="H154" i="21"/>
  <c r="H154" i="20"/>
  <c r="H190" i="19"/>
  <c r="H151" i="18"/>
  <c r="H213" i="17"/>
  <c r="H152" i="16"/>
  <c r="H213" i="15"/>
  <c r="H213" i="11"/>
  <c r="H234" i="10"/>
  <c r="I81" i="6"/>
  <c r="D81" i="6"/>
  <c r="E81" i="6"/>
  <c r="S81" i="6" s="1"/>
  <c r="L84" i="31" l="1"/>
  <c r="J85" i="31" s="1"/>
  <c r="M84" i="31"/>
  <c r="K85" i="31" s="1"/>
  <c r="L84" i="34"/>
  <c r="J85" i="34" s="1"/>
  <c r="M84" i="34"/>
  <c r="K85" i="34" s="1"/>
  <c r="B86" i="35"/>
  <c r="A86" i="35" s="1"/>
  <c r="F86" i="35"/>
  <c r="T85" i="35"/>
  <c r="U84" i="35"/>
  <c r="H154" i="35"/>
  <c r="I86" i="35"/>
  <c r="E86" i="35"/>
  <c r="H154" i="34"/>
  <c r="H155" i="33"/>
  <c r="L85" i="33"/>
  <c r="J86" i="33" s="1"/>
  <c r="M85" i="33"/>
  <c r="K86" i="33" s="1"/>
  <c r="M85" i="32"/>
  <c r="K86" i="32" s="1"/>
  <c r="L85" i="32"/>
  <c r="J86" i="32" s="1"/>
  <c r="D86" i="32" s="1"/>
  <c r="H154" i="32"/>
  <c r="H155" i="31"/>
  <c r="I88" i="10"/>
  <c r="H155" i="29"/>
  <c r="H216" i="28"/>
  <c r="H154" i="27"/>
  <c r="H154" i="26"/>
  <c r="H154" i="25"/>
  <c r="H155" i="24"/>
  <c r="H154" i="23"/>
  <c r="H155" i="22"/>
  <c r="H155" i="21"/>
  <c r="H155" i="20"/>
  <c r="H191" i="19"/>
  <c r="H152" i="18"/>
  <c r="H214" i="17"/>
  <c r="H153" i="16"/>
  <c r="H214" i="15"/>
  <c r="H214" i="11"/>
  <c r="H235" i="10"/>
  <c r="U80" i="6"/>
  <c r="T81" i="6"/>
  <c r="F81" i="6"/>
  <c r="M81" i="6"/>
  <c r="K82" i="6" s="1"/>
  <c r="L81" i="6"/>
  <c r="J82" i="6" s="1"/>
  <c r="I85" i="31" l="1"/>
  <c r="D85" i="31"/>
  <c r="I85" i="34"/>
  <c r="D85" i="34"/>
  <c r="M86" i="35"/>
  <c r="K87" i="35" s="1"/>
  <c r="E87" i="35" s="1"/>
  <c r="L86" i="35"/>
  <c r="J87" i="35" s="1"/>
  <c r="S86" i="35"/>
  <c r="H155" i="35"/>
  <c r="H155" i="34"/>
  <c r="H156" i="33"/>
  <c r="I86" i="33"/>
  <c r="D86" i="33"/>
  <c r="I86" i="32"/>
  <c r="H155" i="32"/>
  <c r="H156" i="31"/>
  <c r="L88" i="10"/>
  <c r="J89" i="10" s="1"/>
  <c r="M88" i="10"/>
  <c r="K89" i="10" s="1"/>
  <c r="H156" i="29"/>
  <c r="H217" i="28"/>
  <c r="H155" i="27"/>
  <c r="H155" i="26"/>
  <c r="H155" i="25"/>
  <c r="H156" i="24"/>
  <c r="H155" i="23"/>
  <c r="H156" i="22"/>
  <c r="H156" i="21"/>
  <c r="H156" i="20"/>
  <c r="H192" i="19"/>
  <c r="H153" i="18"/>
  <c r="H215" i="17"/>
  <c r="H154" i="16"/>
  <c r="H215" i="15"/>
  <c r="H215" i="11"/>
  <c r="H236" i="10"/>
  <c r="E82" i="6"/>
  <c r="S82" i="6" s="1"/>
  <c r="I82" i="6"/>
  <c r="D82" i="6"/>
  <c r="M85" i="31" l="1"/>
  <c r="K86" i="31" s="1"/>
  <c r="L85" i="31"/>
  <c r="J86" i="31" s="1"/>
  <c r="L85" i="34"/>
  <c r="J86" i="34" s="1"/>
  <c r="D86" i="34" s="1"/>
  <c r="M85" i="34"/>
  <c r="K86" i="34" s="1"/>
  <c r="U85" i="35"/>
  <c r="T86" i="35"/>
  <c r="S87" i="35"/>
  <c r="T87" i="35" s="1"/>
  <c r="H156" i="35"/>
  <c r="I87" i="35"/>
  <c r="D87" i="35"/>
  <c r="H156" i="34"/>
  <c r="L86" i="33"/>
  <c r="J87" i="33" s="1"/>
  <c r="M86" i="33"/>
  <c r="K87" i="33" s="1"/>
  <c r="H157" i="33"/>
  <c r="H156" i="32"/>
  <c r="M86" i="32"/>
  <c r="K87" i="32" s="1"/>
  <c r="L86" i="32"/>
  <c r="J87" i="32" s="1"/>
  <c r="H157" i="31"/>
  <c r="I89" i="10"/>
  <c r="H157" i="29"/>
  <c r="H218" i="28"/>
  <c r="H156" i="27"/>
  <c r="H156" i="26"/>
  <c r="H156" i="25"/>
  <c r="H157" i="24"/>
  <c r="H156" i="23"/>
  <c r="H157" i="22"/>
  <c r="H157" i="21"/>
  <c r="H157" i="20"/>
  <c r="H193" i="19"/>
  <c r="H154" i="18"/>
  <c r="H216" i="17"/>
  <c r="H155" i="16"/>
  <c r="H216" i="15"/>
  <c r="H216" i="11"/>
  <c r="H237" i="10"/>
  <c r="U81" i="6"/>
  <c r="T82" i="6"/>
  <c r="L82" i="6"/>
  <c r="J83" i="6" s="1"/>
  <c r="D83" i="6" s="1"/>
  <c r="M82" i="6"/>
  <c r="K83" i="6" s="1"/>
  <c r="F82" i="6"/>
  <c r="I86" i="31" l="1"/>
  <c r="D86" i="31"/>
  <c r="I86" i="34"/>
  <c r="H157" i="35"/>
  <c r="B87" i="35"/>
  <c r="A87" i="35" s="1"/>
  <c r="F87" i="35"/>
  <c r="L87" i="35"/>
  <c r="J88" i="35" s="1"/>
  <c r="D88" i="35" s="1"/>
  <c r="M87" i="35"/>
  <c r="K88" i="35" s="1"/>
  <c r="U86" i="35"/>
  <c r="H157" i="34"/>
  <c r="H158" i="33"/>
  <c r="I87" i="33"/>
  <c r="D87" i="33"/>
  <c r="I87" i="32"/>
  <c r="D87" i="32"/>
  <c r="H157" i="32"/>
  <c r="H158" i="31"/>
  <c r="M89" i="10"/>
  <c r="K90" i="10" s="1"/>
  <c r="L89" i="10"/>
  <c r="J90" i="10" s="1"/>
  <c r="H158" i="29"/>
  <c r="H219" i="28"/>
  <c r="H157" i="27"/>
  <c r="H157" i="26"/>
  <c r="H157" i="25"/>
  <c r="H158" i="24"/>
  <c r="H157" i="23"/>
  <c r="H158" i="22"/>
  <c r="H158" i="21"/>
  <c r="H158" i="20"/>
  <c r="H194" i="19"/>
  <c r="H155" i="18"/>
  <c r="H217" i="17"/>
  <c r="H156" i="16"/>
  <c r="H217" i="15"/>
  <c r="H217" i="11"/>
  <c r="H238" i="10"/>
  <c r="I83" i="6"/>
  <c r="F83" i="6"/>
  <c r="E83" i="6"/>
  <c r="S83" i="6" s="1"/>
  <c r="M86" i="31" l="1"/>
  <c r="K87" i="31" s="1"/>
  <c r="L86" i="31"/>
  <c r="J87" i="31" s="1"/>
  <c r="L86" i="34"/>
  <c r="J87" i="34" s="1"/>
  <c r="M86" i="34"/>
  <c r="K87" i="34" s="1"/>
  <c r="B88" i="35"/>
  <c r="A88" i="35" s="1"/>
  <c r="F88" i="35"/>
  <c r="I88" i="35"/>
  <c r="H158" i="35"/>
  <c r="E88" i="35"/>
  <c r="H158" i="34"/>
  <c r="L87" i="33"/>
  <c r="J88" i="33" s="1"/>
  <c r="D88" i="33" s="1"/>
  <c r="M87" i="33"/>
  <c r="K88" i="33" s="1"/>
  <c r="H159" i="33"/>
  <c r="L87" i="32"/>
  <c r="J88" i="32" s="1"/>
  <c r="D88" i="32" s="1"/>
  <c r="M87" i="32"/>
  <c r="K88" i="32" s="1"/>
  <c r="H158" i="32"/>
  <c r="H159" i="31"/>
  <c r="I90" i="10"/>
  <c r="H159" i="29"/>
  <c r="H220" i="28"/>
  <c r="H158" i="27"/>
  <c r="H158" i="26"/>
  <c r="H158" i="25"/>
  <c r="H159" i="24"/>
  <c r="H158" i="23"/>
  <c r="H159" i="22"/>
  <c r="H159" i="21"/>
  <c r="H159" i="20"/>
  <c r="H195" i="19"/>
  <c r="H156" i="18"/>
  <c r="H218" i="17"/>
  <c r="H157" i="16"/>
  <c r="H218" i="15"/>
  <c r="H218" i="11"/>
  <c r="H239" i="10"/>
  <c r="T83" i="6"/>
  <c r="U82" i="6"/>
  <c r="L83" i="6"/>
  <c r="J84" i="6" s="1"/>
  <c r="M83" i="6"/>
  <c r="K84" i="6" s="1"/>
  <c r="D87" i="31" l="1"/>
  <c r="I87" i="31"/>
  <c r="D87" i="34"/>
  <c r="I87" i="34"/>
  <c r="H159" i="35"/>
  <c r="S88" i="35"/>
  <c r="M88" i="35"/>
  <c r="K89" i="35" s="1"/>
  <c r="E89" i="35" s="1"/>
  <c r="L88" i="35"/>
  <c r="J89" i="35" s="1"/>
  <c r="H159" i="34"/>
  <c r="I88" i="33"/>
  <c r="H160" i="33"/>
  <c r="H159" i="32"/>
  <c r="I88" i="32"/>
  <c r="H160" i="31"/>
  <c r="L90" i="10"/>
  <c r="J91" i="10" s="1"/>
  <c r="M90" i="10"/>
  <c r="K91" i="10" s="1"/>
  <c r="H160" i="29"/>
  <c r="H221" i="28"/>
  <c r="H159" i="27"/>
  <c r="H159" i="26"/>
  <c r="H159" i="25"/>
  <c r="H160" i="24"/>
  <c r="H159" i="23"/>
  <c r="H160" i="22"/>
  <c r="H160" i="21"/>
  <c r="H160" i="20"/>
  <c r="H196" i="19"/>
  <c r="H157" i="18"/>
  <c r="H219" i="17"/>
  <c r="H158" i="16"/>
  <c r="H219" i="15"/>
  <c r="H219" i="11"/>
  <c r="H240" i="10"/>
  <c r="I84" i="6"/>
  <c r="D84" i="6"/>
  <c r="E84" i="6"/>
  <c r="S84" i="6" s="1"/>
  <c r="L87" i="31" l="1"/>
  <c r="J88" i="31" s="1"/>
  <c r="M87" i="31"/>
  <c r="K88" i="31" s="1"/>
  <c r="M87" i="34"/>
  <c r="K88" i="34" s="1"/>
  <c r="L87" i="34"/>
  <c r="J88" i="34" s="1"/>
  <c r="U87" i="35"/>
  <c r="T88" i="35"/>
  <c r="I89" i="35"/>
  <c r="D89" i="35"/>
  <c r="H160" i="35"/>
  <c r="S89" i="35"/>
  <c r="U88" i="35" s="1"/>
  <c r="H160" i="34"/>
  <c r="L88" i="33"/>
  <c r="J89" i="33" s="1"/>
  <c r="M88" i="33"/>
  <c r="K89" i="33" s="1"/>
  <c r="H161" i="33"/>
  <c r="H160" i="32"/>
  <c r="M88" i="32"/>
  <c r="K89" i="32" s="1"/>
  <c r="L88" i="32"/>
  <c r="J89" i="32" s="1"/>
  <c r="H161" i="31"/>
  <c r="I91" i="10"/>
  <c r="H161" i="29"/>
  <c r="H222" i="28"/>
  <c r="H160" i="27"/>
  <c r="H160" i="26"/>
  <c r="H160" i="25"/>
  <c r="H161" i="24"/>
  <c r="H160" i="23"/>
  <c r="H161" i="22"/>
  <c r="H161" i="21"/>
  <c r="H161" i="20"/>
  <c r="H197" i="19"/>
  <c r="H158" i="18"/>
  <c r="H220" i="17"/>
  <c r="H159" i="16"/>
  <c r="H220" i="15"/>
  <c r="H220" i="11"/>
  <c r="H241" i="10"/>
  <c r="U83" i="6"/>
  <c r="T84" i="6"/>
  <c r="F84" i="6"/>
  <c r="L84" i="6"/>
  <c r="J85" i="6" s="1"/>
  <c r="M84" i="6"/>
  <c r="K85" i="6" s="1"/>
  <c r="E85" i="6" s="1"/>
  <c r="S85" i="6" s="1"/>
  <c r="D88" i="31" l="1"/>
  <c r="I88" i="31"/>
  <c r="I88" i="34"/>
  <c r="D88" i="34"/>
  <c r="L89" i="35"/>
  <c r="J90" i="35" s="1"/>
  <c r="D90" i="35" s="1"/>
  <c r="M89" i="35"/>
  <c r="K90" i="35" s="1"/>
  <c r="B89" i="35"/>
  <c r="A89" i="35" s="1"/>
  <c r="F89" i="35"/>
  <c r="H161" i="35"/>
  <c r="T89" i="35"/>
  <c r="H161" i="34"/>
  <c r="I89" i="33"/>
  <c r="D89" i="33"/>
  <c r="H162" i="33"/>
  <c r="I89" i="32"/>
  <c r="D89" i="32"/>
  <c r="H161" i="32"/>
  <c r="H162" i="31"/>
  <c r="L91" i="10"/>
  <c r="J92" i="10" s="1"/>
  <c r="M91" i="10"/>
  <c r="K92" i="10" s="1"/>
  <c r="H162" i="29"/>
  <c r="H223" i="28"/>
  <c r="H161" i="27"/>
  <c r="H161" i="26"/>
  <c r="H161" i="25"/>
  <c r="H162" i="24"/>
  <c r="H161" i="23"/>
  <c r="H162" i="22"/>
  <c r="H162" i="21"/>
  <c r="H162" i="20"/>
  <c r="H198" i="19"/>
  <c r="H159" i="18"/>
  <c r="H221" i="17"/>
  <c r="H160" i="16"/>
  <c r="H221" i="15"/>
  <c r="H221" i="11"/>
  <c r="H242" i="10"/>
  <c r="T85" i="6"/>
  <c r="U84" i="6"/>
  <c r="I85" i="6"/>
  <c r="D85" i="6"/>
  <c r="L88" i="31" l="1"/>
  <c r="J89" i="31" s="1"/>
  <c r="M88" i="31"/>
  <c r="K89" i="31" s="1"/>
  <c r="L88" i="34"/>
  <c r="J89" i="34" s="1"/>
  <c r="M88" i="34"/>
  <c r="K89" i="34" s="1"/>
  <c r="B90" i="35"/>
  <c r="A90" i="35" s="1"/>
  <c r="F90" i="35"/>
  <c r="E90" i="35"/>
  <c r="H162" i="35"/>
  <c r="I90" i="35"/>
  <c r="H162" i="34"/>
  <c r="H163" i="33"/>
  <c r="L89" i="33"/>
  <c r="J90" i="33" s="1"/>
  <c r="M89" i="33"/>
  <c r="K90" i="33" s="1"/>
  <c r="M89" i="32"/>
  <c r="K90" i="32" s="1"/>
  <c r="L89" i="32"/>
  <c r="J90" i="32" s="1"/>
  <c r="D90" i="32" s="1"/>
  <c r="H162" i="32"/>
  <c r="H163" i="31"/>
  <c r="I92" i="10"/>
  <c r="H163" i="29"/>
  <c r="H224" i="28"/>
  <c r="H162" i="27"/>
  <c r="H162" i="26"/>
  <c r="H162" i="25"/>
  <c r="H163" i="24"/>
  <c r="H162" i="23"/>
  <c r="H163" i="22"/>
  <c r="H163" i="21"/>
  <c r="H163" i="20"/>
  <c r="H199" i="19"/>
  <c r="H160" i="18"/>
  <c r="H222" i="17"/>
  <c r="H161" i="16"/>
  <c r="H222" i="15"/>
  <c r="H222" i="11"/>
  <c r="H243" i="10"/>
  <c r="L85" i="6"/>
  <c r="J86" i="6" s="1"/>
  <c r="D86" i="6" s="1"/>
  <c r="M85" i="6"/>
  <c r="K86" i="6" s="1"/>
  <c r="F85" i="6"/>
  <c r="I89" i="31" l="1"/>
  <c r="D89" i="31"/>
  <c r="D89" i="34"/>
  <c r="I89" i="34"/>
  <c r="H163" i="35"/>
  <c r="M90" i="35"/>
  <c r="K91" i="35" s="1"/>
  <c r="L90" i="35"/>
  <c r="J91" i="35" s="1"/>
  <c r="S90" i="35"/>
  <c r="H163" i="34"/>
  <c r="I90" i="33"/>
  <c r="D90" i="33"/>
  <c r="H164" i="33"/>
  <c r="H163" i="32"/>
  <c r="I90" i="32"/>
  <c r="H164" i="31"/>
  <c r="L92" i="10"/>
  <c r="J93" i="10" s="1"/>
  <c r="M92" i="10"/>
  <c r="K93" i="10" s="1"/>
  <c r="H164" i="29"/>
  <c r="H225" i="28"/>
  <c r="H163" i="27"/>
  <c r="H163" i="26"/>
  <c r="H163" i="25"/>
  <c r="H164" i="24"/>
  <c r="H163" i="23"/>
  <c r="H164" i="22"/>
  <c r="H164" i="21"/>
  <c r="H164" i="20"/>
  <c r="H200" i="19"/>
  <c r="H161" i="18"/>
  <c r="H223" i="17"/>
  <c r="H162" i="16"/>
  <c r="H223" i="15"/>
  <c r="H223" i="11"/>
  <c r="H244" i="10"/>
  <c r="F86" i="6"/>
  <c r="E86" i="6"/>
  <c r="S86" i="6" s="1"/>
  <c r="I86" i="6"/>
  <c r="L89" i="31" l="1"/>
  <c r="J90" i="31" s="1"/>
  <c r="M89" i="31"/>
  <c r="K90" i="31" s="1"/>
  <c r="L89" i="34"/>
  <c r="J90" i="34" s="1"/>
  <c r="M89" i="34"/>
  <c r="K90" i="34" s="1"/>
  <c r="I91" i="35"/>
  <c r="D91" i="35"/>
  <c r="U89" i="35"/>
  <c r="T90" i="35"/>
  <c r="H164" i="35"/>
  <c r="E91" i="35"/>
  <c r="H164" i="34"/>
  <c r="L90" i="33"/>
  <c r="J91" i="33" s="1"/>
  <c r="M90" i="33"/>
  <c r="K91" i="33" s="1"/>
  <c r="H165" i="33"/>
  <c r="H164" i="32"/>
  <c r="M90" i="32"/>
  <c r="K91" i="32" s="1"/>
  <c r="L90" i="32"/>
  <c r="J91" i="32" s="1"/>
  <c r="H165" i="31"/>
  <c r="I93" i="10"/>
  <c r="H165" i="29"/>
  <c r="H226" i="28"/>
  <c r="H164" i="27"/>
  <c r="H164" i="26"/>
  <c r="H164" i="25"/>
  <c r="H165" i="24"/>
  <c r="H164" i="23"/>
  <c r="H165" i="22"/>
  <c r="H165" i="21"/>
  <c r="H165" i="20"/>
  <c r="H201" i="19"/>
  <c r="H162" i="18"/>
  <c r="H224" i="17"/>
  <c r="H163" i="16"/>
  <c r="H224" i="15"/>
  <c r="H224" i="11"/>
  <c r="H245" i="10"/>
  <c r="T86" i="6"/>
  <c r="U85" i="6"/>
  <c r="M86" i="6"/>
  <c r="K87" i="6" s="1"/>
  <c r="L86" i="6"/>
  <c r="J87" i="6" s="1"/>
  <c r="D90" i="31" l="1"/>
  <c r="I90" i="31"/>
  <c r="I90" i="34"/>
  <c r="D90" i="34"/>
  <c r="B91" i="35"/>
  <c r="A91" i="35" s="1"/>
  <c r="F91" i="35"/>
  <c r="H165" i="35"/>
  <c r="L91" i="35"/>
  <c r="J92" i="35" s="1"/>
  <c r="M91" i="35"/>
  <c r="K92" i="35" s="1"/>
  <c r="E92" i="35" s="1"/>
  <c r="S91" i="35"/>
  <c r="H165" i="34"/>
  <c r="H166" i="33"/>
  <c r="I91" i="33"/>
  <c r="D91" i="33"/>
  <c r="I91" i="32"/>
  <c r="D91" i="32"/>
  <c r="H165" i="32"/>
  <c r="H166" i="31"/>
  <c r="M93" i="10"/>
  <c r="K94" i="10" s="1"/>
  <c r="L93" i="10"/>
  <c r="J94" i="10" s="1"/>
  <c r="H166" i="29"/>
  <c r="H227" i="28"/>
  <c r="H165" i="27"/>
  <c r="H165" i="26"/>
  <c r="H165" i="25"/>
  <c r="H166" i="24"/>
  <c r="H165" i="23"/>
  <c r="H166" i="22"/>
  <c r="H166" i="21"/>
  <c r="H166" i="20"/>
  <c r="H202" i="19"/>
  <c r="H163" i="18"/>
  <c r="H225" i="17"/>
  <c r="H164" i="16"/>
  <c r="H225" i="15"/>
  <c r="H225" i="11"/>
  <c r="H246" i="10"/>
  <c r="I87" i="6"/>
  <c r="D87" i="6"/>
  <c r="E87" i="6"/>
  <c r="S87" i="6" s="1"/>
  <c r="M90" i="31" l="1"/>
  <c r="K91" i="31" s="1"/>
  <c r="L90" i="31"/>
  <c r="J91" i="31" s="1"/>
  <c r="D91" i="31" s="1"/>
  <c r="L90" i="34"/>
  <c r="J91" i="34" s="1"/>
  <c r="M90" i="34"/>
  <c r="K91" i="34" s="1"/>
  <c r="S92" i="35"/>
  <c r="T92" i="35" s="1"/>
  <c r="I92" i="35"/>
  <c r="D92" i="35"/>
  <c r="T91" i="35"/>
  <c r="U90" i="35"/>
  <c r="H166" i="35"/>
  <c r="H166" i="34"/>
  <c r="L91" i="33"/>
  <c r="J92" i="33" s="1"/>
  <c r="D92" i="33" s="1"/>
  <c r="M91" i="33"/>
  <c r="K92" i="33" s="1"/>
  <c r="H167" i="33"/>
  <c r="L91" i="32"/>
  <c r="J92" i="32" s="1"/>
  <c r="D92" i="32" s="1"/>
  <c r="M91" i="32"/>
  <c r="K92" i="32" s="1"/>
  <c r="H166" i="32"/>
  <c r="H167" i="31"/>
  <c r="I94" i="10"/>
  <c r="H167" i="29"/>
  <c r="H228" i="28"/>
  <c r="H166" i="27"/>
  <c r="H166" i="26"/>
  <c r="H166" i="25"/>
  <c r="H167" i="24"/>
  <c r="H166" i="23"/>
  <c r="H167" i="22"/>
  <c r="H167" i="21"/>
  <c r="H167" i="20"/>
  <c r="H203" i="19"/>
  <c r="H164" i="18"/>
  <c r="H226" i="17"/>
  <c r="H165" i="16"/>
  <c r="H226" i="15"/>
  <c r="H226" i="11"/>
  <c r="H247" i="10"/>
  <c r="U86" i="6"/>
  <c r="T87" i="6"/>
  <c r="F87" i="6"/>
  <c r="M87" i="6"/>
  <c r="K88" i="6" s="1"/>
  <c r="L87" i="6"/>
  <c r="J88" i="6" s="1"/>
  <c r="I91" i="31" l="1"/>
  <c r="I91" i="34"/>
  <c r="D91" i="34"/>
  <c r="U91" i="35"/>
  <c r="B92" i="35"/>
  <c r="A92" i="35" s="1"/>
  <c r="F92" i="35"/>
  <c r="H167" i="35"/>
  <c r="M92" i="35"/>
  <c r="K93" i="35" s="1"/>
  <c r="L92" i="35"/>
  <c r="J93" i="35" s="1"/>
  <c r="D93" i="35" s="1"/>
  <c r="H167" i="34"/>
  <c r="I92" i="33"/>
  <c r="H168" i="33"/>
  <c r="H167" i="32"/>
  <c r="I92" i="32"/>
  <c r="H168" i="31"/>
  <c r="L94" i="10"/>
  <c r="J95" i="10" s="1"/>
  <c r="M94" i="10"/>
  <c r="K95" i="10" s="1"/>
  <c r="H168" i="29"/>
  <c r="H229" i="28"/>
  <c r="H167" i="27"/>
  <c r="H167" i="26"/>
  <c r="H167" i="25"/>
  <c r="H168" i="24"/>
  <c r="H167" i="23"/>
  <c r="H168" i="22"/>
  <c r="H168" i="21"/>
  <c r="H168" i="20"/>
  <c r="H204" i="19"/>
  <c r="H165" i="18"/>
  <c r="H227" i="17"/>
  <c r="H166" i="16"/>
  <c r="H227" i="15"/>
  <c r="H227" i="11"/>
  <c r="H248" i="10"/>
  <c r="I88" i="6"/>
  <c r="E88" i="6"/>
  <c r="S88" i="6" s="1"/>
  <c r="D88" i="6"/>
  <c r="L91" i="31" l="1"/>
  <c r="J92" i="31" s="1"/>
  <c r="M91" i="31"/>
  <c r="K92" i="31" s="1"/>
  <c r="M91" i="34"/>
  <c r="K92" i="34" s="1"/>
  <c r="L91" i="34"/>
  <c r="J92" i="34" s="1"/>
  <c r="B93" i="35"/>
  <c r="A93" i="35" s="1"/>
  <c r="F93" i="35"/>
  <c r="H168" i="35"/>
  <c r="E93" i="35"/>
  <c r="I93" i="35"/>
  <c r="H168" i="34"/>
  <c r="L92" i="33"/>
  <c r="J93" i="33" s="1"/>
  <c r="M92" i="33"/>
  <c r="K93" i="33" s="1"/>
  <c r="H169" i="33"/>
  <c r="M92" i="32"/>
  <c r="K93" i="32" s="1"/>
  <c r="L92" i="32"/>
  <c r="J93" i="32" s="1"/>
  <c r="H168" i="32"/>
  <c r="H169" i="31"/>
  <c r="I95" i="10"/>
  <c r="H169" i="29"/>
  <c r="H230" i="28"/>
  <c r="H168" i="27"/>
  <c r="H168" i="26"/>
  <c r="H168" i="25"/>
  <c r="H169" i="24"/>
  <c r="H168" i="23"/>
  <c r="H169" i="22"/>
  <c r="H169" i="21"/>
  <c r="H169" i="20"/>
  <c r="H205" i="19"/>
  <c r="H166" i="18"/>
  <c r="H228" i="17"/>
  <c r="H167" i="16"/>
  <c r="H228" i="15"/>
  <c r="H228" i="11"/>
  <c r="H249" i="10"/>
  <c r="U87" i="6"/>
  <c r="T88" i="6"/>
  <c r="M88" i="6"/>
  <c r="K89" i="6" s="1"/>
  <c r="L88" i="6"/>
  <c r="J89" i="6" s="1"/>
  <c r="F88" i="6"/>
  <c r="D92" i="31" l="1"/>
  <c r="I92" i="31"/>
  <c r="I92" i="34"/>
  <c r="D92" i="34"/>
  <c r="L93" i="35"/>
  <c r="J94" i="35" s="1"/>
  <c r="M93" i="35"/>
  <c r="K94" i="35" s="1"/>
  <c r="E94" i="35" s="1"/>
  <c r="H169" i="35"/>
  <c r="S93" i="35"/>
  <c r="H169" i="34"/>
  <c r="I93" i="33"/>
  <c r="D93" i="33"/>
  <c r="H170" i="33"/>
  <c r="H169" i="32"/>
  <c r="I93" i="32"/>
  <c r="D93" i="32"/>
  <c r="H170" i="31"/>
  <c r="M95" i="10"/>
  <c r="K96" i="10" s="1"/>
  <c r="L95" i="10"/>
  <c r="J96" i="10" s="1"/>
  <c r="H170" i="29"/>
  <c r="H231" i="28"/>
  <c r="H169" i="27"/>
  <c r="H169" i="26"/>
  <c r="H169" i="25"/>
  <c r="H170" i="24"/>
  <c r="H169" i="23"/>
  <c r="H170" i="22"/>
  <c r="H170" i="21"/>
  <c r="H170" i="20"/>
  <c r="H206" i="19"/>
  <c r="H167" i="18"/>
  <c r="H229" i="17"/>
  <c r="H168" i="16"/>
  <c r="H229" i="15"/>
  <c r="H229" i="11"/>
  <c r="H250" i="10"/>
  <c r="I89" i="6"/>
  <c r="D89" i="6"/>
  <c r="E89" i="6"/>
  <c r="S89" i="6" s="1"/>
  <c r="M92" i="31" l="1"/>
  <c r="K93" i="31" s="1"/>
  <c r="L92" i="31"/>
  <c r="J93" i="31" s="1"/>
  <c r="L92" i="34"/>
  <c r="J93" i="34" s="1"/>
  <c r="M92" i="34"/>
  <c r="K93" i="34" s="1"/>
  <c r="U92" i="35"/>
  <c r="T93" i="35"/>
  <c r="H170" i="35"/>
  <c r="S94" i="35"/>
  <c r="U93" i="35" s="1"/>
  <c r="I94" i="35"/>
  <c r="D94" i="35"/>
  <c r="H170" i="34"/>
  <c r="H171" i="33"/>
  <c r="L93" i="33"/>
  <c r="J94" i="33" s="1"/>
  <c r="D94" i="33" s="1"/>
  <c r="M93" i="33"/>
  <c r="K94" i="33" s="1"/>
  <c r="M93" i="32"/>
  <c r="K94" i="32" s="1"/>
  <c r="L93" i="32"/>
  <c r="J94" i="32" s="1"/>
  <c r="D94" i="32" s="1"/>
  <c r="H170" i="32"/>
  <c r="H171" i="31"/>
  <c r="I96" i="10"/>
  <c r="H171" i="29"/>
  <c r="H232" i="28"/>
  <c r="H170" i="27"/>
  <c r="H170" i="26"/>
  <c r="H170" i="25"/>
  <c r="H171" i="24"/>
  <c r="H170" i="23"/>
  <c r="H171" i="22"/>
  <c r="H171" i="21"/>
  <c r="H171" i="20"/>
  <c r="H207" i="19"/>
  <c r="H168" i="18"/>
  <c r="H230" i="17"/>
  <c r="H169" i="16"/>
  <c r="H230" i="15"/>
  <c r="H230" i="11"/>
  <c r="H251" i="10"/>
  <c r="U88" i="6"/>
  <c r="T89" i="6"/>
  <c r="F89" i="6"/>
  <c r="L89" i="6"/>
  <c r="J90" i="6" s="1"/>
  <c r="M89" i="6"/>
  <c r="K90" i="6" s="1"/>
  <c r="I93" i="31" l="1"/>
  <c r="D93" i="31"/>
  <c r="D93" i="34"/>
  <c r="I93" i="34"/>
  <c r="M94" i="35"/>
  <c r="K95" i="35" s="1"/>
  <c r="L94" i="35"/>
  <c r="J95" i="35" s="1"/>
  <c r="D95" i="35" s="1"/>
  <c r="H171" i="35"/>
  <c r="B94" i="35"/>
  <c r="A94" i="35" s="1"/>
  <c r="F94" i="35"/>
  <c r="T94" i="35"/>
  <c r="H171" i="34"/>
  <c r="I94" i="33"/>
  <c r="H172" i="33"/>
  <c r="I94" i="32"/>
  <c r="H171" i="32"/>
  <c r="H172" i="31"/>
  <c r="M96" i="10"/>
  <c r="K97" i="10" s="1"/>
  <c r="L96" i="10"/>
  <c r="J97" i="10" s="1"/>
  <c r="H172" i="29"/>
  <c r="H233" i="28"/>
  <c r="H171" i="27"/>
  <c r="H171" i="26"/>
  <c r="H171" i="25"/>
  <c r="H172" i="24"/>
  <c r="H171" i="23"/>
  <c r="H172" i="22"/>
  <c r="H172" i="21"/>
  <c r="H172" i="20"/>
  <c r="H208" i="19"/>
  <c r="H169" i="18"/>
  <c r="H231" i="17"/>
  <c r="H170" i="16"/>
  <c r="H231" i="15"/>
  <c r="H231" i="11"/>
  <c r="H252" i="10"/>
  <c r="I90" i="6"/>
  <c r="E90" i="6"/>
  <c r="S90" i="6" s="1"/>
  <c r="D90" i="6"/>
  <c r="L93" i="31" l="1"/>
  <c r="J94" i="31" s="1"/>
  <c r="M93" i="31"/>
  <c r="K94" i="31" s="1"/>
  <c r="M93" i="34"/>
  <c r="K94" i="34" s="1"/>
  <c r="L93" i="34"/>
  <c r="J94" i="34" s="1"/>
  <c r="B95" i="35"/>
  <c r="A95" i="35" s="1"/>
  <c r="F95" i="35"/>
  <c r="I95" i="35"/>
  <c r="H172" i="35"/>
  <c r="E95" i="35"/>
  <c r="H172" i="34"/>
  <c r="H173" i="33"/>
  <c r="L94" i="33"/>
  <c r="J95" i="33" s="1"/>
  <c r="M94" i="33"/>
  <c r="K95" i="33" s="1"/>
  <c r="M94" i="32"/>
  <c r="K95" i="32" s="1"/>
  <c r="L94" i="32"/>
  <c r="J95" i="32" s="1"/>
  <c r="H172" i="32"/>
  <c r="H173" i="31"/>
  <c r="I97" i="10"/>
  <c r="H173" i="29"/>
  <c r="H234" i="28"/>
  <c r="H172" i="27"/>
  <c r="H172" i="26"/>
  <c r="H172" i="25"/>
  <c r="H173" i="24"/>
  <c r="H172" i="23"/>
  <c r="H173" i="22"/>
  <c r="H173" i="21"/>
  <c r="H173" i="20"/>
  <c r="H209" i="19"/>
  <c r="H170" i="18"/>
  <c r="H232" i="17"/>
  <c r="H171" i="16"/>
  <c r="H232" i="15"/>
  <c r="H232" i="11"/>
  <c r="H253" i="10"/>
  <c r="U89" i="6"/>
  <c r="T90" i="6"/>
  <c r="F90" i="6"/>
  <c r="M90" i="6"/>
  <c r="K91" i="6" s="1"/>
  <c r="L90" i="6"/>
  <c r="J91" i="6" s="1"/>
  <c r="D91" i="6" s="1"/>
  <c r="I94" i="31" l="1"/>
  <c r="D94" i="31"/>
  <c r="I94" i="34"/>
  <c r="D94" i="34"/>
  <c r="H173" i="35"/>
  <c r="S95" i="35"/>
  <c r="L95" i="35"/>
  <c r="J96" i="35" s="1"/>
  <c r="M95" i="35"/>
  <c r="K96" i="35" s="1"/>
  <c r="E96" i="35" s="1"/>
  <c r="H173" i="34"/>
  <c r="I95" i="33"/>
  <c r="D95" i="33"/>
  <c r="H174" i="33"/>
  <c r="H173" i="32"/>
  <c r="I95" i="32"/>
  <c r="D95" i="32"/>
  <c r="H174" i="31"/>
  <c r="M97" i="10"/>
  <c r="K98" i="10" s="1"/>
  <c r="L97" i="10"/>
  <c r="J98" i="10" s="1"/>
  <c r="H174" i="29"/>
  <c r="H235" i="28"/>
  <c r="H173" i="27"/>
  <c r="H173" i="26"/>
  <c r="H173" i="25"/>
  <c r="H174" i="24"/>
  <c r="H173" i="23"/>
  <c r="H174" i="22"/>
  <c r="H174" i="21"/>
  <c r="H174" i="20"/>
  <c r="H210" i="19"/>
  <c r="H171" i="18"/>
  <c r="H233" i="17"/>
  <c r="H172" i="16"/>
  <c r="H233" i="15"/>
  <c r="H233" i="11"/>
  <c r="H254" i="10"/>
  <c r="F91" i="6"/>
  <c r="I91" i="6"/>
  <c r="E91" i="6"/>
  <c r="S91" i="6" s="1"/>
  <c r="L94" i="31" l="1"/>
  <c r="J95" i="31" s="1"/>
  <c r="M94" i="31"/>
  <c r="K95" i="31" s="1"/>
  <c r="L94" i="34"/>
  <c r="J95" i="34" s="1"/>
  <c r="M94" i="34"/>
  <c r="K95" i="34" s="1"/>
  <c r="U94" i="35"/>
  <c r="T95" i="35"/>
  <c r="S96" i="35"/>
  <c r="T96" i="35" s="1"/>
  <c r="H174" i="35"/>
  <c r="I96" i="35"/>
  <c r="D96" i="35"/>
  <c r="H174" i="34"/>
  <c r="L95" i="33"/>
  <c r="J96" i="33" s="1"/>
  <c r="D96" i="33" s="1"/>
  <c r="M95" i="33"/>
  <c r="K96" i="33" s="1"/>
  <c r="H175" i="33"/>
  <c r="H174" i="32"/>
  <c r="L95" i="32"/>
  <c r="J96" i="32" s="1"/>
  <c r="M95" i="32"/>
  <c r="K96" i="32" s="1"/>
  <c r="H175" i="31"/>
  <c r="I98" i="10"/>
  <c r="H175" i="29"/>
  <c r="H236" i="28"/>
  <c r="H174" i="27"/>
  <c r="H174" i="26"/>
  <c r="H174" i="25"/>
  <c r="H175" i="24"/>
  <c r="H174" i="23"/>
  <c r="H175" i="22"/>
  <c r="H175" i="21"/>
  <c r="H175" i="20"/>
  <c r="H211" i="19"/>
  <c r="H172" i="18"/>
  <c r="H234" i="17"/>
  <c r="H173" i="16"/>
  <c r="H234" i="15"/>
  <c r="H234" i="11"/>
  <c r="H255" i="10"/>
  <c r="U90" i="6"/>
  <c r="T91" i="6"/>
  <c r="M91" i="6"/>
  <c r="K92" i="6" s="1"/>
  <c r="L91" i="6"/>
  <c r="J92" i="6" s="1"/>
  <c r="I95" i="31" l="1"/>
  <c r="D95" i="31"/>
  <c r="D95" i="34"/>
  <c r="I95" i="34"/>
  <c r="M96" i="35"/>
  <c r="K97" i="35" s="1"/>
  <c r="L96" i="35"/>
  <c r="J97" i="35" s="1"/>
  <c r="D97" i="35" s="1"/>
  <c r="U95" i="35"/>
  <c r="B96" i="35"/>
  <c r="A96" i="35" s="1"/>
  <c r="F96" i="35"/>
  <c r="H175" i="35"/>
  <c r="H175" i="34"/>
  <c r="I96" i="33"/>
  <c r="H176" i="33"/>
  <c r="H175" i="32"/>
  <c r="I96" i="32"/>
  <c r="D96" i="32"/>
  <c r="H176" i="31"/>
  <c r="L98" i="10"/>
  <c r="J99" i="10" s="1"/>
  <c r="M98" i="10"/>
  <c r="K99" i="10" s="1"/>
  <c r="H176" i="29"/>
  <c r="H237" i="28"/>
  <c r="H175" i="27"/>
  <c r="H175" i="26"/>
  <c r="H175" i="25"/>
  <c r="H176" i="24"/>
  <c r="H175" i="23"/>
  <c r="H176" i="22"/>
  <c r="H176" i="21"/>
  <c r="H176" i="20"/>
  <c r="H212" i="19"/>
  <c r="H173" i="18"/>
  <c r="H235" i="17"/>
  <c r="H174" i="16"/>
  <c r="H235" i="15"/>
  <c r="H235" i="11"/>
  <c r="H256" i="10"/>
  <c r="I92" i="6"/>
  <c r="D92" i="6"/>
  <c r="E92" i="6"/>
  <c r="S92" i="6" s="1"/>
  <c r="L95" i="31" l="1"/>
  <c r="J96" i="31" s="1"/>
  <c r="D96" i="31" s="1"/>
  <c r="M95" i="31"/>
  <c r="K96" i="31" s="1"/>
  <c r="L95" i="34"/>
  <c r="J96" i="34" s="1"/>
  <c r="M95" i="34"/>
  <c r="K96" i="34" s="1"/>
  <c r="B97" i="35"/>
  <c r="A97" i="35" s="1"/>
  <c r="F97" i="35"/>
  <c r="H176" i="35"/>
  <c r="I97" i="35"/>
  <c r="E97" i="35"/>
  <c r="H176" i="34"/>
  <c r="L96" i="33"/>
  <c r="J97" i="33" s="1"/>
  <c r="M96" i="33"/>
  <c r="K97" i="33" s="1"/>
  <c r="H177" i="33"/>
  <c r="M96" i="32"/>
  <c r="K97" i="32" s="1"/>
  <c r="L96" i="32"/>
  <c r="J97" i="32" s="1"/>
  <c r="H176" i="32"/>
  <c r="H177" i="31"/>
  <c r="I99" i="10"/>
  <c r="H177" i="29"/>
  <c r="H238" i="28"/>
  <c r="H176" i="27"/>
  <c r="H176" i="26"/>
  <c r="H176" i="25"/>
  <c r="H177" i="24"/>
  <c r="H176" i="23"/>
  <c r="H177" i="22"/>
  <c r="H177" i="21"/>
  <c r="H177" i="20"/>
  <c r="H213" i="19"/>
  <c r="H174" i="18"/>
  <c r="H236" i="17"/>
  <c r="H175" i="16"/>
  <c r="H236" i="15"/>
  <c r="H236" i="11"/>
  <c r="H257" i="10"/>
  <c r="U91" i="6"/>
  <c r="T92" i="6"/>
  <c r="F92" i="6"/>
  <c r="M92" i="6"/>
  <c r="K93" i="6" s="1"/>
  <c r="L92" i="6"/>
  <c r="J93" i="6" s="1"/>
  <c r="D93" i="6" s="1"/>
  <c r="I96" i="31" l="1"/>
  <c r="I96" i="34"/>
  <c r="D96" i="34"/>
  <c r="L97" i="35"/>
  <c r="J98" i="35" s="1"/>
  <c r="M97" i="35"/>
  <c r="K98" i="35" s="1"/>
  <c r="E98" i="35" s="1"/>
  <c r="S97" i="35"/>
  <c r="H177" i="35"/>
  <c r="H177" i="34"/>
  <c r="I97" i="33"/>
  <c r="D97" i="33"/>
  <c r="H178" i="33"/>
  <c r="H177" i="32"/>
  <c r="I97" i="32"/>
  <c r="D97" i="32"/>
  <c r="H178" i="31"/>
  <c r="L99" i="10"/>
  <c r="J100" i="10" s="1"/>
  <c r="M99" i="10"/>
  <c r="K100" i="10" s="1"/>
  <c r="H178" i="29"/>
  <c r="H239" i="28"/>
  <c r="H177" i="27"/>
  <c r="H177" i="26"/>
  <c r="H177" i="25"/>
  <c r="H178" i="24"/>
  <c r="H177" i="23"/>
  <c r="H178" i="22"/>
  <c r="H178" i="21"/>
  <c r="H178" i="20"/>
  <c r="H214" i="19"/>
  <c r="H175" i="18"/>
  <c r="H237" i="17"/>
  <c r="H176" i="16"/>
  <c r="H237" i="15"/>
  <c r="H237" i="11"/>
  <c r="H258" i="10"/>
  <c r="E93" i="6"/>
  <c r="S93" i="6" s="1"/>
  <c r="F93" i="6"/>
  <c r="I93" i="6"/>
  <c r="M96" i="31" l="1"/>
  <c r="K97" i="31" s="1"/>
  <c r="L96" i="31"/>
  <c r="J97" i="31" s="1"/>
  <c r="L96" i="34"/>
  <c r="J97" i="34" s="1"/>
  <c r="M96" i="34"/>
  <c r="K97" i="34" s="1"/>
  <c r="I98" i="35"/>
  <c r="D98" i="35"/>
  <c r="T97" i="35"/>
  <c r="U96" i="35"/>
  <c r="S98" i="35"/>
  <c r="T98" i="35" s="1"/>
  <c r="H178" i="35"/>
  <c r="H178" i="34"/>
  <c r="H179" i="33"/>
  <c r="L97" i="33"/>
  <c r="J98" i="33" s="1"/>
  <c r="D98" i="33" s="1"/>
  <c r="M97" i="33"/>
  <c r="K98" i="33" s="1"/>
  <c r="M97" i="32"/>
  <c r="K98" i="32" s="1"/>
  <c r="L97" i="32"/>
  <c r="J98" i="32" s="1"/>
  <c r="H178" i="32"/>
  <c r="H179" i="31"/>
  <c r="I100" i="10"/>
  <c r="H179" i="29"/>
  <c r="H240" i="28"/>
  <c r="H178" i="27"/>
  <c r="H178" i="26"/>
  <c r="H178" i="25"/>
  <c r="H179" i="24"/>
  <c r="H178" i="23"/>
  <c r="H179" i="22"/>
  <c r="H179" i="21"/>
  <c r="H179" i="20"/>
  <c r="H215" i="19"/>
  <c r="H176" i="18"/>
  <c r="H238" i="17"/>
  <c r="H177" i="16"/>
  <c r="H238" i="15"/>
  <c r="H238" i="11"/>
  <c r="H259" i="10"/>
  <c r="T93" i="6"/>
  <c r="U92" i="6"/>
  <c r="M93" i="6"/>
  <c r="K94" i="6" s="1"/>
  <c r="E94" i="6" s="1"/>
  <c r="S94" i="6" s="1"/>
  <c r="T94" i="6" s="1"/>
  <c r="L93" i="6"/>
  <c r="J94" i="6" s="1"/>
  <c r="I97" i="31" l="1"/>
  <c r="D97" i="31"/>
  <c r="I97" i="34"/>
  <c r="D97" i="34"/>
  <c r="H179" i="35"/>
  <c r="B98" i="35"/>
  <c r="A98" i="35" s="1"/>
  <c r="F98" i="35"/>
  <c r="M98" i="35"/>
  <c r="K99" i="35" s="1"/>
  <c r="L98" i="35"/>
  <c r="J99" i="35" s="1"/>
  <c r="D99" i="35" s="1"/>
  <c r="U97" i="35"/>
  <c r="H179" i="34"/>
  <c r="I98" i="33"/>
  <c r="H180" i="33"/>
  <c r="I98" i="32"/>
  <c r="D98" i="32"/>
  <c r="H179" i="32"/>
  <c r="H180" i="31"/>
  <c r="M100" i="10"/>
  <c r="K101" i="10" s="1"/>
  <c r="L100" i="10"/>
  <c r="J101" i="10" s="1"/>
  <c r="H180" i="29"/>
  <c r="H241" i="28"/>
  <c r="H179" i="27"/>
  <c r="H179" i="26"/>
  <c r="H179" i="25"/>
  <c r="H180" i="24"/>
  <c r="H179" i="23"/>
  <c r="H180" i="22"/>
  <c r="H180" i="21"/>
  <c r="H180" i="20"/>
  <c r="H216" i="19"/>
  <c r="H177" i="18"/>
  <c r="H239" i="17"/>
  <c r="H178" i="16"/>
  <c r="H239" i="15"/>
  <c r="H239" i="11"/>
  <c r="H260" i="10"/>
  <c r="U93" i="6"/>
  <c r="I94" i="6"/>
  <c r="D94" i="6"/>
  <c r="M97" i="31" l="1"/>
  <c r="K98" i="31" s="1"/>
  <c r="L97" i="31"/>
  <c r="J98" i="31" s="1"/>
  <c r="M97" i="34"/>
  <c r="K98" i="34" s="1"/>
  <c r="L97" i="34"/>
  <c r="J98" i="34" s="1"/>
  <c r="B99" i="35"/>
  <c r="A99" i="35" s="1"/>
  <c r="F99" i="35"/>
  <c r="I99" i="35"/>
  <c r="E99" i="35"/>
  <c r="H180" i="35"/>
  <c r="H180" i="34"/>
  <c r="H181" i="33"/>
  <c r="L98" i="33"/>
  <c r="J99" i="33" s="1"/>
  <c r="M98" i="33"/>
  <c r="K99" i="33" s="1"/>
  <c r="M98" i="32"/>
  <c r="K99" i="32" s="1"/>
  <c r="L98" i="32"/>
  <c r="J99" i="32" s="1"/>
  <c r="H180" i="32"/>
  <c r="H181" i="31"/>
  <c r="I101" i="10"/>
  <c r="H181" i="29"/>
  <c r="H242" i="28"/>
  <c r="H180" i="27"/>
  <c r="H180" i="26"/>
  <c r="H180" i="25"/>
  <c r="H181" i="24"/>
  <c r="H180" i="23"/>
  <c r="H181" i="22"/>
  <c r="H181" i="21"/>
  <c r="H181" i="20"/>
  <c r="H217" i="19"/>
  <c r="H178" i="18"/>
  <c r="H240" i="17"/>
  <c r="H179" i="16"/>
  <c r="H240" i="15"/>
  <c r="H240" i="11"/>
  <c r="H261" i="10"/>
  <c r="F94" i="6"/>
  <c r="M94" i="6"/>
  <c r="K95" i="6" s="1"/>
  <c r="L94" i="6"/>
  <c r="J95" i="6" s="1"/>
  <c r="I98" i="31" l="1"/>
  <c r="D98" i="31"/>
  <c r="D98" i="34"/>
  <c r="I98" i="34"/>
  <c r="H181" i="35"/>
  <c r="L99" i="35"/>
  <c r="J100" i="35" s="1"/>
  <c r="M99" i="35"/>
  <c r="K100" i="35" s="1"/>
  <c r="S99" i="35"/>
  <c r="H181" i="34"/>
  <c r="I99" i="33"/>
  <c r="D99" i="33"/>
  <c r="H182" i="33"/>
  <c r="I99" i="32"/>
  <c r="H181" i="32"/>
  <c r="D99" i="32"/>
  <c r="H182" i="31"/>
  <c r="M101" i="10"/>
  <c r="K102" i="10" s="1"/>
  <c r="L101" i="10"/>
  <c r="J102" i="10" s="1"/>
  <c r="H182" i="29"/>
  <c r="H243" i="28"/>
  <c r="H181" i="27"/>
  <c r="H181" i="26"/>
  <c r="H181" i="25"/>
  <c r="H182" i="24"/>
  <c r="H181" i="23"/>
  <c r="H182" i="22"/>
  <c r="H182" i="21"/>
  <c r="H182" i="20"/>
  <c r="H218" i="19"/>
  <c r="H179" i="18"/>
  <c r="H241" i="17"/>
  <c r="H180" i="16"/>
  <c r="H241" i="15"/>
  <c r="H241" i="11"/>
  <c r="H262" i="10"/>
  <c r="E95" i="6"/>
  <c r="S95" i="6" s="1"/>
  <c r="I95" i="6"/>
  <c r="D95" i="6"/>
  <c r="M98" i="31" l="1"/>
  <c r="K99" i="31" s="1"/>
  <c r="L98" i="31"/>
  <c r="J99" i="31" s="1"/>
  <c r="M98" i="34"/>
  <c r="K99" i="34" s="1"/>
  <c r="L98" i="34"/>
  <c r="J99" i="34" s="1"/>
  <c r="U98" i="35"/>
  <c r="T99" i="35"/>
  <c r="H182" i="35"/>
  <c r="I100" i="35"/>
  <c r="D100" i="35"/>
  <c r="E100" i="35"/>
  <c r="H182" i="34"/>
  <c r="L99" i="33"/>
  <c r="J100" i="33" s="1"/>
  <c r="M99" i="33"/>
  <c r="K100" i="33" s="1"/>
  <c r="H183" i="33"/>
  <c r="L99" i="32"/>
  <c r="J100" i="32" s="1"/>
  <c r="M99" i="32"/>
  <c r="K100" i="32" s="1"/>
  <c r="H182" i="32"/>
  <c r="H183" i="31"/>
  <c r="I102" i="10"/>
  <c r="H183" i="29"/>
  <c r="H244" i="28"/>
  <c r="H182" i="27"/>
  <c r="H182" i="26"/>
  <c r="H182" i="25"/>
  <c r="H183" i="24"/>
  <c r="H182" i="23"/>
  <c r="H183" i="22"/>
  <c r="H183" i="21"/>
  <c r="H183" i="20"/>
  <c r="H219" i="19"/>
  <c r="H180" i="18"/>
  <c r="H242" i="17"/>
  <c r="H181" i="16"/>
  <c r="H242" i="15"/>
  <c r="H242" i="11"/>
  <c r="H263" i="10"/>
  <c r="U94" i="6"/>
  <c r="T95" i="6"/>
  <c r="M95" i="6"/>
  <c r="K96" i="6" s="1"/>
  <c r="E96" i="6" s="1"/>
  <c r="S96" i="6" s="1"/>
  <c r="T96" i="6" s="1"/>
  <c r="L95" i="6"/>
  <c r="J96" i="6" s="1"/>
  <c r="F95" i="6"/>
  <c r="I99" i="31" l="1"/>
  <c r="D99" i="31"/>
  <c r="D99" i="34"/>
  <c r="I99" i="34"/>
  <c r="B100" i="35"/>
  <c r="A100" i="35" s="1"/>
  <c r="F100" i="35"/>
  <c r="H183" i="35"/>
  <c r="S100" i="35"/>
  <c r="M100" i="35"/>
  <c r="K101" i="35" s="1"/>
  <c r="L100" i="35"/>
  <c r="J101" i="35" s="1"/>
  <c r="D101" i="35" s="1"/>
  <c r="H183" i="34"/>
  <c r="I100" i="33"/>
  <c r="D100" i="33"/>
  <c r="H184" i="33"/>
  <c r="H183" i="32"/>
  <c r="I100" i="32"/>
  <c r="D100" i="32"/>
  <c r="H184" i="31"/>
  <c r="L102" i="10"/>
  <c r="J103" i="10" s="1"/>
  <c r="M102" i="10"/>
  <c r="K103" i="10" s="1"/>
  <c r="H184" i="29"/>
  <c r="H245" i="28"/>
  <c r="H183" i="27"/>
  <c r="H183" i="26"/>
  <c r="H183" i="25"/>
  <c r="H184" i="24"/>
  <c r="H183" i="23"/>
  <c r="H184" i="22"/>
  <c r="H184" i="21"/>
  <c r="H184" i="20"/>
  <c r="H220" i="19"/>
  <c r="H181" i="18"/>
  <c r="H243" i="17"/>
  <c r="H182" i="16"/>
  <c r="H243" i="15"/>
  <c r="H243" i="11"/>
  <c r="H264" i="10"/>
  <c r="U95" i="6"/>
  <c r="I96" i="6"/>
  <c r="D96" i="6"/>
  <c r="L99" i="31" l="1"/>
  <c r="J100" i="31" s="1"/>
  <c r="M99" i="31"/>
  <c r="K100" i="31" s="1"/>
  <c r="M99" i="34"/>
  <c r="K100" i="34" s="1"/>
  <c r="L99" i="34"/>
  <c r="J100" i="34" s="1"/>
  <c r="T100" i="35"/>
  <c r="U99" i="35"/>
  <c r="E101" i="35"/>
  <c r="B101" i="35"/>
  <c r="A101" i="35" s="1"/>
  <c r="F101" i="35"/>
  <c r="I101" i="35"/>
  <c r="H184" i="35"/>
  <c r="H184" i="34"/>
  <c r="H185" i="33"/>
  <c r="L100" i="33"/>
  <c r="J101" i="33" s="1"/>
  <c r="M100" i="33"/>
  <c r="K101" i="33" s="1"/>
  <c r="H184" i="32"/>
  <c r="M100" i="32"/>
  <c r="K101" i="32" s="1"/>
  <c r="L100" i="32"/>
  <c r="J101" i="32" s="1"/>
  <c r="H185" i="31"/>
  <c r="I103" i="10"/>
  <c r="H185" i="29"/>
  <c r="H246" i="28"/>
  <c r="H184" i="27"/>
  <c r="H184" i="26"/>
  <c r="H184" i="25"/>
  <c r="H185" i="24"/>
  <c r="H184" i="23"/>
  <c r="H185" i="22"/>
  <c r="H185" i="21"/>
  <c r="H185" i="20"/>
  <c r="H221" i="19"/>
  <c r="H182" i="18"/>
  <c r="H244" i="17"/>
  <c r="H183" i="16"/>
  <c r="H244" i="15"/>
  <c r="H244" i="11"/>
  <c r="H265" i="10"/>
  <c r="F96" i="6"/>
  <c r="L96" i="6"/>
  <c r="J97" i="6" s="1"/>
  <c r="M96" i="6"/>
  <c r="K97" i="6" s="1"/>
  <c r="D100" i="31" l="1"/>
  <c r="I100" i="31"/>
  <c r="D100" i="34"/>
  <c r="I100" i="34"/>
  <c r="H185" i="35"/>
  <c r="L101" i="35"/>
  <c r="J102" i="35" s="1"/>
  <c r="M101" i="35"/>
  <c r="K102" i="35" s="1"/>
  <c r="E102" i="35" s="1"/>
  <c r="S101" i="35"/>
  <c r="H185" i="34"/>
  <c r="I101" i="33"/>
  <c r="D101" i="33"/>
  <c r="H186" i="33"/>
  <c r="H185" i="32"/>
  <c r="I101" i="32"/>
  <c r="D101" i="32"/>
  <c r="H186" i="31"/>
  <c r="L103" i="10"/>
  <c r="J104" i="10" s="1"/>
  <c r="M103" i="10"/>
  <c r="K104" i="10" s="1"/>
  <c r="H186" i="29"/>
  <c r="H247" i="28"/>
  <c r="H185" i="27"/>
  <c r="H185" i="26"/>
  <c r="H185" i="25"/>
  <c r="H186" i="24"/>
  <c r="H185" i="23"/>
  <c r="H186" i="22"/>
  <c r="H186" i="21"/>
  <c r="H186" i="20"/>
  <c r="H222" i="19"/>
  <c r="H183" i="18"/>
  <c r="H245" i="17"/>
  <c r="H184" i="16"/>
  <c r="H245" i="15"/>
  <c r="H245" i="11"/>
  <c r="H266" i="10"/>
  <c r="E97" i="6"/>
  <c r="S97" i="6" s="1"/>
  <c r="I97" i="6"/>
  <c r="D97" i="6"/>
  <c r="M100" i="31" l="1"/>
  <c r="K101" i="31" s="1"/>
  <c r="L100" i="31"/>
  <c r="J101" i="31" s="1"/>
  <c r="M100" i="34"/>
  <c r="K101" i="34" s="1"/>
  <c r="L100" i="34"/>
  <c r="J101" i="34" s="1"/>
  <c r="S102" i="35"/>
  <c r="U101" i="35" s="1"/>
  <c r="I102" i="35"/>
  <c r="D102" i="35"/>
  <c r="T101" i="35"/>
  <c r="U100" i="35"/>
  <c r="H186" i="35"/>
  <c r="H186" i="34"/>
  <c r="H187" i="33"/>
  <c r="L101" i="33"/>
  <c r="J102" i="33" s="1"/>
  <c r="D102" i="33" s="1"/>
  <c r="M101" i="33"/>
  <c r="K102" i="33" s="1"/>
  <c r="M101" i="32"/>
  <c r="K102" i="32" s="1"/>
  <c r="L101" i="32"/>
  <c r="J102" i="32" s="1"/>
  <c r="D102" i="32" s="1"/>
  <c r="H186" i="32"/>
  <c r="H187" i="31"/>
  <c r="I104" i="10"/>
  <c r="H187" i="29"/>
  <c r="H248" i="28"/>
  <c r="H186" i="27"/>
  <c r="H186" i="26"/>
  <c r="H186" i="25"/>
  <c r="H187" i="24"/>
  <c r="H186" i="23"/>
  <c r="H187" i="22"/>
  <c r="H187" i="21"/>
  <c r="H187" i="20"/>
  <c r="H223" i="19"/>
  <c r="H184" i="18"/>
  <c r="H246" i="17"/>
  <c r="H185" i="16"/>
  <c r="H246" i="15"/>
  <c r="H246" i="11"/>
  <c r="H267" i="10"/>
  <c r="U96" i="6"/>
  <c r="T97" i="6"/>
  <c r="L97" i="6"/>
  <c r="J98" i="6" s="1"/>
  <c r="M97" i="6"/>
  <c r="K98" i="6" s="1"/>
  <c r="E98" i="6" s="1"/>
  <c r="S98" i="6" s="1"/>
  <c r="F97" i="6"/>
  <c r="I101" i="31" l="1"/>
  <c r="D101" i="31"/>
  <c r="I101" i="34"/>
  <c r="D101" i="34"/>
  <c r="T102" i="35"/>
  <c r="L102" i="35"/>
  <c r="J103" i="35" s="1"/>
  <c r="D103" i="35" s="1"/>
  <c r="M102" i="35"/>
  <c r="K103" i="35" s="1"/>
  <c r="H187" i="35"/>
  <c r="B102" i="35"/>
  <c r="A102" i="35" s="1"/>
  <c r="F102" i="35"/>
  <c r="H187" i="34"/>
  <c r="I102" i="33"/>
  <c r="H188" i="33"/>
  <c r="I102" i="32"/>
  <c r="H187" i="32"/>
  <c r="H188" i="31"/>
  <c r="L104" i="10"/>
  <c r="J105" i="10" s="1"/>
  <c r="M104" i="10"/>
  <c r="K105" i="10" s="1"/>
  <c r="H188" i="29"/>
  <c r="H249" i="28"/>
  <c r="H187" i="27"/>
  <c r="H187" i="26"/>
  <c r="H187" i="25"/>
  <c r="H188" i="24"/>
  <c r="H187" i="23"/>
  <c r="H188" i="22"/>
  <c r="H188" i="21"/>
  <c r="H188" i="20"/>
  <c r="H224" i="19"/>
  <c r="H185" i="18"/>
  <c r="H247" i="17"/>
  <c r="H186" i="16"/>
  <c r="H247" i="15"/>
  <c r="H247" i="11"/>
  <c r="H268" i="10"/>
  <c r="T98" i="6"/>
  <c r="U97" i="6"/>
  <c r="I98" i="6"/>
  <c r="D98" i="6"/>
  <c r="L101" i="31" l="1"/>
  <c r="J102" i="31" s="1"/>
  <c r="M101" i="31"/>
  <c r="K102" i="31" s="1"/>
  <c r="L101" i="34"/>
  <c r="J102" i="34" s="1"/>
  <c r="M101" i="34"/>
  <c r="K102" i="34" s="1"/>
  <c r="B103" i="35"/>
  <c r="A103" i="35" s="1"/>
  <c r="F103" i="35"/>
  <c r="I103" i="35"/>
  <c r="H188" i="35"/>
  <c r="E103" i="35"/>
  <c r="H188" i="34"/>
  <c r="H189" i="33"/>
  <c r="L102" i="33"/>
  <c r="J103" i="33" s="1"/>
  <c r="M102" i="33"/>
  <c r="K103" i="33" s="1"/>
  <c r="H188" i="32"/>
  <c r="M102" i="32"/>
  <c r="K103" i="32" s="1"/>
  <c r="L102" i="32"/>
  <c r="J103" i="32" s="1"/>
  <c r="H189" i="31"/>
  <c r="I105" i="10"/>
  <c r="H189" i="29"/>
  <c r="H250" i="28"/>
  <c r="H188" i="27"/>
  <c r="H188" i="26"/>
  <c r="H188" i="25"/>
  <c r="H189" i="24"/>
  <c r="H188" i="23"/>
  <c r="H189" i="22"/>
  <c r="H189" i="21"/>
  <c r="H189" i="20"/>
  <c r="H225" i="19"/>
  <c r="H186" i="18"/>
  <c r="H248" i="17"/>
  <c r="H187" i="16"/>
  <c r="H248" i="15"/>
  <c r="H248" i="11"/>
  <c r="H269" i="10"/>
  <c r="F98" i="6"/>
  <c r="L98" i="6"/>
  <c r="J99" i="6" s="1"/>
  <c r="M98" i="6"/>
  <c r="K99" i="6" s="1"/>
  <c r="I102" i="31" l="1"/>
  <c r="D102" i="31"/>
  <c r="D102" i="34"/>
  <c r="I102" i="34"/>
  <c r="S103" i="35"/>
  <c r="L103" i="35"/>
  <c r="J104" i="35" s="1"/>
  <c r="M103" i="35"/>
  <c r="K104" i="35" s="1"/>
  <c r="E104" i="35" s="1"/>
  <c r="H189" i="35"/>
  <c r="H189" i="34"/>
  <c r="I103" i="33"/>
  <c r="D103" i="33"/>
  <c r="H190" i="33"/>
  <c r="I103" i="32"/>
  <c r="D103" i="32"/>
  <c r="H189" i="32"/>
  <c r="H190" i="31"/>
  <c r="M105" i="10"/>
  <c r="K106" i="10" s="1"/>
  <c r="L105" i="10"/>
  <c r="J106" i="10" s="1"/>
  <c r="H190" i="29"/>
  <c r="H251" i="28"/>
  <c r="H189" i="27"/>
  <c r="H189" i="26"/>
  <c r="H189" i="25"/>
  <c r="H190" i="24"/>
  <c r="H189" i="23"/>
  <c r="H190" i="22"/>
  <c r="H190" i="21"/>
  <c r="H190" i="20"/>
  <c r="H226" i="19"/>
  <c r="H187" i="18"/>
  <c r="H249" i="17"/>
  <c r="H188" i="16"/>
  <c r="H249" i="15"/>
  <c r="H249" i="11"/>
  <c r="H270" i="10"/>
  <c r="E99" i="6"/>
  <c r="S99" i="6" s="1"/>
  <c r="I99" i="6"/>
  <c r="D99" i="6"/>
  <c r="M102" i="31" l="1"/>
  <c r="K103" i="31" s="1"/>
  <c r="L102" i="31"/>
  <c r="J103" i="31" s="1"/>
  <c r="M102" i="34"/>
  <c r="K103" i="34" s="1"/>
  <c r="L102" i="34"/>
  <c r="J103" i="34" s="1"/>
  <c r="S104" i="35"/>
  <c r="T104" i="35" s="1"/>
  <c r="I104" i="35"/>
  <c r="D104" i="35"/>
  <c r="H190" i="35"/>
  <c r="U102" i="35"/>
  <c r="T103" i="35"/>
  <c r="H190" i="34"/>
  <c r="L103" i="33"/>
  <c r="J104" i="33" s="1"/>
  <c r="M103" i="33"/>
  <c r="K104" i="33" s="1"/>
  <c r="H191" i="33"/>
  <c r="H190" i="32"/>
  <c r="L103" i="32"/>
  <c r="J104" i="32" s="1"/>
  <c r="D104" i="32" s="1"/>
  <c r="M103" i="32"/>
  <c r="K104" i="32" s="1"/>
  <c r="H191" i="31"/>
  <c r="I106" i="10"/>
  <c r="H191" i="29"/>
  <c r="H252" i="28"/>
  <c r="H190" i="27"/>
  <c r="H190" i="26"/>
  <c r="H190" i="25"/>
  <c r="H191" i="24"/>
  <c r="H190" i="23"/>
  <c r="H191" i="22"/>
  <c r="H191" i="21"/>
  <c r="H191" i="20"/>
  <c r="H227" i="19"/>
  <c r="H188" i="18"/>
  <c r="H250" i="17"/>
  <c r="H189" i="16"/>
  <c r="H250" i="15"/>
  <c r="H250" i="11"/>
  <c r="H271" i="10"/>
  <c r="U98" i="6"/>
  <c r="T99" i="6"/>
  <c r="L99" i="6"/>
  <c r="J100" i="6" s="1"/>
  <c r="D100" i="6" s="1"/>
  <c r="M99" i="6"/>
  <c r="K100" i="6" s="1"/>
  <c r="E100" i="6" s="1"/>
  <c r="S100" i="6" s="1"/>
  <c r="F99" i="6"/>
  <c r="I103" i="31" l="1"/>
  <c r="D103" i="31"/>
  <c r="I103" i="34"/>
  <c r="D103" i="34"/>
  <c r="U103" i="35"/>
  <c r="L104" i="35"/>
  <c r="J105" i="35" s="1"/>
  <c r="D105" i="35" s="1"/>
  <c r="M104" i="35"/>
  <c r="K105" i="35" s="1"/>
  <c r="H191" i="35"/>
  <c r="B104" i="35"/>
  <c r="A104" i="35" s="1"/>
  <c r="F104" i="35"/>
  <c r="H191" i="34"/>
  <c r="H192" i="33"/>
  <c r="I104" i="33"/>
  <c r="D104" i="33"/>
  <c r="H191" i="32"/>
  <c r="I104" i="32"/>
  <c r="H192" i="31"/>
  <c r="L106" i="10"/>
  <c r="J107" i="10" s="1"/>
  <c r="M106" i="10"/>
  <c r="K107" i="10" s="1"/>
  <c r="H192" i="29"/>
  <c r="H253" i="28"/>
  <c r="H191" i="27"/>
  <c r="H191" i="26"/>
  <c r="H191" i="25"/>
  <c r="H192" i="24"/>
  <c r="H191" i="23"/>
  <c r="H192" i="22"/>
  <c r="H192" i="21"/>
  <c r="H192" i="20"/>
  <c r="H228" i="19"/>
  <c r="H189" i="18"/>
  <c r="H251" i="17"/>
  <c r="H190" i="16"/>
  <c r="H251" i="15"/>
  <c r="H251" i="11"/>
  <c r="H272" i="10"/>
  <c r="T100" i="6"/>
  <c r="U99" i="6"/>
  <c r="F100" i="6"/>
  <c r="I100" i="6"/>
  <c r="L103" i="31" l="1"/>
  <c r="J104" i="31" s="1"/>
  <c r="M103" i="31"/>
  <c r="K104" i="31" s="1"/>
  <c r="L103" i="34"/>
  <c r="J104" i="34" s="1"/>
  <c r="M103" i="34"/>
  <c r="K104" i="34" s="1"/>
  <c r="B105" i="35"/>
  <c r="A105" i="35" s="1"/>
  <c r="F105" i="35"/>
  <c r="I105" i="35"/>
  <c r="H192" i="35"/>
  <c r="E105" i="35"/>
  <c r="H192" i="34"/>
  <c r="L104" i="33"/>
  <c r="J105" i="33" s="1"/>
  <c r="M104" i="33"/>
  <c r="K105" i="33" s="1"/>
  <c r="H193" i="33"/>
  <c r="M104" i="32"/>
  <c r="K105" i="32" s="1"/>
  <c r="L104" i="32"/>
  <c r="J105" i="32" s="1"/>
  <c r="H192" i="32"/>
  <c r="H193" i="31"/>
  <c r="I107" i="10"/>
  <c r="H193" i="29"/>
  <c r="H254" i="28"/>
  <c r="H192" i="27"/>
  <c r="H192" i="26"/>
  <c r="H192" i="25"/>
  <c r="H193" i="24"/>
  <c r="H192" i="23"/>
  <c r="H193" i="22"/>
  <c r="H193" i="21"/>
  <c r="H193" i="20"/>
  <c r="H229" i="19"/>
  <c r="H190" i="18"/>
  <c r="H252" i="17"/>
  <c r="H191" i="16"/>
  <c r="H252" i="15"/>
  <c r="H252" i="11"/>
  <c r="H273" i="10"/>
  <c r="M100" i="6"/>
  <c r="K101" i="6" s="1"/>
  <c r="L100" i="6"/>
  <c r="J101" i="6" s="1"/>
  <c r="D104" i="31" l="1"/>
  <c r="I104" i="31"/>
  <c r="D104" i="34"/>
  <c r="I104" i="34"/>
  <c r="S105" i="35"/>
  <c r="L105" i="35"/>
  <c r="J106" i="35" s="1"/>
  <c r="M105" i="35"/>
  <c r="K106" i="35" s="1"/>
  <c r="E106" i="35" s="1"/>
  <c r="H193" i="35"/>
  <c r="H193" i="34"/>
  <c r="H194" i="33"/>
  <c r="I105" i="33"/>
  <c r="D105" i="33"/>
  <c r="I105" i="32"/>
  <c r="D105" i="32"/>
  <c r="H193" i="32"/>
  <c r="H194" i="31"/>
  <c r="L107" i="10"/>
  <c r="J108" i="10" s="1"/>
  <c r="M107" i="10"/>
  <c r="K108" i="10" s="1"/>
  <c r="H194" i="29"/>
  <c r="H255" i="28"/>
  <c r="H193" i="27"/>
  <c r="H193" i="26"/>
  <c r="H193" i="25"/>
  <c r="H194" i="24"/>
  <c r="H193" i="23"/>
  <c r="H194" i="22"/>
  <c r="H194" i="21"/>
  <c r="H194" i="20"/>
  <c r="H230" i="19"/>
  <c r="H191" i="18"/>
  <c r="H253" i="17"/>
  <c r="H192" i="16"/>
  <c r="H253" i="15"/>
  <c r="H253" i="11"/>
  <c r="H274" i="10"/>
  <c r="I101" i="6"/>
  <c r="D101" i="6"/>
  <c r="E101" i="6"/>
  <c r="S101" i="6" s="1"/>
  <c r="M104" i="31" l="1"/>
  <c r="K105" i="31" s="1"/>
  <c r="L104" i="31"/>
  <c r="J105" i="31" s="1"/>
  <c r="M104" i="34"/>
  <c r="K105" i="34" s="1"/>
  <c r="L104" i="34"/>
  <c r="J105" i="34" s="1"/>
  <c r="S106" i="35"/>
  <c r="T106" i="35" s="1"/>
  <c r="I106" i="35"/>
  <c r="D106" i="35"/>
  <c r="H194" i="35"/>
  <c r="U104" i="35"/>
  <c r="T105" i="35"/>
  <c r="H194" i="34"/>
  <c r="L105" i="33"/>
  <c r="J106" i="33" s="1"/>
  <c r="M105" i="33"/>
  <c r="K106" i="33" s="1"/>
  <c r="H195" i="33"/>
  <c r="M105" i="32"/>
  <c r="K106" i="32" s="1"/>
  <c r="L105" i="32"/>
  <c r="J106" i="32" s="1"/>
  <c r="H194" i="32"/>
  <c r="H195" i="31"/>
  <c r="I108" i="10"/>
  <c r="H195" i="29"/>
  <c r="H256" i="28"/>
  <c r="H194" i="27"/>
  <c r="H194" i="26"/>
  <c r="H194" i="25"/>
  <c r="H195" i="24"/>
  <c r="H194" i="23"/>
  <c r="H195" i="22"/>
  <c r="H195" i="21"/>
  <c r="H195" i="20"/>
  <c r="H231" i="19"/>
  <c r="H192" i="18"/>
  <c r="H254" i="17"/>
  <c r="H193" i="16"/>
  <c r="H254" i="15"/>
  <c r="H254" i="11"/>
  <c r="H275" i="10"/>
  <c r="U100" i="6"/>
  <c r="T101" i="6"/>
  <c r="F101" i="6"/>
  <c r="L101" i="6"/>
  <c r="J102" i="6" s="1"/>
  <c r="M101" i="6"/>
  <c r="K102" i="6" s="1"/>
  <c r="E102" i="6" s="1"/>
  <c r="S102" i="6" s="1"/>
  <c r="I105" i="31" l="1"/>
  <c r="D105" i="31"/>
  <c r="D105" i="34"/>
  <c r="I105" i="34"/>
  <c r="U105" i="35"/>
  <c r="M106" i="35"/>
  <c r="K107" i="35" s="1"/>
  <c r="L106" i="35"/>
  <c r="J107" i="35" s="1"/>
  <c r="D107" i="35" s="1"/>
  <c r="H195" i="35"/>
  <c r="B106" i="35"/>
  <c r="A106" i="35" s="1"/>
  <c r="F106" i="35"/>
  <c r="H195" i="34"/>
  <c r="H196" i="33"/>
  <c r="I106" i="33"/>
  <c r="D106" i="33"/>
  <c r="H195" i="32"/>
  <c r="I106" i="32"/>
  <c r="D106" i="32"/>
  <c r="H196" i="31"/>
  <c r="L108" i="10"/>
  <c r="J109" i="10" s="1"/>
  <c r="M108" i="10"/>
  <c r="K109" i="10" s="1"/>
  <c r="H196" i="29"/>
  <c r="H257" i="28"/>
  <c r="H195" i="27"/>
  <c r="H195" i="26"/>
  <c r="H195" i="25"/>
  <c r="H196" i="24"/>
  <c r="H195" i="23"/>
  <c r="H196" i="22"/>
  <c r="H196" i="21"/>
  <c r="H196" i="20"/>
  <c r="H232" i="19"/>
  <c r="H193" i="18"/>
  <c r="H255" i="17"/>
  <c r="H194" i="16"/>
  <c r="H255" i="15"/>
  <c r="H255" i="11"/>
  <c r="H276" i="10"/>
  <c r="T102" i="6"/>
  <c r="U101" i="6"/>
  <c r="I102" i="6"/>
  <c r="D102" i="6"/>
  <c r="L105" i="31" l="1"/>
  <c r="J106" i="31" s="1"/>
  <c r="M105" i="31"/>
  <c r="K106" i="31" s="1"/>
  <c r="M105" i="34"/>
  <c r="K106" i="34" s="1"/>
  <c r="L105" i="34"/>
  <c r="J106" i="34" s="1"/>
  <c r="B107" i="35"/>
  <c r="A107" i="35" s="1"/>
  <c r="F107" i="35"/>
  <c r="E107" i="35"/>
  <c r="H196" i="35"/>
  <c r="I107" i="35"/>
  <c r="H196" i="34"/>
  <c r="L106" i="33"/>
  <c r="J107" i="33" s="1"/>
  <c r="M106" i="33"/>
  <c r="K107" i="33" s="1"/>
  <c r="H197" i="33"/>
  <c r="M106" i="32"/>
  <c r="K107" i="32" s="1"/>
  <c r="L106" i="32"/>
  <c r="J107" i="32" s="1"/>
  <c r="H196" i="32"/>
  <c r="H197" i="31"/>
  <c r="I109" i="10"/>
  <c r="H197" i="29"/>
  <c r="H258" i="28"/>
  <c r="H196" i="27"/>
  <c r="H196" i="26"/>
  <c r="H196" i="25"/>
  <c r="H197" i="24"/>
  <c r="H196" i="23"/>
  <c r="H197" i="22"/>
  <c r="H197" i="21"/>
  <c r="H197" i="20"/>
  <c r="H233" i="19"/>
  <c r="H194" i="18"/>
  <c r="H256" i="17"/>
  <c r="H195" i="16"/>
  <c r="H256" i="15"/>
  <c r="H256" i="11"/>
  <c r="H277" i="10"/>
  <c r="F102" i="6"/>
  <c r="M102" i="6"/>
  <c r="K103" i="6" s="1"/>
  <c r="L102" i="6"/>
  <c r="J103" i="6" s="1"/>
  <c r="D106" i="31" l="1"/>
  <c r="I106" i="31"/>
  <c r="I106" i="34"/>
  <c r="D106" i="34"/>
  <c r="L107" i="35"/>
  <c r="J108" i="35" s="1"/>
  <c r="M107" i="35"/>
  <c r="K108" i="35" s="1"/>
  <c r="E108" i="35" s="1"/>
  <c r="S107" i="35"/>
  <c r="H197" i="35"/>
  <c r="H197" i="34"/>
  <c r="H198" i="33"/>
  <c r="I107" i="33"/>
  <c r="D107" i="33"/>
  <c r="H197" i="32"/>
  <c r="I107" i="32"/>
  <c r="D107" i="32"/>
  <c r="H198" i="31"/>
  <c r="M109" i="10"/>
  <c r="K110" i="10" s="1"/>
  <c r="L109" i="10"/>
  <c r="J110" i="10" s="1"/>
  <c r="H198" i="29"/>
  <c r="H259" i="28"/>
  <c r="H197" i="27"/>
  <c r="H197" i="26"/>
  <c r="H197" i="25"/>
  <c r="H198" i="24"/>
  <c r="H197" i="23"/>
  <c r="H198" i="22"/>
  <c r="H198" i="21"/>
  <c r="H198" i="20"/>
  <c r="H234" i="19"/>
  <c r="H195" i="18"/>
  <c r="H257" i="17"/>
  <c r="H196" i="16"/>
  <c r="H257" i="15"/>
  <c r="H257" i="11"/>
  <c r="H278" i="10"/>
  <c r="E103" i="6"/>
  <c r="S103" i="6" s="1"/>
  <c r="I103" i="6"/>
  <c r="D103" i="6"/>
  <c r="M106" i="31" l="1"/>
  <c r="K107" i="31" s="1"/>
  <c r="L106" i="31"/>
  <c r="J107" i="31" s="1"/>
  <c r="M106" i="34"/>
  <c r="K107" i="34" s="1"/>
  <c r="L106" i="34"/>
  <c r="J107" i="34" s="1"/>
  <c r="I108" i="35"/>
  <c r="D108" i="35"/>
  <c r="U106" i="35"/>
  <c r="T107" i="35"/>
  <c r="S108" i="35"/>
  <c r="H198" i="35"/>
  <c r="H198" i="34"/>
  <c r="L107" i="33"/>
  <c r="J108" i="33" s="1"/>
  <c r="M107" i="33"/>
  <c r="K108" i="33" s="1"/>
  <c r="H199" i="33"/>
  <c r="L107" i="32"/>
  <c r="J108" i="32" s="1"/>
  <c r="M107" i="32"/>
  <c r="K108" i="32" s="1"/>
  <c r="H198" i="32"/>
  <c r="H199" i="31"/>
  <c r="I110" i="10"/>
  <c r="H199" i="29"/>
  <c r="H260" i="28"/>
  <c r="H198" i="27"/>
  <c r="H198" i="26"/>
  <c r="H198" i="25"/>
  <c r="H199" i="24"/>
  <c r="H198" i="23"/>
  <c r="H199" i="22"/>
  <c r="H199" i="21"/>
  <c r="H199" i="20"/>
  <c r="H235" i="19"/>
  <c r="H196" i="18"/>
  <c r="H258" i="17"/>
  <c r="H197" i="16"/>
  <c r="H258" i="15"/>
  <c r="H258" i="11"/>
  <c r="H279" i="10"/>
  <c r="U102" i="6"/>
  <c r="T103" i="6"/>
  <c r="M103" i="6"/>
  <c r="K104" i="6" s="1"/>
  <c r="E104" i="6" s="1"/>
  <c r="S104" i="6" s="1"/>
  <c r="T104" i="6" s="1"/>
  <c r="L103" i="6"/>
  <c r="J104" i="6" s="1"/>
  <c r="D104" i="6" s="1"/>
  <c r="F103" i="6"/>
  <c r="D107" i="31" l="1"/>
  <c r="I107" i="31"/>
  <c r="I107" i="34"/>
  <c r="D107" i="34"/>
  <c r="T108" i="35"/>
  <c r="U107" i="35"/>
  <c r="H199" i="35"/>
  <c r="B108" i="35"/>
  <c r="A108" i="35" s="1"/>
  <c r="F108" i="35"/>
  <c r="M108" i="35"/>
  <c r="K109" i="35" s="1"/>
  <c r="L108" i="35"/>
  <c r="J109" i="35" s="1"/>
  <c r="H199" i="34"/>
  <c r="H200" i="33"/>
  <c r="I108" i="33"/>
  <c r="D108" i="33"/>
  <c r="I108" i="32"/>
  <c r="H199" i="32"/>
  <c r="D108" i="32"/>
  <c r="H200" i="31"/>
  <c r="L110" i="10"/>
  <c r="J111" i="10" s="1"/>
  <c r="M110" i="10"/>
  <c r="K111" i="10" s="1"/>
  <c r="H200" i="29"/>
  <c r="H261" i="28"/>
  <c r="H199" i="27"/>
  <c r="H199" i="26"/>
  <c r="H199" i="25"/>
  <c r="H200" i="24"/>
  <c r="H199" i="23"/>
  <c r="H200" i="22"/>
  <c r="H200" i="21"/>
  <c r="H200" i="20"/>
  <c r="H236" i="19"/>
  <c r="H197" i="18"/>
  <c r="H259" i="17"/>
  <c r="H198" i="16"/>
  <c r="H259" i="15"/>
  <c r="H259" i="11"/>
  <c r="H280" i="10"/>
  <c r="U103" i="6"/>
  <c r="I104" i="6"/>
  <c r="F104" i="6"/>
  <c r="M107" i="31" l="1"/>
  <c r="K108" i="31" s="1"/>
  <c r="L107" i="31"/>
  <c r="J108" i="31" s="1"/>
  <c r="M107" i="34"/>
  <c r="K108" i="34" s="1"/>
  <c r="L107" i="34"/>
  <c r="J108" i="34" s="1"/>
  <c r="I109" i="35"/>
  <c r="D109" i="35"/>
  <c r="E109" i="35"/>
  <c r="H200" i="35"/>
  <c r="H200" i="34"/>
  <c r="L108" i="33"/>
  <c r="J109" i="33" s="1"/>
  <c r="D109" i="33" s="1"/>
  <c r="M108" i="33"/>
  <c r="K109" i="33" s="1"/>
  <c r="H201" i="33"/>
  <c r="M108" i="32"/>
  <c r="K109" i="32" s="1"/>
  <c r="L108" i="32"/>
  <c r="J109" i="32" s="1"/>
  <c r="D109" i="32" s="1"/>
  <c r="H200" i="32"/>
  <c r="H201" i="31"/>
  <c r="I111" i="10"/>
  <c r="H201" i="29"/>
  <c r="H262" i="28"/>
  <c r="H200" i="27"/>
  <c r="H200" i="26"/>
  <c r="H200" i="25"/>
  <c r="H201" i="24"/>
  <c r="H200" i="23"/>
  <c r="H201" i="22"/>
  <c r="H201" i="21"/>
  <c r="H201" i="20"/>
  <c r="H237" i="19"/>
  <c r="H198" i="18"/>
  <c r="H260" i="17"/>
  <c r="H199" i="16"/>
  <c r="H260" i="15"/>
  <c r="H260" i="11"/>
  <c r="H281" i="10"/>
  <c r="M104" i="6"/>
  <c r="K105" i="6" s="1"/>
  <c r="L104" i="6"/>
  <c r="J105" i="6" s="1"/>
  <c r="D108" i="31" l="1"/>
  <c r="I108" i="31"/>
  <c r="I108" i="34"/>
  <c r="D108" i="34"/>
  <c r="S109" i="35"/>
  <c r="H201" i="35"/>
  <c r="B109" i="35"/>
  <c r="A109" i="35" s="1"/>
  <c r="F109" i="35"/>
  <c r="L109" i="35"/>
  <c r="J110" i="35" s="1"/>
  <c r="D110" i="35" s="1"/>
  <c r="M109" i="35"/>
  <c r="K110" i="35" s="1"/>
  <c r="H201" i="34"/>
  <c r="I109" i="33"/>
  <c r="H202" i="33"/>
  <c r="H201" i="32"/>
  <c r="I109" i="32"/>
  <c r="H202" i="31"/>
  <c r="M111" i="10"/>
  <c r="K112" i="10" s="1"/>
  <c r="L111" i="10"/>
  <c r="J112" i="10" s="1"/>
  <c r="H202" i="29"/>
  <c r="H263" i="28"/>
  <c r="H201" i="27"/>
  <c r="H201" i="26"/>
  <c r="H201" i="25"/>
  <c r="H202" i="24"/>
  <c r="H201" i="23"/>
  <c r="H202" i="22"/>
  <c r="H202" i="21"/>
  <c r="H202" i="20"/>
  <c r="H238" i="19"/>
  <c r="H199" i="18"/>
  <c r="H261" i="17"/>
  <c r="H200" i="16"/>
  <c r="H261" i="15"/>
  <c r="H261" i="11"/>
  <c r="H282" i="10"/>
  <c r="I105" i="6"/>
  <c r="D105" i="6"/>
  <c r="E105" i="6"/>
  <c r="S105" i="6" s="1"/>
  <c r="M108" i="31" l="1"/>
  <c r="K109" i="31" s="1"/>
  <c r="L108" i="31"/>
  <c r="J109" i="31" s="1"/>
  <c r="L108" i="34"/>
  <c r="J109" i="34" s="1"/>
  <c r="M108" i="34"/>
  <c r="K109" i="34" s="1"/>
  <c r="B110" i="35"/>
  <c r="A110" i="35" s="1"/>
  <c r="F110" i="35"/>
  <c r="E110" i="35"/>
  <c r="I110" i="35"/>
  <c r="H202" i="35"/>
  <c r="T109" i="35"/>
  <c r="U108" i="35"/>
  <c r="H202" i="34"/>
  <c r="H203" i="33"/>
  <c r="L109" i="33"/>
  <c r="J110" i="33" s="1"/>
  <c r="M109" i="33"/>
  <c r="K110" i="33" s="1"/>
  <c r="H202" i="32"/>
  <c r="M109" i="32"/>
  <c r="K110" i="32" s="1"/>
  <c r="L109" i="32"/>
  <c r="J110" i="32" s="1"/>
  <c r="H203" i="31"/>
  <c r="I112" i="10"/>
  <c r="H203" i="29"/>
  <c r="H264" i="28"/>
  <c r="H202" i="27"/>
  <c r="H202" i="26"/>
  <c r="H202" i="25"/>
  <c r="H203" i="24"/>
  <c r="H202" i="23"/>
  <c r="H203" i="22"/>
  <c r="H203" i="21"/>
  <c r="H203" i="20"/>
  <c r="H239" i="19"/>
  <c r="H200" i="18"/>
  <c r="H262" i="17"/>
  <c r="H201" i="16"/>
  <c r="H262" i="15"/>
  <c r="H262" i="11"/>
  <c r="H283" i="10"/>
  <c r="U104" i="6"/>
  <c r="T105" i="6"/>
  <c r="F105" i="6"/>
  <c r="M105" i="6"/>
  <c r="K106" i="6" s="1"/>
  <c r="L105" i="6"/>
  <c r="J106" i="6" s="1"/>
  <c r="I109" i="31" l="1"/>
  <c r="D109" i="31"/>
  <c r="D109" i="34"/>
  <c r="I109" i="34"/>
  <c r="H203" i="35"/>
  <c r="S110" i="35"/>
  <c r="M110" i="35"/>
  <c r="K111" i="35" s="1"/>
  <c r="L110" i="35"/>
  <c r="J111" i="35" s="1"/>
  <c r="H203" i="34"/>
  <c r="I110" i="33"/>
  <c r="D110" i="33"/>
  <c r="H204" i="33"/>
  <c r="H203" i="32"/>
  <c r="I110" i="32"/>
  <c r="D110" i="32"/>
  <c r="H204" i="31"/>
  <c r="M112" i="10"/>
  <c r="K113" i="10" s="1"/>
  <c r="L112" i="10"/>
  <c r="J113" i="10" s="1"/>
  <c r="H204" i="29"/>
  <c r="H265" i="28"/>
  <c r="H203" i="27"/>
  <c r="H203" i="26"/>
  <c r="H203" i="25"/>
  <c r="H204" i="24"/>
  <c r="H203" i="23"/>
  <c r="H204" i="22"/>
  <c r="H204" i="21"/>
  <c r="H204" i="20"/>
  <c r="H240" i="19"/>
  <c r="H201" i="18"/>
  <c r="H263" i="17"/>
  <c r="H202" i="16"/>
  <c r="H263" i="15"/>
  <c r="H263" i="11"/>
  <c r="H284" i="10"/>
  <c r="I106" i="6"/>
  <c r="E106" i="6"/>
  <c r="S106" i="6" s="1"/>
  <c r="D106" i="6"/>
  <c r="L109" i="31" l="1"/>
  <c r="J110" i="31" s="1"/>
  <c r="M109" i="31"/>
  <c r="K110" i="31" s="1"/>
  <c r="M109" i="34"/>
  <c r="K110" i="34" s="1"/>
  <c r="L109" i="34"/>
  <c r="J110" i="34" s="1"/>
  <c r="U109" i="35"/>
  <c r="T110" i="35"/>
  <c r="E111" i="35"/>
  <c r="I111" i="35"/>
  <c r="D111" i="35"/>
  <c r="H204" i="35"/>
  <c r="H204" i="34"/>
  <c r="H205" i="33"/>
  <c r="L110" i="33"/>
  <c r="J111" i="33" s="1"/>
  <c r="M110" i="33"/>
  <c r="K111" i="33" s="1"/>
  <c r="H204" i="32"/>
  <c r="M110" i="32"/>
  <c r="K111" i="32" s="1"/>
  <c r="L110" i="32"/>
  <c r="J111" i="32" s="1"/>
  <c r="H205" i="31"/>
  <c r="I113" i="10"/>
  <c r="H205" i="29"/>
  <c r="H266" i="28"/>
  <c r="H204" i="27"/>
  <c r="H204" i="26"/>
  <c r="H204" i="25"/>
  <c r="H205" i="24"/>
  <c r="H204" i="23"/>
  <c r="H205" i="22"/>
  <c r="H205" i="21"/>
  <c r="H205" i="20"/>
  <c r="H241" i="19"/>
  <c r="H202" i="18"/>
  <c r="H264" i="17"/>
  <c r="H203" i="16"/>
  <c r="H264" i="15"/>
  <c r="H264" i="11"/>
  <c r="H285" i="10"/>
  <c r="U105" i="6"/>
  <c r="T106" i="6"/>
  <c r="M106" i="6"/>
  <c r="K107" i="6" s="1"/>
  <c r="L106" i="6"/>
  <c r="J107" i="6" s="1"/>
  <c r="F106" i="6"/>
  <c r="D110" i="31" l="1"/>
  <c r="I110" i="31"/>
  <c r="I110" i="34"/>
  <c r="D110" i="34"/>
  <c r="B111" i="35"/>
  <c r="A111" i="35" s="1"/>
  <c r="F111" i="35"/>
  <c r="L111" i="35"/>
  <c r="J112" i="35" s="1"/>
  <c r="D112" i="35" s="1"/>
  <c r="M111" i="35"/>
  <c r="K112" i="35" s="1"/>
  <c r="H205" i="35"/>
  <c r="S111" i="35"/>
  <c r="H205" i="34"/>
  <c r="H206" i="33"/>
  <c r="I111" i="33"/>
  <c r="D111" i="33"/>
  <c r="I111" i="32"/>
  <c r="D111" i="32"/>
  <c r="H205" i="32"/>
  <c r="H206" i="31"/>
  <c r="M113" i="10"/>
  <c r="K114" i="10" s="1"/>
  <c r="L113" i="10"/>
  <c r="J114" i="10" s="1"/>
  <c r="H206" i="29"/>
  <c r="H267" i="28"/>
  <c r="H205" i="27"/>
  <c r="H205" i="26"/>
  <c r="H205" i="25"/>
  <c r="H206" i="24"/>
  <c r="H205" i="23"/>
  <c r="H206" i="22"/>
  <c r="H206" i="21"/>
  <c r="H206" i="20"/>
  <c r="H242" i="19"/>
  <c r="H203" i="18"/>
  <c r="H265" i="17"/>
  <c r="H204" i="16"/>
  <c r="H265" i="15"/>
  <c r="H265" i="11"/>
  <c r="H286" i="10"/>
  <c r="I107" i="6"/>
  <c r="D107" i="6"/>
  <c r="E107" i="6"/>
  <c r="S107" i="6" s="1"/>
  <c r="L110" i="31" l="1"/>
  <c r="J111" i="31" s="1"/>
  <c r="M110" i="31"/>
  <c r="K111" i="31" s="1"/>
  <c r="M110" i="34"/>
  <c r="K111" i="34" s="1"/>
  <c r="L110" i="34"/>
  <c r="J111" i="34" s="1"/>
  <c r="U110" i="35"/>
  <c r="T111" i="35"/>
  <c r="B112" i="35"/>
  <c r="A112" i="35" s="1"/>
  <c r="F112" i="35"/>
  <c r="E112" i="35"/>
  <c r="I112" i="35"/>
  <c r="H206" i="35"/>
  <c r="H206" i="34"/>
  <c r="H207" i="33"/>
  <c r="L111" i="33"/>
  <c r="J112" i="33" s="1"/>
  <c r="M111" i="33"/>
  <c r="K112" i="33" s="1"/>
  <c r="H206" i="32"/>
  <c r="L111" i="32"/>
  <c r="J112" i="32" s="1"/>
  <c r="D112" i="32" s="1"/>
  <c r="M111" i="32"/>
  <c r="K112" i="32" s="1"/>
  <c r="H207" i="31"/>
  <c r="I114" i="10"/>
  <c r="H207" i="29"/>
  <c r="H268" i="28"/>
  <c r="H206" i="27"/>
  <c r="H206" i="26"/>
  <c r="H206" i="25"/>
  <c r="H207" i="24"/>
  <c r="H206" i="23"/>
  <c r="H207" i="22"/>
  <c r="H207" i="21"/>
  <c r="H207" i="20"/>
  <c r="H243" i="19"/>
  <c r="H204" i="18"/>
  <c r="H266" i="17"/>
  <c r="H205" i="16"/>
  <c r="H266" i="15"/>
  <c r="H266" i="11"/>
  <c r="H287" i="10"/>
  <c r="T107" i="6"/>
  <c r="U106" i="6"/>
  <c r="L107" i="6"/>
  <c r="J108" i="6" s="1"/>
  <c r="D108" i="6" s="1"/>
  <c r="M107" i="6"/>
  <c r="K108" i="6" s="1"/>
  <c r="F107" i="6"/>
  <c r="I111" i="31" l="1"/>
  <c r="D111" i="31"/>
  <c r="D111" i="34"/>
  <c r="I111" i="34"/>
  <c r="H207" i="35"/>
  <c r="S112" i="35"/>
  <c r="M112" i="35"/>
  <c r="K113" i="35" s="1"/>
  <c r="L112" i="35"/>
  <c r="J113" i="35" s="1"/>
  <c r="H207" i="34"/>
  <c r="H208" i="33"/>
  <c r="I112" i="33"/>
  <c r="D112" i="33"/>
  <c r="I112" i="32"/>
  <c r="H207" i="32"/>
  <c r="H208" i="31"/>
  <c r="L114" i="10"/>
  <c r="J115" i="10" s="1"/>
  <c r="M114" i="10"/>
  <c r="K115" i="10" s="1"/>
  <c r="H208" i="29"/>
  <c r="H269" i="28"/>
  <c r="H207" i="27"/>
  <c r="H207" i="26"/>
  <c r="H207" i="25"/>
  <c r="H208" i="24"/>
  <c r="H207" i="23"/>
  <c r="H208" i="22"/>
  <c r="H208" i="21"/>
  <c r="H208" i="20"/>
  <c r="H244" i="19"/>
  <c r="H205" i="18"/>
  <c r="H267" i="17"/>
  <c r="H206" i="16"/>
  <c r="H267" i="15"/>
  <c r="H267" i="11"/>
  <c r="H288" i="10"/>
  <c r="F108" i="6"/>
  <c r="E108" i="6"/>
  <c r="S108" i="6" s="1"/>
  <c r="I108" i="6"/>
  <c r="L111" i="31" l="1"/>
  <c r="J112" i="31" s="1"/>
  <c r="M111" i="31"/>
  <c r="K112" i="31" s="1"/>
  <c r="M111" i="34"/>
  <c r="K112" i="34" s="1"/>
  <c r="L111" i="34"/>
  <c r="J112" i="34" s="1"/>
  <c r="H208" i="35"/>
  <c r="T112" i="35"/>
  <c r="U111" i="35"/>
  <c r="E113" i="35"/>
  <c r="I113" i="35"/>
  <c r="D113" i="35"/>
  <c r="H208" i="34"/>
  <c r="L112" i="33"/>
  <c r="J113" i="33" s="1"/>
  <c r="M112" i="33"/>
  <c r="K113" i="33" s="1"/>
  <c r="H209" i="33"/>
  <c r="M112" i="32"/>
  <c r="K113" i="32" s="1"/>
  <c r="L112" i="32"/>
  <c r="J113" i="32" s="1"/>
  <c r="H208" i="32"/>
  <c r="H209" i="31"/>
  <c r="I115" i="10"/>
  <c r="H209" i="29"/>
  <c r="H270" i="28"/>
  <c r="H208" i="27"/>
  <c r="H208" i="26"/>
  <c r="H208" i="25"/>
  <c r="H209" i="24"/>
  <c r="H208" i="23"/>
  <c r="H209" i="22"/>
  <c r="H209" i="21"/>
  <c r="H209" i="20"/>
  <c r="H245" i="19"/>
  <c r="H206" i="18"/>
  <c r="H268" i="17"/>
  <c r="H207" i="16"/>
  <c r="H268" i="15"/>
  <c r="H268" i="11"/>
  <c r="H289" i="10"/>
  <c r="T108" i="6"/>
  <c r="U107" i="6"/>
  <c r="L108" i="6"/>
  <c r="J109" i="6" s="1"/>
  <c r="M108" i="6"/>
  <c r="K109" i="6" s="1"/>
  <c r="D112" i="31" l="1"/>
  <c r="I112" i="31"/>
  <c r="I112" i="34"/>
  <c r="D112" i="34"/>
  <c r="S113" i="35"/>
  <c r="B113" i="35"/>
  <c r="A113" i="35" s="1"/>
  <c r="F113" i="35"/>
  <c r="L113" i="35"/>
  <c r="J114" i="35" s="1"/>
  <c r="D114" i="35" s="1"/>
  <c r="M113" i="35"/>
  <c r="K114" i="35" s="1"/>
  <c r="E114" i="35" s="1"/>
  <c r="H209" i="35"/>
  <c r="H209" i="34"/>
  <c r="H210" i="33"/>
  <c r="I113" i="33"/>
  <c r="D113" i="33"/>
  <c r="I113" i="32"/>
  <c r="D113" i="32"/>
  <c r="H209" i="32"/>
  <c r="H210" i="31"/>
  <c r="M115" i="10"/>
  <c r="K116" i="10" s="1"/>
  <c r="L115" i="10"/>
  <c r="J116" i="10" s="1"/>
  <c r="H210" i="29"/>
  <c r="H271" i="28"/>
  <c r="H209" i="27"/>
  <c r="H209" i="26"/>
  <c r="H209" i="25"/>
  <c r="H210" i="24"/>
  <c r="H209" i="23"/>
  <c r="H210" i="22"/>
  <c r="H210" i="21"/>
  <c r="H210" i="20"/>
  <c r="H246" i="19"/>
  <c r="H207" i="18"/>
  <c r="H269" i="17"/>
  <c r="H208" i="16"/>
  <c r="H269" i="15"/>
  <c r="H269" i="11"/>
  <c r="I109" i="6"/>
  <c r="D109" i="6"/>
  <c r="E109" i="6"/>
  <c r="S109" i="6" s="1"/>
  <c r="M112" i="31" l="1"/>
  <c r="K113" i="31" s="1"/>
  <c r="L112" i="31"/>
  <c r="J113" i="31" s="1"/>
  <c r="M112" i="34"/>
  <c r="K113" i="34" s="1"/>
  <c r="L112" i="34"/>
  <c r="J113" i="34" s="1"/>
  <c r="S114" i="35"/>
  <c r="U113" i="35" s="1"/>
  <c r="H210" i="35"/>
  <c r="B114" i="35"/>
  <c r="A114" i="35" s="1"/>
  <c r="F114" i="35"/>
  <c r="I114" i="35"/>
  <c r="U112" i="35"/>
  <c r="T113" i="35"/>
  <c r="H210" i="34"/>
  <c r="L113" i="33"/>
  <c r="J114" i="33" s="1"/>
  <c r="D114" i="33" s="1"/>
  <c r="M113" i="33"/>
  <c r="K114" i="33" s="1"/>
  <c r="H211" i="33"/>
  <c r="H210" i="32"/>
  <c r="M113" i="32"/>
  <c r="K114" i="32" s="1"/>
  <c r="L113" i="32"/>
  <c r="J114" i="32" s="1"/>
  <c r="H211" i="31"/>
  <c r="I116" i="10"/>
  <c r="H211" i="29"/>
  <c r="H272" i="28"/>
  <c r="H210" i="27"/>
  <c r="H210" i="26"/>
  <c r="H210" i="25"/>
  <c r="H211" i="24"/>
  <c r="H210" i="23"/>
  <c r="H211" i="22"/>
  <c r="H211" i="21"/>
  <c r="H211" i="20"/>
  <c r="H247" i="19"/>
  <c r="H208" i="18"/>
  <c r="H270" i="17"/>
  <c r="H209" i="16"/>
  <c r="H270" i="15"/>
  <c r="H270" i="11"/>
  <c r="T109" i="6"/>
  <c r="U108" i="6"/>
  <c r="F109" i="6"/>
  <c r="M109" i="6"/>
  <c r="K110" i="6" s="1"/>
  <c r="E110" i="6" s="1"/>
  <c r="S110" i="6" s="1"/>
  <c r="U109" i="6" s="1"/>
  <c r="L109" i="6"/>
  <c r="J110" i="6" s="1"/>
  <c r="I113" i="31" l="1"/>
  <c r="D113" i="31"/>
  <c r="D113" i="34"/>
  <c r="I113" i="34"/>
  <c r="T114" i="35"/>
  <c r="H211" i="35"/>
  <c r="M114" i="35"/>
  <c r="K115" i="35" s="1"/>
  <c r="L114" i="35"/>
  <c r="J115" i="35" s="1"/>
  <c r="H211" i="34"/>
  <c r="H212" i="33"/>
  <c r="I114" i="33"/>
  <c r="I114" i="32"/>
  <c r="D114" i="32"/>
  <c r="H211" i="32"/>
  <c r="H212" i="31"/>
  <c r="L116" i="10"/>
  <c r="J117" i="10" s="1"/>
  <c r="M116" i="10"/>
  <c r="K117" i="10" s="1"/>
  <c r="H212" i="29"/>
  <c r="H273" i="28"/>
  <c r="H211" i="27"/>
  <c r="H211" i="26"/>
  <c r="H211" i="25"/>
  <c r="H212" i="24"/>
  <c r="H211" i="23"/>
  <c r="H212" i="22"/>
  <c r="H212" i="21"/>
  <c r="H212" i="20"/>
  <c r="H248" i="19"/>
  <c r="H209" i="18"/>
  <c r="H271" i="17"/>
  <c r="H210" i="16"/>
  <c r="H271" i="15"/>
  <c r="H271" i="11"/>
  <c r="T110" i="6"/>
  <c r="I110" i="6"/>
  <c r="D110" i="6"/>
  <c r="L113" i="31" l="1"/>
  <c r="J114" i="31" s="1"/>
  <c r="M113" i="31"/>
  <c r="K114" i="31" s="1"/>
  <c r="M113" i="34"/>
  <c r="K114" i="34" s="1"/>
  <c r="L113" i="34"/>
  <c r="J114" i="34" s="1"/>
  <c r="H212" i="35"/>
  <c r="I115" i="35"/>
  <c r="D115" i="35"/>
  <c r="E115" i="35"/>
  <c r="H212" i="34"/>
  <c r="L114" i="33"/>
  <c r="J115" i="33" s="1"/>
  <c r="M114" i="33"/>
  <c r="K115" i="33" s="1"/>
  <c r="H213" i="33"/>
  <c r="M114" i="32"/>
  <c r="K115" i="32" s="1"/>
  <c r="L114" i="32"/>
  <c r="J115" i="32" s="1"/>
  <c r="D115" i="32" s="1"/>
  <c r="H212" i="32"/>
  <c r="H213" i="31"/>
  <c r="I117" i="10"/>
  <c r="H213" i="29"/>
  <c r="H274" i="28"/>
  <c r="H212" i="27"/>
  <c r="H212" i="26"/>
  <c r="H212" i="25"/>
  <c r="H213" i="24"/>
  <c r="H212" i="23"/>
  <c r="H213" i="22"/>
  <c r="H213" i="21"/>
  <c r="H213" i="20"/>
  <c r="H249" i="19"/>
  <c r="H210" i="18"/>
  <c r="H272" i="17"/>
  <c r="H211" i="16"/>
  <c r="H272" i="15"/>
  <c r="H272" i="11"/>
  <c r="F110" i="6"/>
  <c r="L110" i="6"/>
  <c r="J111" i="6" s="1"/>
  <c r="M110" i="6"/>
  <c r="K111" i="6" s="1"/>
  <c r="D114" i="31" l="1"/>
  <c r="I114" i="31"/>
  <c r="I114" i="34"/>
  <c r="D114" i="34"/>
  <c r="B115" i="35"/>
  <c r="A115" i="35" s="1"/>
  <c r="F115" i="35"/>
  <c r="H213" i="35"/>
  <c r="L115" i="35"/>
  <c r="J116" i="35" s="1"/>
  <c r="D116" i="35" s="1"/>
  <c r="M115" i="35"/>
  <c r="K116" i="35" s="1"/>
  <c r="E116" i="35" s="1"/>
  <c r="S115" i="35"/>
  <c r="H213" i="34"/>
  <c r="I115" i="33"/>
  <c r="D115" i="33"/>
  <c r="H214" i="33"/>
  <c r="I115" i="32"/>
  <c r="H213" i="32"/>
  <c r="H214" i="31"/>
  <c r="M117" i="10"/>
  <c r="K118" i="10" s="1"/>
  <c r="L117" i="10"/>
  <c r="J118" i="10" s="1"/>
  <c r="H214" i="29"/>
  <c r="H275" i="28"/>
  <c r="H213" i="27"/>
  <c r="H213" i="26"/>
  <c r="H213" i="25"/>
  <c r="H214" i="24"/>
  <c r="H213" i="23"/>
  <c r="H214" i="22"/>
  <c r="H214" i="21"/>
  <c r="H214" i="20"/>
  <c r="H250" i="19"/>
  <c r="H211" i="18"/>
  <c r="H273" i="17"/>
  <c r="H212" i="16"/>
  <c r="H273" i="15"/>
  <c r="H273" i="11"/>
  <c r="I111" i="6"/>
  <c r="E111" i="6"/>
  <c r="S111" i="6" s="1"/>
  <c r="D111" i="6"/>
  <c r="L114" i="31" l="1"/>
  <c r="J115" i="31" s="1"/>
  <c r="M114" i="31"/>
  <c r="K115" i="31" s="1"/>
  <c r="M114" i="34"/>
  <c r="K115" i="34" s="1"/>
  <c r="L114" i="34"/>
  <c r="J115" i="34" s="1"/>
  <c r="T115" i="35"/>
  <c r="U114" i="35"/>
  <c r="B116" i="35"/>
  <c r="A116" i="35" s="1"/>
  <c r="F116" i="35"/>
  <c r="S116" i="35"/>
  <c r="H214" i="35"/>
  <c r="I116" i="35"/>
  <c r="H214" i="34"/>
  <c r="L115" i="33"/>
  <c r="J116" i="33" s="1"/>
  <c r="M115" i="33"/>
  <c r="K116" i="33" s="1"/>
  <c r="H215" i="33"/>
  <c r="M115" i="32"/>
  <c r="K116" i="32" s="1"/>
  <c r="L115" i="32"/>
  <c r="J116" i="32" s="1"/>
  <c r="H214" i="32"/>
  <c r="H215" i="31"/>
  <c r="I118" i="10"/>
  <c r="H215" i="29"/>
  <c r="H276" i="28"/>
  <c r="H214" i="27"/>
  <c r="H214" i="26"/>
  <c r="H214" i="25"/>
  <c r="H215" i="24"/>
  <c r="H214" i="23"/>
  <c r="H215" i="22"/>
  <c r="H215" i="21"/>
  <c r="H215" i="20"/>
  <c r="H251" i="19"/>
  <c r="H212" i="18"/>
  <c r="H274" i="17"/>
  <c r="H213" i="16"/>
  <c r="H274" i="15"/>
  <c r="H274" i="11"/>
  <c r="T111" i="6"/>
  <c r="U110" i="6"/>
  <c r="L111" i="6"/>
  <c r="J112" i="6" s="1"/>
  <c r="M111" i="6"/>
  <c r="K112" i="6" s="1"/>
  <c r="F111" i="6"/>
  <c r="D115" i="31" l="1"/>
  <c r="I115" i="31"/>
  <c r="D115" i="34"/>
  <c r="I115" i="34"/>
  <c r="U115" i="35"/>
  <c r="M116" i="35"/>
  <c r="K117" i="35" s="1"/>
  <c r="L116" i="35"/>
  <c r="J117" i="35" s="1"/>
  <c r="H215" i="35"/>
  <c r="T116" i="35"/>
  <c r="H215" i="34"/>
  <c r="I116" i="33"/>
  <c r="H216" i="33"/>
  <c r="D116" i="33"/>
  <c r="H215" i="32"/>
  <c r="I116" i="32"/>
  <c r="D116" i="32"/>
  <c r="H216" i="31"/>
  <c r="L118" i="10"/>
  <c r="J119" i="10" s="1"/>
  <c r="M118" i="10"/>
  <c r="K119" i="10" s="1"/>
  <c r="H216" i="29"/>
  <c r="H277" i="28"/>
  <c r="H215" i="27"/>
  <c r="H215" i="26"/>
  <c r="H215" i="25"/>
  <c r="H216" i="24"/>
  <c r="H215" i="23"/>
  <c r="H216" i="22"/>
  <c r="H216" i="21"/>
  <c r="H216" i="20"/>
  <c r="H252" i="19"/>
  <c r="H213" i="18"/>
  <c r="H275" i="17"/>
  <c r="H214" i="16"/>
  <c r="H275" i="15"/>
  <c r="H275" i="11"/>
  <c r="I112" i="6"/>
  <c r="D112" i="6"/>
  <c r="E112" i="6"/>
  <c r="S112" i="6" s="1"/>
  <c r="M115" i="31" l="1"/>
  <c r="K116" i="31" s="1"/>
  <c r="L115" i="31"/>
  <c r="J116" i="31" s="1"/>
  <c r="M115" i="34"/>
  <c r="K116" i="34" s="1"/>
  <c r="L115" i="34"/>
  <c r="J116" i="34" s="1"/>
  <c r="I117" i="35"/>
  <c r="D117" i="35"/>
  <c r="E117" i="35"/>
  <c r="H216" i="35"/>
  <c r="H216" i="34"/>
  <c r="H217" i="33"/>
  <c r="L116" i="33"/>
  <c r="J117" i="33" s="1"/>
  <c r="M116" i="33"/>
  <c r="K117" i="33" s="1"/>
  <c r="H216" i="32"/>
  <c r="M116" i="32"/>
  <c r="K117" i="32" s="1"/>
  <c r="L116" i="32"/>
  <c r="J117" i="32" s="1"/>
  <c r="H217" i="31"/>
  <c r="I119" i="10"/>
  <c r="H217" i="29"/>
  <c r="H278" i="28"/>
  <c r="H216" i="27"/>
  <c r="H216" i="26"/>
  <c r="H216" i="25"/>
  <c r="H217" i="24"/>
  <c r="H216" i="23"/>
  <c r="H217" i="22"/>
  <c r="H217" i="21"/>
  <c r="H217" i="20"/>
  <c r="H253" i="19"/>
  <c r="H214" i="18"/>
  <c r="H276" i="17"/>
  <c r="H215" i="16"/>
  <c r="H276" i="15"/>
  <c r="H276" i="11"/>
  <c r="U111" i="6"/>
  <c r="T112" i="6"/>
  <c r="F112" i="6"/>
  <c r="M112" i="6"/>
  <c r="K113" i="6" s="1"/>
  <c r="L112" i="6"/>
  <c r="J113" i="6" s="1"/>
  <c r="D113" i="6" s="1"/>
  <c r="D116" i="31" l="1"/>
  <c r="I116" i="31"/>
  <c r="D116" i="34"/>
  <c r="I116" i="34"/>
  <c r="S117" i="35"/>
  <c r="B117" i="35"/>
  <c r="A117" i="35" s="1"/>
  <c r="F117" i="35"/>
  <c r="H217" i="35"/>
  <c r="L117" i="35"/>
  <c r="J118" i="35" s="1"/>
  <c r="M117" i="35"/>
  <c r="K118" i="35" s="1"/>
  <c r="H217" i="34"/>
  <c r="H218" i="33"/>
  <c r="I117" i="33"/>
  <c r="D117" i="33"/>
  <c r="I117" i="32"/>
  <c r="D117" i="32"/>
  <c r="H217" i="32"/>
  <c r="H218" i="31"/>
  <c r="M119" i="10"/>
  <c r="K120" i="10" s="1"/>
  <c r="L119" i="10"/>
  <c r="J120" i="10" s="1"/>
  <c r="H218" i="29"/>
  <c r="H279" i="28"/>
  <c r="H217" i="27"/>
  <c r="H217" i="26"/>
  <c r="H217" i="25"/>
  <c r="H218" i="24"/>
  <c r="H217" i="23"/>
  <c r="H218" i="22"/>
  <c r="H218" i="21"/>
  <c r="H218" i="20"/>
  <c r="H254" i="19"/>
  <c r="H215" i="18"/>
  <c r="H277" i="17"/>
  <c r="H216" i="16"/>
  <c r="H277" i="15"/>
  <c r="H277" i="11"/>
  <c r="F113" i="6"/>
  <c r="I113" i="6"/>
  <c r="E113" i="6"/>
  <c r="S113" i="6" s="1"/>
  <c r="M116" i="31" l="1"/>
  <c r="K117" i="31" s="1"/>
  <c r="L116" i="31"/>
  <c r="J117" i="31" s="1"/>
  <c r="L116" i="34"/>
  <c r="J117" i="34" s="1"/>
  <c r="M116" i="34"/>
  <c r="K117" i="34" s="1"/>
  <c r="E118" i="35"/>
  <c r="I118" i="35"/>
  <c r="D118" i="35"/>
  <c r="H218" i="35"/>
  <c r="T117" i="35"/>
  <c r="U116" i="35"/>
  <c r="H218" i="34"/>
  <c r="L117" i="33"/>
  <c r="J118" i="33" s="1"/>
  <c r="M117" i="33"/>
  <c r="K118" i="33" s="1"/>
  <c r="H219" i="33"/>
  <c r="M117" i="32"/>
  <c r="K118" i="32" s="1"/>
  <c r="L117" i="32"/>
  <c r="J118" i="32" s="1"/>
  <c r="D118" i="32" s="1"/>
  <c r="H218" i="32"/>
  <c r="H219" i="31"/>
  <c r="I120" i="10"/>
  <c r="H219" i="29"/>
  <c r="H280" i="28"/>
  <c r="H218" i="27"/>
  <c r="H218" i="26"/>
  <c r="H218" i="25"/>
  <c r="H219" i="24"/>
  <c r="H218" i="23"/>
  <c r="H219" i="22"/>
  <c r="H219" i="21"/>
  <c r="H219" i="20"/>
  <c r="H255" i="19"/>
  <c r="H216" i="18"/>
  <c r="H278" i="17"/>
  <c r="H217" i="16"/>
  <c r="H278" i="15"/>
  <c r="H278" i="11"/>
  <c r="U112" i="6"/>
  <c r="T113" i="6"/>
  <c r="M113" i="6"/>
  <c r="K114" i="6" s="1"/>
  <c r="L113" i="6"/>
  <c r="J114" i="6" s="1"/>
  <c r="D117" i="31" l="1"/>
  <c r="I117" i="31"/>
  <c r="D117" i="34"/>
  <c r="I117" i="34"/>
  <c r="B118" i="35"/>
  <c r="A118" i="35" s="1"/>
  <c r="F118" i="35"/>
  <c r="M118" i="35"/>
  <c r="K119" i="35" s="1"/>
  <c r="E119" i="35" s="1"/>
  <c r="L118" i="35"/>
  <c r="J119" i="35" s="1"/>
  <c r="H219" i="35"/>
  <c r="S118" i="35"/>
  <c r="H219" i="34"/>
  <c r="H220" i="33"/>
  <c r="I118" i="33"/>
  <c r="D118" i="33"/>
  <c r="I118" i="32"/>
  <c r="H219" i="32"/>
  <c r="H220" i="31"/>
  <c r="M120" i="10"/>
  <c r="K121" i="10" s="1"/>
  <c r="L120" i="10"/>
  <c r="J121" i="10" s="1"/>
  <c r="H220" i="29"/>
  <c r="H281" i="28"/>
  <c r="H219" i="27"/>
  <c r="H219" i="26"/>
  <c r="H219" i="25"/>
  <c r="H220" i="24"/>
  <c r="H219" i="23"/>
  <c r="H220" i="22"/>
  <c r="H220" i="21"/>
  <c r="H220" i="20"/>
  <c r="H256" i="19"/>
  <c r="H217" i="18"/>
  <c r="H279" i="17"/>
  <c r="H218" i="16"/>
  <c r="H279" i="15"/>
  <c r="H279" i="11"/>
  <c r="I114" i="6"/>
  <c r="D114" i="6"/>
  <c r="E114" i="6"/>
  <c r="S114" i="6" s="1"/>
  <c r="M117" i="31" l="1"/>
  <c r="K118" i="31" s="1"/>
  <c r="L117" i="31"/>
  <c r="J118" i="31" s="1"/>
  <c r="M117" i="34"/>
  <c r="K118" i="34" s="1"/>
  <c r="L117" i="34"/>
  <c r="J118" i="34" s="1"/>
  <c r="U117" i="35"/>
  <c r="T118" i="35"/>
  <c r="I119" i="35"/>
  <c r="D119" i="35"/>
  <c r="S119" i="35"/>
  <c r="H220" i="35"/>
  <c r="H220" i="34"/>
  <c r="H221" i="33"/>
  <c r="L118" i="33"/>
  <c r="J119" i="33" s="1"/>
  <c r="M118" i="33"/>
  <c r="K119" i="33" s="1"/>
  <c r="H220" i="32"/>
  <c r="M118" i="32"/>
  <c r="K119" i="32" s="1"/>
  <c r="L118" i="32"/>
  <c r="J119" i="32" s="1"/>
  <c r="H221" i="31"/>
  <c r="I121" i="10"/>
  <c r="H221" i="29"/>
  <c r="H282" i="28"/>
  <c r="H220" i="27"/>
  <c r="H220" i="26"/>
  <c r="H220" i="25"/>
  <c r="H221" i="24"/>
  <c r="H220" i="23"/>
  <c r="H221" i="22"/>
  <c r="H221" i="21"/>
  <c r="H221" i="20"/>
  <c r="H257" i="19"/>
  <c r="H218" i="18"/>
  <c r="H280" i="17"/>
  <c r="H219" i="16"/>
  <c r="H280" i="15"/>
  <c r="H280" i="11"/>
  <c r="U113" i="6"/>
  <c r="T114" i="6"/>
  <c r="F114" i="6"/>
  <c r="L114" i="6"/>
  <c r="J115" i="6" s="1"/>
  <c r="M114" i="6"/>
  <c r="K115" i="6" s="1"/>
  <c r="D118" i="31" l="1"/>
  <c r="I118" i="31"/>
  <c r="D118" i="34"/>
  <c r="I118" i="34"/>
  <c r="U118" i="35"/>
  <c r="H221" i="35"/>
  <c r="B119" i="35"/>
  <c r="A119" i="35" s="1"/>
  <c r="F119" i="35"/>
  <c r="L119" i="35"/>
  <c r="J120" i="35" s="1"/>
  <c r="M119" i="35"/>
  <c r="K120" i="35" s="1"/>
  <c r="T119" i="35"/>
  <c r="H221" i="34"/>
  <c r="H222" i="33"/>
  <c r="I119" i="33"/>
  <c r="D119" i="33"/>
  <c r="H221" i="32"/>
  <c r="I119" i="32"/>
  <c r="D119" i="32"/>
  <c r="H222" i="31"/>
  <c r="L121" i="10"/>
  <c r="J122" i="10" s="1"/>
  <c r="M121" i="10"/>
  <c r="K122" i="10" s="1"/>
  <c r="H222" i="29"/>
  <c r="H283" i="28"/>
  <c r="H221" i="27"/>
  <c r="H221" i="26"/>
  <c r="H221" i="25"/>
  <c r="H222" i="24"/>
  <c r="H221" i="23"/>
  <c r="H222" i="22"/>
  <c r="H222" i="21"/>
  <c r="H222" i="20"/>
  <c r="H258" i="19"/>
  <c r="H219" i="18"/>
  <c r="H281" i="17"/>
  <c r="H220" i="16"/>
  <c r="H281" i="15"/>
  <c r="H281" i="11"/>
  <c r="I115" i="6"/>
  <c r="D115" i="6"/>
  <c r="E115" i="6"/>
  <c r="S115" i="6" s="1"/>
  <c r="M118" i="31" l="1"/>
  <c r="K119" i="31" s="1"/>
  <c r="L118" i="31"/>
  <c r="J119" i="31" s="1"/>
  <c r="L118" i="34"/>
  <c r="J119" i="34" s="1"/>
  <c r="D119" i="34" s="1"/>
  <c r="M118" i="34"/>
  <c r="K119" i="34" s="1"/>
  <c r="I120" i="35"/>
  <c r="H222" i="35"/>
  <c r="E120" i="35"/>
  <c r="D120" i="35"/>
  <c r="H222" i="34"/>
  <c r="H223" i="33"/>
  <c r="L119" i="33"/>
  <c r="J120" i="33" s="1"/>
  <c r="M119" i="33"/>
  <c r="K120" i="33" s="1"/>
  <c r="H222" i="32"/>
  <c r="L119" i="32"/>
  <c r="J120" i="32" s="1"/>
  <c r="D120" i="32" s="1"/>
  <c r="M119" i="32"/>
  <c r="K120" i="32" s="1"/>
  <c r="H223" i="31"/>
  <c r="I122" i="10"/>
  <c r="H223" i="29"/>
  <c r="H284" i="28"/>
  <c r="H222" i="27"/>
  <c r="H222" i="26"/>
  <c r="H222" i="25"/>
  <c r="H223" i="24"/>
  <c r="H222" i="23"/>
  <c r="H223" i="22"/>
  <c r="H223" i="21"/>
  <c r="H223" i="20"/>
  <c r="H259" i="19"/>
  <c r="H220" i="18"/>
  <c r="H282" i="17"/>
  <c r="H221" i="16"/>
  <c r="H282" i="15"/>
  <c r="H282" i="11"/>
  <c r="U114" i="6"/>
  <c r="T115" i="6"/>
  <c r="M115" i="6"/>
  <c r="K116" i="6" s="1"/>
  <c r="L115" i="6"/>
  <c r="J116" i="6" s="1"/>
  <c r="F115" i="6"/>
  <c r="I119" i="31" l="1"/>
  <c r="D119" i="31"/>
  <c r="I119" i="34"/>
  <c r="B120" i="35"/>
  <c r="A120" i="35" s="1"/>
  <c r="F120" i="35"/>
  <c r="H223" i="35"/>
  <c r="S120" i="35"/>
  <c r="M120" i="35"/>
  <c r="K121" i="35" s="1"/>
  <c r="L120" i="35"/>
  <c r="J121" i="35" s="1"/>
  <c r="H223" i="34"/>
  <c r="H224" i="33"/>
  <c r="I120" i="33"/>
  <c r="D120" i="33"/>
  <c r="I120" i="32"/>
  <c r="H223" i="32"/>
  <c r="H224" i="31"/>
  <c r="L122" i="10"/>
  <c r="J123" i="10" s="1"/>
  <c r="M122" i="10"/>
  <c r="K123" i="10" s="1"/>
  <c r="H224" i="29"/>
  <c r="H285" i="28"/>
  <c r="H223" i="27"/>
  <c r="H223" i="26"/>
  <c r="H223" i="25"/>
  <c r="H224" i="24"/>
  <c r="H223" i="23"/>
  <c r="H224" i="22"/>
  <c r="H224" i="21"/>
  <c r="H224" i="20"/>
  <c r="H260" i="19"/>
  <c r="H221" i="18"/>
  <c r="H283" i="17"/>
  <c r="H222" i="16"/>
  <c r="H283" i="15"/>
  <c r="H283" i="11"/>
  <c r="I116" i="6"/>
  <c r="D116" i="6"/>
  <c r="E116" i="6"/>
  <c r="S116" i="6" s="1"/>
  <c r="M119" i="31" l="1"/>
  <c r="K120" i="31" s="1"/>
  <c r="L119" i="31"/>
  <c r="J120" i="31" s="1"/>
  <c r="M119" i="34"/>
  <c r="K120" i="34" s="1"/>
  <c r="L119" i="34"/>
  <c r="J120" i="34" s="1"/>
  <c r="I121" i="35"/>
  <c r="D121" i="35"/>
  <c r="H224" i="35"/>
  <c r="T120" i="35"/>
  <c r="U119" i="35"/>
  <c r="E121" i="35"/>
  <c r="H224" i="34"/>
  <c r="H225" i="33"/>
  <c r="L120" i="33"/>
  <c r="J121" i="33" s="1"/>
  <c r="M120" i="33"/>
  <c r="K121" i="33" s="1"/>
  <c r="M120" i="32"/>
  <c r="K121" i="32" s="1"/>
  <c r="L120" i="32"/>
  <c r="J121" i="32" s="1"/>
  <c r="H224" i="32"/>
  <c r="H225" i="31"/>
  <c r="I123" i="10"/>
  <c r="H225" i="29"/>
  <c r="H286" i="28"/>
  <c r="H224" i="27"/>
  <c r="H224" i="26"/>
  <c r="H224" i="25"/>
  <c r="H225" i="24"/>
  <c r="H224" i="23"/>
  <c r="H225" i="22"/>
  <c r="H225" i="21"/>
  <c r="H225" i="20"/>
  <c r="H261" i="19"/>
  <c r="H222" i="18"/>
  <c r="H284" i="17"/>
  <c r="H223" i="16"/>
  <c r="H284" i="15"/>
  <c r="H284" i="11"/>
  <c r="T116" i="6"/>
  <c r="U115" i="6"/>
  <c r="F116" i="6"/>
  <c r="M116" i="6"/>
  <c r="K117" i="6" s="1"/>
  <c r="L116" i="6"/>
  <c r="J117" i="6" s="1"/>
  <c r="D117" i="6" s="1"/>
  <c r="D120" i="31" l="1"/>
  <c r="I120" i="31"/>
  <c r="D120" i="34"/>
  <c r="I120" i="34"/>
  <c r="H225" i="35"/>
  <c r="S121" i="35"/>
  <c r="B121" i="35"/>
  <c r="A121" i="35" s="1"/>
  <c r="F121" i="35"/>
  <c r="L121" i="35"/>
  <c r="J122" i="35" s="1"/>
  <c r="D122" i="35" s="1"/>
  <c r="M121" i="35"/>
  <c r="K122" i="35" s="1"/>
  <c r="H225" i="34"/>
  <c r="I121" i="33"/>
  <c r="D121" i="33"/>
  <c r="H226" i="33"/>
  <c r="H225" i="32"/>
  <c r="I121" i="32"/>
  <c r="D121" i="32"/>
  <c r="H226" i="31"/>
  <c r="L123" i="10"/>
  <c r="J124" i="10" s="1"/>
  <c r="M123" i="10"/>
  <c r="K124" i="10" s="1"/>
  <c r="H226" i="29"/>
  <c r="H287" i="28"/>
  <c r="H225" i="27"/>
  <c r="H225" i="26"/>
  <c r="H225" i="25"/>
  <c r="H226" i="24"/>
  <c r="H225" i="23"/>
  <c r="H226" i="22"/>
  <c r="H226" i="21"/>
  <c r="H226" i="20"/>
  <c r="H262" i="19"/>
  <c r="H223" i="18"/>
  <c r="H285" i="17"/>
  <c r="H224" i="16"/>
  <c r="H285" i="15"/>
  <c r="H285" i="11"/>
  <c r="F117" i="6"/>
  <c r="E117" i="6"/>
  <c r="S117" i="6" s="1"/>
  <c r="I117" i="6"/>
  <c r="L120" i="31" l="1"/>
  <c r="J121" i="31" s="1"/>
  <c r="M120" i="31"/>
  <c r="K121" i="31" s="1"/>
  <c r="M120" i="34"/>
  <c r="K121" i="34" s="1"/>
  <c r="L120" i="34"/>
  <c r="J121" i="34" s="1"/>
  <c r="B122" i="35"/>
  <c r="A122" i="35" s="1"/>
  <c r="F122" i="35"/>
  <c r="H226" i="35"/>
  <c r="I122" i="35"/>
  <c r="U120" i="35"/>
  <c r="T121" i="35"/>
  <c r="E122" i="35"/>
  <c r="H226" i="34"/>
  <c r="L121" i="33"/>
  <c r="J122" i="33" s="1"/>
  <c r="M121" i="33"/>
  <c r="K122" i="33" s="1"/>
  <c r="H227" i="33"/>
  <c r="H226" i="32"/>
  <c r="M121" i="32"/>
  <c r="K122" i="32" s="1"/>
  <c r="L121" i="32"/>
  <c r="J122" i="32" s="1"/>
  <c r="H227" i="31"/>
  <c r="I124" i="10"/>
  <c r="H227" i="29"/>
  <c r="H288" i="28"/>
  <c r="H226" i="27"/>
  <c r="H226" i="26"/>
  <c r="H226" i="25"/>
  <c r="H227" i="24"/>
  <c r="H226" i="23"/>
  <c r="H227" i="22"/>
  <c r="H227" i="21"/>
  <c r="H227" i="20"/>
  <c r="H263" i="19"/>
  <c r="H224" i="18"/>
  <c r="H286" i="17"/>
  <c r="H225" i="16"/>
  <c r="H286" i="15"/>
  <c r="H286" i="11"/>
  <c r="U116" i="6"/>
  <c r="T117" i="6"/>
  <c r="L117" i="6"/>
  <c r="J118" i="6" s="1"/>
  <c r="M117" i="6"/>
  <c r="K118" i="6" s="1"/>
  <c r="E118" i="6" s="1"/>
  <c r="S118" i="6" s="1"/>
  <c r="T118" i="6" s="1"/>
  <c r="I121" i="31" l="1"/>
  <c r="D121" i="31"/>
  <c r="D121" i="34"/>
  <c r="I121" i="34"/>
  <c r="S122" i="35"/>
  <c r="H227" i="35"/>
  <c r="M122" i="35"/>
  <c r="K123" i="35" s="1"/>
  <c r="L122" i="35"/>
  <c r="J123" i="35" s="1"/>
  <c r="H227" i="34"/>
  <c r="I122" i="33"/>
  <c r="D122" i="33"/>
  <c r="H228" i="33"/>
  <c r="I122" i="32"/>
  <c r="H227" i="32"/>
  <c r="D122" i="32"/>
  <c r="H228" i="31"/>
  <c r="M124" i="10"/>
  <c r="K125" i="10" s="1"/>
  <c r="L124" i="10"/>
  <c r="J125" i="10" s="1"/>
  <c r="H228" i="29"/>
  <c r="H289" i="28"/>
  <c r="H227" i="27"/>
  <c r="H227" i="26"/>
  <c r="H227" i="25"/>
  <c r="H228" i="24"/>
  <c r="H227" i="23"/>
  <c r="H228" i="22"/>
  <c r="H228" i="21"/>
  <c r="H228" i="20"/>
  <c r="H264" i="19"/>
  <c r="H225" i="18"/>
  <c r="H287" i="17"/>
  <c r="H226" i="16"/>
  <c r="H287" i="15"/>
  <c r="H287" i="11"/>
  <c r="U117" i="6"/>
  <c r="I118" i="6"/>
  <c r="D118" i="6"/>
  <c r="L121" i="31" l="1"/>
  <c r="J122" i="31" s="1"/>
  <c r="M121" i="31"/>
  <c r="K122" i="31" s="1"/>
  <c r="L121" i="34"/>
  <c r="J122" i="34" s="1"/>
  <c r="M121" i="34"/>
  <c r="K122" i="34" s="1"/>
  <c r="E123" i="35"/>
  <c r="H228" i="35"/>
  <c r="I123" i="35"/>
  <c r="D123" i="35"/>
  <c r="T122" i="35"/>
  <c r="U121" i="35"/>
  <c r="H228" i="34"/>
  <c r="H229" i="33"/>
  <c r="L122" i="33"/>
  <c r="J123" i="33" s="1"/>
  <c r="D123" i="33" s="1"/>
  <c r="M122" i="33"/>
  <c r="K123" i="33" s="1"/>
  <c r="M122" i="32"/>
  <c r="K123" i="32" s="1"/>
  <c r="L122" i="32"/>
  <c r="J123" i="32" s="1"/>
  <c r="H228" i="32"/>
  <c r="H229" i="31"/>
  <c r="I125" i="10"/>
  <c r="H229" i="29"/>
  <c r="H228" i="27"/>
  <c r="H228" i="26"/>
  <c r="H228" i="25"/>
  <c r="H229" i="24"/>
  <c r="H228" i="23"/>
  <c r="H229" i="22"/>
  <c r="H229" i="21"/>
  <c r="H229" i="20"/>
  <c r="H265" i="19"/>
  <c r="H226" i="18"/>
  <c r="H288" i="17"/>
  <c r="H227" i="16"/>
  <c r="H288" i="15"/>
  <c r="H288" i="11"/>
  <c r="F118" i="6"/>
  <c r="L118" i="6"/>
  <c r="J119" i="6" s="1"/>
  <c r="M118" i="6"/>
  <c r="K119" i="6" s="1"/>
  <c r="D122" i="31" l="1"/>
  <c r="I122" i="31"/>
  <c r="D122" i="34"/>
  <c r="I122" i="34"/>
  <c r="B123" i="35"/>
  <c r="A123" i="35" s="1"/>
  <c r="F123" i="35"/>
  <c r="H229" i="35"/>
  <c r="L123" i="35"/>
  <c r="J124" i="35" s="1"/>
  <c r="D124" i="35" s="1"/>
  <c r="M123" i="35"/>
  <c r="K124" i="35" s="1"/>
  <c r="E124" i="35" s="1"/>
  <c r="S123" i="35"/>
  <c r="H229" i="34"/>
  <c r="I123" i="33"/>
  <c r="H230" i="33"/>
  <c r="H229" i="32"/>
  <c r="I123" i="32"/>
  <c r="D123" i="32"/>
  <c r="H230" i="31"/>
  <c r="L125" i="10"/>
  <c r="J126" i="10" s="1"/>
  <c r="M125" i="10"/>
  <c r="K126" i="10" s="1"/>
  <c r="H230" i="29"/>
  <c r="H229" i="27"/>
  <c r="H229" i="26"/>
  <c r="H229" i="25"/>
  <c r="H230" i="24"/>
  <c r="H229" i="23"/>
  <c r="H230" i="22"/>
  <c r="H230" i="21"/>
  <c r="H230" i="20"/>
  <c r="H266" i="19"/>
  <c r="H227" i="18"/>
  <c r="H289" i="17"/>
  <c r="H228" i="16"/>
  <c r="H289" i="15"/>
  <c r="H289" i="11"/>
  <c r="I119" i="6"/>
  <c r="E119" i="6"/>
  <c r="S119" i="6" s="1"/>
  <c r="D119" i="6"/>
  <c r="M122" i="31" l="1"/>
  <c r="K123" i="31" s="1"/>
  <c r="L122" i="31"/>
  <c r="J123" i="31" s="1"/>
  <c r="M122" i="34"/>
  <c r="K123" i="34" s="1"/>
  <c r="L122" i="34"/>
  <c r="J123" i="34" s="1"/>
  <c r="U122" i="35"/>
  <c r="T123" i="35"/>
  <c r="H230" i="35"/>
  <c r="B124" i="35"/>
  <c r="A124" i="35" s="1"/>
  <c r="F124" i="35"/>
  <c r="S124" i="35"/>
  <c r="U123" i="35" s="1"/>
  <c r="I124" i="35"/>
  <c r="H230" i="34"/>
  <c r="H231" i="33"/>
  <c r="L123" i="33"/>
  <c r="J124" i="33" s="1"/>
  <c r="M123" i="33"/>
  <c r="K124" i="33" s="1"/>
  <c r="H230" i="32"/>
  <c r="L123" i="32"/>
  <c r="J124" i="32" s="1"/>
  <c r="M123" i="32"/>
  <c r="K124" i="32" s="1"/>
  <c r="H231" i="31"/>
  <c r="I126" i="10"/>
  <c r="H231" i="29"/>
  <c r="H230" i="27"/>
  <c r="H230" i="26"/>
  <c r="H230" i="25"/>
  <c r="H231" i="24"/>
  <c r="H230" i="23"/>
  <c r="H231" i="22"/>
  <c r="H231" i="21"/>
  <c r="H231" i="20"/>
  <c r="H267" i="19"/>
  <c r="H228" i="18"/>
  <c r="H229" i="16"/>
  <c r="U118" i="6"/>
  <c r="T119" i="6"/>
  <c r="F119" i="6"/>
  <c r="M119" i="6"/>
  <c r="K120" i="6" s="1"/>
  <c r="L119" i="6"/>
  <c r="J120" i="6" s="1"/>
  <c r="D120" i="6" s="1"/>
  <c r="I123" i="31" l="1"/>
  <c r="D123" i="31"/>
  <c r="I123" i="34"/>
  <c r="D123" i="34"/>
  <c r="M124" i="35"/>
  <c r="K125" i="35" s="1"/>
  <c r="L124" i="35"/>
  <c r="J125" i="35" s="1"/>
  <c r="H231" i="35"/>
  <c r="T124" i="35"/>
  <c r="H231" i="34"/>
  <c r="I124" i="33"/>
  <c r="D124" i="33"/>
  <c r="H232" i="33"/>
  <c r="I124" i="32"/>
  <c r="H231" i="32"/>
  <c r="D124" i="32"/>
  <c r="H232" i="31"/>
  <c r="L126" i="10"/>
  <c r="J127" i="10" s="1"/>
  <c r="M126" i="10"/>
  <c r="K127" i="10" s="1"/>
  <c r="H232" i="29"/>
  <c r="H231" i="27"/>
  <c r="H231" i="26"/>
  <c r="H231" i="25"/>
  <c r="H232" i="24"/>
  <c r="H231" i="23"/>
  <c r="H232" i="22"/>
  <c r="H232" i="21"/>
  <c r="H232" i="20"/>
  <c r="H268" i="19"/>
  <c r="H229" i="18"/>
  <c r="H230" i="16"/>
  <c r="F120" i="6"/>
  <c r="I120" i="6"/>
  <c r="E120" i="6"/>
  <c r="S120" i="6" s="1"/>
  <c r="M123" i="31" l="1"/>
  <c r="K124" i="31" s="1"/>
  <c r="L123" i="31"/>
  <c r="J124" i="31" s="1"/>
  <c r="L123" i="34"/>
  <c r="J124" i="34" s="1"/>
  <c r="M123" i="34"/>
  <c r="K124" i="34" s="1"/>
  <c r="I125" i="35"/>
  <c r="D125" i="35"/>
  <c r="E125" i="35"/>
  <c r="H232" i="35"/>
  <c r="H232" i="34"/>
  <c r="H233" i="33"/>
  <c r="L124" i="33"/>
  <c r="J125" i="33" s="1"/>
  <c r="M124" i="33"/>
  <c r="K125" i="33" s="1"/>
  <c r="H232" i="32"/>
  <c r="M124" i="32"/>
  <c r="K125" i="32" s="1"/>
  <c r="L124" i="32"/>
  <c r="J125" i="32" s="1"/>
  <c r="H233" i="31"/>
  <c r="I127" i="10"/>
  <c r="H233" i="29"/>
  <c r="H232" i="27"/>
  <c r="H232" i="26"/>
  <c r="H232" i="25"/>
  <c r="H233" i="24"/>
  <c r="H232" i="23"/>
  <c r="H233" i="22"/>
  <c r="H233" i="21"/>
  <c r="H233" i="20"/>
  <c r="H269" i="19"/>
  <c r="H230" i="18"/>
  <c r="H231" i="16"/>
  <c r="U119" i="6"/>
  <c r="T120" i="6"/>
  <c r="M120" i="6"/>
  <c r="K121" i="6" s="1"/>
  <c r="L120" i="6"/>
  <c r="J121" i="6" s="1"/>
  <c r="D124" i="31" l="1"/>
  <c r="I124" i="31"/>
  <c r="D124" i="34"/>
  <c r="I124" i="34"/>
  <c r="S125" i="35"/>
  <c r="H233" i="35"/>
  <c r="B125" i="35"/>
  <c r="A125" i="35" s="1"/>
  <c r="F125" i="35"/>
  <c r="L125" i="35"/>
  <c r="J126" i="35" s="1"/>
  <c r="D126" i="35" s="1"/>
  <c r="M125" i="35"/>
  <c r="K126" i="35" s="1"/>
  <c r="H233" i="34"/>
  <c r="H234" i="33"/>
  <c r="I125" i="33"/>
  <c r="D125" i="33"/>
  <c r="H233" i="32"/>
  <c r="I125" i="32"/>
  <c r="D125" i="32"/>
  <c r="H234" i="31"/>
  <c r="M127" i="10"/>
  <c r="K128" i="10" s="1"/>
  <c r="L127" i="10"/>
  <c r="J128" i="10" s="1"/>
  <c r="H234" i="29"/>
  <c r="H233" i="27"/>
  <c r="H233" i="26"/>
  <c r="H233" i="25"/>
  <c r="H234" i="24"/>
  <c r="H233" i="23"/>
  <c r="H234" i="22"/>
  <c r="H234" i="21"/>
  <c r="H234" i="20"/>
  <c r="H270" i="19"/>
  <c r="H231" i="18"/>
  <c r="H232" i="16"/>
  <c r="I121" i="6"/>
  <c r="D121" i="6"/>
  <c r="E121" i="6"/>
  <c r="S121" i="6" s="1"/>
  <c r="M124" i="31" l="1"/>
  <c r="K125" i="31" s="1"/>
  <c r="L124" i="31"/>
  <c r="J125" i="31" s="1"/>
  <c r="M124" i="34"/>
  <c r="K125" i="34" s="1"/>
  <c r="L124" i="34"/>
  <c r="J125" i="34" s="1"/>
  <c r="B126" i="35"/>
  <c r="A126" i="35" s="1"/>
  <c r="F126" i="35"/>
  <c r="E126" i="35"/>
  <c r="I126" i="35"/>
  <c r="H234" i="35"/>
  <c r="T125" i="35"/>
  <c r="U124" i="35"/>
  <c r="H234" i="34"/>
  <c r="H235" i="33"/>
  <c r="L125" i="33"/>
  <c r="J126" i="33" s="1"/>
  <c r="D126" i="33" s="1"/>
  <c r="M125" i="33"/>
  <c r="K126" i="33" s="1"/>
  <c r="H234" i="32"/>
  <c r="M125" i="32"/>
  <c r="K126" i="32" s="1"/>
  <c r="L125" i="32"/>
  <c r="J126" i="32" s="1"/>
  <c r="H235" i="31"/>
  <c r="I128" i="10"/>
  <c r="H235" i="29"/>
  <c r="H234" i="27"/>
  <c r="H234" i="26"/>
  <c r="H234" i="25"/>
  <c r="H235" i="24"/>
  <c r="H234" i="23"/>
  <c r="H235" i="22"/>
  <c r="H235" i="21"/>
  <c r="H235" i="20"/>
  <c r="H271" i="19"/>
  <c r="H232" i="18"/>
  <c r="H233" i="16"/>
  <c r="U120" i="6"/>
  <c r="T121" i="6"/>
  <c r="F121" i="6"/>
  <c r="L121" i="6"/>
  <c r="J122" i="6" s="1"/>
  <c r="M121" i="6"/>
  <c r="K122" i="6" s="1"/>
  <c r="E122" i="6" s="1"/>
  <c r="S122" i="6" s="1"/>
  <c r="I125" i="31" l="1"/>
  <c r="D125" i="31"/>
  <c r="D125" i="34"/>
  <c r="I125" i="34"/>
  <c r="H235" i="35"/>
  <c r="S126" i="35"/>
  <c r="M126" i="35"/>
  <c r="K127" i="35" s="1"/>
  <c r="L126" i="35"/>
  <c r="J127" i="35" s="1"/>
  <c r="H235" i="34"/>
  <c r="I126" i="33"/>
  <c r="H236" i="33"/>
  <c r="I126" i="32"/>
  <c r="H235" i="32"/>
  <c r="D126" i="32"/>
  <c r="H236" i="31"/>
  <c r="M128" i="10"/>
  <c r="K129" i="10" s="1"/>
  <c r="L128" i="10"/>
  <c r="J129" i="10" s="1"/>
  <c r="H236" i="29"/>
  <c r="H235" i="27"/>
  <c r="H235" i="26"/>
  <c r="H235" i="25"/>
  <c r="H236" i="24"/>
  <c r="H235" i="23"/>
  <c r="H236" i="22"/>
  <c r="H236" i="21"/>
  <c r="H236" i="20"/>
  <c r="H272" i="19"/>
  <c r="H233" i="18"/>
  <c r="H234" i="16"/>
  <c r="T122" i="6"/>
  <c r="U121" i="6"/>
  <c r="I122" i="6"/>
  <c r="D122" i="6"/>
  <c r="L125" i="31" l="1"/>
  <c r="J126" i="31" s="1"/>
  <c r="M125" i="31"/>
  <c r="K126" i="31" s="1"/>
  <c r="M125" i="34"/>
  <c r="K126" i="34" s="1"/>
  <c r="L125" i="34"/>
  <c r="J126" i="34" s="1"/>
  <c r="U125" i="35"/>
  <c r="T126" i="35"/>
  <c r="E127" i="35"/>
  <c r="I127" i="35"/>
  <c r="D127" i="35"/>
  <c r="H236" i="35"/>
  <c r="H236" i="34"/>
  <c r="L126" i="33"/>
  <c r="J127" i="33" s="1"/>
  <c r="M126" i="33"/>
  <c r="K127" i="33" s="1"/>
  <c r="H237" i="33"/>
  <c r="M126" i="32"/>
  <c r="K127" i="32" s="1"/>
  <c r="L126" i="32"/>
  <c r="J127" i="32" s="1"/>
  <c r="H236" i="32"/>
  <c r="H237" i="31"/>
  <c r="I129" i="10"/>
  <c r="H237" i="29"/>
  <c r="H236" i="27"/>
  <c r="H236" i="26"/>
  <c r="H236" i="25"/>
  <c r="H237" i="24"/>
  <c r="H236" i="23"/>
  <c r="H237" i="22"/>
  <c r="H237" i="21"/>
  <c r="H237" i="20"/>
  <c r="H273" i="19"/>
  <c r="H234" i="18"/>
  <c r="H235" i="16"/>
  <c r="M122" i="6"/>
  <c r="K123" i="6" s="1"/>
  <c r="L122" i="6"/>
  <c r="J123" i="6" s="1"/>
  <c r="D123" i="6" s="1"/>
  <c r="F122" i="6"/>
  <c r="D126" i="31" l="1"/>
  <c r="I126" i="31"/>
  <c r="I126" i="34"/>
  <c r="D126" i="34"/>
  <c r="B127" i="35"/>
  <c r="A127" i="35" s="1"/>
  <c r="F127" i="35"/>
  <c r="L127" i="35"/>
  <c r="J128" i="35" s="1"/>
  <c r="D128" i="35" s="1"/>
  <c r="M127" i="35"/>
  <c r="K128" i="35" s="1"/>
  <c r="H237" i="35"/>
  <c r="S127" i="35"/>
  <c r="H237" i="34"/>
  <c r="I127" i="33"/>
  <c r="D127" i="33"/>
  <c r="H238" i="33"/>
  <c r="H237" i="32"/>
  <c r="I127" i="32"/>
  <c r="D127" i="32"/>
  <c r="H238" i="31"/>
  <c r="L129" i="10"/>
  <c r="J130" i="10" s="1"/>
  <c r="M129" i="10"/>
  <c r="K130" i="10" s="1"/>
  <c r="H238" i="29"/>
  <c r="H237" i="27"/>
  <c r="H237" i="26"/>
  <c r="H237" i="25"/>
  <c r="H238" i="24"/>
  <c r="H237" i="23"/>
  <c r="H238" i="22"/>
  <c r="H238" i="21"/>
  <c r="H238" i="20"/>
  <c r="H274" i="19"/>
  <c r="H235" i="18"/>
  <c r="H236" i="16"/>
  <c r="F123" i="6"/>
  <c r="I123" i="6"/>
  <c r="E123" i="6"/>
  <c r="S123" i="6" s="1"/>
  <c r="M126" i="31" l="1"/>
  <c r="K127" i="31" s="1"/>
  <c r="L126" i="31"/>
  <c r="J127" i="31" s="1"/>
  <c r="M126" i="34"/>
  <c r="K127" i="34" s="1"/>
  <c r="L126" i="34"/>
  <c r="J127" i="34" s="1"/>
  <c r="U126" i="35"/>
  <c r="T127" i="35"/>
  <c r="B128" i="35"/>
  <c r="A128" i="35" s="1"/>
  <c r="F128" i="35"/>
  <c r="E128" i="35"/>
  <c r="I128" i="35"/>
  <c r="H238" i="35"/>
  <c r="H238" i="34"/>
  <c r="H239" i="33"/>
  <c r="L127" i="33"/>
  <c r="J128" i="33" s="1"/>
  <c r="M127" i="33"/>
  <c r="K128" i="33" s="1"/>
  <c r="H238" i="32"/>
  <c r="L127" i="32"/>
  <c r="J128" i="32" s="1"/>
  <c r="M127" i="32"/>
  <c r="K128" i="32" s="1"/>
  <c r="H239" i="31"/>
  <c r="I130" i="10"/>
  <c r="H239" i="29"/>
  <c r="H238" i="27"/>
  <c r="H238" i="26"/>
  <c r="H238" i="25"/>
  <c r="H239" i="24"/>
  <c r="H238" i="23"/>
  <c r="H239" i="22"/>
  <c r="H239" i="21"/>
  <c r="H239" i="20"/>
  <c r="H275" i="19"/>
  <c r="H236" i="18"/>
  <c r="H237" i="16"/>
  <c r="U122" i="6"/>
  <c r="T123" i="6"/>
  <c r="M123" i="6"/>
  <c r="K124" i="6" s="1"/>
  <c r="E124" i="6" s="1"/>
  <c r="S124" i="6" s="1"/>
  <c r="T124" i="6" s="1"/>
  <c r="L123" i="6"/>
  <c r="J124" i="6" s="1"/>
  <c r="D127" i="31" l="1"/>
  <c r="I127" i="31"/>
  <c r="D127" i="34"/>
  <c r="I127" i="34"/>
  <c r="H239" i="35"/>
  <c r="S128" i="35"/>
  <c r="M128" i="35"/>
  <c r="K129" i="35" s="1"/>
  <c r="L128" i="35"/>
  <c r="J129" i="35" s="1"/>
  <c r="H239" i="34"/>
  <c r="H240" i="33"/>
  <c r="I128" i="33"/>
  <c r="D128" i="33"/>
  <c r="I128" i="32"/>
  <c r="H239" i="32"/>
  <c r="D128" i="32"/>
  <c r="H240" i="31"/>
  <c r="L130" i="10"/>
  <c r="J131" i="10" s="1"/>
  <c r="M130" i="10"/>
  <c r="K131" i="10" s="1"/>
  <c r="H240" i="29"/>
  <c r="H239" i="27"/>
  <c r="H239" i="26"/>
  <c r="H239" i="25"/>
  <c r="H240" i="24"/>
  <c r="H239" i="23"/>
  <c r="H240" i="22"/>
  <c r="H240" i="21"/>
  <c r="H240" i="20"/>
  <c r="H276" i="19"/>
  <c r="H237" i="18"/>
  <c r="H238" i="16"/>
  <c r="U123" i="6"/>
  <c r="I124" i="6"/>
  <c r="D124" i="6"/>
  <c r="L127" i="31" l="1"/>
  <c r="J128" i="31" s="1"/>
  <c r="M127" i="31"/>
  <c r="K128" i="31" s="1"/>
  <c r="M127" i="34"/>
  <c r="K128" i="34" s="1"/>
  <c r="L127" i="34"/>
  <c r="J128" i="34" s="1"/>
  <c r="T128" i="35"/>
  <c r="U127" i="35"/>
  <c r="E129" i="35"/>
  <c r="I129" i="35"/>
  <c r="D129" i="35"/>
  <c r="H240" i="35"/>
  <c r="H240" i="34"/>
  <c r="H241" i="33"/>
  <c r="L128" i="33"/>
  <c r="J129" i="33" s="1"/>
  <c r="M128" i="33"/>
  <c r="K129" i="33" s="1"/>
  <c r="H240" i="32"/>
  <c r="M128" i="32"/>
  <c r="K129" i="32" s="1"/>
  <c r="L128" i="32"/>
  <c r="J129" i="32" s="1"/>
  <c r="H241" i="31"/>
  <c r="I131" i="10"/>
  <c r="H241" i="29"/>
  <c r="H240" i="27"/>
  <c r="H240" i="26"/>
  <c r="H240" i="25"/>
  <c r="H241" i="24"/>
  <c r="H240" i="23"/>
  <c r="H241" i="22"/>
  <c r="H241" i="21"/>
  <c r="H241" i="20"/>
  <c r="H277" i="19"/>
  <c r="H238" i="18"/>
  <c r="H239" i="16"/>
  <c r="F124" i="6"/>
  <c r="M124" i="6"/>
  <c r="K125" i="6" s="1"/>
  <c r="L124" i="6"/>
  <c r="J125" i="6" s="1"/>
  <c r="D128" i="31" l="1"/>
  <c r="I128" i="31"/>
  <c r="D128" i="34"/>
  <c r="I128" i="34"/>
  <c r="B129" i="35"/>
  <c r="A129" i="35" s="1"/>
  <c r="F129" i="35"/>
  <c r="L129" i="35"/>
  <c r="J130" i="35" s="1"/>
  <c r="D130" i="35" s="1"/>
  <c r="M129" i="35"/>
  <c r="K130" i="35" s="1"/>
  <c r="H241" i="35"/>
  <c r="S129" i="35"/>
  <c r="H241" i="34"/>
  <c r="I129" i="33"/>
  <c r="D129" i="33"/>
  <c r="H242" i="33"/>
  <c r="H241" i="32"/>
  <c r="I129" i="32"/>
  <c r="D129" i="32"/>
  <c r="H242" i="31"/>
  <c r="L131" i="10"/>
  <c r="J132" i="10" s="1"/>
  <c r="M131" i="10"/>
  <c r="K132" i="10" s="1"/>
  <c r="H242" i="29"/>
  <c r="H241" i="27"/>
  <c r="H241" i="26"/>
  <c r="H241" i="25"/>
  <c r="H242" i="24"/>
  <c r="H241" i="23"/>
  <c r="H242" i="22"/>
  <c r="H242" i="21"/>
  <c r="H242" i="20"/>
  <c r="H278" i="19"/>
  <c r="H239" i="18"/>
  <c r="H240" i="16"/>
  <c r="I125" i="6"/>
  <c r="E125" i="6"/>
  <c r="S125" i="6" s="1"/>
  <c r="D125" i="6"/>
  <c r="L128" i="31" l="1"/>
  <c r="J129" i="31" s="1"/>
  <c r="M128" i="31"/>
  <c r="K129" i="31" s="1"/>
  <c r="L128" i="34"/>
  <c r="J129" i="34" s="1"/>
  <c r="M128" i="34"/>
  <c r="K129" i="34" s="1"/>
  <c r="U128" i="35"/>
  <c r="T129" i="35"/>
  <c r="B130" i="35"/>
  <c r="A130" i="35" s="1"/>
  <c r="F130" i="35"/>
  <c r="E130" i="35"/>
  <c r="I130" i="35"/>
  <c r="H242" i="35"/>
  <c r="H242" i="34"/>
  <c r="L129" i="33"/>
  <c r="J130" i="33" s="1"/>
  <c r="M129" i="33"/>
  <c r="K130" i="33" s="1"/>
  <c r="H243" i="33"/>
  <c r="H242" i="32"/>
  <c r="M129" i="32"/>
  <c r="K130" i="32" s="1"/>
  <c r="L129" i="32"/>
  <c r="J130" i="32" s="1"/>
  <c r="H243" i="31"/>
  <c r="I132" i="10"/>
  <c r="H243" i="29"/>
  <c r="H242" i="27"/>
  <c r="H242" i="26"/>
  <c r="H242" i="25"/>
  <c r="H243" i="24"/>
  <c r="H242" i="23"/>
  <c r="H243" i="22"/>
  <c r="H243" i="21"/>
  <c r="H243" i="20"/>
  <c r="H279" i="19"/>
  <c r="H240" i="18"/>
  <c r="H241" i="16"/>
  <c r="U124" i="6"/>
  <c r="T125" i="6"/>
  <c r="M125" i="6"/>
  <c r="K126" i="6" s="1"/>
  <c r="L125" i="6"/>
  <c r="J126" i="6" s="1"/>
  <c r="F125" i="6"/>
  <c r="I129" i="31" l="1"/>
  <c r="D129" i="31"/>
  <c r="I129" i="34"/>
  <c r="D129" i="34"/>
  <c r="H243" i="35"/>
  <c r="S130" i="35"/>
  <c r="M130" i="35"/>
  <c r="K131" i="35" s="1"/>
  <c r="L130" i="35"/>
  <c r="J131" i="35" s="1"/>
  <c r="H243" i="34"/>
  <c r="I130" i="33"/>
  <c r="H244" i="33"/>
  <c r="D130" i="33"/>
  <c r="H243" i="32"/>
  <c r="I130" i="32"/>
  <c r="D130" i="32"/>
  <c r="H244" i="31"/>
  <c r="M132" i="10"/>
  <c r="K133" i="10" s="1"/>
  <c r="L132" i="10"/>
  <c r="J133" i="10" s="1"/>
  <c r="H244" i="29"/>
  <c r="H243" i="27"/>
  <c r="H243" i="26"/>
  <c r="H243" i="25"/>
  <c r="H244" i="24"/>
  <c r="H243" i="23"/>
  <c r="H244" i="22"/>
  <c r="H244" i="21"/>
  <c r="H244" i="20"/>
  <c r="H280" i="19"/>
  <c r="H241" i="18"/>
  <c r="H242" i="16"/>
  <c r="I126" i="6"/>
  <c r="D126" i="6"/>
  <c r="E126" i="6"/>
  <c r="S126" i="6" s="1"/>
  <c r="L129" i="31" l="1"/>
  <c r="J130" i="31" s="1"/>
  <c r="M129" i="31"/>
  <c r="K130" i="31" s="1"/>
  <c r="L129" i="34"/>
  <c r="J130" i="34" s="1"/>
  <c r="M129" i="34"/>
  <c r="K130" i="34" s="1"/>
  <c r="T130" i="35"/>
  <c r="U129" i="35"/>
  <c r="E131" i="35"/>
  <c r="I131" i="35"/>
  <c r="D131" i="35"/>
  <c r="H244" i="35"/>
  <c r="H244" i="34"/>
  <c r="H245" i="33"/>
  <c r="L130" i="33"/>
  <c r="J131" i="33" s="1"/>
  <c r="M130" i="33"/>
  <c r="K131" i="33" s="1"/>
  <c r="H244" i="32"/>
  <c r="M130" i="32"/>
  <c r="K131" i="32" s="1"/>
  <c r="L130" i="32"/>
  <c r="J131" i="32" s="1"/>
  <c r="H245" i="31"/>
  <c r="I133" i="10"/>
  <c r="H245" i="29"/>
  <c r="H244" i="27"/>
  <c r="H244" i="26"/>
  <c r="H244" i="25"/>
  <c r="H245" i="24"/>
  <c r="H244" i="23"/>
  <c r="H245" i="22"/>
  <c r="H245" i="21"/>
  <c r="H245" i="20"/>
  <c r="H281" i="19"/>
  <c r="H242" i="18"/>
  <c r="H243" i="16"/>
  <c r="U125" i="6"/>
  <c r="T126" i="6"/>
  <c r="F126" i="6"/>
  <c r="M126" i="6"/>
  <c r="K127" i="6" s="1"/>
  <c r="L126" i="6"/>
  <c r="J127" i="6" s="1"/>
  <c r="D127" i="6" s="1"/>
  <c r="I130" i="31" l="1"/>
  <c r="D130" i="31"/>
  <c r="D130" i="34"/>
  <c r="I130" i="34"/>
  <c r="B131" i="35"/>
  <c r="A131" i="35" s="1"/>
  <c r="F131" i="35"/>
  <c r="L131" i="35"/>
  <c r="J132" i="35" s="1"/>
  <c r="D132" i="35" s="1"/>
  <c r="M131" i="35"/>
  <c r="K132" i="35" s="1"/>
  <c r="H245" i="35"/>
  <c r="S131" i="35"/>
  <c r="H245" i="34"/>
  <c r="H246" i="33"/>
  <c r="I131" i="33"/>
  <c r="D131" i="33"/>
  <c r="I131" i="32"/>
  <c r="D131" i="32"/>
  <c r="H245" i="32"/>
  <c r="H246" i="31"/>
  <c r="L133" i="10"/>
  <c r="J134" i="10" s="1"/>
  <c r="M133" i="10"/>
  <c r="K134" i="10" s="1"/>
  <c r="H246" i="29"/>
  <c r="H245" i="27"/>
  <c r="H245" i="26"/>
  <c r="H245" i="25"/>
  <c r="H246" i="24"/>
  <c r="H245" i="23"/>
  <c r="H246" i="22"/>
  <c r="H246" i="21"/>
  <c r="H246" i="20"/>
  <c r="H282" i="19"/>
  <c r="H243" i="18"/>
  <c r="H244" i="16"/>
  <c r="F127" i="6"/>
  <c r="E127" i="6"/>
  <c r="S127" i="6" s="1"/>
  <c r="I127" i="6"/>
  <c r="M130" i="31" l="1"/>
  <c r="K131" i="31" s="1"/>
  <c r="L130" i="31"/>
  <c r="J131" i="31" s="1"/>
  <c r="L130" i="34"/>
  <c r="J131" i="34" s="1"/>
  <c r="M130" i="34"/>
  <c r="K131" i="34" s="1"/>
  <c r="U130" i="35"/>
  <c r="T131" i="35"/>
  <c r="B132" i="35"/>
  <c r="A132" i="35" s="1"/>
  <c r="F132" i="35"/>
  <c r="E132" i="35"/>
  <c r="I132" i="35"/>
  <c r="H246" i="35"/>
  <c r="H246" i="34"/>
  <c r="L131" i="33"/>
  <c r="J132" i="33" s="1"/>
  <c r="D132" i="33" s="1"/>
  <c r="M131" i="33"/>
  <c r="K132" i="33" s="1"/>
  <c r="H247" i="33"/>
  <c r="H246" i="32"/>
  <c r="L131" i="32"/>
  <c r="J132" i="32" s="1"/>
  <c r="D132" i="32" s="1"/>
  <c r="M131" i="32"/>
  <c r="K132" i="32" s="1"/>
  <c r="H247" i="31"/>
  <c r="I134" i="10"/>
  <c r="H247" i="29"/>
  <c r="H246" i="27"/>
  <c r="H246" i="26"/>
  <c r="H246" i="25"/>
  <c r="H247" i="24"/>
  <c r="H246" i="23"/>
  <c r="H247" i="22"/>
  <c r="H247" i="21"/>
  <c r="H247" i="20"/>
  <c r="H283" i="19"/>
  <c r="H244" i="18"/>
  <c r="H245" i="16"/>
  <c r="U126" i="6"/>
  <c r="T127" i="6"/>
  <c r="M127" i="6"/>
  <c r="K128" i="6" s="1"/>
  <c r="L127" i="6"/>
  <c r="J128" i="6" s="1"/>
  <c r="D131" i="31" l="1"/>
  <c r="I131" i="31"/>
  <c r="I131" i="34"/>
  <c r="D131" i="34"/>
  <c r="H247" i="35"/>
  <c r="S132" i="35"/>
  <c r="M132" i="35"/>
  <c r="K133" i="35" s="1"/>
  <c r="L132" i="35"/>
  <c r="J133" i="35" s="1"/>
  <c r="H247" i="34"/>
  <c r="H248" i="33"/>
  <c r="I132" i="33"/>
  <c r="H247" i="32"/>
  <c r="I132" i="32"/>
  <c r="H248" i="31"/>
  <c r="L134" i="10"/>
  <c r="J135" i="10" s="1"/>
  <c r="M134" i="10"/>
  <c r="K135" i="10" s="1"/>
  <c r="H248" i="29"/>
  <c r="H247" i="27"/>
  <c r="H247" i="26"/>
  <c r="H247" i="25"/>
  <c r="H248" i="24"/>
  <c r="H247" i="23"/>
  <c r="H248" i="22"/>
  <c r="H248" i="21"/>
  <c r="H248" i="20"/>
  <c r="H284" i="19"/>
  <c r="H245" i="18"/>
  <c r="H246" i="16"/>
  <c r="I128" i="6"/>
  <c r="D128" i="6"/>
  <c r="E128" i="6"/>
  <c r="S128" i="6" s="1"/>
  <c r="M131" i="31" l="1"/>
  <c r="K132" i="31" s="1"/>
  <c r="L131" i="31"/>
  <c r="J132" i="31" s="1"/>
  <c r="L131" i="34"/>
  <c r="J132" i="34" s="1"/>
  <c r="M131" i="34"/>
  <c r="K132" i="34" s="1"/>
  <c r="T132" i="35"/>
  <c r="U131" i="35"/>
  <c r="E133" i="35"/>
  <c r="I133" i="35"/>
  <c r="D133" i="35"/>
  <c r="H248" i="35"/>
  <c r="H248" i="34"/>
  <c r="L132" i="33"/>
  <c r="J133" i="33" s="1"/>
  <c r="M132" i="33"/>
  <c r="K133" i="33" s="1"/>
  <c r="H249" i="33"/>
  <c r="H248" i="32"/>
  <c r="M132" i="32"/>
  <c r="K133" i="32" s="1"/>
  <c r="L132" i="32"/>
  <c r="J133" i="32" s="1"/>
  <c r="H249" i="31"/>
  <c r="I135" i="10"/>
  <c r="H249" i="29"/>
  <c r="H248" i="27"/>
  <c r="H248" i="26"/>
  <c r="H248" i="25"/>
  <c r="H249" i="24"/>
  <c r="H248" i="23"/>
  <c r="H249" i="22"/>
  <c r="H249" i="21"/>
  <c r="H249" i="20"/>
  <c r="H285" i="19"/>
  <c r="H246" i="18"/>
  <c r="H247" i="16"/>
  <c r="U127" i="6"/>
  <c r="T128" i="6"/>
  <c r="F128" i="6"/>
  <c r="M128" i="6"/>
  <c r="K129" i="6" s="1"/>
  <c r="L128" i="6"/>
  <c r="J129" i="6" s="1"/>
  <c r="I132" i="31" l="1"/>
  <c r="D132" i="31"/>
  <c r="I132" i="34"/>
  <c r="D132" i="34"/>
  <c r="B133" i="35"/>
  <c r="A133" i="35" s="1"/>
  <c r="F133" i="35"/>
  <c r="L133" i="35"/>
  <c r="J134" i="35" s="1"/>
  <c r="D134" i="35" s="1"/>
  <c r="M133" i="35"/>
  <c r="K134" i="35" s="1"/>
  <c r="H249" i="35"/>
  <c r="S133" i="35"/>
  <c r="H249" i="34"/>
  <c r="I133" i="33"/>
  <c r="D133" i="33"/>
  <c r="H250" i="33"/>
  <c r="H249" i="32"/>
  <c r="I133" i="32"/>
  <c r="D133" i="32"/>
  <c r="H250" i="31"/>
  <c r="M135" i="10"/>
  <c r="K136" i="10" s="1"/>
  <c r="L135" i="10"/>
  <c r="J136" i="10" s="1"/>
  <c r="H250" i="29"/>
  <c r="H249" i="27"/>
  <c r="H249" i="26"/>
  <c r="H249" i="25"/>
  <c r="H250" i="24"/>
  <c r="H249" i="23"/>
  <c r="H250" i="22"/>
  <c r="H250" i="21"/>
  <c r="H250" i="20"/>
  <c r="H286" i="19"/>
  <c r="H247" i="18"/>
  <c r="H248" i="16"/>
  <c r="I129" i="6"/>
  <c r="E129" i="6"/>
  <c r="S129" i="6" s="1"/>
  <c r="D129" i="6"/>
  <c r="L132" i="31" l="1"/>
  <c r="J133" i="31" s="1"/>
  <c r="M132" i="31"/>
  <c r="K133" i="31" s="1"/>
  <c r="L132" i="34"/>
  <c r="J133" i="34" s="1"/>
  <c r="M132" i="34"/>
  <c r="K133" i="34" s="1"/>
  <c r="U132" i="35"/>
  <c r="T133" i="35"/>
  <c r="B134" i="35"/>
  <c r="A134" i="35" s="1"/>
  <c r="F134" i="35"/>
  <c r="E134" i="35"/>
  <c r="I134" i="35"/>
  <c r="H250" i="35"/>
  <c r="H250" i="34"/>
  <c r="H251" i="33"/>
  <c r="L133" i="33"/>
  <c r="J134" i="33" s="1"/>
  <c r="D134" i="33" s="1"/>
  <c r="M133" i="33"/>
  <c r="K134" i="33" s="1"/>
  <c r="H250" i="32"/>
  <c r="M133" i="32"/>
  <c r="K134" i="32" s="1"/>
  <c r="L133" i="32"/>
  <c r="J134" i="32" s="1"/>
  <c r="D134" i="32" s="1"/>
  <c r="H251" i="31"/>
  <c r="I136" i="10"/>
  <c r="H251" i="29"/>
  <c r="H250" i="27"/>
  <c r="H250" i="26"/>
  <c r="H250" i="25"/>
  <c r="H251" i="24"/>
  <c r="H250" i="23"/>
  <c r="H251" i="22"/>
  <c r="H251" i="21"/>
  <c r="H251" i="20"/>
  <c r="H287" i="19"/>
  <c r="H248" i="18"/>
  <c r="H249" i="16"/>
  <c r="U128" i="6"/>
  <c r="T129" i="6"/>
  <c r="L129" i="6"/>
  <c r="J130" i="6" s="1"/>
  <c r="D130" i="6" s="1"/>
  <c r="M129" i="6"/>
  <c r="K130" i="6" s="1"/>
  <c r="E130" i="6" s="1"/>
  <c r="S130" i="6" s="1"/>
  <c r="T130" i="6" s="1"/>
  <c r="F129" i="6"/>
  <c r="D133" i="31" l="1"/>
  <c r="I133" i="31"/>
  <c r="I133" i="34"/>
  <c r="D133" i="34"/>
  <c r="H251" i="35"/>
  <c r="S134" i="35"/>
  <c r="M134" i="35"/>
  <c r="K135" i="35" s="1"/>
  <c r="L134" i="35"/>
  <c r="J135" i="35" s="1"/>
  <c r="H251" i="34"/>
  <c r="I134" i="33"/>
  <c r="H252" i="33"/>
  <c r="H251" i="32"/>
  <c r="I134" i="32"/>
  <c r="H252" i="31"/>
  <c r="M136" i="10"/>
  <c r="K137" i="10" s="1"/>
  <c r="L136" i="10"/>
  <c r="J137" i="10" s="1"/>
  <c r="H252" i="29"/>
  <c r="H251" i="27"/>
  <c r="H251" i="26"/>
  <c r="H251" i="25"/>
  <c r="H252" i="24"/>
  <c r="H251" i="23"/>
  <c r="H252" i="22"/>
  <c r="H252" i="21"/>
  <c r="H252" i="20"/>
  <c r="H288" i="19"/>
  <c r="H249" i="18"/>
  <c r="H250" i="16"/>
  <c r="U129" i="6"/>
  <c r="F130" i="6"/>
  <c r="I130" i="6"/>
  <c r="M133" i="31" l="1"/>
  <c r="K134" i="31" s="1"/>
  <c r="L133" i="31"/>
  <c r="J134" i="31" s="1"/>
  <c r="M133" i="34"/>
  <c r="K134" i="34" s="1"/>
  <c r="L133" i="34"/>
  <c r="J134" i="34" s="1"/>
  <c r="T134" i="35"/>
  <c r="U133" i="35"/>
  <c r="E135" i="35"/>
  <c r="I135" i="35"/>
  <c r="D135" i="35"/>
  <c r="H252" i="35"/>
  <c r="H252" i="34"/>
  <c r="L134" i="33"/>
  <c r="J135" i="33" s="1"/>
  <c r="M134" i="33"/>
  <c r="K135" i="33" s="1"/>
  <c r="H253" i="33"/>
  <c r="M134" i="32"/>
  <c r="K135" i="32" s="1"/>
  <c r="L134" i="32"/>
  <c r="J135" i="32" s="1"/>
  <c r="H252" i="32"/>
  <c r="H253" i="31"/>
  <c r="I137" i="10"/>
  <c r="H253" i="29"/>
  <c r="H252" i="27"/>
  <c r="H252" i="26"/>
  <c r="H252" i="25"/>
  <c r="H253" i="24"/>
  <c r="H252" i="23"/>
  <c r="H253" i="22"/>
  <c r="H253" i="21"/>
  <c r="H253" i="20"/>
  <c r="H289" i="19"/>
  <c r="H250" i="18"/>
  <c r="H251" i="16"/>
  <c r="L130" i="6"/>
  <c r="J131" i="6" s="1"/>
  <c r="M130" i="6"/>
  <c r="K131" i="6" s="1"/>
  <c r="D134" i="31" l="1"/>
  <c r="I134" i="31"/>
  <c r="D134" i="34"/>
  <c r="I134" i="34"/>
  <c r="L135" i="35"/>
  <c r="J136" i="35" s="1"/>
  <c r="D136" i="35" s="1"/>
  <c r="M135" i="35"/>
  <c r="K136" i="35" s="1"/>
  <c r="E136" i="35" s="1"/>
  <c r="H253" i="35"/>
  <c r="S135" i="35"/>
  <c r="B135" i="35"/>
  <c r="A135" i="35" s="1"/>
  <c r="F135" i="35"/>
  <c r="H253" i="34"/>
  <c r="I135" i="33"/>
  <c r="D135" i="33"/>
  <c r="H254" i="33"/>
  <c r="H253" i="32"/>
  <c r="I135" i="32"/>
  <c r="D135" i="32"/>
  <c r="H254" i="31"/>
  <c r="L137" i="10"/>
  <c r="J138" i="10" s="1"/>
  <c r="M137" i="10"/>
  <c r="K138" i="10" s="1"/>
  <c r="H254" i="29"/>
  <c r="H253" i="27"/>
  <c r="H253" i="26"/>
  <c r="H253" i="25"/>
  <c r="H254" i="24"/>
  <c r="H253" i="23"/>
  <c r="H254" i="22"/>
  <c r="H254" i="21"/>
  <c r="H254" i="20"/>
  <c r="H251" i="18"/>
  <c r="H252" i="16"/>
  <c r="E131" i="6"/>
  <c r="S131" i="6" s="1"/>
  <c r="I131" i="6"/>
  <c r="D131" i="6"/>
  <c r="M134" i="31" l="1"/>
  <c r="K135" i="31" s="1"/>
  <c r="L134" i="31"/>
  <c r="J135" i="31" s="1"/>
  <c r="L134" i="34"/>
  <c r="J135" i="34" s="1"/>
  <c r="M134" i="34"/>
  <c r="K135" i="34" s="1"/>
  <c r="H254" i="35"/>
  <c r="U134" i="35"/>
  <c r="T135" i="35"/>
  <c r="B136" i="35"/>
  <c r="A136" i="35" s="1"/>
  <c r="F136" i="35"/>
  <c r="S136" i="35"/>
  <c r="U135" i="35" s="1"/>
  <c r="I136" i="35"/>
  <c r="H254" i="34"/>
  <c r="L135" i="33"/>
  <c r="J136" i="33" s="1"/>
  <c r="D136" i="33" s="1"/>
  <c r="M135" i="33"/>
  <c r="K136" i="33" s="1"/>
  <c r="H255" i="33"/>
  <c r="H254" i="32"/>
  <c r="L135" i="32"/>
  <c r="J136" i="32" s="1"/>
  <c r="D136" i="32" s="1"/>
  <c r="M135" i="32"/>
  <c r="K136" i="32" s="1"/>
  <c r="H255" i="31"/>
  <c r="I138" i="10"/>
  <c r="H255" i="29"/>
  <c r="H254" i="27"/>
  <c r="H254" i="26"/>
  <c r="H254" i="25"/>
  <c r="H255" i="24"/>
  <c r="H254" i="23"/>
  <c r="H255" i="22"/>
  <c r="H255" i="21"/>
  <c r="H255" i="20"/>
  <c r="H252" i="18"/>
  <c r="H253" i="16"/>
  <c r="U130" i="6"/>
  <c r="T131" i="6"/>
  <c r="M131" i="6"/>
  <c r="K132" i="6" s="1"/>
  <c r="E132" i="6" s="1"/>
  <c r="S132" i="6" s="1"/>
  <c r="T132" i="6" s="1"/>
  <c r="L131" i="6"/>
  <c r="J132" i="6" s="1"/>
  <c r="F131" i="6"/>
  <c r="D135" i="31" l="1"/>
  <c r="I135" i="31"/>
  <c r="I135" i="34"/>
  <c r="D135" i="34"/>
  <c r="M136" i="35"/>
  <c r="K137" i="35" s="1"/>
  <c r="L136" i="35"/>
  <c r="J137" i="35" s="1"/>
  <c r="H255" i="35"/>
  <c r="T136" i="35"/>
  <c r="H255" i="34"/>
  <c r="I136" i="33"/>
  <c r="H256" i="33"/>
  <c r="I136" i="32"/>
  <c r="H255" i="32"/>
  <c r="H256" i="31"/>
  <c r="L138" i="10"/>
  <c r="J139" i="10" s="1"/>
  <c r="M138" i="10"/>
  <c r="K139" i="10" s="1"/>
  <c r="H256" i="29"/>
  <c r="H255" i="27"/>
  <c r="H255" i="26"/>
  <c r="H255" i="25"/>
  <c r="H256" i="24"/>
  <c r="H255" i="23"/>
  <c r="H256" i="22"/>
  <c r="H256" i="21"/>
  <c r="H256" i="20"/>
  <c r="H253" i="18"/>
  <c r="H254" i="16"/>
  <c r="U131" i="6"/>
  <c r="I132" i="6"/>
  <c r="D132" i="6"/>
  <c r="M135" i="31" l="1"/>
  <c r="K136" i="31" s="1"/>
  <c r="L135" i="31"/>
  <c r="J136" i="31" s="1"/>
  <c r="L135" i="34"/>
  <c r="J136" i="34" s="1"/>
  <c r="M135" i="34"/>
  <c r="K136" i="34" s="1"/>
  <c r="H256" i="35"/>
  <c r="I137" i="35"/>
  <c r="D137" i="35"/>
  <c r="E137" i="35"/>
  <c r="H256" i="34"/>
  <c r="H257" i="33"/>
  <c r="L136" i="33"/>
  <c r="J137" i="33" s="1"/>
  <c r="M136" i="33"/>
  <c r="K137" i="33" s="1"/>
  <c r="H256" i="32"/>
  <c r="M136" i="32"/>
  <c r="K137" i="32" s="1"/>
  <c r="L136" i="32"/>
  <c r="J137" i="32" s="1"/>
  <c r="H257" i="31"/>
  <c r="I139" i="10"/>
  <c r="H257" i="29"/>
  <c r="H256" i="27"/>
  <c r="H256" i="26"/>
  <c r="H256" i="25"/>
  <c r="H257" i="24"/>
  <c r="H256" i="23"/>
  <c r="H257" i="22"/>
  <c r="H257" i="21"/>
  <c r="H257" i="20"/>
  <c r="H254" i="18"/>
  <c r="H255" i="16"/>
  <c r="F132" i="6"/>
  <c r="M132" i="6"/>
  <c r="K133" i="6" s="1"/>
  <c r="L132" i="6"/>
  <c r="J133" i="6" s="1"/>
  <c r="D136" i="31" l="1"/>
  <c r="I136" i="31"/>
  <c r="D136" i="34"/>
  <c r="I136" i="34"/>
  <c r="L137" i="35"/>
  <c r="J138" i="35" s="1"/>
  <c r="D138" i="35" s="1"/>
  <c r="M137" i="35"/>
  <c r="K138" i="35" s="1"/>
  <c r="E138" i="35" s="1"/>
  <c r="S137" i="35"/>
  <c r="H257" i="35"/>
  <c r="B137" i="35"/>
  <c r="A137" i="35" s="1"/>
  <c r="F137" i="35"/>
  <c r="H257" i="34"/>
  <c r="H258" i="33"/>
  <c r="I137" i="33"/>
  <c r="D137" i="33"/>
  <c r="H257" i="32"/>
  <c r="I137" i="32"/>
  <c r="D137" i="32"/>
  <c r="H258" i="31"/>
  <c r="L139" i="10"/>
  <c r="J140" i="10" s="1"/>
  <c r="M139" i="10"/>
  <c r="K140" i="10" s="1"/>
  <c r="H258" i="29"/>
  <c r="H257" i="27"/>
  <c r="H257" i="26"/>
  <c r="H257" i="25"/>
  <c r="H258" i="24"/>
  <c r="H257" i="23"/>
  <c r="H258" i="22"/>
  <c r="H258" i="21"/>
  <c r="H258" i="20"/>
  <c r="H255" i="18"/>
  <c r="H256" i="16"/>
  <c r="I133" i="6"/>
  <c r="D133" i="6"/>
  <c r="E133" i="6"/>
  <c r="S133" i="6" s="1"/>
  <c r="M136" i="31" l="1"/>
  <c r="K137" i="31" s="1"/>
  <c r="L136" i="31"/>
  <c r="J137" i="31" s="1"/>
  <c r="L136" i="34"/>
  <c r="J137" i="34" s="1"/>
  <c r="M136" i="34"/>
  <c r="K137" i="34" s="1"/>
  <c r="B138" i="35"/>
  <c r="A138" i="35" s="1"/>
  <c r="F138" i="35"/>
  <c r="H258" i="35"/>
  <c r="U136" i="35"/>
  <c r="T137" i="35"/>
  <c r="S138" i="35"/>
  <c r="U137" i="35" s="1"/>
  <c r="I138" i="35"/>
  <c r="H258" i="34"/>
  <c r="L137" i="33"/>
  <c r="J138" i="33" s="1"/>
  <c r="M137" i="33"/>
  <c r="K138" i="33" s="1"/>
  <c r="H259" i="33"/>
  <c r="M137" i="32"/>
  <c r="K138" i="32" s="1"/>
  <c r="L137" i="32"/>
  <c r="J138" i="32" s="1"/>
  <c r="H258" i="32"/>
  <c r="H259" i="31"/>
  <c r="I140" i="10"/>
  <c r="H259" i="29"/>
  <c r="H258" i="27"/>
  <c r="H258" i="26"/>
  <c r="H258" i="25"/>
  <c r="H259" i="24"/>
  <c r="H258" i="23"/>
  <c r="H259" i="22"/>
  <c r="H259" i="21"/>
  <c r="H259" i="20"/>
  <c r="H256" i="18"/>
  <c r="H257" i="16"/>
  <c r="U132" i="6"/>
  <c r="T133" i="6"/>
  <c r="F133" i="6"/>
  <c r="L133" i="6"/>
  <c r="J134" i="6" s="1"/>
  <c r="D134" i="6" s="1"/>
  <c r="M133" i="6"/>
  <c r="K134" i="6" s="1"/>
  <c r="E134" i="6" s="1"/>
  <c r="S134" i="6" s="1"/>
  <c r="D137" i="31" l="1"/>
  <c r="I137" i="31"/>
  <c r="I137" i="34"/>
  <c r="D137" i="34"/>
  <c r="T138" i="35"/>
  <c r="M138" i="35"/>
  <c r="K139" i="35" s="1"/>
  <c r="L138" i="35"/>
  <c r="J139" i="35" s="1"/>
  <c r="H259" i="35"/>
  <c r="H259" i="34"/>
  <c r="I138" i="33"/>
  <c r="H260" i="33"/>
  <c r="D138" i="33"/>
  <c r="H259" i="32"/>
  <c r="I138" i="32"/>
  <c r="D138" i="32"/>
  <c r="H260" i="31"/>
  <c r="M140" i="10"/>
  <c r="K141" i="10" s="1"/>
  <c r="L140" i="10"/>
  <c r="J141" i="10" s="1"/>
  <c r="H260" i="29"/>
  <c r="H259" i="27"/>
  <c r="H259" i="26"/>
  <c r="H259" i="25"/>
  <c r="H260" i="24"/>
  <c r="H259" i="23"/>
  <c r="H260" i="22"/>
  <c r="H260" i="21"/>
  <c r="H260" i="20"/>
  <c r="H257" i="18"/>
  <c r="H258" i="16"/>
  <c r="T134" i="6"/>
  <c r="U133" i="6"/>
  <c r="F134" i="6"/>
  <c r="I134" i="6"/>
  <c r="M137" i="31" l="1"/>
  <c r="K138" i="31" s="1"/>
  <c r="L137" i="31"/>
  <c r="J138" i="31" s="1"/>
  <c r="M137" i="34"/>
  <c r="K138" i="34" s="1"/>
  <c r="L137" i="34"/>
  <c r="J138" i="34" s="1"/>
  <c r="I139" i="35"/>
  <c r="D139" i="35"/>
  <c r="E139" i="35"/>
  <c r="H260" i="35"/>
  <c r="H260" i="34"/>
  <c r="L138" i="33"/>
  <c r="J139" i="33" s="1"/>
  <c r="M138" i="33"/>
  <c r="K139" i="33" s="1"/>
  <c r="H261" i="33"/>
  <c r="H260" i="32"/>
  <c r="M138" i="32"/>
  <c r="K139" i="32" s="1"/>
  <c r="L138" i="32"/>
  <c r="J139" i="32" s="1"/>
  <c r="D139" i="32" s="1"/>
  <c r="H261" i="31"/>
  <c r="I141" i="10"/>
  <c r="H261" i="29"/>
  <c r="H260" i="27"/>
  <c r="H260" i="26"/>
  <c r="H260" i="25"/>
  <c r="H261" i="24"/>
  <c r="H260" i="23"/>
  <c r="H261" i="22"/>
  <c r="H261" i="21"/>
  <c r="H261" i="20"/>
  <c r="H258" i="18"/>
  <c r="H259" i="16"/>
  <c r="L134" i="6"/>
  <c r="J135" i="6" s="1"/>
  <c r="M134" i="6"/>
  <c r="K135" i="6" s="1"/>
  <c r="I138" i="31" l="1"/>
  <c r="D138" i="31"/>
  <c r="D138" i="34"/>
  <c r="I138" i="34"/>
  <c r="H261" i="35"/>
  <c r="L139" i="35"/>
  <c r="J140" i="35" s="1"/>
  <c r="M139" i="35"/>
  <c r="K140" i="35" s="1"/>
  <c r="E140" i="35" s="1"/>
  <c r="B139" i="35"/>
  <c r="A139" i="35" s="1"/>
  <c r="F139" i="35"/>
  <c r="S139" i="35"/>
  <c r="H261" i="34"/>
  <c r="I139" i="33"/>
  <c r="H262" i="33"/>
  <c r="D139" i="33"/>
  <c r="H261" i="32"/>
  <c r="I139" i="32"/>
  <c r="H262" i="31"/>
  <c r="L141" i="10"/>
  <c r="J142" i="10" s="1"/>
  <c r="M141" i="10"/>
  <c r="K142" i="10" s="1"/>
  <c r="H262" i="29"/>
  <c r="H261" i="27"/>
  <c r="H261" i="26"/>
  <c r="H261" i="25"/>
  <c r="H262" i="24"/>
  <c r="H261" i="23"/>
  <c r="H262" i="22"/>
  <c r="H262" i="21"/>
  <c r="H262" i="20"/>
  <c r="H259" i="18"/>
  <c r="H260" i="16"/>
  <c r="E135" i="6"/>
  <c r="S135" i="6" s="1"/>
  <c r="I135" i="6"/>
  <c r="D135" i="6"/>
  <c r="M138" i="31" l="1"/>
  <c r="K139" i="31" s="1"/>
  <c r="L138" i="31"/>
  <c r="J139" i="31" s="1"/>
  <c r="M138" i="34"/>
  <c r="K139" i="34" s="1"/>
  <c r="L138" i="34"/>
  <c r="J139" i="34" s="1"/>
  <c r="I140" i="35"/>
  <c r="S140" i="35"/>
  <c r="T139" i="35"/>
  <c r="U138" i="35"/>
  <c r="D140" i="35"/>
  <c r="H262" i="35"/>
  <c r="H262" i="34"/>
  <c r="H263" i="33"/>
  <c r="L139" i="33"/>
  <c r="J140" i="33" s="1"/>
  <c r="D140" i="33" s="1"/>
  <c r="M139" i="33"/>
  <c r="K140" i="33" s="1"/>
  <c r="L139" i="32"/>
  <c r="J140" i="32" s="1"/>
  <c r="M139" i="32"/>
  <c r="K140" i="32" s="1"/>
  <c r="H262" i="32"/>
  <c r="H263" i="31"/>
  <c r="I142" i="10"/>
  <c r="H263" i="29"/>
  <c r="H262" i="27"/>
  <c r="H262" i="26"/>
  <c r="H262" i="25"/>
  <c r="H263" i="24"/>
  <c r="H262" i="23"/>
  <c r="H263" i="22"/>
  <c r="H263" i="21"/>
  <c r="H263" i="20"/>
  <c r="H260" i="18"/>
  <c r="H261" i="16"/>
  <c r="U134" i="6"/>
  <c r="T135" i="6"/>
  <c r="M135" i="6"/>
  <c r="K136" i="6" s="1"/>
  <c r="E136" i="6" s="1"/>
  <c r="S136" i="6" s="1"/>
  <c r="T136" i="6" s="1"/>
  <c r="L135" i="6"/>
  <c r="J136" i="6" s="1"/>
  <c r="F135" i="6"/>
  <c r="D139" i="31" l="1"/>
  <c r="I139" i="31"/>
  <c r="D139" i="34"/>
  <c r="I139" i="34"/>
  <c r="H263" i="35"/>
  <c r="T140" i="35"/>
  <c r="M140" i="35"/>
  <c r="K141" i="35" s="1"/>
  <c r="L140" i="35"/>
  <c r="J141" i="35" s="1"/>
  <c r="D141" i="35" s="1"/>
  <c r="B140" i="35"/>
  <c r="A140" i="35" s="1"/>
  <c r="F140" i="35"/>
  <c r="U139" i="35"/>
  <c r="H263" i="34"/>
  <c r="I140" i="33"/>
  <c r="H264" i="33"/>
  <c r="I140" i="32"/>
  <c r="D140" i="32"/>
  <c r="H263" i="32"/>
  <c r="H264" i="31"/>
  <c r="L142" i="10"/>
  <c r="J143" i="10" s="1"/>
  <c r="M142" i="10"/>
  <c r="K143" i="10" s="1"/>
  <c r="H264" i="29"/>
  <c r="H263" i="27"/>
  <c r="H263" i="26"/>
  <c r="H263" i="25"/>
  <c r="H264" i="24"/>
  <c r="H263" i="23"/>
  <c r="H264" i="22"/>
  <c r="H264" i="21"/>
  <c r="H264" i="20"/>
  <c r="H261" i="18"/>
  <c r="H262" i="16"/>
  <c r="U135" i="6"/>
  <c r="I136" i="6"/>
  <c r="D136" i="6"/>
  <c r="M139" i="31" l="1"/>
  <c r="K140" i="31" s="1"/>
  <c r="L139" i="31"/>
  <c r="J140" i="31" s="1"/>
  <c r="L139" i="34"/>
  <c r="J140" i="34" s="1"/>
  <c r="M139" i="34"/>
  <c r="K140" i="34" s="1"/>
  <c r="B141" i="35"/>
  <c r="A141" i="35" s="1"/>
  <c r="F141" i="35"/>
  <c r="H264" i="35"/>
  <c r="I141" i="35"/>
  <c r="E141" i="35"/>
  <c r="H264" i="34"/>
  <c r="H265" i="33"/>
  <c r="L140" i="33"/>
  <c r="J141" i="33" s="1"/>
  <c r="M140" i="33"/>
  <c r="K141" i="33" s="1"/>
  <c r="M140" i="32"/>
  <c r="K141" i="32" s="1"/>
  <c r="L140" i="32"/>
  <c r="J141" i="32" s="1"/>
  <c r="H264" i="32"/>
  <c r="H265" i="31"/>
  <c r="I143" i="10"/>
  <c r="H265" i="29"/>
  <c r="H264" i="27"/>
  <c r="H264" i="26"/>
  <c r="H264" i="25"/>
  <c r="H265" i="24"/>
  <c r="H264" i="23"/>
  <c r="H265" i="22"/>
  <c r="H265" i="21"/>
  <c r="H265" i="20"/>
  <c r="H262" i="18"/>
  <c r="H263" i="16"/>
  <c r="F136" i="6"/>
  <c r="M136" i="6"/>
  <c r="K137" i="6" s="1"/>
  <c r="L136" i="6"/>
  <c r="J137" i="6" s="1"/>
  <c r="I140" i="31" l="1"/>
  <c r="D140" i="31"/>
  <c r="D140" i="34"/>
  <c r="I140" i="34"/>
  <c r="S141" i="35"/>
  <c r="H265" i="35"/>
  <c r="L141" i="35"/>
  <c r="J142" i="35" s="1"/>
  <c r="M141" i="35"/>
  <c r="K142" i="35" s="1"/>
  <c r="E142" i="35" s="1"/>
  <c r="H265" i="34"/>
  <c r="I141" i="33"/>
  <c r="D141" i="33"/>
  <c r="H266" i="33"/>
  <c r="I141" i="32"/>
  <c r="D141" i="32"/>
  <c r="H265" i="32"/>
  <c r="H266" i="31"/>
  <c r="M143" i="10"/>
  <c r="K144" i="10" s="1"/>
  <c r="L143" i="10"/>
  <c r="J144" i="10" s="1"/>
  <c r="H266" i="29"/>
  <c r="H265" i="27"/>
  <c r="H265" i="26"/>
  <c r="H265" i="25"/>
  <c r="H266" i="24"/>
  <c r="H265" i="23"/>
  <c r="H266" i="22"/>
  <c r="H266" i="21"/>
  <c r="H266" i="20"/>
  <c r="H263" i="18"/>
  <c r="H264" i="16"/>
  <c r="I137" i="6"/>
  <c r="E137" i="6"/>
  <c r="S137" i="6" s="1"/>
  <c r="D137" i="6"/>
  <c r="M140" i="31" l="1"/>
  <c r="K141" i="31" s="1"/>
  <c r="L140" i="31"/>
  <c r="J141" i="31" s="1"/>
  <c r="L140" i="34"/>
  <c r="J141" i="34" s="1"/>
  <c r="M140" i="34"/>
  <c r="K141" i="34" s="1"/>
  <c r="I142" i="35"/>
  <c r="D142" i="35"/>
  <c r="S142" i="35"/>
  <c r="U141" i="35" s="1"/>
  <c r="H266" i="35"/>
  <c r="T141" i="35"/>
  <c r="U140" i="35"/>
  <c r="H266" i="34"/>
  <c r="H267" i="33"/>
  <c r="L141" i="33"/>
  <c r="J142" i="33" s="1"/>
  <c r="D142" i="33" s="1"/>
  <c r="M141" i="33"/>
  <c r="K142" i="33" s="1"/>
  <c r="H266" i="32"/>
  <c r="M141" i="32"/>
  <c r="K142" i="32" s="1"/>
  <c r="L141" i="32"/>
  <c r="J142" i="32" s="1"/>
  <c r="H267" i="31"/>
  <c r="I144" i="10"/>
  <c r="H267" i="29"/>
  <c r="H266" i="27"/>
  <c r="H266" i="26"/>
  <c r="H266" i="25"/>
  <c r="H267" i="24"/>
  <c r="H266" i="23"/>
  <c r="H267" i="22"/>
  <c r="H267" i="21"/>
  <c r="H267" i="20"/>
  <c r="H264" i="18"/>
  <c r="H265" i="16"/>
  <c r="T137" i="6"/>
  <c r="U136" i="6"/>
  <c r="L137" i="6"/>
  <c r="J138" i="6" s="1"/>
  <c r="M137" i="6"/>
  <c r="K138" i="6" s="1"/>
  <c r="F137" i="6"/>
  <c r="D141" i="31" l="1"/>
  <c r="I141" i="31"/>
  <c r="D141" i="34"/>
  <c r="I141" i="34"/>
  <c r="H267" i="35"/>
  <c r="B142" i="35"/>
  <c r="A142" i="35" s="1"/>
  <c r="F142" i="35"/>
  <c r="T142" i="35"/>
  <c r="M142" i="35"/>
  <c r="K143" i="35" s="1"/>
  <c r="L142" i="35"/>
  <c r="J143" i="35" s="1"/>
  <c r="D143" i="35" s="1"/>
  <c r="H267" i="34"/>
  <c r="I142" i="33"/>
  <c r="H268" i="33"/>
  <c r="I142" i="32"/>
  <c r="H267" i="32"/>
  <c r="D142" i="32"/>
  <c r="H268" i="31"/>
  <c r="M144" i="10"/>
  <c r="K145" i="10" s="1"/>
  <c r="L144" i="10"/>
  <c r="J145" i="10" s="1"/>
  <c r="H268" i="29"/>
  <c r="H267" i="27"/>
  <c r="H267" i="26"/>
  <c r="H267" i="25"/>
  <c r="H268" i="24"/>
  <c r="H267" i="23"/>
  <c r="H268" i="22"/>
  <c r="H268" i="21"/>
  <c r="H268" i="20"/>
  <c r="H265" i="18"/>
  <c r="H266" i="16"/>
  <c r="I138" i="6"/>
  <c r="D138" i="6"/>
  <c r="E138" i="6"/>
  <c r="S138" i="6" s="1"/>
  <c r="M141" i="31" l="1"/>
  <c r="K142" i="31" s="1"/>
  <c r="L141" i="31"/>
  <c r="J142" i="31" s="1"/>
  <c r="L141" i="34"/>
  <c r="J142" i="34" s="1"/>
  <c r="M141" i="34"/>
  <c r="K142" i="34" s="1"/>
  <c r="E143" i="35"/>
  <c r="B143" i="35"/>
  <c r="A143" i="35" s="1"/>
  <c r="F143" i="35"/>
  <c r="H268" i="35"/>
  <c r="I143" i="35"/>
  <c r="H268" i="34"/>
  <c r="H269" i="33"/>
  <c r="L142" i="33"/>
  <c r="J143" i="33" s="1"/>
  <c r="M142" i="33"/>
  <c r="K143" i="33" s="1"/>
  <c r="H268" i="32"/>
  <c r="M142" i="32"/>
  <c r="K143" i="32" s="1"/>
  <c r="L142" i="32"/>
  <c r="J143" i="32" s="1"/>
  <c r="D143" i="32" s="1"/>
  <c r="H269" i="31"/>
  <c r="I145" i="10"/>
  <c r="H269" i="29"/>
  <c r="H268" i="27"/>
  <c r="H268" i="26"/>
  <c r="H268" i="25"/>
  <c r="H269" i="24"/>
  <c r="H268" i="23"/>
  <c r="H269" i="22"/>
  <c r="H269" i="21"/>
  <c r="H269" i="20"/>
  <c r="H266" i="18"/>
  <c r="H267" i="16"/>
  <c r="T138" i="6"/>
  <c r="U137" i="6"/>
  <c r="M138" i="6"/>
  <c r="K139" i="6" s="1"/>
  <c r="E139" i="6" s="1"/>
  <c r="S139" i="6" s="1"/>
  <c r="L138" i="6"/>
  <c r="J139" i="6" s="1"/>
  <c r="D139" i="6" s="1"/>
  <c r="F138" i="6"/>
  <c r="I142" i="31" l="1"/>
  <c r="D142" i="31"/>
  <c r="D142" i="34"/>
  <c r="I142" i="34"/>
  <c r="M143" i="35"/>
  <c r="K144" i="35" s="1"/>
  <c r="E144" i="35" s="1"/>
  <c r="L143" i="35"/>
  <c r="J144" i="35" s="1"/>
  <c r="H269" i="35"/>
  <c r="S143" i="35"/>
  <c r="H269" i="34"/>
  <c r="H270" i="33"/>
  <c r="I143" i="33"/>
  <c r="D143" i="33"/>
  <c r="H269" i="32"/>
  <c r="I143" i="32"/>
  <c r="H270" i="31"/>
  <c r="L145" i="10"/>
  <c r="J146" i="10" s="1"/>
  <c r="M145" i="10"/>
  <c r="K146" i="10" s="1"/>
  <c r="H270" i="29"/>
  <c r="H269" i="27"/>
  <c r="H269" i="26"/>
  <c r="H269" i="25"/>
  <c r="H270" i="24"/>
  <c r="H269" i="23"/>
  <c r="H270" i="22"/>
  <c r="H270" i="21"/>
  <c r="H270" i="20"/>
  <c r="H267" i="18"/>
  <c r="H268" i="16"/>
  <c r="U138" i="6"/>
  <c r="T139" i="6"/>
  <c r="F139" i="6"/>
  <c r="I139" i="6"/>
  <c r="M142" i="31" l="1"/>
  <c r="K143" i="31" s="1"/>
  <c r="L142" i="31"/>
  <c r="J143" i="31" s="1"/>
  <c r="M142" i="34"/>
  <c r="K143" i="34" s="1"/>
  <c r="L142" i="34"/>
  <c r="J143" i="34" s="1"/>
  <c r="S144" i="35"/>
  <c r="U143" i="35" s="1"/>
  <c r="H270" i="35"/>
  <c r="T143" i="35"/>
  <c r="U142" i="35"/>
  <c r="I144" i="35"/>
  <c r="D144" i="35"/>
  <c r="H270" i="34"/>
  <c r="H271" i="33"/>
  <c r="L143" i="33"/>
  <c r="J144" i="33" s="1"/>
  <c r="M143" i="33"/>
  <c r="K144" i="33" s="1"/>
  <c r="L143" i="32"/>
  <c r="J144" i="32" s="1"/>
  <c r="M143" i="32"/>
  <c r="K144" i="32" s="1"/>
  <c r="H270" i="32"/>
  <c r="H271" i="31"/>
  <c r="I146" i="10"/>
  <c r="H271" i="29"/>
  <c r="H270" i="27"/>
  <c r="H270" i="26"/>
  <c r="H270" i="25"/>
  <c r="H271" i="24"/>
  <c r="H270" i="23"/>
  <c r="H271" i="22"/>
  <c r="H271" i="21"/>
  <c r="H271" i="20"/>
  <c r="H268" i="18"/>
  <c r="H269" i="16"/>
  <c r="M139" i="6"/>
  <c r="K140" i="6" s="1"/>
  <c r="L139" i="6"/>
  <c r="J140" i="6" s="1"/>
  <c r="D143" i="31" l="1"/>
  <c r="I143" i="31"/>
  <c r="I143" i="34"/>
  <c r="D143" i="34"/>
  <c r="T144" i="35"/>
  <c r="B144" i="35"/>
  <c r="A144" i="35" s="1"/>
  <c r="F144" i="35"/>
  <c r="H271" i="35"/>
  <c r="L144" i="35"/>
  <c r="J145" i="35" s="1"/>
  <c r="M144" i="35"/>
  <c r="K145" i="35" s="1"/>
  <c r="H271" i="34"/>
  <c r="H272" i="33"/>
  <c r="I144" i="33"/>
  <c r="D144" i="33"/>
  <c r="I144" i="32"/>
  <c r="D144" i="32"/>
  <c r="H271" i="32"/>
  <c r="H272" i="31"/>
  <c r="L146" i="10"/>
  <c r="J147" i="10" s="1"/>
  <c r="M146" i="10"/>
  <c r="K147" i="10" s="1"/>
  <c r="H272" i="29"/>
  <c r="H271" i="27"/>
  <c r="H271" i="26"/>
  <c r="H271" i="25"/>
  <c r="H272" i="24"/>
  <c r="H271" i="23"/>
  <c r="H272" i="22"/>
  <c r="H272" i="21"/>
  <c r="H272" i="20"/>
  <c r="H269" i="18"/>
  <c r="H270" i="16"/>
  <c r="I140" i="6"/>
  <c r="D140" i="6"/>
  <c r="E140" i="6"/>
  <c r="S140" i="6" s="1"/>
  <c r="M143" i="31" l="1"/>
  <c r="K144" i="31" s="1"/>
  <c r="L143" i="31"/>
  <c r="J144" i="31" s="1"/>
  <c r="L143" i="34"/>
  <c r="J144" i="34" s="1"/>
  <c r="M143" i="34"/>
  <c r="K144" i="34" s="1"/>
  <c r="H272" i="35"/>
  <c r="E145" i="35"/>
  <c r="I145" i="35"/>
  <c r="D145" i="35"/>
  <c r="H272" i="34"/>
  <c r="H273" i="33"/>
  <c r="L144" i="33"/>
  <c r="J145" i="33" s="1"/>
  <c r="M144" i="33"/>
  <c r="K145" i="33" s="1"/>
  <c r="M144" i="32"/>
  <c r="K145" i="32" s="1"/>
  <c r="L144" i="32"/>
  <c r="J145" i="32" s="1"/>
  <c r="H272" i="32"/>
  <c r="H273" i="31"/>
  <c r="I147" i="10"/>
  <c r="H273" i="29"/>
  <c r="H272" i="27"/>
  <c r="H272" i="26"/>
  <c r="H272" i="25"/>
  <c r="H273" i="24"/>
  <c r="H272" i="23"/>
  <c r="H273" i="22"/>
  <c r="H273" i="21"/>
  <c r="H273" i="20"/>
  <c r="H270" i="18"/>
  <c r="H271" i="16"/>
  <c r="T140" i="6"/>
  <c r="U139" i="6"/>
  <c r="F140" i="6"/>
  <c r="M140" i="6"/>
  <c r="K141" i="6" s="1"/>
  <c r="L140" i="6"/>
  <c r="J141" i="6" s="1"/>
  <c r="I144" i="31" l="1"/>
  <c r="D144" i="31"/>
  <c r="D144" i="34"/>
  <c r="I144" i="34"/>
  <c r="H273" i="35"/>
  <c r="S145" i="35"/>
  <c r="B145" i="35"/>
  <c r="A145" i="35" s="1"/>
  <c r="F145" i="35"/>
  <c r="M145" i="35"/>
  <c r="K146" i="35" s="1"/>
  <c r="L145" i="35"/>
  <c r="J146" i="35" s="1"/>
  <c r="H273" i="34"/>
  <c r="H274" i="33"/>
  <c r="I145" i="33"/>
  <c r="D145" i="33"/>
  <c r="I145" i="32"/>
  <c r="D145" i="32"/>
  <c r="H273" i="32"/>
  <c r="H274" i="31"/>
  <c r="L147" i="10"/>
  <c r="J148" i="10" s="1"/>
  <c r="M147" i="10"/>
  <c r="K148" i="10" s="1"/>
  <c r="H274" i="29"/>
  <c r="H273" i="27"/>
  <c r="H273" i="26"/>
  <c r="H273" i="25"/>
  <c r="H274" i="24"/>
  <c r="H273" i="23"/>
  <c r="H274" i="22"/>
  <c r="H274" i="21"/>
  <c r="H274" i="20"/>
  <c r="H271" i="18"/>
  <c r="H272" i="16"/>
  <c r="E141" i="6"/>
  <c r="S141" i="6" s="1"/>
  <c r="I141" i="6"/>
  <c r="D141" i="6"/>
  <c r="M144" i="31" l="1"/>
  <c r="K145" i="31" s="1"/>
  <c r="L144" i="31"/>
  <c r="J145" i="31" s="1"/>
  <c r="L144" i="34"/>
  <c r="J145" i="34" s="1"/>
  <c r="M144" i="34"/>
  <c r="K145" i="34" s="1"/>
  <c r="I146" i="35"/>
  <c r="H274" i="35"/>
  <c r="T145" i="35"/>
  <c r="U144" i="35"/>
  <c r="E146" i="35"/>
  <c r="D146" i="35"/>
  <c r="H274" i="34"/>
  <c r="H275" i="33"/>
  <c r="L145" i="33"/>
  <c r="J146" i="33" s="1"/>
  <c r="M145" i="33"/>
  <c r="K146" i="33" s="1"/>
  <c r="H274" i="32"/>
  <c r="M145" i="32"/>
  <c r="K146" i="32" s="1"/>
  <c r="L145" i="32"/>
  <c r="J146" i="32" s="1"/>
  <c r="H275" i="31"/>
  <c r="I148" i="10"/>
  <c r="H275" i="29"/>
  <c r="H274" i="27"/>
  <c r="H274" i="26"/>
  <c r="H274" i="25"/>
  <c r="H275" i="24"/>
  <c r="H274" i="23"/>
  <c r="H275" i="22"/>
  <c r="H275" i="21"/>
  <c r="H275" i="20"/>
  <c r="H272" i="18"/>
  <c r="H273" i="16"/>
  <c r="T141" i="6"/>
  <c r="U140" i="6"/>
  <c r="L141" i="6"/>
  <c r="J142" i="6" s="1"/>
  <c r="D142" i="6" s="1"/>
  <c r="M141" i="6"/>
  <c r="K142" i="6" s="1"/>
  <c r="E142" i="6" s="1"/>
  <c r="S142" i="6" s="1"/>
  <c r="U141" i="6" s="1"/>
  <c r="F141" i="6"/>
  <c r="D145" i="31" l="1"/>
  <c r="I145" i="31"/>
  <c r="D145" i="34"/>
  <c r="I145" i="34"/>
  <c r="B146" i="35"/>
  <c r="A146" i="35" s="1"/>
  <c r="F146" i="35"/>
  <c r="H275" i="35"/>
  <c r="S146" i="35"/>
  <c r="L146" i="35"/>
  <c r="J147" i="35" s="1"/>
  <c r="M146" i="35"/>
  <c r="K147" i="35" s="1"/>
  <c r="H275" i="34"/>
  <c r="H276" i="33"/>
  <c r="I146" i="33"/>
  <c r="D146" i="33"/>
  <c r="I146" i="32"/>
  <c r="D146" i="32"/>
  <c r="H275" i="32"/>
  <c r="H276" i="31"/>
  <c r="M148" i="10"/>
  <c r="K149" i="10" s="1"/>
  <c r="L148" i="10"/>
  <c r="J149" i="10" s="1"/>
  <c r="H276" i="29"/>
  <c r="H275" i="27"/>
  <c r="H275" i="26"/>
  <c r="H275" i="25"/>
  <c r="H276" i="24"/>
  <c r="H275" i="23"/>
  <c r="H276" i="22"/>
  <c r="H276" i="21"/>
  <c r="H276" i="20"/>
  <c r="H273" i="18"/>
  <c r="H274" i="16"/>
  <c r="T142" i="6"/>
  <c r="F142" i="6"/>
  <c r="I142" i="6"/>
  <c r="M145" i="31" l="1"/>
  <c r="K146" i="31" s="1"/>
  <c r="L145" i="31"/>
  <c r="J146" i="31" s="1"/>
  <c r="L145" i="34"/>
  <c r="J146" i="34" s="1"/>
  <c r="M145" i="34"/>
  <c r="K146" i="34" s="1"/>
  <c r="I147" i="35"/>
  <c r="H276" i="35"/>
  <c r="U145" i="35"/>
  <c r="T146" i="35"/>
  <c r="E147" i="35"/>
  <c r="D147" i="35"/>
  <c r="H276" i="34"/>
  <c r="H277" i="33"/>
  <c r="L146" i="33"/>
  <c r="J147" i="33" s="1"/>
  <c r="M146" i="33"/>
  <c r="K147" i="33" s="1"/>
  <c r="H276" i="32"/>
  <c r="M146" i="32"/>
  <c r="K147" i="32" s="1"/>
  <c r="L146" i="32"/>
  <c r="J147" i="32" s="1"/>
  <c r="H277" i="31"/>
  <c r="I149" i="10"/>
  <c r="H277" i="29"/>
  <c r="H276" i="27"/>
  <c r="H276" i="26"/>
  <c r="H276" i="25"/>
  <c r="H277" i="24"/>
  <c r="H276" i="23"/>
  <c r="H277" i="22"/>
  <c r="H277" i="21"/>
  <c r="H277" i="20"/>
  <c r="H274" i="18"/>
  <c r="H275" i="16"/>
  <c r="M142" i="6"/>
  <c r="K143" i="6" s="1"/>
  <c r="L142" i="6"/>
  <c r="J143" i="6" s="1"/>
  <c r="I146" i="31" l="1"/>
  <c r="D146" i="31"/>
  <c r="I146" i="34"/>
  <c r="D146" i="34"/>
  <c r="H277" i="35"/>
  <c r="B147" i="35"/>
  <c r="A147" i="35" s="1"/>
  <c r="F147" i="35"/>
  <c r="M147" i="35"/>
  <c r="K148" i="35" s="1"/>
  <c r="E148" i="35" s="1"/>
  <c r="L147" i="35"/>
  <c r="J148" i="35" s="1"/>
  <c r="D148" i="35" s="1"/>
  <c r="S147" i="35"/>
  <c r="H277" i="34"/>
  <c r="H278" i="33"/>
  <c r="I147" i="33"/>
  <c r="D147" i="33"/>
  <c r="H277" i="32"/>
  <c r="I147" i="32"/>
  <c r="D147" i="32"/>
  <c r="H278" i="31"/>
  <c r="L149" i="10"/>
  <c r="J150" i="10" s="1"/>
  <c r="M149" i="10"/>
  <c r="K150" i="10" s="1"/>
  <c r="H278" i="29"/>
  <c r="H277" i="27"/>
  <c r="H277" i="26"/>
  <c r="H277" i="25"/>
  <c r="H278" i="24"/>
  <c r="H277" i="23"/>
  <c r="H278" i="22"/>
  <c r="H278" i="21"/>
  <c r="H278" i="20"/>
  <c r="H275" i="18"/>
  <c r="H276" i="16"/>
  <c r="I143" i="6"/>
  <c r="D143" i="6"/>
  <c r="E143" i="6"/>
  <c r="S143" i="6" s="1"/>
  <c r="L146" i="31" l="1"/>
  <c r="J147" i="31" s="1"/>
  <c r="M146" i="31"/>
  <c r="K147" i="31" s="1"/>
  <c r="M146" i="34"/>
  <c r="K147" i="34" s="1"/>
  <c r="L146" i="34"/>
  <c r="J147" i="34" s="1"/>
  <c r="U146" i="35"/>
  <c r="T147" i="35"/>
  <c r="H278" i="35"/>
  <c r="S148" i="35"/>
  <c r="U147" i="35" s="1"/>
  <c r="B148" i="35"/>
  <c r="A148" i="35" s="1"/>
  <c r="F148" i="35"/>
  <c r="I148" i="35"/>
  <c r="H278" i="34"/>
  <c r="L147" i="33"/>
  <c r="J148" i="33" s="1"/>
  <c r="M147" i="33"/>
  <c r="K148" i="33" s="1"/>
  <c r="H279" i="33"/>
  <c r="H278" i="32"/>
  <c r="L147" i="32"/>
  <c r="J148" i="32" s="1"/>
  <c r="D148" i="32" s="1"/>
  <c r="M147" i="32"/>
  <c r="K148" i="32" s="1"/>
  <c r="H279" i="31"/>
  <c r="I150" i="10"/>
  <c r="H279" i="29"/>
  <c r="H278" i="27"/>
  <c r="H278" i="26"/>
  <c r="H278" i="25"/>
  <c r="H279" i="24"/>
  <c r="H278" i="23"/>
  <c r="H279" i="22"/>
  <c r="H279" i="21"/>
  <c r="H279" i="20"/>
  <c r="H276" i="18"/>
  <c r="H277" i="16"/>
  <c r="T143" i="6"/>
  <c r="U142" i="6"/>
  <c r="F143" i="6"/>
  <c r="M143" i="6"/>
  <c r="K144" i="6" s="1"/>
  <c r="L143" i="6"/>
  <c r="J144" i="6" s="1"/>
  <c r="D147" i="31" l="1"/>
  <c r="I147" i="31"/>
  <c r="D147" i="34"/>
  <c r="I147" i="34"/>
  <c r="L148" i="35"/>
  <c r="J149" i="35" s="1"/>
  <c r="M148" i="35"/>
  <c r="K149" i="35" s="1"/>
  <c r="H279" i="35"/>
  <c r="T148" i="35"/>
  <c r="H279" i="34"/>
  <c r="I148" i="33"/>
  <c r="D148" i="33"/>
  <c r="H280" i="33"/>
  <c r="H279" i="32"/>
  <c r="I148" i="32"/>
  <c r="H280" i="31"/>
  <c r="L150" i="10"/>
  <c r="J151" i="10" s="1"/>
  <c r="M150" i="10"/>
  <c r="K151" i="10" s="1"/>
  <c r="H280" i="29"/>
  <c r="H279" i="27"/>
  <c r="H279" i="26"/>
  <c r="H279" i="25"/>
  <c r="H280" i="24"/>
  <c r="H279" i="23"/>
  <c r="H280" i="22"/>
  <c r="H280" i="21"/>
  <c r="H280" i="20"/>
  <c r="H277" i="18"/>
  <c r="H278" i="16"/>
  <c r="I144" i="6"/>
  <c r="D144" i="6"/>
  <c r="E144" i="6"/>
  <c r="S144" i="6" s="1"/>
  <c r="M147" i="31" l="1"/>
  <c r="K148" i="31" s="1"/>
  <c r="L147" i="31"/>
  <c r="J148" i="31" s="1"/>
  <c r="M147" i="34"/>
  <c r="K148" i="34" s="1"/>
  <c r="L147" i="34"/>
  <c r="J148" i="34" s="1"/>
  <c r="I149" i="35"/>
  <c r="D149" i="35"/>
  <c r="H280" i="35"/>
  <c r="E149" i="35"/>
  <c r="H280" i="34"/>
  <c r="H281" i="33"/>
  <c r="L148" i="33"/>
  <c r="J149" i="33" s="1"/>
  <c r="M148" i="33"/>
  <c r="K149" i="33" s="1"/>
  <c r="M148" i="32"/>
  <c r="K149" i="32" s="1"/>
  <c r="L148" i="32"/>
  <c r="J149" i="32" s="1"/>
  <c r="H280" i="32"/>
  <c r="H281" i="31"/>
  <c r="I151" i="10"/>
  <c r="H281" i="29"/>
  <c r="H280" i="27"/>
  <c r="H280" i="26"/>
  <c r="H280" i="25"/>
  <c r="H281" i="24"/>
  <c r="H280" i="23"/>
  <c r="H281" i="22"/>
  <c r="H281" i="21"/>
  <c r="H281" i="20"/>
  <c r="H278" i="18"/>
  <c r="H279" i="16"/>
  <c r="T144" i="6"/>
  <c r="U143" i="6"/>
  <c r="F144" i="6"/>
  <c r="M144" i="6"/>
  <c r="K145" i="6" s="1"/>
  <c r="L144" i="6"/>
  <c r="J145" i="6" s="1"/>
  <c r="I148" i="31" l="1"/>
  <c r="D148" i="31"/>
  <c r="D148" i="34"/>
  <c r="I148" i="34"/>
  <c r="H281" i="35"/>
  <c r="S149" i="35"/>
  <c r="B149" i="35"/>
  <c r="A149" i="35" s="1"/>
  <c r="F149" i="35"/>
  <c r="M149" i="35"/>
  <c r="K150" i="35" s="1"/>
  <c r="L149" i="35"/>
  <c r="J150" i="35" s="1"/>
  <c r="H281" i="34"/>
  <c r="I149" i="33"/>
  <c r="H282" i="33"/>
  <c r="D149" i="33"/>
  <c r="I149" i="32"/>
  <c r="D149" i="32"/>
  <c r="H281" i="32"/>
  <c r="H282" i="31"/>
  <c r="M151" i="10"/>
  <c r="K152" i="10" s="1"/>
  <c r="L151" i="10"/>
  <c r="J152" i="10" s="1"/>
  <c r="H282" i="29"/>
  <c r="H281" i="27"/>
  <c r="H281" i="26"/>
  <c r="H281" i="25"/>
  <c r="H282" i="24"/>
  <c r="H281" i="23"/>
  <c r="H282" i="22"/>
  <c r="H282" i="21"/>
  <c r="H282" i="20"/>
  <c r="H279" i="18"/>
  <c r="H280" i="16"/>
  <c r="I145" i="6"/>
  <c r="E145" i="6"/>
  <c r="S145" i="6" s="1"/>
  <c r="D145" i="6"/>
  <c r="M148" i="31" l="1"/>
  <c r="K149" i="31" s="1"/>
  <c r="L148" i="31"/>
  <c r="J149" i="31" s="1"/>
  <c r="L148" i="34"/>
  <c r="J149" i="34" s="1"/>
  <c r="M148" i="34"/>
  <c r="K149" i="34" s="1"/>
  <c r="I150" i="35"/>
  <c r="H282" i="35"/>
  <c r="T149" i="35"/>
  <c r="U148" i="35"/>
  <c r="E150" i="35"/>
  <c r="D150" i="35"/>
  <c r="H282" i="34"/>
  <c r="M149" i="33"/>
  <c r="K150" i="33" s="1"/>
  <c r="L149" i="33"/>
  <c r="J150" i="33" s="1"/>
  <c r="H283" i="33"/>
  <c r="H282" i="32"/>
  <c r="M149" i="32"/>
  <c r="K150" i="32" s="1"/>
  <c r="L149" i="32"/>
  <c r="J150" i="32" s="1"/>
  <c r="H283" i="31"/>
  <c r="I152" i="10"/>
  <c r="H283" i="29"/>
  <c r="H282" i="27"/>
  <c r="H282" i="26"/>
  <c r="H282" i="25"/>
  <c r="H283" i="24"/>
  <c r="H282" i="23"/>
  <c r="H283" i="22"/>
  <c r="H283" i="21"/>
  <c r="H283" i="20"/>
  <c r="H280" i="18"/>
  <c r="H281" i="16"/>
  <c r="T145" i="6"/>
  <c r="U144" i="6"/>
  <c r="L145" i="6"/>
  <c r="J146" i="6" s="1"/>
  <c r="M145" i="6"/>
  <c r="K146" i="6" s="1"/>
  <c r="F145" i="6"/>
  <c r="D149" i="31" l="1"/>
  <c r="I149" i="31"/>
  <c r="I149" i="34"/>
  <c r="D149" i="34"/>
  <c r="B150" i="35"/>
  <c r="A150" i="35" s="1"/>
  <c r="F150" i="35"/>
  <c r="H283" i="35"/>
  <c r="S150" i="35"/>
  <c r="L150" i="35"/>
  <c r="J151" i="35" s="1"/>
  <c r="M150" i="35"/>
  <c r="K151" i="35" s="1"/>
  <c r="H283" i="34"/>
  <c r="I150" i="33"/>
  <c r="H284" i="33"/>
  <c r="D150" i="33"/>
  <c r="I150" i="32"/>
  <c r="D150" i="32"/>
  <c r="H283" i="32"/>
  <c r="H284" i="31"/>
  <c r="M152" i="10"/>
  <c r="K153" i="10" s="1"/>
  <c r="L152" i="10"/>
  <c r="J153" i="10" s="1"/>
  <c r="H284" i="29"/>
  <c r="H283" i="27"/>
  <c r="H283" i="26"/>
  <c r="H283" i="25"/>
  <c r="H284" i="24"/>
  <c r="H283" i="23"/>
  <c r="H284" i="22"/>
  <c r="H284" i="21"/>
  <c r="H284" i="20"/>
  <c r="H281" i="18"/>
  <c r="H282" i="16"/>
  <c r="I146" i="6"/>
  <c r="D146" i="6"/>
  <c r="E146" i="6"/>
  <c r="S146" i="6" s="1"/>
  <c r="M149" i="31" l="1"/>
  <c r="K150" i="31" s="1"/>
  <c r="L149" i="31"/>
  <c r="J150" i="31" s="1"/>
  <c r="M149" i="34"/>
  <c r="K150" i="34" s="1"/>
  <c r="L149" i="34"/>
  <c r="J150" i="34" s="1"/>
  <c r="D150" i="34" s="1"/>
  <c r="I151" i="35"/>
  <c r="H284" i="35"/>
  <c r="U149" i="35"/>
  <c r="T150" i="35"/>
  <c r="E151" i="35"/>
  <c r="D151" i="35"/>
  <c r="H284" i="34"/>
  <c r="L150" i="33"/>
  <c r="J151" i="33" s="1"/>
  <c r="M150" i="33"/>
  <c r="K151" i="33" s="1"/>
  <c r="H285" i="33"/>
  <c r="H284" i="32"/>
  <c r="M150" i="32"/>
  <c r="K151" i="32" s="1"/>
  <c r="L150" i="32"/>
  <c r="J151" i="32" s="1"/>
  <c r="H285" i="31"/>
  <c r="I153" i="10"/>
  <c r="H285" i="29"/>
  <c r="H284" i="27"/>
  <c r="H284" i="26"/>
  <c r="H284" i="25"/>
  <c r="H285" i="24"/>
  <c r="H284" i="23"/>
  <c r="H285" i="22"/>
  <c r="H285" i="21"/>
  <c r="H285" i="20"/>
  <c r="H282" i="18"/>
  <c r="H283" i="16"/>
  <c r="T146" i="6"/>
  <c r="U145" i="6"/>
  <c r="F146" i="6"/>
  <c r="M146" i="6"/>
  <c r="K147" i="6" s="1"/>
  <c r="L146" i="6"/>
  <c r="J147" i="6" s="1"/>
  <c r="I150" i="31" l="1"/>
  <c r="D150" i="31"/>
  <c r="I150" i="34"/>
  <c r="H285" i="35"/>
  <c r="B151" i="35"/>
  <c r="A151" i="35" s="1"/>
  <c r="F151" i="35"/>
  <c r="M151" i="35"/>
  <c r="K152" i="35" s="1"/>
  <c r="E152" i="35" s="1"/>
  <c r="L151" i="35"/>
  <c r="J152" i="35" s="1"/>
  <c r="D152" i="35" s="1"/>
  <c r="S151" i="35"/>
  <c r="H285" i="34"/>
  <c r="I151" i="33"/>
  <c r="H286" i="33"/>
  <c r="D151" i="33"/>
  <c r="H285" i="32"/>
  <c r="I151" i="32"/>
  <c r="D151" i="32"/>
  <c r="H286" i="31"/>
  <c r="L153" i="10"/>
  <c r="J154" i="10" s="1"/>
  <c r="M153" i="10"/>
  <c r="K154" i="10" s="1"/>
  <c r="H286" i="29"/>
  <c r="H285" i="27"/>
  <c r="H285" i="26"/>
  <c r="H285" i="25"/>
  <c r="H286" i="24"/>
  <c r="H285" i="23"/>
  <c r="H286" i="22"/>
  <c r="H286" i="21"/>
  <c r="H286" i="20"/>
  <c r="H283" i="18"/>
  <c r="H284" i="16"/>
  <c r="I147" i="6"/>
  <c r="D147" i="6"/>
  <c r="E147" i="6"/>
  <c r="S147" i="6" s="1"/>
  <c r="L150" i="31" l="1"/>
  <c r="J151" i="31" s="1"/>
  <c r="M150" i="31"/>
  <c r="K151" i="31" s="1"/>
  <c r="L150" i="34"/>
  <c r="J151" i="34" s="1"/>
  <c r="M150" i="34"/>
  <c r="K151" i="34" s="1"/>
  <c r="U150" i="35"/>
  <c r="T151" i="35"/>
  <c r="H286" i="35"/>
  <c r="S152" i="35"/>
  <c r="U151" i="35" s="1"/>
  <c r="B152" i="35"/>
  <c r="A152" i="35" s="1"/>
  <c r="F152" i="35"/>
  <c r="I152" i="35"/>
  <c r="H286" i="34"/>
  <c r="L151" i="33"/>
  <c r="J152" i="33" s="1"/>
  <c r="M151" i="33"/>
  <c r="K152" i="33" s="1"/>
  <c r="H287" i="33"/>
  <c r="H286" i="32"/>
  <c r="L151" i="32"/>
  <c r="J152" i="32" s="1"/>
  <c r="D152" i="32" s="1"/>
  <c r="M151" i="32"/>
  <c r="K152" i="32" s="1"/>
  <c r="H287" i="31"/>
  <c r="I154" i="10"/>
  <c r="H287" i="29"/>
  <c r="H286" i="27"/>
  <c r="H286" i="26"/>
  <c r="H286" i="25"/>
  <c r="H287" i="24"/>
  <c r="H286" i="23"/>
  <c r="H287" i="22"/>
  <c r="H287" i="21"/>
  <c r="H287" i="20"/>
  <c r="H284" i="18"/>
  <c r="H285" i="16"/>
  <c r="T147" i="6"/>
  <c r="U146" i="6"/>
  <c r="M147" i="6"/>
  <c r="K148" i="6" s="1"/>
  <c r="E148" i="6" s="1"/>
  <c r="S148" i="6" s="1"/>
  <c r="L147" i="6"/>
  <c r="J148" i="6" s="1"/>
  <c r="D148" i="6" s="1"/>
  <c r="F147" i="6"/>
  <c r="D151" i="31" l="1"/>
  <c r="I151" i="31"/>
  <c r="D151" i="34"/>
  <c r="I151" i="34"/>
  <c r="L152" i="35"/>
  <c r="J153" i="35" s="1"/>
  <c r="M152" i="35"/>
  <c r="K153" i="35" s="1"/>
  <c r="H287" i="35"/>
  <c r="T152" i="35"/>
  <c r="H287" i="34"/>
  <c r="I152" i="33"/>
  <c r="H288" i="33"/>
  <c r="D152" i="33"/>
  <c r="H287" i="32"/>
  <c r="I152" i="32"/>
  <c r="H288" i="31"/>
  <c r="L154" i="10"/>
  <c r="J155" i="10" s="1"/>
  <c r="M154" i="10"/>
  <c r="K155" i="10" s="1"/>
  <c r="H288" i="29"/>
  <c r="H287" i="27"/>
  <c r="H287" i="26"/>
  <c r="H287" i="25"/>
  <c r="H288" i="24"/>
  <c r="H287" i="23"/>
  <c r="H288" i="22"/>
  <c r="H288" i="21"/>
  <c r="H288" i="20"/>
  <c r="H285" i="18"/>
  <c r="H286" i="16"/>
  <c r="U147" i="6"/>
  <c r="T148" i="6"/>
  <c r="F148" i="6"/>
  <c r="I148" i="6"/>
  <c r="L151" i="31" l="1"/>
  <c r="J152" i="31" s="1"/>
  <c r="M151" i="31"/>
  <c r="K152" i="31" s="1"/>
  <c r="L151" i="34"/>
  <c r="J152" i="34" s="1"/>
  <c r="D152" i="34" s="1"/>
  <c r="M151" i="34"/>
  <c r="K152" i="34" s="1"/>
  <c r="I153" i="35"/>
  <c r="D153" i="35"/>
  <c r="H288" i="35"/>
  <c r="E153" i="35"/>
  <c r="H288" i="34"/>
  <c r="H289" i="33"/>
  <c r="M152" i="33"/>
  <c r="K153" i="33" s="1"/>
  <c r="L152" i="33"/>
  <c r="J153" i="33" s="1"/>
  <c r="D153" i="33" s="1"/>
  <c r="M152" i="32"/>
  <c r="K153" i="32" s="1"/>
  <c r="L152" i="32"/>
  <c r="J153" i="32" s="1"/>
  <c r="H288" i="32"/>
  <c r="H289" i="31"/>
  <c r="I155" i="10"/>
  <c r="H289" i="29"/>
  <c r="H288" i="27"/>
  <c r="H288" i="26"/>
  <c r="H288" i="25"/>
  <c r="H289" i="24"/>
  <c r="H288" i="23"/>
  <c r="H289" i="22"/>
  <c r="H289" i="21"/>
  <c r="H289" i="20"/>
  <c r="H286" i="18"/>
  <c r="H287" i="16"/>
  <c r="M148" i="6"/>
  <c r="K149" i="6" s="1"/>
  <c r="L148" i="6"/>
  <c r="J149" i="6" s="1"/>
  <c r="I152" i="31" l="1"/>
  <c r="D152" i="31"/>
  <c r="I152" i="34"/>
  <c r="H289" i="35"/>
  <c r="S153" i="35"/>
  <c r="B153" i="35"/>
  <c r="A153" i="35" s="1"/>
  <c r="F153" i="35"/>
  <c r="M153" i="35"/>
  <c r="K154" i="35" s="1"/>
  <c r="L153" i="35"/>
  <c r="J154" i="35" s="1"/>
  <c r="H289" i="34"/>
  <c r="I153" i="33"/>
  <c r="I153" i="32"/>
  <c r="D153" i="32"/>
  <c r="H289" i="32"/>
  <c r="L155" i="10"/>
  <c r="J156" i="10" s="1"/>
  <c r="M155" i="10"/>
  <c r="K156" i="10" s="1"/>
  <c r="H289" i="27"/>
  <c r="H289" i="26"/>
  <c r="H289" i="25"/>
  <c r="H289" i="23"/>
  <c r="H287" i="18"/>
  <c r="H288" i="16"/>
  <c r="I149" i="6"/>
  <c r="D149" i="6"/>
  <c r="E149" i="6"/>
  <c r="S149" i="6" s="1"/>
  <c r="M152" i="31" l="1"/>
  <c r="K153" i="31" s="1"/>
  <c r="L152" i="31"/>
  <c r="J153" i="31" s="1"/>
  <c r="M152" i="34"/>
  <c r="K153" i="34" s="1"/>
  <c r="L152" i="34"/>
  <c r="J153" i="34" s="1"/>
  <c r="I154" i="35"/>
  <c r="T153" i="35"/>
  <c r="U152" i="35"/>
  <c r="E154" i="35"/>
  <c r="D154" i="35"/>
  <c r="L153" i="33"/>
  <c r="J154" i="33" s="1"/>
  <c r="M153" i="33"/>
  <c r="K154" i="33" s="1"/>
  <c r="M153" i="32"/>
  <c r="K154" i="32" s="1"/>
  <c r="L153" i="32"/>
  <c r="J154" i="32" s="1"/>
  <c r="I156" i="10"/>
  <c r="H288" i="18"/>
  <c r="H289" i="16"/>
  <c r="U148" i="6"/>
  <c r="T149" i="6"/>
  <c r="F149" i="6"/>
  <c r="L149" i="6"/>
  <c r="J150" i="6" s="1"/>
  <c r="D150" i="6" s="1"/>
  <c r="M149" i="6"/>
  <c r="K150" i="6" s="1"/>
  <c r="E150" i="6" s="1"/>
  <c r="S150" i="6" s="1"/>
  <c r="D153" i="31" l="1"/>
  <c r="I153" i="31"/>
  <c r="D153" i="34"/>
  <c r="I153" i="34"/>
  <c r="S154" i="35"/>
  <c r="B154" i="35"/>
  <c r="A154" i="35" s="1"/>
  <c r="F154" i="35"/>
  <c r="L154" i="35"/>
  <c r="J155" i="35" s="1"/>
  <c r="D155" i="35" s="1"/>
  <c r="M154" i="35"/>
  <c r="K155" i="35" s="1"/>
  <c r="E155" i="35" s="1"/>
  <c r="I154" i="33"/>
  <c r="D154" i="33"/>
  <c r="I154" i="32"/>
  <c r="D154" i="32"/>
  <c r="M156" i="10"/>
  <c r="K157" i="10" s="1"/>
  <c r="L156" i="10"/>
  <c r="J157" i="10" s="1"/>
  <c r="H289" i="18"/>
  <c r="U149" i="6"/>
  <c r="T150" i="6"/>
  <c r="I150" i="6"/>
  <c r="F150" i="6"/>
  <c r="M153" i="31" l="1"/>
  <c r="K154" i="31" s="1"/>
  <c r="L153" i="31"/>
  <c r="J154" i="31" s="1"/>
  <c r="L153" i="34"/>
  <c r="J154" i="34" s="1"/>
  <c r="M153" i="34"/>
  <c r="K154" i="34" s="1"/>
  <c r="S155" i="35"/>
  <c r="T155" i="35" s="1"/>
  <c r="B155" i="35"/>
  <c r="A155" i="35" s="1"/>
  <c r="F155" i="35"/>
  <c r="I155" i="35"/>
  <c r="T154" i="35"/>
  <c r="U153" i="35"/>
  <c r="L154" i="33"/>
  <c r="J155" i="33" s="1"/>
  <c r="M154" i="33"/>
  <c r="K155" i="33" s="1"/>
  <c r="M154" i="32"/>
  <c r="K155" i="32" s="1"/>
  <c r="L154" i="32"/>
  <c r="J155" i="32" s="1"/>
  <c r="D155" i="32" s="1"/>
  <c r="I157" i="10"/>
  <c r="M150" i="6"/>
  <c r="K151" i="6" s="1"/>
  <c r="L150" i="6"/>
  <c r="J151" i="6" s="1"/>
  <c r="I154" i="31" l="1"/>
  <c r="D154" i="31"/>
  <c r="I154" i="34"/>
  <c r="D154" i="34"/>
  <c r="U154" i="35"/>
  <c r="M155" i="35"/>
  <c r="K156" i="35" s="1"/>
  <c r="L155" i="35"/>
  <c r="J156" i="35" s="1"/>
  <c r="I155" i="33"/>
  <c r="D155" i="33"/>
  <c r="I155" i="32"/>
  <c r="L157" i="10"/>
  <c r="J158" i="10" s="1"/>
  <c r="M157" i="10"/>
  <c r="K158" i="10" s="1"/>
  <c r="I151" i="6"/>
  <c r="D151" i="6"/>
  <c r="E151" i="6"/>
  <c r="S151" i="6" s="1"/>
  <c r="L154" i="31" l="1"/>
  <c r="J155" i="31" s="1"/>
  <c r="M154" i="31"/>
  <c r="K155" i="31" s="1"/>
  <c r="M154" i="34"/>
  <c r="K155" i="34" s="1"/>
  <c r="L154" i="34"/>
  <c r="J155" i="34" s="1"/>
  <c r="E156" i="35"/>
  <c r="I156" i="35"/>
  <c r="D156" i="35"/>
  <c r="M155" i="33"/>
  <c r="K156" i="33" s="1"/>
  <c r="L155" i="33"/>
  <c r="J156" i="33" s="1"/>
  <c r="D156" i="33" s="1"/>
  <c r="L155" i="32"/>
  <c r="J156" i="32" s="1"/>
  <c r="M155" i="32"/>
  <c r="K156" i="32" s="1"/>
  <c r="I158" i="10"/>
  <c r="T151" i="6"/>
  <c r="U150" i="6"/>
  <c r="F151" i="6"/>
  <c r="M151" i="6"/>
  <c r="K152" i="6" s="1"/>
  <c r="L151" i="6"/>
  <c r="J152" i="6" s="1"/>
  <c r="I155" i="31" l="1"/>
  <c r="D155" i="31"/>
  <c r="D155" i="34"/>
  <c r="I155" i="34"/>
  <c r="B156" i="35"/>
  <c r="A156" i="35" s="1"/>
  <c r="F156" i="35"/>
  <c r="L156" i="35"/>
  <c r="J157" i="35" s="1"/>
  <c r="M156" i="35"/>
  <c r="K157" i="35" s="1"/>
  <c r="S156" i="35"/>
  <c r="I156" i="33"/>
  <c r="I156" i="32"/>
  <c r="D156" i="32"/>
  <c r="L158" i="10"/>
  <c r="J159" i="10" s="1"/>
  <c r="M158" i="10"/>
  <c r="K159" i="10" s="1"/>
  <c r="E152" i="6"/>
  <c r="S152" i="6" s="1"/>
  <c r="I152" i="6"/>
  <c r="D152" i="6"/>
  <c r="M155" i="31" l="1"/>
  <c r="K156" i="31" s="1"/>
  <c r="L155" i="31"/>
  <c r="J156" i="31" s="1"/>
  <c r="L155" i="34"/>
  <c r="J156" i="34" s="1"/>
  <c r="M155" i="34"/>
  <c r="K156" i="34" s="1"/>
  <c r="I157" i="35"/>
  <c r="U155" i="35"/>
  <c r="T156" i="35"/>
  <c r="E157" i="35"/>
  <c r="D157" i="35"/>
  <c r="M156" i="33"/>
  <c r="K157" i="33" s="1"/>
  <c r="L156" i="33"/>
  <c r="J157" i="33" s="1"/>
  <c r="M156" i="32"/>
  <c r="K157" i="32" s="1"/>
  <c r="L156" i="32"/>
  <c r="J157" i="32" s="1"/>
  <c r="I159" i="10"/>
  <c r="T152" i="6"/>
  <c r="U151" i="6"/>
  <c r="M152" i="6"/>
  <c r="K153" i="6" s="1"/>
  <c r="L152" i="6"/>
  <c r="J153" i="6" s="1"/>
  <c r="D153" i="6" s="1"/>
  <c r="F152" i="6"/>
  <c r="I156" i="31" l="1"/>
  <c r="D156" i="31"/>
  <c r="I156" i="34"/>
  <c r="D156" i="34"/>
  <c r="B157" i="35"/>
  <c r="A157" i="35" s="1"/>
  <c r="F157" i="35"/>
  <c r="S157" i="35"/>
  <c r="M157" i="35"/>
  <c r="K158" i="35" s="1"/>
  <c r="E158" i="35" s="1"/>
  <c r="L157" i="35"/>
  <c r="J158" i="35" s="1"/>
  <c r="I157" i="33"/>
  <c r="D157" i="33"/>
  <c r="I157" i="32"/>
  <c r="D157" i="32"/>
  <c r="M159" i="10"/>
  <c r="K160" i="10" s="1"/>
  <c r="L159" i="10"/>
  <c r="J160" i="10" s="1"/>
  <c r="I153" i="6"/>
  <c r="F153" i="6"/>
  <c r="E153" i="6"/>
  <c r="S153" i="6" s="1"/>
  <c r="M156" i="31" l="1"/>
  <c r="K157" i="31" s="1"/>
  <c r="L156" i="31"/>
  <c r="J157" i="31" s="1"/>
  <c r="L156" i="34"/>
  <c r="J157" i="34" s="1"/>
  <c r="M156" i="34"/>
  <c r="K157" i="34" s="1"/>
  <c r="U156" i="35"/>
  <c r="T157" i="35"/>
  <c r="S158" i="35"/>
  <c r="U157" i="35" s="1"/>
  <c r="I158" i="35"/>
  <c r="D158" i="35"/>
  <c r="M157" i="33"/>
  <c r="K158" i="33" s="1"/>
  <c r="L157" i="33"/>
  <c r="J158" i="33" s="1"/>
  <c r="M157" i="32"/>
  <c r="K158" i="32" s="1"/>
  <c r="L157" i="32"/>
  <c r="J158" i="32" s="1"/>
  <c r="I160" i="10"/>
  <c r="U152" i="6"/>
  <c r="T153" i="6"/>
  <c r="L153" i="6"/>
  <c r="J154" i="6" s="1"/>
  <c r="M153" i="6"/>
  <c r="K154" i="6" s="1"/>
  <c r="I157" i="31" l="1"/>
  <c r="D157" i="31"/>
  <c r="D157" i="34"/>
  <c r="I157" i="34"/>
  <c r="L158" i="35"/>
  <c r="J159" i="35" s="1"/>
  <c r="M158" i="35"/>
  <c r="K159" i="35" s="1"/>
  <c r="B158" i="35"/>
  <c r="A158" i="35" s="1"/>
  <c r="F158" i="35"/>
  <c r="T158" i="35"/>
  <c r="I158" i="33"/>
  <c r="D158" i="33"/>
  <c r="I158" i="32"/>
  <c r="D158" i="32"/>
  <c r="M160" i="10"/>
  <c r="K161" i="10" s="1"/>
  <c r="L160" i="10"/>
  <c r="J161" i="10" s="1"/>
  <c r="I154" i="6"/>
  <c r="D154" i="6"/>
  <c r="E154" i="6"/>
  <c r="S154" i="6" s="1"/>
  <c r="M157" i="31" l="1"/>
  <c r="K158" i="31" s="1"/>
  <c r="L157" i="31"/>
  <c r="J158" i="31" s="1"/>
  <c r="L157" i="34"/>
  <c r="J158" i="34" s="1"/>
  <c r="M157" i="34"/>
  <c r="K158" i="34" s="1"/>
  <c r="I159" i="35"/>
  <c r="D159" i="35"/>
  <c r="E159" i="35"/>
  <c r="L158" i="33"/>
  <c r="J159" i="33" s="1"/>
  <c r="M158" i="33"/>
  <c r="K159" i="33" s="1"/>
  <c r="M158" i="32"/>
  <c r="K159" i="32" s="1"/>
  <c r="L158" i="32"/>
  <c r="J159" i="32" s="1"/>
  <c r="I161" i="10"/>
  <c r="T154" i="6"/>
  <c r="U153" i="6"/>
  <c r="L154" i="6"/>
  <c r="J155" i="6" s="1"/>
  <c r="D155" i="6" s="1"/>
  <c r="M154" i="6"/>
  <c r="K155" i="6" s="1"/>
  <c r="E155" i="6" s="1"/>
  <c r="S155" i="6" s="1"/>
  <c r="U154" i="6" s="1"/>
  <c r="F154" i="6"/>
  <c r="I158" i="31" l="1"/>
  <c r="D158" i="31"/>
  <c r="D158" i="34"/>
  <c r="I158" i="34"/>
  <c r="S159" i="35"/>
  <c r="B159" i="35"/>
  <c r="A159" i="35" s="1"/>
  <c r="F159" i="35"/>
  <c r="M159" i="35"/>
  <c r="K160" i="35" s="1"/>
  <c r="E160" i="35" s="1"/>
  <c r="L159" i="35"/>
  <c r="J160" i="35" s="1"/>
  <c r="D160" i="35" s="1"/>
  <c r="I159" i="33"/>
  <c r="D159" i="33"/>
  <c r="I159" i="32"/>
  <c r="D159" i="32"/>
  <c r="L161" i="10"/>
  <c r="J162" i="10" s="1"/>
  <c r="M161" i="10"/>
  <c r="K162" i="10" s="1"/>
  <c r="T155" i="6"/>
  <c r="F155" i="6"/>
  <c r="I155" i="6"/>
  <c r="M158" i="31" l="1"/>
  <c r="K159" i="31" s="1"/>
  <c r="L158" i="31"/>
  <c r="J159" i="31" s="1"/>
  <c r="D159" i="31" s="1"/>
  <c r="M158" i="34"/>
  <c r="K159" i="34" s="1"/>
  <c r="L158" i="34"/>
  <c r="J159" i="34" s="1"/>
  <c r="S160" i="35"/>
  <c r="T160" i="35" s="1"/>
  <c r="B160" i="35"/>
  <c r="A160" i="35" s="1"/>
  <c r="F160" i="35"/>
  <c r="I160" i="35"/>
  <c r="U158" i="35"/>
  <c r="T159" i="35"/>
  <c r="L159" i="33"/>
  <c r="J160" i="33" s="1"/>
  <c r="M159" i="33"/>
  <c r="K160" i="33" s="1"/>
  <c r="L159" i="32"/>
  <c r="J160" i="32" s="1"/>
  <c r="D160" i="32" s="1"/>
  <c r="M159" i="32"/>
  <c r="K160" i="32" s="1"/>
  <c r="I162" i="10"/>
  <c r="M155" i="6"/>
  <c r="K156" i="6" s="1"/>
  <c r="L155" i="6"/>
  <c r="J156" i="6" s="1"/>
  <c r="I159" i="31" l="1"/>
  <c r="D159" i="34"/>
  <c r="I159" i="34"/>
  <c r="U159" i="35"/>
  <c r="L160" i="35"/>
  <c r="J161" i="35" s="1"/>
  <c r="M160" i="35"/>
  <c r="K161" i="35" s="1"/>
  <c r="I160" i="33"/>
  <c r="D160" i="33"/>
  <c r="I160" i="32"/>
  <c r="L162" i="10"/>
  <c r="J163" i="10" s="1"/>
  <c r="M162" i="10"/>
  <c r="K163" i="10" s="1"/>
  <c r="I156" i="6"/>
  <c r="D156" i="6"/>
  <c r="E156" i="6"/>
  <c r="S156" i="6" s="1"/>
  <c r="M159" i="31" l="1"/>
  <c r="K160" i="31" s="1"/>
  <c r="L159" i="31"/>
  <c r="J160" i="31" s="1"/>
  <c r="L159" i="34"/>
  <c r="J160" i="34" s="1"/>
  <c r="M159" i="34"/>
  <c r="K160" i="34" s="1"/>
  <c r="I161" i="35"/>
  <c r="D161" i="35"/>
  <c r="E161" i="35"/>
  <c r="M160" i="33"/>
  <c r="K161" i="33" s="1"/>
  <c r="L160" i="33"/>
  <c r="J161" i="33" s="1"/>
  <c r="D161" i="33" s="1"/>
  <c r="M160" i="32"/>
  <c r="K161" i="32" s="1"/>
  <c r="L160" i="32"/>
  <c r="J161" i="32" s="1"/>
  <c r="I163" i="10"/>
  <c r="T156" i="6"/>
  <c r="U155" i="6"/>
  <c r="F156" i="6"/>
  <c r="M156" i="6"/>
  <c r="K157" i="6" s="1"/>
  <c r="L156" i="6"/>
  <c r="J157" i="6" s="1"/>
  <c r="I160" i="31" l="1"/>
  <c r="D160" i="31"/>
  <c r="D160" i="34"/>
  <c r="I160" i="34"/>
  <c r="S161" i="35"/>
  <c r="B161" i="35"/>
  <c r="A161" i="35" s="1"/>
  <c r="F161" i="35"/>
  <c r="M161" i="35"/>
  <c r="K162" i="35" s="1"/>
  <c r="E162" i="35" s="1"/>
  <c r="L161" i="35"/>
  <c r="J162" i="35" s="1"/>
  <c r="D162" i="35" s="1"/>
  <c r="I161" i="33"/>
  <c r="I161" i="32"/>
  <c r="D161" i="32"/>
  <c r="L163" i="10"/>
  <c r="J164" i="10" s="1"/>
  <c r="M163" i="10"/>
  <c r="K164" i="10" s="1"/>
  <c r="E157" i="6"/>
  <c r="S157" i="6" s="1"/>
  <c r="I157" i="6"/>
  <c r="D157" i="6"/>
  <c r="M160" i="31" l="1"/>
  <c r="K161" i="31" s="1"/>
  <c r="L160" i="31"/>
  <c r="J161" i="31" s="1"/>
  <c r="L160" i="34"/>
  <c r="J161" i="34" s="1"/>
  <c r="M160" i="34"/>
  <c r="K161" i="34" s="1"/>
  <c r="S162" i="35"/>
  <c r="T162" i="35" s="1"/>
  <c r="B162" i="35"/>
  <c r="A162" i="35" s="1"/>
  <c r="F162" i="35"/>
  <c r="I162" i="35"/>
  <c r="U160" i="35"/>
  <c r="T161" i="35"/>
  <c r="M161" i="33"/>
  <c r="K162" i="33" s="1"/>
  <c r="L161" i="33"/>
  <c r="J162" i="33" s="1"/>
  <c r="M161" i="32"/>
  <c r="K162" i="32" s="1"/>
  <c r="L161" i="32"/>
  <c r="J162" i="32" s="1"/>
  <c r="I164" i="10"/>
  <c r="T157" i="6"/>
  <c r="U156" i="6"/>
  <c r="L157" i="6"/>
  <c r="J158" i="6" s="1"/>
  <c r="D158" i="6" s="1"/>
  <c r="M157" i="6"/>
  <c r="K158" i="6" s="1"/>
  <c r="E158" i="6" s="1"/>
  <c r="S158" i="6" s="1"/>
  <c r="U157" i="6" s="1"/>
  <c r="F157" i="6"/>
  <c r="I161" i="31" l="1"/>
  <c r="D161" i="31"/>
  <c r="D161" i="34"/>
  <c r="I161" i="34"/>
  <c r="U161" i="35"/>
  <c r="L162" i="35"/>
  <c r="J163" i="35" s="1"/>
  <c r="M162" i="35"/>
  <c r="K163" i="35" s="1"/>
  <c r="I162" i="33"/>
  <c r="D162" i="33"/>
  <c r="I162" i="32"/>
  <c r="D162" i="32"/>
  <c r="M164" i="10"/>
  <c r="K165" i="10" s="1"/>
  <c r="L164" i="10"/>
  <c r="J165" i="10" s="1"/>
  <c r="T158" i="6"/>
  <c r="F158" i="6"/>
  <c r="I158" i="6"/>
  <c r="M161" i="31" l="1"/>
  <c r="K162" i="31" s="1"/>
  <c r="L161" i="31"/>
  <c r="J162" i="31" s="1"/>
  <c r="L161" i="34"/>
  <c r="J162" i="34" s="1"/>
  <c r="M161" i="34"/>
  <c r="K162" i="34" s="1"/>
  <c r="I163" i="35"/>
  <c r="D163" i="35"/>
  <c r="E163" i="35"/>
  <c r="L162" i="33"/>
  <c r="J163" i="33" s="1"/>
  <c r="M162" i="33"/>
  <c r="K163" i="33" s="1"/>
  <c r="M162" i="32"/>
  <c r="K163" i="32" s="1"/>
  <c r="L162" i="32"/>
  <c r="J163" i="32" s="1"/>
  <c r="I165" i="10"/>
  <c r="M158" i="6"/>
  <c r="K159" i="6" s="1"/>
  <c r="L158" i="6"/>
  <c r="J159" i="6" s="1"/>
  <c r="I162" i="31" l="1"/>
  <c r="D162" i="31"/>
  <c r="I162" i="34"/>
  <c r="D162" i="34"/>
  <c r="S163" i="35"/>
  <c r="B163" i="35"/>
  <c r="A163" i="35" s="1"/>
  <c r="F163" i="35"/>
  <c r="M163" i="35"/>
  <c r="K164" i="35" s="1"/>
  <c r="E164" i="35" s="1"/>
  <c r="L163" i="35"/>
  <c r="J164" i="35" s="1"/>
  <c r="D164" i="35" s="1"/>
  <c r="I163" i="33"/>
  <c r="D163" i="33"/>
  <c r="I163" i="32"/>
  <c r="D163" i="32"/>
  <c r="L165" i="10"/>
  <c r="J166" i="10" s="1"/>
  <c r="M165" i="10"/>
  <c r="K166" i="10" s="1"/>
  <c r="I159" i="6"/>
  <c r="D159" i="6"/>
  <c r="E159" i="6"/>
  <c r="S159" i="6" s="1"/>
  <c r="M162" i="31" l="1"/>
  <c r="K163" i="31" s="1"/>
  <c r="L162" i="31"/>
  <c r="J163" i="31" s="1"/>
  <c r="D163" i="31" s="1"/>
  <c r="L162" i="34"/>
  <c r="J163" i="34" s="1"/>
  <c r="M162" i="34"/>
  <c r="K163" i="34" s="1"/>
  <c r="S164" i="35"/>
  <c r="T164" i="35" s="1"/>
  <c r="B164" i="35"/>
  <c r="A164" i="35" s="1"/>
  <c r="F164" i="35"/>
  <c r="I164" i="35"/>
  <c r="U162" i="35"/>
  <c r="T163" i="35"/>
  <c r="M163" i="33"/>
  <c r="K164" i="33" s="1"/>
  <c r="L163" i="33"/>
  <c r="J164" i="33" s="1"/>
  <c r="L163" i="32"/>
  <c r="J164" i="32" s="1"/>
  <c r="D164" i="32" s="1"/>
  <c r="M163" i="32"/>
  <c r="K164" i="32" s="1"/>
  <c r="I166" i="10"/>
  <c r="T159" i="6"/>
  <c r="U158" i="6"/>
  <c r="F159" i="6"/>
  <c r="M159" i="6"/>
  <c r="K160" i="6" s="1"/>
  <c r="E160" i="6" s="1"/>
  <c r="S160" i="6" s="1"/>
  <c r="U159" i="6" s="1"/>
  <c r="L159" i="6"/>
  <c r="J160" i="6" s="1"/>
  <c r="I163" i="31" l="1"/>
  <c r="D163" i="34"/>
  <c r="I163" i="34"/>
  <c r="U163" i="35"/>
  <c r="L164" i="35"/>
  <c r="J165" i="35" s="1"/>
  <c r="M164" i="35"/>
  <c r="K165" i="35" s="1"/>
  <c r="I164" i="33"/>
  <c r="D164" i="33"/>
  <c r="I164" i="32"/>
  <c r="L166" i="10"/>
  <c r="J167" i="10" s="1"/>
  <c r="M166" i="10"/>
  <c r="K167" i="10" s="1"/>
  <c r="T160" i="6"/>
  <c r="I160" i="6"/>
  <c r="D160" i="6"/>
  <c r="M163" i="31" l="1"/>
  <c r="K164" i="31" s="1"/>
  <c r="L163" i="31"/>
  <c r="J164" i="31" s="1"/>
  <c r="L163" i="34"/>
  <c r="J164" i="34" s="1"/>
  <c r="M163" i="34"/>
  <c r="K164" i="34" s="1"/>
  <c r="I165" i="35"/>
  <c r="D165" i="35"/>
  <c r="E165" i="35"/>
  <c r="M164" i="33"/>
  <c r="K165" i="33" s="1"/>
  <c r="L164" i="33"/>
  <c r="J165" i="33" s="1"/>
  <c r="M164" i="32"/>
  <c r="K165" i="32" s="1"/>
  <c r="L164" i="32"/>
  <c r="J165" i="32" s="1"/>
  <c r="I167" i="10"/>
  <c r="F160" i="6"/>
  <c r="M160" i="6"/>
  <c r="K161" i="6" s="1"/>
  <c r="L160" i="6"/>
  <c r="J161" i="6" s="1"/>
  <c r="I164" i="31" l="1"/>
  <c r="D164" i="31"/>
  <c r="D164" i="34"/>
  <c r="I164" i="34"/>
  <c r="S165" i="35"/>
  <c r="B165" i="35"/>
  <c r="A165" i="35" s="1"/>
  <c r="F165" i="35"/>
  <c r="M165" i="35"/>
  <c r="K166" i="35" s="1"/>
  <c r="E166" i="35" s="1"/>
  <c r="L165" i="35"/>
  <c r="J166" i="35" s="1"/>
  <c r="D166" i="35" s="1"/>
  <c r="I165" i="33"/>
  <c r="D165" i="33"/>
  <c r="I165" i="32"/>
  <c r="D165" i="32"/>
  <c r="L167" i="10"/>
  <c r="J168" i="10" s="1"/>
  <c r="M167" i="10"/>
  <c r="K168" i="10" s="1"/>
  <c r="E161" i="6"/>
  <c r="S161" i="6" s="1"/>
  <c r="I161" i="6"/>
  <c r="D161" i="6"/>
  <c r="M164" i="31" l="1"/>
  <c r="K165" i="31" s="1"/>
  <c r="L164" i="31"/>
  <c r="J165" i="31" s="1"/>
  <c r="L164" i="34"/>
  <c r="J165" i="34" s="1"/>
  <c r="M164" i="34"/>
  <c r="K165" i="34" s="1"/>
  <c r="S166" i="35"/>
  <c r="T166" i="35" s="1"/>
  <c r="B166" i="35"/>
  <c r="A166" i="35" s="1"/>
  <c r="F166" i="35"/>
  <c r="I166" i="35"/>
  <c r="U164" i="35"/>
  <c r="T165" i="35"/>
  <c r="L165" i="33"/>
  <c r="J166" i="33" s="1"/>
  <c r="M165" i="33"/>
  <c r="K166" i="33" s="1"/>
  <c r="M165" i="32"/>
  <c r="K166" i="32" s="1"/>
  <c r="L165" i="32"/>
  <c r="J166" i="32" s="1"/>
  <c r="I168" i="10"/>
  <c r="T161" i="6"/>
  <c r="U160" i="6"/>
  <c r="L161" i="6"/>
  <c r="J162" i="6" s="1"/>
  <c r="D162" i="6" s="1"/>
  <c r="M161" i="6"/>
  <c r="K162" i="6" s="1"/>
  <c r="F161" i="6"/>
  <c r="I165" i="31" l="1"/>
  <c r="D165" i="31"/>
  <c r="D165" i="34"/>
  <c r="I165" i="34"/>
  <c r="U165" i="35"/>
  <c r="L166" i="35"/>
  <c r="J167" i="35" s="1"/>
  <c r="M166" i="35"/>
  <c r="K167" i="35" s="1"/>
  <c r="I166" i="33"/>
  <c r="D166" i="33"/>
  <c r="I166" i="32"/>
  <c r="D166" i="32"/>
  <c r="M168" i="10"/>
  <c r="K169" i="10" s="1"/>
  <c r="L168" i="10"/>
  <c r="J169" i="10" s="1"/>
  <c r="F162" i="6"/>
  <c r="I162" i="6"/>
  <c r="E162" i="6"/>
  <c r="S162" i="6" s="1"/>
  <c r="L165" i="31" l="1"/>
  <c r="J166" i="31" s="1"/>
  <c r="M165" i="31"/>
  <c r="K166" i="31" s="1"/>
  <c r="L165" i="34"/>
  <c r="J166" i="34" s="1"/>
  <c r="D166" i="34" s="1"/>
  <c r="M165" i="34"/>
  <c r="K166" i="34" s="1"/>
  <c r="I167" i="35"/>
  <c r="D167" i="35"/>
  <c r="E167" i="35"/>
  <c r="L166" i="33"/>
  <c r="J167" i="33" s="1"/>
  <c r="M166" i="33"/>
  <c r="K167" i="33" s="1"/>
  <c r="M166" i="32"/>
  <c r="K167" i="32" s="1"/>
  <c r="L166" i="32"/>
  <c r="J167" i="32" s="1"/>
  <c r="I169" i="10"/>
  <c r="T162" i="6"/>
  <c r="U161" i="6"/>
  <c r="L162" i="6"/>
  <c r="J163" i="6" s="1"/>
  <c r="M162" i="6"/>
  <c r="K163" i="6" s="1"/>
  <c r="E163" i="6" s="1"/>
  <c r="S163" i="6" s="1"/>
  <c r="U162" i="6" s="1"/>
  <c r="I166" i="31" l="1"/>
  <c r="D166" i="31"/>
  <c r="I166" i="34"/>
  <c r="S167" i="35"/>
  <c r="B167" i="35"/>
  <c r="A167" i="35" s="1"/>
  <c r="F167" i="35"/>
  <c r="M167" i="35"/>
  <c r="K168" i="35" s="1"/>
  <c r="E168" i="35" s="1"/>
  <c r="L167" i="35"/>
  <c r="J168" i="35" s="1"/>
  <c r="D168" i="35" s="1"/>
  <c r="I167" i="33"/>
  <c r="D167" i="33"/>
  <c r="I167" i="32"/>
  <c r="D167" i="32"/>
  <c r="L169" i="10"/>
  <c r="J170" i="10" s="1"/>
  <c r="M169" i="10"/>
  <c r="K170" i="10" s="1"/>
  <c r="T163" i="6"/>
  <c r="I163" i="6"/>
  <c r="D163" i="6"/>
  <c r="M166" i="31" l="1"/>
  <c r="K167" i="31" s="1"/>
  <c r="L166" i="31"/>
  <c r="J167" i="31" s="1"/>
  <c r="M166" i="34"/>
  <c r="K167" i="34" s="1"/>
  <c r="L166" i="34"/>
  <c r="J167" i="34" s="1"/>
  <c r="S168" i="35"/>
  <c r="T168" i="35" s="1"/>
  <c r="B168" i="35"/>
  <c r="A168" i="35" s="1"/>
  <c r="F168" i="35"/>
  <c r="I168" i="35"/>
  <c r="U166" i="35"/>
  <c r="T167" i="35"/>
  <c r="L167" i="33"/>
  <c r="J168" i="33" s="1"/>
  <c r="M167" i="33"/>
  <c r="K168" i="33" s="1"/>
  <c r="L167" i="32"/>
  <c r="J168" i="32" s="1"/>
  <c r="D168" i="32" s="1"/>
  <c r="M167" i="32"/>
  <c r="K168" i="32" s="1"/>
  <c r="I170" i="10"/>
  <c r="F163" i="6"/>
  <c r="M163" i="6"/>
  <c r="K164" i="6" s="1"/>
  <c r="L163" i="6"/>
  <c r="J164" i="6" s="1"/>
  <c r="I167" i="31" l="1"/>
  <c r="D167" i="31"/>
  <c r="D167" i="34"/>
  <c r="I167" i="34"/>
  <c r="U167" i="35"/>
  <c r="L168" i="35"/>
  <c r="J169" i="35" s="1"/>
  <c r="M168" i="35"/>
  <c r="K169" i="35" s="1"/>
  <c r="I168" i="33"/>
  <c r="D168" i="33"/>
  <c r="I168" i="32"/>
  <c r="M170" i="10"/>
  <c r="K171" i="10" s="1"/>
  <c r="L170" i="10"/>
  <c r="J171" i="10" s="1"/>
  <c r="E164" i="6"/>
  <c r="S164" i="6" s="1"/>
  <c r="I164" i="6"/>
  <c r="D164" i="6"/>
  <c r="M167" i="31" l="1"/>
  <c r="K168" i="31" s="1"/>
  <c r="L167" i="31"/>
  <c r="J168" i="31" s="1"/>
  <c r="L167" i="34"/>
  <c r="J168" i="34" s="1"/>
  <c r="M167" i="34"/>
  <c r="K168" i="34" s="1"/>
  <c r="I169" i="35"/>
  <c r="D169" i="35"/>
  <c r="E169" i="35"/>
  <c r="M168" i="33"/>
  <c r="K169" i="33" s="1"/>
  <c r="L168" i="33"/>
  <c r="J169" i="33" s="1"/>
  <c r="M168" i="32"/>
  <c r="K169" i="32" s="1"/>
  <c r="L168" i="32"/>
  <c r="J169" i="32" s="1"/>
  <c r="I171" i="10"/>
  <c r="T164" i="6"/>
  <c r="U163" i="6"/>
  <c r="L164" i="6"/>
  <c r="J165" i="6" s="1"/>
  <c r="D165" i="6" s="1"/>
  <c r="M164" i="6"/>
  <c r="K165" i="6" s="1"/>
  <c r="E165" i="6" s="1"/>
  <c r="S165" i="6" s="1"/>
  <c r="U164" i="6" s="1"/>
  <c r="F164" i="6"/>
  <c r="I168" i="31" l="1"/>
  <c r="D168" i="31"/>
  <c r="D168" i="34"/>
  <c r="I168" i="34"/>
  <c r="S169" i="35"/>
  <c r="B169" i="35"/>
  <c r="A169" i="35" s="1"/>
  <c r="F169" i="35"/>
  <c r="M169" i="35"/>
  <c r="K170" i="35" s="1"/>
  <c r="E170" i="35" s="1"/>
  <c r="L169" i="35"/>
  <c r="J170" i="35" s="1"/>
  <c r="D170" i="35" s="1"/>
  <c r="I169" i="33"/>
  <c r="D169" i="33"/>
  <c r="I169" i="32"/>
  <c r="D169" i="32"/>
  <c r="M171" i="10"/>
  <c r="K172" i="10" s="1"/>
  <c r="L171" i="10"/>
  <c r="J172" i="10" s="1"/>
  <c r="T165" i="6"/>
  <c r="F165" i="6"/>
  <c r="I165" i="6"/>
  <c r="M168" i="31" l="1"/>
  <c r="K169" i="31" s="1"/>
  <c r="L168" i="31"/>
  <c r="J169" i="31" s="1"/>
  <c r="M168" i="34"/>
  <c r="K169" i="34" s="1"/>
  <c r="L168" i="34"/>
  <c r="J169" i="34" s="1"/>
  <c r="S170" i="35"/>
  <c r="T170" i="35" s="1"/>
  <c r="B170" i="35"/>
  <c r="A170" i="35" s="1"/>
  <c r="F170" i="35"/>
  <c r="I170" i="35"/>
  <c r="U168" i="35"/>
  <c r="T169" i="35"/>
  <c r="M169" i="33"/>
  <c r="K170" i="33" s="1"/>
  <c r="L169" i="33"/>
  <c r="J170" i="33" s="1"/>
  <c r="D170" i="33" s="1"/>
  <c r="M169" i="32"/>
  <c r="K170" i="32" s="1"/>
  <c r="L169" i="32"/>
  <c r="J170" i="32" s="1"/>
  <c r="I172" i="10"/>
  <c r="M165" i="6"/>
  <c r="K166" i="6" s="1"/>
  <c r="L165" i="6"/>
  <c r="J166" i="6" s="1"/>
  <c r="I169" i="31" l="1"/>
  <c r="D169" i="31"/>
  <c r="I169" i="34"/>
  <c r="D169" i="34"/>
  <c r="U169" i="35"/>
  <c r="L170" i="35"/>
  <c r="J171" i="35" s="1"/>
  <c r="M170" i="35"/>
  <c r="K171" i="35" s="1"/>
  <c r="I170" i="33"/>
  <c r="I170" i="32"/>
  <c r="D170" i="32"/>
  <c r="M172" i="10"/>
  <c r="K173" i="10" s="1"/>
  <c r="L172" i="10"/>
  <c r="J173" i="10" s="1"/>
  <c r="I166" i="6"/>
  <c r="D166" i="6"/>
  <c r="E166" i="6"/>
  <c r="S166" i="6" s="1"/>
  <c r="M169" i="31" l="1"/>
  <c r="K170" i="31" s="1"/>
  <c r="L169" i="31"/>
  <c r="J170" i="31" s="1"/>
  <c r="M169" i="34"/>
  <c r="K170" i="34" s="1"/>
  <c r="L169" i="34"/>
  <c r="J170" i="34" s="1"/>
  <c r="I171" i="35"/>
  <c r="D171" i="35"/>
  <c r="E171" i="35"/>
  <c r="L170" i="33"/>
  <c r="J171" i="33" s="1"/>
  <c r="M170" i="33"/>
  <c r="K171" i="33" s="1"/>
  <c r="M170" i="32"/>
  <c r="K171" i="32" s="1"/>
  <c r="L170" i="32"/>
  <c r="J171" i="32" s="1"/>
  <c r="I173" i="10"/>
  <c r="T166" i="6"/>
  <c r="U165" i="6"/>
  <c r="F166" i="6"/>
  <c r="L166" i="6"/>
  <c r="J167" i="6" s="1"/>
  <c r="M166" i="6"/>
  <c r="K167" i="6" s="1"/>
  <c r="I170" i="31" l="1"/>
  <c r="D170" i="31"/>
  <c r="D170" i="34"/>
  <c r="I170" i="34"/>
  <c r="S171" i="35"/>
  <c r="B171" i="35"/>
  <c r="A171" i="35" s="1"/>
  <c r="F171" i="35"/>
  <c r="M171" i="35"/>
  <c r="K172" i="35" s="1"/>
  <c r="E172" i="35" s="1"/>
  <c r="L171" i="35"/>
  <c r="J172" i="35" s="1"/>
  <c r="D172" i="35" s="1"/>
  <c r="I171" i="33"/>
  <c r="D171" i="33"/>
  <c r="I171" i="32"/>
  <c r="D171" i="32"/>
  <c r="L173" i="10"/>
  <c r="J174" i="10" s="1"/>
  <c r="M173" i="10"/>
  <c r="K174" i="10" s="1"/>
  <c r="I167" i="6"/>
  <c r="D167" i="6"/>
  <c r="E167" i="6"/>
  <c r="S167" i="6" s="1"/>
  <c r="L170" i="31" l="1"/>
  <c r="J171" i="31" s="1"/>
  <c r="M170" i="31"/>
  <c r="K171" i="31" s="1"/>
  <c r="L170" i="34"/>
  <c r="J171" i="34" s="1"/>
  <c r="M170" i="34"/>
  <c r="K171" i="34" s="1"/>
  <c r="S172" i="35"/>
  <c r="T172" i="35" s="1"/>
  <c r="B172" i="35"/>
  <c r="A172" i="35" s="1"/>
  <c r="F172" i="35"/>
  <c r="I172" i="35"/>
  <c r="U170" i="35"/>
  <c r="T171" i="35"/>
  <c r="L171" i="33"/>
  <c r="J172" i="33" s="1"/>
  <c r="M171" i="33"/>
  <c r="K172" i="33" s="1"/>
  <c r="L171" i="32"/>
  <c r="J172" i="32" s="1"/>
  <c r="D172" i="32" s="1"/>
  <c r="M171" i="32"/>
  <c r="K172" i="32" s="1"/>
  <c r="I174" i="10"/>
  <c r="T167" i="6"/>
  <c r="U166" i="6"/>
  <c r="F167" i="6"/>
  <c r="M167" i="6"/>
  <c r="K168" i="6" s="1"/>
  <c r="L167" i="6"/>
  <c r="J168" i="6" s="1"/>
  <c r="D168" i="6" s="1"/>
  <c r="D171" i="31" l="1"/>
  <c r="I171" i="31"/>
  <c r="U171" i="35"/>
  <c r="I171" i="34"/>
  <c r="D171" i="34"/>
  <c r="L172" i="35"/>
  <c r="J173" i="35" s="1"/>
  <c r="M172" i="35"/>
  <c r="K173" i="35" s="1"/>
  <c r="I172" i="33"/>
  <c r="D172" i="33"/>
  <c r="I172" i="32"/>
  <c r="M174" i="10"/>
  <c r="K175" i="10" s="1"/>
  <c r="L174" i="10"/>
  <c r="J175" i="10" s="1"/>
  <c r="F168" i="6"/>
  <c r="I168" i="6"/>
  <c r="E168" i="6"/>
  <c r="S168" i="6" s="1"/>
  <c r="M171" i="31" l="1"/>
  <c r="K172" i="31" s="1"/>
  <c r="L171" i="31"/>
  <c r="J172" i="31" s="1"/>
  <c r="M171" i="34"/>
  <c r="K172" i="34" s="1"/>
  <c r="L171" i="34"/>
  <c r="J172" i="34" s="1"/>
  <c r="I173" i="35"/>
  <c r="D173" i="35"/>
  <c r="E173" i="35"/>
  <c r="M172" i="33"/>
  <c r="K173" i="33" s="1"/>
  <c r="L172" i="33"/>
  <c r="J173" i="33" s="1"/>
  <c r="D173" i="33" s="1"/>
  <c r="M172" i="32"/>
  <c r="K173" i="32" s="1"/>
  <c r="L172" i="32"/>
  <c r="J173" i="32" s="1"/>
  <c r="I175" i="10"/>
  <c r="T168" i="6"/>
  <c r="U167" i="6"/>
  <c r="L168" i="6"/>
  <c r="J169" i="6" s="1"/>
  <c r="M168" i="6"/>
  <c r="K169" i="6" s="1"/>
  <c r="E169" i="6" s="1"/>
  <c r="S169" i="6" s="1"/>
  <c r="U168" i="6" s="1"/>
  <c r="I172" i="31" l="1"/>
  <c r="D172" i="31"/>
  <c r="D172" i="34"/>
  <c r="I172" i="34"/>
  <c r="S173" i="35"/>
  <c r="B173" i="35"/>
  <c r="A173" i="35" s="1"/>
  <c r="F173" i="35"/>
  <c r="M173" i="35"/>
  <c r="K174" i="35" s="1"/>
  <c r="E174" i="35" s="1"/>
  <c r="L173" i="35"/>
  <c r="J174" i="35" s="1"/>
  <c r="D174" i="35" s="1"/>
  <c r="I173" i="33"/>
  <c r="I173" i="32"/>
  <c r="D173" i="32"/>
  <c r="L175" i="10"/>
  <c r="J176" i="10" s="1"/>
  <c r="M175" i="10"/>
  <c r="K176" i="10" s="1"/>
  <c r="T169" i="6"/>
  <c r="I169" i="6"/>
  <c r="D169" i="6"/>
  <c r="M172" i="31" l="1"/>
  <c r="K173" i="31" s="1"/>
  <c r="L172" i="31"/>
  <c r="J173" i="31" s="1"/>
  <c r="M172" i="34"/>
  <c r="K173" i="34" s="1"/>
  <c r="L172" i="34"/>
  <c r="J173" i="34" s="1"/>
  <c r="S174" i="35"/>
  <c r="T174" i="35" s="1"/>
  <c r="B174" i="35"/>
  <c r="A174" i="35" s="1"/>
  <c r="F174" i="35"/>
  <c r="I174" i="35"/>
  <c r="U172" i="35"/>
  <c r="T173" i="35"/>
  <c r="M173" i="33"/>
  <c r="K174" i="33" s="1"/>
  <c r="L173" i="33"/>
  <c r="J174" i="33" s="1"/>
  <c r="M173" i="32"/>
  <c r="K174" i="32" s="1"/>
  <c r="L173" i="32"/>
  <c r="J174" i="32" s="1"/>
  <c r="I176" i="10"/>
  <c r="M169" i="6"/>
  <c r="K170" i="6" s="1"/>
  <c r="L169" i="6"/>
  <c r="J170" i="6" s="1"/>
  <c r="D170" i="6" s="1"/>
  <c r="F169" i="6"/>
  <c r="I173" i="31" l="1"/>
  <c r="D173" i="31"/>
  <c r="D173" i="34"/>
  <c r="I173" i="34"/>
  <c r="U173" i="35"/>
  <c r="L174" i="35"/>
  <c r="J175" i="35" s="1"/>
  <c r="M174" i="35"/>
  <c r="K175" i="35" s="1"/>
  <c r="I174" i="33"/>
  <c r="D174" i="33"/>
  <c r="I174" i="32"/>
  <c r="D174" i="32"/>
  <c r="M176" i="10"/>
  <c r="K177" i="10" s="1"/>
  <c r="L176" i="10"/>
  <c r="J177" i="10" s="1"/>
  <c r="F170" i="6"/>
  <c r="I170" i="6"/>
  <c r="E170" i="6"/>
  <c r="S170" i="6" s="1"/>
  <c r="M173" i="31" l="1"/>
  <c r="K174" i="31" s="1"/>
  <c r="L173" i="31"/>
  <c r="J174" i="31" s="1"/>
  <c r="D174" i="31" s="1"/>
  <c r="M173" i="34"/>
  <c r="K174" i="34" s="1"/>
  <c r="L173" i="34"/>
  <c r="J174" i="34" s="1"/>
  <c r="I175" i="35"/>
  <c r="D175" i="35"/>
  <c r="E175" i="35"/>
  <c r="L174" i="33"/>
  <c r="J175" i="33" s="1"/>
  <c r="M174" i="33"/>
  <c r="K175" i="33" s="1"/>
  <c r="M174" i="32"/>
  <c r="K175" i="32" s="1"/>
  <c r="L174" i="32"/>
  <c r="J175" i="32" s="1"/>
  <c r="I177" i="10"/>
  <c r="T170" i="6"/>
  <c r="U169" i="6"/>
  <c r="L170" i="6"/>
  <c r="J171" i="6" s="1"/>
  <c r="M170" i="6"/>
  <c r="K171" i="6" s="1"/>
  <c r="E171" i="6" s="1"/>
  <c r="S171" i="6" s="1"/>
  <c r="U170" i="6" s="1"/>
  <c r="I174" i="31" l="1"/>
  <c r="I174" i="34"/>
  <c r="D174" i="34"/>
  <c r="S175" i="35"/>
  <c r="B175" i="35"/>
  <c r="A175" i="35" s="1"/>
  <c r="F175" i="35"/>
  <c r="M175" i="35"/>
  <c r="K176" i="35" s="1"/>
  <c r="E176" i="35" s="1"/>
  <c r="L175" i="35"/>
  <c r="J176" i="35" s="1"/>
  <c r="D176" i="35" s="1"/>
  <c r="I175" i="33"/>
  <c r="D175" i="33"/>
  <c r="I175" i="32"/>
  <c r="D175" i="32"/>
  <c r="L177" i="10"/>
  <c r="J178" i="10" s="1"/>
  <c r="M177" i="10"/>
  <c r="K178" i="10" s="1"/>
  <c r="T171" i="6"/>
  <c r="I171" i="6"/>
  <c r="D171" i="6"/>
  <c r="M174" i="31" l="1"/>
  <c r="K175" i="31" s="1"/>
  <c r="L174" i="31"/>
  <c r="J175" i="31" s="1"/>
  <c r="M174" i="34"/>
  <c r="K175" i="34" s="1"/>
  <c r="L174" i="34"/>
  <c r="J175" i="34" s="1"/>
  <c r="S176" i="35"/>
  <c r="T176" i="35" s="1"/>
  <c r="B176" i="35"/>
  <c r="A176" i="35" s="1"/>
  <c r="F176" i="35"/>
  <c r="I176" i="35"/>
  <c r="U174" i="35"/>
  <c r="T175" i="35"/>
  <c r="M175" i="33"/>
  <c r="K176" i="33" s="1"/>
  <c r="L175" i="33"/>
  <c r="J176" i="33" s="1"/>
  <c r="D176" i="33" s="1"/>
  <c r="L175" i="32"/>
  <c r="J176" i="32" s="1"/>
  <c r="D176" i="32" s="1"/>
  <c r="M175" i="32"/>
  <c r="K176" i="32" s="1"/>
  <c r="I178" i="10"/>
  <c r="L171" i="6"/>
  <c r="J172" i="6" s="1"/>
  <c r="D172" i="6" s="1"/>
  <c r="M171" i="6"/>
  <c r="K172" i="6" s="1"/>
  <c r="F171" i="6"/>
  <c r="D175" i="31" l="1"/>
  <c r="I175" i="31"/>
  <c r="I175" i="34"/>
  <c r="D175" i="34"/>
  <c r="U175" i="35"/>
  <c r="L176" i="35"/>
  <c r="J177" i="35" s="1"/>
  <c r="M176" i="35"/>
  <c r="K177" i="35" s="1"/>
  <c r="I176" i="33"/>
  <c r="I176" i="32"/>
  <c r="L178" i="10"/>
  <c r="J179" i="10" s="1"/>
  <c r="M178" i="10"/>
  <c r="K179" i="10" s="1"/>
  <c r="E172" i="6"/>
  <c r="S172" i="6" s="1"/>
  <c r="F172" i="6"/>
  <c r="I172" i="6"/>
  <c r="L175" i="31" l="1"/>
  <c r="J176" i="31" s="1"/>
  <c r="M175" i="31"/>
  <c r="K176" i="31" s="1"/>
  <c r="M175" i="34"/>
  <c r="K176" i="34" s="1"/>
  <c r="L175" i="34"/>
  <c r="J176" i="34" s="1"/>
  <c r="I177" i="35"/>
  <c r="D177" i="35"/>
  <c r="E177" i="35"/>
  <c r="M176" i="33"/>
  <c r="K177" i="33" s="1"/>
  <c r="L176" i="33"/>
  <c r="J177" i="33" s="1"/>
  <c r="M176" i="32"/>
  <c r="K177" i="32" s="1"/>
  <c r="L176" i="32"/>
  <c r="J177" i="32" s="1"/>
  <c r="I179" i="10"/>
  <c r="T172" i="6"/>
  <c r="U171" i="6"/>
  <c r="L172" i="6"/>
  <c r="J173" i="6" s="1"/>
  <c r="M172" i="6"/>
  <c r="K173" i="6" s="1"/>
  <c r="I176" i="31" l="1"/>
  <c r="D176" i="31"/>
  <c r="D176" i="34"/>
  <c r="I176" i="34"/>
  <c r="S177" i="35"/>
  <c r="B177" i="35"/>
  <c r="A177" i="35" s="1"/>
  <c r="F177" i="35"/>
  <c r="M177" i="35"/>
  <c r="K178" i="35" s="1"/>
  <c r="E178" i="35" s="1"/>
  <c r="L177" i="35"/>
  <c r="J178" i="35" s="1"/>
  <c r="D178" i="35" s="1"/>
  <c r="I177" i="33"/>
  <c r="D177" i="33"/>
  <c r="I177" i="32"/>
  <c r="D177" i="32"/>
  <c r="L179" i="10"/>
  <c r="J180" i="10" s="1"/>
  <c r="M179" i="10"/>
  <c r="K180" i="10" s="1"/>
  <c r="E173" i="6"/>
  <c r="S173" i="6" s="1"/>
  <c r="I173" i="6"/>
  <c r="D173" i="6"/>
  <c r="L176" i="31" l="1"/>
  <c r="J177" i="31" s="1"/>
  <c r="M176" i="31"/>
  <c r="K177" i="31" s="1"/>
  <c r="M176" i="34"/>
  <c r="K177" i="34" s="1"/>
  <c r="L176" i="34"/>
  <c r="J177" i="34" s="1"/>
  <c r="S178" i="35"/>
  <c r="T178" i="35" s="1"/>
  <c r="B178" i="35"/>
  <c r="A178" i="35" s="1"/>
  <c r="F178" i="35"/>
  <c r="I178" i="35"/>
  <c r="U176" i="35"/>
  <c r="T177" i="35"/>
  <c r="L177" i="33"/>
  <c r="J178" i="33" s="1"/>
  <c r="M177" i="33"/>
  <c r="K178" i="33" s="1"/>
  <c r="M177" i="32"/>
  <c r="K178" i="32" s="1"/>
  <c r="L177" i="32"/>
  <c r="J178" i="32" s="1"/>
  <c r="I180" i="10"/>
  <c r="U172" i="6"/>
  <c r="T173" i="6"/>
  <c r="M173" i="6"/>
  <c r="K174" i="6" s="1"/>
  <c r="E174" i="6" s="1"/>
  <c r="S174" i="6" s="1"/>
  <c r="T174" i="6" s="1"/>
  <c r="L173" i="6"/>
  <c r="J174" i="6" s="1"/>
  <c r="D174" i="6" s="1"/>
  <c r="F173" i="6"/>
  <c r="I177" i="31" l="1"/>
  <c r="D177" i="31"/>
  <c r="I177" i="34"/>
  <c r="D177" i="34"/>
  <c r="U177" i="35"/>
  <c r="L178" i="35"/>
  <c r="J179" i="35" s="1"/>
  <c r="M178" i="35"/>
  <c r="K179" i="35" s="1"/>
  <c r="I178" i="33"/>
  <c r="D178" i="33"/>
  <c r="I178" i="32"/>
  <c r="D178" i="32"/>
  <c r="M180" i="10"/>
  <c r="K181" i="10" s="1"/>
  <c r="L180" i="10"/>
  <c r="J181" i="10" s="1"/>
  <c r="U173" i="6"/>
  <c r="I174" i="6"/>
  <c r="F174" i="6"/>
  <c r="M177" i="31" l="1"/>
  <c r="K178" i="31" s="1"/>
  <c r="L177" i="31"/>
  <c r="J178" i="31" s="1"/>
  <c r="M177" i="34"/>
  <c r="K178" i="34" s="1"/>
  <c r="L177" i="34"/>
  <c r="J178" i="34" s="1"/>
  <c r="I179" i="35"/>
  <c r="D179" i="35"/>
  <c r="E179" i="35"/>
  <c r="L178" i="33"/>
  <c r="J179" i="33" s="1"/>
  <c r="M178" i="33"/>
  <c r="K179" i="33" s="1"/>
  <c r="M178" i="32"/>
  <c r="K179" i="32" s="1"/>
  <c r="L178" i="32"/>
  <c r="J179" i="32" s="1"/>
  <c r="I181" i="10"/>
  <c r="L174" i="6"/>
  <c r="J175" i="6" s="1"/>
  <c r="M174" i="6"/>
  <c r="K175" i="6" s="1"/>
  <c r="I178" i="31" l="1"/>
  <c r="D178" i="31"/>
  <c r="D178" i="34"/>
  <c r="I178" i="34"/>
  <c r="S179" i="35"/>
  <c r="B179" i="35"/>
  <c r="A179" i="35" s="1"/>
  <c r="F179" i="35"/>
  <c r="M179" i="35"/>
  <c r="K180" i="35" s="1"/>
  <c r="E180" i="35" s="1"/>
  <c r="L179" i="35"/>
  <c r="J180" i="35" s="1"/>
  <c r="D180" i="35" s="1"/>
  <c r="I179" i="33"/>
  <c r="D179" i="33"/>
  <c r="I179" i="32"/>
  <c r="D179" i="32"/>
  <c r="L181" i="10"/>
  <c r="J182" i="10" s="1"/>
  <c r="M181" i="10"/>
  <c r="K182" i="10" s="1"/>
  <c r="E175" i="6"/>
  <c r="S175" i="6" s="1"/>
  <c r="I175" i="6"/>
  <c r="D175" i="6"/>
  <c r="M178" i="31" l="1"/>
  <c r="K179" i="31" s="1"/>
  <c r="L178" i="31"/>
  <c r="J179" i="31" s="1"/>
  <c r="L178" i="34"/>
  <c r="J179" i="34" s="1"/>
  <c r="M178" i="34"/>
  <c r="K179" i="34" s="1"/>
  <c r="S180" i="35"/>
  <c r="T180" i="35" s="1"/>
  <c r="B180" i="35"/>
  <c r="A180" i="35" s="1"/>
  <c r="F180" i="35"/>
  <c r="I180" i="35"/>
  <c r="U178" i="35"/>
  <c r="T179" i="35"/>
  <c r="L179" i="33"/>
  <c r="J180" i="33" s="1"/>
  <c r="M179" i="33"/>
  <c r="K180" i="33" s="1"/>
  <c r="L179" i="32"/>
  <c r="J180" i="32" s="1"/>
  <c r="D180" i="32" s="1"/>
  <c r="M179" i="32"/>
  <c r="K180" i="32" s="1"/>
  <c r="I182" i="10"/>
  <c r="U174" i="6"/>
  <c r="T175" i="6"/>
  <c r="L175" i="6"/>
  <c r="J176" i="6" s="1"/>
  <c r="D176" i="6" s="1"/>
  <c r="M175" i="6"/>
  <c r="K176" i="6" s="1"/>
  <c r="E176" i="6" s="1"/>
  <c r="S176" i="6" s="1"/>
  <c r="T176" i="6" s="1"/>
  <c r="F175" i="6"/>
  <c r="D179" i="31" l="1"/>
  <c r="I179" i="31"/>
  <c r="I179" i="34"/>
  <c r="D179" i="34"/>
  <c r="U179" i="35"/>
  <c r="L180" i="35"/>
  <c r="J181" i="35" s="1"/>
  <c r="M180" i="35"/>
  <c r="K181" i="35" s="1"/>
  <c r="I180" i="33"/>
  <c r="D180" i="33"/>
  <c r="I180" i="32"/>
  <c r="L182" i="10"/>
  <c r="J183" i="10" s="1"/>
  <c r="M182" i="10"/>
  <c r="K183" i="10" s="1"/>
  <c r="U175" i="6"/>
  <c r="F176" i="6"/>
  <c r="I176" i="6"/>
  <c r="M179" i="31" l="1"/>
  <c r="K180" i="31" s="1"/>
  <c r="L179" i="31"/>
  <c r="J180" i="31" s="1"/>
  <c r="M179" i="34"/>
  <c r="K180" i="34" s="1"/>
  <c r="L179" i="34"/>
  <c r="J180" i="34" s="1"/>
  <c r="I181" i="35"/>
  <c r="D181" i="35"/>
  <c r="E181" i="35"/>
  <c r="M180" i="33"/>
  <c r="K181" i="33" s="1"/>
  <c r="L180" i="33"/>
  <c r="J181" i="33" s="1"/>
  <c r="M180" i="32"/>
  <c r="K181" i="32" s="1"/>
  <c r="L180" i="32"/>
  <c r="J181" i="32" s="1"/>
  <c r="I183" i="10"/>
  <c r="L176" i="6"/>
  <c r="J177" i="6" s="1"/>
  <c r="M176" i="6"/>
  <c r="K177" i="6" s="1"/>
  <c r="I180" i="31" l="1"/>
  <c r="D180" i="31"/>
  <c r="D180" i="34"/>
  <c r="I180" i="34"/>
  <c r="S181" i="35"/>
  <c r="B181" i="35"/>
  <c r="A181" i="35" s="1"/>
  <c r="F181" i="35"/>
  <c r="M181" i="35"/>
  <c r="K182" i="35" s="1"/>
  <c r="E182" i="35" s="1"/>
  <c r="L181" i="35"/>
  <c r="J182" i="35" s="1"/>
  <c r="D182" i="35" s="1"/>
  <c r="I181" i="33"/>
  <c r="D181" i="33"/>
  <c r="I181" i="32"/>
  <c r="D181" i="32"/>
  <c r="L183" i="10"/>
  <c r="J184" i="10" s="1"/>
  <c r="M183" i="10"/>
  <c r="K184" i="10" s="1"/>
  <c r="E177" i="6"/>
  <c r="S177" i="6" s="1"/>
  <c r="I177" i="6"/>
  <c r="D177" i="6"/>
  <c r="M180" i="31" l="1"/>
  <c r="K181" i="31" s="1"/>
  <c r="L180" i="31"/>
  <c r="J181" i="31" s="1"/>
  <c r="L180" i="34"/>
  <c r="J181" i="34" s="1"/>
  <c r="M180" i="34"/>
  <c r="K181" i="34" s="1"/>
  <c r="S182" i="35"/>
  <c r="T182" i="35" s="1"/>
  <c r="B182" i="35"/>
  <c r="A182" i="35" s="1"/>
  <c r="F182" i="35"/>
  <c r="I182" i="35"/>
  <c r="U180" i="35"/>
  <c r="T181" i="35"/>
  <c r="M181" i="33"/>
  <c r="K182" i="33" s="1"/>
  <c r="L181" i="33"/>
  <c r="J182" i="33" s="1"/>
  <c r="D182" i="33" s="1"/>
  <c r="M181" i="32"/>
  <c r="K182" i="32" s="1"/>
  <c r="L181" i="32"/>
  <c r="J182" i="32" s="1"/>
  <c r="I184" i="10"/>
  <c r="U176" i="6"/>
  <c r="T177" i="6"/>
  <c r="M177" i="6"/>
  <c r="K178" i="6" s="1"/>
  <c r="E178" i="6" s="1"/>
  <c r="S178" i="6" s="1"/>
  <c r="L177" i="6"/>
  <c r="J178" i="6" s="1"/>
  <c r="F177" i="6"/>
  <c r="I181" i="31" l="1"/>
  <c r="D181" i="31"/>
  <c r="U181" i="35"/>
  <c r="I181" i="34"/>
  <c r="D181" i="34"/>
  <c r="L182" i="35"/>
  <c r="J183" i="35" s="1"/>
  <c r="M182" i="35"/>
  <c r="K183" i="35" s="1"/>
  <c r="I182" i="33"/>
  <c r="I182" i="32"/>
  <c r="D182" i="32"/>
  <c r="M184" i="10"/>
  <c r="K185" i="10" s="1"/>
  <c r="L184" i="10"/>
  <c r="J185" i="10" s="1"/>
  <c r="U177" i="6"/>
  <c r="T178" i="6"/>
  <c r="I178" i="6"/>
  <c r="D178" i="6"/>
  <c r="M181" i="31" l="1"/>
  <c r="K182" i="31" s="1"/>
  <c r="L181" i="31"/>
  <c r="J182" i="31" s="1"/>
  <c r="L181" i="34"/>
  <c r="J182" i="34" s="1"/>
  <c r="M181" i="34"/>
  <c r="K182" i="34" s="1"/>
  <c r="I183" i="35"/>
  <c r="D183" i="35"/>
  <c r="E183" i="35"/>
  <c r="L182" i="33"/>
  <c r="J183" i="33" s="1"/>
  <c r="M182" i="33"/>
  <c r="K183" i="33" s="1"/>
  <c r="M182" i="32"/>
  <c r="K183" i="32" s="1"/>
  <c r="L182" i="32"/>
  <c r="J183" i="32" s="1"/>
  <c r="I185" i="10"/>
  <c r="F178" i="6"/>
  <c r="L178" i="6"/>
  <c r="J179" i="6" s="1"/>
  <c r="M178" i="6"/>
  <c r="K179" i="6" s="1"/>
  <c r="I182" i="31" l="1"/>
  <c r="D182" i="31"/>
  <c r="D182" i="34"/>
  <c r="I182" i="34"/>
  <c r="S183" i="35"/>
  <c r="B183" i="35"/>
  <c r="A183" i="35" s="1"/>
  <c r="F183" i="35"/>
  <c r="M183" i="35"/>
  <c r="K184" i="35" s="1"/>
  <c r="E184" i="35" s="1"/>
  <c r="L183" i="35"/>
  <c r="J184" i="35" s="1"/>
  <c r="D184" i="35" s="1"/>
  <c r="I183" i="33"/>
  <c r="D183" i="33"/>
  <c r="I183" i="32"/>
  <c r="D183" i="32"/>
  <c r="L185" i="10"/>
  <c r="J186" i="10" s="1"/>
  <c r="M185" i="10"/>
  <c r="K186" i="10" s="1"/>
  <c r="I179" i="6"/>
  <c r="E179" i="6"/>
  <c r="S179" i="6" s="1"/>
  <c r="D179" i="6"/>
  <c r="L182" i="31" l="1"/>
  <c r="J183" i="31" s="1"/>
  <c r="M182" i="31"/>
  <c r="K183" i="31" s="1"/>
  <c r="L182" i="34"/>
  <c r="J183" i="34" s="1"/>
  <c r="M182" i="34"/>
  <c r="K183" i="34" s="1"/>
  <c r="S184" i="35"/>
  <c r="T184" i="35" s="1"/>
  <c r="B184" i="35"/>
  <c r="A184" i="35" s="1"/>
  <c r="F184" i="35"/>
  <c r="I184" i="35"/>
  <c r="U182" i="35"/>
  <c r="T183" i="35"/>
  <c r="L183" i="33"/>
  <c r="J184" i="33" s="1"/>
  <c r="D184" i="33" s="1"/>
  <c r="M183" i="33"/>
  <c r="K184" i="33" s="1"/>
  <c r="L183" i="32"/>
  <c r="J184" i="32" s="1"/>
  <c r="D184" i="32" s="1"/>
  <c r="M183" i="32"/>
  <c r="K184" i="32" s="1"/>
  <c r="I186" i="10"/>
  <c r="T179" i="6"/>
  <c r="U178" i="6"/>
  <c r="F179" i="6"/>
  <c r="L179" i="6"/>
  <c r="J180" i="6" s="1"/>
  <c r="M179" i="6"/>
  <c r="K180" i="6" s="1"/>
  <c r="E180" i="6" s="1"/>
  <c r="S180" i="6" s="1"/>
  <c r="U179" i="6" s="1"/>
  <c r="D183" i="31" l="1"/>
  <c r="I183" i="31"/>
  <c r="D183" i="34"/>
  <c r="I183" i="34"/>
  <c r="U183" i="35"/>
  <c r="L184" i="35"/>
  <c r="J185" i="35" s="1"/>
  <c r="M184" i="35"/>
  <c r="K185" i="35" s="1"/>
  <c r="I184" i="33"/>
  <c r="I184" i="32"/>
  <c r="M186" i="10"/>
  <c r="K187" i="10" s="1"/>
  <c r="L186" i="10"/>
  <c r="J187" i="10" s="1"/>
  <c r="T180" i="6"/>
  <c r="I180" i="6"/>
  <c r="D180" i="6"/>
  <c r="M183" i="31" l="1"/>
  <c r="K184" i="31" s="1"/>
  <c r="L183" i="31"/>
  <c r="J184" i="31" s="1"/>
  <c r="L183" i="34"/>
  <c r="J184" i="34" s="1"/>
  <c r="M183" i="34"/>
  <c r="K184" i="34" s="1"/>
  <c r="I185" i="35"/>
  <c r="D185" i="35"/>
  <c r="E185" i="35"/>
  <c r="M184" i="33"/>
  <c r="K185" i="33" s="1"/>
  <c r="L184" i="33"/>
  <c r="J185" i="33" s="1"/>
  <c r="M184" i="32"/>
  <c r="K185" i="32" s="1"/>
  <c r="L184" i="32"/>
  <c r="J185" i="32" s="1"/>
  <c r="I187" i="10"/>
  <c r="L180" i="6"/>
  <c r="J181" i="6" s="1"/>
  <c r="D181" i="6" s="1"/>
  <c r="M180" i="6"/>
  <c r="K181" i="6" s="1"/>
  <c r="F180" i="6"/>
  <c r="I184" i="31" l="1"/>
  <c r="D184" i="31"/>
  <c r="I184" i="34"/>
  <c r="D184" i="34"/>
  <c r="S185" i="35"/>
  <c r="B185" i="35"/>
  <c r="A185" i="35" s="1"/>
  <c r="F185" i="35"/>
  <c r="M185" i="35"/>
  <c r="K186" i="35" s="1"/>
  <c r="E186" i="35" s="1"/>
  <c r="L185" i="35"/>
  <c r="J186" i="35" s="1"/>
  <c r="D186" i="35" s="1"/>
  <c r="I185" i="33"/>
  <c r="D185" i="33"/>
  <c r="I185" i="32"/>
  <c r="D185" i="32"/>
  <c r="M187" i="10"/>
  <c r="K188" i="10" s="1"/>
  <c r="L187" i="10"/>
  <c r="J188" i="10" s="1"/>
  <c r="F181" i="6"/>
  <c r="E181" i="6"/>
  <c r="S181" i="6" s="1"/>
  <c r="I181" i="6"/>
  <c r="L184" i="31" l="1"/>
  <c r="J185" i="31" s="1"/>
  <c r="M184" i="31"/>
  <c r="K185" i="31" s="1"/>
  <c r="M184" i="34"/>
  <c r="K185" i="34" s="1"/>
  <c r="L184" i="34"/>
  <c r="J185" i="34" s="1"/>
  <c r="S186" i="35"/>
  <c r="T186" i="35" s="1"/>
  <c r="B186" i="35"/>
  <c r="A186" i="35" s="1"/>
  <c r="F186" i="35"/>
  <c r="I186" i="35"/>
  <c r="U184" i="35"/>
  <c r="T185" i="35"/>
  <c r="L185" i="33"/>
  <c r="J186" i="33" s="1"/>
  <c r="M185" i="33"/>
  <c r="K186" i="33" s="1"/>
  <c r="M185" i="32"/>
  <c r="K186" i="32" s="1"/>
  <c r="L185" i="32"/>
  <c r="J186" i="32" s="1"/>
  <c r="I188" i="10"/>
  <c r="T181" i="6"/>
  <c r="U180" i="6"/>
  <c r="M181" i="6"/>
  <c r="K182" i="6" s="1"/>
  <c r="L181" i="6"/>
  <c r="J182" i="6" s="1"/>
  <c r="I185" i="31" l="1"/>
  <c r="M185" i="31" s="1"/>
  <c r="K186" i="31" s="1"/>
  <c r="D185" i="31"/>
  <c r="I185" i="34"/>
  <c r="D185" i="34"/>
  <c r="U185" i="35"/>
  <c r="L186" i="35"/>
  <c r="J187" i="35" s="1"/>
  <c r="M186" i="35"/>
  <c r="K187" i="35" s="1"/>
  <c r="I186" i="33"/>
  <c r="D186" i="33"/>
  <c r="I186" i="32"/>
  <c r="D186" i="32"/>
  <c r="M188" i="10"/>
  <c r="K189" i="10" s="1"/>
  <c r="L188" i="10"/>
  <c r="J189" i="10" s="1"/>
  <c r="I182" i="6"/>
  <c r="D182" i="6"/>
  <c r="E182" i="6"/>
  <c r="S182" i="6" s="1"/>
  <c r="L185" i="31" l="1"/>
  <c r="J186" i="31" s="1"/>
  <c r="L185" i="34"/>
  <c r="J186" i="34" s="1"/>
  <c r="M185" i="34"/>
  <c r="K186" i="34" s="1"/>
  <c r="I187" i="35"/>
  <c r="D187" i="35"/>
  <c r="E187" i="35"/>
  <c r="L186" i="33"/>
  <c r="J187" i="33" s="1"/>
  <c r="M186" i="33"/>
  <c r="K187" i="33" s="1"/>
  <c r="M186" i="32"/>
  <c r="K187" i="32" s="1"/>
  <c r="L186" i="32"/>
  <c r="J187" i="32" s="1"/>
  <c r="I189" i="10"/>
  <c r="T182" i="6"/>
  <c r="U181" i="6"/>
  <c r="F182" i="6"/>
  <c r="L182" i="6"/>
  <c r="J183" i="6" s="1"/>
  <c r="M182" i="6"/>
  <c r="K183" i="6" s="1"/>
  <c r="E183" i="6" s="1"/>
  <c r="S183" i="6" s="1"/>
  <c r="I186" i="31" l="1"/>
  <c r="D186" i="31"/>
  <c r="D186" i="34"/>
  <c r="I186" i="34"/>
  <c r="S187" i="35"/>
  <c r="B187" i="35"/>
  <c r="A187" i="35" s="1"/>
  <c r="F187" i="35"/>
  <c r="M187" i="35"/>
  <c r="K188" i="35" s="1"/>
  <c r="E188" i="35" s="1"/>
  <c r="L187" i="35"/>
  <c r="J188" i="35" s="1"/>
  <c r="D188" i="35" s="1"/>
  <c r="I187" i="33"/>
  <c r="D187" i="33"/>
  <c r="I187" i="32"/>
  <c r="D187" i="32"/>
  <c r="L189" i="10"/>
  <c r="J190" i="10" s="1"/>
  <c r="M189" i="10"/>
  <c r="K190" i="10" s="1"/>
  <c r="U182" i="6"/>
  <c r="T183" i="6"/>
  <c r="I183" i="6"/>
  <c r="D183" i="6"/>
  <c r="M186" i="31" l="1"/>
  <c r="K187" i="31" s="1"/>
  <c r="L186" i="31"/>
  <c r="J187" i="31" s="1"/>
  <c r="L186" i="34"/>
  <c r="J187" i="34" s="1"/>
  <c r="M186" i="34"/>
  <c r="K187" i="34" s="1"/>
  <c r="S188" i="35"/>
  <c r="T188" i="35" s="1"/>
  <c r="B188" i="35"/>
  <c r="A188" i="35" s="1"/>
  <c r="F188" i="35"/>
  <c r="I188" i="35"/>
  <c r="U186" i="35"/>
  <c r="T187" i="35"/>
  <c r="M187" i="33"/>
  <c r="K188" i="33" s="1"/>
  <c r="L187" i="33"/>
  <c r="J188" i="33" s="1"/>
  <c r="D188" i="33" s="1"/>
  <c r="L187" i="32"/>
  <c r="J188" i="32" s="1"/>
  <c r="D188" i="32" s="1"/>
  <c r="M187" i="32"/>
  <c r="K188" i="32" s="1"/>
  <c r="I190" i="10"/>
  <c r="L183" i="6"/>
  <c r="J184" i="6" s="1"/>
  <c r="D184" i="6" s="1"/>
  <c r="M183" i="6"/>
  <c r="K184" i="6" s="1"/>
  <c r="F183" i="6"/>
  <c r="D187" i="31" l="1"/>
  <c r="I187" i="31"/>
  <c r="D187" i="34"/>
  <c r="I187" i="34"/>
  <c r="U187" i="35"/>
  <c r="L188" i="35"/>
  <c r="J189" i="35" s="1"/>
  <c r="M188" i="35"/>
  <c r="K189" i="35" s="1"/>
  <c r="I188" i="33"/>
  <c r="I188" i="32"/>
  <c r="L190" i="10"/>
  <c r="J191" i="10" s="1"/>
  <c r="M190" i="10"/>
  <c r="K191" i="10" s="1"/>
  <c r="F184" i="6"/>
  <c r="E184" i="6"/>
  <c r="S184" i="6" s="1"/>
  <c r="I184" i="6"/>
  <c r="L187" i="31" l="1"/>
  <c r="J188" i="31" s="1"/>
  <c r="M187" i="31"/>
  <c r="K188" i="31" s="1"/>
  <c r="M187" i="34"/>
  <c r="K188" i="34" s="1"/>
  <c r="L187" i="34"/>
  <c r="J188" i="34" s="1"/>
  <c r="I189" i="35"/>
  <c r="D189" i="35"/>
  <c r="E189" i="35"/>
  <c r="M188" i="33"/>
  <c r="K189" i="33" s="1"/>
  <c r="L188" i="33"/>
  <c r="J189" i="33" s="1"/>
  <c r="M188" i="32"/>
  <c r="K189" i="32" s="1"/>
  <c r="L188" i="32"/>
  <c r="J189" i="32" s="1"/>
  <c r="I191" i="10"/>
  <c r="T184" i="6"/>
  <c r="U183" i="6"/>
  <c r="L184" i="6"/>
  <c r="J185" i="6" s="1"/>
  <c r="M184" i="6"/>
  <c r="K185" i="6" s="1"/>
  <c r="E185" i="6" s="1"/>
  <c r="S185" i="6" s="1"/>
  <c r="U184" i="6" s="1"/>
  <c r="I188" i="31" l="1"/>
  <c r="D188" i="31"/>
  <c r="D188" i="34"/>
  <c r="I188" i="34"/>
  <c r="S189" i="35"/>
  <c r="B189" i="35"/>
  <c r="A189" i="35" s="1"/>
  <c r="F189" i="35"/>
  <c r="M189" i="35"/>
  <c r="K190" i="35" s="1"/>
  <c r="E190" i="35" s="1"/>
  <c r="L189" i="35"/>
  <c r="J190" i="35" s="1"/>
  <c r="D190" i="35" s="1"/>
  <c r="I189" i="33"/>
  <c r="D189" i="33"/>
  <c r="I189" i="32"/>
  <c r="D189" i="32"/>
  <c r="M191" i="10"/>
  <c r="K192" i="10" s="1"/>
  <c r="L191" i="10"/>
  <c r="J192" i="10" s="1"/>
  <c r="T185" i="6"/>
  <c r="I185" i="6"/>
  <c r="D185" i="6"/>
  <c r="L188" i="31" l="1"/>
  <c r="J189" i="31" s="1"/>
  <c r="M188" i="31"/>
  <c r="K189" i="31" s="1"/>
  <c r="L188" i="34"/>
  <c r="J189" i="34" s="1"/>
  <c r="M188" i="34"/>
  <c r="K189" i="34" s="1"/>
  <c r="S190" i="35"/>
  <c r="T190" i="35" s="1"/>
  <c r="B190" i="35"/>
  <c r="A190" i="35" s="1"/>
  <c r="F190" i="35"/>
  <c r="I190" i="35"/>
  <c r="U188" i="35"/>
  <c r="T189" i="35"/>
  <c r="M189" i="33"/>
  <c r="K190" i="33" s="1"/>
  <c r="L189" i="33"/>
  <c r="J190" i="33" s="1"/>
  <c r="L189" i="32"/>
  <c r="J190" i="32" s="1"/>
  <c r="M189" i="32"/>
  <c r="K190" i="32" s="1"/>
  <c r="I192" i="10"/>
  <c r="M185" i="6"/>
  <c r="K186" i="6" s="1"/>
  <c r="L185" i="6"/>
  <c r="J186" i="6" s="1"/>
  <c r="F185" i="6"/>
  <c r="I189" i="31" l="1"/>
  <c r="D189" i="31"/>
  <c r="D189" i="34"/>
  <c r="I189" i="34"/>
  <c r="U189" i="35"/>
  <c r="L190" i="35"/>
  <c r="J191" i="35" s="1"/>
  <c r="M190" i="35"/>
  <c r="K191" i="35" s="1"/>
  <c r="I190" i="33"/>
  <c r="D190" i="33"/>
  <c r="I190" i="32"/>
  <c r="D190" i="32"/>
  <c r="L192" i="10"/>
  <c r="J193" i="10" s="1"/>
  <c r="M192" i="10"/>
  <c r="K193" i="10" s="1"/>
  <c r="I186" i="6"/>
  <c r="D186" i="6"/>
  <c r="E186" i="6"/>
  <c r="S186" i="6" s="1"/>
  <c r="M189" i="31" l="1"/>
  <c r="K190" i="31" s="1"/>
  <c r="L189" i="31"/>
  <c r="J190" i="31" s="1"/>
  <c r="L189" i="34"/>
  <c r="J190" i="34" s="1"/>
  <c r="M189" i="34"/>
  <c r="K190" i="34" s="1"/>
  <c r="I191" i="35"/>
  <c r="D191" i="35"/>
  <c r="E191" i="35"/>
  <c r="L190" i="33"/>
  <c r="J191" i="33" s="1"/>
  <c r="D191" i="33" s="1"/>
  <c r="M190" i="33"/>
  <c r="K191" i="33" s="1"/>
  <c r="M190" i="32"/>
  <c r="K191" i="32" s="1"/>
  <c r="L190" i="32"/>
  <c r="J191" i="32" s="1"/>
  <c r="D191" i="32" s="1"/>
  <c r="I193" i="10"/>
  <c r="T186" i="6"/>
  <c r="U185" i="6"/>
  <c r="F186" i="6"/>
  <c r="L186" i="6"/>
  <c r="J187" i="6" s="1"/>
  <c r="M186" i="6"/>
  <c r="K187" i="6" s="1"/>
  <c r="I190" i="31" l="1"/>
  <c r="D190" i="31"/>
  <c r="D190" i="34"/>
  <c r="I190" i="34"/>
  <c r="S191" i="35"/>
  <c r="B191" i="35"/>
  <c r="A191" i="35" s="1"/>
  <c r="F191" i="35"/>
  <c r="M191" i="35"/>
  <c r="K192" i="35" s="1"/>
  <c r="E192" i="35" s="1"/>
  <c r="L191" i="35"/>
  <c r="J192" i="35" s="1"/>
  <c r="D192" i="35" s="1"/>
  <c r="I191" i="33"/>
  <c r="I191" i="32"/>
  <c r="L193" i="10"/>
  <c r="J194" i="10" s="1"/>
  <c r="M193" i="10"/>
  <c r="K194" i="10" s="1"/>
  <c r="I187" i="6"/>
  <c r="D187" i="6"/>
  <c r="E187" i="6"/>
  <c r="S187" i="6" s="1"/>
  <c r="L190" i="31" l="1"/>
  <c r="J191" i="31" s="1"/>
  <c r="M190" i="31"/>
  <c r="K191" i="31" s="1"/>
  <c r="M190" i="34"/>
  <c r="K191" i="34" s="1"/>
  <c r="L190" i="34"/>
  <c r="J191" i="34" s="1"/>
  <c r="S192" i="35"/>
  <c r="T192" i="35" s="1"/>
  <c r="B192" i="35"/>
  <c r="A192" i="35" s="1"/>
  <c r="F192" i="35"/>
  <c r="I192" i="35"/>
  <c r="U190" i="35"/>
  <c r="T191" i="35"/>
  <c r="L191" i="33"/>
  <c r="J192" i="33" s="1"/>
  <c r="M191" i="33"/>
  <c r="K192" i="33" s="1"/>
  <c r="L191" i="32"/>
  <c r="J192" i="32" s="1"/>
  <c r="M191" i="32"/>
  <c r="K192" i="32" s="1"/>
  <c r="I194" i="10"/>
  <c r="T187" i="6"/>
  <c r="U186" i="6"/>
  <c r="F187" i="6"/>
  <c r="L187" i="6"/>
  <c r="J188" i="6" s="1"/>
  <c r="M187" i="6"/>
  <c r="K188" i="6" s="1"/>
  <c r="D191" i="31" l="1"/>
  <c r="I191" i="31"/>
  <c r="I191" i="34"/>
  <c r="D191" i="34"/>
  <c r="U191" i="35"/>
  <c r="L192" i="35"/>
  <c r="J193" i="35" s="1"/>
  <c r="M192" i="35"/>
  <c r="K193" i="35" s="1"/>
  <c r="I192" i="33"/>
  <c r="D192" i="33"/>
  <c r="I192" i="32"/>
  <c r="D192" i="32"/>
  <c r="M194" i="10"/>
  <c r="K195" i="10" s="1"/>
  <c r="L194" i="10"/>
  <c r="J195" i="10" s="1"/>
  <c r="I188" i="6"/>
  <c r="E188" i="6"/>
  <c r="S188" i="6" s="1"/>
  <c r="D188" i="6"/>
  <c r="M191" i="31" l="1"/>
  <c r="K192" i="31" s="1"/>
  <c r="L191" i="31"/>
  <c r="J192" i="31" s="1"/>
  <c r="L191" i="34"/>
  <c r="J192" i="34" s="1"/>
  <c r="M191" i="34"/>
  <c r="K192" i="34" s="1"/>
  <c r="I193" i="35"/>
  <c r="D193" i="35"/>
  <c r="E193" i="35"/>
  <c r="M192" i="33"/>
  <c r="K193" i="33" s="1"/>
  <c r="L192" i="33"/>
  <c r="J193" i="33" s="1"/>
  <c r="D193" i="33" s="1"/>
  <c r="M192" i="32"/>
  <c r="K193" i="32" s="1"/>
  <c r="L192" i="32"/>
  <c r="J193" i="32" s="1"/>
  <c r="I195" i="10"/>
  <c r="T188" i="6"/>
  <c r="U187" i="6"/>
  <c r="F188" i="6"/>
  <c r="L188" i="6"/>
  <c r="J189" i="6" s="1"/>
  <c r="M188" i="6"/>
  <c r="K189" i="6" s="1"/>
  <c r="I192" i="31" l="1"/>
  <c r="D192" i="31"/>
  <c r="D192" i="34"/>
  <c r="I192" i="34"/>
  <c r="S193" i="35"/>
  <c r="B193" i="35"/>
  <c r="A193" i="35" s="1"/>
  <c r="F193" i="35"/>
  <c r="M193" i="35"/>
  <c r="K194" i="35" s="1"/>
  <c r="E194" i="35" s="1"/>
  <c r="L193" i="35"/>
  <c r="J194" i="35" s="1"/>
  <c r="D194" i="35" s="1"/>
  <c r="I193" i="33"/>
  <c r="I193" i="32"/>
  <c r="D193" i="32"/>
  <c r="M195" i="10"/>
  <c r="K196" i="10" s="1"/>
  <c r="L195" i="10"/>
  <c r="J196" i="10" s="1"/>
  <c r="I189" i="6"/>
  <c r="D189" i="6"/>
  <c r="E189" i="6"/>
  <c r="S189" i="6" s="1"/>
  <c r="M192" i="31" l="1"/>
  <c r="K193" i="31" s="1"/>
  <c r="L192" i="31"/>
  <c r="J193" i="31" s="1"/>
  <c r="M192" i="34"/>
  <c r="K193" i="34" s="1"/>
  <c r="L192" i="34"/>
  <c r="J193" i="34" s="1"/>
  <c r="S194" i="35"/>
  <c r="T194" i="35" s="1"/>
  <c r="B194" i="35"/>
  <c r="A194" i="35" s="1"/>
  <c r="F194" i="35"/>
  <c r="I194" i="35"/>
  <c r="U192" i="35"/>
  <c r="T193" i="35"/>
  <c r="M193" i="33"/>
  <c r="K194" i="33" s="1"/>
  <c r="L193" i="33"/>
  <c r="J194" i="33" s="1"/>
  <c r="M193" i="32"/>
  <c r="K194" i="32" s="1"/>
  <c r="L193" i="32"/>
  <c r="J194" i="32" s="1"/>
  <c r="I196" i="10"/>
  <c r="T189" i="6"/>
  <c r="U188" i="6"/>
  <c r="F189" i="6"/>
  <c r="L189" i="6"/>
  <c r="J190" i="6" s="1"/>
  <c r="M189" i="6"/>
  <c r="K190" i="6" s="1"/>
  <c r="D193" i="31" l="1"/>
  <c r="I193" i="31"/>
  <c r="I193" i="34"/>
  <c r="D193" i="34"/>
  <c r="U193" i="35"/>
  <c r="L194" i="35"/>
  <c r="J195" i="35" s="1"/>
  <c r="M194" i="35"/>
  <c r="K195" i="35" s="1"/>
  <c r="I194" i="33"/>
  <c r="D194" i="33"/>
  <c r="I194" i="32"/>
  <c r="D194" i="32"/>
  <c r="L196" i="10"/>
  <c r="J197" i="10" s="1"/>
  <c r="M196" i="10"/>
  <c r="K197" i="10" s="1"/>
  <c r="I190" i="6"/>
  <c r="D190" i="6"/>
  <c r="E190" i="6"/>
  <c r="S190" i="6" s="1"/>
  <c r="L193" i="31" l="1"/>
  <c r="J194" i="31" s="1"/>
  <c r="M193" i="31"/>
  <c r="K194" i="31" s="1"/>
  <c r="L193" i="34"/>
  <c r="J194" i="34" s="1"/>
  <c r="M193" i="34"/>
  <c r="K194" i="34" s="1"/>
  <c r="I195" i="35"/>
  <c r="D195" i="35"/>
  <c r="E195" i="35"/>
  <c r="L194" i="33"/>
  <c r="J195" i="33" s="1"/>
  <c r="D195" i="33" s="1"/>
  <c r="M194" i="33"/>
  <c r="K195" i="33" s="1"/>
  <c r="M194" i="32"/>
  <c r="K195" i="32" s="1"/>
  <c r="L194" i="32"/>
  <c r="J195" i="32" s="1"/>
  <c r="I197" i="10"/>
  <c r="U189" i="6"/>
  <c r="T190" i="6"/>
  <c r="F190" i="6"/>
  <c r="L190" i="6"/>
  <c r="J191" i="6" s="1"/>
  <c r="M190" i="6"/>
  <c r="K191" i="6" s="1"/>
  <c r="D194" i="31" l="1"/>
  <c r="I194" i="31"/>
  <c r="D194" i="34"/>
  <c r="I194" i="34"/>
  <c r="S195" i="35"/>
  <c r="B195" i="35"/>
  <c r="A195" i="35" s="1"/>
  <c r="F195" i="35"/>
  <c r="M195" i="35"/>
  <c r="K196" i="35" s="1"/>
  <c r="E196" i="35" s="1"/>
  <c r="L195" i="35"/>
  <c r="J196" i="35" s="1"/>
  <c r="D196" i="35" s="1"/>
  <c r="I195" i="33"/>
  <c r="I195" i="32"/>
  <c r="D195" i="32"/>
  <c r="L197" i="10"/>
  <c r="J198" i="10" s="1"/>
  <c r="M197" i="10"/>
  <c r="K198" i="10" s="1"/>
  <c r="I191" i="6"/>
  <c r="E191" i="6"/>
  <c r="S191" i="6" s="1"/>
  <c r="D191" i="6"/>
  <c r="L194" i="31" l="1"/>
  <c r="J195" i="31" s="1"/>
  <c r="M194" i="31"/>
  <c r="K195" i="31" s="1"/>
  <c r="L194" i="34"/>
  <c r="J195" i="34" s="1"/>
  <c r="M194" i="34"/>
  <c r="K195" i="34" s="1"/>
  <c r="S196" i="35"/>
  <c r="T196" i="35" s="1"/>
  <c r="B196" i="35"/>
  <c r="A196" i="35" s="1"/>
  <c r="F196" i="35"/>
  <c r="I196" i="35"/>
  <c r="U194" i="35"/>
  <c r="T195" i="35"/>
  <c r="M195" i="33"/>
  <c r="K196" i="33" s="1"/>
  <c r="L195" i="33"/>
  <c r="J196" i="33" s="1"/>
  <c r="L195" i="32"/>
  <c r="J196" i="32" s="1"/>
  <c r="D196" i="32" s="1"/>
  <c r="M195" i="32"/>
  <c r="K196" i="32" s="1"/>
  <c r="I198" i="10"/>
  <c r="T191" i="6"/>
  <c r="U190" i="6"/>
  <c r="F191" i="6"/>
  <c r="L191" i="6"/>
  <c r="J192" i="6" s="1"/>
  <c r="M191" i="6"/>
  <c r="K192" i="6" s="1"/>
  <c r="E192" i="6" s="1"/>
  <c r="S192" i="6" s="1"/>
  <c r="U191" i="6" s="1"/>
  <c r="D195" i="31" l="1"/>
  <c r="I195" i="31"/>
  <c r="I195" i="34"/>
  <c r="D195" i="34"/>
  <c r="U195" i="35"/>
  <c r="L196" i="35"/>
  <c r="J197" i="35" s="1"/>
  <c r="M196" i="35"/>
  <c r="K197" i="35" s="1"/>
  <c r="I196" i="33"/>
  <c r="D196" i="33"/>
  <c r="I196" i="32"/>
  <c r="L198" i="10"/>
  <c r="J199" i="10" s="1"/>
  <c r="M198" i="10"/>
  <c r="K199" i="10" s="1"/>
  <c r="T192" i="6"/>
  <c r="I192" i="6"/>
  <c r="D192" i="6"/>
  <c r="M195" i="31" l="1"/>
  <c r="K196" i="31" s="1"/>
  <c r="L195" i="31"/>
  <c r="J196" i="31" s="1"/>
  <c r="M195" i="34"/>
  <c r="K196" i="34" s="1"/>
  <c r="L195" i="34"/>
  <c r="J196" i="34" s="1"/>
  <c r="I197" i="35"/>
  <c r="D197" i="35"/>
  <c r="E197" i="35"/>
  <c r="M196" i="33"/>
  <c r="K197" i="33" s="1"/>
  <c r="L196" i="33"/>
  <c r="J197" i="33" s="1"/>
  <c r="D197" i="33" s="1"/>
  <c r="L196" i="32"/>
  <c r="J197" i="32" s="1"/>
  <c r="M196" i="32"/>
  <c r="K197" i="32" s="1"/>
  <c r="I199" i="10"/>
  <c r="M192" i="6"/>
  <c r="K193" i="6" s="1"/>
  <c r="L192" i="6"/>
  <c r="J193" i="6" s="1"/>
  <c r="F192" i="6"/>
  <c r="I196" i="31" l="1"/>
  <c r="D196" i="31"/>
  <c r="I196" i="34"/>
  <c r="D196" i="34"/>
  <c r="S197" i="35"/>
  <c r="B197" i="35"/>
  <c r="A197" i="35" s="1"/>
  <c r="F197" i="35"/>
  <c r="M197" i="35"/>
  <c r="K198" i="35" s="1"/>
  <c r="E198" i="35" s="1"/>
  <c r="L197" i="35"/>
  <c r="J198" i="35" s="1"/>
  <c r="D198" i="35" s="1"/>
  <c r="I197" i="33"/>
  <c r="I197" i="32"/>
  <c r="D197" i="32"/>
  <c r="M199" i="10"/>
  <c r="K200" i="10" s="1"/>
  <c r="L199" i="10"/>
  <c r="J200" i="10" s="1"/>
  <c r="I193" i="6"/>
  <c r="D193" i="6"/>
  <c r="E193" i="6"/>
  <c r="S193" i="6" s="1"/>
  <c r="M196" i="31" l="1"/>
  <c r="K197" i="31" s="1"/>
  <c r="L196" i="31"/>
  <c r="J197" i="31" s="1"/>
  <c r="M196" i="34"/>
  <c r="K197" i="34" s="1"/>
  <c r="L196" i="34"/>
  <c r="J197" i="34" s="1"/>
  <c r="S198" i="35"/>
  <c r="T198" i="35" s="1"/>
  <c r="B198" i="35"/>
  <c r="A198" i="35" s="1"/>
  <c r="F198" i="35"/>
  <c r="I198" i="35"/>
  <c r="U196" i="35"/>
  <c r="T197" i="35"/>
  <c r="L197" i="33"/>
  <c r="J198" i="33" s="1"/>
  <c r="M197" i="33"/>
  <c r="K198" i="33" s="1"/>
  <c r="M197" i="32"/>
  <c r="K198" i="32" s="1"/>
  <c r="L197" i="32"/>
  <c r="J198" i="32" s="1"/>
  <c r="I200" i="10"/>
  <c r="T193" i="6"/>
  <c r="U192" i="6"/>
  <c r="F193" i="6"/>
  <c r="M193" i="6"/>
  <c r="K194" i="6" s="1"/>
  <c r="E194" i="6" s="1"/>
  <c r="S194" i="6" s="1"/>
  <c r="U193" i="6" s="1"/>
  <c r="L193" i="6"/>
  <c r="J194" i="6" s="1"/>
  <c r="I197" i="31" l="1"/>
  <c r="D197" i="31"/>
  <c r="I197" i="34"/>
  <c r="D197" i="34"/>
  <c r="U197" i="35"/>
  <c r="L198" i="35"/>
  <c r="J199" i="35" s="1"/>
  <c r="M198" i="35"/>
  <c r="K199" i="35" s="1"/>
  <c r="I198" i="33"/>
  <c r="D198" i="33"/>
  <c r="I198" i="32"/>
  <c r="D198" i="32"/>
  <c r="L200" i="10"/>
  <c r="J201" i="10" s="1"/>
  <c r="M200" i="10"/>
  <c r="K201" i="10" s="1"/>
  <c r="T194" i="6"/>
  <c r="I194" i="6"/>
  <c r="D194" i="6"/>
  <c r="M197" i="31" l="1"/>
  <c r="K198" i="31" s="1"/>
  <c r="L197" i="31"/>
  <c r="J198" i="31" s="1"/>
  <c r="L197" i="34"/>
  <c r="J198" i="34" s="1"/>
  <c r="M197" i="34"/>
  <c r="K198" i="34" s="1"/>
  <c r="I199" i="35"/>
  <c r="D199" i="35"/>
  <c r="E199" i="35"/>
  <c r="L198" i="33"/>
  <c r="J199" i="33" s="1"/>
  <c r="M198" i="33"/>
  <c r="K199" i="33" s="1"/>
  <c r="M198" i="32"/>
  <c r="K199" i="32" s="1"/>
  <c r="L198" i="32"/>
  <c r="J199" i="32" s="1"/>
  <c r="I201" i="10"/>
  <c r="L194" i="6"/>
  <c r="J195" i="6" s="1"/>
  <c r="D195" i="6" s="1"/>
  <c r="M194" i="6"/>
  <c r="K195" i="6" s="1"/>
  <c r="F194" i="6"/>
  <c r="I198" i="31" l="1"/>
  <c r="D198" i="31"/>
  <c r="D198" i="34"/>
  <c r="I198" i="34"/>
  <c r="S199" i="35"/>
  <c r="B199" i="35"/>
  <c r="A199" i="35" s="1"/>
  <c r="F199" i="35"/>
  <c r="M199" i="35"/>
  <c r="K200" i="35" s="1"/>
  <c r="E200" i="35" s="1"/>
  <c r="L199" i="35"/>
  <c r="J200" i="35" s="1"/>
  <c r="D200" i="35" s="1"/>
  <c r="I199" i="33"/>
  <c r="D199" i="33"/>
  <c r="I199" i="32"/>
  <c r="D199" i="32"/>
  <c r="L201" i="10"/>
  <c r="J202" i="10" s="1"/>
  <c r="M201" i="10"/>
  <c r="K202" i="10" s="1"/>
  <c r="E195" i="6"/>
  <c r="S195" i="6" s="1"/>
  <c r="F195" i="6"/>
  <c r="I195" i="6"/>
  <c r="L198" i="31" l="1"/>
  <c r="J199" i="31" s="1"/>
  <c r="M198" i="31"/>
  <c r="K199" i="31" s="1"/>
  <c r="M198" i="34"/>
  <c r="K199" i="34" s="1"/>
  <c r="L198" i="34"/>
  <c r="J199" i="34" s="1"/>
  <c r="S200" i="35"/>
  <c r="T200" i="35" s="1"/>
  <c r="B200" i="35"/>
  <c r="A200" i="35" s="1"/>
  <c r="F200" i="35"/>
  <c r="I200" i="35"/>
  <c r="U198" i="35"/>
  <c r="T199" i="35"/>
  <c r="L199" i="33"/>
  <c r="J200" i="33" s="1"/>
  <c r="M199" i="33"/>
  <c r="K200" i="33" s="1"/>
  <c r="L199" i="32"/>
  <c r="J200" i="32" s="1"/>
  <c r="M199" i="32"/>
  <c r="K200" i="32" s="1"/>
  <c r="I202" i="10"/>
  <c r="T195" i="6"/>
  <c r="U194" i="6"/>
  <c r="M195" i="6"/>
  <c r="K196" i="6" s="1"/>
  <c r="L195" i="6"/>
  <c r="J196" i="6" s="1"/>
  <c r="D199" i="31" l="1"/>
  <c r="I199" i="31"/>
  <c r="I199" i="34"/>
  <c r="D199" i="34"/>
  <c r="U199" i="35"/>
  <c r="L200" i="35"/>
  <c r="J201" i="35" s="1"/>
  <c r="M200" i="35"/>
  <c r="K201" i="35" s="1"/>
  <c r="I200" i="33"/>
  <c r="D200" i="33"/>
  <c r="I200" i="32"/>
  <c r="D200" i="32"/>
  <c r="M202" i="10"/>
  <c r="K203" i="10" s="1"/>
  <c r="L202" i="10"/>
  <c r="J203" i="10" s="1"/>
  <c r="I196" i="6"/>
  <c r="D196" i="6"/>
  <c r="E196" i="6"/>
  <c r="S196" i="6" s="1"/>
  <c r="M199" i="31" l="1"/>
  <c r="K200" i="31" s="1"/>
  <c r="L199" i="31"/>
  <c r="J200" i="31" s="1"/>
  <c r="L199" i="34"/>
  <c r="J200" i="34" s="1"/>
  <c r="M199" i="34"/>
  <c r="K200" i="34" s="1"/>
  <c r="I201" i="35"/>
  <c r="D201" i="35"/>
  <c r="E201" i="35"/>
  <c r="M200" i="33"/>
  <c r="K201" i="33" s="1"/>
  <c r="L200" i="33"/>
  <c r="J201" i="33" s="1"/>
  <c r="D201" i="33" s="1"/>
  <c r="M200" i="32"/>
  <c r="K201" i="32" s="1"/>
  <c r="L200" i="32"/>
  <c r="J201" i="32" s="1"/>
  <c r="D201" i="32" s="1"/>
  <c r="I203" i="10"/>
  <c r="T196" i="6"/>
  <c r="U195" i="6"/>
  <c r="F196" i="6"/>
  <c r="M196" i="6"/>
  <c r="K197" i="6" s="1"/>
  <c r="L196" i="6"/>
  <c r="J197" i="6" s="1"/>
  <c r="I200" i="31" l="1"/>
  <c r="D200" i="31"/>
  <c r="D200" i="34"/>
  <c r="I200" i="34"/>
  <c r="S201" i="35"/>
  <c r="B201" i="35"/>
  <c r="A201" i="35" s="1"/>
  <c r="F201" i="35"/>
  <c r="M201" i="35"/>
  <c r="K202" i="35" s="1"/>
  <c r="E202" i="35" s="1"/>
  <c r="L201" i="35"/>
  <c r="J202" i="35" s="1"/>
  <c r="D202" i="35" s="1"/>
  <c r="I201" i="33"/>
  <c r="I201" i="32"/>
  <c r="M203" i="10"/>
  <c r="K204" i="10" s="1"/>
  <c r="L203" i="10"/>
  <c r="J204" i="10" s="1"/>
  <c r="E197" i="6"/>
  <c r="S197" i="6" s="1"/>
  <c r="I197" i="6"/>
  <c r="D197" i="6"/>
  <c r="L200" i="31" l="1"/>
  <c r="J201" i="31" s="1"/>
  <c r="M200" i="31"/>
  <c r="K201" i="31" s="1"/>
  <c r="M200" i="34"/>
  <c r="K201" i="34" s="1"/>
  <c r="L200" i="34"/>
  <c r="J201" i="34" s="1"/>
  <c r="S202" i="35"/>
  <c r="T202" i="35" s="1"/>
  <c r="B202" i="35"/>
  <c r="A202" i="35" s="1"/>
  <c r="F202" i="35"/>
  <c r="I202" i="35"/>
  <c r="U200" i="35"/>
  <c r="T201" i="35"/>
  <c r="M201" i="33"/>
  <c r="K202" i="33" s="1"/>
  <c r="L201" i="33"/>
  <c r="J202" i="33" s="1"/>
  <c r="M201" i="32"/>
  <c r="K202" i="32" s="1"/>
  <c r="L201" i="32"/>
  <c r="J202" i="32" s="1"/>
  <c r="I204" i="10"/>
  <c r="T197" i="6"/>
  <c r="U196" i="6"/>
  <c r="M197" i="6"/>
  <c r="K198" i="6" s="1"/>
  <c r="E198" i="6" s="1"/>
  <c r="S198" i="6" s="1"/>
  <c r="L197" i="6"/>
  <c r="J198" i="6" s="1"/>
  <c r="D198" i="6" s="1"/>
  <c r="F197" i="6"/>
  <c r="I201" i="31" l="1"/>
  <c r="D201" i="31"/>
  <c r="I201" i="34"/>
  <c r="D201" i="34"/>
  <c r="U201" i="35"/>
  <c r="L202" i="35"/>
  <c r="J203" i="35" s="1"/>
  <c r="M202" i="35"/>
  <c r="K203" i="35" s="1"/>
  <c r="I202" i="33"/>
  <c r="D202" i="33"/>
  <c r="I202" i="32"/>
  <c r="D202" i="32"/>
  <c r="L204" i="10"/>
  <c r="J205" i="10" s="1"/>
  <c r="M204" i="10"/>
  <c r="K205" i="10" s="1"/>
  <c r="U197" i="6"/>
  <c r="T198" i="6"/>
  <c r="F198" i="6"/>
  <c r="I198" i="6"/>
  <c r="M201" i="31" l="1"/>
  <c r="K202" i="31" s="1"/>
  <c r="L201" i="31"/>
  <c r="J202" i="31" s="1"/>
  <c r="L201" i="34"/>
  <c r="J202" i="34" s="1"/>
  <c r="M201" i="34"/>
  <c r="K202" i="34" s="1"/>
  <c r="I203" i="35"/>
  <c r="D203" i="35"/>
  <c r="E203" i="35"/>
  <c r="L202" i="33"/>
  <c r="J203" i="33" s="1"/>
  <c r="M202" i="33"/>
  <c r="K203" i="33" s="1"/>
  <c r="M202" i="32"/>
  <c r="K203" i="32" s="1"/>
  <c r="L202" i="32"/>
  <c r="J203" i="32" s="1"/>
  <c r="I205" i="10"/>
  <c r="L198" i="6"/>
  <c r="J199" i="6" s="1"/>
  <c r="M198" i="6"/>
  <c r="K199" i="6" s="1"/>
  <c r="D202" i="31" l="1"/>
  <c r="I202" i="31"/>
  <c r="D202" i="34"/>
  <c r="I202" i="34"/>
  <c r="S203" i="35"/>
  <c r="B203" i="35"/>
  <c r="A203" i="35" s="1"/>
  <c r="F203" i="35"/>
  <c r="M203" i="35"/>
  <c r="K204" i="35" s="1"/>
  <c r="E204" i="35" s="1"/>
  <c r="L203" i="35"/>
  <c r="J204" i="35" s="1"/>
  <c r="D204" i="35" s="1"/>
  <c r="I203" i="33"/>
  <c r="D203" i="33"/>
  <c r="I203" i="32"/>
  <c r="D203" i="32"/>
  <c r="L205" i="10"/>
  <c r="J206" i="10" s="1"/>
  <c r="M205" i="10"/>
  <c r="K206" i="10" s="1"/>
  <c r="E199" i="6"/>
  <c r="S199" i="6" s="1"/>
  <c r="I199" i="6"/>
  <c r="D199" i="6"/>
  <c r="M202" i="31" l="1"/>
  <c r="K203" i="31" s="1"/>
  <c r="L202" i="31"/>
  <c r="J203" i="31" s="1"/>
  <c r="L202" i="34"/>
  <c r="J203" i="34" s="1"/>
  <c r="M202" i="34"/>
  <c r="K203" i="34" s="1"/>
  <c r="S204" i="35"/>
  <c r="T204" i="35" s="1"/>
  <c r="B204" i="35"/>
  <c r="A204" i="35" s="1"/>
  <c r="F204" i="35"/>
  <c r="I204" i="35"/>
  <c r="U202" i="35"/>
  <c r="T203" i="35"/>
  <c r="L203" i="33"/>
  <c r="J204" i="33" s="1"/>
  <c r="M203" i="33"/>
  <c r="K204" i="33" s="1"/>
  <c r="L203" i="32"/>
  <c r="J204" i="32" s="1"/>
  <c r="D204" i="32" s="1"/>
  <c r="M203" i="32"/>
  <c r="K204" i="32" s="1"/>
  <c r="I206" i="10"/>
  <c r="T199" i="6"/>
  <c r="U198" i="6"/>
  <c r="L199" i="6"/>
  <c r="J200" i="6" s="1"/>
  <c r="D200" i="6" s="1"/>
  <c r="M199" i="6"/>
  <c r="K200" i="6" s="1"/>
  <c r="E200" i="6" s="1"/>
  <c r="S200" i="6" s="1"/>
  <c r="U199" i="6" s="1"/>
  <c r="F199" i="6"/>
  <c r="D203" i="31" l="1"/>
  <c r="I203" i="31"/>
  <c r="I203" i="34"/>
  <c r="D203" i="34"/>
  <c r="U203" i="35"/>
  <c r="L204" i="35"/>
  <c r="J205" i="35" s="1"/>
  <c r="M204" i="35"/>
  <c r="K205" i="35" s="1"/>
  <c r="I204" i="33"/>
  <c r="D204" i="33"/>
  <c r="I204" i="32"/>
  <c r="L206" i="10"/>
  <c r="J207" i="10" s="1"/>
  <c r="M206" i="10"/>
  <c r="K207" i="10" s="1"/>
  <c r="T200" i="6"/>
  <c r="F200" i="6"/>
  <c r="I200" i="6"/>
  <c r="M203" i="31" l="1"/>
  <c r="K204" i="31" s="1"/>
  <c r="L203" i="31"/>
  <c r="J204" i="31" s="1"/>
  <c r="L203" i="34"/>
  <c r="J204" i="34" s="1"/>
  <c r="M203" i="34"/>
  <c r="K204" i="34" s="1"/>
  <c r="I205" i="35"/>
  <c r="D205" i="35"/>
  <c r="E205" i="35"/>
  <c r="M204" i="33"/>
  <c r="K205" i="33" s="1"/>
  <c r="L204" i="33"/>
  <c r="J205" i="33" s="1"/>
  <c r="D205" i="33" s="1"/>
  <c r="L204" i="32"/>
  <c r="J205" i="32" s="1"/>
  <c r="M204" i="32"/>
  <c r="K205" i="32" s="1"/>
  <c r="I207" i="10"/>
  <c r="M200" i="6"/>
  <c r="K201" i="6" s="1"/>
  <c r="L200" i="6"/>
  <c r="J201" i="6" s="1"/>
  <c r="D204" i="31" l="1"/>
  <c r="I204" i="31"/>
  <c r="D204" i="34"/>
  <c r="I204" i="34"/>
  <c r="S205" i="35"/>
  <c r="B205" i="35"/>
  <c r="A205" i="35" s="1"/>
  <c r="F205" i="35"/>
  <c r="M205" i="35"/>
  <c r="K206" i="35" s="1"/>
  <c r="E206" i="35" s="1"/>
  <c r="L205" i="35"/>
  <c r="J206" i="35" s="1"/>
  <c r="D206" i="35" s="1"/>
  <c r="I205" i="33"/>
  <c r="I205" i="32"/>
  <c r="D205" i="32"/>
  <c r="M207" i="10"/>
  <c r="K208" i="10" s="1"/>
  <c r="L207" i="10"/>
  <c r="J208" i="10" s="1"/>
  <c r="I201" i="6"/>
  <c r="D201" i="6"/>
  <c r="E201" i="6"/>
  <c r="S201" i="6" s="1"/>
  <c r="M204" i="31" l="1"/>
  <c r="K205" i="31" s="1"/>
  <c r="L204" i="31"/>
  <c r="J205" i="31" s="1"/>
  <c r="L204" i="34"/>
  <c r="J205" i="34" s="1"/>
  <c r="M204" i="34"/>
  <c r="K205" i="34" s="1"/>
  <c r="S206" i="35"/>
  <c r="U205" i="35" s="1"/>
  <c r="B206" i="35"/>
  <c r="A206" i="35" s="1"/>
  <c r="F206" i="35"/>
  <c r="I206" i="35"/>
  <c r="U204" i="35"/>
  <c r="T205" i="35"/>
  <c r="M205" i="33"/>
  <c r="K206" i="33" s="1"/>
  <c r="L205" i="33"/>
  <c r="J206" i="33" s="1"/>
  <c r="L205" i="32"/>
  <c r="J206" i="32" s="1"/>
  <c r="M205" i="32"/>
  <c r="K206" i="32" s="1"/>
  <c r="I208" i="10"/>
  <c r="T201" i="6"/>
  <c r="U200" i="6"/>
  <c r="F201" i="6"/>
  <c r="L201" i="6"/>
  <c r="J202" i="6" s="1"/>
  <c r="M201" i="6"/>
  <c r="K202" i="6" s="1"/>
  <c r="I205" i="31" l="1"/>
  <c r="D205" i="31"/>
  <c r="I205" i="34"/>
  <c r="D205" i="34"/>
  <c r="T206" i="35"/>
  <c r="L206" i="35"/>
  <c r="J207" i="35" s="1"/>
  <c r="M206" i="35"/>
  <c r="K207" i="35" s="1"/>
  <c r="I206" i="33"/>
  <c r="D206" i="33"/>
  <c r="I206" i="32"/>
  <c r="D206" i="32"/>
  <c r="L208" i="10"/>
  <c r="J209" i="10" s="1"/>
  <c r="M208" i="10"/>
  <c r="K209" i="10" s="1"/>
  <c r="I202" i="6"/>
  <c r="D202" i="6"/>
  <c r="E202" i="6"/>
  <c r="S202" i="6" s="1"/>
  <c r="M205" i="31" l="1"/>
  <c r="K206" i="31" s="1"/>
  <c r="L205" i="31"/>
  <c r="J206" i="31" s="1"/>
  <c r="L205" i="34"/>
  <c r="J206" i="34" s="1"/>
  <c r="M205" i="34"/>
  <c r="K206" i="34" s="1"/>
  <c r="I207" i="35"/>
  <c r="D207" i="35"/>
  <c r="E207" i="35"/>
  <c r="L206" i="33"/>
  <c r="J207" i="33" s="1"/>
  <c r="D207" i="33" s="1"/>
  <c r="M206" i="33"/>
  <c r="K207" i="33" s="1"/>
  <c r="M206" i="32"/>
  <c r="K207" i="32" s="1"/>
  <c r="L206" i="32"/>
  <c r="J207" i="32" s="1"/>
  <c r="D207" i="32" s="1"/>
  <c r="I209" i="10"/>
  <c r="T202" i="6"/>
  <c r="U201" i="6"/>
  <c r="L202" i="6"/>
  <c r="J203" i="6" s="1"/>
  <c r="D203" i="6" s="1"/>
  <c r="M202" i="6"/>
  <c r="K203" i="6" s="1"/>
  <c r="F202" i="6"/>
  <c r="I206" i="31" l="1"/>
  <c r="D206" i="31"/>
  <c r="I206" i="34"/>
  <c r="D206" i="34"/>
  <c r="S207" i="35"/>
  <c r="M207" i="35"/>
  <c r="K208" i="35" s="1"/>
  <c r="E208" i="35" s="1"/>
  <c r="L207" i="35"/>
  <c r="J208" i="35" s="1"/>
  <c r="D208" i="35" s="1"/>
  <c r="B207" i="35"/>
  <c r="A207" i="35" s="1"/>
  <c r="F207" i="35"/>
  <c r="I207" i="33"/>
  <c r="I207" i="32"/>
  <c r="L209" i="10"/>
  <c r="J210" i="10" s="1"/>
  <c r="M209" i="10"/>
  <c r="K210" i="10" s="1"/>
  <c r="F203" i="6"/>
  <c r="E203" i="6"/>
  <c r="S203" i="6" s="1"/>
  <c r="I203" i="6"/>
  <c r="L206" i="31" l="1"/>
  <c r="J207" i="31" s="1"/>
  <c r="M206" i="31"/>
  <c r="K207" i="31" s="1"/>
  <c r="L206" i="34"/>
  <c r="J207" i="34" s="1"/>
  <c r="M206" i="34"/>
  <c r="K207" i="34" s="1"/>
  <c r="B208" i="35"/>
  <c r="A208" i="35" s="1"/>
  <c r="F208" i="35"/>
  <c r="S208" i="35"/>
  <c r="T208" i="35" s="1"/>
  <c r="I208" i="35"/>
  <c r="T207" i="35"/>
  <c r="U206" i="35"/>
  <c r="M207" i="33"/>
  <c r="K208" i="33" s="1"/>
  <c r="L207" i="33"/>
  <c r="J208" i="33" s="1"/>
  <c r="M207" i="32"/>
  <c r="K208" i="32" s="1"/>
  <c r="L207" i="32"/>
  <c r="J208" i="32" s="1"/>
  <c r="I210" i="10"/>
  <c r="T203" i="6"/>
  <c r="U202" i="6"/>
  <c r="M203" i="6"/>
  <c r="K204" i="6" s="1"/>
  <c r="L203" i="6"/>
  <c r="J204" i="6" s="1"/>
  <c r="D207" i="31" l="1"/>
  <c r="I207" i="31"/>
  <c r="I207" i="34"/>
  <c r="D207" i="34"/>
  <c r="U207" i="35"/>
  <c r="M208" i="35"/>
  <c r="K209" i="35" s="1"/>
  <c r="L208" i="35"/>
  <c r="J209" i="35" s="1"/>
  <c r="I208" i="33"/>
  <c r="D208" i="33"/>
  <c r="I208" i="32"/>
  <c r="D208" i="32"/>
  <c r="M210" i="10"/>
  <c r="K211" i="10" s="1"/>
  <c r="L210" i="10"/>
  <c r="J211" i="10" s="1"/>
  <c r="I204" i="6"/>
  <c r="D204" i="6"/>
  <c r="E204" i="6"/>
  <c r="S204" i="6" s="1"/>
  <c r="M207" i="31" l="1"/>
  <c r="K208" i="31" s="1"/>
  <c r="L207" i="31"/>
  <c r="J208" i="31" s="1"/>
  <c r="M207" i="34"/>
  <c r="K208" i="34" s="1"/>
  <c r="L207" i="34"/>
  <c r="J208" i="34" s="1"/>
  <c r="I209" i="35"/>
  <c r="D209" i="35"/>
  <c r="E209" i="35"/>
  <c r="L208" i="33"/>
  <c r="J209" i="33" s="1"/>
  <c r="D209" i="33" s="1"/>
  <c r="M208" i="33"/>
  <c r="K209" i="33" s="1"/>
  <c r="L208" i="32"/>
  <c r="J209" i="32" s="1"/>
  <c r="M208" i="32"/>
  <c r="K209" i="32" s="1"/>
  <c r="I211" i="10"/>
  <c r="T204" i="6"/>
  <c r="U203" i="6"/>
  <c r="F204" i="6"/>
  <c r="M204" i="6"/>
  <c r="K205" i="6" s="1"/>
  <c r="L204" i="6"/>
  <c r="J205" i="6" s="1"/>
  <c r="I208" i="31" l="1"/>
  <c r="D208" i="31"/>
  <c r="I208" i="34"/>
  <c r="D208" i="34"/>
  <c r="S209" i="35"/>
  <c r="M209" i="35"/>
  <c r="K210" i="35" s="1"/>
  <c r="E210" i="35" s="1"/>
  <c r="L209" i="35"/>
  <c r="J210" i="35" s="1"/>
  <c r="D210" i="35" s="1"/>
  <c r="B209" i="35"/>
  <c r="A209" i="35" s="1"/>
  <c r="F209" i="35"/>
  <c r="I209" i="33"/>
  <c r="I209" i="32"/>
  <c r="D209" i="32"/>
  <c r="M211" i="10"/>
  <c r="K212" i="10" s="1"/>
  <c r="L211" i="10"/>
  <c r="J212" i="10" s="1"/>
  <c r="I205" i="6"/>
  <c r="E205" i="6"/>
  <c r="S205" i="6" s="1"/>
  <c r="D205" i="6"/>
  <c r="L208" i="31" l="1"/>
  <c r="J209" i="31" s="1"/>
  <c r="M208" i="31"/>
  <c r="K209" i="31" s="1"/>
  <c r="L208" i="34"/>
  <c r="J209" i="34" s="1"/>
  <c r="M208" i="34"/>
  <c r="K209" i="34" s="1"/>
  <c r="B210" i="35"/>
  <c r="A210" i="35" s="1"/>
  <c r="F210" i="35"/>
  <c r="S210" i="35"/>
  <c r="U209" i="35" s="1"/>
  <c r="I210" i="35"/>
  <c r="U208" i="35"/>
  <c r="T209" i="35"/>
  <c r="M209" i="33"/>
  <c r="K210" i="33" s="1"/>
  <c r="L209" i="33"/>
  <c r="J210" i="33" s="1"/>
  <c r="M209" i="32"/>
  <c r="K210" i="32" s="1"/>
  <c r="L209" i="32"/>
  <c r="J210" i="32" s="1"/>
  <c r="D210" i="32" s="1"/>
  <c r="I212" i="10"/>
  <c r="T205" i="6"/>
  <c r="U204" i="6"/>
  <c r="L205" i="6"/>
  <c r="J206" i="6" s="1"/>
  <c r="D206" i="6" s="1"/>
  <c r="M205" i="6"/>
  <c r="K206" i="6" s="1"/>
  <c r="F205" i="6"/>
  <c r="I209" i="31" l="1"/>
  <c r="D209" i="31"/>
  <c r="D209" i="34"/>
  <c r="I209" i="34"/>
  <c r="T210" i="35"/>
  <c r="L210" i="35"/>
  <c r="J211" i="35" s="1"/>
  <c r="M210" i="35"/>
  <c r="K211" i="35" s="1"/>
  <c r="I210" i="33"/>
  <c r="D210" i="33"/>
  <c r="I210" i="32"/>
  <c r="L212" i="10"/>
  <c r="J213" i="10" s="1"/>
  <c r="M212" i="10"/>
  <c r="K213" i="10" s="1"/>
  <c r="F206" i="6"/>
  <c r="E206" i="6"/>
  <c r="S206" i="6" s="1"/>
  <c r="I206" i="6"/>
  <c r="M209" i="31" l="1"/>
  <c r="K210" i="31" s="1"/>
  <c r="L209" i="31"/>
  <c r="J210" i="31" s="1"/>
  <c r="L209" i="34"/>
  <c r="J210" i="34" s="1"/>
  <c r="M209" i="34"/>
  <c r="K210" i="34" s="1"/>
  <c r="E211" i="35"/>
  <c r="I211" i="35"/>
  <c r="D211" i="35"/>
  <c r="M210" i="33"/>
  <c r="K211" i="33" s="1"/>
  <c r="L210" i="33"/>
  <c r="J211" i="33" s="1"/>
  <c r="M210" i="32"/>
  <c r="K211" i="32" s="1"/>
  <c r="L210" i="32"/>
  <c r="J211" i="32" s="1"/>
  <c r="I213" i="10"/>
  <c r="T206" i="6"/>
  <c r="U205" i="6"/>
  <c r="L206" i="6"/>
  <c r="J207" i="6" s="1"/>
  <c r="M206" i="6"/>
  <c r="K207" i="6" s="1"/>
  <c r="I210" i="31" l="1"/>
  <c r="D210" i="31"/>
  <c r="I210" i="34"/>
  <c r="D210" i="34"/>
  <c r="B211" i="35"/>
  <c r="A211" i="35" s="1"/>
  <c r="F211" i="35"/>
  <c r="M211" i="35"/>
  <c r="K212" i="35" s="1"/>
  <c r="L211" i="35"/>
  <c r="J212" i="35" s="1"/>
  <c r="S211" i="35"/>
  <c r="I211" i="33"/>
  <c r="D211" i="33"/>
  <c r="I211" i="32"/>
  <c r="D211" i="32"/>
  <c r="L213" i="10"/>
  <c r="J214" i="10" s="1"/>
  <c r="M213" i="10"/>
  <c r="K214" i="10" s="1"/>
  <c r="E207" i="6"/>
  <c r="S207" i="6" s="1"/>
  <c r="I207" i="6"/>
  <c r="D207" i="6"/>
  <c r="M210" i="31" l="1"/>
  <c r="K211" i="31" s="1"/>
  <c r="L210" i="31"/>
  <c r="J211" i="31" s="1"/>
  <c r="M210" i="34"/>
  <c r="K211" i="34" s="1"/>
  <c r="L210" i="34"/>
  <c r="J211" i="34" s="1"/>
  <c r="I212" i="35"/>
  <c r="D212" i="35"/>
  <c r="T211" i="35"/>
  <c r="U210" i="35"/>
  <c r="E212" i="35"/>
  <c r="M211" i="33"/>
  <c r="K212" i="33" s="1"/>
  <c r="L211" i="33"/>
  <c r="J212" i="33" s="1"/>
  <c r="D212" i="33" s="1"/>
  <c r="L211" i="32"/>
  <c r="J212" i="32" s="1"/>
  <c r="D212" i="32" s="1"/>
  <c r="M211" i="32"/>
  <c r="K212" i="32" s="1"/>
  <c r="I214" i="10"/>
  <c r="T207" i="6"/>
  <c r="U206" i="6"/>
  <c r="L207" i="6"/>
  <c r="J208" i="6" s="1"/>
  <c r="D208" i="6" s="1"/>
  <c r="M207" i="6"/>
  <c r="K208" i="6" s="1"/>
  <c r="E208" i="6" s="1"/>
  <c r="S208" i="6" s="1"/>
  <c r="U207" i="6" s="1"/>
  <c r="F207" i="6"/>
  <c r="I211" i="31" l="1"/>
  <c r="D211" i="31"/>
  <c r="D211" i="34"/>
  <c r="I211" i="34"/>
  <c r="S212" i="35"/>
  <c r="M212" i="35"/>
  <c r="K213" i="35" s="1"/>
  <c r="E213" i="35" s="1"/>
  <c r="L212" i="35"/>
  <c r="J213" i="35" s="1"/>
  <c r="D213" i="35" s="1"/>
  <c r="B212" i="35"/>
  <c r="A212" i="35" s="1"/>
  <c r="F212" i="35"/>
  <c r="I212" i="33"/>
  <c r="I212" i="32"/>
  <c r="L214" i="10"/>
  <c r="J215" i="10" s="1"/>
  <c r="M214" i="10"/>
  <c r="K215" i="10" s="1"/>
  <c r="T208" i="6"/>
  <c r="F208" i="6"/>
  <c r="I208" i="6"/>
  <c r="M211" i="31" l="1"/>
  <c r="K212" i="31" s="1"/>
  <c r="L211" i="31"/>
  <c r="J212" i="31" s="1"/>
  <c r="M211" i="34"/>
  <c r="K212" i="34" s="1"/>
  <c r="L211" i="34"/>
  <c r="J212" i="34" s="1"/>
  <c r="B213" i="35"/>
  <c r="A213" i="35" s="1"/>
  <c r="F213" i="35"/>
  <c r="S213" i="35"/>
  <c r="U212" i="35" s="1"/>
  <c r="I213" i="35"/>
  <c r="T212" i="35"/>
  <c r="U211" i="35"/>
  <c r="L212" i="33"/>
  <c r="J213" i="33" s="1"/>
  <c r="M212" i="33"/>
  <c r="K213" i="33" s="1"/>
  <c r="L212" i="32"/>
  <c r="J213" i="32" s="1"/>
  <c r="M212" i="32"/>
  <c r="K213" i="32" s="1"/>
  <c r="I215" i="10"/>
  <c r="M208" i="6"/>
  <c r="K209" i="6" s="1"/>
  <c r="L208" i="6"/>
  <c r="J209" i="6" s="1"/>
  <c r="D212" i="31" l="1"/>
  <c r="I212" i="31"/>
  <c r="I212" i="34"/>
  <c r="D212" i="34"/>
  <c r="T213" i="35"/>
  <c r="L213" i="35"/>
  <c r="J214" i="35" s="1"/>
  <c r="M213" i="35"/>
  <c r="K214" i="35" s="1"/>
  <c r="I213" i="33"/>
  <c r="D213" i="33"/>
  <c r="I213" i="32"/>
  <c r="D213" i="32"/>
  <c r="M215" i="10"/>
  <c r="K216" i="10" s="1"/>
  <c r="L215" i="10"/>
  <c r="J216" i="10" s="1"/>
  <c r="I209" i="6"/>
  <c r="D209" i="6"/>
  <c r="E209" i="6"/>
  <c r="S209" i="6" s="1"/>
  <c r="M212" i="31" l="1"/>
  <c r="K213" i="31" s="1"/>
  <c r="L212" i="31"/>
  <c r="J213" i="31" s="1"/>
  <c r="M212" i="34"/>
  <c r="K213" i="34" s="1"/>
  <c r="L212" i="34"/>
  <c r="J213" i="34" s="1"/>
  <c r="E214" i="35"/>
  <c r="I214" i="35"/>
  <c r="D214" i="35"/>
  <c r="L213" i="33"/>
  <c r="J214" i="33" s="1"/>
  <c r="M213" i="33"/>
  <c r="K214" i="33" s="1"/>
  <c r="M213" i="32"/>
  <c r="K214" i="32" s="1"/>
  <c r="L213" i="32"/>
  <c r="J214" i="32" s="1"/>
  <c r="I216" i="10"/>
  <c r="T209" i="6"/>
  <c r="U208" i="6"/>
  <c r="F209" i="6"/>
  <c r="L209" i="6"/>
  <c r="J210" i="6" s="1"/>
  <c r="M209" i="6"/>
  <c r="K210" i="6" s="1"/>
  <c r="E210" i="6" s="1"/>
  <c r="S210" i="6" s="1"/>
  <c r="I213" i="31" l="1"/>
  <c r="D213" i="31"/>
  <c r="D213" i="34"/>
  <c r="I213" i="34"/>
  <c r="B214" i="35"/>
  <c r="A214" i="35" s="1"/>
  <c r="F214" i="35"/>
  <c r="L214" i="35"/>
  <c r="J215" i="35" s="1"/>
  <c r="D215" i="35" s="1"/>
  <c r="M214" i="35"/>
  <c r="K215" i="35" s="1"/>
  <c r="S214" i="35"/>
  <c r="I214" i="33"/>
  <c r="D214" i="33"/>
  <c r="I214" i="32"/>
  <c r="D214" i="32"/>
  <c r="L216" i="10"/>
  <c r="J217" i="10" s="1"/>
  <c r="M216" i="10"/>
  <c r="K217" i="10" s="1"/>
  <c r="T210" i="6"/>
  <c r="U209" i="6"/>
  <c r="I210" i="6"/>
  <c r="D210" i="6"/>
  <c r="M213" i="31" l="1"/>
  <c r="K214" i="31" s="1"/>
  <c r="L213" i="31"/>
  <c r="J214" i="31" s="1"/>
  <c r="L213" i="34"/>
  <c r="J214" i="34" s="1"/>
  <c r="M213" i="34"/>
  <c r="K214" i="34" s="1"/>
  <c r="B215" i="35"/>
  <c r="A215" i="35" s="1"/>
  <c r="F215" i="35"/>
  <c r="I215" i="35"/>
  <c r="T214" i="35"/>
  <c r="U213" i="35"/>
  <c r="E215" i="35"/>
  <c r="L214" i="33"/>
  <c r="J215" i="33" s="1"/>
  <c r="D215" i="33" s="1"/>
  <c r="M214" i="33"/>
  <c r="K215" i="33" s="1"/>
  <c r="M214" i="32"/>
  <c r="K215" i="32" s="1"/>
  <c r="L214" i="32"/>
  <c r="J215" i="32" s="1"/>
  <c r="D215" i="32" s="1"/>
  <c r="I217" i="10"/>
  <c r="L210" i="6"/>
  <c r="J211" i="6" s="1"/>
  <c r="D211" i="6" s="1"/>
  <c r="M210" i="6"/>
  <c r="K211" i="6" s="1"/>
  <c r="F210" i="6"/>
  <c r="D214" i="31" l="1"/>
  <c r="I214" i="31"/>
  <c r="D214" i="34"/>
  <c r="I214" i="34"/>
  <c r="M215" i="35"/>
  <c r="K216" i="35" s="1"/>
  <c r="L215" i="35"/>
  <c r="J216" i="35" s="1"/>
  <c r="S215" i="35"/>
  <c r="I215" i="33"/>
  <c r="I215" i="32"/>
  <c r="L217" i="10"/>
  <c r="J218" i="10" s="1"/>
  <c r="M217" i="10"/>
  <c r="K218" i="10" s="1"/>
  <c r="F211" i="6"/>
  <c r="E211" i="6"/>
  <c r="S211" i="6" s="1"/>
  <c r="I211" i="6"/>
  <c r="M214" i="31" l="1"/>
  <c r="K215" i="31" s="1"/>
  <c r="L214" i="31"/>
  <c r="J215" i="31" s="1"/>
  <c r="M214" i="34"/>
  <c r="K215" i="34" s="1"/>
  <c r="L214" i="34"/>
  <c r="J215" i="34" s="1"/>
  <c r="U214" i="35"/>
  <c r="T215" i="35"/>
  <c r="E216" i="35"/>
  <c r="I216" i="35"/>
  <c r="D216" i="35"/>
  <c r="M215" i="33"/>
  <c r="K216" i="33" s="1"/>
  <c r="L215" i="33"/>
  <c r="J216" i="33" s="1"/>
  <c r="L215" i="32"/>
  <c r="J216" i="32" s="1"/>
  <c r="M215" i="32"/>
  <c r="K216" i="32" s="1"/>
  <c r="I218" i="10"/>
  <c r="T211" i="6"/>
  <c r="U210" i="6"/>
  <c r="L211" i="6"/>
  <c r="J212" i="6" s="1"/>
  <c r="M211" i="6"/>
  <c r="K212" i="6" s="1"/>
  <c r="I215" i="31" l="1"/>
  <c r="D215" i="31"/>
  <c r="I215" i="34"/>
  <c r="D215" i="34"/>
  <c r="B216" i="35"/>
  <c r="A216" i="35" s="1"/>
  <c r="F216" i="35"/>
  <c r="L216" i="35"/>
  <c r="J217" i="35" s="1"/>
  <c r="D217" i="35" s="1"/>
  <c r="M216" i="35"/>
  <c r="K217" i="35" s="1"/>
  <c r="E217" i="35" s="1"/>
  <c r="S216" i="35"/>
  <c r="I216" i="33"/>
  <c r="D216" i="33"/>
  <c r="I216" i="32"/>
  <c r="D216" i="32"/>
  <c r="M218" i="10"/>
  <c r="K219" i="10" s="1"/>
  <c r="L218" i="10"/>
  <c r="J219" i="10" s="1"/>
  <c r="I212" i="6"/>
  <c r="D212" i="6"/>
  <c r="E212" i="6"/>
  <c r="S212" i="6" s="1"/>
  <c r="L215" i="31" l="1"/>
  <c r="J216" i="31" s="1"/>
  <c r="M215" i="31"/>
  <c r="K216" i="31" s="1"/>
  <c r="L215" i="34"/>
  <c r="J216" i="34" s="1"/>
  <c r="M215" i="34"/>
  <c r="K216" i="34" s="1"/>
  <c r="S217" i="35"/>
  <c r="T217" i="35" s="1"/>
  <c r="B217" i="35"/>
  <c r="A217" i="35" s="1"/>
  <c r="F217" i="35"/>
  <c r="I217" i="35"/>
  <c r="U215" i="35"/>
  <c r="T216" i="35"/>
  <c r="L216" i="33"/>
  <c r="J217" i="33" s="1"/>
  <c r="M216" i="33"/>
  <c r="K217" i="33" s="1"/>
  <c r="L216" i="32"/>
  <c r="J217" i="32" s="1"/>
  <c r="M216" i="32"/>
  <c r="K217" i="32" s="1"/>
  <c r="I219" i="10"/>
  <c r="T212" i="6"/>
  <c r="U211" i="6"/>
  <c r="F212" i="6"/>
  <c r="M212" i="6"/>
  <c r="K213" i="6" s="1"/>
  <c r="L212" i="6"/>
  <c r="J213" i="6" s="1"/>
  <c r="D216" i="31" l="1"/>
  <c r="I216" i="31"/>
  <c r="D216" i="34"/>
  <c r="I216" i="34"/>
  <c r="U216" i="35"/>
  <c r="L217" i="35"/>
  <c r="J218" i="35" s="1"/>
  <c r="M217" i="35"/>
  <c r="K218" i="35" s="1"/>
  <c r="I217" i="33"/>
  <c r="D217" i="33"/>
  <c r="I217" i="32"/>
  <c r="D217" i="32"/>
  <c r="M219" i="10"/>
  <c r="K220" i="10" s="1"/>
  <c r="L219" i="10"/>
  <c r="J220" i="10" s="1"/>
  <c r="I213" i="6"/>
  <c r="E213" i="6"/>
  <c r="S213" i="6" s="1"/>
  <c r="D213" i="6"/>
  <c r="L216" i="31" l="1"/>
  <c r="J217" i="31" s="1"/>
  <c r="M216" i="31"/>
  <c r="K217" i="31" s="1"/>
  <c r="M216" i="34"/>
  <c r="K217" i="34" s="1"/>
  <c r="L216" i="34"/>
  <c r="J217" i="34" s="1"/>
  <c r="I218" i="35"/>
  <c r="D218" i="35"/>
  <c r="E218" i="35"/>
  <c r="M217" i="33"/>
  <c r="K218" i="33" s="1"/>
  <c r="L217" i="33"/>
  <c r="J218" i="33" s="1"/>
  <c r="L217" i="32"/>
  <c r="J218" i="32" s="1"/>
  <c r="M217" i="32"/>
  <c r="K218" i="32" s="1"/>
  <c r="I220" i="10"/>
  <c r="T213" i="6"/>
  <c r="U212" i="6"/>
  <c r="F213" i="6"/>
  <c r="M213" i="6"/>
  <c r="K214" i="6" s="1"/>
  <c r="L213" i="6"/>
  <c r="J214" i="6" s="1"/>
  <c r="D214" i="6" s="1"/>
  <c r="I217" i="31" l="1"/>
  <c r="D217" i="31"/>
  <c r="I217" i="34"/>
  <c r="D217" i="34"/>
  <c r="S218" i="35"/>
  <c r="L218" i="35"/>
  <c r="J219" i="35" s="1"/>
  <c r="D219" i="35" s="1"/>
  <c r="M218" i="35"/>
  <c r="K219" i="35" s="1"/>
  <c r="E219" i="35" s="1"/>
  <c r="B218" i="35"/>
  <c r="A218" i="35" s="1"/>
  <c r="F218" i="35"/>
  <c r="I218" i="33"/>
  <c r="D218" i="33"/>
  <c r="I218" i="32"/>
  <c r="D218" i="32"/>
  <c r="L220" i="10"/>
  <c r="J221" i="10" s="1"/>
  <c r="M220" i="10"/>
  <c r="K221" i="10" s="1"/>
  <c r="F214" i="6"/>
  <c r="I214" i="6"/>
  <c r="E214" i="6"/>
  <c r="S214" i="6" s="1"/>
  <c r="M217" i="31" l="1"/>
  <c r="K218" i="31" s="1"/>
  <c r="L217" i="31"/>
  <c r="J218" i="31" s="1"/>
  <c r="M217" i="34"/>
  <c r="K218" i="34" s="1"/>
  <c r="L217" i="34"/>
  <c r="J218" i="34" s="1"/>
  <c r="B219" i="35"/>
  <c r="A219" i="35" s="1"/>
  <c r="F219" i="35"/>
  <c r="S219" i="35"/>
  <c r="T219" i="35" s="1"/>
  <c r="I219" i="35"/>
  <c r="U217" i="35"/>
  <c r="T218" i="35"/>
  <c r="M218" i="33"/>
  <c r="K219" i="33" s="1"/>
  <c r="L218" i="33"/>
  <c r="J219" i="33" s="1"/>
  <c r="M218" i="32"/>
  <c r="K219" i="32" s="1"/>
  <c r="L218" i="32"/>
  <c r="J219" i="32" s="1"/>
  <c r="D219" i="32" s="1"/>
  <c r="I221" i="10"/>
  <c r="T214" i="6"/>
  <c r="U213" i="6"/>
  <c r="M214" i="6"/>
  <c r="K215" i="6" s="1"/>
  <c r="L214" i="6"/>
  <c r="J215" i="6" s="1"/>
  <c r="I218" i="31" l="1"/>
  <c r="D218" i="31"/>
  <c r="D218" i="34"/>
  <c r="I218" i="34"/>
  <c r="U218" i="35"/>
  <c r="M219" i="35"/>
  <c r="K220" i="35" s="1"/>
  <c r="L219" i="35"/>
  <c r="J220" i="35" s="1"/>
  <c r="I219" i="33"/>
  <c r="D219" i="33"/>
  <c r="I219" i="32"/>
  <c r="L221" i="10"/>
  <c r="J222" i="10" s="1"/>
  <c r="M221" i="10"/>
  <c r="K222" i="10" s="1"/>
  <c r="I215" i="6"/>
  <c r="D215" i="6"/>
  <c r="E215" i="6"/>
  <c r="S215" i="6" s="1"/>
  <c r="L218" i="31" l="1"/>
  <c r="J219" i="31" s="1"/>
  <c r="M218" i="31"/>
  <c r="K219" i="31" s="1"/>
  <c r="M218" i="34"/>
  <c r="K219" i="34" s="1"/>
  <c r="L218" i="34"/>
  <c r="J219" i="34" s="1"/>
  <c r="I220" i="35"/>
  <c r="D220" i="35"/>
  <c r="E220" i="35"/>
  <c r="M219" i="33"/>
  <c r="K220" i="33" s="1"/>
  <c r="L219" i="33"/>
  <c r="J220" i="33" s="1"/>
  <c r="L219" i="32"/>
  <c r="J220" i="32" s="1"/>
  <c r="M219" i="32"/>
  <c r="K220" i="32" s="1"/>
  <c r="I222" i="10"/>
  <c r="T215" i="6"/>
  <c r="U214" i="6"/>
  <c r="F215" i="6"/>
  <c r="M215" i="6"/>
  <c r="K216" i="6" s="1"/>
  <c r="L215" i="6"/>
  <c r="J216" i="6" s="1"/>
  <c r="D216" i="6" s="1"/>
  <c r="D219" i="31" l="1"/>
  <c r="I219" i="31"/>
  <c r="I219" i="34"/>
  <c r="D219" i="34"/>
  <c r="S220" i="35"/>
  <c r="M220" i="35"/>
  <c r="K221" i="35" s="1"/>
  <c r="E221" i="35" s="1"/>
  <c r="L220" i="35"/>
  <c r="J221" i="35" s="1"/>
  <c r="D221" i="35" s="1"/>
  <c r="B220" i="35"/>
  <c r="A220" i="35" s="1"/>
  <c r="F220" i="35"/>
  <c r="I220" i="33"/>
  <c r="D220" i="33"/>
  <c r="I220" i="32"/>
  <c r="D220" i="32"/>
  <c r="M222" i="10"/>
  <c r="K223" i="10" s="1"/>
  <c r="L222" i="10"/>
  <c r="J223" i="10" s="1"/>
  <c r="F216" i="6"/>
  <c r="E216" i="6"/>
  <c r="S216" i="6" s="1"/>
  <c r="I216" i="6"/>
  <c r="M219" i="31" l="1"/>
  <c r="K220" i="31" s="1"/>
  <c r="L219" i="31"/>
  <c r="J220" i="31" s="1"/>
  <c r="M219" i="34"/>
  <c r="K220" i="34" s="1"/>
  <c r="L219" i="34"/>
  <c r="J220" i="34" s="1"/>
  <c r="D220" i="34" s="1"/>
  <c r="U219" i="35"/>
  <c r="T220" i="35"/>
  <c r="B221" i="35"/>
  <c r="A221" i="35" s="1"/>
  <c r="F221" i="35"/>
  <c r="S221" i="35"/>
  <c r="I221" i="35"/>
  <c r="L220" i="33"/>
  <c r="J221" i="33" s="1"/>
  <c r="D221" i="33" s="1"/>
  <c r="M220" i="33"/>
  <c r="K221" i="33" s="1"/>
  <c r="L220" i="32"/>
  <c r="J221" i="32" s="1"/>
  <c r="D221" i="32" s="1"/>
  <c r="M220" i="32"/>
  <c r="K221" i="32" s="1"/>
  <c r="I223" i="10"/>
  <c r="T216" i="6"/>
  <c r="U215" i="6"/>
  <c r="L216" i="6"/>
  <c r="J217" i="6" s="1"/>
  <c r="M216" i="6"/>
  <c r="K217" i="6" s="1"/>
  <c r="I220" i="31" l="1"/>
  <c r="D220" i="31"/>
  <c r="I220" i="34"/>
  <c r="U220" i="35"/>
  <c r="L221" i="35"/>
  <c r="J222" i="35" s="1"/>
  <c r="M221" i="35"/>
  <c r="K222" i="35" s="1"/>
  <c r="T221" i="35"/>
  <c r="I221" i="33"/>
  <c r="I221" i="32"/>
  <c r="L223" i="10"/>
  <c r="J224" i="10" s="1"/>
  <c r="M223" i="10"/>
  <c r="K224" i="10" s="1"/>
  <c r="I217" i="6"/>
  <c r="D217" i="6"/>
  <c r="E217" i="6"/>
  <c r="S217" i="6" s="1"/>
  <c r="M220" i="31" l="1"/>
  <c r="K221" i="31" s="1"/>
  <c r="L220" i="31"/>
  <c r="J221" i="31" s="1"/>
  <c r="M220" i="34"/>
  <c r="K221" i="34" s="1"/>
  <c r="L220" i="34"/>
  <c r="J221" i="34" s="1"/>
  <c r="E222" i="35"/>
  <c r="I222" i="35"/>
  <c r="D222" i="35"/>
  <c r="M221" i="33"/>
  <c r="K222" i="33" s="1"/>
  <c r="L221" i="33"/>
  <c r="J222" i="33" s="1"/>
  <c r="M221" i="32"/>
  <c r="K222" i="32" s="1"/>
  <c r="L221" i="32"/>
  <c r="J222" i="32" s="1"/>
  <c r="I224" i="10"/>
  <c r="T217" i="6"/>
  <c r="U216" i="6"/>
  <c r="F217" i="6"/>
  <c r="L217" i="6"/>
  <c r="J218" i="6" s="1"/>
  <c r="M217" i="6"/>
  <c r="K218" i="6" s="1"/>
  <c r="I221" i="31" l="1"/>
  <c r="D221" i="31"/>
  <c r="D221" i="34"/>
  <c r="I221" i="34"/>
  <c r="B222" i="35"/>
  <c r="A222" i="35" s="1"/>
  <c r="F222" i="35"/>
  <c r="L222" i="35"/>
  <c r="J223" i="35" s="1"/>
  <c r="D223" i="35" s="1"/>
  <c r="M222" i="35"/>
  <c r="K223" i="35" s="1"/>
  <c r="S222" i="35"/>
  <c r="I222" i="33"/>
  <c r="D222" i="33"/>
  <c r="I222" i="32"/>
  <c r="D222" i="32"/>
  <c r="L224" i="10"/>
  <c r="J225" i="10" s="1"/>
  <c r="M224" i="10"/>
  <c r="K225" i="10" s="1"/>
  <c r="I218" i="6"/>
  <c r="D218" i="6"/>
  <c r="E218" i="6"/>
  <c r="S218" i="6" s="1"/>
  <c r="M221" i="31" l="1"/>
  <c r="K222" i="31" s="1"/>
  <c r="L221" i="31"/>
  <c r="J222" i="31" s="1"/>
  <c r="M221" i="34"/>
  <c r="K222" i="34" s="1"/>
  <c r="L221" i="34"/>
  <c r="J222" i="34" s="1"/>
  <c r="B223" i="35"/>
  <c r="A223" i="35" s="1"/>
  <c r="F223" i="35"/>
  <c r="I223" i="35"/>
  <c r="T222" i="35"/>
  <c r="U221" i="35"/>
  <c r="E223" i="35"/>
  <c r="M222" i="33"/>
  <c r="K223" i="33" s="1"/>
  <c r="L222" i="33"/>
  <c r="J223" i="33" s="1"/>
  <c r="M222" i="32"/>
  <c r="K223" i="32" s="1"/>
  <c r="L222" i="32"/>
  <c r="J223" i="32" s="1"/>
  <c r="I225" i="10"/>
  <c r="T218" i="6"/>
  <c r="U217" i="6"/>
  <c r="F218" i="6"/>
  <c r="M218" i="6"/>
  <c r="K219" i="6" s="1"/>
  <c r="L218" i="6"/>
  <c r="J219" i="6" s="1"/>
  <c r="D222" i="31" l="1"/>
  <c r="I222" i="31"/>
  <c r="D222" i="34"/>
  <c r="I222" i="34"/>
  <c r="M223" i="35"/>
  <c r="K224" i="35" s="1"/>
  <c r="L223" i="35"/>
  <c r="J224" i="35" s="1"/>
  <c r="S223" i="35"/>
  <c r="I223" i="33"/>
  <c r="D223" i="33"/>
  <c r="I223" i="32"/>
  <c r="D223" i="32"/>
  <c r="L225" i="10"/>
  <c r="J226" i="10" s="1"/>
  <c r="M225" i="10"/>
  <c r="K226" i="10" s="1"/>
  <c r="I219" i="6"/>
  <c r="D219" i="6"/>
  <c r="E219" i="6"/>
  <c r="S219" i="6" s="1"/>
  <c r="M222" i="31" l="1"/>
  <c r="K223" i="31" s="1"/>
  <c r="L222" i="31"/>
  <c r="J223" i="31" s="1"/>
  <c r="L222" i="34"/>
  <c r="J223" i="34" s="1"/>
  <c r="M222" i="34"/>
  <c r="K223" i="34" s="1"/>
  <c r="I224" i="35"/>
  <c r="D224" i="35"/>
  <c r="U222" i="35"/>
  <c r="T223" i="35"/>
  <c r="E224" i="35"/>
  <c r="L223" i="33"/>
  <c r="J224" i="33" s="1"/>
  <c r="D224" i="33" s="1"/>
  <c r="M223" i="33"/>
  <c r="K224" i="33" s="1"/>
  <c r="M223" i="32"/>
  <c r="K224" i="32" s="1"/>
  <c r="L223" i="32"/>
  <c r="J224" i="32" s="1"/>
  <c r="I226" i="10"/>
  <c r="T219" i="6"/>
  <c r="U218" i="6"/>
  <c r="F219" i="6"/>
  <c r="M219" i="6"/>
  <c r="K220" i="6" s="1"/>
  <c r="L219" i="6"/>
  <c r="J220" i="6" s="1"/>
  <c r="I223" i="31" l="1"/>
  <c r="D223" i="31"/>
  <c r="D223" i="34"/>
  <c r="I223" i="34"/>
  <c r="S224" i="35"/>
  <c r="L224" i="35"/>
  <c r="J225" i="35" s="1"/>
  <c r="D225" i="35" s="1"/>
  <c r="M224" i="35"/>
  <c r="K225" i="35" s="1"/>
  <c r="E225" i="35" s="1"/>
  <c r="B224" i="35"/>
  <c r="A224" i="35" s="1"/>
  <c r="F224" i="35"/>
  <c r="I224" i="33"/>
  <c r="I224" i="32"/>
  <c r="D224" i="32"/>
  <c r="M226" i="10"/>
  <c r="K227" i="10" s="1"/>
  <c r="L226" i="10"/>
  <c r="J227" i="10" s="1"/>
  <c r="I220" i="6"/>
  <c r="E220" i="6"/>
  <c r="S220" i="6" s="1"/>
  <c r="D220" i="6"/>
  <c r="L223" i="31" l="1"/>
  <c r="J224" i="31" s="1"/>
  <c r="M223" i="31"/>
  <c r="K224" i="31" s="1"/>
  <c r="L223" i="34"/>
  <c r="J224" i="34" s="1"/>
  <c r="M223" i="34"/>
  <c r="K224" i="34" s="1"/>
  <c r="B225" i="35"/>
  <c r="A225" i="35" s="1"/>
  <c r="F225" i="35"/>
  <c r="S225" i="35"/>
  <c r="T225" i="35" s="1"/>
  <c r="I225" i="35"/>
  <c r="T224" i="35"/>
  <c r="U223" i="35"/>
  <c r="M224" i="33"/>
  <c r="K225" i="33" s="1"/>
  <c r="L224" i="33"/>
  <c r="J225" i="33" s="1"/>
  <c r="L224" i="32"/>
  <c r="J225" i="32" s="1"/>
  <c r="M224" i="32"/>
  <c r="K225" i="32" s="1"/>
  <c r="I227" i="10"/>
  <c r="T220" i="6"/>
  <c r="U219" i="6"/>
  <c r="M220" i="6"/>
  <c r="K221" i="6" s="1"/>
  <c r="E221" i="6" s="1"/>
  <c r="S221" i="6" s="1"/>
  <c r="L220" i="6"/>
  <c r="J221" i="6" s="1"/>
  <c r="D221" i="6" s="1"/>
  <c r="F220" i="6"/>
  <c r="I224" i="31" l="1"/>
  <c r="D224" i="31"/>
  <c r="I224" i="34"/>
  <c r="D224" i="34"/>
  <c r="U224" i="35"/>
  <c r="L225" i="35"/>
  <c r="J226" i="35" s="1"/>
  <c r="M225" i="35"/>
  <c r="K226" i="35" s="1"/>
  <c r="I225" i="33"/>
  <c r="D225" i="33"/>
  <c r="I225" i="32"/>
  <c r="D225" i="32"/>
  <c r="L227" i="10"/>
  <c r="J228" i="10" s="1"/>
  <c r="M227" i="10"/>
  <c r="K228" i="10" s="1"/>
  <c r="U220" i="6"/>
  <c r="T221" i="6"/>
  <c r="F221" i="6"/>
  <c r="I221" i="6"/>
  <c r="M224" i="31" l="1"/>
  <c r="K225" i="31" s="1"/>
  <c r="L224" i="31"/>
  <c r="J225" i="31" s="1"/>
  <c r="M224" i="34"/>
  <c r="K225" i="34" s="1"/>
  <c r="L224" i="34"/>
  <c r="J225" i="34" s="1"/>
  <c r="E226" i="35"/>
  <c r="I226" i="35"/>
  <c r="D226" i="35"/>
  <c r="L225" i="33"/>
  <c r="J226" i="33" s="1"/>
  <c r="M225" i="33"/>
  <c r="K226" i="33" s="1"/>
  <c r="M225" i="32"/>
  <c r="K226" i="32" s="1"/>
  <c r="L225" i="32"/>
  <c r="J226" i="32" s="1"/>
  <c r="I228" i="10"/>
  <c r="L221" i="6"/>
  <c r="J222" i="6" s="1"/>
  <c r="M221" i="6"/>
  <c r="K222" i="6" s="1"/>
  <c r="D225" i="31" l="1"/>
  <c r="I225" i="31"/>
  <c r="I225" i="34"/>
  <c r="D225" i="34"/>
  <c r="S226" i="35"/>
  <c r="B226" i="35"/>
  <c r="A226" i="35" s="1"/>
  <c r="F226" i="35"/>
  <c r="L226" i="35"/>
  <c r="J227" i="35" s="1"/>
  <c r="M226" i="35"/>
  <c r="K227" i="35" s="1"/>
  <c r="E227" i="35" s="1"/>
  <c r="I226" i="33"/>
  <c r="D226" i="33"/>
  <c r="I226" i="32"/>
  <c r="D226" i="32"/>
  <c r="M228" i="10"/>
  <c r="K229" i="10" s="1"/>
  <c r="L228" i="10"/>
  <c r="J229" i="10" s="1"/>
  <c r="E222" i="6"/>
  <c r="S222" i="6" s="1"/>
  <c r="I222" i="6"/>
  <c r="D222" i="6"/>
  <c r="M225" i="31" l="1"/>
  <c r="K226" i="31" s="1"/>
  <c r="L225" i="31"/>
  <c r="J226" i="31" s="1"/>
  <c r="M225" i="34"/>
  <c r="K226" i="34" s="1"/>
  <c r="L225" i="34"/>
  <c r="J226" i="34" s="1"/>
  <c r="I227" i="35"/>
  <c r="U225" i="35"/>
  <c r="T226" i="35"/>
  <c r="S227" i="35"/>
  <c r="D227" i="35"/>
  <c r="M226" i="33"/>
  <c r="K227" i="33" s="1"/>
  <c r="L226" i="33"/>
  <c r="J227" i="33" s="1"/>
  <c r="D227" i="33" s="1"/>
  <c r="M226" i="32"/>
  <c r="K227" i="32" s="1"/>
  <c r="L226" i="32"/>
  <c r="J227" i="32" s="1"/>
  <c r="D227" i="32" s="1"/>
  <c r="I229" i="10"/>
  <c r="T222" i="6"/>
  <c r="U221" i="6"/>
  <c r="M222" i="6"/>
  <c r="K223" i="6" s="1"/>
  <c r="L222" i="6"/>
  <c r="J223" i="6" s="1"/>
  <c r="D223" i="6" s="1"/>
  <c r="F222" i="6"/>
  <c r="I226" i="31" l="1"/>
  <c r="D226" i="31"/>
  <c r="I226" i="34"/>
  <c r="L226" i="34" s="1"/>
  <c r="J227" i="34" s="1"/>
  <c r="D226" i="34"/>
  <c r="T227" i="35"/>
  <c r="U226" i="35"/>
  <c r="B227" i="35"/>
  <c r="A227" i="35" s="1"/>
  <c r="F227" i="35"/>
  <c r="M227" i="35"/>
  <c r="K228" i="35" s="1"/>
  <c r="L227" i="35"/>
  <c r="J228" i="35" s="1"/>
  <c r="I227" i="33"/>
  <c r="I227" i="32"/>
  <c r="M229" i="10"/>
  <c r="K230" i="10" s="1"/>
  <c r="L229" i="10"/>
  <c r="J230" i="10" s="1"/>
  <c r="I223" i="6"/>
  <c r="F223" i="6"/>
  <c r="E223" i="6"/>
  <c r="S223" i="6" s="1"/>
  <c r="M226" i="31" l="1"/>
  <c r="K227" i="31" s="1"/>
  <c r="L226" i="31"/>
  <c r="J227" i="31" s="1"/>
  <c r="D227" i="34"/>
  <c r="M226" i="34"/>
  <c r="K227" i="34" s="1"/>
  <c r="I228" i="35"/>
  <c r="D228" i="35"/>
  <c r="E228" i="35"/>
  <c r="L227" i="33"/>
  <c r="J228" i="33" s="1"/>
  <c r="M227" i="33"/>
  <c r="K228" i="33" s="1"/>
  <c r="L227" i="32"/>
  <c r="J228" i="32" s="1"/>
  <c r="M227" i="32"/>
  <c r="K228" i="32" s="1"/>
  <c r="I230" i="10"/>
  <c r="T223" i="6"/>
  <c r="U222" i="6"/>
  <c r="M223" i="6"/>
  <c r="K224" i="6" s="1"/>
  <c r="E224" i="6" s="1"/>
  <c r="S224" i="6" s="1"/>
  <c r="L223" i="6"/>
  <c r="J224" i="6" s="1"/>
  <c r="D227" i="31" l="1"/>
  <c r="I227" i="31"/>
  <c r="I227" i="34"/>
  <c r="S228" i="35"/>
  <c r="B228" i="35"/>
  <c r="A228" i="35" s="1"/>
  <c r="F228" i="35"/>
  <c r="M228" i="35"/>
  <c r="K229" i="35" s="1"/>
  <c r="E229" i="35" s="1"/>
  <c r="L228" i="35"/>
  <c r="J229" i="35" s="1"/>
  <c r="D229" i="35" s="1"/>
  <c r="I228" i="33"/>
  <c r="D228" i="33"/>
  <c r="I228" i="32"/>
  <c r="D228" i="32"/>
  <c r="L230" i="10"/>
  <c r="J231" i="10" s="1"/>
  <c r="M230" i="10"/>
  <c r="K231" i="10" s="1"/>
  <c r="U223" i="6"/>
  <c r="T224" i="6"/>
  <c r="I224" i="6"/>
  <c r="D224" i="6"/>
  <c r="L227" i="31" l="1"/>
  <c r="J228" i="31" s="1"/>
  <c r="M227" i="31"/>
  <c r="K228" i="31" s="1"/>
  <c r="M227" i="34"/>
  <c r="K228" i="34" s="1"/>
  <c r="L227" i="34"/>
  <c r="J228" i="34" s="1"/>
  <c r="S229" i="35"/>
  <c r="T229" i="35" s="1"/>
  <c r="B229" i="35"/>
  <c r="A229" i="35" s="1"/>
  <c r="F229" i="35"/>
  <c r="I229" i="35"/>
  <c r="U227" i="35"/>
  <c r="T228" i="35"/>
  <c r="L228" i="33"/>
  <c r="J229" i="33" s="1"/>
  <c r="M228" i="33"/>
  <c r="K229" i="33" s="1"/>
  <c r="L228" i="32"/>
  <c r="J229" i="32" s="1"/>
  <c r="D229" i="32" s="1"/>
  <c r="M228" i="32"/>
  <c r="K229" i="32" s="1"/>
  <c r="I231" i="10"/>
  <c r="F224" i="6"/>
  <c r="L224" i="6"/>
  <c r="J225" i="6" s="1"/>
  <c r="M224" i="6"/>
  <c r="K225" i="6" s="1"/>
  <c r="I228" i="31" l="1"/>
  <c r="D228" i="31"/>
  <c r="D228" i="34"/>
  <c r="I228" i="34"/>
  <c r="U228" i="35"/>
  <c r="L229" i="35"/>
  <c r="J230" i="35" s="1"/>
  <c r="M229" i="35"/>
  <c r="K230" i="35" s="1"/>
  <c r="I229" i="33"/>
  <c r="D229" i="33"/>
  <c r="I229" i="32"/>
  <c r="L231" i="10"/>
  <c r="J232" i="10" s="1"/>
  <c r="M231" i="10"/>
  <c r="K232" i="10" s="1"/>
  <c r="I225" i="6"/>
  <c r="E225" i="6"/>
  <c r="S225" i="6" s="1"/>
  <c r="D225" i="6"/>
  <c r="L228" i="31" l="1"/>
  <c r="J229" i="31" s="1"/>
  <c r="M228" i="31"/>
  <c r="K229" i="31" s="1"/>
  <c r="L228" i="34"/>
  <c r="J229" i="34" s="1"/>
  <c r="M228" i="34"/>
  <c r="K229" i="34" s="1"/>
  <c r="E230" i="35"/>
  <c r="I230" i="35"/>
  <c r="D230" i="35"/>
  <c r="L229" i="33"/>
  <c r="J230" i="33" s="1"/>
  <c r="D230" i="33" s="1"/>
  <c r="M229" i="33"/>
  <c r="K230" i="33" s="1"/>
  <c r="M229" i="32"/>
  <c r="K230" i="32" s="1"/>
  <c r="L229" i="32"/>
  <c r="J230" i="32" s="1"/>
  <c r="I232" i="10"/>
  <c r="T225" i="6"/>
  <c r="U224" i="6"/>
  <c r="L225" i="6"/>
  <c r="J226" i="6" s="1"/>
  <c r="D226" i="6" s="1"/>
  <c r="M225" i="6"/>
  <c r="K226" i="6" s="1"/>
  <c r="E226" i="6" s="1"/>
  <c r="S226" i="6" s="1"/>
  <c r="U225" i="6" s="1"/>
  <c r="F225" i="6"/>
  <c r="I229" i="31" l="1"/>
  <c r="D229" i="31"/>
  <c r="I229" i="34"/>
  <c r="D229" i="34"/>
  <c r="S230" i="35"/>
  <c r="B230" i="35"/>
  <c r="A230" i="35" s="1"/>
  <c r="F230" i="35"/>
  <c r="L230" i="35"/>
  <c r="J231" i="35" s="1"/>
  <c r="M230" i="35"/>
  <c r="K231" i="35" s="1"/>
  <c r="E231" i="35" s="1"/>
  <c r="I230" i="33"/>
  <c r="I230" i="32"/>
  <c r="D230" i="32"/>
  <c r="L232" i="10"/>
  <c r="J233" i="10" s="1"/>
  <c r="M232" i="10"/>
  <c r="K233" i="10" s="1"/>
  <c r="T226" i="6"/>
  <c r="F226" i="6"/>
  <c r="I226" i="6"/>
  <c r="M229" i="31" l="1"/>
  <c r="K230" i="31" s="1"/>
  <c r="L229" i="31"/>
  <c r="J230" i="31" s="1"/>
  <c r="M229" i="34"/>
  <c r="K230" i="34" s="1"/>
  <c r="L229" i="34"/>
  <c r="J230" i="34" s="1"/>
  <c r="D230" i="34" s="1"/>
  <c r="I231" i="35"/>
  <c r="U229" i="35"/>
  <c r="T230" i="35"/>
  <c r="S231" i="35"/>
  <c r="D231" i="35"/>
  <c r="M230" i="33"/>
  <c r="K231" i="33" s="1"/>
  <c r="L230" i="33"/>
  <c r="J231" i="33" s="1"/>
  <c r="M230" i="32"/>
  <c r="K231" i="32" s="1"/>
  <c r="L230" i="32"/>
  <c r="J231" i="32" s="1"/>
  <c r="I233" i="10"/>
  <c r="L226" i="6"/>
  <c r="J227" i="6" s="1"/>
  <c r="M226" i="6"/>
  <c r="K227" i="6" s="1"/>
  <c r="D230" i="31" l="1"/>
  <c r="I230" i="31"/>
  <c r="I230" i="34"/>
  <c r="B231" i="35"/>
  <c r="A231" i="35" s="1"/>
  <c r="F231" i="35"/>
  <c r="T231" i="35"/>
  <c r="U230" i="35"/>
  <c r="M231" i="35"/>
  <c r="K232" i="35" s="1"/>
  <c r="L231" i="35"/>
  <c r="J232" i="35" s="1"/>
  <c r="I231" i="33"/>
  <c r="D231" i="33"/>
  <c r="I231" i="32"/>
  <c r="D231" i="32"/>
  <c r="M233" i="10"/>
  <c r="K234" i="10" s="1"/>
  <c r="L233" i="10"/>
  <c r="J234" i="10" s="1"/>
  <c r="E227" i="6"/>
  <c r="S227" i="6" s="1"/>
  <c r="I227" i="6"/>
  <c r="D227" i="6"/>
  <c r="L230" i="31" l="1"/>
  <c r="J231" i="31" s="1"/>
  <c r="M230" i="31"/>
  <c r="K231" i="31" s="1"/>
  <c r="M230" i="34"/>
  <c r="K231" i="34" s="1"/>
  <c r="L230" i="34"/>
  <c r="J231" i="34" s="1"/>
  <c r="I232" i="35"/>
  <c r="E232" i="35"/>
  <c r="D232" i="35"/>
  <c r="M231" i="33"/>
  <c r="K232" i="33" s="1"/>
  <c r="L231" i="33"/>
  <c r="J232" i="33" s="1"/>
  <c r="D232" i="33" s="1"/>
  <c r="L231" i="32"/>
  <c r="J232" i="32" s="1"/>
  <c r="M231" i="32"/>
  <c r="K232" i="32" s="1"/>
  <c r="I234" i="10"/>
  <c r="T227" i="6"/>
  <c r="U226" i="6"/>
  <c r="M227" i="6"/>
  <c r="K228" i="6" s="1"/>
  <c r="L227" i="6"/>
  <c r="J228" i="6" s="1"/>
  <c r="F227" i="6"/>
  <c r="D231" i="31" l="1"/>
  <c r="I231" i="31"/>
  <c r="I231" i="34"/>
  <c r="D231" i="34"/>
  <c r="B232" i="35"/>
  <c r="A232" i="35" s="1"/>
  <c r="F232" i="35"/>
  <c r="S232" i="35"/>
  <c r="L232" i="35"/>
  <c r="J233" i="35" s="1"/>
  <c r="M232" i="35"/>
  <c r="K233" i="35" s="1"/>
  <c r="E233" i="35" s="1"/>
  <c r="I232" i="33"/>
  <c r="I232" i="32"/>
  <c r="D232" i="32"/>
  <c r="L234" i="10"/>
  <c r="J235" i="10" s="1"/>
  <c r="M234" i="10"/>
  <c r="K235" i="10" s="1"/>
  <c r="I228" i="6"/>
  <c r="D228" i="6"/>
  <c r="E228" i="6"/>
  <c r="S228" i="6" s="1"/>
  <c r="L231" i="31" l="1"/>
  <c r="J232" i="31" s="1"/>
  <c r="M231" i="31"/>
  <c r="K232" i="31" s="1"/>
  <c r="M231" i="34"/>
  <c r="K232" i="34" s="1"/>
  <c r="L231" i="34"/>
  <c r="J232" i="34" s="1"/>
  <c r="U231" i="35"/>
  <c r="T232" i="35"/>
  <c r="S233" i="35"/>
  <c r="I233" i="35"/>
  <c r="D233" i="35"/>
  <c r="M232" i="33"/>
  <c r="K233" i="33" s="1"/>
  <c r="L232" i="33"/>
  <c r="J233" i="33" s="1"/>
  <c r="M232" i="32"/>
  <c r="K233" i="32" s="1"/>
  <c r="L232" i="32"/>
  <c r="J233" i="32" s="1"/>
  <c r="D233" i="32" s="1"/>
  <c r="I235" i="10"/>
  <c r="T228" i="6"/>
  <c r="U227" i="6"/>
  <c r="L228" i="6"/>
  <c r="J229" i="6" s="1"/>
  <c r="D229" i="6" s="1"/>
  <c r="M228" i="6"/>
  <c r="K229" i="6" s="1"/>
  <c r="F228" i="6"/>
  <c r="I232" i="31" l="1"/>
  <c r="D232" i="31"/>
  <c r="D232" i="34"/>
  <c r="I232" i="34"/>
  <c r="B233" i="35"/>
  <c r="A233" i="35" s="1"/>
  <c r="F233" i="35"/>
  <c r="T233" i="35"/>
  <c r="L233" i="35"/>
  <c r="J234" i="35" s="1"/>
  <c r="D234" i="35" s="1"/>
  <c r="M233" i="35"/>
  <c r="K234" i="35" s="1"/>
  <c r="U232" i="35"/>
  <c r="I233" i="33"/>
  <c r="D233" i="33"/>
  <c r="I233" i="32"/>
  <c r="L235" i="10"/>
  <c r="J236" i="10" s="1"/>
  <c r="M235" i="10"/>
  <c r="K236" i="10" s="1"/>
  <c r="F229" i="6"/>
  <c r="E229" i="6"/>
  <c r="S229" i="6" s="1"/>
  <c r="I229" i="6"/>
  <c r="L232" i="31" l="1"/>
  <c r="J233" i="31" s="1"/>
  <c r="M232" i="31"/>
  <c r="K233" i="31" s="1"/>
  <c r="M232" i="34"/>
  <c r="K233" i="34" s="1"/>
  <c r="L232" i="34"/>
  <c r="J233" i="34" s="1"/>
  <c r="B234" i="35"/>
  <c r="A234" i="35" s="1"/>
  <c r="F234" i="35"/>
  <c r="E234" i="35"/>
  <c r="I234" i="35"/>
  <c r="L233" i="33"/>
  <c r="J234" i="33" s="1"/>
  <c r="M233" i="33"/>
  <c r="K234" i="33" s="1"/>
  <c r="M233" i="32"/>
  <c r="K234" i="32" s="1"/>
  <c r="L233" i="32"/>
  <c r="J234" i="32" s="1"/>
  <c r="I236" i="10"/>
  <c r="T229" i="6"/>
  <c r="U228" i="6"/>
  <c r="L229" i="6"/>
  <c r="J230" i="6" s="1"/>
  <c r="M229" i="6"/>
  <c r="K230" i="6" s="1"/>
  <c r="I233" i="31" l="1"/>
  <c r="D233" i="31"/>
  <c r="D233" i="34"/>
  <c r="I233" i="34"/>
  <c r="S234" i="35"/>
  <c r="L234" i="35"/>
  <c r="J235" i="35" s="1"/>
  <c r="M234" i="35"/>
  <c r="K235" i="35" s="1"/>
  <c r="E235" i="35" s="1"/>
  <c r="I234" i="33"/>
  <c r="D234" i="33"/>
  <c r="I234" i="32"/>
  <c r="D234" i="32"/>
  <c r="M236" i="10"/>
  <c r="K237" i="10" s="1"/>
  <c r="L236" i="10"/>
  <c r="J237" i="10" s="1"/>
  <c r="I230" i="6"/>
  <c r="D230" i="6"/>
  <c r="E230" i="6"/>
  <c r="S230" i="6" s="1"/>
  <c r="M233" i="31" l="1"/>
  <c r="K234" i="31" s="1"/>
  <c r="L233" i="31"/>
  <c r="J234" i="31" s="1"/>
  <c r="L233" i="34"/>
  <c r="J234" i="34" s="1"/>
  <c r="M233" i="34"/>
  <c r="K234" i="34" s="1"/>
  <c r="U233" i="35"/>
  <c r="T234" i="35"/>
  <c r="S235" i="35"/>
  <c r="U234" i="35" s="1"/>
  <c r="I235" i="35"/>
  <c r="D235" i="35"/>
  <c r="M234" i="33"/>
  <c r="K235" i="33" s="1"/>
  <c r="L234" i="33"/>
  <c r="J235" i="33" s="1"/>
  <c r="D235" i="33" s="1"/>
  <c r="M234" i="32"/>
  <c r="K235" i="32" s="1"/>
  <c r="L234" i="32"/>
  <c r="J235" i="32" s="1"/>
  <c r="I237" i="10"/>
  <c r="T230" i="6"/>
  <c r="U229" i="6"/>
  <c r="F230" i="6"/>
  <c r="L230" i="6"/>
  <c r="J231" i="6" s="1"/>
  <c r="M230" i="6"/>
  <c r="K231" i="6" s="1"/>
  <c r="D234" i="31" l="1"/>
  <c r="I234" i="31"/>
  <c r="D234" i="34"/>
  <c r="I234" i="34"/>
  <c r="M235" i="35"/>
  <c r="K236" i="35" s="1"/>
  <c r="L235" i="35"/>
  <c r="J236" i="35" s="1"/>
  <c r="D236" i="35" s="1"/>
  <c r="B235" i="35"/>
  <c r="A235" i="35" s="1"/>
  <c r="F235" i="35"/>
  <c r="T235" i="35"/>
  <c r="I235" i="33"/>
  <c r="I235" i="32"/>
  <c r="D235" i="32"/>
  <c r="M237" i="10"/>
  <c r="K238" i="10" s="1"/>
  <c r="L237" i="10"/>
  <c r="J238" i="10" s="1"/>
  <c r="I231" i="6"/>
  <c r="E231" i="6"/>
  <c r="S231" i="6" s="1"/>
  <c r="D231" i="6"/>
  <c r="L234" i="31" l="1"/>
  <c r="J235" i="31" s="1"/>
  <c r="M234" i="31"/>
  <c r="K235" i="31" s="1"/>
  <c r="M234" i="34"/>
  <c r="K235" i="34" s="1"/>
  <c r="L234" i="34"/>
  <c r="J235" i="34" s="1"/>
  <c r="E236" i="35"/>
  <c r="B236" i="35"/>
  <c r="A236" i="35" s="1"/>
  <c r="F236" i="35"/>
  <c r="I236" i="35"/>
  <c r="L235" i="33"/>
  <c r="J236" i="33" s="1"/>
  <c r="M235" i="33"/>
  <c r="K236" i="33" s="1"/>
  <c r="L235" i="32"/>
  <c r="J236" i="32" s="1"/>
  <c r="D236" i="32" s="1"/>
  <c r="M235" i="32"/>
  <c r="K236" i="32" s="1"/>
  <c r="I238" i="10"/>
  <c r="T231" i="6"/>
  <c r="U230" i="6"/>
  <c r="F231" i="6"/>
  <c r="M231" i="6"/>
  <c r="K232" i="6" s="1"/>
  <c r="L231" i="6"/>
  <c r="J232" i="6" s="1"/>
  <c r="D232" i="6" s="1"/>
  <c r="D235" i="31" l="1"/>
  <c r="I235" i="31"/>
  <c r="I235" i="34"/>
  <c r="D235" i="34"/>
  <c r="M236" i="35"/>
  <c r="K237" i="35" s="1"/>
  <c r="L236" i="35"/>
  <c r="J237" i="35" s="1"/>
  <c r="S236" i="35"/>
  <c r="I236" i="33"/>
  <c r="D236" i="33"/>
  <c r="I236" i="32"/>
  <c r="L238" i="10"/>
  <c r="J239" i="10" s="1"/>
  <c r="M238" i="10"/>
  <c r="K239" i="10" s="1"/>
  <c r="F232" i="6"/>
  <c r="I232" i="6"/>
  <c r="E232" i="6"/>
  <c r="S232" i="6" s="1"/>
  <c r="M235" i="31" l="1"/>
  <c r="K236" i="31" s="1"/>
  <c r="L235" i="31"/>
  <c r="J236" i="31" s="1"/>
  <c r="L235" i="34"/>
  <c r="J236" i="34" s="1"/>
  <c r="M235" i="34"/>
  <c r="K236" i="34" s="1"/>
  <c r="U235" i="35"/>
  <c r="T236" i="35"/>
  <c r="E237" i="35"/>
  <c r="I237" i="35"/>
  <c r="D237" i="35"/>
  <c r="L236" i="33"/>
  <c r="J237" i="33" s="1"/>
  <c r="M236" i="33"/>
  <c r="K237" i="33" s="1"/>
  <c r="L236" i="32"/>
  <c r="J237" i="32" s="1"/>
  <c r="M236" i="32"/>
  <c r="K237" i="32" s="1"/>
  <c r="I239" i="10"/>
  <c r="T232" i="6"/>
  <c r="U231" i="6"/>
  <c r="L232" i="6"/>
  <c r="J233" i="6" s="1"/>
  <c r="M232" i="6"/>
  <c r="K233" i="6" s="1"/>
  <c r="I236" i="31" l="1"/>
  <c r="D236" i="31"/>
  <c r="I236" i="34"/>
  <c r="D236" i="34"/>
  <c r="S237" i="35"/>
  <c r="B237" i="35"/>
  <c r="A237" i="35" s="1"/>
  <c r="F237" i="35"/>
  <c r="L237" i="35"/>
  <c r="J238" i="35" s="1"/>
  <c r="M237" i="35"/>
  <c r="K238" i="35" s="1"/>
  <c r="E238" i="35" s="1"/>
  <c r="I237" i="33"/>
  <c r="D237" i="33"/>
  <c r="I237" i="32"/>
  <c r="D237" i="32"/>
  <c r="L239" i="10"/>
  <c r="J240" i="10" s="1"/>
  <c r="M239" i="10"/>
  <c r="K240" i="10" s="1"/>
  <c r="I233" i="6"/>
  <c r="D233" i="6"/>
  <c r="E233" i="6"/>
  <c r="S233" i="6" s="1"/>
  <c r="M236" i="31" l="1"/>
  <c r="K237" i="31" s="1"/>
  <c r="L236" i="31"/>
  <c r="J237" i="31" s="1"/>
  <c r="M236" i="34"/>
  <c r="K237" i="34" s="1"/>
  <c r="L236" i="34"/>
  <c r="J237" i="34" s="1"/>
  <c r="I238" i="35"/>
  <c r="T237" i="35"/>
  <c r="U236" i="35"/>
  <c r="S238" i="35"/>
  <c r="D238" i="35"/>
  <c r="L237" i="33"/>
  <c r="J238" i="33" s="1"/>
  <c r="M237" i="33"/>
  <c r="K238" i="33" s="1"/>
  <c r="L237" i="32"/>
  <c r="J238" i="32" s="1"/>
  <c r="M237" i="32"/>
  <c r="K238" i="32" s="1"/>
  <c r="I240" i="10"/>
  <c r="T233" i="6"/>
  <c r="U232" i="6"/>
  <c r="L233" i="6"/>
  <c r="J234" i="6" s="1"/>
  <c r="D234" i="6" s="1"/>
  <c r="M233" i="6"/>
  <c r="K234" i="6" s="1"/>
  <c r="F233" i="6"/>
  <c r="I237" i="31" l="1"/>
  <c r="D237" i="31"/>
  <c r="I237" i="34"/>
  <c r="D237" i="34"/>
  <c r="B238" i="35"/>
  <c r="A238" i="35" s="1"/>
  <c r="F238" i="35"/>
  <c r="T238" i="35"/>
  <c r="U237" i="35"/>
  <c r="L238" i="35"/>
  <c r="J239" i="35" s="1"/>
  <c r="M238" i="35"/>
  <c r="K239" i="35" s="1"/>
  <c r="I238" i="33"/>
  <c r="D238" i="33"/>
  <c r="I238" i="32"/>
  <c r="D238" i="32"/>
  <c r="L240" i="10"/>
  <c r="J241" i="10" s="1"/>
  <c r="M240" i="10"/>
  <c r="K241" i="10" s="1"/>
  <c r="F234" i="6"/>
  <c r="E234" i="6"/>
  <c r="S234" i="6" s="1"/>
  <c r="I234" i="6"/>
  <c r="M237" i="31" l="1"/>
  <c r="K238" i="31" s="1"/>
  <c r="L237" i="31"/>
  <c r="J238" i="31" s="1"/>
  <c r="L237" i="34"/>
  <c r="J238" i="34" s="1"/>
  <c r="M237" i="34"/>
  <c r="K238" i="34" s="1"/>
  <c r="E239" i="35"/>
  <c r="I239" i="35"/>
  <c r="D239" i="35"/>
  <c r="M238" i="33"/>
  <c r="K239" i="33" s="1"/>
  <c r="L238" i="33"/>
  <c r="J239" i="33" s="1"/>
  <c r="M238" i="32"/>
  <c r="K239" i="32" s="1"/>
  <c r="L238" i="32"/>
  <c r="J239" i="32" s="1"/>
  <c r="D239" i="32" s="1"/>
  <c r="I241" i="10"/>
  <c r="T234" i="6"/>
  <c r="U233" i="6"/>
  <c r="L234" i="6"/>
  <c r="J235" i="6" s="1"/>
  <c r="M234" i="6"/>
  <c r="K235" i="6" s="1"/>
  <c r="I238" i="31" l="1"/>
  <c r="D238" i="31"/>
  <c r="I238" i="34"/>
  <c r="D238" i="34"/>
  <c r="B239" i="35"/>
  <c r="A239" i="35" s="1"/>
  <c r="F239" i="35"/>
  <c r="M239" i="35"/>
  <c r="K240" i="35" s="1"/>
  <c r="L239" i="35"/>
  <c r="J240" i="35" s="1"/>
  <c r="S239" i="35"/>
  <c r="I239" i="33"/>
  <c r="D239" i="33"/>
  <c r="I239" i="32"/>
  <c r="M241" i="10"/>
  <c r="K242" i="10" s="1"/>
  <c r="L241" i="10"/>
  <c r="J242" i="10" s="1"/>
  <c r="I235" i="6"/>
  <c r="D235" i="6"/>
  <c r="E235" i="6"/>
  <c r="S235" i="6" s="1"/>
  <c r="M238" i="31" l="1"/>
  <c r="K239" i="31" s="1"/>
  <c r="L238" i="31"/>
  <c r="J239" i="31" s="1"/>
  <c r="L238" i="34"/>
  <c r="J239" i="34" s="1"/>
  <c r="M238" i="34"/>
  <c r="K239" i="34" s="1"/>
  <c r="I240" i="35"/>
  <c r="U238" i="35"/>
  <c r="T239" i="35"/>
  <c r="E240" i="35"/>
  <c r="D240" i="35"/>
  <c r="M239" i="33"/>
  <c r="K240" i="33" s="1"/>
  <c r="L239" i="33"/>
  <c r="J240" i="33" s="1"/>
  <c r="D240" i="33" s="1"/>
  <c r="M239" i="32"/>
  <c r="K240" i="32" s="1"/>
  <c r="L239" i="32"/>
  <c r="J240" i="32" s="1"/>
  <c r="I242" i="10"/>
  <c r="T235" i="6"/>
  <c r="U234" i="6"/>
  <c r="F235" i="6"/>
  <c r="L235" i="6"/>
  <c r="J236" i="6" s="1"/>
  <c r="M235" i="6"/>
  <c r="K236" i="6" s="1"/>
  <c r="E236" i="6" s="1"/>
  <c r="S236" i="6" s="1"/>
  <c r="U235" i="6" s="1"/>
  <c r="D239" i="31" l="1"/>
  <c r="I239" i="31"/>
  <c r="D239" i="34"/>
  <c r="I239" i="34"/>
  <c r="L240" i="35"/>
  <c r="J241" i="35" s="1"/>
  <c r="M240" i="35"/>
  <c r="K241" i="35" s="1"/>
  <c r="E241" i="35" s="1"/>
  <c r="B240" i="35"/>
  <c r="A240" i="35" s="1"/>
  <c r="F240" i="35"/>
  <c r="S240" i="35"/>
  <c r="I240" i="33"/>
  <c r="I240" i="32"/>
  <c r="D240" i="32"/>
  <c r="L242" i="10"/>
  <c r="J243" i="10" s="1"/>
  <c r="M242" i="10"/>
  <c r="K243" i="10" s="1"/>
  <c r="T236" i="6"/>
  <c r="I236" i="6"/>
  <c r="D236" i="6"/>
  <c r="M239" i="31" l="1"/>
  <c r="K240" i="31" s="1"/>
  <c r="L239" i="31"/>
  <c r="J240" i="31" s="1"/>
  <c r="L239" i="34"/>
  <c r="J240" i="34" s="1"/>
  <c r="M239" i="34"/>
  <c r="K240" i="34" s="1"/>
  <c r="S241" i="35"/>
  <c r="U240" i="35" s="1"/>
  <c r="I241" i="35"/>
  <c r="D241" i="35"/>
  <c r="U239" i="35"/>
  <c r="T240" i="35"/>
  <c r="M240" i="33"/>
  <c r="K241" i="33" s="1"/>
  <c r="L240" i="33"/>
  <c r="J241" i="33" s="1"/>
  <c r="L240" i="32"/>
  <c r="J241" i="32" s="1"/>
  <c r="M240" i="32"/>
  <c r="K241" i="32" s="1"/>
  <c r="I243" i="10"/>
  <c r="L236" i="6"/>
  <c r="J237" i="6" s="1"/>
  <c r="D237" i="6" s="1"/>
  <c r="M236" i="6"/>
  <c r="K237" i="6" s="1"/>
  <c r="F236" i="6"/>
  <c r="I240" i="31" l="1"/>
  <c r="D240" i="31"/>
  <c r="I240" i="34"/>
  <c r="D240" i="34"/>
  <c r="T241" i="35"/>
  <c r="L241" i="35"/>
  <c r="J242" i="35" s="1"/>
  <c r="M241" i="35"/>
  <c r="K242" i="35" s="1"/>
  <c r="B241" i="35"/>
  <c r="A241" i="35" s="1"/>
  <c r="F241" i="35"/>
  <c r="I241" i="33"/>
  <c r="D241" i="33"/>
  <c r="I241" i="32"/>
  <c r="D241" i="32"/>
  <c r="L243" i="10"/>
  <c r="J244" i="10" s="1"/>
  <c r="M243" i="10"/>
  <c r="K244" i="10" s="1"/>
  <c r="E237" i="6"/>
  <c r="S237" i="6" s="1"/>
  <c r="F237" i="6"/>
  <c r="I237" i="6"/>
  <c r="M240" i="31" l="1"/>
  <c r="K241" i="31" s="1"/>
  <c r="L240" i="31"/>
  <c r="J241" i="31" s="1"/>
  <c r="L240" i="34"/>
  <c r="J241" i="34" s="1"/>
  <c r="M240" i="34"/>
  <c r="K241" i="34" s="1"/>
  <c r="I242" i="35"/>
  <c r="D242" i="35"/>
  <c r="E242" i="35"/>
  <c r="L241" i="33"/>
  <c r="J242" i="33" s="1"/>
  <c r="M241" i="33"/>
  <c r="K242" i="33" s="1"/>
  <c r="M241" i="32"/>
  <c r="K242" i="32" s="1"/>
  <c r="L241" i="32"/>
  <c r="J242" i="32" s="1"/>
  <c r="D242" i="32" s="1"/>
  <c r="I244" i="10"/>
  <c r="T237" i="6"/>
  <c r="U236" i="6"/>
  <c r="M237" i="6"/>
  <c r="K238" i="6" s="1"/>
  <c r="L237" i="6"/>
  <c r="J238" i="6" s="1"/>
  <c r="I241" i="31" l="1"/>
  <c r="D241" i="31"/>
  <c r="D241" i="34"/>
  <c r="I241" i="34"/>
  <c r="S242" i="35"/>
  <c r="B242" i="35"/>
  <c r="A242" i="35" s="1"/>
  <c r="F242" i="35"/>
  <c r="L242" i="35"/>
  <c r="J243" i="35" s="1"/>
  <c r="D243" i="35" s="1"/>
  <c r="M242" i="35"/>
  <c r="K243" i="35" s="1"/>
  <c r="E243" i="35" s="1"/>
  <c r="I242" i="33"/>
  <c r="D242" i="33"/>
  <c r="I242" i="32"/>
  <c r="M244" i="10"/>
  <c r="K245" i="10" s="1"/>
  <c r="L244" i="10"/>
  <c r="J245" i="10" s="1"/>
  <c r="I238" i="6"/>
  <c r="D238" i="6"/>
  <c r="E238" i="6"/>
  <c r="S238" i="6" s="1"/>
  <c r="L241" i="31" l="1"/>
  <c r="J242" i="31" s="1"/>
  <c r="M241" i="31"/>
  <c r="K242" i="31" s="1"/>
  <c r="L241" i="34"/>
  <c r="J242" i="34" s="1"/>
  <c r="M241" i="34"/>
  <c r="K242" i="34" s="1"/>
  <c r="S243" i="35"/>
  <c r="T243" i="35" s="1"/>
  <c r="B243" i="35"/>
  <c r="A243" i="35" s="1"/>
  <c r="F243" i="35"/>
  <c r="I243" i="35"/>
  <c r="U241" i="35"/>
  <c r="T242" i="35"/>
  <c r="M242" i="33"/>
  <c r="K243" i="33" s="1"/>
  <c r="L242" i="33"/>
  <c r="J243" i="33" s="1"/>
  <c r="L242" i="32"/>
  <c r="J243" i="32" s="1"/>
  <c r="M242" i="32"/>
  <c r="K243" i="32" s="1"/>
  <c r="I245" i="10"/>
  <c r="T238" i="6"/>
  <c r="U237" i="6"/>
  <c r="F238" i="6"/>
  <c r="L238" i="6"/>
  <c r="J239" i="6" s="1"/>
  <c r="M238" i="6"/>
  <c r="K239" i="6" s="1"/>
  <c r="E239" i="6" s="1"/>
  <c r="S239" i="6" s="1"/>
  <c r="T239" i="6" s="1"/>
  <c r="I242" i="31" l="1"/>
  <c r="D242" i="31"/>
  <c r="D242" i="34"/>
  <c r="I242" i="34"/>
  <c r="U242" i="35"/>
  <c r="M243" i="35"/>
  <c r="K244" i="35" s="1"/>
  <c r="L243" i="35"/>
  <c r="J244" i="35" s="1"/>
  <c r="I243" i="33"/>
  <c r="D243" i="33"/>
  <c r="I243" i="32"/>
  <c r="D243" i="32"/>
  <c r="M245" i="10"/>
  <c r="K246" i="10" s="1"/>
  <c r="L245" i="10"/>
  <c r="J246" i="10" s="1"/>
  <c r="U238" i="6"/>
  <c r="I239" i="6"/>
  <c r="D239" i="6"/>
  <c r="M242" i="31" l="1"/>
  <c r="K243" i="31" s="1"/>
  <c r="L242" i="31"/>
  <c r="J243" i="31" s="1"/>
  <c r="L242" i="34"/>
  <c r="J243" i="34" s="1"/>
  <c r="M242" i="34"/>
  <c r="K243" i="34" s="1"/>
  <c r="I244" i="35"/>
  <c r="D244" i="35"/>
  <c r="E244" i="35"/>
  <c r="M243" i="33"/>
  <c r="K244" i="33" s="1"/>
  <c r="L243" i="33"/>
  <c r="J244" i="33" s="1"/>
  <c r="M243" i="32"/>
  <c r="K244" i="32" s="1"/>
  <c r="L243" i="32"/>
  <c r="J244" i="32" s="1"/>
  <c r="I246" i="10"/>
  <c r="L239" i="6"/>
  <c r="J240" i="6" s="1"/>
  <c r="D240" i="6" s="1"/>
  <c r="M239" i="6"/>
  <c r="K240" i="6" s="1"/>
  <c r="F239" i="6"/>
  <c r="I243" i="31" l="1"/>
  <c r="D243" i="31"/>
  <c r="I243" i="34"/>
  <c r="D243" i="34"/>
  <c r="M244" i="35"/>
  <c r="K245" i="35" s="1"/>
  <c r="L244" i="35"/>
  <c r="J245" i="35" s="1"/>
  <c r="D245" i="35" s="1"/>
  <c r="S244" i="35"/>
  <c r="B244" i="35"/>
  <c r="A244" i="35" s="1"/>
  <c r="F244" i="35"/>
  <c r="I244" i="33"/>
  <c r="D244" i="33"/>
  <c r="I244" i="32"/>
  <c r="D244" i="32"/>
  <c r="L246" i="10"/>
  <c r="J247" i="10" s="1"/>
  <c r="M246" i="10"/>
  <c r="K247" i="10" s="1"/>
  <c r="E240" i="6"/>
  <c r="S240" i="6" s="1"/>
  <c r="F240" i="6"/>
  <c r="I240" i="6"/>
  <c r="M243" i="31" l="1"/>
  <c r="K244" i="31" s="1"/>
  <c r="L243" i="31"/>
  <c r="J244" i="31" s="1"/>
  <c r="L243" i="34"/>
  <c r="J244" i="34" s="1"/>
  <c r="M243" i="34"/>
  <c r="K244" i="34" s="1"/>
  <c r="B245" i="35"/>
  <c r="A245" i="35" s="1"/>
  <c r="F245" i="35"/>
  <c r="I245" i="35"/>
  <c r="U243" i="35"/>
  <c r="T244" i="35"/>
  <c r="E245" i="35"/>
  <c r="L244" i="33"/>
  <c r="J245" i="33" s="1"/>
  <c r="M244" i="33"/>
  <c r="K245" i="33" s="1"/>
  <c r="M244" i="32"/>
  <c r="K245" i="32" s="1"/>
  <c r="L244" i="32"/>
  <c r="J245" i="32" s="1"/>
  <c r="I247" i="10"/>
  <c r="T240" i="6"/>
  <c r="U239" i="6"/>
  <c r="M240" i="6"/>
  <c r="K241" i="6" s="1"/>
  <c r="L240" i="6"/>
  <c r="J241" i="6" s="1"/>
  <c r="D244" i="31" l="1"/>
  <c r="I244" i="31"/>
  <c r="I244" i="34"/>
  <c r="D244" i="34"/>
  <c r="L245" i="35"/>
  <c r="J246" i="35" s="1"/>
  <c r="M245" i="35"/>
  <c r="K246" i="35" s="1"/>
  <c r="E246" i="35" s="1"/>
  <c r="S245" i="35"/>
  <c r="I245" i="33"/>
  <c r="D245" i="33"/>
  <c r="I245" i="32"/>
  <c r="D245" i="32"/>
  <c r="L247" i="10"/>
  <c r="J248" i="10" s="1"/>
  <c r="M247" i="10"/>
  <c r="K248" i="10" s="1"/>
  <c r="I241" i="6"/>
  <c r="D241" i="6"/>
  <c r="E241" i="6"/>
  <c r="S241" i="6" s="1"/>
  <c r="M244" i="31" l="1"/>
  <c r="K245" i="31" s="1"/>
  <c r="L244" i="31"/>
  <c r="J245" i="31" s="1"/>
  <c r="M244" i="34"/>
  <c r="K245" i="34" s="1"/>
  <c r="L244" i="34"/>
  <c r="J245" i="34" s="1"/>
  <c r="I246" i="35"/>
  <c r="D246" i="35"/>
  <c r="U244" i="35"/>
  <c r="T245" i="35"/>
  <c r="S246" i="35"/>
  <c r="L245" i="33"/>
  <c r="J246" i="33" s="1"/>
  <c r="D246" i="33" s="1"/>
  <c r="M245" i="33"/>
  <c r="K246" i="33" s="1"/>
  <c r="M245" i="32"/>
  <c r="K246" i="32" s="1"/>
  <c r="L245" i="32"/>
  <c r="J246" i="32" s="1"/>
  <c r="I248" i="10"/>
  <c r="T241" i="6"/>
  <c r="U240" i="6"/>
  <c r="F241" i="6"/>
  <c r="L241" i="6"/>
  <c r="J242" i="6" s="1"/>
  <c r="M241" i="6"/>
  <c r="K242" i="6" s="1"/>
  <c r="I245" i="31" l="1"/>
  <c r="D245" i="31"/>
  <c r="I245" i="34"/>
  <c r="D245" i="34"/>
  <c r="L246" i="35"/>
  <c r="J247" i="35" s="1"/>
  <c r="M246" i="35"/>
  <c r="K247" i="35" s="1"/>
  <c r="T246" i="35"/>
  <c r="U245" i="35"/>
  <c r="B246" i="35"/>
  <c r="A246" i="35" s="1"/>
  <c r="F246" i="35"/>
  <c r="I246" i="33"/>
  <c r="I246" i="32"/>
  <c r="D246" i="32"/>
  <c r="L248" i="10"/>
  <c r="J249" i="10" s="1"/>
  <c r="M248" i="10"/>
  <c r="K249" i="10" s="1"/>
  <c r="I242" i="6"/>
  <c r="E242" i="6"/>
  <c r="S242" i="6" s="1"/>
  <c r="D242" i="6"/>
  <c r="L245" i="31" l="1"/>
  <c r="J246" i="31" s="1"/>
  <c r="M245" i="31"/>
  <c r="K246" i="31" s="1"/>
  <c r="M245" i="34"/>
  <c r="K246" i="34" s="1"/>
  <c r="L245" i="34"/>
  <c r="J246" i="34" s="1"/>
  <c r="E247" i="35"/>
  <c r="I247" i="35"/>
  <c r="D247" i="35"/>
  <c r="M246" i="33"/>
  <c r="K247" i="33" s="1"/>
  <c r="L246" i="33"/>
  <c r="J247" i="33" s="1"/>
  <c r="L246" i="32"/>
  <c r="J247" i="32" s="1"/>
  <c r="D247" i="32" s="1"/>
  <c r="M246" i="32"/>
  <c r="K247" i="32" s="1"/>
  <c r="I249" i="10"/>
  <c r="T242" i="6"/>
  <c r="U241" i="6"/>
  <c r="M242" i="6"/>
  <c r="K243" i="6" s="1"/>
  <c r="L242" i="6"/>
  <c r="J243" i="6" s="1"/>
  <c r="D243" i="6" s="1"/>
  <c r="F242" i="6"/>
  <c r="D246" i="31" l="1"/>
  <c r="I246" i="31"/>
  <c r="I246" i="34"/>
  <c r="D246" i="34"/>
  <c r="S247" i="35"/>
  <c r="B247" i="35"/>
  <c r="A247" i="35" s="1"/>
  <c r="F247" i="35"/>
  <c r="M247" i="35"/>
  <c r="K248" i="35" s="1"/>
  <c r="L247" i="35"/>
  <c r="J248" i="35" s="1"/>
  <c r="D248" i="35" s="1"/>
  <c r="I247" i="33"/>
  <c r="D247" i="33"/>
  <c r="I247" i="32"/>
  <c r="M249" i="10"/>
  <c r="K250" i="10" s="1"/>
  <c r="L249" i="10"/>
  <c r="J250" i="10" s="1"/>
  <c r="F243" i="6"/>
  <c r="I243" i="6"/>
  <c r="E243" i="6"/>
  <c r="S243" i="6" s="1"/>
  <c r="L246" i="31" l="1"/>
  <c r="J247" i="31" s="1"/>
  <c r="M246" i="31"/>
  <c r="K247" i="31" s="1"/>
  <c r="L246" i="34"/>
  <c r="J247" i="34" s="1"/>
  <c r="M246" i="34"/>
  <c r="K247" i="34" s="1"/>
  <c r="U246" i="35"/>
  <c r="T247" i="35"/>
  <c r="E248" i="35"/>
  <c r="B248" i="35"/>
  <c r="A248" i="35" s="1"/>
  <c r="F248" i="35"/>
  <c r="I248" i="35"/>
  <c r="L247" i="33"/>
  <c r="J248" i="33" s="1"/>
  <c r="M247" i="33"/>
  <c r="K248" i="33" s="1"/>
  <c r="L247" i="32"/>
  <c r="J248" i="32" s="1"/>
  <c r="M247" i="32"/>
  <c r="K248" i="32" s="1"/>
  <c r="I250" i="10"/>
  <c r="T243" i="6"/>
  <c r="U242" i="6"/>
  <c r="M243" i="6"/>
  <c r="K244" i="6" s="1"/>
  <c r="E244" i="6" s="1"/>
  <c r="S244" i="6" s="1"/>
  <c r="L243" i="6"/>
  <c r="J244" i="6" s="1"/>
  <c r="I247" i="31" l="1"/>
  <c r="D247" i="31"/>
  <c r="I247" i="34"/>
  <c r="D247" i="34"/>
  <c r="L248" i="35"/>
  <c r="J249" i="35" s="1"/>
  <c r="M248" i="35"/>
  <c r="K249" i="35" s="1"/>
  <c r="E249" i="35" s="1"/>
  <c r="S248" i="35"/>
  <c r="I248" i="33"/>
  <c r="D248" i="33"/>
  <c r="I248" i="32"/>
  <c r="D248" i="32"/>
  <c r="L250" i="10"/>
  <c r="J251" i="10" s="1"/>
  <c r="M250" i="10"/>
  <c r="K251" i="10" s="1"/>
  <c r="U243" i="6"/>
  <c r="T244" i="6"/>
  <c r="I244" i="6"/>
  <c r="D244" i="6"/>
  <c r="L247" i="31" l="1"/>
  <c r="J248" i="31" s="1"/>
  <c r="M247" i="31"/>
  <c r="K248" i="31" s="1"/>
  <c r="M247" i="34"/>
  <c r="K248" i="34" s="1"/>
  <c r="L247" i="34"/>
  <c r="J248" i="34" s="1"/>
  <c r="I249" i="35"/>
  <c r="D249" i="35"/>
  <c r="U247" i="35"/>
  <c r="T248" i="35"/>
  <c r="S249" i="35"/>
  <c r="L248" i="33"/>
  <c r="J249" i="33" s="1"/>
  <c r="M248" i="33"/>
  <c r="K249" i="33" s="1"/>
  <c r="M248" i="32"/>
  <c r="K249" i="32" s="1"/>
  <c r="L248" i="32"/>
  <c r="J249" i="32" s="1"/>
  <c r="D249" i="32" s="1"/>
  <c r="I251" i="10"/>
  <c r="F244" i="6"/>
  <c r="M244" i="6"/>
  <c r="K245" i="6" s="1"/>
  <c r="L244" i="6"/>
  <c r="J245" i="6" s="1"/>
  <c r="D248" i="31" l="1"/>
  <c r="I248" i="31"/>
  <c r="I248" i="34"/>
  <c r="D248" i="34"/>
  <c r="L249" i="35"/>
  <c r="J250" i="35" s="1"/>
  <c r="M249" i="35"/>
  <c r="K250" i="35" s="1"/>
  <c r="T249" i="35"/>
  <c r="U248" i="35"/>
  <c r="B249" i="35"/>
  <c r="A249" i="35" s="1"/>
  <c r="F249" i="35"/>
  <c r="I249" i="33"/>
  <c r="D249" i="33"/>
  <c r="I249" i="32"/>
  <c r="L251" i="10"/>
  <c r="J252" i="10" s="1"/>
  <c r="M251" i="10"/>
  <c r="K252" i="10" s="1"/>
  <c r="E245" i="6"/>
  <c r="S245" i="6" s="1"/>
  <c r="I245" i="6"/>
  <c r="D245" i="6"/>
  <c r="L248" i="31" l="1"/>
  <c r="J249" i="31" s="1"/>
  <c r="M248" i="31"/>
  <c r="K249" i="31" s="1"/>
  <c r="L248" i="34"/>
  <c r="J249" i="34" s="1"/>
  <c r="M248" i="34"/>
  <c r="K249" i="34" s="1"/>
  <c r="E250" i="35"/>
  <c r="I250" i="35"/>
  <c r="D250" i="35"/>
  <c r="L249" i="33"/>
  <c r="J250" i="33" s="1"/>
  <c r="M249" i="33"/>
  <c r="K250" i="33" s="1"/>
  <c r="L249" i="32"/>
  <c r="J250" i="32" s="1"/>
  <c r="M249" i="32"/>
  <c r="K250" i="32" s="1"/>
  <c r="I252" i="10"/>
  <c r="T245" i="6"/>
  <c r="U244" i="6"/>
  <c r="F245" i="6"/>
  <c r="L245" i="6"/>
  <c r="J246" i="6" s="1"/>
  <c r="M245" i="6"/>
  <c r="K246" i="6" s="1"/>
  <c r="I249" i="31" l="1"/>
  <c r="D249" i="31"/>
  <c r="I249" i="34"/>
  <c r="D249" i="34"/>
  <c r="S250" i="35"/>
  <c r="B250" i="35"/>
  <c r="A250" i="35" s="1"/>
  <c r="F250" i="35"/>
  <c r="L250" i="35"/>
  <c r="J251" i="35" s="1"/>
  <c r="M250" i="35"/>
  <c r="K251" i="35" s="1"/>
  <c r="E251" i="35" s="1"/>
  <c r="I250" i="33"/>
  <c r="D250" i="33"/>
  <c r="I250" i="32"/>
  <c r="D250" i="32"/>
  <c r="M252" i="10"/>
  <c r="K253" i="10" s="1"/>
  <c r="L252" i="10"/>
  <c r="J253" i="10" s="1"/>
  <c r="I246" i="6"/>
  <c r="E246" i="6"/>
  <c r="S246" i="6" s="1"/>
  <c r="D246" i="6"/>
  <c r="L249" i="31" l="1"/>
  <c r="J250" i="31" s="1"/>
  <c r="M249" i="31"/>
  <c r="K250" i="31" s="1"/>
  <c r="L249" i="34"/>
  <c r="J250" i="34" s="1"/>
  <c r="M249" i="34"/>
  <c r="K250" i="34" s="1"/>
  <c r="I251" i="35"/>
  <c r="U249" i="35"/>
  <c r="T250" i="35"/>
  <c r="S251" i="35"/>
  <c r="D251" i="35"/>
  <c r="M250" i="33"/>
  <c r="K251" i="33" s="1"/>
  <c r="L250" i="33"/>
  <c r="J251" i="33" s="1"/>
  <c r="L250" i="32"/>
  <c r="J251" i="32" s="1"/>
  <c r="D251" i="32" s="1"/>
  <c r="M250" i="32"/>
  <c r="K251" i="32" s="1"/>
  <c r="I253" i="10"/>
  <c r="T246" i="6"/>
  <c r="U245" i="6"/>
  <c r="M246" i="6"/>
  <c r="K247" i="6" s="1"/>
  <c r="L246" i="6"/>
  <c r="J247" i="6" s="1"/>
  <c r="F246" i="6"/>
  <c r="I250" i="31" l="1"/>
  <c r="D250" i="31"/>
  <c r="D250" i="34"/>
  <c r="I250" i="34"/>
  <c r="B251" i="35"/>
  <c r="A251" i="35" s="1"/>
  <c r="F251" i="35"/>
  <c r="T251" i="35"/>
  <c r="U250" i="35"/>
  <c r="M251" i="35"/>
  <c r="K252" i="35" s="1"/>
  <c r="L251" i="35"/>
  <c r="J252" i="35" s="1"/>
  <c r="I251" i="33"/>
  <c r="D251" i="33"/>
  <c r="I251" i="32"/>
  <c r="M253" i="10"/>
  <c r="K254" i="10" s="1"/>
  <c r="L253" i="10"/>
  <c r="J254" i="10" s="1"/>
  <c r="I247" i="6"/>
  <c r="D247" i="6"/>
  <c r="E247" i="6"/>
  <c r="S247" i="6" s="1"/>
  <c r="M250" i="31" l="1"/>
  <c r="K251" i="31" s="1"/>
  <c r="L250" i="31"/>
  <c r="J251" i="31" s="1"/>
  <c r="L250" i="34"/>
  <c r="J251" i="34" s="1"/>
  <c r="M250" i="34"/>
  <c r="K251" i="34" s="1"/>
  <c r="I252" i="35"/>
  <c r="E252" i="35"/>
  <c r="D252" i="35"/>
  <c r="M251" i="33"/>
  <c r="K252" i="33" s="1"/>
  <c r="L251" i="33"/>
  <c r="J252" i="33" s="1"/>
  <c r="D252" i="33" s="1"/>
  <c r="L251" i="32"/>
  <c r="J252" i="32" s="1"/>
  <c r="M251" i="32"/>
  <c r="K252" i="32" s="1"/>
  <c r="I254" i="10"/>
  <c r="U246" i="6"/>
  <c r="T247" i="6"/>
  <c r="F247" i="6"/>
  <c r="M247" i="6"/>
  <c r="K248" i="6" s="1"/>
  <c r="L247" i="6"/>
  <c r="J248" i="6" s="1"/>
  <c r="I251" i="31" l="1"/>
  <c r="D251" i="31"/>
  <c r="I251" i="34"/>
  <c r="D251" i="34"/>
  <c r="B252" i="35"/>
  <c r="A252" i="35" s="1"/>
  <c r="F252" i="35"/>
  <c r="S252" i="35"/>
  <c r="M252" i="35"/>
  <c r="K253" i="35" s="1"/>
  <c r="E253" i="35" s="1"/>
  <c r="L252" i="35"/>
  <c r="J253" i="35" s="1"/>
  <c r="I252" i="33"/>
  <c r="I252" i="32"/>
  <c r="D252" i="32"/>
  <c r="L254" i="10"/>
  <c r="J255" i="10" s="1"/>
  <c r="M254" i="10"/>
  <c r="K255" i="10" s="1"/>
  <c r="I248" i="6"/>
  <c r="D248" i="6"/>
  <c r="E248" i="6"/>
  <c r="S248" i="6" s="1"/>
  <c r="M251" i="31" l="1"/>
  <c r="K252" i="31" s="1"/>
  <c r="L251" i="31"/>
  <c r="J252" i="31" s="1"/>
  <c r="M251" i="34"/>
  <c r="K252" i="34" s="1"/>
  <c r="L251" i="34"/>
  <c r="J252" i="34" s="1"/>
  <c r="U251" i="35"/>
  <c r="T252" i="35"/>
  <c r="S253" i="35"/>
  <c r="I253" i="35"/>
  <c r="D253" i="35"/>
  <c r="L252" i="33"/>
  <c r="J253" i="33" s="1"/>
  <c r="M252" i="33"/>
  <c r="K253" i="33" s="1"/>
  <c r="L252" i="32"/>
  <c r="J253" i="32" s="1"/>
  <c r="D253" i="32" s="1"/>
  <c r="M252" i="32"/>
  <c r="K253" i="32" s="1"/>
  <c r="I255" i="10"/>
  <c r="T248" i="6"/>
  <c r="U247" i="6"/>
  <c r="F248" i="6"/>
  <c r="M248" i="6"/>
  <c r="K249" i="6" s="1"/>
  <c r="L248" i="6"/>
  <c r="J249" i="6" s="1"/>
  <c r="D249" i="6" s="1"/>
  <c r="I252" i="31" l="1"/>
  <c r="D252" i="31"/>
  <c r="I252" i="34"/>
  <c r="D252" i="34"/>
  <c r="B253" i="35"/>
  <c r="A253" i="35" s="1"/>
  <c r="F253" i="35"/>
  <c r="T253" i="35"/>
  <c r="U252" i="35"/>
  <c r="L253" i="35"/>
  <c r="J254" i="35" s="1"/>
  <c r="D254" i="35" s="1"/>
  <c r="M253" i="35"/>
  <c r="K254" i="35" s="1"/>
  <c r="I253" i="33"/>
  <c r="D253" i="33"/>
  <c r="I253" i="32"/>
  <c r="L255" i="10"/>
  <c r="J256" i="10" s="1"/>
  <c r="M255" i="10"/>
  <c r="K256" i="10" s="1"/>
  <c r="F249" i="6"/>
  <c r="I249" i="6"/>
  <c r="E249" i="6"/>
  <c r="S249" i="6" s="1"/>
  <c r="M252" i="31" l="1"/>
  <c r="K253" i="31" s="1"/>
  <c r="L252" i="31"/>
  <c r="J253" i="31" s="1"/>
  <c r="M252" i="34"/>
  <c r="K253" i="34" s="1"/>
  <c r="L252" i="34"/>
  <c r="J253" i="34" s="1"/>
  <c r="B254" i="35"/>
  <c r="A254" i="35" s="1"/>
  <c r="F254" i="35"/>
  <c r="E254" i="35"/>
  <c r="I254" i="35"/>
  <c r="L253" i="33"/>
  <c r="J254" i="33" s="1"/>
  <c r="D254" i="33" s="1"/>
  <c r="M253" i="33"/>
  <c r="K254" i="33" s="1"/>
  <c r="M253" i="32"/>
  <c r="K254" i="32" s="1"/>
  <c r="L253" i="32"/>
  <c r="J254" i="32" s="1"/>
  <c r="I256" i="10"/>
  <c r="T249" i="6"/>
  <c r="U248" i="6"/>
  <c r="L249" i="6"/>
  <c r="J250" i="6" s="1"/>
  <c r="M249" i="6"/>
  <c r="K250" i="6" s="1"/>
  <c r="D253" i="31" l="1"/>
  <c r="I253" i="31"/>
  <c r="D253" i="34"/>
  <c r="I253" i="34"/>
  <c r="S254" i="35"/>
  <c r="L254" i="35"/>
  <c r="J255" i="35" s="1"/>
  <c r="M254" i="35"/>
  <c r="K255" i="35" s="1"/>
  <c r="E255" i="35" s="1"/>
  <c r="I254" i="33"/>
  <c r="I254" i="32"/>
  <c r="D254" i="32"/>
  <c r="L256" i="10"/>
  <c r="J257" i="10" s="1"/>
  <c r="M256" i="10"/>
  <c r="K257" i="10" s="1"/>
  <c r="E250" i="6"/>
  <c r="S250" i="6" s="1"/>
  <c r="I250" i="6"/>
  <c r="D250" i="6"/>
  <c r="L253" i="31" l="1"/>
  <c r="J254" i="31" s="1"/>
  <c r="M253" i="31"/>
  <c r="K254" i="31" s="1"/>
  <c r="L253" i="34"/>
  <c r="J254" i="34" s="1"/>
  <c r="M253" i="34"/>
  <c r="K254" i="34" s="1"/>
  <c r="U253" i="35"/>
  <c r="T254" i="35"/>
  <c r="S255" i="35"/>
  <c r="U254" i="35" s="1"/>
  <c r="I255" i="35"/>
  <c r="D255" i="35"/>
  <c r="M254" i="33"/>
  <c r="K255" i="33" s="1"/>
  <c r="L254" i="33"/>
  <c r="J255" i="33" s="1"/>
  <c r="M254" i="32"/>
  <c r="K255" i="32" s="1"/>
  <c r="L254" i="32"/>
  <c r="J255" i="32" s="1"/>
  <c r="I257" i="10"/>
  <c r="T250" i="6"/>
  <c r="U249" i="6"/>
  <c r="M250" i="6"/>
  <c r="K251" i="6" s="1"/>
  <c r="E251" i="6" s="1"/>
  <c r="S251" i="6" s="1"/>
  <c r="T251" i="6" s="1"/>
  <c r="L250" i="6"/>
  <c r="J251" i="6" s="1"/>
  <c r="D251" i="6" s="1"/>
  <c r="F250" i="6"/>
  <c r="I254" i="31" l="1"/>
  <c r="D254" i="31"/>
  <c r="D254" i="34"/>
  <c r="I254" i="34"/>
  <c r="M255" i="35"/>
  <c r="K256" i="35" s="1"/>
  <c r="L255" i="35"/>
  <c r="J256" i="35" s="1"/>
  <c r="D256" i="35" s="1"/>
  <c r="B255" i="35"/>
  <c r="A255" i="35" s="1"/>
  <c r="F255" i="35"/>
  <c r="T255" i="35"/>
  <c r="I255" i="33"/>
  <c r="D255" i="33"/>
  <c r="I255" i="32"/>
  <c r="D255" i="32"/>
  <c r="M257" i="10"/>
  <c r="K258" i="10" s="1"/>
  <c r="L257" i="10"/>
  <c r="J258" i="10" s="1"/>
  <c r="U250" i="6"/>
  <c r="F251" i="6"/>
  <c r="I251" i="6"/>
  <c r="L254" i="31" l="1"/>
  <c r="J255" i="31" s="1"/>
  <c r="M254" i="31"/>
  <c r="K255" i="31" s="1"/>
  <c r="L254" i="34"/>
  <c r="J255" i="34" s="1"/>
  <c r="M254" i="34"/>
  <c r="K255" i="34" s="1"/>
  <c r="E256" i="35"/>
  <c r="B256" i="35"/>
  <c r="A256" i="35" s="1"/>
  <c r="F256" i="35"/>
  <c r="I256" i="35"/>
  <c r="L255" i="33"/>
  <c r="J256" i="33" s="1"/>
  <c r="M255" i="33"/>
  <c r="K256" i="33" s="1"/>
  <c r="L255" i="32"/>
  <c r="J256" i="32" s="1"/>
  <c r="D256" i="32" s="1"/>
  <c r="M255" i="32"/>
  <c r="K256" i="32" s="1"/>
  <c r="I258" i="10"/>
  <c r="M251" i="6"/>
  <c r="K252" i="6" s="1"/>
  <c r="L251" i="6"/>
  <c r="J252" i="6" s="1"/>
  <c r="I255" i="31" l="1"/>
  <c r="D255" i="31"/>
  <c r="I255" i="34"/>
  <c r="D255" i="34"/>
  <c r="L256" i="35"/>
  <c r="J257" i="35" s="1"/>
  <c r="M256" i="35"/>
  <c r="K257" i="35" s="1"/>
  <c r="E257" i="35" s="1"/>
  <c r="S256" i="35"/>
  <c r="I256" i="33"/>
  <c r="D256" i="33"/>
  <c r="I256" i="32"/>
  <c r="L258" i="10"/>
  <c r="J259" i="10" s="1"/>
  <c r="M258" i="10"/>
  <c r="K259" i="10" s="1"/>
  <c r="I252" i="6"/>
  <c r="D252" i="6"/>
  <c r="E252" i="6"/>
  <c r="S252" i="6" s="1"/>
  <c r="M255" i="31" l="1"/>
  <c r="K256" i="31" s="1"/>
  <c r="L255" i="31"/>
  <c r="J256" i="31" s="1"/>
  <c r="M255" i="34"/>
  <c r="K256" i="34" s="1"/>
  <c r="L255" i="34"/>
  <c r="J256" i="34" s="1"/>
  <c r="I257" i="35"/>
  <c r="D257" i="35"/>
  <c r="U255" i="35"/>
  <c r="T256" i="35"/>
  <c r="S257" i="35"/>
  <c r="L256" i="33"/>
  <c r="J257" i="33" s="1"/>
  <c r="D257" i="33" s="1"/>
  <c r="M256" i="33"/>
  <c r="K257" i="33" s="1"/>
  <c r="L256" i="32"/>
  <c r="J257" i="32" s="1"/>
  <c r="M256" i="32"/>
  <c r="K257" i="32" s="1"/>
  <c r="I259" i="10"/>
  <c r="U251" i="6"/>
  <c r="T252" i="6"/>
  <c r="F252" i="6"/>
  <c r="M252" i="6"/>
  <c r="K253" i="6" s="1"/>
  <c r="L252" i="6"/>
  <c r="J253" i="6" s="1"/>
  <c r="D256" i="31" l="1"/>
  <c r="I256" i="31"/>
  <c r="I256" i="34"/>
  <c r="D256" i="34"/>
  <c r="T257" i="35"/>
  <c r="L257" i="35"/>
  <c r="J258" i="35" s="1"/>
  <c r="D258" i="35" s="1"/>
  <c r="M257" i="35"/>
  <c r="K258" i="35" s="1"/>
  <c r="U256" i="35"/>
  <c r="B257" i="35"/>
  <c r="A257" i="35" s="1"/>
  <c r="F257" i="35"/>
  <c r="I257" i="33"/>
  <c r="I257" i="32"/>
  <c r="D257" i="32"/>
  <c r="L259" i="10"/>
  <c r="J260" i="10" s="1"/>
  <c r="M259" i="10"/>
  <c r="K260" i="10" s="1"/>
  <c r="E253" i="6"/>
  <c r="S253" i="6" s="1"/>
  <c r="I253" i="6"/>
  <c r="D253" i="6"/>
  <c r="M256" i="31" l="1"/>
  <c r="K257" i="31" s="1"/>
  <c r="L256" i="31"/>
  <c r="J257" i="31" s="1"/>
  <c r="M256" i="34"/>
  <c r="K257" i="34" s="1"/>
  <c r="L256" i="34"/>
  <c r="J257" i="34" s="1"/>
  <c r="E258" i="35"/>
  <c r="B258" i="35"/>
  <c r="A258" i="35" s="1"/>
  <c r="F258" i="35"/>
  <c r="I258" i="35"/>
  <c r="L257" i="33"/>
  <c r="J258" i="33" s="1"/>
  <c r="M257" i="33"/>
  <c r="K258" i="33" s="1"/>
  <c r="M257" i="32"/>
  <c r="K258" i="32" s="1"/>
  <c r="L257" i="32"/>
  <c r="J258" i="32" s="1"/>
  <c r="D258" i="32" s="1"/>
  <c r="I260" i="10"/>
  <c r="T253" i="6"/>
  <c r="U252" i="6"/>
  <c r="L253" i="6"/>
  <c r="J254" i="6" s="1"/>
  <c r="D254" i="6" s="1"/>
  <c r="M253" i="6"/>
  <c r="K254" i="6" s="1"/>
  <c r="E254" i="6" s="1"/>
  <c r="S254" i="6" s="1"/>
  <c r="T254" i="6" s="1"/>
  <c r="F253" i="6"/>
  <c r="I257" i="31" l="1"/>
  <c r="D257" i="31"/>
  <c r="I257" i="34"/>
  <c r="D257" i="34"/>
  <c r="M258" i="35"/>
  <c r="K259" i="35" s="1"/>
  <c r="L258" i="35"/>
  <c r="J259" i="35" s="1"/>
  <c r="S258" i="35"/>
  <c r="I258" i="33"/>
  <c r="D258" i="33"/>
  <c r="I258" i="32"/>
  <c r="M260" i="10"/>
  <c r="K261" i="10" s="1"/>
  <c r="L260" i="10"/>
  <c r="J261" i="10" s="1"/>
  <c r="U253" i="6"/>
  <c r="F254" i="6"/>
  <c r="I254" i="6"/>
  <c r="L257" i="31" l="1"/>
  <c r="J258" i="31" s="1"/>
  <c r="M257" i="31"/>
  <c r="K258" i="31" s="1"/>
  <c r="L257" i="34"/>
  <c r="J258" i="34" s="1"/>
  <c r="M257" i="34"/>
  <c r="K258" i="34" s="1"/>
  <c r="I259" i="35"/>
  <c r="D259" i="35"/>
  <c r="U257" i="35"/>
  <c r="T258" i="35"/>
  <c r="E259" i="35"/>
  <c r="L258" i="33"/>
  <c r="J259" i="33" s="1"/>
  <c r="M258" i="33"/>
  <c r="K259" i="33" s="1"/>
  <c r="M258" i="32"/>
  <c r="K259" i="32" s="1"/>
  <c r="L258" i="32"/>
  <c r="J259" i="32" s="1"/>
  <c r="I261" i="10"/>
  <c r="M254" i="6"/>
  <c r="K255" i="6" s="1"/>
  <c r="L254" i="6"/>
  <c r="J255" i="6" s="1"/>
  <c r="D258" i="31" l="1"/>
  <c r="I258" i="31"/>
  <c r="D258" i="34"/>
  <c r="I258" i="34"/>
  <c r="S259" i="35"/>
  <c r="L259" i="35"/>
  <c r="J260" i="35" s="1"/>
  <c r="M259" i="35"/>
  <c r="K260" i="35" s="1"/>
  <c r="E260" i="35" s="1"/>
  <c r="B259" i="35"/>
  <c r="A259" i="35" s="1"/>
  <c r="F259" i="35"/>
  <c r="I259" i="33"/>
  <c r="D259" i="33"/>
  <c r="I259" i="32"/>
  <c r="D259" i="32"/>
  <c r="M261" i="10"/>
  <c r="K262" i="10" s="1"/>
  <c r="L261" i="10"/>
  <c r="J262" i="10" s="1"/>
  <c r="I255" i="6"/>
  <c r="D255" i="6"/>
  <c r="E255" i="6"/>
  <c r="S255" i="6" s="1"/>
  <c r="M258" i="31" l="1"/>
  <c r="K259" i="31" s="1"/>
  <c r="L258" i="31"/>
  <c r="J259" i="31" s="1"/>
  <c r="M258" i="34"/>
  <c r="K259" i="34" s="1"/>
  <c r="L258" i="34"/>
  <c r="J259" i="34" s="1"/>
  <c r="S260" i="35"/>
  <c r="I260" i="35"/>
  <c r="D260" i="35"/>
  <c r="T259" i="35"/>
  <c r="U258" i="35"/>
  <c r="L259" i="33"/>
  <c r="J260" i="33" s="1"/>
  <c r="D260" i="33" s="1"/>
  <c r="M259" i="33"/>
  <c r="K260" i="33" s="1"/>
  <c r="M259" i="32"/>
  <c r="K260" i="32" s="1"/>
  <c r="L259" i="32"/>
  <c r="J260" i="32" s="1"/>
  <c r="I262" i="10"/>
  <c r="U254" i="6"/>
  <c r="T255" i="6"/>
  <c r="F255" i="6"/>
  <c r="M255" i="6"/>
  <c r="K256" i="6" s="1"/>
  <c r="L255" i="6"/>
  <c r="J256" i="6" s="1"/>
  <c r="D259" i="31" l="1"/>
  <c r="I259" i="31"/>
  <c r="I259" i="34"/>
  <c r="D259" i="34"/>
  <c r="B260" i="35"/>
  <c r="A260" i="35" s="1"/>
  <c r="F260" i="35"/>
  <c r="T260" i="35"/>
  <c r="M260" i="35"/>
  <c r="K261" i="35" s="1"/>
  <c r="L260" i="35"/>
  <c r="J261" i="35" s="1"/>
  <c r="D261" i="35" s="1"/>
  <c r="U259" i="35"/>
  <c r="I260" i="33"/>
  <c r="I260" i="32"/>
  <c r="D260" i="32"/>
  <c r="L262" i="10"/>
  <c r="J263" i="10" s="1"/>
  <c r="M262" i="10"/>
  <c r="K263" i="10" s="1"/>
  <c r="E256" i="6"/>
  <c r="S256" i="6" s="1"/>
  <c r="I256" i="6"/>
  <c r="D256" i="6"/>
  <c r="M259" i="31" l="1"/>
  <c r="K260" i="31" s="1"/>
  <c r="L259" i="31"/>
  <c r="J260" i="31" s="1"/>
  <c r="M259" i="34"/>
  <c r="K260" i="34" s="1"/>
  <c r="L259" i="34"/>
  <c r="J260" i="34" s="1"/>
  <c r="B261" i="35"/>
  <c r="A261" i="35" s="1"/>
  <c r="F261" i="35"/>
  <c r="I261" i="35"/>
  <c r="E261" i="35"/>
  <c r="L260" i="33"/>
  <c r="J261" i="33" s="1"/>
  <c r="M260" i="33"/>
  <c r="K261" i="33" s="1"/>
  <c r="M260" i="32"/>
  <c r="K261" i="32" s="1"/>
  <c r="L260" i="32"/>
  <c r="J261" i="32" s="1"/>
  <c r="D261" i="32" s="1"/>
  <c r="I263" i="10"/>
  <c r="T256" i="6"/>
  <c r="U255" i="6"/>
  <c r="L256" i="6"/>
  <c r="J257" i="6" s="1"/>
  <c r="D257" i="6" s="1"/>
  <c r="M256" i="6"/>
  <c r="K257" i="6" s="1"/>
  <c r="E257" i="6" s="1"/>
  <c r="S257" i="6" s="1"/>
  <c r="U256" i="6" s="1"/>
  <c r="F256" i="6"/>
  <c r="I260" i="31" l="1"/>
  <c r="D260" i="31"/>
  <c r="D260" i="34"/>
  <c r="I260" i="34"/>
  <c r="L261" i="35"/>
  <c r="J262" i="35" s="1"/>
  <c r="M261" i="35"/>
  <c r="K262" i="35" s="1"/>
  <c r="S261" i="35"/>
  <c r="I261" i="33"/>
  <c r="D261" i="33"/>
  <c r="I261" i="32"/>
  <c r="L263" i="10"/>
  <c r="J264" i="10" s="1"/>
  <c r="M263" i="10"/>
  <c r="K264" i="10" s="1"/>
  <c r="T257" i="6"/>
  <c r="F257" i="6"/>
  <c r="I257" i="6"/>
  <c r="L260" i="31" l="1"/>
  <c r="J261" i="31" s="1"/>
  <c r="M260" i="31"/>
  <c r="K261" i="31" s="1"/>
  <c r="M260" i="34"/>
  <c r="K261" i="34" s="1"/>
  <c r="L260" i="34"/>
  <c r="J261" i="34" s="1"/>
  <c r="I262" i="35"/>
  <c r="D262" i="35"/>
  <c r="U260" i="35"/>
  <c r="T261" i="35"/>
  <c r="E262" i="35"/>
  <c r="M261" i="33"/>
  <c r="K262" i="33" s="1"/>
  <c r="L261" i="33"/>
  <c r="J262" i="33" s="1"/>
  <c r="L261" i="32"/>
  <c r="J262" i="32" s="1"/>
  <c r="M261" i="32"/>
  <c r="K262" i="32" s="1"/>
  <c r="I264" i="10"/>
  <c r="L257" i="6"/>
  <c r="J258" i="6" s="1"/>
  <c r="M257" i="6"/>
  <c r="K258" i="6" s="1"/>
  <c r="I261" i="31" l="1"/>
  <c r="D261" i="31"/>
  <c r="I261" i="34"/>
  <c r="L261" i="34" s="1"/>
  <c r="J262" i="34" s="1"/>
  <c r="D261" i="34"/>
  <c r="S262" i="35"/>
  <c r="B262" i="35"/>
  <c r="A262" i="35" s="1"/>
  <c r="F262" i="35"/>
  <c r="M262" i="35"/>
  <c r="K263" i="35" s="1"/>
  <c r="E263" i="35" s="1"/>
  <c r="L262" i="35"/>
  <c r="J263" i="35" s="1"/>
  <c r="D263" i="35" s="1"/>
  <c r="I262" i="33"/>
  <c r="D262" i="33"/>
  <c r="I262" i="32"/>
  <c r="D262" i="32"/>
  <c r="L264" i="10"/>
  <c r="J265" i="10" s="1"/>
  <c r="M264" i="10"/>
  <c r="K265" i="10" s="1"/>
  <c r="I258" i="6"/>
  <c r="D258" i="6"/>
  <c r="E258" i="6"/>
  <c r="S258" i="6" s="1"/>
  <c r="L261" i="31" l="1"/>
  <c r="J262" i="31" s="1"/>
  <c r="M261" i="31"/>
  <c r="K262" i="31" s="1"/>
  <c r="D262" i="34"/>
  <c r="M261" i="34"/>
  <c r="K262" i="34" s="1"/>
  <c r="S263" i="35"/>
  <c r="T263" i="35" s="1"/>
  <c r="B263" i="35"/>
  <c r="A263" i="35" s="1"/>
  <c r="F263" i="35"/>
  <c r="I263" i="35"/>
  <c r="T262" i="35"/>
  <c r="U261" i="35"/>
  <c r="L262" i="33"/>
  <c r="J263" i="33" s="1"/>
  <c r="M262" i="33"/>
  <c r="K263" i="33" s="1"/>
  <c r="L262" i="32"/>
  <c r="J263" i="32" s="1"/>
  <c r="M262" i="32"/>
  <c r="K263" i="32" s="1"/>
  <c r="I265" i="10"/>
  <c r="T258" i="6"/>
  <c r="U257" i="6"/>
  <c r="F258" i="6"/>
  <c r="M258" i="6"/>
  <c r="K259" i="6" s="1"/>
  <c r="L258" i="6"/>
  <c r="J259" i="6" s="1"/>
  <c r="I262" i="31" l="1"/>
  <c r="D262" i="31"/>
  <c r="I262" i="34"/>
  <c r="L262" i="34" s="1"/>
  <c r="J263" i="34" s="1"/>
  <c r="D263" i="34" s="1"/>
  <c r="U262" i="35"/>
  <c r="L263" i="35"/>
  <c r="J264" i="35" s="1"/>
  <c r="M263" i="35"/>
  <c r="K264" i="35" s="1"/>
  <c r="I263" i="33"/>
  <c r="D263" i="33"/>
  <c r="I263" i="32"/>
  <c r="D263" i="32"/>
  <c r="M265" i="10"/>
  <c r="K266" i="10" s="1"/>
  <c r="L265" i="10"/>
  <c r="J266" i="10" s="1"/>
  <c r="I259" i="6"/>
  <c r="E259" i="6"/>
  <c r="S259" i="6" s="1"/>
  <c r="D259" i="6"/>
  <c r="M262" i="31" l="1"/>
  <c r="K263" i="31" s="1"/>
  <c r="L262" i="31"/>
  <c r="J263" i="31" s="1"/>
  <c r="M262" i="34"/>
  <c r="K263" i="34" s="1"/>
  <c r="I263" i="34" s="1"/>
  <c r="L263" i="34" s="1"/>
  <c r="J264" i="34" s="1"/>
  <c r="D264" i="34" s="1"/>
  <c r="E264" i="35"/>
  <c r="I264" i="35"/>
  <c r="D264" i="35"/>
  <c r="L263" i="33"/>
  <c r="J264" i="33" s="1"/>
  <c r="D264" i="33" s="1"/>
  <c r="M263" i="33"/>
  <c r="K264" i="33" s="1"/>
  <c r="L263" i="32"/>
  <c r="J264" i="32" s="1"/>
  <c r="D264" i="32" s="1"/>
  <c r="M263" i="32"/>
  <c r="K264" i="32" s="1"/>
  <c r="I266" i="10"/>
  <c r="T259" i="6"/>
  <c r="U258" i="6"/>
  <c r="M259" i="6"/>
  <c r="K260" i="6" s="1"/>
  <c r="E260" i="6" s="1"/>
  <c r="S260" i="6" s="1"/>
  <c r="L259" i="6"/>
  <c r="J260" i="6" s="1"/>
  <c r="D260" i="6" s="1"/>
  <c r="F259" i="6"/>
  <c r="D263" i="31" l="1"/>
  <c r="I263" i="31"/>
  <c r="M263" i="34"/>
  <c r="K264" i="34" s="1"/>
  <c r="I264" i="34" s="1"/>
  <c r="S264" i="35"/>
  <c r="B264" i="35"/>
  <c r="A264" i="35" s="1"/>
  <c r="F264" i="35"/>
  <c r="M264" i="35"/>
  <c r="K265" i="35" s="1"/>
  <c r="L264" i="35"/>
  <c r="J265" i="35" s="1"/>
  <c r="D265" i="35" s="1"/>
  <c r="I264" i="33"/>
  <c r="I264" i="32"/>
  <c r="L266" i="10"/>
  <c r="J267" i="10" s="1"/>
  <c r="M266" i="10"/>
  <c r="K267" i="10" s="1"/>
  <c r="U259" i="6"/>
  <c r="T260" i="6"/>
  <c r="I260" i="6"/>
  <c r="F260" i="6"/>
  <c r="M263" i="31" l="1"/>
  <c r="K264" i="31" s="1"/>
  <c r="L263" i="31"/>
  <c r="J264" i="31" s="1"/>
  <c r="U263" i="35"/>
  <c r="T264" i="35"/>
  <c r="E265" i="35"/>
  <c r="B265" i="35"/>
  <c r="A265" i="35" s="1"/>
  <c r="F265" i="35"/>
  <c r="I265" i="35"/>
  <c r="M264" i="34"/>
  <c r="K265" i="34" s="1"/>
  <c r="L264" i="34"/>
  <c r="J265" i="34" s="1"/>
  <c r="M264" i="33"/>
  <c r="K265" i="33" s="1"/>
  <c r="L264" i="33"/>
  <c r="J265" i="33" s="1"/>
  <c r="L264" i="32"/>
  <c r="J265" i="32" s="1"/>
  <c r="M264" i="32"/>
  <c r="K265" i="32" s="1"/>
  <c r="I267" i="10"/>
  <c r="L260" i="6"/>
  <c r="J261" i="6" s="1"/>
  <c r="M260" i="6"/>
  <c r="K261" i="6" s="1"/>
  <c r="I264" i="31" l="1"/>
  <c r="D264" i="31"/>
  <c r="L265" i="35"/>
  <c r="J266" i="35" s="1"/>
  <c r="M265" i="35"/>
  <c r="K266" i="35" s="1"/>
  <c r="E266" i="35" s="1"/>
  <c r="S265" i="35"/>
  <c r="I265" i="34"/>
  <c r="D265" i="34"/>
  <c r="I265" i="33"/>
  <c r="D265" i="33"/>
  <c r="I265" i="32"/>
  <c r="D265" i="32"/>
  <c r="L267" i="10"/>
  <c r="J268" i="10" s="1"/>
  <c r="M267" i="10"/>
  <c r="K268" i="10" s="1"/>
  <c r="I261" i="6"/>
  <c r="D261" i="6"/>
  <c r="E261" i="6"/>
  <c r="S261" i="6" s="1"/>
  <c r="L264" i="31" l="1"/>
  <c r="J265" i="31" s="1"/>
  <c r="M264" i="31"/>
  <c r="K265" i="31" s="1"/>
  <c r="I266" i="35"/>
  <c r="D266" i="35"/>
  <c r="U264" i="35"/>
  <c r="T265" i="35"/>
  <c r="S266" i="35"/>
  <c r="M265" i="34"/>
  <c r="K266" i="34" s="1"/>
  <c r="L265" i="34"/>
  <c r="J266" i="34" s="1"/>
  <c r="D266" i="34" s="1"/>
  <c r="M265" i="33"/>
  <c r="K266" i="33" s="1"/>
  <c r="L265" i="33"/>
  <c r="J266" i="33" s="1"/>
  <c r="D266" i="33" s="1"/>
  <c r="L265" i="32"/>
  <c r="J266" i="32" s="1"/>
  <c r="D266" i="32" s="1"/>
  <c r="M265" i="32"/>
  <c r="K266" i="32" s="1"/>
  <c r="I268" i="10"/>
  <c r="T261" i="6"/>
  <c r="U260" i="6"/>
  <c r="F261" i="6"/>
  <c r="L261" i="6"/>
  <c r="J262" i="6" s="1"/>
  <c r="M261" i="6"/>
  <c r="K262" i="6" s="1"/>
  <c r="E262" i="6" s="1"/>
  <c r="S262" i="6" s="1"/>
  <c r="U261" i="6" s="1"/>
  <c r="I265" i="31" l="1"/>
  <c r="D265" i="31"/>
  <c r="M266" i="35"/>
  <c r="K267" i="35" s="1"/>
  <c r="L266" i="35"/>
  <c r="J267" i="35" s="1"/>
  <c r="T266" i="35"/>
  <c r="U265" i="35"/>
  <c r="B266" i="35"/>
  <c r="A266" i="35" s="1"/>
  <c r="F266" i="35"/>
  <c r="I266" i="34"/>
  <c r="I266" i="33"/>
  <c r="I266" i="32"/>
  <c r="M268" i="10"/>
  <c r="K269" i="10" s="1"/>
  <c r="L268" i="10"/>
  <c r="J269" i="10" s="1"/>
  <c r="T262" i="6"/>
  <c r="I262" i="6"/>
  <c r="D262" i="6"/>
  <c r="M265" i="31" l="1"/>
  <c r="K266" i="31" s="1"/>
  <c r="L265" i="31"/>
  <c r="J266" i="31" s="1"/>
  <c r="I267" i="35"/>
  <c r="E267" i="35"/>
  <c r="D267" i="35"/>
  <c r="M266" i="34"/>
  <c r="K267" i="34" s="1"/>
  <c r="L266" i="34"/>
  <c r="J267" i="34" s="1"/>
  <c r="L266" i="33"/>
  <c r="J267" i="33" s="1"/>
  <c r="M266" i="33"/>
  <c r="K267" i="33" s="1"/>
  <c r="L266" i="32"/>
  <c r="J267" i="32" s="1"/>
  <c r="M266" i="32"/>
  <c r="K267" i="32" s="1"/>
  <c r="I269" i="10"/>
  <c r="F262" i="6"/>
  <c r="M262" i="6"/>
  <c r="K263" i="6" s="1"/>
  <c r="L262" i="6"/>
  <c r="J263" i="6" s="1"/>
  <c r="I266" i="31" l="1"/>
  <c r="D266" i="31"/>
  <c r="L267" i="35"/>
  <c r="J268" i="35" s="1"/>
  <c r="M267" i="35"/>
  <c r="K268" i="35" s="1"/>
  <c r="E268" i="35" s="1"/>
  <c r="B267" i="35"/>
  <c r="A267" i="35" s="1"/>
  <c r="F267" i="35"/>
  <c r="S267" i="35"/>
  <c r="I267" i="34"/>
  <c r="D267" i="34"/>
  <c r="I267" i="33"/>
  <c r="D267" i="33"/>
  <c r="I267" i="32"/>
  <c r="D267" i="32"/>
  <c r="M269" i="10"/>
  <c r="K270" i="10" s="1"/>
  <c r="L269" i="10"/>
  <c r="J270" i="10" s="1"/>
  <c r="E263" i="6"/>
  <c r="S263" i="6" s="1"/>
  <c r="I263" i="6"/>
  <c r="D263" i="6"/>
  <c r="M266" i="31" l="1"/>
  <c r="K267" i="31" s="1"/>
  <c r="L266" i="31"/>
  <c r="J267" i="31" s="1"/>
  <c r="S268" i="35"/>
  <c r="T268" i="35" s="1"/>
  <c r="I268" i="35"/>
  <c r="D268" i="35"/>
  <c r="U266" i="35"/>
  <c r="T267" i="35"/>
  <c r="M267" i="34"/>
  <c r="K268" i="34" s="1"/>
  <c r="L267" i="34"/>
  <c r="J268" i="34" s="1"/>
  <c r="D268" i="34" s="1"/>
  <c r="M267" i="33"/>
  <c r="K268" i="33" s="1"/>
  <c r="L267" i="33"/>
  <c r="J268" i="33" s="1"/>
  <c r="M267" i="32"/>
  <c r="K268" i="32" s="1"/>
  <c r="L267" i="32"/>
  <c r="J268" i="32" s="1"/>
  <c r="I270" i="10"/>
  <c r="U262" i="6"/>
  <c r="T263" i="6"/>
  <c r="M263" i="6"/>
  <c r="K264" i="6" s="1"/>
  <c r="E264" i="6" s="1"/>
  <c r="S264" i="6" s="1"/>
  <c r="L263" i="6"/>
  <c r="J264" i="6" s="1"/>
  <c r="D264" i="6" s="1"/>
  <c r="F263" i="6"/>
  <c r="D267" i="31" l="1"/>
  <c r="I267" i="31"/>
  <c r="U267" i="35"/>
  <c r="M268" i="35"/>
  <c r="K269" i="35" s="1"/>
  <c r="L268" i="35"/>
  <c r="J269" i="35" s="1"/>
  <c r="D269" i="35" s="1"/>
  <c r="B268" i="35"/>
  <c r="A268" i="35" s="1"/>
  <c r="F268" i="35"/>
  <c r="I268" i="34"/>
  <c r="I268" i="33"/>
  <c r="D268" i="33"/>
  <c r="I268" i="32"/>
  <c r="D268" i="32"/>
  <c r="L270" i="10"/>
  <c r="J271" i="10" s="1"/>
  <c r="M270" i="10"/>
  <c r="K271" i="10" s="1"/>
  <c r="U263" i="6"/>
  <c r="T264" i="6"/>
  <c r="F264" i="6"/>
  <c r="I264" i="6"/>
  <c r="M267" i="31" l="1"/>
  <c r="K268" i="31" s="1"/>
  <c r="L267" i="31"/>
  <c r="J268" i="31" s="1"/>
  <c r="E269" i="35"/>
  <c r="B269" i="35"/>
  <c r="A269" i="35" s="1"/>
  <c r="F269" i="35"/>
  <c r="I269" i="35"/>
  <c r="M268" i="34"/>
  <c r="K269" i="34" s="1"/>
  <c r="L268" i="34"/>
  <c r="J269" i="34" s="1"/>
  <c r="M268" i="33"/>
  <c r="K269" i="33" s="1"/>
  <c r="L268" i="33"/>
  <c r="J269" i="33" s="1"/>
  <c r="D269" i="33" s="1"/>
  <c r="L268" i="32"/>
  <c r="J269" i="32" s="1"/>
  <c r="D269" i="32" s="1"/>
  <c r="M268" i="32"/>
  <c r="K269" i="32" s="1"/>
  <c r="I271" i="10"/>
  <c r="L264" i="6"/>
  <c r="J265" i="6" s="1"/>
  <c r="M264" i="6"/>
  <c r="K265" i="6" s="1"/>
  <c r="D268" i="31" l="1"/>
  <c r="I268" i="31"/>
  <c r="L269" i="35"/>
  <c r="J270" i="35" s="1"/>
  <c r="M269" i="35"/>
  <c r="K270" i="35" s="1"/>
  <c r="E270" i="35" s="1"/>
  <c r="S269" i="35"/>
  <c r="I269" i="34"/>
  <c r="D269" i="34"/>
  <c r="I269" i="33"/>
  <c r="I269" i="32"/>
  <c r="L271" i="10"/>
  <c r="J272" i="10" s="1"/>
  <c r="M271" i="10"/>
  <c r="K272" i="10" s="1"/>
  <c r="E265" i="6"/>
  <c r="S265" i="6" s="1"/>
  <c r="I265" i="6"/>
  <c r="D265" i="6"/>
  <c r="M268" i="31" l="1"/>
  <c r="K269" i="31" s="1"/>
  <c r="L268" i="31"/>
  <c r="J269" i="31" s="1"/>
  <c r="I270" i="35"/>
  <c r="D270" i="35"/>
  <c r="U268" i="35"/>
  <c r="T269" i="35"/>
  <c r="S270" i="35"/>
  <c r="L269" i="34"/>
  <c r="J270" i="34" s="1"/>
  <c r="D270" i="34" s="1"/>
  <c r="M269" i="34"/>
  <c r="K270" i="34" s="1"/>
  <c r="L269" i="33"/>
  <c r="J270" i="33" s="1"/>
  <c r="M269" i="33"/>
  <c r="K270" i="33" s="1"/>
  <c r="M269" i="32"/>
  <c r="K270" i="32" s="1"/>
  <c r="L269" i="32"/>
  <c r="J270" i="32" s="1"/>
  <c r="I272" i="10"/>
  <c r="T265" i="6"/>
  <c r="U264" i="6"/>
  <c r="L265" i="6"/>
  <c r="J266" i="6" s="1"/>
  <c r="D266" i="6" s="1"/>
  <c r="M265" i="6"/>
  <c r="K266" i="6" s="1"/>
  <c r="E266" i="6" s="1"/>
  <c r="S266" i="6" s="1"/>
  <c r="U265" i="6" s="1"/>
  <c r="F265" i="6"/>
  <c r="D269" i="31" l="1"/>
  <c r="I269" i="31"/>
  <c r="M270" i="35"/>
  <c r="K271" i="35" s="1"/>
  <c r="L270" i="35"/>
  <c r="J271" i="35" s="1"/>
  <c r="T270" i="35"/>
  <c r="U269" i="35"/>
  <c r="B270" i="35"/>
  <c r="A270" i="35" s="1"/>
  <c r="F270" i="35"/>
  <c r="I270" i="34"/>
  <c r="I270" i="33"/>
  <c r="D270" i="33"/>
  <c r="I270" i="32"/>
  <c r="D270" i="32"/>
  <c r="L272" i="10"/>
  <c r="J273" i="10" s="1"/>
  <c r="M272" i="10"/>
  <c r="K273" i="10" s="1"/>
  <c r="T266" i="6"/>
  <c r="F266" i="6"/>
  <c r="I266" i="6"/>
  <c r="L269" i="31" l="1"/>
  <c r="J270" i="31" s="1"/>
  <c r="M269" i="31"/>
  <c r="K270" i="31" s="1"/>
  <c r="I271" i="35"/>
  <c r="E271" i="35"/>
  <c r="D271" i="35"/>
  <c r="M270" i="34"/>
  <c r="K271" i="34" s="1"/>
  <c r="L270" i="34"/>
  <c r="J271" i="34" s="1"/>
  <c r="L270" i="33"/>
  <c r="J271" i="33" s="1"/>
  <c r="D271" i="33" s="1"/>
  <c r="M270" i="33"/>
  <c r="K271" i="33" s="1"/>
  <c r="M270" i="32"/>
  <c r="K271" i="32" s="1"/>
  <c r="L270" i="32"/>
  <c r="J271" i="32" s="1"/>
  <c r="I273" i="10"/>
  <c r="M266" i="6"/>
  <c r="K267" i="6" s="1"/>
  <c r="L266" i="6"/>
  <c r="J267" i="6" s="1"/>
  <c r="D270" i="31" l="1"/>
  <c r="I270" i="31"/>
  <c r="L271" i="35"/>
  <c r="J272" i="35" s="1"/>
  <c r="M271" i="35"/>
  <c r="K272" i="35" s="1"/>
  <c r="E272" i="35" s="1"/>
  <c r="B271" i="35"/>
  <c r="A271" i="35" s="1"/>
  <c r="F271" i="35"/>
  <c r="S271" i="35"/>
  <c r="I271" i="34"/>
  <c r="D271" i="34"/>
  <c r="I271" i="33"/>
  <c r="I271" i="32"/>
  <c r="D271" i="32"/>
  <c r="M273" i="10"/>
  <c r="K274" i="10" s="1"/>
  <c r="L273" i="10"/>
  <c r="J274" i="10" s="1"/>
  <c r="E267" i="6"/>
  <c r="S267" i="6" s="1"/>
  <c r="I267" i="6"/>
  <c r="D267" i="6"/>
  <c r="L270" i="31" l="1"/>
  <c r="J271" i="31" s="1"/>
  <c r="M270" i="31"/>
  <c r="K271" i="31" s="1"/>
  <c r="S272" i="35"/>
  <c r="U271" i="35" s="1"/>
  <c r="I272" i="35"/>
  <c r="U270" i="35"/>
  <c r="T271" i="35"/>
  <c r="D272" i="35"/>
  <c r="L271" i="34"/>
  <c r="J272" i="34" s="1"/>
  <c r="D272" i="34" s="1"/>
  <c r="M271" i="34"/>
  <c r="K272" i="34" s="1"/>
  <c r="L271" i="33"/>
  <c r="J272" i="33" s="1"/>
  <c r="M271" i="33"/>
  <c r="K272" i="33" s="1"/>
  <c r="L271" i="32"/>
  <c r="J272" i="32" s="1"/>
  <c r="D272" i="32" s="1"/>
  <c r="M271" i="32"/>
  <c r="K272" i="32" s="1"/>
  <c r="I274" i="10"/>
  <c r="T267" i="6"/>
  <c r="U266" i="6"/>
  <c r="M267" i="6"/>
  <c r="K268" i="6" s="1"/>
  <c r="E268" i="6" s="1"/>
  <c r="S268" i="6" s="1"/>
  <c r="L267" i="6"/>
  <c r="J268" i="6" s="1"/>
  <c r="D268" i="6" s="1"/>
  <c r="F267" i="6"/>
  <c r="I271" i="31" l="1"/>
  <c r="D271" i="31"/>
  <c r="T272" i="35"/>
  <c r="M272" i="35"/>
  <c r="K273" i="35" s="1"/>
  <c r="L272" i="35"/>
  <c r="J273" i="35" s="1"/>
  <c r="D273" i="35" s="1"/>
  <c r="B272" i="35"/>
  <c r="A272" i="35" s="1"/>
  <c r="F272" i="35"/>
  <c r="I272" i="34"/>
  <c r="I272" i="33"/>
  <c r="D272" i="33"/>
  <c r="I272" i="32"/>
  <c r="L274" i="10"/>
  <c r="J275" i="10" s="1"/>
  <c r="M274" i="10"/>
  <c r="K275" i="10" s="1"/>
  <c r="U267" i="6"/>
  <c r="T268" i="6"/>
  <c r="F268" i="6"/>
  <c r="I268" i="6"/>
  <c r="M271" i="31" l="1"/>
  <c r="K272" i="31" s="1"/>
  <c r="L271" i="31"/>
  <c r="J272" i="31" s="1"/>
  <c r="E273" i="35"/>
  <c r="B273" i="35"/>
  <c r="A273" i="35" s="1"/>
  <c r="F273" i="35"/>
  <c r="I273" i="35"/>
  <c r="L272" i="34"/>
  <c r="J273" i="34" s="1"/>
  <c r="M272" i="34"/>
  <c r="K273" i="34" s="1"/>
  <c r="M272" i="33"/>
  <c r="K273" i="33" s="1"/>
  <c r="L272" i="33"/>
  <c r="J273" i="33" s="1"/>
  <c r="D273" i="33" s="1"/>
  <c r="L272" i="32"/>
  <c r="J273" i="32" s="1"/>
  <c r="M272" i="32"/>
  <c r="K273" i="32" s="1"/>
  <c r="I275" i="10"/>
  <c r="L268" i="6"/>
  <c r="J269" i="6" s="1"/>
  <c r="M268" i="6"/>
  <c r="K269" i="6" s="1"/>
  <c r="I272" i="31" l="1"/>
  <c r="D272" i="31"/>
  <c r="L273" i="35"/>
  <c r="J274" i="35" s="1"/>
  <c r="M273" i="35"/>
  <c r="K274" i="35" s="1"/>
  <c r="E274" i="35" s="1"/>
  <c r="S273" i="35"/>
  <c r="I273" i="34"/>
  <c r="D273" i="34"/>
  <c r="I273" i="33"/>
  <c r="I273" i="32"/>
  <c r="D273" i="32"/>
  <c r="L275" i="10"/>
  <c r="J276" i="10" s="1"/>
  <c r="M275" i="10"/>
  <c r="K276" i="10" s="1"/>
  <c r="E269" i="6"/>
  <c r="S269" i="6" s="1"/>
  <c r="I269" i="6"/>
  <c r="D269" i="6"/>
  <c r="M272" i="31" l="1"/>
  <c r="K273" i="31" s="1"/>
  <c r="L272" i="31"/>
  <c r="J273" i="31" s="1"/>
  <c r="I274" i="35"/>
  <c r="D274" i="35"/>
  <c r="U272" i="35"/>
  <c r="T273" i="35"/>
  <c r="S274" i="35"/>
  <c r="L273" i="34"/>
  <c r="J274" i="34" s="1"/>
  <c r="M273" i="34"/>
  <c r="K274" i="34" s="1"/>
  <c r="M273" i="33"/>
  <c r="K274" i="33" s="1"/>
  <c r="L273" i="33"/>
  <c r="J274" i="33" s="1"/>
  <c r="M273" i="32"/>
  <c r="K274" i="32" s="1"/>
  <c r="L273" i="32"/>
  <c r="J274" i="32" s="1"/>
  <c r="I276" i="10"/>
  <c r="T269" i="6"/>
  <c r="U268" i="6"/>
  <c r="L269" i="6"/>
  <c r="J270" i="6" s="1"/>
  <c r="D270" i="6" s="1"/>
  <c r="M269" i="6"/>
  <c r="K270" i="6" s="1"/>
  <c r="E270" i="6" s="1"/>
  <c r="S270" i="6" s="1"/>
  <c r="T270" i="6" s="1"/>
  <c r="F269" i="6"/>
  <c r="I273" i="31" l="1"/>
  <c r="D273" i="31"/>
  <c r="M274" i="35"/>
  <c r="K275" i="35" s="1"/>
  <c r="L274" i="35"/>
  <c r="J275" i="35" s="1"/>
  <c r="T274" i="35"/>
  <c r="U273" i="35"/>
  <c r="B274" i="35"/>
  <c r="A274" i="35" s="1"/>
  <c r="F274" i="35"/>
  <c r="I274" i="34"/>
  <c r="D274" i="34"/>
  <c r="I274" i="33"/>
  <c r="D274" i="33"/>
  <c r="I274" i="32"/>
  <c r="D274" i="32"/>
  <c r="M276" i="10"/>
  <c r="K277" i="10" s="1"/>
  <c r="L276" i="10"/>
  <c r="J277" i="10" s="1"/>
  <c r="U269" i="6"/>
  <c r="F270" i="6"/>
  <c r="I270" i="6"/>
  <c r="M273" i="31" l="1"/>
  <c r="K274" i="31" s="1"/>
  <c r="L273" i="31"/>
  <c r="J274" i="31" s="1"/>
  <c r="I275" i="35"/>
  <c r="E275" i="35"/>
  <c r="D275" i="35"/>
  <c r="L274" i="34"/>
  <c r="J275" i="34" s="1"/>
  <c r="D275" i="34" s="1"/>
  <c r="M274" i="34"/>
  <c r="K275" i="34" s="1"/>
  <c r="L274" i="33"/>
  <c r="J275" i="33" s="1"/>
  <c r="M274" i="33"/>
  <c r="K275" i="33" s="1"/>
  <c r="L274" i="32"/>
  <c r="J275" i="32" s="1"/>
  <c r="D275" i="32" s="1"/>
  <c r="M274" i="32"/>
  <c r="K275" i="32" s="1"/>
  <c r="I277" i="10"/>
  <c r="M270" i="6"/>
  <c r="K271" i="6" s="1"/>
  <c r="L270" i="6"/>
  <c r="J271" i="6" s="1"/>
  <c r="D274" i="31" l="1"/>
  <c r="I274" i="31"/>
  <c r="L275" i="35"/>
  <c r="J276" i="35" s="1"/>
  <c r="M275" i="35"/>
  <c r="K276" i="35" s="1"/>
  <c r="E276" i="35" s="1"/>
  <c r="B275" i="35"/>
  <c r="A275" i="35" s="1"/>
  <c r="F275" i="35"/>
  <c r="S275" i="35"/>
  <c r="I275" i="34"/>
  <c r="I275" i="33"/>
  <c r="D275" i="33"/>
  <c r="I275" i="32"/>
  <c r="M277" i="10"/>
  <c r="K278" i="10" s="1"/>
  <c r="L277" i="10"/>
  <c r="J278" i="10" s="1"/>
  <c r="I271" i="6"/>
  <c r="D271" i="6"/>
  <c r="E271" i="6"/>
  <c r="S271" i="6" s="1"/>
  <c r="M274" i="31" l="1"/>
  <c r="K275" i="31" s="1"/>
  <c r="L274" i="31"/>
  <c r="J275" i="31" s="1"/>
  <c r="S276" i="35"/>
  <c r="U275" i="35" s="1"/>
  <c r="I276" i="35"/>
  <c r="U274" i="35"/>
  <c r="T275" i="35"/>
  <c r="D276" i="35"/>
  <c r="L275" i="34"/>
  <c r="J276" i="34" s="1"/>
  <c r="M275" i="34"/>
  <c r="K276" i="34" s="1"/>
  <c r="L275" i="33"/>
  <c r="J276" i="33" s="1"/>
  <c r="M275" i="33"/>
  <c r="K276" i="33" s="1"/>
  <c r="M275" i="32"/>
  <c r="K276" i="32" s="1"/>
  <c r="L275" i="32"/>
  <c r="J276" i="32" s="1"/>
  <c r="I278" i="10"/>
  <c r="U270" i="6"/>
  <c r="T271" i="6"/>
  <c r="F271" i="6"/>
  <c r="M271" i="6"/>
  <c r="K272" i="6" s="1"/>
  <c r="L271" i="6"/>
  <c r="J272" i="6" s="1"/>
  <c r="I275" i="31" l="1"/>
  <c r="D275" i="31"/>
  <c r="T276" i="35"/>
  <c r="M276" i="35"/>
  <c r="K277" i="35" s="1"/>
  <c r="L276" i="35"/>
  <c r="J277" i="35" s="1"/>
  <c r="D277" i="35" s="1"/>
  <c r="B276" i="35"/>
  <c r="A276" i="35" s="1"/>
  <c r="F276" i="35"/>
  <c r="I276" i="34"/>
  <c r="D276" i="34"/>
  <c r="I276" i="33"/>
  <c r="D276" i="33"/>
  <c r="I276" i="32"/>
  <c r="D276" i="32"/>
  <c r="L278" i="10"/>
  <c r="J279" i="10" s="1"/>
  <c r="M278" i="10"/>
  <c r="K279" i="10" s="1"/>
  <c r="E272" i="6"/>
  <c r="S272" i="6" s="1"/>
  <c r="I272" i="6"/>
  <c r="D272" i="6"/>
  <c r="M275" i="31" l="1"/>
  <c r="K276" i="31" s="1"/>
  <c r="L275" i="31"/>
  <c r="J276" i="31" s="1"/>
  <c r="E277" i="35"/>
  <c r="B277" i="35"/>
  <c r="A277" i="35" s="1"/>
  <c r="F277" i="35"/>
  <c r="I277" i="35"/>
  <c r="L276" i="34"/>
  <c r="J277" i="34" s="1"/>
  <c r="M276" i="34"/>
  <c r="K277" i="34" s="1"/>
  <c r="M276" i="33"/>
  <c r="K277" i="33" s="1"/>
  <c r="L276" i="33"/>
  <c r="J277" i="33" s="1"/>
  <c r="D277" i="33" s="1"/>
  <c r="L276" i="32"/>
  <c r="J277" i="32" s="1"/>
  <c r="D277" i="32" s="1"/>
  <c r="M276" i="32"/>
  <c r="K277" i="32" s="1"/>
  <c r="I279" i="10"/>
  <c r="U271" i="6"/>
  <c r="T272" i="6"/>
  <c r="L272" i="6"/>
  <c r="J273" i="6" s="1"/>
  <c r="D273" i="6" s="1"/>
  <c r="M272" i="6"/>
  <c r="K273" i="6" s="1"/>
  <c r="F272" i="6"/>
  <c r="D276" i="31" l="1"/>
  <c r="I276" i="31"/>
  <c r="L277" i="35"/>
  <c r="J278" i="35" s="1"/>
  <c r="M277" i="35"/>
  <c r="K278" i="35" s="1"/>
  <c r="E278" i="35" s="1"/>
  <c r="S277" i="35"/>
  <c r="I277" i="34"/>
  <c r="D277" i="34"/>
  <c r="I277" i="33"/>
  <c r="I277" i="32"/>
  <c r="L279" i="10"/>
  <c r="J280" i="10" s="1"/>
  <c r="M279" i="10"/>
  <c r="K280" i="10" s="1"/>
  <c r="E273" i="6"/>
  <c r="S273" i="6" s="1"/>
  <c r="F273" i="6"/>
  <c r="I273" i="6"/>
  <c r="L276" i="31" l="1"/>
  <c r="J277" i="31" s="1"/>
  <c r="M276" i="31"/>
  <c r="K277" i="31" s="1"/>
  <c r="I278" i="35"/>
  <c r="D278" i="35"/>
  <c r="U276" i="35"/>
  <c r="T277" i="35"/>
  <c r="S278" i="35"/>
  <c r="L277" i="34"/>
  <c r="J278" i="34" s="1"/>
  <c r="D278" i="34" s="1"/>
  <c r="M277" i="34"/>
  <c r="K278" i="34" s="1"/>
  <c r="M277" i="33"/>
  <c r="K278" i="33" s="1"/>
  <c r="L277" i="33"/>
  <c r="J278" i="33" s="1"/>
  <c r="M277" i="32"/>
  <c r="K278" i="32" s="1"/>
  <c r="L277" i="32"/>
  <c r="J278" i="32" s="1"/>
  <c r="I280" i="10"/>
  <c r="T273" i="6"/>
  <c r="U272" i="6"/>
  <c r="L273" i="6"/>
  <c r="J274" i="6" s="1"/>
  <c r="M273" i="6"/>
  <c r="K274" i="6" s="1"/>
  <c r="D277" i="31" l="1"/>
  <c r="I277" i="31"/>
  <c r="M278" i="35"/>
  <c r="K279" i="35" s="1"/>
  <c r="L278" i="35"/>
  <c r="J279" i="35" s="1"/>
  <c r="T278" i="35"/>
  <c r="U277" i="35"/>
  <c r="B278" i="35"/>
  <c r="A278" i="35" s="1"/>
  <c r="F278" i="35"/>
  <c r="I278" i="34"/>
  <c r="I278" i="33"/>
  <c r="D278" i="33"/>
  <c r="I278" i="32"/>
  <c r="D278" i="32"/>
  <c r="L280" i="10"/>
  <c r="J281" i="10" s="1"/>
  <c r="M280" i="10"/>
  <c r="K281" i="10" s="1"/>
  <c r="I274" i="6"/>
  <c r="D274" i="6"/>
  <c r="E274" i="6"/>
  <c r="S274" i="6" s="1"/>
  <c r="M277" i="31" l="1"/>
  <c r="K278" i="31" s="1"/>
  <c r="L277" i="31"/>
  <c r="J278" i="31" s="1"/>
  <c r="I279" i="35"/>
  <c r="E279" i="35"/>
  <c r="D279" i="35"/>
  <c r="M278" i="34"/>
  <c r="K279" i="34" s="1"/>
  <c r="L278" i="34"/>
  <c r="J279" i="34" s="1"/>
  <c r="L278" i="33"/>
  <c r="J279" i="33" s="1"/>
  <c r="M278" i="33"/>
  <c r="K279" i="33" s="1"/>
  <c r="L278" i="32"/>
  <c r="J279" i="32" s="1"/>
  <c r="D279" i="32" s="1"/>
  <c r="M278" i="32"/>
  <c r="K279" i="32" s="1"/>
  <c r="I281" i="10"/>
  <c r="U273" i="6"/>
  <c r="T274" i="6"/>
  <c r="M274" i="6"/>
  <c r="K275" i="6" s="1"/>
  <c r="E275" i="6" s="1"/>
  <c r="S275" i="6" s="1"/>
  <c r="L274" i="6"/>
  <c r="J275" i="6" s="1"/>
  <c r="D275" i="6" s="1"/>
  <c r="F274" i="6"/>
  <c r="D278" i="31" l="1"/>
  <c r="I278" i="31"/>
  <c r="L279" i="35"/>
  <c r="J280" i="35" s="1"/>
  <c r="M279" i="35"/>
  <c r="K280" i="35" s="1"/>
  <c r="E280" i="35" s="1"/>
  <c r="B279" i="35"/>
  <c r="A279" i="35" s="1"/>
  <c r="F279" i="35"/>
  <c r="S279" i="35"/>
  <c r="I279" i="34"/>
  <c r="D279" i="34"/>
  <c r="I279" i="33"/>
  <c r="D279" i="33"/>
  <c r="I279" i="32"/>
  <c r="M281" i="10"/>
  <c r="K282" i="10" s="1"/>
  <c r="L281" i="10"/>
  <c r="J282" i="10" s="1"/>
  <c r="U274" i="6"/>
  <c r="T275" i="6"/>
  <c r="F275" i="6"/>
  <c r="I275" i="6"/>
  <c r="M278" i="31" l="1"/>
  <c r="K279" i="31" s="1"/>
  <c r="L278" i="31"/>
  <c r="J279" i="31" s="1"/>
  <c r="S280" i="35"/>
  <c r="U279" i="35" s="1"/>
  <c r="I280" i="35"/>
  <c r="U278" i="35"/>
  <c r="T279" i="35"/>
  <c r="D280" i="35"/>
  <c r="L279" i="34"/>
  <c r="J280" i="34" s="1"/>
  <c r="M279" i="34"/>
  <c r="K280" i="34" s="1"/>
  <c r="L279" i="33"/>
  <c r="J280" i="33" s="1"/>
  <c r="D280" i="33" s="1"/>
  <c r="M279" i="33"/>
  <c r="K280" i="33" s="1"/>
  <c r="L279" i="32"/>
  <c r="J280" i="32" s="1"/>
  <c r="M279" i="32"/>
  <c r="K280" i="32" s="1"/>
  <c r="I282" i="10"/>
  <c r="M275" i="6"/>
  <c r="K276" i="6" s="1"/>
  <c r="L275" i="6"/>
  <c r="J276" i="6" s="1"/>
  <c r="I279" i="31" l="1"/>
  <c r="D279" i="31"/>
  <c r="T280" i="35"/>
  <c r="M280" i="35"/>
  <c r="K281" i="35" s="1"/>
  <c r="L280" i="35"/>
  <c r="J281" i="35" s="1"/>
  <c r="D281" i="35" s="1"/>
  <c r="B280" i="35"/>
  <c r="A280" i="35" s="1"/>
  <c r="F280" i="35"/>
  <c r="I280" i="34"/>
  <c r="D280" i="34"/>
  <c r="I280" i="33"/>
  <c r="I280" i="32"/>
  <c r="D280" i="32"/>
  <c r="L282" i="10"/>
  <c r="J283" i="10" s="1"/>
  <c r="M282" i="10"/>
  <c r="K283" i="10" s="1"/>
  <c r="I276" i="6"/>
  <c r="D276" i="6"/>
  <c r="E276" i="6"/>
  <c r="S276" i="6" s="1"/>
  <c r="M279" i="31" l="1"/>
  <c r="K280" i="31" s="1"/>
  <c r="L279" i="31"/>
  <c r="J280" i="31" s="1"/>
  <c r="E281" i="35"/>
  <c r="B281" i="35"/>
  <c r="A281" i="35" s="1"/>
  <c r="F281" i="35"/>
  <c r="I281" i="35"/>
  <c r="L280" i="34"/>
  <c r="J281" i="34" s="1"/>
  <c r="M280" i="34"/>
  <c r="K281" i="34" s="1"/>
  <c r="M280" i="33"/>
  <c r="K281" i="33" s="1"/>
  <c r="L280" i="33"/>
  <c r="J281" i="33" s="1"/>
  <c r="L280" i="32"/>
  <c r="J281" i="32" s="1"/>
  <c r="D281" i="32" s="1"/>
  <c r="M280" i="32"/>
  <c r="K281" i="32" s="1"/>
  <c r="I283" i="10"/>
  <c r="T276" i="6"/>
  <c r="U275" i="6"/>
  <c r="F276" i="6"/>
  <c r="L276" i="6"/>
  <c r="J277" i="6" s="1"/>
  <c r="M276" i="6"/>
  <c r="K277" i="6" s="1"/>
  <c r="D280" i="31" l="1"/>
  <c r="I280" i="31"/>
  <c r="L281" i="35"/>
  <c r="J282" i="35" s="1"/>
  <c r="M281" i="35"/>
  <c r="K282" i="35" s="1"/>
  <c r="E282" i="35" s="1"/>
  <c r="S281" i="35"/>
  <c r="I281" i="34"/>
  <c r="D281" i="34"/>
  <c r="I281" i="33"/>
  <c r="D281" i="33"/>
  <c r="I281" i="32"/>
  <c r="L283" i="10"/>
  <c r="J284" i="10" s="1"/>
  <c r="M283" i="10"/>
  <c r="K284" i="10" s="1"/>
  <c r="I277" i="6"/>
  <c r="E277" i="6"/>
  <c r="S277" i="6" s="1"/>
  <c r="D277" i="6"/>
  <c r="M280" i="31" l="1"/>
  <c r="K281" i="31" s="1"/>
  <c r="L280" i="31"/>
  <c r="J281" i="31" s="1"/>
  <c r="I282" i="35"/>
  <c r="D282" i="35"/>
  <c r="U280" i="35"/>
  <c r="T281" i="35"/>
  <c r="S282" i="35"/>
  <c r="L281" i="34"/>
  <c r="J282" i="34" s="1"/>
  <c r="D282" i="34" s="1"/>
  <c r="M281" i="34"/>
  <c r="K282" i="34" s="1"/>
  <c r="M281" i="33"/>
  <c r="K282" i="33" s="1"/>
  <c r="L281" i="33"/>
  <c r="J282" i="33" s="1"/>
  <c r="D282" i="33" s="1"/>
  <c r="M281" i="32"/>
  <c r="K282" i="32" s="1"/>
  <c r="L281" i="32"/>
  <c r="J282" i="32" s="1"/>
  <c r="I284" i="10"/>
  <c r="T277" i="6"/>
  <c r="U276" i="6"/>
  <c r="F277" i="6"/>
  <c r="L277" i="6"/>
  <c r="J278" i="6" s="1"/>
  <c r="M277" i="6"/>
  <c r="K278" i="6" s="1"/>
  <c r="I281" i="31" l="1"/>
  <c r="D281" i="31"/>
  <c r="M282" i="35"/>
  <c r="K283" i="35" s="1"/>
  <c r="L282" i="35"/>
  <c r="J283" i="35" s="1"/>
  <c r="T282" i="35"/>
  <c r="U281" i="35"/>
  <c r="B282" i="35"/>
  <c r="A282" i="35" s="1"/>
  <c r="F282" i="35"/>
  <c r="I282" i="34"/>
  <c r="I282" i="33"/>
  <c r="I282" i="32"/>
  <c r="D282" i="32"/>
  <c r="M284" i="10"/>
  <c r="K285" i="10" s="1"/>
  <c r="L284" i="10"/>
  <c r="J285" i="10" s="1"/>
  <c r="I278" i="6"/>
  <c r="D278" i="6"/>
  <c r="E278" i="6"/>
  <c r="S278" i="6" s="1"/>
  <c r="M281" i="31" l="1"/>
  <c r="K282" i="31" s="1"/>
  <c r="L281" i="31"/>
  <c r="J282" i="31" s="1"/>
  <c r="I283" i="35"/>
  <c r="E283" i="35"/>
  <c r="D283" i="35"/>
  <c r="L282" i="34"/>
  <c r="J283" i="34" s="1"/>
  <c r="M282" i="34"/>
  <c r="K283" i="34" s="1"/>
  <c r="L282" i="33"/>
  <c r="J283" i="33" s="1"/>
  <c r="M282" i="33"/>
  <c r="K283" i="33" s="1"/>
  <c r="M282" i="32"/>
  <c r="K283" i="32" s="1"/>
  <c r="L282" i="32"/>
  <c r="J283" i="32" s="1"/>
  <c r="I285" i="10"/>
  <c r="T278" i="6"/>
  <c r="U277" i="6"/>
  <c r="F278" i="6"/>
  <c r="M278" i="6"/>
  <c r="K279" i="6" s="1"/>
  <c r="L278" i="6"/>
  <c r="J279" i="6" s="1"/>
  <c r="I282" i="31" l="1"/>
  <c r="D282" i="31"/>
  <c r="L283" i="35"/>
  <c r="J284" i="35" s="1"/>
  <c r="M283" i="35"/>
  <c r="K284" i="35" s="1"/>
  <c r="E284" i="35" s="1"/>
  <c r="B283" i="35"/>
  <c r="A283" i="35" s="1"/>
  <c r="F283" i="35"/>
  <c r="S283" i="35"/>
  <c r="I283" i="34"/>
  <c r="D283" i="34"/>
  <c r="I283" i="33"/>
  <c r="D283" i="33"/>
  <c r="I283" i="32"/>
  <c r="D283" i="32"/>
  <c r="M285" i="10"/>
  <c r="K286" i="10" s="1"/>
  <c r="L285" i="10"/>
  <c r="J286" i="10" s="1"/>
  <c r="I279" i="6"/>
  <c r="E279" i="6"/>
  <c r="S279" i="6" s="1"/>
  <c r="D279" i="6"/>
  <c r="L282" i="31" l="1"/>
  <c r="J283" i="31" s="1"/>
  <c r="M282" i="31"/>
  <c r="K283" i="31" s="1"/>
  <c r="S284" i="35"/>
  <c r="U283" i="35" s="1"/>
  <c r="I284" i="35"/>
  <c r="U282" i="35"/>
  <c r="T283" i="35"/>
  <c r="D284" i="35"/>
  <c r="L283" i="34"/>
  <c r="J284" i="34" s="1"/>
  <c r="M283" i="34"/>
  <c r="K284" i="34" s="1"/>
  <c r="L283" i="33"/>
  <c r="J284" i="33" s="1"/>
  <c r="M283" i="33"/>
  <c r="K284" i="33" s="1"/>
  <c r="L283" i="32"/>
  <c r="J284" i="32" s="1"/>
  <c r="D284" i="32" s="1"/>
  <c r="M283" i="32"/>
  <c r="K284" i="32" s="1"/>
  <c r="I286" i="10"/>
  <c r="T279" i="6"/>
  <c r="U278" i="6"/>
  <c r="M279" i="6"/>
  <c r="K280" i="6" s="1"/>
  <c r="E280" i="6" s="1"/>
  <c r="S280" i="6" s="1"/>
  <c r="L279" i="6"/>
  <c r="J280" i="6" s="1"/>
  <c r="D280" i="6" s="1"/>
  <c r="F279" i="6"/>
  <c r="D283" i="31" l="1"/>
  <c r="I283" i="31"/>
  <c r="T284" i="35"/>
  <c r="M284" i="35"/>
  <c r="K285" i="35" s="1"/>
  <c r="L284" i="35"/>
  <c r="J285" i="35" s="1"/>
  <c r="D285" i="35" s="1"/>
  <c r="B284" i="35"/>
  <c r="A284" i="35" s="1"/>
  <c r="F284" i="35"/>
  <c r="I284" i="34"/>
  <c r="D284" i="34"/>
  <c r="I284" i="33"/>
  <c r="D284" i="33"/>
  <c r="I284" i="32"/>
  <c r="L286" i="10"/>
  <c r="J287" i="10" s="1"/>
  <c r="M286" i="10"/>
  <c r="K287" i="10" s="1"/>
  <c r="U279" i="6"/>
  <c r="T280" i="6"/>
  <c r="F280" i="6"/>
  <c r="I280" i="6"/>
  <c r="M283" i="31" l="1"/>
  <c r="K284" i="31" s="1"/>
  <c r="L283" i="31"/>
  <c r="J284" i="31" s="1"/>
  <c r="E285" i="35"/>
  <c r="B285" i="35"/>
  <c r="A285" i="35" s="1"/>
  <c r="F285" i="35"/>
  <c r="I285" i="35"/>
  <c r="L284" i="34"/>
  <c r="J285" i="34" s="1"/>
  <c r="M284" i="34"/>
  <c r="K285" i="34" s="1"/>
  <c r="M284" i="33"/>
  <c r="K285" i="33" s="1"/>
  <c r="L284" i="33"/>
  <c r="J285" i="33" s="1"/>
  <c r="L284" i="32"/>
  <c r="J285" i="32" s="1"/>
  <c r="M284" i="32"/>
  <c r="K285" i="32" s="1"/>
  <c r="I287" i="10"/>
  <c r="L280" i="6"/>
  <c r="J281" i="6" s="1"/>
  <c r="M280" i="6"/>
  <c r="K281" i="6" s="1"/>
  <c r="I284" i="31" l="1"/>
  <c r="D284" i="31"/>
  <c r="L285" i="35"/>
  <c r="J286" i="35" s="1"/>
  <c r="M285" i="35"/>
  <c r="K286" i="35" s="1"/>
  <c r="E286" i="35" s="1"/>
  <c r="S285" i="35"/>
  <c r="I285" i="34"/>
  <c r="D285" i="34"/>
  <c r="I285" i="33"/>
  <c r="D285" i="33"/>
  <c r="I285" i="32"/>
  <c r="D285" i="32"/>
  <c r="L287" i="10"/>
  <c r="J288" i="10" s="1"/>
  <c r="M287" i="10"/>
  <c r="K288" i="10" s="1"/>
  <c r="E281" i="6"/>
  <c r="S281" i="6" s="1"/>
  <c r="I281" i="6"/>
  <c r="D281" i="6"/>
  <c r="M284" i="31" l="1"/>
  <c r="K285" i="31" s="1"/>
  <c r="L284" i="31"/>
  <c r="J285" i="31" s="1"/>
  <c r="I286" i="35"/>
  <c r="D286" i="35"/>
  <c r="U284" i="35"/>
  <c r="T285" i="35"/>
  <c r="S286" i="35"/>
  <c r="L285" i="34"/>
  <c r="J286" i="34" s="1"/>
  <c r="D286" i="34" s="1"/>
  <c r="M285" i="34"/>
  <c r="K286" i="34" s="1"/>
  <c r="L285" i="33"/>
  <c r="J286" i="33" s="1"/>
  <c r="M285" i="33"/>
  <c r="K286" i="33" s="1"/>
  <c r="L285" i="32"/>
  <c r="J286" i="32" s="1"/>
  <c r="D286" i="32" s="1"/>
  <c r="M285" i="32"/>
  <c r="K286" i="32" s="1"/>
  <c r="I288" i="10"/>
  <c r="T281" i="6"/>
  <c r="U280" i="6"/>
  <c r="M281" i="6"/>
  <c r="K282" i="6" s="1"/>
  <c r="E282" i="6" s="1"/>
  <c r="S282" i="6" s="1"/>
  <c r="L281" i="6"/>
  <c r="J282" i="6" s="1"/>
  <c r="D282" i="6" s="1"/>
  <c r="F281" i="6"/>
  <c r="D285" i="31" l="1"/>
  <c r="I285" i="31"/>
  <c r="M286" i="35"/>
  <c r="K287" i="35" s="1"/>
  <c r="L286" i="35"/>
  <c r="J287" i="35" s="1"/>
  <c r="T286" i="35"/>
  <c r="U285" i="35"/>
  <c r="B286" i="35"/>
  <c r="A286" i="35" s="1"/>
  <c r="F286" i="35"/>
  <c r="I286" i="34"/>
  <c r="I286" i="33"/>
  <c r="D286" i="33"/>
  <c r="I286" i="32"/>
  <c r="L288" i="10"/>
  <c r="J289" i="10" s="1"/>
  <c r="M288" i="10"/>
  <c r="K289" i="10" s="1"/>
  <c r="U281" i="6"/>
  <c r="T282" i="6"/>
  <c r="F282" i="6"/>
  <c r="I282" i="6"/>
  <c r="M285" i="31" l="1"/>
  <c r="K286" i="31" s="1"/>
  <c r="L285" i="31"/>
  <c r="J286" i="31" s="1"/>
  <c r="I287" i="35"/>
  <c r="E287" i="35"/>
  <c r="D287" i="35"/>
  <c r="L286" i="34"/>
  <c r="J287" i="34" s="1"/>
  <c r="M286" i="34"/>
  <c r="K287" i="34" s="1"/>
  <c r="L286" i="33"/>
  <c r="J287" i="33" s="1"/>
  <c r="D287" i="33" s="1"/>
  <c r="M286" i="33"/>
  <c r="K287" i="33" s="1"/>
  <c r="M286" i="32"/>
  <c r="K287" i="32" s="1"/>
  <c r="L286" i="32"/>
  <c r="J287" i="32" s="1"/>
  <c r="I289" i="10"/>
  <c r="M289" i="10" s="1"/>
  <c r="M282" i="6"/>
  <c r="K283" i="6" s="1"/>
  <c r="L282" i="6"/>
  <c r="J283" i="6" s="1"/>
  <c r="I286" i="31" l="1"/>
  <c r="D286" i="31"/>
  <c r="L287" i="35"/>
  <c r="J288" i="35" s="1"/>
  <c r="D288" i="35" s="1"/>
  <c r="M287" i="35"/>
  <c r="K288" i="35" s="1"/>
  <c r="E288" i="35" s="1"/>
  <c r="B287" i="35"/>
  <c r="A287" i="35" s="1"/>
  <c r="F287" i="35"/>
  <c r="S287" i="35"/>
  <c r="I287" i="34"/>
  <c r="D287" i="34"/>
  <c r="I287" i="33"/>
  <c r="I287" i="32"/>
  <c r="D287" i="32"/>
  <c r="L289" i="10"/>
  <c r="I283" i="6"/>
  <c r="D283" i="6"/>
  <c r="E283" i="6"/>
  <c r="S283" i="6" s="1"/>
  <c r="L286" i="31" l="1"/>
  <c r="J287" i="31" s="1"/>
  <c r="M286" i="31"/>
  <c r="K287" i="31" s="1"/>
  <c r="B288" i="35"/>
  <c r="A288" i="35" s="1"/>
  <c r="F288" i="35"/>
  <c r="U286" i="35"/>
  <c r="T287" i="35"/>
  <c r="S288" i="35"/>
  <c r="I288" i="35"/>
  <c r="L287" i="34"/>
  <c r="J288" i="34" s="1"/>
  <c r="M287" i="34"/>
  <c r="K288" i="34" s="1"/>
  <c r="L287" i="33"/>
  <c r="J288" i="33" s="1"/>
  <c r="M287" i="33"/>
  <c r="K288" i="33" s="1"/>
  <c r="L287" i="32"/>
  <c r="J288" i="32" s="1"/>
  <c r="D288" i="32" s="1"/>
  <c r="M287" i="32"/>
  <c r="K288" i="32" s="1"/>
  <c r="T283" i="6"/>
  <c r="U282" i="6"/>
  <c r="M283" i="6"/>
  <c r="K284" i="6" s="1"/>
  <c r="E284" i="6" s="1"/>
  <c r="S284" i="6" s="1"/>
  <c r="L283" i="6"/>
  <c r="J284" i="6" s="1"/>
  <c r="D284" i="6" s="1"/>
  <c r="F283" i="6"/>
  <c r="D287" i="31" l="1"/>
  <c r="I287" i="31"/>
  <c r="T288" i="35"/>
  <c r="M288" i="35"/>
  <c r="K289" i="35" s="1"/>
  <c r="E289" i="35" s="1"/>
  <c r="L288" i="35"/>
  <c r="J289" i="35" s="1"/>
  <c r="U287" i="35"/>
  <c r="I288" i="34"/>
  <c r="D288" i="34"/>
  <c r="I288" i="33"/>
  <c r="D288" i="33"/>
  <c r="I288" i="32"/>
  <c r="U283" i="6"/>
  <c r="T284" i="6"/>
  <c r="F284" i="6"/>
  <c r="I284" i="6"/>
  <c r="L287" i="31" l="1"/>
  <c r="J288" i="31" s="1"/>
  <c r="D288" i="31" s="1"/>
  <c r="M287" i="31"/>
  <c r="K288" i="31" s="1"/>
  <c r="N19" i="35"/>
  <c r="P19" i="35"/>
  <c r="S289" i="35"/>
  <c r="I289" i="35"/>
  <c r="D289" i="35"/>
  <c r="L288" i="34"/>
  <c r="J289" i="34" s="1"/>
  <c r="M288" i="34"/>
  <c r="K289" i="34" s="1"/>
  <c r="M288" i="33"/>
  <c r="K289" i="33" s="1"/>
  <c r="L288" i="33"/>
  <c r="J289" i="33" s="1"/>
  <c r="D289" i="33" s="1"/>
  <c r="L288" i="32"/>
  <c r="J289" i="32" s="1"/>
  <c r="M288" i="32"/>
  <c r="K289" i="32" s="1"/>
  <c r="L284" i="6"/>
  <c r="J285" i="6" s="1"/>
  <c r="M284" i="6"/>
  <c r="K285" i="6" s="1"/>
  <c r="O19" i="35" l="1"/>
  <c r="P11" i="9"/>
  <c r="AZ11" i="9" s="1"/>
  <c r="I288" i="31"/>
  <c r="L289" i="35"/>
  <c r="M289" i="35"/>
  <c r="U289" i="35"/>
  <c r="U288" i="35"/>
  <c r="T289" i="35"/>
  <c r="Q19" i="35" s="1"/>
  <c r="B289" i="35"/>
  <c r="F289" i="35"/>
  <c r="I289" i="34"/>
  <c r="M289" i="34" s="1"/>
  <c r="D289" i="34"/>
  <c r="I289" i="33"/>
  <c r="I289" i="32"/>
  <c r="D289" i="32"/>
  <c r="E285" i="6"/>
  <c r="S285" i="6" s="1"/>
  <c r="I285" i="6"/>
  <c r="D285" i="6"/>
  <c r="L288" i="31" l="1"/>
  <c r="J289" i="31" s="1"/>
  <c r="M288" i="31"/>
  <c r="K289" i="31" s="1"/>
  <c r="R19" i="35"/>
  <c r="V19" i="35" s="1"/>
  <c r="A289" i="35"/>
  <c r="C13" i="35" s="1"/>
  <c r="B12" i="35"/>
  <c r="B13" i="35"/>
  <c r="P15" i="35"/>
  <c r="Q15" i="35"/>
  <c r="L289" i="34"/>
  <c r="M289" i="33"/>
  <c r="L289" i="33"/>
  <c r="M289" i="32"/>
  <c r="L289" i="32"/>
  <c r="T285" i="6"/>
  <c r="U284" i="6"/>
  <c r="F285" i="6"/>
  <c r="M285" i="6"/>
  <c r="K286" i="6" s="1"/>
  <c r="L285" i="6"/>
  <c r="J286" i="6" s="1"/>
  <c r="D286" i="6" s="1"/>
  <c r="O15" i="35" l="1"/>
  <c r="D289" i="31"/>
  <c r="I289" i="31"/>
  <c r="F286" i="6"/>
  <c r="I286" i="6"/>
  <c r="E286" i="6"/>
  <c r="S286" i="6" s="1"/>
  <c r="D14" i="35"/>
  <c r="D12" i="35"/>
  <c r="E14" i="35"/>
  <c r="D13" i="35"/>
  <c r="E13" i="35"/>
  <c r="E12" i="35"/>
  <c r="M289" i="31" l="1"/>
  <c r="L289" i="31"/>
  <c r="J12" i="35"/>
  <c r="N12" i="35"/>
  <c r="G12" i="35"/>
  <c r="F12" i="35"/>
  <c r="I12" i="35"/>
  <c r="F13" i="35"/>
  <c r="G13" i="35"/>
  <c r="N13" i="35"/>
  <c r="U285" i="6"/>
  <c r="T286" i="6"/>
  <c r="L286" i="6"/>
  <c r="J287" i="6" s="1"/>
  <c r="M286" i="6"/>
  <c r="K287" i="6" s="1"/>
  <c r="E287" i="6" s="1"/>
  <c r="S287" i="6" s="1"/>
  <c r="T287" i="6" s="1"/>
  <c r="K12" i="35" l="1"/>
  <c r="H13" i="35"/>
  <c r="O13" i="35" s="1"/>
  <c r="P13" i="35"/>
  <c r="P12" i="35"/>
  <c r="H12" i="35"/>
  <c r="O12" i="35" s="1"/>
  <c r="U286" i="6"/>
  <c r="I287" i="6"/>
  <c r="D287" i="6"/>
  <c r="L9" i="39" l="1"/>
  <c r="M9" i="39" s="1"/>
  <c r="N9" i="39" s="1"/>
  <c r="P9" i="39" s="1"/>
  <c r="Q11" i="9"/>
  <c r="R11" i="9" s="1"/>
  <c r="S11" i="9" s="1"/>
  <c r="U11" i="9" s="1"/>
  <c r="Q12" i="35"/>
  <c r="L287" i="6"/>
  <c r="J288" i="6" s="1"/>
  <c r="D288" i="6" s="1"/>
  <c r="M287" i="6"/>
  <c r="K288" i="6" s="1"/>
  <c r="F287" i="6"/>
  <c r="O11" i="9" l="1"/>
  <c r="K9" i="39"/>
  <c r="F288" i="6"/>
  <c r="E288" i="6"/>
  <c r="S288" i="6" s="1"/>
  <c r="I288" i="6"/>
  <c r="T288" i="6" l="1"/>
  <c r="U287" i="6"/>
  <c r="M288" i="6"/>
  <c r="K289" i="6" s="1"/>
  <c r="E289" i="6" s="1"/>
  <c r="P19" i="6" s="1"/>
  <c r="L288" i="6"/>
  <c r="J289" i="6" s="1"/>
  <c r="S289" i="6" l="1"/>
  <c r="N19" i="6"/>
  <c r="I289" i="6"/>
  <c r="D289" i="6"/>
  <c r="P33" i="9" l="1"/>
  <c r="F289" i="6"/>
  <c r="U289" i="6"/>
  <c r="T289" i="6"/>
  <c r="Q19" i="6" s="1"/>
  <c r="U288" i="6"/>
  <c r="L289" i="6"/>
  <c r="M289" i="6"/>
  <c r="O19" i="6"/>
  <c r="R19" i="6" l="1"/>
  <c r="P15" i="6"/>
  <c r="Q15" i="6"/>
  <c r="O15" i="6" l="1"/>
  <c r="V19" i="6"/>
  <c r="E26" i="10" l="1"/>
  <c r="D26" i="10"/>
  <c r="D27" i="10" l="1"/>
  <c r="F26" i="10"/>
  <c r="S26" i="10"/>
  <c r="E27" i="10"/>
  <c r="E28" i="10" l="1"/>
  <c r="S27" i="10"/>
  <c r="U26" i="10" s="1"/>
  <c r="U25" i="10"/>
  <c r="T26" i="10"/>
  <c r="D28" i="10"/>
  <c r="F27" i="10"/>
  <c r="T27" i="10" l="1"/>
  <c r="D29" i="10"/>
  <c r="F28" i="10"/>
  <c r="E29" i="10"/>
  <c r="S28" i="10"/>
  <c r="U27" i="10" s="1"/>
  <c r="T28" i="10" l="1"/>
  <c r="S29" i="10"/>
  <c r="T29" i="10" s="1"/>
  <c r="E30" i="10"/>
  <c r="D30" i="10"/>
  <c r="F29" i="10"/>
  <c r="U28" i="10" l="1"/>
  <c r="S30" i="10"/>
  <c r="E31" i="10"/>
  <c r="D31" i="10"/>
  <c r="F30" i="10"/>
  <c r="T30" i="10" l="1"/>
  <c r="U29" i="10"/>
  <c r="D32" i="10"/>
  <c r="F31" i="10"/>
  <c r="E32" i="10"/>
  <c r="S31" i="10"/>
  <c r="U30" i="10" s="1"/>
  <c r="T31" i="10" l="1"/>
  <c r="E33" i="10"/>
  <c r="S32" i="10"/>
  <c r="T32" i="10" s="1"/>
  <c r="F32" i="10"/>
  <c r="D33" i="10"/>
  <c r="U31" i="10" l="1"/>
  <c r="S33" i="10"/>
  <c r="E34" i="10"/>
  <c r="F33" i="10"/>
  <c r="D34" i="10"/>
  <c r="S34" i="10" l="1"/>
  <c r="U33" i="10" s="1"/>
  <c r="E35" i="10"/>
  <c r="T33" i="10"/>
  <c r="D35" i="10"/>
  <c r="F34" i="10"/>
  <c r="U32" i="10"/>
  <c r="E36" i="10" l="1"/>
  <c r="S35" i="10"/>
  <c r="T35" i="10" s="1"/>
  <c r="T34" i="10"/>
  <c r="D36" i="10"/>
  <c r="F35" i="10"/>
  <c r="U34" i="10" l="1"/>
  <c r="D37" i="10"/>
  <c r="F36" i="10"/>
  <c r="E37" i="10"/>
  <c r="S36" i="10"/>
  <c r="T36" i="10" s="1"/>
  <c r="U35" i="10" l="1"/>
  <c r="S37" i="10"/>
  <c r="T37" i="10" s="1"/>
  <c r="E38" i="10"/>
  <c r="D38" i="10"/>
  <c r="F37" i="10"/>
  <c r="U36" i="10" l="1"/>
  <c r="S38" i="10"/>
  <c r="U37" i="10" s="1"/>
  <c r="E39" i="10"/>
  <c r="D39" i="10"/>
  <c r="F38" i="10"/>
  <c r="T38" i="10" l="1"/>
  <c r="D40" i="10"/>
  <c r="F39" i="10"/>
  <c r="E40" i="10"/>
  <c r="S39" i="10"/>
  <c r="U38" i="10" s="1"/>
  <c r="T39" i="10" l="1"/>
  <c r="E41" i="10"/>
  <c r="S40" i="10"/>
  <c r="U39" i="10" s="1"/>
  <c r="D41" i="10"/>
  <c r="F40" i="10"/>
  <c r="D42" i="10" l="1"/>
  <c r="F41" i="10"/>
  <c r="T40" i="10"/>
  <c r="S41" i="10"/>
  <c r="E42" i="10"/>
  <c r="U40" i="10" l="1"/>
  <c r="T41" i="10"/>
  <c r="S42" i="10"/>
  <c r="T42" i="10" s="1"/>
  <c r="E43" i="10"/>
  <c r="D43" i="10"/>
  <c r="F42" i="10"/>
  <c r="D44" i="10" l="1"/>
  <c r="F43" i="10"/>
  <c r="E44" i="10"/>
  <c r="S43" i="10"/>
  <c r="U42" i="10" s="1"/>
  <c r="U41" i="10"/>
  <c r="T43" i="10" l="1"/>
  <c r="E45" i="10"/>
  <c r="S44" i="10"/>
  <c r="T44" i="10" s="1"/>
  <c r="D45" i="10"/>
  <c r="F44" i="10"/>
  <c r="S45" i="10" l="1"/>
  <c r="U44" i="10" s="1"/>
  <c r="E46" i="10"/>
  <c r="D46" i="10"/>
  <c r="F45" i="10"/>
  <c r="U43" i="10"/>
  <c r="S46" i="10" l="1"/>
  <c r="U45" i="10" s="1"/>
  <c r="E47" i="10"/>
  <c r="D47" i="10"/>
  <c r="F46" i="10"/>
  <c r="T45" i="10"/>
  <c r="T46" i="10" l="1"/>
  <c r="D48" i="10"/>
  <c r="F47" i="10"/>
  <c r="E48" i="10"/>
  <c r="S47" i="10"/>
  <c r="E49" i="10" l="1"/>
  <c r="S48" i="10"/>
  <c r="U47" i="10" s="1"/>
  <c r="T47" i="10"/>
  <c r="D49" i="10"/>
  <c r="F48" i="10"/>
  <c r="U46" i="10"/>
  <c r="T48" i="10" l="1"/>
  <c r="D50" i="10"/>
  <c r="F49" i="10"/>
  <c r="S49" i="10"/>
  <c r="E50" i="10"/>
  <c r="T49" i="10" l="1"/>
  <c r="U48" i="10"/>
  <c r="S50" i="10"/>
  <c r="T50" i="10" s="1"/>
  <c r="E51" i="10"/>
  <c r="D51" i="10"/>
  <c r="F50" i="10"/>
  <c r="D52" i="10" l="1"/>
  <c r="F51" i="10"/>
  <c r="E52" i="10"/>
  <c r="S51" i="10"/>
  <c r="U50" i="10" s="1"/>
  <c r="U49" i="10"/>
  <c r="T51" i="10" l="1"/>
  <c r="E53" i="10"/>
  <c r="S52" i="10"/>
  <c r="U51" i="10" s="1"/>
  <c r="D53" i="10"/>
  <c r="F52" i="10"/>
  <c r="T52" i="10" l="1"/>
  <c r="D54" i="10"/>
  <c r="F53" i="10"/>
  <c r="S53" i="10"/>
  <c r="E54" i="10"/>
  <c r="S54" i="10" l="1"/>
  <c r="U53" i="10" s="1"/>
  <c r="E55" i="10"/>
  <c r="D55" i="10"/>
  <c r="F54" i="10"/>
  <c r="T53" i="10"/>
  <c r="U52" i="10"/>
  <c r="T54" i="10" l="1"/>
  <c r="D56" i="10"/>
  <c r="F55" i="10"/>
  <c r="E56" i="10"/>
  <c r="S55" i="10"/>
  <c r="T55" i="10" s="1"/>
  <c r="U54" i="10" l="1"/>
  <c r="D57" i="10"/>
  <c r="F56" i="10"/>
  <c r="E57" i="10"/>
  <c r="S56" i="10"/>
  <c r="S57" i="10" l="1"/>
  <c r="E58" i="10"/>
  <c r="T56" i="10"/>
  <c r="U55" i="10"/>
  <c r="F57" i="10"/>
  <c r="D58" i="10"/>
  <c r="T57" i="10" l="1"/>
  <c r="D59" i="10"/>
  <c r="F58" i="10"/>
  <c r="S58" i="10"/>
  <c r="T58" i="10" s="1"/>
  <c r="E59" i="10"/>
  <c r="U56" i="10"/>
  <c r="D60" i="10" l="1"/>
  <c r="F59" i="10"/>
  <c r="E60" i="10"/>
  <c r="S59" i="10"/>
  <c r="U58" i="10" s="1"/>
  <c r="U57" i="10"/>
  <c r="T59" i="10" l="1"/>
  <c r="E61" i="10"/>
  <c r="S60" i="10"/>
  <c r="T60" i="10" s="1"/>
  <c r="D61" i="10"/>
  <c r="F60" i="10"/>
  <c r="S61" i="10" l="1"/>
  <c r="T61" i="10" s="1"/>
  <c r="E62" i="10"/>
  <c r="D62" i="10"/>
  <c r="F61" i="10"/>
  <c r="U59" i="10"/>
  <c r="U60" i="10" l="1"/>
  <c r="S62" i="10"/>
  <c r="T62" i="10" s="1"/>
  <c r="E63" i="10"/>
  <c r="D63" i="10"/>
  <c r="F62" i="10"/>
  <c r="U61" i="10" l="1"/>
  <c r="E64" i="10"/>
  <c r="S63" i="10"/>
  <c r="U62" i="10" s="1"/>
  <c r="D64" i="10"/>
  <c r="F63" i="10"/>
  <c r="T63" i="10" l="1"/>
  <c r="F64" i="10"/>
  <c r="D65" i="10"/>
  <c r="E65" i="10"/>
  <c r="S64" i="10"/>
  <c r="S65" i="10" l="1"/>
  <c r="E66" i="10"/>
  <c r="F65" i="10"/>
  <c r="D66" i="10"/>
  <c r="T64" i="10"/>
  <c r="U63" i="10"/>
  <c r="D67" i="10" l="1"/>
  <c r="F66" i="10"/>
  <c r="T65" i="10"/>
  <c r="U64" i="10"/>
  <c r="S66" i="10"/>
  <c r="T66" i="10" s="1"/>
  <c r="E67" i="10"/>
  <c r="E68" i="10" l="1"/>
  <c r="S67" i="10"/>
  <c r="U66" i="10" s="1"/>
  <c r="D68" i="10"/>
  <c r="F67" i="10"/>
  <c r="U65" i="10"/>
  <c r="T67" i="10" l="1"/>
  <c r="D69" i="10"/>
  <c r="F68" i="10"/>
  <c r="E69" i="10"/>
  <c r="S68" i="10"/>
  <c r="S69" i="10" l="1"/>
  <c r="E70" i="10"/>
  <c r="T68" i="10"/>
  <c r="D70" i="10"/>
  <c r="F69" i="10"/>
  <c r="U67" i="10"/>
  <c r="S70" i="10" l="1"/>
  <c r="E71" i="10"/>
  <c r="D71" i="10"/>
  <c r="F70" i="10"/>
  <c r="T69" i="10"/>
  <c r="U68" i="10"/>
  <c r="T70" i="10" l="1"/>
  <c r="E72" i="10"/>
  <c r="S71" i="10"/>
  <c r="T71" i="10" s="1"/>
  <c r="D72" i="10"/>
  <c r="F71" i="10"/>
  <c r="U69" i="10"/>
  <c r="D73" i="10" l="1"/>
  <c r="F72" i="10"/>
  <c r="U70" i="10"/>
  <c r="E73" i="10"/>
  <c r="S72" i="10"/>
  <c r="T72" i="10" s="1"/>
  <c r="S73" i="10" l="1"/>
  <c r="T73" i="10" s="1"/>
  <c r="E74" i="10"/>
  <c r="F73" i="10"/>
  <c r="D74" i="10"/>
  <c r="U71" i="10"/>
  <c r="U72" i="10" l="1"/>
  <c r="D75" i="10"/>
  <c r="F74" i="10"/>
  <c r="S74" i="10"/>
  <c r="E75" i="10"/>
  <c r="T74" i="10" l="1"/>
  <c r="U73" i="10"/>
  <c r="E76" i="10"/>
  <c r="S75" i="10"/>
  <c r="D76" i="10"/>
  <c r="F75" i="10"/>
  <c r="D77" i="10" l="1"/>
  <c r="F76" i="10"/>
  <c r="T75" i="10"/>
  <c r="E77" i="10"/>
  <c r="S76" i="10"/>
  <c r="T76" i="10" s="1"/>
  <c r="U74" i="10"/>
  <c r="S77" i="10" l="1"/>
  <c r="U76" i="10" s="1"/>
  <c r="E78" i="10"/>
  <c r="F77" i="10"/>
  <c r="D78" i="10"/>
  <c r="U75" i="10"/>
  <c r="T77" i="10" l="1"/>
  <c r="S78" i="10"/>
  <c r="T78" i="10" s="1"/>
  <c r="E79" i="10"/>
  <c r="D79" i="10"/>
  <c r="F78" i="10"/>
  <c r="U77" i="10" l="1"/>
  <c r="E80" i="10"/>
  <c r="S79" i="10"/>
  <c r="U78" i="10" s="1"/>
  <c r="D80" i="10"/>
  <c r="F79" i="10"/>
  <c r="T79" i="10" l="1"/>
  <c r="D81" i="10"/>
  <c r="F80" i="10"/>
  <c r="E81" i="10"/>
  <c r="S80" i="10"/>
  <c r="U79" i="10" s="1"/>
  <c r="T80" i="10" l="1"/>
  <c r="S81" i="10"/>
  <c r="U80" i="10" s="1"/>
  <c r="E82" i="10"/>
  <c r="F81" i="10"/>
  <c r="D82" i="10"/>
  <c r="T81" i="10" l="1"/>
  <c r="D83" i="10"/>
  <c r="F82" i="10"/>
  <c r="S82" i="10"/>
  <c r="U81" i="10" s="1"/>
  <c r="E83" i="10"/>
  <c r="T82" i="10" l="1"/>
  <c r="E84" i="10"/>
  <c r="S83" i="10"/>
  <c r="U82" i="10" s="1"/>
  <c r="D84" i="10"/>
  <c r="F83" i="10"/>
  <c r="T83" i="10" l="1"/>
  <c r="D85" i="10"/>
  <c r="F84" i="10"/>
  <c r="E85" i="10"/>
  <c r="S84" i="10"/>
  <c r="S85" i="10" l="1"/>
  <c r="E86" i="10"/>
  <c r="U83" i="10"/>
  <c r="F85" i="10"/>
  <c r="D86" i="10"/>
  <c r="T84" i="10"/>
  <c r="D87" i="10" l="1"/>
  <c r="F86" i="10"/>
  <c r="T85" i="10"/>
  <c r="S86" i="10"/>
  <c r="E87" i="10"/>
  <c r="U84" i="10"/>
  <c r="E88" i="10" l="1"/>
  <c r="S87" i="10"/>
  <c r="T87" i="10" s="1"/>
  <c r="U85" i="10"/>
  <c r="T86" i="10"/>
  <c r="D88" i="10"/>
  <c r="F87" i="10"/>
  <c r="D89" i="10" l="1"/>
  <c r="F88" i="10"/>
  <c r="E89" i="10"/>
  <c r="S88" i="10"/>
  <c r="U87" i="10" s="1"/>
  <c r="U86" i="10"/>
  <c r="S89" i="10" l="1"/>
  <c r="U88" i="10" s="1"/>
  <c r="E90" i="10"/>
  <c r="T88" i="10"/>
  <c r="F89" i="10"/>
  <c r="D90" i="10"/>
  <c r="T89" i="10" l="1"/>
  <c r="D91" i="10"/>
  <c r="F90" i="10"/>
  <c r="S90" i="10"/>
  <c r="U89" i="10" s="1"/>
  <c r="E91" i="10"/>
  <c r="T90" i="10" l="1"/>
  <c r="E92" i="10"/>
  <c r="S91" i="10"/>
  <c r="T91" i="10" s="1"/>
  <c r="D92" i="10"/>
  <c r="F91" i="10"/>
  <c r="U90" i="10" l="1"/>
  <c r="D93" i="10"/>
  <c r="F92" i="10"/>
  <c r="E93" i="10"/>
  <c r="S92" i="10"/>
  <c r="F93" i="10" l="1"/>
  <c r="D94" i="10"/>
  <c r="S93" i="10"/>
  <c r="T93" i="10" s="1"/>
  <c r="E94" i="10"/>
  <c r="T92" i="10"/>
  <c r="U91" i="10"/>
  <c r="S94" i="10" l="1"/>
  <c r="U93" i="10" s="1"/>
  <c r="E95" i="10"/>
  <c r="D95" i="10"/>
  <c r="F94" i="10"/>
  <c r="U92" i="10"/>
  <c r="T94" i="10" l="1"/>
  <c r="E96" i="10"/>
  <c r="S95" i="10"/>
  <c r="U94" i="10" s="1"/>
  <c r="D96" i="10"/>
  <c r="F95" i="10"/>
  <c r="T95" i="10" l="1"/>
  <c r="D97" i="10"/>
  <c r="F96" i="10"/>
  <c r="E97" i="10"/>
  <c r="S96" i="10"/>
  <c r="U95" i="10" s="1"/>
  <c r="S97" i="10" l="1"/>
  <c r="E98" i="10"/>
  <c r="F97" i="10"/>
  <c r="D98" i="10"/>
  <c r="T96" i="10"/>
  <c r="S98" i="10" l="1"/>
  <c r="U97" i="10" s="1"/>
  <c r="E99" i="10"/>
  <c r="D99" i="10"/>
  <c r="F98" i="10"/>
  <c r="T97" i="10"/>
  <c r="U96" i="10"/>
  <c r="T98" i="10" l="1"/>
  <c r="D100" i="10"/>
  <c r="F99" i="10"/>
  <c r="E100" i="10"/>
  <c r="S99" i="10"/>
  <c r="T99" i="10" s="1"/>
  <c r="U98" i="10" l="1"/>
  <c r="E101" i="10"/>
  <c r="S100" i="10"/>
  <c r="U99" i="10" s="1"/>
  <c r="D101" i="10"/>
  <c r="F100" i="10"/>
  <c r="T100" i="10" l="1"/>
  <c r="F101" i="10"/>
  <c r="D102" i="10"/>
  <c r="S101" i="10"/>
  <c r="E102" i="10"/>
  <c r="D103" i="10" l="1"/>
  <c r="F102" i="10"/>
  <c r="S102" i="10"/>
  <c r="T102" i="10" s="1"/>
  <c r="E103" i="10"/>
  <c r="T101" i="10"/>
  <c r="U100" i="10"/>
  <c r="U101" i="10" l="1"/>
  <c r="E104" i="10"/>
  <c r="S103" i="10"/>
  <c r="T103" i="10" s="1"/>
  <c r="D104" i="10"/>
  <c r="F103" i="10"/>
  <c r="D105" i="10" l="1"/>
  <c r="F104" i="10"/>
  <c r="E105" i="10"/>
  <c r="S104" i="10"/>
  <c r="U103" i="10" s="1"/>
  <c r="U102" i="10"/>
  <c r="T104" i="10" l="1"/>
  <c r="F105" i="10"/>
  <c r="D106" i="10"/>
  <c r="S105" i="10"/>
  <c r="E106" i="10"/>
  <c r="S106" i="10" l="1"/>
  <c r="T106" i="10" s="1"/>
  <c r="E107" i="10"/>
  <c r="U104" i="10"/>
  <c r="D107" i="10"/>
  <c r="F106" i="10"/>
  <c r="T105" i="10"/>
  <c r="U105" i="10" l="1"/>
  <c r="E108" i="10"/>
  <c r="S107" i="10"/>
  <c r="U106" i="10" s="1"/>
  <c r="D108" i="10"/>
  <c r="F107" i="10"/>
  <c r="T107" i="10" l="1"/>
  <c r="D109" i="10"/>
  <c r="F108" i="10"/>
  <c r="E109" i="10"/>
  <c r="S108" i="10"/>
  <c r="U107" i="10" s="1"/>
  <c r="S109" i="10" l="1"/>
  <c r="T109" i="10" s="1"/>
  <c r="E110" i="10"/>
  <c r="T108" i="10"/>
  <c r="D110" i="10"/>
  <c r="F109" i="10"/>
  <c r="U108" i="10" l="1"/>
  <c r="D111" i="10"/>
  <c r="F110" i="10"/>
  <c r="S110" i="10"/>
  <c r="U109" i="10" s="1"/>
  <c r="E111" i="10"/>
  <c r="T110" i="10" l="1"/>
  <c r="E112" i="10"/>
  <c r="S111" i="10"/>
  <c r="U110" i="10" s="1"/>
  <c r="D112" i="10"/>
  <c r="F111" i="10"/>
  <c r="T111" i="10" l="1"/>
  <c r="F112" i="10"/>
  <c r="D113" i="10"/>
  <c r="E113" i="10"/>
  <c r="S112" i="10"/>
  <c r="U111" i="10" s="1"/>
  <c r="T112" i="10" l="1"/>
  <c r="S113" i="10"/>
  <c r="T113" i="10" s="1"/>
  <c r="E114" i="10"/>
  <c r="F113" i="10"/>
  <c r="D114" i="10"/>
  <c r="U112" i="10" l="1"/>
  <c r="D115" i="10"/>
  <c r="F114" i="10"/>
  <c r="S114" i="10"/>
  <c r="U113" i="10" s="1"/>
  <c r="E115" i="10"/>
  <c r="T114" i="10" l="1"/>
  <c r="E116" i="10"/>
  <c r="S115" i="10"/>
  <c r="T115" i="10" s="1"/>
  <c r="D116" i="10"/>
  <c r="F115" i="10"/>
  <c r="U114" i="10" l="1"/>
  <c r="D117" i="10"/>
  <c r="F116" i="10"/>
  <c r="E117" i="10"/>
  <c r="S116" i="10"/>
  <c r="F117" i="10" l="1"/>
  <c r="D118" i="10"/>
  <c r="S117" i="10"/>
  <c r="E118" i="10"/>
  <c r="U115" i="10"/>
  <c r="T116" i="10"/>
  <c r="S118" i="10" l="1"/>
  <c r="U117" i="10" s="1"/>
  <c r="E119" i="10"/>
  <c r="T117" i="10"/>
  <c r="D119" i="10"/>
  <c r="F118" i="10"/>
  <c r="U116" i="10"/>
  <c r="E120" i="10" l="1"/>
  <c r="S119" i="10"/>
  <c r="T119" i="10" s="1"/>
  <c r="T118" i="10"/>
  <c r="D120" i="10"/>
  <c r="F119" i="10"/>
  <c r="U118" i="10" l="1"/>
  <c r="F120" i="10"/>
  <c r="D121" i="10"/>
  <c r="E121" i="10"/>
  <c r="S120" i="10"/>
  <c r="U119" i="10" s="1"/>
  <c r="S121" i="10" l="1"/>
  <c r="T121" i="10" s="1"/>
  <c r="E122" i="10"/>
  <c r="F121" i="10"/>
  <c r="D122" i="10"/>
  <c r="T120" i="10"/>
  <c r="U120" i="10" l="1"/>
  <c r="S122" i="10"/>
  <c r="T122" i="10" s="1"/>
  <c r="E123" i="10"/>
  <c r="D123" i="10"/>
  <c r="F122" i="10"/>
  <c r="U121" i="10" l="1"/>
  <c r="D124" i="10"/>
  <c r="F123" i="10"/>
  <c r="E124" i="10"/>
  <c r="S123" i="10"/>
  <c r="U122" i="10" s="1"/>
  <c r="T123" i="10" l="1"/>
  <c r="E125" i="10"/>
  <c r="S124" i="10"/>
  <c r="U123" i="10" s="1"/>
  <c r="D125" i="10"/>
  <c r="F124" i="10"/>
  <c r="F125" i="10" l="1"/>
  <c r="D126" i="10"/>
  <c r="T124" i="10"/>
  <c r="S125" i="10"/>
  <c r="E126" i="10"/>
  <c r="T125" i="10" l="1"/>
  <c r="S126" i="10"/>
  <c r="U125" i="10" s="1"/>
  <c r="E127" i="10"/>
  <c r="D127" i="10"/>
  <c r="F126" i="10"/>
  <c r="U124" i="10"/>
  <c r="T126" i="10" l="1"/>
  <c r="D128" i="10"/>
  <c r="F127" i="10"/>
  <c r="E128" i="10"/>
  <c r="S127" i="10"/>
  <c r="T127" i="10" s="1"/>
  <c r="U126" i="10" l="1"/>
  <c r="E129" i="10"/>
  <c r="S128" i="10"/>
  <c r="U127" i="10" s="1"/>
  <c r="F128" i="10"/>
  <c r="D129" i="10"/>
  <c r="F129" i="10" l="1"/>
  <c r="D130" i="10"/>
  <c r="T128" i="10"/>
  <c r="S129" i="10"/>
  <c r="U128" i="10" s="1"/>
  <c r="E130" i="10"/>
  <c r="S130" i="10" l="1"/>
  <c r="U129" i="10" s="1"/>
  <c r="E131" i="10"/>
  <c r="D131" i="10"/>
  <c r="F130" i="10"/>
  <c r="T129" i="10"/>
  <c r="T130" i="10" l="1"/>
  <c r="D132" i="10"/>
  <c r="F131" i="10"/>
  <c r="E132" i="10"/>
  <c r="S131" i="10"/>
  <c r="U130" i="10" s="1"/>
  <c r="T131" i="10" l="1"/>
  <c r="D133" i="10"/>
  <c r="F132" i="10"/>
  <c r="E133" i="10"/>
  <c r="S132" i="10"/>
  <c r="F133" i="10" l="1"/>
  <c r="D134" i="10"/>
  <c r="S133" i="10"/>
  <c r="E134" i="10"/>
  <c r="U131" i="10"/>
  <c r="T132" i="10"/>
  <c r="T133" i="10" l="1"/>
  <c r="D135" i="10"/>
  <c r="F134" i="10"/>
  <c r="U132" i="10"/>
  <c r="S134" i="10"/>
  <c r="U133" i="10" s="1"/>
  <c r="E135" i="10"/>
  <c r="T134" i="10" l="1"/>
  <c r="D136" i="10"/>
  <c r="F135" i="10"/>
  <c r="E136" i="10"/>
  <c r="S135" i="10"/>
  <c r="F136" i="10" l="1"/>
  <c r="D137" i="10"/>
  <c r="S136" i="10"/>
  <c r="E137" i="10"/>
  <c r="T135" i="10"/>
  <c r="U134" i="10"/>
  <c r="S137" i="10" l="1"/>
  <c r="U136" i="10" s="1"/>
  <c r="E138" i="10"/>
  <c r="U135" i="10"/>
  <c r="F137" i="10"/>
  <c r="D138" i="10"/>
  <c r="T136" i="10"/>
  <c r="E139" i="10" l="1"/>
  <c r="S138" i="10"/>
  <c r="T138" i="10" s="1"/>
  <c r="D139" i="10"/>
  <c r="F138" i="10"/>
  <c r="T137" i="10"/>
  <c r="U137" i="10" l="1"/>
  <c r="D140" i="10"/>
  <c r="F139" i="10"/>
  <c r="E140" i="10"/>
  <c r="S139" i="10"/>
  <c r="S140" i="10" l="1"/>
  <c r="E141" i="10"/>
  <c r="U138" i="10"/>
  <c r="D141" i="10"/>
  <c r="F140" i="10"/>
  <c r="T139" i="10"/>
  <c r="F141" i="10" l="1"/>
  <c r="D142" i="10"/>
  <c r="T140" i="10"/>
  <c r="S141" i="10"/>
  <c r="E142" i="10"/>
  <c r="U139" i="10"/>
  <c r="T141" i="10" l="1"/>
  <c r="U140" i="10"/>
  <c r="E143" i="10"/>
  <c r="S142" i="10"/>
  <c r="T142" i="10" s="1"/>
  <c r="D143" i="10"/>
  <c r="F142" i="10"/>
  <c r="D144" i="10" l="1"/>
  <c r="F143" i="10"/>
  <c r="E144" i="10"/>
  <c r="S143" i="10"/>
  <c r="T143" i="10" s="1"/>
  <c r="U141" i="10"/>
  <c r="U142" i="10" l="1"/>
  <c r="S144" i="10"/>
  <c r="T144" i="10" s="1"/>
  <c r="E145" i="10"/>
  <c r="F144" i="10"/>
  <c r="D145" i="10"/>
  <c r="F145" i="10" l="1"/>
  <c r="D146" i="10"/>
  <c r="S145" i="10"/>
  <c r="U144" i="10" s="1"/>
  <c r="E146" i="10"/>
  <c r="U143" i="10"/>
  <c r="T145" i="10" l="1"/>
  <c r="D147" i="10"/>
  <c r="F146" i="10"/>
  <c r="E147" i="10"/>
  <c r="S146" i="10"/>
  <c r="U145" i="10" s="1"/>
  <c r="T146" i="10" l="1"/>
  <c r="E148" i="10"/>
  <c r="S147" i="10"/>
  <c r="T147" i="10" s="1"/>
  <c r="D148" i="10"/>
  <c r="F147" i="10"/>
  <c r="D149" i="10" l="1"/>
  <c r="F148" i="10"/>
  <c r="U146" i="10"/>
  <c r="S148" i="10"/>
  <c r="E149" i="10"/>
  <c r="T148" i="10" l="1"/>
  <c r="U147" i="10"/>
  <c r="S149" i="10"/>
  <c r="T149" i="10" s="1"/>
  <c r="E150" i="10"/>
  <c r="F149" i="10"/>
  <c r="D150" i="10"/>
  <c r="E151" i="10" l="1"/>
  <c r="S150" i="10"/>
  <c r="T150" i="10" s="1"/>
  <c r="U148" i="10"/>
  <c r="D151" i="10"/>
  <c r="F150" i="10"/>
  <c r="U149" i="10" l="1"/>
  <c r="D152" i="10"/>
  <c r="F151" i="10"/>
  <c r="E152" i="10"/>
  <c r="S151" i="10"/>
  <c r="U150" i="10" l="1"/>
  <c r="D153" i="10"/>
  <c r="F152" i="10"/>
  <c r="T151" i="10"/>
  <c r="S152" i="10"/>
  <c r="E153" i="10"/>
  <c r="F153" i="10" l="1"/>
  <c r="D154" i="10"/>
  <c r="U151" i="10"/>
  <c r="S153" i="10"/>
  <c r="E154" i="10"/>
  <c r="T152" i="10"/>
  <c r="T153" i="10" l="1"/>
  <c r="U152" i="10"/>
  <c r="E155" i="10"/>
  <c r="S154" i="10"/>
  <c r="D155" i="10"/>
  <c r="F154" i="10"/>
  <c r="D156" i="10" l="1"/>
  <c r="F155" i="10"/>
  <c r="T154" i="10"/>
  <c r="E156" i="10"/>
  <c r="S155" i="10"/>
  <c r="U154" i="10" s="1"/>
  <c r="U153" i="10"/>
  <c r="S156" i="10" l="1"/>
  <c r="U155" i="10" s="1"/>
  <c r="E157" i="10"/>
  <c r="D157" i="10"/>
  <c r="F156" i="10"/>
  <c r="T155" i="10"/>
  <c r="T156" i="10" l="1"/>
  <c r="D158" i="10"/>
  <c r="F157" i="10"/>
  <c r="S157" i="10"/>
  <c r="U156" i="10" s="1"/>
  <c r="E158" i="10"/>
  <c r="T157" i="10" l="1"/>
  <c r="E159" i="10"/>
  <c r="S158" i="10"/>
  <c r="T158" i="10" s="1"/>
  <c r="D159" i="10"/>
  <c r="F158" i="10"/>
  <c r="U157" i="10" l="1"/>
  <c r="D160" i="10"/>
  <c r="F159" i="10"/>
  <c r="E160" i="10"/>
  <c r="S159" i="10"/>
  <c r="T159" i="10" s="1"/>
  <c r="D161" i="10" l="1"/>
  <c r="F160" i="10"/>
  <c r="S160" i="10"/>
  <c r="T160" i="10" s="1"/>
  <c r="E161" i="10"/>
  <c r="U158" i="10"/>
  <c r="U159" i="10" l="1"/>
  <c r="F161" i="10"/>
  <c r="D162" i="10"/>
  <c r="S161" i="10"/>
  <c r="E162" i="10"/>
  <c r="T161" i="10" l="1"/>
  <c r="D163" i="10"/>
  <c r="F162" i="10"/>
  <c r="U160" i="10"/>
  <c r="E163" i="10"/>
  <c r="S162" i="10"/>
  <c r="T162" i="10" s="1"/>
  <c r="U161" i="10" l="1"/>
  <c r="E164" i="10"/>
  <c r="S163" i="10"/>
  <c r="D164" i="10"/>
  <c r="F163" i="10"/>
  <c r="S164" i="10" l="1"/>
  <c r="E165" i="10"/>
  <c r="D165" i="10"/>
  <c r="F164" i="10"/>
  <c r="U162" i="10"/>
  <c r="T163" i="10"/>
  <c r="T164" i="10" l="1"/>
  <c r="S165" i="10"/>
  <c r="U164" i="10" s="1"/>
  <c r="E166" i="10"/>
  <c r="F165" i="10"/>
  <c r="D166" i="10"/>
  <c r="U163" i="10"/>
  <c r="T165" i="10" l="1"/>
  <c r="D167" i="10"/>
  <c r="F166" i="10"/>
  <c r="E167" i="10"/>
  <c r="S166" i="10"/>
  <c r="T166" i="10" s="1"/>
  <c r="U165" i="10" l="1"/>
  <c r="E168" i="10"/>
  <c r="S167" i="10"/>
  <c r="T167" i="10" s="1"/>
  <c r="D168" i="10"/>
  <c r="F167" i="10"/>
  <c r="F168" i="10" l="1"/>
  <c r="D169" i="10"/>
  <c r="S168" i="10"/>
  <c r="E169" i="10"/>
  <c r="U166" i="10"/>
  <c r="U167" i="10" l="1"/>
  <c r="F169" i="10"/>
  <c r="D170" i="10"/>
  <c r="S169" i="10"/>
  <c r="E170" i="10"/>
  <c r="T168" i="10"/>
  <c r="T169" i="10" l="1"/>
  <c r="D171" i="10"/>
  <c r="F170" i="10"/>
  <c r="U168" i="10"/>
  <c r="E171" i="10"/>
  <c r="S170" i="10"/>
  <c r="U169" i="10" s="1"/>
  <c r="T170" i="10" l="1"/>
  <c r="E172" i="10"/>
  <c r="S171" i="10"/>
  <c r="U170" i="10" s="1"/>
  <c r="D172" i="10"/>
  <c r="F171" i="10"/>
  <c r="S172" i="10" l="1"/>
  <c r="E173" i="10"/>
  <c r="D173" i="10"/>
  <c r="F172" i="10"/>
  <c r="T171" i="10"/>
  <c r="T172" i="10" l="1"/>
  <c r="F173" i="10"/>
  <c r="D174" i="10"/>
  <c r="U171" i="10"/>
  <c r="S173" i="10"/>
  <c r="T173" i="10" s="1"/>
  <c r="E174" i="10"/>
  <c r="D175" i="10" l="1"/>
  <c r="F174" i="10"/>
  <c r="E175" i="10"/>
  <c r="S174" i="10"/>
  <c r="U173" i="10" s="1"/>
  <c r="U172" i="10"/>
  <c r="T174" i="10" l="1"/>
  <c r="E176" i="10"/>
  <c r="S175" i="10"/>
  <c r="D176" i="10"/>
  <c r="F175" i="10"/>
  <c r="S176" i="10" l="1"/>
  <c r="T176" i="10" s="1"/>
  <c r="E177" i="10"/>
  <c r="U174" i="10"/>
  <c r="D177" i="10"/>
  <c r="F176" i="10"/>
  <c r="T175" i="10"/>
  <c r="F177" i="10" l="1"/>
  <c r="D178" i="10"/>
  <c r="U175" i="10"/>
  <c r="S177" i="10"/>
  <c r="U176" i="10" s="1"/>
  <c r="E178" i="10"/>
  <c r="D179" i="10" l="1"/>
  <c r="F178" i="10"/>
  <c r="E179" i="10"/>
  <c r="S178" i="10"/>
  <c r="U177" i="10" s="1"/>
  <c r="T177" i="10"/>
  <c r="E180" i="10" l="1"/>
  <c r="S179" i="10"/>
  <c r="T178" i="10"/>
  <c r="D180" i="10"/>
  <c r="F179" i="10"/>
  <c r="U178" i="10" l="1"/>
  <c r="T179" i="10"/>
  <c r="D181" i="10"/>
  <c r="F180" i="10"/>
  <c r="S180" i="10"/>
  <c r="E181" i="10"/>
  <c r="T180" i="10" l="1"/>
  <c r="S181" i="10"/>
  <c r="U180" i="10" s="1"/>
  <c r="E182" i="10"/>
  <c r="F181" i="10"/>
  <c r="D182" i="10"/>
  <c r="U179" i="10"/>
  <c r="T181" i="10" l="1"/>
  <c r="E183" i="10"/>
  <c r="S182" i="10"/>
  <c r="U181" i="10" s="1"/>
  <c r="D183" i="10"/>
  <c r="F182" i="10"/>
  <c r="T182" i="10" l="1"/>
  <c r="D184" i="10"/>
  <c r="F183" i="10"/>
  <c r="E184" i="10"/>
  <c r="S183" i="10"/>
  <c r="T183" i="10" s="1"/>
  <c r="U182" i="10" l="1"/>
  <c r="S184" i="10"/>
  <c r="T184" i="10" s="1"/>
  <c r="E185" i="10"/>
  <c r="F184" i="10"/>
  <c r="D185" i="10"/>
  <c r="U183" i="10" l="1"/>
  <c r="F185" i="10"/>
  <c r="D186" i="10"/>
  <c r="S185" i="10"/>
  <c r="U184" i="10" s="1"/>
  <c r="E186" i="10"/>
  <c r="T185" i="10" l="1"/>
  <c r="D187" i="10"/>
  <c r="F186" i="10"/>
  <c r="E187" i="10"/>
  <c r="S186" i="10"/>
  <c r="U185" i="10" s="1"/>
  <c r="E188" i="10" l="1"/>
  <c r="S187" i="10"/>
  <c r="T186" i="10"/>
  <c r="D188" i="10"/>
  <c r="F187" i="10"/>
  <c r="U186" i="10" l="1"/>
  <c r="T187" i="10"/>
  <c r="D189" i="10"/>
  <c r="F188" i="10"/>
  <c r="S188" i="10"/>
  <c r="E189" i="10"/>
  <c r="T188" i="10" l="1"/>
  <c r="S189" i="10"/>
  <c r="U188" i="10" s="1"/>
  <c r="E190" i="10"/>
  <c r="F189" i="10"/>
  <c r="D190" i="10"/>
  <c r="U187" i="10"/>
  <c r="T189" i="10" l="1"/>
  <c r="D191" i="10"/>
  <c r="F190" i="10"/>
  <c r="E191" i="10"/>
  <c r="S190" i="10"/>
  <c r="T190" i="10" s="1"/>
  <c r="U189" i="10" l="1"/>
  <c r="D192" i="10"/>
  <c r="F191" i="10"/>
  <c r="E192" i="10"/>
  <c r="S191" i="10"/>
  <c r="F192" i="10" l="1"/>
  <c r="D193" i="10"/>
  <c r="S192" i="10"/>
  <c r="T192" i="10" s="1"/>
  <c r="E193" i="10"/>
  <c r="U190" i="10"/>
  <c r="T191" i="10"/>
  <c r="S193" i="10" l="1"/>
  <c r="U192" i="10" s="1"/>
  <c r="E194" i="10"/>
  <c r="F193" i="10"/>
  <c r="D194" i="10"/>
  <c r="U191" i="10"/>
  <c r="T193" i="10" l="1"/>
  <c r="D195" i="10"/>
  <c r="F194" i="10"/>
  <c r="E195" i="10"/>
  <c r="S194" i="10"/>
  <c r="U193" i="10" s="1"/>
  <c r="T194" i="10" l="1"/>
  <c r="D196" i="10"/>
  <c r="F195" i="10"/>
  <c r="E196" i="10"/>
  <c r="S195" i="10"/>
  <c r="D197" i="10" l="1"/>
  <c r="F196" i="10"/>
  <c r="S196" i="10"/>
  <c r="E197" i="10"/>
  <c r="U194" i="10"/>
  <c r="T195" i="10"/>
  <c r="S197" i="10" l="1"/>
  <c r="U196" i="10" s="1"/>
  <c r="E198" i="10"/>
  <c r="T196" i="10"/>
  <c r="F197" i="10"/>
  <c r="D198" i="10"/>
  <c r="U195" i="10"/>
  <c r="T197" i="10" l="1"/>
  <c r="D199" i="10"/>
  <c r="F198" i="10"/>
  <c r="E199" i="10"/>
  <c r="S198" i="10"/>
  <c r="T198" i="10" s="1"/>
  <c r="U197" i="10" l="1"/>
  <c r="E200" i="10"/>
  <c r="S199" i="10"/>
  <c r="U198" i="10" s="1"/>
  <c r="D200" i="10"/>
  <c r="F199" i="10"/>
  <c r="S200" i="10" l="1"/>
  <c r="U199" i="10" s="1"/>
  <c r="E201" i="10"/>
  <c r="D201" i="10"/>
  <c r="F200" i="10"/>
  <c r="T199" i="10"/>
  <c r="T200" i="10" l="1"/>
  <c r="S201" i="10"/>
  <c r="T201" i="10" s="1"/>
  <c r="E202" i="10"/>
  <c r="F201" i="10"/>
  <c r="D202" i="10"/>
  <c r="U200" i="10" l="1"/>
  <c r="E203" i="10"/>
  <c r="S202" i="10"/>
  <c r="U201" i="10" s="1"/>
  <c r="D203" i="10"/>
  <c r="F202" i="10"/>
  <c r="T202" i="10" l="1"/>
  <c r="E204" i="10"/>
  <c r="S203" i="10"/>
  <c r="T203" i="10" s="1"/>
  <c r="D204" i="10"/>
  <c r="F203" i="10"/>
  <c r="U202" i="10" l="1"/>
  <c r="D205" i="10"/>
  <c r="F204" i="10"/>
  <c r="S204" i="10"/>
  <c r="U203" i="10" s="1"/>
  <c r="E205" i="10"/>
  <c r="T204" i="10" l="1"/>
  <c r="S205" i="10"/>
  <c r="E206" i="10"/>
  <c r="F205" i="10"/>
  <c r="D206" i="10"/>
  <c r="D207" i="10" l="1"/>
  <c r="F206" i="10"/>
  <c r="E207" i="10"/>
  <c r="S206" i="10"/>
  <c r="U205" i="10" s="1"/>
  <c r="T205" i="10"/>
  <c r="U204" i="10"/>
  <c r="E208" i="10" l="1"/>
  <c r="S207" i="10"/>
  <c r="U206" i="10" s="1"/>
  <c r="T206" i="10"/>
  <c r="D208" i="10"/>
  <c r="F207" i="10"/>
  <c r="T207" i="10" l="1"/>
  <c r="F208" i="10"/>
  <c r="D209" i="10"/>
  <c r="S208" i="10"/>
  <c r="E209" i="10"/>
  <c r="S209" i="10" l="1"/>
  <c r="U208" i="10" s="1"/>
  <c r="E210" i="10"/>
  <c r="F209" i="10"/>
  <c r="D210" i="10"/>
  <c r="U207" i="10"/>
  <c r="T208" i="10"/>
  <c r="T209" i="10" l="1"/>
  <c r="E211" i="10"/>
  <c r="S210" i="10"/>
  <c r="U209" i="10" s="1"/>
  <c r="D211" i="10"/>
  <c r="F210" i="10"/>
  <c r="D212" i="10" l="1"/>
  <c r="F211" i="10"/>
  <c r="E212" i="10"/>
  <c r="S211" i="10"/>
  <c r="T210" i="10"/>
  <c r="S212" i="10" l="1"/>
  <c r="E213" i="10"/>
  <c r="D213" i="10"/>
  <c r="F212" i="10"/>
  <c r="U210" i="10"/>
  <c r="T211" i="10"/>
  <c r="T212" i="10" l="1"/>
  <c r="S213" i="10"/>
  <c r="U212" i="10" s="1"/>
  <c r="E214" i="10"/>
  <c r="F213" i="10"/>
  <c r="D214" i="10"/>
  <c r="U211" i="10"/>
  <c r="T213" i="10" l="1"/>
  <c r="E215" i="10"/>
  <c r="S214" i="10"/>
  <c r="U213" i="10" s="1"/>
  <c r="D215" i="10"/>
  <c r="F214" i="10"/>
  <c r="T214" i="10" l="1"/>
  <c r="D216" i="10"/>
  <c r="F215" i="10"/>
  <c r="E216" i="10"/>
  <c r="S215" i="10"/>
  <c r="T215" i="10" s="1"/>
  <c r="U214" i="10" l="1"/>
  <c r="S216" i="10"/>
  <c r="T216" i="10" s="1"/>
  <c r="E217" i="10"/>
  <c r="D217" i="10"/>
  <c r="F216" i="10"/>
  <c r="U215" i="10" l="1"/>
  <c r="F217" i="10"/>
  <c r="D218" i="10"/>
  <c r="S217" i="10"/>
  <c r="U216" i="10" s="1"/>
  <c r="E218" i="10"/>
  <c r="T217" i="10" l="1"/>
  <c r="D219" i="10"/>
  <c r="F218" i="10"/>
  <c r="E219" i="10"/>
  <c r="S218" i="10"/>
  <c r="U217" i="10" s="1"/>
  <c r="T218" i="10" l="1"/>
  <c r="E220" i="10"/>
  <c r="S219" i="10"/>
  <c r="T219" i="10" s="1"/>
  <c r="D220" i="10"/>
  <c r="F219" i="10"/>
  <c r="D221" i="10" l="1"/>
  <c r="F220" i="10"/>
  <c r="U218" i="10"/>
  <c r="S220" i="10"/>
  <c r="E221" i="10"/>
  <c r="F221" i="10" l="1"/>
  <c r="D222" i="10"/>
  <c r="U219" i="10"/>
  <c r="S221" i="10"/>
  <c r="E222" i="10"/>
  <c r="T220" i="10"/>
  <c r="E223" i="10" l="1"/>
  <c r="S222" i="10"/>
  <c r="U221" i="10" s="1"/>
  <c r="T221" i="10"/>
  <c r="D223" i="10"/>
  <c r="F222" i="10"/>
  <c r="U220" i="10"/>
  <c r="E224" i="10" l="1"/>
  <c r="S223" i="10"/>
  <c r="U222" i="10" s="1"/>
  <c r="T222" i="10"/>
  <c r="D224" i="10"/>
  <c r="F223" i="10"/>
  <c r="S224" i="10" l="1"/>
  <c r="T224" i="10" s="1"/>
  <c r="E225" i="10"/>
  <c r="F224" i="10"/>
  <c r="D225" i="10"/>
  <c r="T223" i="10"/>
  <c r="U223" i="10" l="1"/>
  <c r="S225" i="10"/>
  <c r="U224" i="10" s="1"/>
  <c r="E226" i="10"/>
  <c r="F225" i="10"/>
  <c r="D226" i="10"/>
  <c r="T225" i="10" l="1"/>
  <c r="E227" i="10"/>
  <c r="S226" i="10"/>
  <c r="T226" i="10" s="1"/>
  <c r="D227" i="10"/>
  <c r="F226" i="10"/>
  <c r="D228" i="10" l="1"/>
  <c r="F227" i="10"/>
  <c r="U225" i="10"/>
  <c r="E228" i="10"/>
  <c r="S227" i="10"/>
  <c r="U226" i="10" s="1"/>
  <c r="S228" i="10" l="1"/>
  <c r="U227" i="10" s="1"/>
  <c r="E229" i="10"/>
  <c r="F228" i="10"/>
  <c r="D229" i="10"/>
  <c r="T227" i="10"/>
  <c r="T228" i="10" l="1"/>
  <c r="F229" i="10"/>
  <c r="D230" i="10"/>
  <c r="S229" i="10"/>
  <c r="U228" i="10" s="1"/>
  <c r="E230" i="10"/>
  <c r="D231" i="10" l="1"/>
  <c r="F230" i="10"/>
  <c r="T229" i="10"/>
  <c r="E231" i="10"/>
  <c r="S230" i="10"/>
  <c r="T230" i="10" s="1"/>
  <c r="U229" i="10" l="1"/>
  <c r="E232" i="10"/>
  <c r="S231" i="10"/>
  <c r="U230" i="10" s="1"/>
  <c r="D232" i="10"/>
  <c r="F231" i="10"/>
  <c r="S232" i="10" l="1"/>
  <c r="T232" i="10" s="1"/>
  <c r="E233" i="10"/>
  <c r="F232" i="10"/>
  <c r="D233" i="10"/>
  <c r="T231" i="10"/>
  <c r="U231" i="10" l="1"/>
  <c r="S233" i="10"/>
  <c r="U232" i="10" s="1"/>
  <c r="E234" i="10"/>
  <c r="F233" i="10"/>
  <c r="D234" i="10"/>
  <c r="T233" i="10" l="1"/>
  <c r="E235" i="10"/>
  <c r="S234" i="10"/>
  <c r="T234" i="10" s="1"/>
  <c r="D235" i="10"/>
  <c r="F234" i="10"/>
  <c r="D236" i="10" l="1"/>
  <c r="F235" i="10"/>
  <c r="U233" i="10"/>
  <c r="E236" i="10"/>
  <c r="S235" i="10"/>
  <c r="U234" i="10" s="1"/>
  <c r="S236" i="10" l="1"/>
  <c r="U235" i="10" s="1"/>
  <c r="E237" i="10"/>
  <c r="D237" i="10"/>
  <c r="F236" i="10"/>
  <c r="T235" i="10"/>
  <c r="T236" i="10" l="1"/>
  <c r="F237" i="10"/>
  <c r="D238" i="10"/>
  <c r="S237" i="10"/>
  <c r="E238" i="10"/>
  <c r="U236" i="10" l="1"/>
  <c r="D239" i="10"/>
  <c r="F238" i="10"/>
  <c r="T237" i="10"/>
  <c r="E239" i="10"/>
  <c r="S238" i="10"/>
  <c r="T238" i="10" s="1"/>
  <c r="U237" i="10" l="1"/>
  <c r="E240" i="10"/>
  <c r="S239" i="10"/>
  <c r="D240" i="10"/>
  <c r="F239" i="10"/>
  <c r="S240" i="10" l="1"/>
  <c r="E241" i="10"/>
  <c r="F240" i="10"/>
  <c r="D241" i="10"/>
  <c r="U238" i="10"/>
  <c r="T239" i="10"/>
  <c r="S241" i="10" l="1"/>
  <c r="U240" i="10" s="1"/>
  <c r="E242" i="10"/>
  <c r="F241" i="10"/>
  <c r="D242" i="10"/>
  <c r="U239" i="10"/>
  <c r="T240" i="10"/>
  <c r="T241" i="10" l="1"/>
  <c r="E243" i="10"/>
  <c r="S242" i="10"/>
  <c r="U241" i="10" s="1"/>
  <c r="D243" i="10"/>
  <c r="F242" i="10"/>
  <c r="D244" i="10" l="1"/>
  <c r="F243" i="10"/>
  <c r="E244" i="10"/>
  <c r="S243" i="10"/>
  <c r="T242" i="10"/>
  <c r="D245" i="10" l="1"/>
  <c r="F244" i="10"/>
  <c r="U242" i="10"/>
  <c r="T243" i="10"/>
  <c r="S244" i="10"/>
  <c r="U243" i="10" s="1"/>
  <c r="E245" i="10"/>
  <c r="T244" i="10" l="1"/>
  <c r="D246" i="10"/>
  <c r="F245" i="10"/>
  <c r="S245" i="10"/>
  <c r="U244" i="10" s="1"/>
  <c r="E246" i="10"/>
  <c r="E247" i="10" l="1"/>
  <c r="S246" i="10"/>
  <c r="U245" i="10" s="1"/>
  <c r="T245" i="10"/>
  <c r="D247" i="10"/>
  <c r="F246" i="10"/>
  <c r="E248" i="10" l="1"/>
  <c r="S247" i="10"/>
  <c r="U246" i="10" s="1"/>
  <c r="T246" i="10"/>
  <c r="D248" i="10"/>
  <c r="F247" i="10"/>
  <c r="S248" i="10" l="1"/>
  <c r="T248" i="10" s="1"/>
  <c r="E249" i="10"/>
  <c r="D249" i="10"/>
  <c r="F248" i="10"/>
  <c r="T247" i="10"/>
  <c r="U247" i="10" l="1"/>
  <c r="F249" i="10"/>
  <c r="D250" i="10"/>
  <c r="S249" i="10"/>
  <c r="E250" i="10"/>
  <c r="E251" i="10" l="1"/>
  <c r="S250" i="10"/>
  <c r="T250" i="10" s="1"/>
  <c r="T249" i="10"/>
  <c r="D251" i="10"/>
  <c r="F250" i="10"/>
  <c r="U248" i="10"/>
  <c r="U249" i="10" l="1"/>
  <c r="D252" i="10"/>
  <c r="F251" i="10"/>
  <c r="E252" i="10"/>
  <c r="S251" i="10"/>
  <c r="T251" i="10" s="1"/>
  <c r="U250" i="10" l="1"/>
  <c r="S252" i="10"/>
  <c r="U251" i="10" s="1"/>
  <c r="E253" i="10"/>
  <c r="F252" i="10"/>
  <c r="D253" i="10"/>
  <c r="T252" i="10" l="1"/>
  <c r="F253" i="10"/>
  <c r="D254" i="10"/>
  <c r="S253" i="10"/>
  <c r="U252" i="10" s="1"/>
  <c r="E254" i="10"/>
  <c r="T253" i="10" l="1"/>
  <c r="E255" i="10"/>
  <c r="S254" i="10"/>
  <c r="T254" i="10" s="1"/>
  <c r="D255" i="10"/>
  <c r="F254" i="10"/>
  <c r="U253" i="10" l="1"/>
  <c r="D256" i="10"/>
  <c r="F255" i="10"/>
  <c r="E256" i="10"/>
  <c r="S255" i="10"/>
  <c r="F256" i="10" l="1"/>
  <c r="D257" i="10"/>
  <c r="S256" i="10"/>
  <c r="E257" i="10"/>
  <c r="U254" i="10"/>
  <c r="T255" i="10"/>
  <c r="S257" i="10" l="1"/>
  <c r="U256" i="10" s="1"/>
  <c r="E258" i="10"/>
  <c r="U255" i="10"/>
  <c r="F257" i="10"/>
  <c r="D258" i="10"/>
  <c r="T256" i="10"/>
  <c r="E259" i="10" l="1"/>
  <c r="S258" i="10"/>
  <c r="T258" i="10" s="1"/>
  <c r="D259" i="10"/>
  <c r="F258" i="10"/>
  <c r="T257" i="10"/>
  <c r="U257" i="10" l="1"/>
  <c r="D260" i="10"/>
  <c r="F259" i="10"/>
  <c r="E260" i="10"/>
  <c r="S259" i="10"/>
  <c r="T259" i="10" s="1"/>
  <c r="U258" i="10" l="1"/>
  <c r="S260" i="10"/>
  <c r="U259" i="10" s="1"/>
  <c r="E261" i="10"/>
  <c r="D261" i="10"/>
  <c r="F260" i="10"/>
  <c r="T260" i="10" l="1"/>
  <c r="D262" i="10"/>
  <c r="F261" i="10"/>
  <c r="S261" i="10"/>
  <c r="U260" i="10" s="1"/>
  <c r="E262" i="10"/>
  <c r="T261" i="10" l="1"/>
  <c r="E263" i="10"/>
  <c r="S262" i="10"/>
  <c r="T262" i="10" s="1"/>
  <c r="D263" i="10"/>
  <c r="F262" i="10"/>
  <c r="U261" i="10" l="1"/>
  <c r="F263" i="10"/>
  <c r="D264" i="10"/>
  <c r="E264" i="10"/>
  <c r="S263" i="10"/>
  <c r="S264" i="10" l="1"/>
  <c r="T264" i="10" s="1"/>
  <c r="E265" i="10"/>
  <c r="U262" i="10"/>
  <c r="T263" i="10"/>
  <c r="D265" i="10"/>
  <c r="F264" i="10"/>
  <c r="U263" i="10" l="1"/>
  <c r="F265" i="10"/>
  <c r="D266" i="10"/>
  <c r="S265" i="10"/>
  <c r="U264" i="10" s="1"/>
  <c r="E266" i="10"/>
  <c r="T265" i="10" l="1"/>
  <c r="D267" i="10"/>
  <c r="F266" i="10"/>
  <c r="E267" i="10"/>
  <c r="S266" i="10"/>
  <c r="T266" i="10" s="1"/>
  <c r="U265" i="10" l="1"/>
  <c r="F267" i="10"/>
  <c r="D268" i="10"/>
  <c r="E268" i="10"/>
  <c r="S267" i="10"/>
  <c r="T267" i="10" s="1"/>
  <c r="S268" i="10" l="1"/>
  <c r="T268" i="10" s="1"/>
  <c r="E269" i="10"/>
  <c r="U266" i="10"/>
  <c r="D269" i="10"/>
  <c r="F268" i="10"/>
  <c r="U267" i="10" l="1"/>
  <c r="S269" i="10"/>
  <c r="T269" i="10" s="1"/>
  <c r="E270" i="10"/>
  <c r="D270" i="10"/>
  <c r="F269" i="10"/>
  <c r="U268" i="10" l="1"/>
  <c r="D271" i="10"/>
  <c r="F270" i="10"/>
  <c r="E271" i="10"/>
  <c r="S270" i="10"/>
  <c r="U269" i="10" s="1"/>
  <c r="E272" i="10" l="1"/>
  <c r="S271" i="10"/>
  <c r="T270" i="10"/>
  <c r="D272" i="10"/>
  <c r="F271" i="10"/>
  <c r="U270" i="10" l="1"/>
  <c r="T271" i="10"/>
  <c r="F272" i="10"/>
  <c r="D273" i="10"/>
  <c r="S272" i="10"/>
  <c r="E273" i="10"/>
  <c r="F273" i="10" l="1"/>
  <c r="D274" i="10"/>
  <c r="U271" i="10"/>
  <c r="S273" i="10"/>
  <c r="E274" i="10"/>
  <c r="T272" i="10"/>
  <c r="T273" i="10" l="1"/>
  <c r="E275" i="10"/>
  <c r="S274" i="10"/>
  <c r="T274" i="10" s="1"/>
  <c r="D275" i="10"/>
  <c r="F274" i="10"/>
  <c r="U272" i="10"/>
  <c r="E276" i="10" l="1"/>
  <c r="S275" i="10"/>
  <c r="T275" i="10" s="1"/>
  <c r="F275" i="10"/>
  <c r="D276" i="10"/>
  <c r="U273" i="10"/>
  <c r="U274" i="10" l="1"/>
  <c r="D277" i="10"/>
  <c r="F276" i="10"/>
  <c r="S276" i="10"/>
  <c r="E277" i="10"/>
  <c r="S277" i="10" l="1"/>
  <c r="U276" i="10" s="1"/>
  <c r="E278" i="10"/>
  <c r="T276" i="10"/>
  <c r="U275" i="10"/>
  <c r="D278" i="10"/>
  <c r="F277" i="10"/>
  <c r="T277" i="10" l="1"/>
  <c r="D279" i="10"/>
  <c r="F278" i="10"/>
  <c r="E279" i="10"/>
  <c r="S278" i="10"/>
  <c r="U277" i="10" s="1"/>
  <c r="F279" i="10" l="1"/>
  <c r="D280" i="10"/>
  <c r="E280" i="10"/>
  <c r="S279" i="10"/>
  <c r="T278" i="10"/>
  <c r="S280" i="10" l="1"/>
  <c r="E281" i="10"/>
  <c r="U278" i="10"/>
  <c r="T279" i="10"/>
  <c r="D281" i="10"/>
  <c r="F280" i="10"/>
  <c r="U279" i="10" l="1"/>
  <c r="F281" i="10"/>
  <c r="D282" i="10"/>
  <c r="S281" i="10"/>
  <c r="E282" i="10"/>
  <c r="T280" i="10"/>
  <c r="T281" i="10" l="1"/>
  <c r="E283" i="10"/>
  <c r="S282" i="10"/>
  <c r="T282" i="10" s="1"/>
  <c r="D283" i="10"/>
  <c r="F282" i="10"/>
  <c r="U280" i="10"/>
  <c r="F283" i="10" l="1"/>
  <c r="D284" i="10"/>
  <c r="U281" i="10"/>
  <c r="E284" i="10"/>
  <c r="S283" i="10"/>
  <c r="U282" i="10" s="1"/>
  <c r="S284" i="10" l="1"/>
  <c r="U283" i="10" s="1"/>
  <c r="E285" i="10"/>
  <c r="D285" i="10"/>
  <c r="F284" i="10"/>
  <c r="T283" i="10"/>
  <c r="T284" i="10" l="1"/>
  <c r="S285" i="10"/>
  <c r="U284" i="10" s="1"/>
  <c r="E286" i="10"/>
  <c r="D286" i="10"/>
  <c r="F285" i="10"/>
  <c r="T285" i="10" l="1"/>
  <c r="D287" i="10"/>
  <c r="F286" i="10"/>
  <c r="E287" i="10"/>
  <c r="S286" i="10"/>
  <c r="U285" i="10" s="1"/>
  <c r="D288" i="10" l="1"/>
  <c r="F287" i="10"/>
  <c r="E288" i="10"/>
  <c r="S287" i="10"/>
  <c r="T286" i="10"/>
  <c r="S288" i="10" l="1"/>
  <c r="E289" i="10"/>
  <c r="F288" i="10"/>
  <c r="D289" i="10"/>
  <c r="U286" i="10"/>
  <c r="T287" i="10"/>
  <c r="S289" i="10" l="1"/>
  <c r="U289" i="10" s="1"/>
  <c r="N19" i="10"/>
  <c r="P19" i="10"/>
  <c r="F289" i="10"/>
  <c r="U287" i="10"/>
  <c r="T288" i="10"/>
  <c r="O19" i="10" l="1"/>
  <c r="P32" i="9"/>
  <c r="T289" i="10"/>
  <c r="Q19" i="10" s="1"/>
  <c r="P15" i="10" s="1"/>
  <c r="U288" i="10"/>
  <c r="R19" i="10" s="1"/>
  <c r="O15" i="10" s="1"/>
  <c r="V19" i="10" l="1"/>
  <c r="Q15" i="10"/>
  <c r="C1" i="29" l="1"/>
  <c r="O1" i="29" l="1"/>
  <c r="I19" i="29"/>
  <c r="K19" i="29"/>
  <c r="J19" i="29"/>
  <c r="L19" i="29" l="1"/>
  <c r="J20" i="29" s="1"/>
  <c r="M19" i="29"/>
  <c r="K20" i="29" s="1"/>
  <c r="E20" i="29" s="1"/>
  <c r="F19" i="29"/>
  <c r="I20" i="29" l="1"/>
  <c r="D20" i="29"/>
  <c r="S20" i="29"/>
  <c r="U19" i="29" l="1"/>
  <c r="T20" i="29"/>
  <c r="F20" i="29"/>
  <c r="M20" i="29"/>
  <c r="K21" i="29" s="1"/>
  <c r="L20" i="29"/>
  <c r="J21" i="29" s="1"/>
  <c r="E21" i="29" l="1"/>
  <c r="I21" i="29"/>
  <c r="D21" i="29"/>
  <c r="L21" i="29" l="1"/>
  <c r="J22" i="29" s="1"/>
  <c r="D22" i="29" s="1"/>
  <c r="M21" i="29"/>
  <c r="K22" i="29" s="1"/>
  <c r="S21" i="29"/>
  <c r="F21" i="29"/>
  <c r="U20" i="29" l="1"/>
  <c r="T21" i="29"/>
  <c r="F22" i="29"/>
  <c r="E22" i="29"/>
  <c r="I22" i="29"/>
  <c r="S22" i="29" l="1"/>
  <c r="L22" i="29"/>
  <c r="J23" i="29" s="1"/>
  <c r="M22" i="29"/>
  <c r="K23" i="29" s="1"/>
  <c r="E23" i="29" s="1"/>
  <c r="I23" i="29" l="1"/>
  <c r="D23" i="29"/>
  <c r="S23" i="29"/>
  <c r="U22" i="29" s="1"/>
  <c r="T22" i="29"/>
  <c r="U21" i="29"/>
  <c r="L23" i="29" l="1"/>
  <c r="J24" i="29" s="1"/>
  <c r="D24" i="29" s="1"/>
  <c r="M23" i="29"/>
  <c r="K24" i="29" s="1"/>
  <c r="T23" i="29"/>
  <c r="F23" i="29"/>
  <c r="E24" i="29" l="1"/>
  <c r="F24" i="29"/>
  <c r="I24" i="29"/>
  <c r="M24" i="29" l="1"/>
  <c r="K25" i="29" s="1"/>
  <c r="L24" i="29"/>
  <c r="J25" i="29" s="1"/>
  <c r="S24" i="29"/>
  <c r="I25" i="29" l="1"/>
  <c r="D25" i="29"/>
  <c r="E25" i="29"/>
  <c r="T24" i="29"/>
  <c r="U23" i="29"/>
  <c r="F25" i="29" l="1"/>
  <c r="S25" i="29"/>
  <c r="M25" i="29"/>
  <c r="K26" i="29" s="1"/>
  <c r="E26" i="29" s="1"/>
  <c r="L25" i="29"/>
  <c r="J26" i="29" s="1"/>
  <c r="I26" i="29" l="1"/>
  <c r="T25" i="29"/>
  <c r="U24" i="29"/>
  <c r="D26" i="29"/>
  <c r="S26" i="29"/>
  <c r="T26" i="29" s="1"/>
  <c r="U25" i="29" l="1"/>
  <c r="F26" i="29"/>
  <c r="L26" i="29"/>
  <c r="J27" i="29" s="1"/>
  <c r="M26" i="29"/>
  <c r="K27" i="29" s="1"/>
  <c r="E27" i="29" l="1"/>
  <c r="I27" i="29"/>
  <c r="D27" i="29"/>
  <c r="L27" i="29" l="1"/>
  <c r="J28" i="29" s="1"/>
  <c r="D28" i="29" s="1"/>
  <c r="M27" i="29"/>
  <c r="K28" i="29" s="1"/>
  <c r="E28" i="29" s="1"/>
  <c r="S27" i="29"/>
  <c r="F27" i="29"/>
  <c r="S28" i="29" l="1"/>
  <c r="T28" i="29" s="1"/>
  <c r="U26" i="29"/>
  <c r="T27" i="29"/>
  <c r="F28" i="29"/>
  <c r="I28" i="29"/>
  <c r="U27" i="29" l="1"/>
  <c r="M28" i="29"/>
  <c r="K29" i="29" s="1"/>
  <c r="L28" i="29"/>
  <c r="J29" i="29" s="1"/>
  <c r="I29" i="29" l="1"/>
  <c r="D29" i="29"/>
  <c r="E29" i="29"/>
  <c r="F29" i="29" l="1"/>
  <c r="S29" i="29"/>
  <c r="L29" i="29"/>
  <c r="J30" i="29" s="1"/>
  <c r="M29" i="29"/>
  <c r="K30" i="29" s="1"/>
  <c r="E30" i="29" s="1"/>
  <c r="S30" i="29" l="1"/>
  <c r="U29" i="29" s="1"/>
  <c r="T29" i="29"/>
  <c r="U28" i="29"/>
  <c r="I30" i="29"/>
  <c r="D30" i="29"/>
  <c r="T30" i="29" l="1"/>
  <c r="L30" i="29"/>
  <c r="J31" i="29" s="1"/>
  <c r="D31" i="29" s="1"/>
  <c r="M30" i="29"/>
  <c r="K31" i="29" s="1"/>
  <c r="F30" i="29"/>
  <c r="AF34" i="9"/>
  <c r="AG34" i="9" s="1"/>
  <c r="C1" i="11" l="1"/>
  <c r="F31" i="29"/>
  <c r="E31" i="29"/>
  <c r="I31" i="29"/>
  <c r="S31" i="29" l="1"/>
  <c r="L31" i="29"/>
  <c r="J32" i="29" s="1"/>
  <c r="M31" i="29"/>
  <c r="K32" i="29" s="1"/>
  <c r="I19" i="11"/>
  <c r="O1" i="11"/>
  <c r="K19" i="11"/>
  <c r="J19" i="11"/>
  <c r="C1" i="15"/>
  <c r="I32" i="29" l="1"/>
  <c r="D32" i="29"/>
  <c r="I19" i="15"/>
  <c r="O1" i="15"/>
  <c r="K19" i="15"/>
  <c r="J19" i="15"/>
  <c r="F19" i="11"/>
  <c r="E32" i="29"/>
  <c r="C1" i="16"/>
  <c r="L19" i="11"/>
  <c r="J20" i="11" s="1"/>
  <c r="M19" i="11"/>
  <c r="K20" i="11" s="1"/>
  <c r="T31" i="29"/>
  <c r="U30" i="29"/>
  <c r="E20" i="11" l="1"/>
  <c r="I20" i="11"/>
  <c r="D20" i="11"/>
  <c r="F32" i="29"/>
  <c r="O1" i="16"/>
  <c r="I19" i="16"/>
  <c r="K19" i="16"/>
  <c r="J19" i="16"/>
  <c r="F19" i="15"/>
  <c r="L32" i="29"/>
  <c r="J33" i="29" s="1"/>
  <c r="M32" i="29"/>
  <c r="K33" i="29" s="1"/>
  <c r="E33" i="29" s="1"/>
  <c r="S32" i="29"/>
  <c r="C1" i="17"/>
  <c r="L19" i="15"/>
  <c r="J20" i="15" s="1"/>
  <c r="M19" i="15"/>
  <c r="K20" i="15" s="1"/>
  <c r="I20" i="15" l="1"/>
  <c r="D20" i="15"/>
  <c r="E20" i="15"/>
  <c r="I33" i="29"/>
  <c r="S33" i="29"/>
  <c r="U32" i="29" s="1"/>
  <c r="M20" i="11"/>
  <c r="K21" i="11" s="1"/>
  <c r="E21" i="11" s="1"/>
  <c r="L20" i="11"/>
  <c r="J21" i="11" s="1"/>
  <c r="D21" i="11" s="1"/>
  <c r="T32" i="29"/>
  <c r="U31" i="29"/>
  <c r="L19" i="16"/>
  <c r="J20" i="16" s="1"/>
  <c r="M19" i="16"/>
  <c r="K20" i="16" s="1"/>
  <c r="S20" i="11"/>
  <c r="C1" i="18"/>
  <c r="O1" i="17"/>
  <c r="I19" i="17"/>
  <c r="K19" i="17"/>
  <c r="J19" i="17"/>
  <c r="F19" i="16"/>
  <c r="D33" i="29"/>
  <c r="F20" i="11"/>
  <c r="T33" i="29" l="1"/>
  <c r="E20" i="16"/>
  <c r="I20" i="16"/>
  <c r="D20" i="16"/>
  <c r="F19" i="17"/>
  <c r="I19" i="18"/>
  <c r="O1" i="18"/>
  <c r="K19" i="18"/>
  <c r="J19" i="18"/>
  <c r="I21" i="11"/>
  <c r="F20" i="15"/>
  <c r="C1" i="19"/>
  <c r="L33" i="29"/>
  <c r="J34" i="29" s="1"/>
  <c r="M33" i="29"/>
  <c r="K34" i="29" s="1"/>
  <c r="F33" i="29"/>
  <c r="S21" i="11"/>
  <c r="T21" i="11" s="1"/>
  <c r="F21" i="11"/>
  <c r="M19" i="17"/>
  <c r="K20" i="17" s="1"/>
  <c r="E20" i="17" s="1"/>
  <c r="L19" i="17"/>
  <c r="J20" i="17" s="1"/>
  <c r="U19" i="11"/>
  <c r="T20" i="11"/>
  <c r="S20" i="15"/>
  <c r="L20" i="15"/>
  <c r="J21" i="15" s="1"/>
  <c r="D21" i="15" s="1"/>
  <c r="M20" i="15"/>
  <c r="K21" i="15" s="1"/>
  <c r="E21" i="15" s="1"/>
  <c r="U20" i="11" l="1"/>
  <c r="I20" i="17"/>
  <c r="D20" i="17"/>
  <c r="S21" i="15"/>
  <c r="U20" i="15" s="1"/>
  <c r="F21" i="15"/>
  <c r="S20" i="17"/>
  <c r="I34" i="29"/>
  <c r="O1" i="19"/>
  <c r="I19" i="19"/>
  <c r="K19" i="19"/>
  <c r="J19" i="19"/>
  <c r="L19" i="18"/>
  <c r="J20" i="18" s="1"/>
  <c r="M19" i="18"/>
  <c r="K20" i="18" s="1"/>
  <c r="E20" i="18" s="1"/>
  <c r="T20" i="15"/>
  <c r="U19" i="15"/>
  <c r="D34" i="29"/>
  <c r="M20" i="16"/>
  <c r="K21" i="16" s="1"/>
  <c r="E21" i="16" s="1"/>
  <c r="L20" i="16"/>
  <c r="J21" i="16" s="1"/>
  <c r="S20" i="16"/>
  <c r="I21" i="15"/>
  <c r="C1" i="20"/>
  <c r="E34" i="29"/>
  <c r="L21" i="11"/>
  <c r="J22" i="11" s="1"/>
  <c r="M21" i="11"/>
  <c r="K22" i="11" s="1"/>
  <c r="F19" i="18"/>
  <c r="F20" i="16"/>
  <c r="T21" i="15" l="1"/>
  <c r="I19" i="20"/>
  <c r="O1" i="20"/>
  <c r="K19" i="20"/>
  <c r="J19" i="20"/>
  <c r="L34" i="29"/>
  <c r="J35" i="29" s="1"/>
  <c r="D35" i="29" s="1"/>
  <c r="M34" i="29"/>
  <c r="K35" i="29" s="1"/>
  <c r="F20" i="17"/>
  <c r="S34" i="29"/>
  <c r="I22" i="11"/>
  <c r="D22" i="11"/>
  <c r="I20" i="18"/>
  <c r="M21" i="15"/>
  <c r="K22" i="15" s="1"/>
  <c r="L21" i="15"/>
  <c r="J22" i="15" s="1"/>
  <c r="F34" i="29"/>
  <c r="C1" i="21"/>
  <c r="U19" i="16"/>
  <c r="T20" i="16"/>
  <c r="S20" i="18"/>
  <c r="I21" i="16"/>
  <c r="M19" i="19"/>
  <c r="K20" i="19" s="1"/>
  <c r="L19" i="19"/>
  <c r="J20" i="19" s="1"/>
  <c r="T20" i="17"/>
  <c r="U19" i="17"/>
  <c r="D21" i="16"/>
  <c r="E22" i="11"/>
  <c r="D20" i="18"/>
  <c r="S21" i="16"/>
  <c r="F19" i="19"/>
  <c r="M20" i="17"/>
  <c r="K21" i="17" s="1"/>
  <c r="L20" i="17"/>
  <c r="J21" i="17" s="1"/>
  <c r="I20" i="19" l="1"/>
  <c r="D20" i="19"/>
  <c r="E20" i="19"/>
  <c r="M21" i="16"/>
  <c r="K22" i="16" s="1"/>
  <c r="L21" i="16"/>
  <c r="J22" i="16" s="1"/>
  <c r="D22" i="16" s="1"/>
  <c r="U20" i="16"/>
  <c r="F35" i="29"/>
  <c r="F20" i="18"/>
  <c r="I21" i="17"/>
  <c r="T21" i="16"/>
  <c r="E22" i="15"/>
  <c r="F22" i="11"/>
  <c r="U33" i="29"/>
  <c r="T34" i="29"/>
  <c r="E21" i="17"/>
  <c r="F21" i="16"/>
  <c r="I35" i="29"/>
  <c r="T20" i="18"/>
  <c r="U19" i="18"/>
  <c r="O1" i="21"/>
  <c r="I19" i="21"/>
  <c r="K19" i="21"/>
  <c r="J19" i="21"/>
  <c r="L22" i="11"/>
  <c r="J23" i="11" s="1"/>
  <c r="M22" i="11"/>
  <c r="K23" i="11" s="1"/>
  <c r="E23" i="11" s="1"/>
  <c r="F19" i="20"/>
  <c r="S22" i="11"/>
  <c r="C1" i="22"/>
  <c r="I22" i="15"/>
  <c r="D22" i="15"/>
  <c r="L20" i="18"/>
  <c r="J21" i="18" s="1"/>
  <c r="D21" i="18" s="1"/>
  <c r="M20" i="18"/>
  <c r="K21" i="18" s="1"/>
  <c r="E35" i="29"/>
  <c r="D21" i="17"/>
  <c r="M19" i="20"/>
  <c r="K20" i="20" s="1"/>
  <c r="L19" i="20"/>
  <c r="J20" i="20" s="1"/>
  <c r="E20" i="20" l="1"/>
  <c r="I20" i="20"/>
  <c r="D20" i="20"/>
  <c r="E21" i="18"/>
  <c r="L22" i="15"/>
  <c r="J23" i="15" s="1"/>
  <c r="D23" i="15" s="1"/>
  <c r="M22" i="15"/>
  <c r="K23" i="15" s="1"/>
  <c r="E23" i="15" s="1"/>
  <c r="T22" i="11"/>
  <c r="U21" i="11"/>
  <c r="I23" i="11"/>
  <c r="F19" i="21"/>
  <c r="L21" i="17"/>
  <c r="J22" i="17" s="1"/>
  <c r="D22" i="17" s="1"/>
  <c r="M21" i="17"/>
  <c r="K22" i="17" s="1"/>
  <c r="E22" i="17" s="1"/>
  <c r="F21" i="18"/>
  <c r="E22" i="16"/>
  <c r="I21" i="18"/>
  <c r="O1" i="22"/>
  <c r="I19" i="22"/>
  <c r="K19" i="22"/>
  <c r="J19" i="22"/>
  <c r="F22" i="16"/>
  <c r="D23" i="11"/>
  <c r="F20" i="19"/>
  <c r="F21" i="17"/>
  <c r="F22" i="15"/>
  <c r="C1" i="23"/>
  <c r="S35" i="29"/>
  <c r="S23" i="11"/>
  <c r="U22" i="11" s="1"/>
  <c r="L19" i="21"/>
  <c r="J20" i="21" s="1"/>
  <c r="M19" i="21"/>
  <c r="K20" i="21" s="1"/>
  <c r="L35" i="29"/>
  <c r="J36" i="29" s="1"/>
  <c r="M35" i="29"/>
  <c r="K36" i="29" s="1"/>
  <c r="E36" i="29" s="1"/>
  <c r="S21" i="17"/>
  <c r="S22" i="15"/>
  <c r="I22" i="16"/>
  <c r="S20" i="19"/>
  <c r="L20" i="19"/>
  <c r="J21" i="19" s="1"/>
  <c r="M20" i="19"/>
  <c r="K21" i="19" s="1"/>
  <c r="I20" i="21" l="1"/>
  <c r="D20" i="21"/>
  <c r="M23" i="11"/>
  <c r="K24" i="11" s="1"/>
  <c r="L23" i="11"/>
  <c r="J24" i="11" s="1"/>
  <c r="D24" i="11" s="1"/>
  <c r="M20" i="20"/>
  <c r="K21" i="20" s="1"/>
  <c r="E21" i="20" s="1"/>
  <c r="L20" i="20"/>
  <c r="J21" i="20" s="1"/>
  <c r="D21" i="20" s="1"/>
  <c r="S23" i="15"/>
  <c r="U22" i="15" s="1"/>
  <c r="M19" i="22"/>
  <c r="K20" i="22" s="1"/>
  <c r="L19" i="22"/>
  <c r="J20" i="22" s="1"/>
  <c r="S22" i="16"/>
  <c r="I36" i="29"/>
  <c r="D36" i="29"/>
  <c r="F23" i="15"/>
  <c r="F23" i="11"/>
  <c r="M21" i="18"/>
  <c r="K22" i="18" s="1"/>
  <c r="E22" i="18" s="1"/>
  <c r="L21" i="18"/>
  <c r="J22" i="18" s="1"/>
  <c r="S21" i="18"/>
  <c r="I21" i="19"/>
  <c r="S22" i="17"/>
  <c r="U21" i="17" s="1"/>
  <c r="O1" i="23"/>
  <c r="I19" i="23"/>
  <c r="K19" i="23"/>
  <c r="J19" i="23"/>
  <c r="T23" i="11"/>
  <c r="U19" i="19"/>
  <c r="T20" i="19"/>
  <c r="T22" i="15"/>
  <c r="U21" i="15"/>
  <c r="U20" i="17"/>
  <c r="T21" i="17"/>
  <c r="S36" i="29"/>
  <c r="U35" i="29" s="1"/>
  <c r="C1" i="24"/>
  <c r="F19" i="22"/>
  <c r="F20" i="20"/>
  <c r="S20" i="20"/>
  <c r="E21" i="19"/>
  <c r="L22" i="16"/>
  <c r="J23" i="16" s="1"/>
  <c r="M22" i="16"/>
  <c r="K23" i="16" s="1"/>
  <c r="T35" i="29"/>
  <c r="U34" i="29"/>
  <c r="E20" i="21"/>
  <c r="F22" i="17"/>
  <c r="D21" i="19"/>
  <c r="I22" i="17"/>
  <c r="I23" i="15"/>
  <c r="T36" i="29" l="1"/>
  <c r="T22" i="17"/>
  <c r="S22" i="18"/>
  <c r="U21" i="18" s="1"/>
  <c r="E20" i="22"/>
  <c r="I20" i="22"/>
  <c r="T20" i="20"/>
  <c r="U19" i="20"/>
  <c r="C1" i="25"/>
  <c r="F19" i="23"/>
  <c r="U20" i="18"/>
  <c r="T21" i="18"/>
  <c r="I24" i="11"/>
  <c r="F20" i="21"/>
  <c r="F21" i="19"/>
  <c r="I22" i="18"/>
  <c r="D22" i="18"/>
  <c r="F36" i="29"/>
  <c r="E24" i="11"/>
  <c r="M23" i="15"/>
  <c r="K24" i="15" s="1"/>
  <c r="L23" i="15"/>
  <c r="J24" i="15" s="1"/>
  <c r="D20" i="22"/>
  <c r="S21" i="19"/>
  <c r="O1" i="24"/>
  <c r="I19" i="24"/>
  <c r="K19" i="24"/>
  <c r="J19" i="24"/>
  <c r="M19" i="23"/>
  <c r="K20" i="23" s="1"/>
  <c r="L19" i="23"/>
  <c r="J20" i="23" s="1"/>
  <c r="M36" i="29"/>
  <c r="K37" i="29" s="1"/>
  <c r="L36" i="29"/>
  <c r="J37" i="29" s="1"/>
  <c r="T22" i="16"/>
  <c r="U21" i="16"/>
  <c r="M21" i="19"/>
  <c r="K22" i="19" s="1"/>
  <c r="L21" i="19"/>
  <c r="J22" i="19" s="1"/>
  <c r="F24" i="11"/>
  <c r="S20" i="21"/>
  <c r="S21" i="20"/>
  <c r="U20" i="20" s="1"/>
  <c r="L22" i="17"/>
  <c r="J23" i="17" s="1"/>
  <c r="M22" i="17"/>
  <c r="K23" i="17" s="1"/>
  <c r="I23" i="16"/>
  <c r="D23" i="16"/>
  <c r="F21" i="20"/>
  <c r="T23" i="15"/>
  <c r="E23" i="16"/>
  <c r="I21" i="20"/>
  <c r="M20" i="21"/>
  <c r="K21" i="21" s="1"/>
  <c r="E21" i="21" s="1"/>
  <c r="L20" i="21"/>
  <c r="J21" i="21" s="1"/>
  <c r="T22" i="18" l="1"/>
  <c r="T21" i="20"/>
  <c r="I20" i="23"/>
  <c r="D20" i="23"/>
  <c r="E20" i="23"/>
  <c r="I21" i="21"/>
  <c r="L21" i="20"/>
  <c r="J22" i="20" s="1"/>
  <c r="M21" i="20"/>
  <c r="K22" i="20" s="1"/>
  <c r="S21" i="21"/>
  <c r="T21" i="21" s="1"/>
  <c r="I22" i="19"/>
  <c r="F20" i="22"/>
  <c r="F22" i="18"/>
  <c r="C1" i="26"/>
  <c r="M23" i="16"/>
  <c r="K24" i="16" s="1"/>
  <c r="E24" i="16" s="1"/>
  <c r="L23" i="16"/>
  <c r="J24" i="16" s="1"/>
  <c r="D24" i="16" s="1"/>
  <c r="U19" i="21"/>
  <c r="T20" i="21"/>
  <c r="I24" i="15"/>
  <c r="D24" i="15"/>
  <c r="M24" i="11"/>
  <c r="K25" i="11" s="1"/>
  <c r="E25" i="11" s="1"/>
  <c r="L24" i="11"/>
  <c r="J25" i="11" s="1"/>
  <c r="S23" i="16"/>
  <c r="E23" i="17"/>
  <c r="L19" i="24"/>
  <c r="J20" i="24" s="1"/>
  <c r="M19" i="24"/>
  <c r="K20" i="24" s="1"/>
  <c r="E24" i="15"/>
  <c r="F23" i="16"/>
  <c r="I23" i="17"/>
  <c r="D23" i="17"/>
  <c r="E37" i="29"/>
  <c r="F19" i="24"/>
  <c r="T21" i="19"/>
  <c r="U20" i="19"/>
  <c r="S24" i="11"/>
  <c r="D22" i="19"/>
  <c r="D21" i="21"/>
  <c r="I19" i="25"/>
  <c r="O1" i="25"/>
  <c r="K19" i="25"/>
  <c r="J19" i="25"/>
  <c r="L20" i="22"/>
  <c r="J21" i="22" s="1"/>
  <c r="M20" i="22"/>
  <c r="K21" i="22" s="1"/>
  <c r="S20" i="22"/>
  <c r="I37" i="29"/>
  <c r="E22" i="19"/>
  <c r="D37" i="29"/>
  <c r="L22" i="18"/>
  <c r="J23" i="18" s="1"/>
  <c r="M22" i="18"/>
  <c r="K23" i="18" s="1"/>
  <c r="U20" i="21" l="1"/>
  <c r="I20" i="24"/>
  <c r="D20" i="24"/>
  <c r="E20" i="24"/>
  <c r="E23" i="18"/>
  <c r="F21" i="21"/>
  <c r="F23" i="17"/>
  <c r="F24" i="16"/>
  <c r="S23" i="17"/>
  <c r="S24" i="16"/>
  <c r="T24" i="16" s="1"/>
  <c r="F24" i="15"/>
  <c r="O1" i="26"/>
  <c r="I19" i="26"/>
  <c r="K19" i="26"/>
  <c r="J19" i="26"/>
  <c r="I23" i="18"/>
  <c r="L37" i="29"/>
  <c r="J38" i="29" s="1"/>
  <c r="M37" i="29"/>
  <c r="K38" i="29" s="1"/>
  <c r="E38" i="29" s="1"/>
  <c r="E21" i="22"/>
  <c r="I21" i="22"/>
  <c r="F19" i="25"/>
  <c r="F22" i="19"/>
  <c r="S25" i="11"/>
  <c r="T25" i="11" s="1"/>
  <c r="T23" i="16"/>
  <c r="U22" i="16"/>
  <c r="M21" i="21"/>
  <c r="K22" i="21" s="1"/>
  <c r="L21" i="21"/>
  <c r="J22" i="21" s="1"/>
  <c r="F20" i="23"/>
  <c r="F37" i="29"/>
  <c r="L19" i="25"/>
  <c r="J20" i="25" s="1"/>
  <c r="D20" i="25" s="1"/>
  <c r="M19" i="25"/>
  <c r="K20" i="25" s="1"/>
  <c r="E20" i="25" s="1"/>
  <c r="T24" i="11"/>
  <c r="U23" i="11"/>
  <c r="S37" i="29"/>
  <c r="M23" i="17"/>
  <c r="K24" i="17" s="1"/>
  <c r="E24" i="17" s="1"/>
  <c r="L23" i="17"/>
  <c r="J24" i="17" s="1"/>
  <c r="S24" i="15"/>
  <c r="I25" i="11"/>
  <c r="D25" i="11"/>
  <c r="M24" i="15"/>
  <c r="K25" i="15" s="1"/>
  <c r="E25" i="15" s="1"/>
  <c r="L24" i="15"/>
  <c r="J25" i="15" s="1"/>
  <c r="I24" i="16"/>
  <c r="E22" i="20"/>
  <c r="S20" i="23"/>
  <c r="T20" i="22"/>
  <c r="U19" i="22"/>
  <c r="S22" i="19"/>
  <c r="D23" i="18"/>
  <c r="D21" i="22"/>
  <c r="M22" i="19"/>
  <c r="K23" i="19" s="1"/>
  <c r="L22" i="19"/>
  <c r="J23" i="19" s="1"/>
  <c r="I22" i="20"/>
  <c r="D22" i="20"/>
  <c r="M20" i="23"/>
  <c r="K21" i="23" s="1"/>
  <c r="L20" i="23"/>
  <c r="J21" i="23" s="1"/>
  <c r="U24" i="11" l="1"/>
  <c r="U23" i="16"/>
  <c r="F20" i="25"/>
  <c r="S24" i="17"/>
  <c r="I21" i="23"/>
  <c r="F23" i="18"/>
  <c r="S22" i="20"/>
  <c r="I25" i="15"/>
  <c r="S25" i="15"/>
  <c r="U24" i="15" s="1"/>
  <c r="I38" i="29"/>
  <c r="L19" i="26"/>
  <c r="J20" i="26" s="1"/>
  <c r="M19" i="26"/>
  <c r="K20" i="26" s="1"/>
  <c r="S20" i="25"/>
  <c r="U36" i="29"/>
  <c r="T37" i="29"/>
  <c r="D38" i="29"/>
  <c r="M21" i="22"/>
  <c r="K22" i="22" s="1"/>
  <c r="E22" i="22" s="1"/>
  <c r="L21" i="22"/>
  <c r="J22" i="22" s="1"/>
  <c r="D22" i="22" s="1"/>
  <c r="S23" i="18"/>
  <c r="F20" i="24"/>
  <c r="F22" i="20"/>
  <c r="E23" i="19"/>
  <c r="E21" i="23"/>
  <c r="M24" i="16"/>
  <c r="K25" i="16" s="1"/>
  <c r="L24" i="16"/>
  <c r="J25" i="16" s="1"/>
  <c r="F25" i="11"/>
  <c r="I24" i="17"/>
  <c r="I22" i="21"/>
  <c r="S21" i="22"/>
  <c r="M23" i="18"/>
  <c r="K24" i="18" s="1"/>
  <c r="L23" i="18"/>
  <c r="J24" i="18" s="1"/>
  <c r="D24" i="18" s="1"/>
  <c r="U22" i="17"/>
  <c r="T23" i="17"/>
  <c r="D22" i="21"/>
  <c r="L22" i="20"/>
  <c r="J23" i="20" s="1"/>
  <c r="D23" i="20" s="1"/>
  <c r="M22" i="20"/>
  <c r="K23" i="20" s="1"/>
  <c r="T20" i="23"/>
  <c r="U19" i="23"/>
  <c r="M25" i="11"/>
  <c r="K26" i="11" s="1"/>
  <c r="L25" i="11"/>
  <c r="J26" i="11" s="1"/>
  <c r="D26" i="11" s="1"/>
  <c r="S38" i="29"/>
  <c r="U37" i="29" s="1"/>
  <c r="I23" i="19"/>
  <c r="U23" i="15"/>
  <c r="T24" i="15"/>
  <c r="D21" i="23"/>
  <c r="F21" i="22"/>
  <c r="I20" i="25"/>
  <c r="T22" i="19"/>
  <c r="U21" i="19"/>
  <c r="E22" i="21"/>
  <c r="D23" i="19"/>
  <c r="D25" i="15"/>
  <c r="D24" i="17"/>
  <c r="S20" i="24"/>
  <c r="M20" i="24"/>
  <c r="K21" i="24" s="1"/>
  <c r="E21" i="24" s="1"/>
  <c r="L20" i="24"/>
  <c r="J21" i="24" s="1"/>
  <c r="D21" i="24" s="1"/>
  <c r="T38" i="29" l="1"/>
  <c r="F26" i="11"/>
  <c r="F24" i="18"/>
  <c r="I20" i="26"/>
  <c r="D20" i="26"/>
  <c r="U19" i="24"/>
  <c r="T20" i="24"/>
  <c r="F25" i="15"/>
  <c r="E26" i="11"/>
  <c r="S22" i="22"/>
  <c r="U21" i="22" s="1"/>
  <c r="I25" i="16"/>
  <c r="D25" i="16"/>
  <c r="F23" i="20"/>
  <c r="F21" i="24"/>
  <c r="F21" i="23"/>
  <c r="M22" i="21"/>
  <c r="K23" i="21" s="1"/>
  <c r="E23" i="21" s="1"/>
  <c r="L22" i="21"/>
  <c r="J23" i="21" s="1"/>
  <c r="S23" i="19"/>
  <c r="I22" i="22"/>
  <c r="F38" i="29"/>
  <c r="E23" i="20"/>
  <c r="I21" i="24"/>
  <c r="S22" i="21"/>
  <c r="I23" i="20"/>
  <c r="T24" i="17"/>
  <c r="T20" i="25"/>
  <c r="U19" i="25"/>
  <c r="L38" i="29"/>
  <c r="J39" i="29" s="1"/>
  <c r="D39" i="29" s="1"/>
  <c r="M38" i="29"/>
  <c r="K39" i="29" s="1"/>
  <c r="L25" i="15"/>
  <c r="J26" i="15" s="1"/>
  <c r="M25" i="15"/>
  <c r="K26" i="15" s="1"/>
  <c r="T22" i="20"/>
  <c r="U21" i="20"/>
  <c r="F23" i="19"/>
  <c r="L23" i="19"/>
  <c r="J24" i="19" s="1"/>
  <c r="D24" i="19" s="1"/>
  <c r="M23" i="19"/>
  <c r="K24" i="19" s="1"/>
  <c r="E24" i="19" s="1"/>
  <c r="I24" i="18"/>
  <c r="L24" i="17"/>
  <c r="J25" i="17" s="1"/>
  <c r="D25" i="17" s="1"/>
  <c r="M24" i="17"/>
  <c r="K25" i="17" s="1"/>
  <c r="U22" i="18"/>
  <c r="T23" i="18"/>
  <c r="L21" i="23"/>
  <c r="J22" i="23" s="1"/>
  <c r="D22" i="23" s="1"/>
  <c r="M21" i="23"/>
  <c r="K22" i="23" s="1"/>
  <c r="E22" i="23" s="1"/>
  <c r="S21" i="24"/>
  <c r="U20" i="24" s="1"/>
  <c r="L20" i="25"/>
  <c r="J21" i="25" s="1"/>
  <c r="M20" i="25"/>
  <c r="K21" i="25" s="1"/>
  <c r="T25" i="15"/>
  <c r="U20" i="22"/>
  <c r="T21" i="22"/>
  <c r="E25" i="16"/>
  <c r="F24" i="17"/>
  <c r="F22" i="22"/>
  <c r="I26" i="11"/>
  <c r="F22" i="21"/>
  <c r="U23" i="17"/>
  <c r="S21" i="23"/>
  <c r="E24" i="18"/>
  <c r="T21" i="24" l="1"/>
  <c r="S24" i="19"/>
  <c r="T24" i="19" s="1"/>
  <c r="F22" i="23"/>
  <c r="F39" i="29"/>
  <c r="E25" i="17"/>
  <c r="I26" i="15"/>
  <c r="S23" i="20"/>
  <c r="I23" i="21"/>
  <c r="S22" i="23"/>
  <c r="T22" i="23" s="1"/>
  <c r="F25" i="17"/>
  <c r="I25" i="17"/>
  <c r="F25" i="16"/>
  <c r="U20" i="23"/>
  <c r="T21" i="23"/>
  <c r="T22" i="22"/>
  <c r="E21" i="25"/>
  <c r="I24" i="19"/>
  <c r="T22" i="21"/>
  <c r="U21" i="21"/>
  <c r="S26" i="11"/>
  <c r="L26" i="11"/>
  <c r="J27" i="11" s="1"/>
  <c r="M26" i="11"/>
  <c r="K27" i="11" s="1"/>
  <c r="E27" i="11" s="1"/>
  <c r="I39" i="29"/>
  <c r="M22" i="22"/>
  <c r="K23" i="22" s="1"/>
  <c r="L22" i="22"/>
  <c r="J23" i="22" s="1"/>
  <c r="D26" i="15"/>
  <c r="L20" i="26"/>
  <c r="J21" i="26" s="1"/>
  <c r="M20" i="26"/>
  <c r="K21" i="26" s="1"/>
  <c r="D23" i="21"/>
  <c r="S25" i="16"/>
  <c r="L23" i="20"/>
  <c r="J24" i="20" s="1"/>
  <c r="M23" i="20"/>
  <c r="K24" i="20" s="1"/>
  <c r="E24" i="20" s="1"/>
  <c r="S23" i="21"/>
  <c r="U22" i="21" s="1"/>
  <c r="S24" i="18"/>
  <c r="I21" i="25"/>
  <c r="D21" i="25"/>
  <c r="I22" i="23"/>
  <c r="L24" i="18"/>
  <c r="J25" i="18" s="1"/>
  <c r="M24" i="18"/>
  <c r="K25" i="18" s="1"/>
  <c r="F24" i="19"/>
  <c r="E26" i="15"/>
  <c r="E39" i="29"/>
  <c r="M21" i="24"/>
  <c r="K22" i="24" s="1"/>
  <c r="L21" i="24"/>
  <c r="J22" i="24" s="1"/>
  <c r="U22" i="19"/>
  <c r="T23" i="19"/>
  <c r="M25" i="16"/>
  <c r="K26" i="16" s="1"/>
  <c r="E26" i="16" s="1"/>
  <c r="L25" i="16"/>
  <c r="J26" i="16" s="1"/>
  <c r="D26" i="16" s="1"/>
  <c r="U23" i="19" l="1"/>
  <c r="F26" i="16"/>
  <c r="S24" i="20"/>
  <c r="S27" i="11"/>
  <c r="I25" i="18"/>
  <c r="D25" i="18"/>
  <c r="I24" i="20"/>
  <c r="D24" i="20"/>
  <c r="I21" i="26"/>
  <c r="M26" i="15"/>
  <c r="K27" i="15" s="1"/>
  <c r="E27" i="15" s="1"/>
  <c r="L26" i="15"/>
  <c r="J27" i="15" s="1"/>
  <c r="D27" i="15" s="1"/>
  <c r="M21" i="25"/>
  <c r="K22" i="25" s="1"/>
  <c r="E22" i="25" s="1"/>
  <c r="L21" i="25"/>
  <c r="J22" i="25" s="1"/>
  <c r="D22" i="25" s="1"/>
  <c r="T25" i="16"/>
  <c r="U24" i="16"/>
  <c r="F26" i="15"/>
  <c r="I27" i="11"/>
  <c r="D27" i="11"/>
  <c r="D21" i="26"/>
  <c r="T26" i="11"/>
  <c r="U25" i="11"/>
  <c r="S25" i="17"/>
  <c r="I22" i="24"/>
  <c r="D22" i="24"/>
  <c r="S39" i="29"/>
  <c r="L22" i="23"/>
  <c r="J23" i="23" s="1"/>
  <c r="M22" i="23"/>
  <c r="K23" i="23" s="1"/>
  <c r="F23" i="21"/>
  <c r="I23" i="22"/>
  <c r="D23" i="22"/>
  <c r="T23" i="21"/>
  <c r="M24" i="19"/>
  <c r="K25" i="19" s="1"/>
  <c r="L24" i="19"/>
  <c r="J25" i="19" s="1"/>
  <c r="L25" i="17"/>
  <c r="J26" i="17" s="1"/>
  <c r="M25" i="17"/>
  <c r="K26" i="17" s="1"/>
  <c r="E26" i="17" s="1"/>
  <c r="L23" i="21"/>
  <c r="J24" i="21" s="1"/>
  <c r="M23" i="21"/>
  <c r="K24" i="21" s="1"/>
  <c r="U22" i="20"/>
  <c r="T23" i="20"/>
  <c r="I26" i="16"/>
  <c r="S26" i="15"/>
  <c r="T24" i="18"/>
  <c r="U23" i="18"/>
  <c r="S26" i="16"/>
  <c r="U25" i="16" s="1"/>
  <c r="S21" i="25"/>
  <c r="E22" i="24"/>
  <c r="F21" i="25"/>
  <c r="E25" i="18"/>
  <c r="E23" i="22"/>
  <c r="L39" i="29"/>
  <c r="J40" i="29" s="1"/>
  <c r="M39" i="29"/>
  <c r="K40" i="29" s="1"/>
  <c r="E40" i="29" s="1"/>
  <c r="U21" i="23"/>
  <c r="T26" i="16" l="1"/>
  <c r="S25" i="18"/>
  <c r="I26" i="17"/>
  <c r="D26" i="17"/>
  <c r="L23" i="22"/>
  <c r="J24" i="22" s="1"/>
  <c r="M23" i="22"/>
  <c r="K24" i="22" s="1"/>
  <c r="E24" i="22" s="1"/>
  <c r="M22" i="24"/>
  <c r="K23" i="24" s="1"/>
  <c r="E23" i="24" s="1"/>
  <c r="L22" i="24"/>
  <c r="J23" i="24" s="1"/>
  <c r="D23" i="24" s="1"/>
  <c r="M24" i="20"/>
  <c r="K25" i="20" s="1"/>
  <c r="L24" i="20"/>
  <c r="J25" i="20" s="1"/>
  <c r="D25" i="20" s="1"/>
  <c r="T26" i="15"/>
  <c r="U25" i="15"/>
  <c r="I24" i="21"/>
  <c r="U38" i="29"/>
  <c r="T39" i="29"/>
  <c r="S26" i="17"/>
  <c r="T26" i="17" s="1"/>
  <c r="F27" i="11"/>
  <c r="I27" i="15"/>
  <c r="M21" i="26"/>
  <c r="K22" i="26" s="1"/>
  <c r="L21" i="26"/>
  <c r="J22" i="26" s="1"/>
  <c r="D22" i="26" s="1"/>
  <c r="F25" i="18"/>
  <c r="I40" i="29"/>
  <c r="D40" i="29"/>
  <c r="F22" i="25"/>
  <c r="S22" i="25"/>
  <c r="U21" i="25" s="1"/>
  <c r="T24" i="20"/>
  <c r="I25" i="19"/>
  <c r="D25" i="19"/>
  <c r="F23" i="22"/>
  <c r="D24" i="21"/>
  <c r="E23" i="23"/>
  <c r="F22" i="24"/>
  <c r="T25" i="17"/>
  <c r="U24" i="17"/>
  <c r="T27" i="11"/>
  <c r="I22" i="25"/>
  <c r="F24" i="20"/>
  <c r="S27" i="15"/>
  <c r="U26" i="15" s="1"/>
  <c r="E24" i="21"/>
  <c r="S40" i="29"/>
  <c r="F27" i="15"/>
  <c r="S22" i="24"/>
  <c r="S23" i="22"/>
  <c r="T21" i="25"/>
  <c r="U20" i="25"/>
  <c r="M26" i="16"/>
  <c r="K27" i="16" s="1"/>
  <c r="L26" i="16"/>
  <c r="J27" i="16" s="1"/>
  <c r="U23" i="20"/>
  <c r="E25" i="19"/>
  <c r="I23" i="23"/>
  <c r="D23" i="23"/>
  <c r="U26" i="11"/>
  <c r="L27" i="11"/>
  <c r="J28" i="11" s="1"/>
  <c r="M27" i="11"/>
  <c r="K28" i="11" s="1"/>
  <c r="L25" i="18"/>
  <c r="J26" i="18" s="1"/>
  <c r="M25" i="18"/>
  <c r="K26" i="18" s="1"/>
  <c r="U25" i="17" l="1"/>
  <c r="T22" i="25"/>
  <c r="I28" i="11"/>
  <c r="E27" i="16"/>
  <c r="S24" i="22"/>
  <c r="T24" i="22" s="1"/>
  <c r="I25" i="20"/>
  <c r="L26" i="17"/>
  <c r="J27" i="17" s="1"/>
  <c r="D27" i="17" s="1"/>
  <c r="M26" i="17"/>
  <c r="K27" i="17" s="1"/>
  <c r="I26" i="18"/>
  <c r="F23" i="23"/>
  <c r="L22" i="25"/>
  <c r="J23" i="25" s="1"/>
  <c r="M22" i="25"/>
  <c r="K23" i="25" s="1"/>
  <c r="F23" i="24"/>
  <c r="F24" i="21"/>
  <c r="F25" i="19"/>
  <c r="D26" i="18"/>
  <c r="M24" i="21"/>
  <c r="K25" i="21" s="1"/>
  <c r="L24" i="21"/>
  <c r="J25" i="21" s="1"/>
  <c r="T27" i="15"/>
  <c r="E25" i="20"/>
  <c r="I24" i="22"/>
  <c r="S23" i="24"/>
  <c r="T23" i="24" s="1"/>
  <c r="S24" i="21"/>
  <c r="F40" i="29"/>
  <c r="T40" i="29"/>
  <c r="I23" i="24"/>
  <c r="F26" i="17"/>
  <c r="E26" i="18"/>
  <c r="F25" i="20"/>
  <c r="L40" i="29"/>
  <c r="J41" i="29" s="1"/>
  <c r="D41" i="29" s="1"/>
  <c r="M40" i="29"/>
  <c r="K41" i="29" s="1"/>
  <c r="D28" i="11"/>
  <c r="U22" i="22"/>
  <c r="T23" i="22"/>
  <c r="E28" i="11"/>
  <c r="M23" i="23"/>
  <c r="K24" i="23" s="1"/>
  <c r="L23" i="23"/>
  <c r="J24" i="23" s="1"/>
  <c r="S25" i="19"/>
  <c r="I27" i="16"/>
  <c r="D27" i="16"/>
  <c r="U21" i="24"/>
  <c r="T22" i="24"/>
  <c r="S23" i="23"/>
  <c r="D24" i="22"/>
  <c r="L25" i="19"/>
  <c r="J26" i="19" s="1"/>
  <c r="D26" i="19" s="1"/>
  <c r="M25" i="19"/>
  <c r="K26" i="19" s="1"/>
  <c r="I22" i="26"/>
  <c r="L27" i="15"/>
  <c r="J28" i="15" s="1"/>
  <c r="M27" i="15"/>
  <c r="K28" i="15" s="1"/>
  <c r="U39" i="29"/>
  <c r="U24" i="18"/>
  <c r="T25" i="18"/>
  <c r="U23" i="22" l="1"/>
  <c r="U22" i="24"/>
  <c r="F41" i="29"/>
  <c r="F24" i="22"/>
  <c r="I24" i="23"/>
  <c r="T24" i="21"/>
  <c r="U23" i="21"/>
  <c r="D24" i="23"/>
  <c r="S27" i="16"/>
  <c r="M27" i="16"/>
  <c r="K28" i="16" s="1"/>
  <c r="E28" i="16" s="1"/>
  <c r="L27" i="16"/>
  <c r="J28" i="16" s="1"/>
  <c r="D28" i="16" s="1"/>
  <c r="F28" i="11"/>
  <c r="F27" i="17"/>
  <c r="F26" i="18"/>
  <c r="E23" i="25"/>
  <c r="I27" i="17"/>
  <c r="E28" i="15"/>
  <c r="E26" i="19"/>
  <c r="S28" i="11"/>
  <c r="E41" i="29"/>
  <c r="I23" i="25"/>
  <c r="D23" i="25"/>
  <c r="U22" i="23"/>
  <c r="T23" i="23"/>
  <c r="M23" i="24"/>
  <c r="K24" i="24" s="1"/>
  <c r="L23" i="24"/>
  <c r="J24" i="24" s="1"/>
  <c r="S25" i="20"/>
  <c r="F26" i="19"/>
  <c r="E27" i="17"/>
  <c r="L25" i="20"/>
  <c r="J26" i="20" s="1"/>
  <c r="M25" i="20"/>
  <c r="K26" i="20" s="1"/>
  <c r="M22" i="26"/>
  <c r="K23" i="26" s="1"/>
  <c r="L22" i="26"/>
  <c r="J23" i="26" s="1"/>
  <c r="I28" i="15"/>
  <c r="D28" i="15"/>
  <c r="I26" i="19"/>
  <c r="E24" i="23"/>
  <c r="F27" i="16"/>
  <c r="T25" i="19"/>
  <c r="U24" i="19"/>
  <c r="I41" i="29"/>
  <c r="S26" i="18"/>
  <c r="E25" i="21"/>
  <c r="M24" i="22"/>
  <c r="K25" i="22" s="1"/>
  <c r="L24" i="22"/>
  <c r="J25" i="22" s="1"/>
  <c r="I25" i="21"/>
  <c r="D25" i="21"/>
  <c r="L26" i="18"/>
  <c r="J27" i="18" s="1"/>
  <c r="D27" i="18" s="1"/>
  <c r="M26" i="18"/>
  <c r="K27" i="18" s="1"/>
  <c r="L28" i="11"/>
  <c r="J29" i="11" s="1"/>
  <c r="D29" i="11" s="1"/>
  <c r="M28" i="11"/>
  <c r="K29" i="11" s="1"/>
  <c r="F29" i="11" l="1"/>
  <c r="E25" i="22"/>
  <c r="T26" i="18"/>
  <c r="U25" i="18"/>
  <c r="F28" i="16"/>
  <c r="T28" i="11"/>
  <c r="U27" i="11"/>
  <c r="L27" i="17"/>
  <c r="J28" i="17" s="1"/>
  <c r="M27" i="17"/>
  <c r="K28" i="17" s="1"/>
  <c r="E28" i="17" s="1"/>
  <c r="F27" i="18"/>
  <c r="S28" i="16"/>
  <c r="U27" i="16" s="1"/>
  <c r="L24" i="23"/>
  <c r="J25" i="23" s="1"/>
  <c r="M24" i="23"/>
  <c r="K25" i="23" s="1"/>
  <c r="E25" i="23" s="1"/>
  <c r="F28" i="15"/>
  <c r="I26" i="20"/>
  <c r="D26" i="20"/>
  <c r="I24" i="24"/>
  <c r="D24" i="24"/>
  <c r="S41" i="29"/>
  <c r="S26" i="19"/>
  <c r="S28" i="15"/>
  <c r="S23" i="25"/>
  <c r="I28" i="16"/>
  <c r="T27" i="16"/>
  <c r="U26" i="16"/>
  <c r="I27" i="18"/>
  <c r="L25" i="21"/>
  <c r="J26" i="21" s="1"/>
  <c r="D26" i="21" s="1"/>
  <c r="M25" i="21"/>
  <c r="K26" i="21" s="1"/>
  <c r="E26" i="21" s="1"/>
  <c r="M41" i="29"/>
  <c r="K42" i="29" s="1"/>
  <c r="E42" i="29" s="1"/>
  <c r="L41" i="29"/>
  <c r="J42" i="29" s="1"/>
  <c r="S24" i="23"/>
  <c r="I23" i="26"/>
  <c r="D23" i="26"/>
  <c r="S27" i="17"/>
  <c r="E24" i="24"/>
  <c r="F23" i="25"/>
  <c r="I29" i="11"/>
  <c r="F25" i="21"/>
  <c r="L26" i="19"/>
  <c r="J27" i="19" s="1"/>
  <c r="M26" i="19"/>
  <c r="K27" i="19" s="1"/>
  <c r="E27" i="19" s="1"/>
  <c r="U24" i="20"/>
  <c r="T25" i="20"/>
  <c r="M23" i="25"/>
  <c r="K24" i="25" s="1"/>
  <c r="L23" i="25"/>
  <c r="J24" i="25" s="1"/>
  <c r="I25" i="22"/>
  <c r="S25" i="21"/>
  <c r="E27" i="18"/>
  <c r="L28" i="15"/>
  <c r="J29" i="15" s="1"/>
  <c r="D29" i="15" s="1"/>
  <c r="M28" i="15"/>
  <c r="K29" i="15" s="1"/>
  <c r="E29" i="15" s="1"/>
  <c r="E26" i="20"/>
  <c r="E29" i="11"/>
  <c r="F24" i="23"/>
  <c r="D25" i="22"/>
  <c r="S27" i="19" l="1"/>
  <c r="U26" i="19" s="1"/>
  <c r="F26" i="21"/>
  <c r="F29" i="15"/>
  <c r="S27" i="18"/>
  <c r="M29" i="11"/>
  <c r="K30" i="11" s="1"/>
  <c r="L29" i="11"/>
  <c r="J30" i="11" s="1"/>
  <c r="S42" i="29"/>
  <c r="M26" i="20"/>
  <c r="K27" i="20" s="1"/>
  <c r="E27" i="20" s="1"/>
  <c r="L26" i="20"/>
  <c r="J27" i="20" s="1"/>
  <c r="D27" i="20" s="1"/>
  <c r="I25" i="23"/>
  <c r="M25" i="22"/>
  <c r="K26" i="22" s="1"/>
  <c r="E26" i="22" s="1"/>
  <c r="L25" i="22"/>
  <c r="J26" i="22" s="1"/>
  <c r="D26" i="22" s="1"/>
  <c r="I24" i="25"/>
  <c r="I27" i="19"/>
  <c r="D27" i="19"/>
  <c r="D24" i="25"/>
  <c r="S28" i="17"/>
  <c r="T28" i="17" s="1"/>
  <c r="M23" i="26"/>
  <c r="K24" i="26" s="1"/>
  <c r="L23" i="26"/>
  <c r="J24" i="26" s="1"/>
  <c r="T24" i="23"/>
  <c r="U23" i="23"/>
  <c r="M27" i="18"/>
  <c r="K28" i="18" s="1"/>
  <c r="L27" i="18"/>
  <c r="J28" i="18" s="1"/>
  <c r="U27" i="15"/>
  <c r="T28" i="15"/>
  <c r="T41" i="29"/>
  <c r="U40" i="29"/>
  <c r="M24" i="24"/>
  <c r="K25" i="24" s="1"/>
  <c r="E25" i="24" s="1"/>
  <c r="L24" i="24"/>
  <c r="J25" i="24" s="1"/>
  <c r="D25" i="24" s="1"/>
  <c r="D25" i="23"/>
  <c r="S26" i="21"/>
  <c r="U26" i="17"/>
  <c r="T27" i="17"/>
  <c r="I42" i="29"/>
  <c r="D42" i="29"/>
  <c r="T28" i="16"/>
  <c r="E24" i="25"/>
  <c r="F26" i="20"/>
  <c r="I28" i="17"/>
  <c r="D28" i="17"/>
  <c r="S25" i="22"/>
  <c r="F25" i="22"/>
  <c r="S26" i="20"/>
  <c r="S25" i="23"/>
  <c r="M28" i="16"/>
  <c r="K29" i="16" s="1"/>
  <c r="L28" i="16"/>
  <c r="J29" i="16" s="1"/>
  <c r="S29" i="15"/>
  <c r="S29" i="11"/>
  <c r="I29" i="15"/>
  <c r="U24" i="21"/>
  <c r="T25" i="21"/>
  <c r="S24" i="24"/>
  <c r="I26" i="21"/>
  <c r="T23" i="25"/>
  <c r="U22" i="25"/>
  <c r="T26" i="19"/>
  <c r="U25" i="19"/>
  <c r="F24" i="24"/>
  <c r="U27" i="17" l="1"/>
  <c r="T27" i="19"/>
  <c r="I29" i="16"/>
  <c r="D29" i="16"/>
  <c r="I28" i="18"/>
  <c r="D28" i="18"/>
  <c r="I24" i="26"/>
  <c r="F24" i="25"/>
  <c r="L25" i="23"/>
  <c r="J26" i="23" s="1"/>
  <c r="D26" i="23" s="1"/>
  <c r="M25" i="23"/>
  <c r="K26" i="23" s="1"/>
  <c r="F25" i="24"/>
  <c r="D24" i="26"/>
  <c r="S25" i="24"/>
  <c r="U24" i="24" s="1"/>
  <c r="L29" i="15"/>
  <c r="J30" i="15" s="1"/>
  <c r="M29" i="15"/>
  <c r="K30" i="15" s="1"/>
  <c r="E29" i="16"/>
  <c r="F26" i="22"/>
  <c r="F28" i="17"/>
  <c r="F27" i="20"/>
  <c r="M42" i="29"/>
  <c r="K43" i="29" s="1"/>
  <c r="L42" i="29"/>
  <c r="J43" i="29" s="1"/>
  <c r="D43" i="29" s="1"/>
  <c r="F27" i="19"/>
  <c r="M24" i="25"/>
  <c r="K25" i="25" s="1"/>
  <c r="L24" i="25"/>
  <c r="J25" i="25" s="1"/>
  <c r="D25" i="25" s="1"/>
  <c r="I27" i="20"/>
  <c r="E28" i="18"/>
  <c r="M26" i="21"/>
  <c r="K27" i="21" s="1"/>
  <c r="L26" i="21"/>
  <c r="J27" i="21" s="1"/>
  <c r="U23" i="24"/>
  <c r="T24" i="24"/>
  <c r="U25" i="21"/>
  <c r="E30" i="11"/>
  <c r="S27" i="20"/>
  <c r="T27" i="20" s="1"/>
  <c r="I25" i="24"/>
  <c r="U41" i="29"/>
  <c r="T29" i="15"/>
  <c r="T25" i="23"/>
  <c r="I26" i="22"/>
  <c r="U26" i="18"/>
  <c r="T27" i="18"/>
  <c r="T25" i="22"/>
  <c r="U24" i="22"/>
  <c r="T26" i="21"/>
  <c r="T29" i="11"/>
  <c r="U28" i="11"/>
  <c r="T26" i="20"/>
  <c r="U25" i="20"/>
  <c r="S26" i="22"/>
  <c r="U25" i="22" s="1"/>
  <c r="M28" i="17"/>
  <c r="K29" i="17" s="1"/>
  <c r="L28" i="17"/>
  <c r="J29" i="17" s="1"/>
  <c r="D29" i="17" s="1"/>
  <c r="S24" i="25"/>
  <c r="F42" i="29"/>
  <c r="F25" i="23"/>
  <c r="T42" i="29"/>
  <c r="U28" i="15"/>
  <c r="U24" i="23"/>
  <c r="M27" i="19"/>
  <c r="K28" i="19" s="1"/>
  <c r="L27" i="19"/>
  <c r="J28" i="19" s="1"/>
  <c r="I30" i="11"/>
  <c r="D30" i="11"/>
  <c r="T25" i="24" l="1"/>
  <c r="F25" i="25"/>
  <c r="I28" i="19"/>
  <c r="F26" i="23"/>
  <c r="T24" i="25"/>
  <c r="U23" i="25"/>
  <c r="E27" i="21"/>
  <c r="F29" i="17"/>
  <c r="I26" i="23"/>
  <c r="M28" i="18"/>
  <c r="K29" i="18" s="1"/>
  <c r="L28" i="18"/>
  <c r="J29" i="18" s="1"/>
  <c r="L30" i="11"/>
  <c r="J31" i="11" s="1"/>
  <c r="D31" i="11" s="1"/>
  <c r="M30" i="11"/>
  <c r="K31" i="11" s="1"/>
  <c r="E31" i="11" s="1"/>
  <c r="I29" i="17"/>
  <c r="M25" i="24"/>
  <c r="K26" i="24" s="1"/>
  <c r="L25" i="24"/>
  <c r="J26" i="24" s="1"/>
  <c r="S29" i="16"/>
  <c r="L24" i="26"/>
  <c r="J25" i="26" s="1"/>
  <c r="D25" i="26" s="1"/>
  <c r="M24" i="26"/>
  <c r="K25" i="26" s="1"/>
  <c r="E29" i="17"/>
  <c r="S30" i="11"/>
  <c r="M27" i="20"/>
  <c r="K28" i="20" s="1"/>
  <c r="L27" i="20"/>
  <c r="J28" i="20" s="1"/>
  <c r="D28" i="19"/>
  <c r="I43" i="29"/>
  <c r="F28" i="18"/>
  <c r="F29" i="16"/>
  <c r="F30" i="11"/>
  <c r="S28" i="18"/>
  <c r="I30" i="15"/>
  <c r="D30" i="15"/>
  <c r="L29" i="16"/>
  <c r="J30" i="16" s="1"/>
  <c r="D30" i="16" s="1"/>
  <c r="M29" i="16"/>
  <c r="K30" i="16" s="1"/>
  <c r="E28" i="19"/>
  <c r="F43" i="29"/>
  <c r="E25" i="25"/>
  <c r="U26" i="20"/>
  <c r="T26" i="22"/>
  <c r="L26" i="22"/>
  <c r="J27" i="22" s="1"/>
  <c r="M26" i="22"/>
  <c r="K27" i="22" s="1"/>
  <c r="I27" i="21"/>
  <c r="D27" i="21"/>
  <c r="I25" i="25"/>
  <c r="E43" i="29"/>
  <c r="E30" i="15"/>
  <c r="E26" i="23"/>
  <c r="M30" i="15" l="1"/>
  <c r="K31" i="15" s="1"/>
  <c r="E31" i="15" s="1"/>
  <c r="L30" i="15"/>
  <c r="J31" i="15" s="1"/>
  <c r="D31" i="15" s="1"/>
  <c r="F30" i="16"/>
  <c r="M43" i="29"/>
  <c r="K44" i="29" s="1"/>
  <c r="E44" i="29" s="1"/>
  <c r="L43" i="29"/>
  <c r="J44" i="29" s="1"/>
  <c r="S29" i="17"/>
  <c r="T29" i="16"/>
  <c r="U28" i="16"/>
  <c r="I29" i="18"/>
  <c r="L28" i="19"/>
  <c r="J29" i="19" s="1"/>
  <c r="D29" i="19" s="1"/>
  <c r="M28" i="19"/>
  <c r="K29" i="19" s="1"/>
  <c r="E29" i="19" s="1"/>
  <c r="S30" i="15"/>
  <c r="F27" i="21"/>
  <c r="I30" i="16"/>
  <c r="F31" i="11"/>
  <c r="F28" i="19"/>
  <c r="M29" i="17"/>
  <c r="K30" i="17" s="1"/>
  <c r="E30" i="17" s="1"/>
  <c r="L29" i="17"/>
  <c r="J30" i="17" s="1"/>
  <c r="L25" i="25"/>
  <c r="J26" i="25" s="1"/>
  <c r="M25" i="25"/>
  <c r="K26" i="25" s="1"/>
  <c r="E26" i="25" s="1"/>
  <c r="E27" i="22"/>
  <c r="S25" i="25"/>
  <c r="S28" i="19"/>
  <c r="F30" i="15"/>
  <c r="E29" i="18"/>
  <c r="I28" i="20"/>
  <c r="D28" i="20"/>
  <c r="S31" i="11"/>
  <c r="T31" i="11" s="1"/>
  <c r="I25" i="26"/>
  <c r="I26" i="24"/>
  <c r="D26" i="24"/>
  <c r="S27" i="21"/>
  <c r="S26" i="23"/>
  <c r="S43" i="29"/>
  <c r="L27" i="21"/>
  <c r="J28" i="21" s="1"/>
  <c r="M27" i="21"/>
  <c r="K28" i="21" s="1"/>
  <c r="I27" i="22"/>
  <c r="D27" i="22"/>
  <c r="U27" i="18"/>
  <c r="T28" i="18"/>
  <c r="D29" i="18"/>
  <c r="E28" i="20"/>
  <c r="U29" i="11"/>
  <c r="T30" i="11"/>
  <c r="E30" i="16"/>
  <c r="E26" i="24"/>
  <c r="I31" i="11"/>
  <c r="M26" i="23"/>
  <c r="K27" i="23" s="1"/>
  <c r="E27" i="23" s="1"/>
  <c r="L26" i="23"/>
  <c r="J27" i="23" s="1"/>
  <c r="U30" i="11" l="1"/>
  <c r="S29" i="19"/>
  <c r="U28" i="19" s="1"/>
  <c r="S30" i="17"/>
  <c r="S30" i="16"/>
  <c r="I28" i="21"/>
  <c r="S27" i="23"/>
  <c r="M26" i="24"/>
  <c r="K27" i="24" s="1"/>
  <c r="E27" i="24" s="1"/>
  <c r="L26" i="24"/>
  <c r="J27" i="24" s="1"/>
  <c r="D27" i="24" s="1"/>
  <c r="F28" i="20"/>
  <c r="T25" i="25"/>
  <c r="U24" i="25"/>
  <c r="U28" i="17"/>
  <c r="T29" i="17"/>
  <c r="U25" i="23"/>
  <c r="T26" i="23"/>
  <c r="F31" i="15"/>
  <c r="F29" i="18"/>
  <c r="T27" i="21"/>
  <c r="U26" i="21"/>
  <c r="S29" i="18"/>
  <c r="S26" i="25"/>
  <c r="T26" i="25" s="1"/>
  <c r="L30" i="16"/>
  <c r="J31" i="16" s="1"/>
  <c r="M30" i="16"/>
  <c r="K31" i="16" s="1"/>
  <c r="E31" i="16" s="1"/>
  <c r="S31" i="15"/>
  <c r="U30" i="15" s="1"/>
  <c r="F27" i="22"/>
  <c r="T28" i="19"/>
  <c r="U27" i="19"/>
  <c r="I26" i="25"/>
  <c r="D26" i="25"/>
  <c r="T30" i="15"/>
  <c r="U29" i="15"/>
  <c r="L31" i="11"/>
  <c r="J32" i="11" s="1"/>
  <c r="M31" i="11"/>
  <c r="K32" i="11" s="1"/>
  <c r="S28" i="20"/>
  <c r="S44" i="29"/>
  <c r="U43" i="29" s="1"/>
  <c r="S27" i="22"/>
  <c r="I30" i="17"/>
  <c r="D30" i="17"/>
  <c r="F29" i="19"/>
  <c r="D28" i="21"/>
  <c r="I44" i="29"/>
  <c r="D44" i="29"/>
  <c r="I27" i="23"/>
  <c r="D27" i="23"/>
  <c r="S26" i="24"/>
  <c r="M27" i="22"/>
  <c r="K28" i="22" s="1"/>
  <c r="L27" i="22"/>
  <c r="J28" i="22" s="1"/>
  <c r="D28" i="22" s="1"/>
  <c r="T43" i="29"/>
  <c r="U42" i="29"/>
  <c r="E28" i="21"/>
  <c r="F26" i="24"/>
  <c r="M25" i="26"/>
  <c r="K26" i="26" s="1"/>
  <c r="L25" i="26"/>
  <c r="J26" i="26" s="1"/>
  <c r="M28" i="20"/>
  <c r="K29" i="20" s="1"/>
  <c r="L28" i="20"/>
  <c r="J29" i="20" s="1"/>
  <c r="D29" i="20" s="1"/>
  <c r="I29" i="19"/>
  <c r="M29" i="18"/>
  <c r="K30" i="18" s="1"/>
  <c r="E30" i="18" s="1"/>
  <c r="L29" i="18"/>
  <c r="J30" i="18" s="1"/>
  <c r="I31" i="15"/>
  <c r="T44" i="29" l="1"/>
  <c r="T31" i="15"/>
  <c r="T29" i="19"/>
  <c r="U25" i="25"/>
  <c r="S30" i="18"/>
  <c r="U29" i="18" s="1"/>
  <c r="F29" i="20"/>
  <c r="S31" i="16"/>
  <c r="T31" i="16" s="1"/>
  <c r="E32" i="11"/>
  <c r="I30" i="18"/>
  <c r="F27" i="24"/>
  <c r="S27" i="24"/>
  <c r="T27" i="24" s="1"/>
  <c r="L31" i="15"/>
  <c r="J32" i="15" s="1"/>
  <c r="M31" i="15"/>
  <c r="K32" i="15" s="1"/>
  <c r="S28" i="21"/>
  <c r="F27" i="23"/>
  <c r="F44" i="29"/>
  <c r="F28" i="21"/>
  <c r="F30" i="17"/>
  <c r="T27" i="22"/>
  <c r="U26" i="22"/>
  <c r="U27" i="20"/>
  <c r="T28" i="20"/>
  <c r="I31" i="16"/>
  <c r="D31" i="16"/>
  <c r="T30" i="17"/>
  <c r="L29" i="19"/>
  <c r="J30" i="19" s="1"/>
  <c r="M29" i="19"/>
  <c r="K30" i="19" s="1"/>
  <c r="I29" i="20"/>
  <c r="M26" i="25"/>
  <c r="K27" i="25" s="1"/>
  <c r="L26" i="25"/>
  <c r="J27" i="25" s="1"/>
  <c r="U28" i="18"/>
  <c r="T29" i="18"/>
  <c r="U29" i="16"/>
  <c r="T30" i="16"/>
  <c r="M27" i="23"/>
  <c r="K28" i="23" s="1"/>
  <c r="L27" i="23"/>
  <c r="J28" i="23" s="1"/>
  <c r="L44" i="29"/>
  <c r="J45" i="29" s="1"/>
  <c r="M44" i="29"/>
  <c r="K45" i="29" s="1"/>
  <c r="L30" i="17"/>
  <c r="J31" i="17" s="1"/>
  <c r="D31" i="17" s="1"/>
  <c r="M30" i="17"/>
  <c r="K31" i="17" s="1"/>
  <c r="I32" i="11"/>
  <c r="D32" i="11"/>
  <c r="F28" i="22"/>
  <c r="D30" i="18"/>
  <c r="T27" i="23"/>
  <c r="I27" i="24"/>
  <c r="I26" i="26"/>
  <c r="D26" i="26"/>
  <c r="I28" i="22"/>
  <c r="T26" i="24"/>
  <c r="U25" i="24"/>
  <c r="E28" i="22"/>
  <c r="E29" i="20"/>
  <c r="F26" i="25"/>
  <c r="U26" i="23"/>
  <c r="U29" i="17"/>
  <c r="L28" i="21"/>
  <c r="J29" i="21" s="1"/>
  <c r="M28" i="21"/>
  <c r="K29" i="21" s="1"/>
  <c r="E29" i="21" s="1"/>
  <c r="U26" i="24" l="1"/>
  <c r="T30" i="18"/>
  <c r="I45" i="29"/>
  <c r="I27" i="25"/>
  <c r="F31" i="16"/>
  <c r="F31" i="17"/>
  <c r="D27" i="25"/>
  <c r="M26" i="26"/>
  <c r="K27" i="26" s="1"/>
  <c r="L26" i="26"/>
  <c r="J27" i="26" s="1"/>
  <c r="D27" i="26" s="1"/>
  <c r="E27" i="25"/>
  <c r="I29" i="21"/>
  <c r="S29" i="20"/>
  <c r="E45" i="29"/>
  <c r="M29" i="20"/>
  <c r="K30" i="20" s="1"/>
  <c r="L29" i="20"/>
  <c r="J30" i="20" s="1"/>
  <c r="D29" i="21"/>
  <c r="E32" i="15"/>
  <c r="L30" i="18"/>
  <c r="J31" i="18" s="1"/>
  <c r="D31" i="18" s="1"/>
  <c r="M30" i="18"/>
  <c r="K31" i="18" s="1"/>
  <c r="S28" i="22"/>
  <c r="L28" i="22"/>
  <c r="J29" i="22" s="1"/>
  <c r="M28" i="22"/>
  <c r="K29" i="22" s="1"/>
  <c r="E29" i="22" s="1"/>
  <c r="L27" i="24"/>
  <c r="J28" i="24" s="1"/>
  <c r="M27" i="24"/>
  <c r="K28" i="24" s="1"/>
  <c r="M32" i="11"/>
  <c r="K33" i="11" s="1"/>
  <c r="L32" i="11"/>
  <c r="J33" i="11" s="1"/>
  <c r="D33" i="11" s="1"/>
  <c r="E30" i="19"/>
  <c r="S29" i="21"/>
  <c r="T29" i="21" s="1"/>
  <c r="I32" i="15"/>
  <c r="D32" i="15"/>
  <c r="E31" i="17"/>
  <c r="I28" i="23"/>
  <c r="I30" i="19"/>
  <c r="D30" i="19"/>
  <c r="D28" i="23"/>
  <c r="T28" i="21"/>
  <c r="U27" i="21"/>
  <c r="F30" i="18"/>
  <c r="F32" i="11"/>
  <c r="I31" i="17"/>
  <c r="E28" i="23"/>
  <c r="U30" i="16"/>
  <c r="M31" i="16"/>
  <c r="K32" i="16" s="1"/>
  <c r="L31" i="16"/>
  <c r="J32" i="16" s="1"/>
  <c r="D45" i="29"/>
  <c r="S32" i="11"/>
  <c r="I32" i="16" l="1"/>
  <c r="F30" i="19"/>
  <c r="F32" i="15"/>
  <c r="E33" i="11"/>
  <c r="E32" i="16"/>
  <c r="M31" i="17"/>
  <c r="K32" i="17" s="1"/>
  <c r="E32" i="17" s="1"/>
  <c r="L31" i="17"/>
  <c r="J32" i="17" s="1"/>
  <c r="U28" i="21"/>
  <c r="S31" i="17"/>
  <c r="S30" i="19"/>
  <c r="E28" i="24"/>
  <c r="S29" i="22"/>
  <c r="T29" i="22" s="1"/>
  <c r="E31" i="18"/>
  <c r="F29" i="21"/>
  <c r="I27" i="26"/>
  <c r="M45" i="29"/>
  <c r="K46" i="29" s="1"/>
  <c r="E46" i="29" s="1"/>
  <c r="L45" i="29"/>
  <c r="J46" i="29" s="1"/>
  <c r="T32" i="11"/>
  <c r="U31" i="11"/>
  <c r="S28" i="23"/>
  <c r="F31" i="18"/>
  <c r="L30" i="19"/>
  <c r="J31" i="19" s="1"/>
  <c r="D31" i="19" s="1"/>
  <c r="M30" i="19"/>
  <c r="K31" i="19" s="1"/>
  <c r="E31" i="19" s="1"/>
  <c r="L32" i="15"/>
  <c r="J33" i="15" s="1"/>
  <c r="D33" i="15" s="1"/>
  <c r="M32" i="15"/>
  <c r="K33" i="15" s="1"/>
  <c r="I28" i="24"/>
  <c r="D28" i="24"/>
  <c r="U27" i="22"/>
  <c r="T28" i="22"/>
  <c r="I31" i="18"/>
  <c r="I30" i="20"/>
  <c r="D30" i="20"/>
  <c r="S45" i="29"/>
  <c r="L29" i="21"/>
  <c r="J30" i="21" s="1"/>
  <c r="D30" i="21" s="1"/>
  <c r="M29" i="21"/>
  <c r="K30" i="21" s="1"/>
  <c r="M28" i="23"/>
  <c r="K29" i="23" s="1"/>
  <c r="L28" i="23"/>
  <c r="J29" i="23" s="1"/>
  <c r="D29" i="23" s="1"/>
  <c r="I29" i="22"/>
  <c r="D29" i="22"/>
  <c r="T29" i="20"/>
  <c r="U28" i="20"/>
  <c r="D32" i="16"/>
  <c r="F45" i="29"/>
  <c r="F33" i="11"/>
  <c r="F28" i="23"/>
  <c r="I33" i="11"/>
  <c r="S32" i="15"/>
  <c r="E30" i="20"/>
  <c r="S27" i="25"/>
  <c r="F27" i="25"/>
  <c r="M27" i="25"/>
  <c r="K28" i="25" s="1"/>
  <c r="L27" i="25"/>
  <c r="J28" i="25" s="1"/>
  <c r="D28" i="25" s="1"/>
  <c r="U28" i="22" l="1"/>
  <c r="S46" i="29"/>
  <c r="U45" i="29" s="1"/>
  <c r="F31" i="19"/>
  <c r="S30" i="20"/>
  <c r="F29" i="23"/>
  <c r="T45" i="29"/>
  <c r="U44" i="29"/>
  <c r="M28" i="24"/>
  <c r="K29" i="24" s="1"/>
  <c r="L28" i="24"/>
  <c r="J29" i="24" s="1"/>
  <c r="D29" i="24" s="1"/>
  <c r="F30" i="21"/>
  <c r="S31" i="19"/>
  <c r="U30" i="19" s="1"/>
  <c r="F33" i="15"/>
  <c r="F30" i="20"/>
  <c r="U26" i="25"/>
  <c r="T27" i="25"/>
  <c r="T32" i="15"/>
  <c r="U31" i="15"/>
  <c r="F29" i="22"/>
  <c r="M30" i="20"/>
  <c r="K31" i="20" s="1"/>
  <c r="E31" i="20" s="1"/>
  <c r="L30" i="20"/>
  <c r="J31" i="20" s="1"/>
  <c r="E29" i="23"/>
  <c r="L27" i="26"/>
  <c r="J28" i="26" s="1"/>
  <c r="M27" i="26"/>
  <c r="K28" i="26" s="1"/>
  <c r="T31" i="17"/>
  <c r="U30" i="17"/>
  <c r="S32" i="16"/>
  <c r="F28" i="25"/>
  <c r="I29" i="23"/>
  <c r="I31" i="19"/>
  <c r="T28" i="23"/>
  <c r="U27" i="23"/>
  <c r="I46" i="29"/>
  <c r="I28" i="25"/>
  <c r="L29" i="22"/>
  <c r="J30" i="22" s="1"/>
  <c r="M29" i="22"/>
  <c r="K30" i="22" s="1"/>
  <c r="E30" i="21"/>
  <c r="L31" i="18"/>
  <c r="J32" i="18" s="1"/>
  <c r="M31" i="18"/>
  <c r="K32" i="18" s="1"/>
  <c r="E32" i="18" s="1"/>
  <c r="T30" i="19"/>
  <c r="U29" i="19"/>
  <c r="I32" i="17"/>
  <c r="D32" i="17"/>
  <c r="S33" i="11"/>
  <c r="E28" i="25"/>
  <c r="E33" i="15"/>
  <c r="L33" i="11"/>
  <c r="J34" i="11" s="1"/>
  <c r="M33" i="11"/>
  <c r="K34" i="11" s="1"/>
  <c r="E34" i="11" s="1"/>
  <c r="D46" i="29"/>
  <c r="F32" i="16"/>
  <c r="I30" i="21"/>
  <c r="F28" i="24"/>
  <c r="I33" i="15"/>
  <c r="S31" i="18"/>
  <c r="S28" i="24"/>
  <c r="S32" i="17"/>
  <c r="U31" i="17" s="1"/>
  <c r="M32" i="16"/>
  <c r="K33" i="16" s="1"/>
  <c r="E33" i="16" s="1"/>
  <c r="L32" i="16"/>
  <c r="J33" i="16" s="1"/>
  <c r="D33" i="16" s="1"/>
  <c r="T46" i="29" l="1"/>
  <c r="T31" i="19"/>
  <c r="T32" i="17"/>
  <c r="F33" i="16"/>
  <c r="F29" i="24"/>
  <c r="S33" i="15"/>
  <c r="M28" i="25"/>
  <c r="K29" i="25" s="1"/>
  <c r="E29" i="25" s="1"/>
  <c r="L28" i="25"/>
  <c r="J29" i="25" s="1"/>
  <c r="M29" i="23"/>
  <c r="K30" i="23" s="1"/>
  <c r="E30" i="23" s="1"/>
  <c r="L29" i="23"/>
  <c r="J30" i="23" s="1"/>
  <c r="S33" i="16"/>
  <c r="T33" i="16" s="1"/>
  <c r="S31" i="20"/>
  <c r="U30" i="20" s="1"/>
  <c r="T31" i="18"/>
  <c r="U30" i="18"/>
  <c r="S34" i="11"/>
  <c r="T34" i="11" s="1"/>
  <c r="U27" i="24"/>
  <c r="T28" i="24"/>
  <c r="L30" i="21"/>
  <c r="J31" i="21" s="1"/>
  <c r="M30" i="21"/>
  <c r="K31" i="21" s="1"/>
  <c r="E31" i="21" s="1"/>
  <c r="I34" i="11"/>
  <c r="D34" i="11"/>
  <c r="F32" i="17"/>
  <c r="S30" i="21"/>
  <c r="I28" i="26"/>
  <c r="D28" i="26"/>
  <c r="I29" i="24"/>
  <c r="I33" i="16"/>
  <c r="S32" i="18"/>
  <c r="T32" i="18" s="1"/>
  <c r="L46" i="29"/>
  <c r="J47" i="29" s="1"/>
  <c r="D47" i="29" s="1"/>
  <c r="M46" i="29"/>
  <c r="K47" i="29" s="1"/>
  <c r="S29" i="23"/>
  <c r="F46" i="29"/>
  <c r="S28" i="25"/>
  <c r="M32" i="17"/>
  <c r="K33" i="17" s="1"/>
  <c r="L32" i="17"/>
  <c r="J33" i="17" s="1"/>
  <c r="D33" i="17" s="1"/>
  <c r="E30" i="22"/>
  <c r="T32" i="16"/>
  <c r="U31" i="16"/>
  <c r="U29" i="20"/>
  <c r="T30" i="20"/>
  <c r="E29" i="24"/>
  <c r="L33" i="15"/>
  <c r="J34" i="15" s="1"/>
  <c r="M33" i="15"/>
  <c r="K34" i="15" s="1"/>
  <c r="U32" i="11"/>
  <c r="T33" i="11"/>
  <c r="I32" i="18"/>
  <c r="D32" i="18"/>
  <c r="I30" i="22"/>
  <c r="M31" i="19"/>
  <c r="K32" i="19" s="1"/>
  <c r="L31" i="19"/>
  <c r="J32" i="19" s="1"/>
  <c r="I31" i="20"/>
  <c r="D30" i="22"/>
  <c r="D31" i="20"/>
  <c r="T31" i="20" l="1"/>
  <c r="U33" i="11"/>
  <c r="U32" i="16"/>
  <c r="U31" i="18"/>
  <c r="F32" i="18"/>
  <c r="E33" i="17"/>
  <c r="S30" i="23"/>
  <c r="U29" i="23" s="1"/>
  <c r="M31" i="20"/>
  <c r="K32" i="20" s="1"/>
  <c r="L31" i="20"/>
  <c r="J32" i="20" s="1"/>
  <c r="D32" i="20" s="1"/>
  <c r="I34" i="15"/>
  <c r="D34" i="15"/>
  <c r="S29" i="25"/>
  <c r="T29" i="25" s="1"/>
  <c r="T29" i="23"/>
  <c r="U28" i="23"/>
  <c r="F30" i="22"/>
  <c r="L30" i="22"/>
  <c r="J31" i="22" s="1"/>
  <c r="M30" i="22"/>
  <c r="K31" i="22" s="1"/>
  <c r="E31" i="22" s="1"/>
  <c r="I33" i="17"/>
  <c r="I47" i="29"/>
  <c r="L29" i="24"/>
  <c r="J30" i="24" s="1"/>
  <c r="M29" i="24"/>
  <c r="K30" i="24" s="1"/>
  <c r="E30" i="24" s="1"/>
  <c r="T30" i="21"/>
  <c r="U29" i="21"/>
  <c r="F34" i="11"/>
  <c r="I31" i="21"/>
  <c r="D31" i="21"/>
  <c r="I32" i="19"/>
  <c r="D32" i="19"/>
  <c r="F47" i="29"/>
  <c r="I30" i="23"/>
  <c r="D30" i="23"/>
  <c r="E34" i="15"/>
  <c r="E32" i="19"/>
  <c r="S30" i="22"/>
  <c r="M33" i="16"/>
  <c r="K34" i="16" s="1"/>
  <c r="L33" i="16"/>
  <c r="J34" i="16" s="1"/>
  <c r="M28" i="26"/>
  <c r="K29" i="26" s="1"/>
  <c r="L28" i="26"/>
  <c r="J29" i="26" s="1"/>
  <c r="F33" i="17"/>
  <c r="M34" i="11"/>
  <c r="K35" i="11" s="1"/>
  <c r="L34" i="11"/>
  <c r="J35" i="11" s="1"/>
  <c r="T33" i="15"/>
  <c r="U32" i="15"/>
  <c r="F31" i="20"/>
  <c r="L32" i="18"/>
  <c r="J33" i="18" s="1"/>
  <c r="M32" i="18"/>
  <c r="K33" i="18" s="1"/>
  <c r="S29" i="24"/>
  <c r="U27" i="25"/>
  <c r="T28" i="25"/>
  <c r="E47" i="29"/>
  <c r="S31" i="21"/>
  <c r="U30" i="21" s="1"/>
  <c r="I29" i="25"/>
  <c r="D29" i="25"/>
  <c r="U28" i="25" l="1"/>
  <c r="I33" i="18"/>
  <c r="U29" i="22"/>
  <c r="T30" i="22"/>
  <c r="L32" i="19"/>
  <c r="J33" i="19" s="1"/>
  <c r="M32" i="19"/>
  <c r="K33" i="19" s="1"/>
  <c r="E33" i="19" s="1"/>
  <c r="L31" i="21"/>
  <c r="J32" i="21" s="1"/>
  <c r="D32" i="21" s="1"/>
  <c r="M31" i="21"/>
  <c r="K32" i="21" s="1"/>
  <c r="L47" i="29"/>
  <c r="J48" i="29" s="1"/>
  <c r="M47" i="29"/>
  <c r="K48" i="29" s="1"/>
  <c r="E48" i="29" s="1"/>
  <c r="L34" i="15"/>
  <c r="J35" i="15" s="1"/>
  <c r="D35" i="15" s="1"/>
  <c r="M34" i="15"/>
  <c r="K35" i="15" s="1"/>
  <c r="E35" i="15" s="1"/>
  <c r="F29" i="25"/>
  <c r="E35" i="11"/>
  <c r="M29" i="25"/>
  <c r="K30" i="25" s="1"/>
  <c r="L29" i="25"/>
  <c r="J30" i="25" s="1"/>
  <c r="D30" i="25" s="1"/>
  <c r="S47" i="29"/>
  <c r="E33" i="18"/>
  <c r="I34" i="16"/>
  <c r="D34" i="16"/>
  <c r="S31" i="22"/>
  <c r="U30" i="22" s="1"/>
  <c r="S34" i="15"/>
  <c r="F32" i="20"/>
  <c r="I35" i="11"/>
  <c r="E34" i="16"/>
  <c r="F30" i="23"/>
  <c r="I30" i="24"/>
  <c r="D30" i="24"/>
  <c r="I31" i="22"/>
  <c r="S30" i="24"/>
  <c r="U29" i="24" s="1"/>
  <c r="I29" i="26"/>
  <c r="S32" i="19"/>
  <c r="D29" i="26"/>
  <c r="I32" i="20"/>
  <c r="S33" i="17"/>
  <c r="D33" i="18"/>
  <c r="T29" i="24"/>
  <c r="U28" i="24"/>
  <c r="M30" i="23"/>
  <c r="K31" i="23" s="1"/>
  <c r="L30" i="23"/>
  <c r="J31" i="23" s="1"/>
  <c r="F32" i="19"/>
  <c r="F31" i="21"/>
  <c r="D35" i="11"/>
  <c r="T31" i="21"/>
  <c r="M33" i="17"/>
  <c r="K34" i="17" s="1"/>
  <c r="E34" i="17" s="1"/>
  <c r="L33" i="17"/>
  <c r="J34" i="17" s="1"/>
  <c r="D31" i="22"/>
  <c r="T30" i="23"/>
  <c r="F34" i="15"/>
  <c r="E32" i="20"/>
  <c r="T31" i="22" l="1"/>
  <c r="S35" i="15"/>
  <c r="T35" i="15" s="1"/>
  <c r="S34" i="17"/>
  <c r="F32" i="21"/>
  <c r="M35" i="11"/>
  <c r="K36" i="11" s="1"/>
  <c r="L35" i="11"/>
  <c r="J36" i="11" s="1"/>
  <c r="D36" i="11" s="1"/>
  <c r="T34" i="15"/>
  <c r="U33" i="15"/>
  <c r="S35" i="11"/>
  <c r="I33" i="19"/>
  <c r="I31" i="23"/>
  <c r="S33" i="19"/>
  <c r="F35" i="15"/>
  <c r="I34" i="17"/>
  <c r="D34" i="17"/>
  <c r="D33" i="19"/>
  <c r="F30" i="24"/>
  <c r="D31" i="23"/>
  <c r="F34" i="16"/>
  <c r="E30" i="25"/>
  <c r="F30" i="25"/>
  <c r="S32" i="20"/>
  <c r="F33" i="18"/>
  <c r="M29" i="26"/>
  <c r="K30" i="26" s="1"/>
  <c r="L29" i="26"/>
  <c r="J30" i="26" s="1"/>
  <c r="D30" i="26" s="1"/>
  <c r="S48" i="29"/>
  <c r="T48" i="29" s="1"/>
  <c r="I48" i="29"/>
  <c r="D48" i="29"/>
  <c r="T30" i="24"/>
  <c r="M32" i="20"/>
  <c r="K33" i="20" s="1"/>
  <c r="L32" i="20"/>
  <c r="J33" i="20" s="1"/>
  <c r="L30" i="24"/>
  <c r="J31" i="24" s="1"/>
  <c r="D31" i="24" s="1"/>
  <c r="M30" i="24"/>
  <c r="K31" i="24" s="1"/>
  <c r="S34" i="16"/>
  <c r="L34" i="16"/>
  <c r="J35" i="16" s="1"/>
  <c r="D35" i="16" s="1"/>
  <c r="M34" i="16"/>
  <c r="K35" i="16" s="1"/>
  <c r="T47" i="29"/>
  <c r="U46" i="29"/>
  <c r="E32" i="21"/>
  <c r="F31" i="22"/>
  <c r="F35" i="11"/>
  <c r="E31" i="23"/>
  <c r="U32" i="17"/>
  <c r="T33" i="17"/>
  <c r="U31" i="19"/>
  <c r="T32" i="19"/>
  <c r="M31" i="22"/>
  <c r="K32" i="22" s="1"/>
  <c r="L31" i="22"/>
  <c r="J32" i="22" s="1"/>
  <c r="S33" i="18"/>
  <c r="I30" i="25"/>
  <c r="I35" i="15"/>
  <c r="I32" i="21"/>
  <c r="M33" i="18"/>
  <c r="K34" i="18" s="1"/>
  <c r="E34" i="18" s="1"/>
  <c r="L33" i="18"/>
  <c r="J34" i="18" s="1"/>
  <c r="U47" i="29" l="1"/>
  <c r="U34" i="15"/>
  <c r="F35" i="16"/>
  <c r="M30" i="25"/>
  <c r="K31" i="25" s="1"/>
  <c r="E31" i="25" s="1"/>
  <c r="L30" i="25"/>
  <c r="J31" i="25" s="1"/>
  <c r="U33" i="16"/>
  <c r="T34" i="16"/>
  <c r="F33" i="19"/>
  <c r="E32" i="22"/>
  <c r="E31" i="24"/>
  <c r="T33" i="19"/>
  <c r="U33" i="17"/>
  <c r="F36" i="11"/>
  <c r="E35" i="16"/>
  <c r="I33" i="20"/>
  <c r="D33" i="20"/>
  <c r="I30" i="26"/>
  <c r="M34" i="17"/>
  <c r="K35" i="17" s="1"/>
  <c r="L34" i="17"/>
  <c r="J35" i="17" s="1"/>
  <c r="I36" i="11"/>
  <c r="L32" i="21"/>
  <c r="J33" i="21" s="1"/>
  <c r="M32" i="21"/>
  <c r="K33" i="21" s="1"/>
  <c r="E33" i="21" s="1"/>
  <c r="I32" i="22"/>
  <c r="S31" i="23"/>
  <c r="S32" i="21"/>
  <c r="I35" i="16"/>
  <c r="M48" i="29"/>
  <c r="K49" i="29" s="1"/>
  <c r="L48" i="29"/>
  <c r="J49" i="29" s="1"/>
  <c r="S30" i="25"/>
  <c r="F31" i="24"/>
  <c r="L33" i="19"/>
  <c r="J34" i="19" s="1"/>
  <c r="M33" i="19"/>
  <c r="K34" i="19" s="1"/>
  <c r="I34" i="18"/>
  <c r="S34" i="18"/>
  <c r="U33" i="18" s="1"/>
  <c r="E33" i="20"/>
  <c r="F34" i="17"/>
  <c r="E36" i="11"/>
  <c r="L35" i="15"/>
  <c r="J36" i="15" s="1"/>
  <c r="M35" i="15"/>
  <c r="K36" i="15" s="1"/>
  <c r="U32" i="18"/>
  <c r="T33" i="18"/>
  <c r="U32" i="19"/>
  <c r="T34" i="17"/>
  <c r="D32" i="22"/>
  <c r="I31" i="24"/>
  <c r="F48" i="29"/>
  <c r="D34" i="18"/>
  <c r="U31" i="20"/>
  <c r="T32" i="20"/>
  <c r="F31" i="23"/>
  <c r="L31" i="23"/>
  <c r="J32" i="23" s="1"/>
  <c r="M31" i="23"/>
  <c r="K32" i="23" s="1"/>
  <c r="U34" i="11"/>
  <c r="T35" i="11"/>
  <c r="T34" i="18" l="1"/>
  <c r="I32" i="23"/>
  <c r="S36" i="11"/>
  <c r="M34" i="18"/>
  <c r="K35" i="18" s="1"/>
  <c r="L34" i="18"/>
  <c r="J35" i="18" s="1"/>
  <c r="I49" i="29"/>
  <c r="I33" i="21"/>
  <c r="D33" i="21"/>
  <c r="M30" i="26"/>
  <c r="K31" i="26" s="1"/>
  <c r="L30" i="26"/>
  <c r="J31" i="26" s="1"/>
  <c r="L31" i="24"/>
  <c r="J32" i="24" s="1"/>
  <c r="M31" i="24"/>
  <c r="K32" i="24" s="1"/>
  <c r="E32" i="24" s="1"/>
  <c r="E36" i="15"/>
  <c r="S33" i="20"/>
  <c r="U29" i="25"/>
  <c r="T30" i="25"/>
  <c r="E32" i="23"/>
  <c r="L33" i="20"/>
  <c r="J34" i="20" s="1"/>
  <c r="D34" i="20" s="1"/>
  <c r="M33" i="20"/>
  <c r="K34" i="20" s="1"/>
  <c r="S32" i="22"/>
  <c r="D32" i="23"/>
  <c r="M35" i="16"/>
  <c r="K36" i="16" s="1"/>
  <c r="E36" i="16" s="1"/>
  <c r="L35" i="16"/>
  <c r="J36" i="16" s="1"/>
  <c r="U30" i="23"/>
  <c r="T31" i="23"/>
  <c r="L36" i="11"/>
  <c r="J37" i="11" s="1"/>
  <c r="M36" i="11"/>
  <c r="K37" i="11" s="1"/>
  <c r="E37" i="11" s="1"/>
  <c r="S35" i="16"/>
  <c r="E34" i="19"/>
  <c r="E49" i="29"/>
  <c r="S33" i="21"/>
  <c r="T33" i="21" s="1"/>
  <c r="I35" i="17"/>
  <c r="F33" i="20"/>
  <c r="S31" i="24"/>
  <c r="F34" i="18"/>
  <c r="D49" i="29"/>
  <c r="F32" i="22"/>
  <c r="I36" i="15"/>
  <c r="D36" i="15"/>
  <c r="D35" i="17"/>
  <c r="I34" i="19"/>
  <c r="S31" i="25"/>
  <c r="T31" i="25" s="1"/>
  <c r="T32" i="21"/>
  <c r="U31" i="21"/>
  <c r="L32" i="22"/>
  <c r="J33" i="22" s="1"/>
  <c r="M32" i="22"/>
  <c r="K33" i="22" s="1"/>
  <c r="E35" i="17"/>
  <c r="D34" i="19"/>
  <c r="I31" i="25"/>
  <c r="D31" i="25"/>
  <c r="F34" i="20" l="1"/>
  <c r="F34" i="19"/>
  <c r="M36" i="15"/>
  <c r="K37" i="15" s="1"/>
  <c r="L36" i="15"/>
  <c r="J37" i="15" s="1"/>
  <c r="D37" i="15" s="1"/>
  <c r="S32" i="24"/>
  <c r="U31" i="24" s="1"/>
  <c r="S34" i="19"/>
  <c r="E34" i="20"/>
  <c r="S35" i="17"/>
  <c r="L31" i="25"/>
  <c r="J32" i="25" s="1"/>
  <c r="D32" i="25" s="1"/>
  <c r="M31" i="25"/>
  <c r="K32" i="25" s="1"/>
  <c r="F32" i="23"/>
  <c r="S32" i="23"/>
  <c r="S36" i="15"/>
  <c r="F33" i="21"/>
  <c r="L49" i="29"/>
  <c r="J50" i="29" s="1"/>
  <c r="D50" i="29" s="1"/>
  <c r="M49" i="29"/>
  <c r="K50" i="29" s="1"/>
  <c r="E50" i="29" s="1"/>
  <c r="L32" i="23"/>
  <c r="J33" i="23" s="1"/>
  <c r="D33" i="23" s="1"/>
  <c r="M32" i="23"/>
  <c r="K33" i="23" s="1"/>
  <c r="E33" i="23" s="1"/>
  <c r="F49" i="29"/>
  <c r="I37" i="11"/>
  <c r="D37" i="11"/>
  <c r="I35" i="18"/>
  <c r="S37" i="11"/>
  <c r="T37" i="11" s="1"/>
  <c r="F31" i="25"/>
  <c r="F35" i="17"/>
  <c r="U30" i="24"/>
  <c r="T31" i="24"/>
  <c r="S36" i="16"/>
  <c r="U35" i="16" s="1"/>
  <c r="I36" i="16"/>
  <c r="D36" i="16"/>
  <c r="E33" i="22"/>
  <c r="I34" i="20"/>
  <c r="T33" i="20"/>
  <c r="U32" i="20"/>
  <c r="I31" i="26"/>
  <c r="D31" i="26"/>
  <c r="L33" i="21"/>
  <c r="J34" i="21" s="1"/>
  <c r="D34" i="21" s="1"/>
  <c r="M33" i="21"/>
  <c r="K34" i="21" s="1"/>
  <c r="E35" i="18"/>
  <c r="T36" i="11"/>
  <c r="U35" i="11"/>
  <c r="I33" i="22"/>
  <c r="U32" i="21"/>
  <c r="L34" i="19"/>
  <c r="J35" i="19" s="1"/>
  <c r="M34" i="19"/>
  <c r="K35" i="19" s="1"/>
  <c r="E35" i="19" s="1"/>
  <c r="F36" i="15"/>
  <c r="D33" i="22"/>
  <c r="D35" i="18"/>
  <c r="M35" i="17"/>
  <c r="K36" i="17" s="1"/>
  <c r="E36" i="17" s="1"/>
  <c r="L35" i="17"/>
  <c r="J36" i="17" s="1"/>
  <c r="S49" i="29"/>
  <c r="T35" i="16"/>
  <c r="U34" i="16"/>
  <c r="T32" i="22"/>
  <c r="U31" i="22"/>
  <c r="U30" i="25"/>
  <c r="I32" i="24"/>
  <c r="D32" i="24"/>
  <c r="T32" i="24" l="1"/>
  <c r="S36" i="17"/>
  <c r="U35" i="17" s="1"/>
  <c r="S50" i="29"/>
  <c r="S35" i="19"/>
  <c r="U34" i="19" s="1"/>
  <c r="F32" i="25"/>
  <c r="E34" i="21"/>
  <c r="U34" i="17"/>
  <c r="T35" i="17"/>
  <c r="F32" i="24"/>
  <c r="I36" i="17"/>
  <c r="F33" i="22"/>
  <c r="L33" i="22"/>
  <c r="J34" i="22" s="1"/>
  <c r="D34" i="22" s="1"/>
  <c r="M33" i="22"/>
  <c r="K34" i="22" s="1"/>
  <c r="E34" i="22" s="1"/>
  <c r="U36" i="11"/>
  <c r="F36" i="16"/>
  <c r="M32" i="24"/>
  <c r="K33" i="24" s="1"/>
  <c r="L32" i="24"/>
  <c r="J33" i="24" s="1"/>
  <c r="D33" i="24" s="1"/>
  <c r="F37" i="15"/>
  <c r="M34" i="20"/>
  <c r="K35" i="20" s="1"/>
  <c r="E35" i="20" s="1"/>
  <c r="L34" i="20"/>
  <c r="J35" i="20" s="1"/>
  <c r="M36" i="16"/>
  <c r="K37" i="16" s="1"/>
  <c r="L36" i="16"/>
  <c r="J37" i="16" s="1"/>
  <c r="F37" i="11"/>
  <c r="F50" i="29"/>
  <c r="T36" i="15"/>
  <c r="U35" i="15"/>
  <c r="F33" i="23"/>
  <c r="E32" i="25"/>
  <c r="S34" i="20"/>
  <c r="I37" i="15"/>
  <c r="T49" i="29"/>
  <c r="U48" i="29"/>
  <c r="F35" i="18"/>
  <c r="M31" i="26"/>
  <c r="K32" i="26" s="1"/>
  <c r="L31" i="26"/>
  <c r="J32" i="26" s="1"/>
  <c r="D32" i="26" s="1"/>
  <c r="S33" i="22"/>
  <c r="F34" i="21"/>
  <c r="S33" i="23"/>
  <c r="I32" i="25"/>
  <c r="U33" i="19"/>
  <c r="T34" i="19"/>
  <c r="I34" i="21"/>
  <c r="D36" i="17"/>
  <c r="M37" i="11"/>
  <c r="K38" i="11" s="1"/>
  <c r="L37" i="11"/>
  <c r="J38" i="11" s="1"/>
  <c r="D38" i="11" s="1"/>
  <c r="U31" i="23"/>
  <c r="T32" i="23"/>
  <c r="T36" i="16"/>
  <c r="I35" i="19"/>
  <c r="S35" i="18"/>
  <c r="M35" i="18"/>
  <c r="K36" i="18" s="1"/>
  <c r="E36" i="18" s="1"/>
  <c r="L35" i="18"/>
  <c r="J36" i="18" s="1"/>
  <c r="D36" i="18" s="1"/>
  <c r="I33" i="23"/>
  <c r="I50" i="29"/>
  <c r="E37" i="15"/>
  <c r="D35" i="19"/>
  <c r="T36" i="17" l="1"/>
  <c r="T35" i="19"/>
  <c r="S36" i="18"/>
  <c r="T36" i="18" s="1"/>
  <c r="F38" i="11"/>
  <c r="L50" i="29"/>
  <c r="J51" i="29" s="1"/>
  <c r="M50" i="29"/>
  <c r="K51" i="29" s="1"/>
  <c r="M37" i="15"/>
  <c r="K38" i="15" s="1"/>
  <c r="L37" i="15"/>
  <c r="J38" i="15" s="1"/>
  <c r="E37" i="16"/>
  <c r="U34" i="18"/>
  <c r="T35" i="18"/>
  <c r="U32" i="22"/>
  <c r="T33" i="22"/>
  <c r="S35" i="20"/>
  <c r="U34" i="20" s="1"/>
  <c r="I36" i="18"/>
  <c r="M35" i="19"/>
  <c r="K36" i="19" s="1"/>
  <c r="L35" i="19"/>
  <c r="J36" i="19" s="1"/>
  <c r="D36" i="19" s="1"/>
  <c r="U32" i="23"/>
  <c r="F36" i="17"/>
  <c r="L34" i="21"/>
  <c r="J35" i="21" s="1"/>
  <c r="M34" i="21"/>
  <c r="K35" i="21" s="1"/>
  <c r="E35" i="21" s="1"/>
  <c r="S32" i="25"/>
  <c r="I37" i="16"/>
  <c r="E33" i="24"/>
  <c r="M36" i="17"/>
  <c r="K37" i="17" s="1"/>
  <c r="L36" i="17"/>
  <c r="J37" i="17" s="1"/>
  <c r="F35" i="19"/>
  <c r="S34" i="22"/>
  <c r="F34" i="22"/>
  <c r="S34" i="21"/>
  <c r="I38" i="11"/>
  <c r="F36" i="18"/>
  <c r="U49" i="29"/>
  <c r="I35" i="20"/>
  <c r="D35" i="20"/>
  <c r="F33" i="24"/>
  <c r="S37" i="15"/>
  <c r="L33" i="23"/>
  <c r="J34" i="23" s="1"/>
  <c r="M33" i="23"/>
  <c r="K34" i="23" s="1"/>
  <c r="T33" i="23"/>
  <c r="E38" i="11"/>
  <c r="L32" i="25"/>
  <c r="J33" i="25" s="1"/>
  <c r="M32" i="25"/>
  <c r="K33" i="25" s="1"/>
  <c r="E33" i="25" s="1"/>
  <c r="I32" i="26"/>
  <c r="T50" i="29"/>
  <c r="U33" i="20"/>
  <c r="T34" i="20"/>
  <c r="I33" i="24"/>
  <c r="D37" i="16"/>
  <c r="I34" i="22"/>
  <c r="U35" i="18" l="1"/>
  <c r="F36" i="19"/>
  <c r="S33" i="25"/>
  <c r="U32" i="25" s="1"/>
  <c r="S38" i="11"/>
  <c r="E34" i="23"/>
  <c r="U31" i="25"/>
  <c r="T32" i="25"/>
  <c r="T34" i="22"/>
  <c r="F37" i="16"/>
  <c r="I34" i="23"/>
  <c r="D34" i="23"/>
  <c r="M33" i="24"/>
  <c r="K34" i="24" s="1"/>
  <c r="E34" i="24" s="1"/>
  <c r="L33" i="24"/>
  <c r="J34" i="24" s="1"/>
  <c r="I33" i="25"/>
  <c r="D33" i="25"/>
  <c r="T37" i="15"/>
  <c r="U36" i="15"/>
  <c r="L38" i="11"/>
  <c r="J39" i="11" s="1"/>
  <c r="M38" i="11"/>
  <c r="K39" i="11" s="1"/>
  <c r="S33" i="24"/>
  <c r="M34" i="22"/>
  <c r="K35" i="22" s="1"/>
  <c r="L34" i="22"/>
  <c r="J35" i="22" s="1"/>
  <c r="F35" i="20"/>
  <c r="I35" i="21"/>
  <c r="D35" i="21"/>
  <c r="L36" i="18"/>
  <c r="J37" i="18" s="1"/>
  <c r="M36" i="18"/>
  <c r="K37" i="18" s="1"/>
  <c r="I38" i="15"/>
  <c r="D38" i="15"/>
  <c r="E51" i="29"/>
  <c r="L32" i="26"/>
  <c r="J33" i="26" s="1"/>
  <c r="M32" i="26"/>
  <c r="K33" i="26" s="1"/>
  <c r="S35" i="21"/>
  <c r="U34" i="21" s="1"/>
  <c r="I37" i="17"/>
  <c r="I36" i="19"/>
  <c r="U33" i="22"/>
  <c r="I51" i="29"/>
  <c r="D51" i="29"/>
  <c r="T35" i="20"/>
  <c r="E38" i="15"/>
  <c r="L35" i="20"/>
  <c r="J36" i="20" s="1"/>
  <c r="M35" i="20"/>
  <c r="K36" i="20" s="1"/>
  <c r="T34" i="21"/>
  <c r="U33" i="21"/>
  <c r="E37" i="17"/>
  <c r="M37" i="16"/>
  <c r="K38" i="16" s="1"/>
  <c r="E38" i="16" s="1"/>
  <c r="L37" i="16"/>
  <c r="J38" i="16" s="1"/>
  <c r="D38" i="16" s="1"/>
  <c r="D37" i="17"/>
  <c r="E36" i="19"/>
  <c r="S37" i="16"/>
  <c r="T33" i="25" l="1"/>
  <c r="F38" i="16"/>
  <c r="I34" i="24"/>
  <c r="D34" i="24"/>
  <c r="T37" i="16"/>
  <c r="U36" i="16"/>
  <c r="I36" i="20"/>
  <c r="L51" i="29"/>
  <c r="J52" i="29" s="1"/>
  <c r="D52" i="29" s="1"/>
  <c r="M51" i="29"/>
  <c r="K52" i="29" s="1"/>
  <c r="E52" i="29" s="1"/>
  <c r="L35" i="21"/>
  <c r="J36" i="21" s="1"/>
  <c r="M35" i="21"/>
  <c r="K36" i="21" s="1"/>
  <c r="I35" i="22"/>
  <c r="D35" i="22"/>
  <c r="S36" i="19"/>
  <c r="F51" i="29"/>
  <c r="L36" i="19"/>
  <c r="J37" i="19" s="1"/>
  <c r="M36" i="19"/>
  <c r="K37" i="19" s="1"/>
  <c r="M37" i="17"/>
  <c r="K38" i="17" s="1"/>
  <c r="E38" i="17" s="1"/>
  <c r="L37" i="17"/>
  <c r="J38" i="17" s="1"/>
  <c r="D38" i="17" s="1"/>
  <c r="F35" i="21"/>
  <c r="D36" i="20"/>
  <c r="I39" i="11"/>
  <c r="D39" i="11"/>
  <c r="L33" i="25"/>
  <c r="J34" i="25" s="1"/>
  <c r="D34" i="25" s="1"/>
  <c r="M33" i="25"/>
  <c r="K34" i="25" s="1"/>
  <c r="F34" i="23"/>
  <c r="T38" i="11"/>
  <c r="U37" i="11"/>
  <c r="S38" i="16"/>
  <c r="S37" i="17"/>
  <c r="E36" i="20"/>
  <c r="S51" i="29"/>
  <c r="M38" i="15"/>
  <c r="K39" i="15" s="1"/>
  <c r="L38" i="15"/>
  <c r="J39" i="15" s="1"/>
  <c r="D39" i="15" s="1"/>
  <c r="S34" i="24"/>
  <c r="T34" i="24" s="1"/>
  <c r="S34" i="23"/>
  <c r="F37" i="17"/>
  <c r="T35" i="21"/>
  <c r="E37" i="18"/>
  <c r="T33" i="24"/>
  <c r="U32" i="24"/>
  <c r="F33" i="25"/>
  <c r="L34" i="23"/>
  <c r="J35" i="23" s="1"/>
  <c r="M34" i="23"/>
  <c r="K35" i="23" s="1"/>
  <c r="E35" i="23" s="1"/>
  <c r="I38" i="16"/>
  <c r="S38" i="15"/>
  <c r="I33" i="26"/>
  <c r="D33" i="26"/>
  <c r="F38" i="15"/>
  <c r="I37" i="18"/>
  <c r="D37" i="18"/>
  <c r="E35" i="22"/>
  <c r="E39" i="11"/>
  <c r="U33" i="24" l="1"/>
  <c r="F52" i="29"/>
  <c r="S35" i="23"/>
  <c r="T35" i="23" s="1"/>
  <c r="S39" i="11"/>
  <c r="F39" i="15"/>
  <c r="U37" i="15"/>
  <c r="T38" i="15"/>
  <c r="F34" i="25"/>
  <c r="E34" i="25"/>
  <c r="E36" i="21"/>
  <c r="T38" i="16"/>
  <c r="I35" i="23"/>
  <c r="S52" i="29"/>
  <c r="T52" i="29" s="1"/>
  <c r="S38" i="17"/>
  <c r="U37" i="17" s="1"/>
  <c r="I34" i="25"/>
  <c r="F36" i="20"/>
  <c r="I38" i="17"/>
  <c r="F35" i="22"/>
  <c r="I36" i="21"/>
  <c r="M36" i="20"/>
  <c r="K37" i="20" s="1"/>
  <c r="E37" i="20" s="1"/>
  <c r="L36" i="20"/>
  <c r="J37" i="20" s="1"/>
  <c r="U37" i="16"/>
  <c r="S35" i="22"/>
  <c r="M37" i="18"/>
  <c r="K38" i="18" s="1"/>
  <c r="E38" i="18" s="1"/>
  <c r="L37" i="18"/>
  <c r="J38" i="18" s="1"/>
  <c r="D38" i="18" s="1"/>
  <c r="M38" i="16"/>
  <c r="K39" i="16" s="1"/>
  <c r="L38" i="16"/>
  <c r="J39" i="16" s="1"/>
  <c r="S37" i="18"/>
  <c r="U33" i="23"/>
  <c r="T34" i="23"/>
  <c r="T51" i="29"/>
  <c r="U50" i="29"/>
  <c r="U36" i="17"/>
  <c r="T37" i="17"/>
  <c r="D35" i="23"/>
  <c r="F39" i="11"/>
  <c r="F34" i="24"/>
  <c r="F37" i="18"/>
  <c r="L33" i="26"/>
  <c r="J34" i="26" s="1"/>
  <c r="D34" i="26" s="1"/>
  <c r="M33" i="26"/>
  <c r="K34" i="26" s="1"/>
  <c r="M39" i="11"/>
  <c r="K40" i="11" s="1"/>
  <c r="E40" i="11" s="1"/>
  <c r="L39" i="11"/>
  <c r="J40" i="11" s="1"/>
  <c r="D40" i="11" s="1"/>
  <c r="I37" i="19"/>
  <c r="D37" i="19"/>
  <c r="U35" i="19"/>
  <c r="T36" i="19"/>
  <c r="L34" i="24"/>
  <c r="J35" i="24" s="1"/>
  <c r="D35" i="24" s="1"/>
  <c r="M34" i="24"/>
  <c r="K35" i="24" s="1"/>
  <c r="E39" i="15"/>
  <c r="F38" i="17"/>
  <c r="I39" i="15"/>
  <c r="S36" i="20"/>
  <c r="D36" i="21"/>
  <c r="E37" i="19"/>
  <c r="M35" i="22"/>
  <c r="K36" i="22" s="1"/>
  <c r="E36" i="22" s="1"/>
  <c r="L35" i="22"/>
  <c r="J36" i="22" s="1"/>
  <c r="I52" i="29"/>
  <c r="U51" i="29" l="1"/>
  <c r="T38" i="17"/>
  <c r="U34" i="23"/>
  <c r="S36" i="22"/>
  <c r="U35" i="22" s="1"/>
  <c r="S37" i="20"/>
  <c r="U36" i="20" s="1"/>
  <c r="S39" i="15"/>
  <c r="U34" i="22"/>
  <c r="T35" i="22"/>
  <c r="L38" i="17"/>
  <c r="J39" i="17" s="1"/>
  <c r="M38" i="17"/>
  <c r="K39" i="17" s="1"/>
  <c r="S37" i="19"/>
  <c r="I36" i="22"/>
  <c r="F36" i="21"/>
  <c r="L39" i="15"/>
  <c r="J40" i="15" s="1"/>
  <c r="M39" i="15"/>
  <c r="K40" i="15" s="1"/>
  <c r="E40" i="15" s="1"/>
  <c r="F37" i="19"/>
  <c r="F35" i="24"/>
  <c r="S38" i="18"/>
  <c r="T38" i="18" s="1"/>
  <c r="D36" i="22"/>
  <c r="L35" i="23"/>
  <c r="J36" i="23" s="1"/>
  <c r="D36" i="23" s="1"/>
  <c r="M35" i="23"/>
  <c r="K36" i="23" s="1"/>
  <c r="S36" i="21"/>
  <c r="F38" i="18"/>
  <c r="F40" i="11"/>
  <c r="T37" i="18"/>
  <c r="U36" i="18"/>
  <c r="S40" i="11"/>
  <c r="U39" i="11" s="1"/>
  <c r="U35" i="20"/>
  <c r="T36" i="20"/>
  <c r="E35" i="24"/>
  <c r="M37" i="19"/>
  <c r="K38" i="19" s="1"/>
  <c r="L37" i="19"/>
  <c r="J38" i="19" s="1"/>
  <c r="I39" i="16"/>
  <c r="D39" i="16"/>
  <c r="I38" i="18"/>
  <c r="M36" i="21"/>
  <c r="K37" i="21" s="1"/>
  <c r="E37" i="21" s="1"/>
  <c r="L36" i="21"/>
  <c r="J37" i="21" s="1"/>
  <c r="M34" i="25"/>
  <c r="K35" i="25" s="1"/>
  <c r="E35" i="25" s="1"/>
  <c r="L34" i="25"/>
  <c r="J35" i="25" s="1"/>
  <c r="U38" i="11"/>
  <c r="T39" i="11"/>
  <c r="L52" i="29"/>
  <c r="J53" i="29" s="1"/>
  <c r="M52" i="29"/>
  <c r="K53" i="29" s="1"/>
  <c r="I35" i="24"/>
  <c r="I40" i="11"/>
  <c r="I34" i="26"/>
  <c r="F35" i="23"/>
  <c r="E39" i="16"/>
  <c r="I37" i="20"/>
  <c r="D37" i="20"/>
  <c r="S34" i="25"/>
  <c r="T40" i="11" l="1"/>
  <c r="U37" i="18"/>
  <c r="T36" i="22"/>
  <c r="S40" i="15"/>
  <c r="U39" i="15" s="1"/>
  <c r="E53" i="29"/>
  <c r="F39" i="16"/>
  <c r="E39" i="17"/>
  <c r="S39" i="16"/>
  <c r="M40" i="11"/>
  <c r="K41" i="11" s="1"/>
  <c r="L40" i="11"/>
  <c r="J41" i="11" s="1"/>
  <c r="T36" i="21"/>
  <c r="U35" i="21"/>
  <c r="L36" i="22"/>
  <c r="J37" i="22" s="1"/>
  <c r="D37" i="22" s="1"/>
  <c r="M36" i="22"/>
  <c r="K37" i="22" s="1"/>
  <c r="U33" i="25"/>
  <c r="T34" i="25"/>
  <c r="I37" i="21"/>
  <c r="L39" i="16"/>
  <c r="J40" i="16" s="1"/>
  <c r="M39" i="16"/>
  <c r="K40" i="16" s="1"/>
  <c r="E36" i="23"/>
  <c r="F36" i="22"/>
  <c r="D37" i="21"/>
  <c r="E38" i="19"/>
  <c r="F36" i="23"/>
  <c r="I35" i="25"/>
  <c r="D35" i="25"/>
  <c r="S37" i="21"/>
  <c r="I40" i="15"/>
  <c r="D40" i="15"/>
  <c r="S35" i="25"/>
  <c r="I53" i="29"/>
  <c r="D53" i="29"/>
  <c r="M38" i="18"/>
  <c r="K39" i="18" s="1"/>
  <c r="L38" i="18"/>
  <c r="J39" i="18" s="1"/>
  <c r="I38" i="19"/>
  <c r="D38" i="19"/>
  <c r="I39" i="17"/>
  <c r="D39" i="17"/>
  <c r="F37" i="20"/>
  <c r="L37" i="20"/>
  <c r="J38" i="20" s="1"/>
  <c r="D38" i="20" s="1"/>
  <c r="M37" i="20"/>
  <c r="K38" i="20" s="1"/>
  <c r="L34" i="26"/>
  <c r="J35" i="26" s="1"/>
  <c r="M34" i="26"/>
  <c r="K35" i="26" s="1"/>
  <c r="L35" i="24"/>
  <c r="J36" i="24" s="1"/>
  <c r="M35" i="24"/>
  <c r="K36" i="24" s="1"/>
  <c r="E36" i="24" s="1"/>
  <c r="S35" i="24"/>
  <c r="T37" i="20"/>
  <c r="I36" i="23"/>
  <c r="U36" i="19"/>
  <c r="T37" i="19"/>
  <c r="U38" i="15"/>
  <c r="T39" i="15"/>
  <c r="T40" i="15" l="1"/>
  <c r="S36" i="24"/>
  <c r="T36" i="24" s="1"/>
  <c r="F38" i="20"/>
  <c r="L35" i="25"/>
  <c r="J36" i="25" s="1"/>
  <c r="D36" i="25" s="1"/>
  <c r="M35" i="25"/>
  <c r="K36" i="25" s="1"/>
  <c r="I40" i="16"/>
  <c r="E38" i="20"/>
  <c r="L36" i="23"/>
  <c r="J37" i="23" s="1"/>
  <c r="M36" i="23"/>
  <c r="K37" i="23" s="1"/>
  <c r="E37" i="23" s="1"/>
  <c r="F38" i="19"/>
  <c r="E39" i="18"/>
  <c r="L40" i="15"/>
  <c r="J41" i="15" s="1"/>
  <c r="M40" i="15"/>
  <c r="K41" i="15" s="1"/>
  <c r="U34" i="25"/>
  <c r="T39" i="16"/>
  <c r="U38" i="16"/>
  <c r="S39" i="17"/>
  <c r="S53" i="29"/>
  <c r="U34" i="24"/>
  <c r="T35" i="24"/>
  <c r="I35" i="26"/>
  <c r="D35" i="26"/>
  <c r="F39" i="17"/>
  <c r="F53" i="29"/>
  <c r="F37" i="22"/>
  <c r="M37" i="21"/>
  <c r="K38" i="21" s="1"/>
  <c r="L37" i="21"/>
  <c r="J38" i="21" s="1"/>
  <c r="T35" i="25"/>
  <c r="I41" i="11"/>
  <c r="D41" i="11"/>
  <c r="L38" i="19"/>
  <c r="J39" i="19" s="1"/>
  <c r="D39" i="19" s="1"/>
  <c r="M38" i="19"/>
  <c r="K39" i="19" s="1"/>
  <c r="E39" i="19" s="1"/>
  <c r="F40" i="15"/>
  <c r="S38" i="19"/>
  <c r="E37" i="22"/>
  <c r="T37" i="21"/>
  <c r="E41" i="11"/>
  <c r="D40" i="16"/>
  <c r="I36" i="24"/>
  <c r="D36" i="24"/>
  <c r="I38" i="20"/>
  <c r="M39" i="17"/>
  <c r="K40" i="17" s="1"/>
  <c r="E40" i="17" s="1"/>
  <c r="L39" i="17"/>
  <c r="J40" i="17" s="1"/>
  <c r="I39" i="18"/>
  <c r="D39" i="18"/>
  <c r="M53" i="29"/>
  <c r="K54" i="29" s="1"/>
  <c r="L53" i="29"/>
  <c r="J54" i="29" s="1"/>
  <c r="D54" i="29" s="1"/>
  <c r="F35" i="25"/>
  <c r="F37" i="21"/>
  <c r="S36" i="23"/>
  <c r="I37" i="22"/>
  <c r="U36" i="21"/>
  <c r="E40" i="16"/>
  <c r="U35" i="24" l="1"/>
  <c r="S39" i="19"/>
  <c r="T39" i="19" s="1"/>
  <c r="S40" i="17"/>
  <c r="T40" i="17" s="1"/>
  <c r="L37" i="22"/>
  <c r="J38" i="22" s="1"/>
  <c r="M37" i="22"/>
  <c r="K38" i="22" s="1"/>
  <c r="E38" i="22" s="1"/>
  <c r="I40" i="17"/>
  <c r="E38" i="21"/>
  <c r="D40" i="17"/>
  <c r="T39" i="17"/>
  <c r="U38" i="17"/>
  <c r="I41" i="15"/>
  <c r="F36" i="25"/>
  <c r="F39" i="18"/>
  <c r="S37" i="23"/>
  <c r="T37" i="23" s="1"/>
  <c r="I54" i="29"/>
  <c r="L39" i="18"/>
  <c r="J40" i="18" s="1"/>
  <c r="D40" i="18" s="1"/>
  <c r="M39" i="18"/>
  <c r="K40" i="18" s="1"/>
  <c r="E40" i="18" s="1"/>
  <c r="M38" i="20"/>
  <c r="K39" i="20" s="1"/>
  <c r="E39" i="20" s="1"/>
  <c r="L38" i="20"/>
  <c r="J39" i="20" s="1"/>
  <c r="F40" i="16"/>
  <c r="S37" i="22"/>
  <c r="F41" i="11"/>
  <c r="I38" i="21"/>
  <c r="E41" i="15"/>
  <c r="M40" i="16"/>
  <c r="K41" i="16" s="1"/>
  <c r="E41" i="16" s="1"/>
  <c r="L40" i="16"/>
  <c r="J41" i="16" s="1"/>
  <c r="D41" i="16" s="1"/>
  <c r="T36" i="23"/>
  <c r="U35" i="23"/>
  <c r="F36" i="24"/>
  <c r="S41" i="11"/>
  <c r="M35" i="26"/>
  <c r="K36" i="26" s="1"/>
  <c r="L35" i="26"/>
  <c r="J36" i="26" s="1"/>
  <c r="D36" i="26" s="1"/>
  <c r="F39" i="19"/>
  <c r="I37" i="23"/>
  <c r="D37" i="23"/>
  <c r="E36" i="25"/>
  <c r="S40" i="16"/>
  <c r="I39" i="19"/>
  <c r="M41" i="11"/>
  <c r="K42" i="11" s="1"/>
  <c r="L41" i="11"/>
  <c r="J42" i="11" s="1"/>
  <c r="D42" i="11" s="1"/>
  <c r="F54" i="29"/>
  <c r="E54" i="29"/>
  <c r="S39" i="18"/>
  <c r="S38" i="20"/>
  <c r="I36" i="25"/>
  <c r="D38" i="21"/>
  <c r="L36" i="24"/>
  <c r="J37" i="24" s="1"/>
  <c r="D37" i="24" s="1"/>
  <c r="M36" i="24"/>
  <c r="K37" i="24" s="1"/>
  <c r="U37" i="19"/>
  <c r="T38" i="19"/>
  <c r="D41" i="15"/>
  <c r="U52" i="29"/>
  <c r="T53" i="29"/>
  <c r="U38" i="19" l="1"/>
  <c r="F42" i="11"/>
  <c r="F41" i="15"/>
  <c r="F38" i="21"/>
  <c r="S40" i="18"/>
  <c r="T40" i="18" s="1"/>
  <c r="L40" i="17"/>
  <c r="J41" i="17" s="1"/>
  <c r="D41" i="17" s="1"/>
  <c r="M40" i="17"/>
  <c r="K41" i="17" s="1"/>
  <c r="U39" i="16"/>
  <c r="T40" i="16"/>
  <c r="F37" i="23"/>
  <c r="F37" i="24"/>
  <c r="M38" i="21"/>
  <c r="K39" i="21" s="1"/>
  <c r="E39" i="21" s="1"/>
  <c r="L38" i="21"/>
  <c r="J39" i="21" s="1"/>
  <c r="S38" i="22"/>
  <c r="I40" i="18"/>
  <c r="I37" i="24"/>
  <c r="M36" i="25"/>
  <c r="K37" i="25" s="1"/>
  <c r="E37" i="25" s="1"/>
  <c r="L36" i="25"/>
  <c r="J37" i="25" s="1"/>
  <c r="T38" i="20"/>
  <c r="U37" i="20"/>
  <c r="L37" i="23"/>
  <c r="J38" i="23" s="1"/>
  <c r="D38" i="23" s="1"/>
  <c r="M37" i="23"/>
  <c r="K38" i="23" s="1"/>
  <c r="I36" i="26"/>
  <c r="U40" i="11"/>
  <c r="T41" i="11"/>
  <c r="I41" i="16"/>
  <c r="M54" i="29"/>
  <c r="K55" i="29" s="1"/>
  <c r="E55" i="29" s="1"/>
  <c r="L54" i="29"/>
  <c r="J55" i="29" s="1"/>
  <c r="M41" i="15"/>
  <c r="K42" i="15" s="1"/>
  <c r="E42" i="15" s="1"/>
  <c r="L41" i="15"/>
  <c r="J42" i="15" s="1"/>
  <c r="S41" i="16"/>
  <c r="F41" i="16"/>
  <c r="F40" i="18"/>
  <c r="F40" i="17"/>
  <c r="T39" i="18"/>
  <c r="U38" i="18"/>
  <c r="L39" i="19"/>
  <c r="J40" i="19" s="1"/>
  <c r="M39" i="19"/>
  <c r="K40" i="19" s="1"/>
  <c r="S38" i="21"/>
  <c r="E37" i="24"/>
  <c r="S39" i="20"/>
  <c r="U38" i="20" s="1"/>
  <c r="S54" i="29"/>
  <c r="I42" i="11"/>
  <c r="S36" i="25"/>
  <c r="E42" i="11"/>
  <c r="U36" i="23"/>
  <c r="S41" i="15"/>
  <c r="U36" i="22"/>
  <c r="T37" i="22"/>
  <c r="I39" i="20"/>
  <c r="D39" i="20"/>
  <c r="U39" i="17"/>
  <c r="I38" i="22"/>
  <c r="D38" i="22"/>
  <c r="F38" i="22" l="1"/>
  <c r="S42" i="11"/>
  <c r="L42" i="11"/>
  <c r="J43" i="11" s="1"/>
  <c r="M42" i="11"/>
  <c r="K43" i="11" s="1"/>
  <c r="M36" i="26"/>
  <c r="K37" i="26" s="1"/>
  <c r="L36" i="26"/>
  <c r="J37" i="26" s="1"/>
  <c r="I37" i="25"/>
  <c r="D37" i="25"/>
  <c r="S37" i="25"/>
  <c r="U36" i="25" s="1"/>
  <c r="E40" i="19"/>
  <c r="E38" i="23"/>
  <c r="I39" i="21"/>
  <c r="F38" i="23"/>
  <c r="S42" i="15"/>
  <c r="U41" i="15" s="1"/>
  <c r="T38" i="21"/>
  <c r="U37" i="21"/>
  <c r="L37" i="24"/>
  <c r="J38" i="24" s="1"/>
  <c r="M37" i="24"/>
  <c r="K38" i="24" s="1"/>
  <c r="E38" i="24" s="1"/>
  <c r="E41" i="17"/>
  <c r="D39" i="21"/>
  <c r="F39" i="20"/>
  <c r="T41" i="15"/>
  <c r="U40" i="15"/>
  <c r="F41" i="17"/>
  <c r="I41" i="17"/>
  <c r="U37" i="22"/>
  <c r="S55" i="29"/>
  <c r="T55" i="29" s="1"/>
  <c r="S37" i="24"/>
  <c r="T41" i="16"/>
  <c r="M38" i="22"/>
  <c r="K39" i="22" s="1"/>
  <c r="L38" i="22"/>
  <c r="J39" i="22" s="1"/>
  <c r="M39" i="20"/>
  <c r="K40" i="20" s="1"/>
  <c r="L39" i="20"/>
  <c r="J40" i="20" s="1"/>
  <c r="T38" i="22"/>
  <c r="T36" i="25"/>
  <c r="U35" i="25"/>
  <c r="U53" i="29"/>
  <c r="T54" i="29"/>
  <c r="S39" i="21"/>
  <c r="I40" i="19"/>
  <c r="D40" i="19"/>
  <c r="U39" i="18"/>
  <c r="I42" i="15"/>
  <c r="I55" i="29"/>
  <c r="D55" i="29"/>
  <c r="M41" i="16"/>
  <c r="K42" i="16" s="1"/>
  <c r="L41" i="16"/>
  <c r="J42" i="16" s="1"/>
  <c r="I38" i="23"/>
  <c r="T39" i="20"/>
  <c r="L40" i="18"/>
  <c r="J41" i="18" s="1"/>
  <c r="M40" i="18"/>
  <c r="K41" i="18" s="1"/>
  <c r="U40" i="16"/>
  <c r="D42" i="15"/>
  <c r="U54" i="29" l="1"/>
  <c r="T37" i="25"/>
  <c r="T42" i="15"/>
  <c r="F42" i="15"/>
  <c r="L38" i="23"/>
  <c r="J39" i="23" s="1"/>
  <c r="M38" i="23"/>
  <c r="K39" i="23" s="1"/>
  <c r="E39" i="23" s="1"/>
  <c r="E40" i="20"/>
  <c r="F39" i="21"/>
  <c r="I42" i="16"/>
  <c r="D42" i="16"/>
  <c r="T37" i="24"/>
  <c r="U36" i="24"/>
  <c r="I43" i="11"/>
  <c r="D43" i="11"/>
  <c r="F55" i="29"/>
  <c r="L42" i="15"/>
  <c r="J43" i="15" s="1"/>
  <c r="M42" i="15"/>
  <c r="K43" i="15" s="1"/>
  <c r="M40" i="19"/>
  <c r="K41" i="19" s="1"/>
  <c r="E41" i="19" s="1"/>
  <c r="L40" i="19"/>
  <c r="J41" i="19" s="1"/>
  <c r="I40" i="20"/>
  <c r="L41" i="17"/>
  <c r="J42" i="17" s="1"/>
  <c r="M41" i="17"/>
  <c r="K42" i="17" s="1"/>
  <c r="E42" i="17" s="1"/>
  <c r="S41" i="17"/>
  <c r="F37" i="25"/>
  <c r="U41" i="11"/>
  <c r="T42" i="11"/>
  <c r="E41" i="18"/>
  <c r="S38" i="24"/>
  <c r="U37" i="24" s="1"/>
  <c r="I38" i="24"/>
  <c r="D38" i="24"/>
  <c r="I41" i="18"/>
  <c r="D41" i="18"/>
  <c r="L55" i="29"/>
  <c r="J56" i="29" s="1"/>
  <c r="M55" i="29"/>
  <c r="K56" i="29" s="1"/>
  <c r="F40" i="19"/>
  <c r="I39" i="22"/>
  <c r="T39" i="21"/>
  <c r="M39" i="21"/>
  <c r="K40" i="21" s="1"/>
  <c r="L39" i="21"/>
  <c r="J40" i="21" s="1"/>
  <c r="L37" i="25"/>
  <c r="J38" i="25" s="1"/>
  <c r="M37" i="25"/>
  <c r="K38" i="25" s="1"/>
  <c r="D39" i="22"/>
  <c r="E42" i="16"/>
  <c r="E39" i="22"/>
  <c r="D40" i="20"/>
  <c r="U38" i="21"/>
  <c r="S38" i="23"/>
  <c r="S40" i="19"/>
  <c r="I37" i="26"/>
  <c r="D37" i="26"/>
  <c r="E43" i="11"/>
  <c r="T38" i="24" l="1"/>
  <c r="S39" i="23"/>
  <c r="T39" i="23" s="1"/>
  <c r="S39" i="22"/>
  <c r="I42" i="17"/>
  <c r="D42" i="17"/>
  <c r="L40" i="20"/>
  <c r="J41" i="20" s="1"/>
  <c r="D41" i="20" s="1"/>
  <c r="M40" i="20"/>
  <c r="K41" i="20" s="1"/>
  <c r="F43" i="11"/>
  <c r="M37" i="26"/>
  <c r="K38" i="26" s="1"/>
  <c r="L37" i="26"/>
  <c r="J38" i="26" s="1"/>
  <c r="D38" i="26" s="1"/>
  <c r="I40" i="21"/>
  <c r="E56" i="29"/>
  <c r="F38" i="24"/>
  <c r="S42" i="17"/>
  <c r="T42" i="17" s="1"/>
  <c r="I41" i="19"/>
  <c r="S43" i="11"/>
  <c r="U39" i="19"/>
  <c r="T40" i="19"/>
  <c r="D41" i="19"/>
  <c r="F41" i="18"/>
  <c r="M38" i="24"/>
  <c r="K39" i="24" s="1"/>
  <c r="L38" i="24"/>
  <c r="J39" i="24" s="1"/>
  <c r="D39" i="24" s="1"/>
  <c r="E43" i="15"/>
  <c r="F42" i="16"/>
  <c r="I39" i="23"/>
  <c r="D39" i="23"/>
  <c r="F39" i="22"/>
  <c r="I43" i="15"/>
  <c r="S40" i="20"/>
  <c r="T38" i="23"/>
  <c r="U37" i="23"/>
  <c r="F40" i="20"/>
  <c r="E38" i="25"/>
  <c r="L39" i="22"/>
  <c r="J40" i="22" s="1"/>
  <c r="M39" i="22"/>
  <c r="K40" i="22" s="1"/>
  <c r="E40" i="22" s="1"/>
  <c r="M41" i="18"/>
  <c r="K42" i="18" s="1"/>
  <c r="E42" i="18" s="1"/>
  <c r="L41" i="18"/>
  <c r="J42" i="18" s="1"/>
  <c r="L42" i="16"/>
  <c r="J43" i="16" s="1"/>
  <c r="M42" i="16"/>
  <c r="K43" i="16" s="1"/>
  <c r="D43" i="15"/>
  <c r="S41" i="19"/>
  <c r="U40" i="19" s="1"/>
  <c r="S42" i="16"/>
  <c r="I38" i="25"/>
  <c r="E40" i="21"/>
  <c r="I56" i="29"/>
  <c r="S41" i="18"/>
  <c r="D38" i="25"/>
  <c r="T41" i="17"/>
  <c r="U40" i="17"/>
  <c r="D56" i="29"/>
  <c r="M43" i="11"/>
  <c r="K44" i="11" s="1"/>
  <c r="L43" i="11"/>
  <c r="J44" i="11" s="1"/>
  <c r="D40" i="21"/>
  <c r="U41" i="17" l="1"/>
  <c r="F40" i="21"/>
  <c r="F43" i="15"/>
  <c r="F41" i="20"/>
  <c r="E39" i="24"/>
  <c r="F41" i="19"/>
  <c r="I44" i="11"/>
  <c r="F38" i="25"/>
  <c r="M38" i="25"/>
  <c r="K39" i="25" s="1"/>
  <c r="L38" i="25"/>
  <c r="J39" i="25" s="1"/>
  <c r="D39" i="25" s="1"/>
  <c r="M41" i="19"/>
  <c r="K42" i="19" s="1"/>
  <c r="L41" i="19"/>
  <c r="J42" i="19" s="1"/>
  <c r="I41" i="20"/>
  <c r="S40" i="22"/>
  <c r="U39" i="22" s="1"/>
  <c r="F56" i="29"/>
  <c r="T41" i="18"/>
  <c r="U40" i="18"/>
  <c r="T42" i="16"/>
  <c r="U41" i="16"/>
  <c r="T40" i="20"/>
  <c r="U39" i="20"/>
  <c r="L43" i="15"/>
  <c r="J44" i="15" s="1"/>
  <c r="M43" i="15"/>
  <c r="K44" i="15" s="1"/>
  <c r="E44" i="15" s="1"/>
  <c r="I39" i="24"/>
  <c r="U42" i="11"/>
  <c r="T43" i="11"/>
  <c r="S56" i="29"/>
  <c r="I38" i="26"/>
  <c r="I40" i="22"/>
  <c r="F39" i="23"/>
  <c r="S43" i="15"/>
  <c r="M42" i="17"/>
  <c r="K43" i="17" s="1"/>
  <c r="L42" i="17"/>
  <c r="J43" i="17" s="1"/>
  <c r="L56" i="29"/>
  <c r="J57" i="29" s="1"/>
  <c r="M56" i="29"/>
  <c r="K57" i="29" s="1"/>
  <c r="I42" i="18"/>
  <c r="S38" i="25"/>
  <c r="U38" i="23"/>
  <c r="D40" i="22"/>
  <c r="F39" i="24"/>
  <c r="S42" i="18"/>
  <c r="S40" i="21"/>
  <c r="E43" i="16"/>
  <c r="I43" i="16"/>
  <c r="E41" i="20"/>
  <c r="L39" i="23"/>
  <c r="J40" i="23" s="1"/>
  <c r="D40" i="23" s="1"/>
  <c r="M39" i="23"/>
  <c r="K40" i="23" s="1"/>
  <c r="D43" i="16"/>
  <c r="D42" i="18"/>
  <c r="T41" i="19"/>
  <c r="E44" i="11"/>
  <c r="L40" i="21"/>
  <c r="J41" i="21" s="1"/>
  <c r="D41" i="21" s="1"/>
  <c r="M40" i="21"/>
  <c r="K41" i="21" s="1"/>
  <c r="E41" i="21" s="1"/>
  <c r="D44" i="11"/>
  <c r="F42" i="17"/>
  <c r="U38" i="22"/>
  <c r="T39" i="22"/>
  <c r="T40" i="22" l="1"/>
  <c r="F40" i="23"/>
  <c r="F39" i="25"/>
  <c r="F40" i="22"/>
  <c r="M41" i="20"/>
  <c r="K42" i="20" s="1"/>
  <c r="L41" i="20"/>
  <c r="J42" i="20" s="1"/>
  <c r="L42" i="18"/>
  <c r="J43" i="18" s="1"/>
  <c r="D43" i="18" s="1"/>
  <c r="M42" i="18"/>
  <c r="K43" i="18" s="1"/>
  <c r="I43" i="17"/>
  <c r="S44" i="15"/>
  <c r="E57" i="29"/>
  <c r="I42" i="19"/>
  <c r="S39" i="24"/>
  <c r="I41" i="21"/>
  <c r="S44" i="11"/>
  <c r="F42" i="18"/>
  <c r="S41" i="20"/>
  <c r="S43" i="16"/>
  <c r="T38" i="25"/>
  <c r="U37" i="25"/>
  <c r="U41" i="18"/>
  <c r="D42" i="19"/>
  <c r="F44" i="11"/>
  <c r="F43" i="16"/>
  <c r="S41" i="21"/>
  <c r="T41" i="21" s="1"/>
  <c r="T43" i="15"/>
  <c r="U42" i="15"/>
  <c r="M38" i="26"/>
  <c r="K39" i="26" s="1"/>
  <c r="L38" i="26"/>
  <c r="J39" i="26" s="1"/>
  <c r="I44" i="15"/>
  <c r="I39" i="25"/>
  <c r="E40" i="23"/>
  <c r="U39" i="21"/>
  <c r="T40" i="21"/>
  <c r="I57" i="29"/>
  <c r="D57" i="29"/>
  <c r="F41" i="21"/>
  <c r="D43" i="17"/>
  <c r="I40" i="23"/>
  <c r="L43" i="16"/>
  <c r="J44" i="16" s="1"/>
  <c r="M43" i="16"/>
  <c r="K44" i="16" s="1"/>
  <c r="E39" i="25"/>
  <c r="E43" i="17"/>
  <c r="L40" i="22"/>
  <c r="J41" i="22" s="1"/>
  <c r="M40" i="22"/>
  <c r="K41" i="22" s="1"/>
  <c r="U55" i="29"/>
  <c r="T56" i="29"/>
  <c r="L39" i="24"/>
  <c r="J40" i="24" s="1"/>
  <c r="M39" i="24"/>
  <c r="K40" i="24" s="1"/>
  <c r="T42" i="18"/>
  <c r="E42" i="19"/>
  <c r="L44" i="11"/>
  <c r="J45" i="11" s="1"/>
  <c r="D45" i="11" s="1"/>
  <c r="M44" i="11"/>
  <c r="K45" i="11" s="1"/>
  <c r="D44" i="15"/>
  <c r="F44" i="15" l="1"/>
  <c r="I44" i="16"/>
  <c r="L57" i="29"/>
  <c r="J58" i="29" s="1"/>
  <c r="D58" i="29" s="1"/>
  <c r="M57" i="29"/>
  <c r="K58" i="29" s="1"/>
  <c r="E58" i="29" s="1"/>
  <c r="L44" i="15"/>
  <c r="J45" i="15" s="1"/>
  <c r="M44" i="15"/>
  <c r="K45" i="15" s="1"/>
  <c r="F43" i="18"/>
  <c r="I43" i="18"/>
  <c r="F43" i="17"/>
  <c r="S40" i="23"/>
  <c r="I39" i="26"/>
  <c r="D39" i="26"/>
  <c r="E42" i="20"/>
  <c r="L42" i="19"/>
  <c r="J43" i="19" s="1"/>
  <c r="D43" i="19" s="1"/>
  <c r="M42" i="19"/>
  <c r="K43" i="19" s="1"/>
  <c r="E43" i="19" s="1"/>
  <c r="I45" i="11"/>
  <c r="S42" i="19"/>
  <c r="I41" i="22"/>
  <c r="U40" i="21"/>
  <c r="F42" i="19"/>
  <c r="E44" i="16"/>
  <c r="T44" i="11"/>
  <c r="U43" i="11"/>
  <c r="T39" i="24"/>
  <c r="U38" i="24"/>
  <c r="E43" i="18"/>
  <c r="I42" i="20"/>
  <c r="D42" i="20"/>
  <c r="D41" i="22"/>
  <c r="S43" i="17"/>
  <c r="L39" i="25"/>
  <c r="J40" i="25" s="1"/>
  <c r="M39" i="25"/>
  <c r="K40" i="25" s="1"/>
  <c r="E40" i="25" s="1"/>
  <c r="T43" i="16"/>
  <c r="U42" i="16"/>
  <c r="I40" i="24"/>
  <c r="D40" i="24"/>
  <c r="U43" i="15"/>
  <c r="F45" i="11"/>
  <c r="M41" i="21"/>
  <c r="K42" i="21" s="1"/>
  <c r="L41" i="21"/>
  <c r="J42" i="21" s="1"/>
  <c r="E41" i="22"/>
  <c r="S39" i="25"/>
  <c r="M40" i="23"/>
  <c r="K41" i="23" s="1"/>
  <c r="E41" i="23" s="1"/>
  <c r="L40" i="23"/>
  <c r="J41" i="23" s="1"/>
  <c r="F57" i="29"/>
  <c r="T44" i="15"/>
  <c r="D44" i="16"/>
  <c r="T41" i="20"/>
  <c r="U40" i="20"/>
  <c r="E45" i="11"/>
  <c r="E40" i="24"/>
  <c r="S57" i="29"/>
  <c r="L43" i="17"/>
  <c r="J44" i="17" s="1"/>
  <c r="M43" i="17"/>
  <c r="K44" i="17" s="1"/>
  <c r="S41" i="23" l="1"/>
  <c r="U40" i="23" s="1"/>
  <c r="F43" i="19"/>
  <c r="I41" i="23"/>
  <c r="D41" i="23"/>
  <c r="E44" i="17"/>
  <c r="L45" i="11"/>
  <c r="J46" i="11" s="1"/>
  <c r="M45" i="11"/>
  <c r="K46" i="11" s="1"/>
  <c r="E46" i="11" s="1"/>
  <c r="T40" i="23"/>
  <c r="U39" i="23"/>
  <c r="I44" i="17"/>
  <c r="S44" i="16"/>
  <c r="S43" i="19"/>
  <c r="T43" i="19" s="1"/>
  <c r="S42" i="20"/>
  <c r="S58" i="29"/>
  <c r="T58" i="29" s="1"/>
  <c r="U56" i="29"/>
  <c r="T57" i="29"/>
  <c r="T39" i="25"/>
  <c r="U38" i="25"/>
  <c r="E42" i="21"/>
  <c r="I40" i="25"/>
  <c r="D40" i="25"/>
  <c r="F41" i="22"/>
  <c r="S43" i="18"/>
  <c r="I58" i="29"/>
  <c r="M44" i="16"/>
  <c r="K45" i="16" s="1"/>
  <c r="L44" i="16"/>
  <c r="J45" i="16" s="1"/>
  <c r="S40" i="24"/>
  <c r="S41" i="22"/>
  <c r="M40" i="24"/>
  <c r="K41" i="24" s="1"/>
  <c r="L40" i="24"/>
  <c r="J41" i="24" s="1"/>
  <c r="D41" i="24" s="1"/>
  <c r="F42" i="20"/>
  <c r="M41" i="22"/>
  <c r="K42" i="22" s="1"/>
  <c r="E42" i="22" s="1"/>
  <c r="L41" i="22"/>
  <c r="J42" i="22" s="1"/>
  <c r="I43" i="19"/>
  <c r="E45" i="15"/>
  <c r="S45" i="11"/>
  <c r="U42" i="17"/>
  <c r="T43" i="17"/>
  <c r="I45" i="15"/>
  <c r="D45" i="15"/>
  <c r="F44" i="16"/>
  <c r="F58" i="29"/>
  <c r="S40" i="25"/>
  <c r="I42" i="21"/>
  <c r="D42" i="21"/>
  <c r="F40" i="24"/>
  <c r="M42" i="20"/>
  <c r="K43" i="20" s="1"/>
  <c r="L42" i="20"/>
  <c r="J43" i="20" s="1"/>
  <c r="D43" i="20" s="1"/>
  <c r="U41" i="19"/>
  <c r="T42" i="19"/>
  <c r="M39" i="26"/>
  <c r="K40" i="26" s="1"/>
  <c r="L39" i="26"/>
  <c r="J40" i="26" s="1"/>
  <c r="D44" i="17"/>
  <c r="M43" i="18"/>
  <c r="K44" i="18" s="1"/>
  <c r="L43" i="18"/>
  <c r="J44" i="18" s="1"/>
  <c r="U57" i="29" l="1"/>
  <c r="T41" i="23"/>
  <c r="U42" i="19"/>
  <c r="S46" i="11"/>
  <c r="U45" i="11" s="1"/>
  <c r="M43" i="19"/>
  <c r="K44" i="19" s="1"/>
  <c r="L43" i="19"/>
  <c r="J44" i="19" s="1"/>
  <c r="S42" i="22"/>
  <c r="U41" i="22" s="1"/>
  <c r="U39" i="25"/>
  <c r="L41" i="23"/>
  <c r="J42" i="23" s="1"/>
  <c r="D42" i="23" s="1"/>
  <c r="M41" i="23"/>
  <c r="K42" i="23" s="1"/>
  <c r="F41" i="24"/>
  <c r="L45" i="15"/>
  <c r="J46" i="15" s="1"/>
  <c r="D46" i="15" s="1"/>
  <c r="M45" i="15"/>
  <c r="K46" i="15" s="1"/>
  <c r="E46" i="15" s="1"/>
  <c r="I42" i="22"/>
  <c r="F44" i="17"/>
  <c r="F45" i="15"/>
  <c r="U39" i="24"/>
  <c r="T40" i="24"/>
  <c r="M58" i="29"/>
  <c r="K59" i="29" s="1"/>
  <c r="L58" i="29"/>
  <c r="J59" i="29" s="1"/>
  <c r="T43" i="18"/>
  <c r="U42" i="18"/>
  <c r="F40" i="25"/>
  <c r="S42" i="21"/>
  <c r="T40" i="25"/>
  <c r="U41" i="20"/>
  <c r="T42" i="20"/>
  <c r="T44" i="16"/>
  <c r="U43" i="16"/>
  <c r="L44" i="17"/>
  <c r="J45" i="17" s="1"/>
  <c r="M44" i="17"/>
  <c r="K45" i="17" s="1"/>
  <c r="S44" i="17"/>
  <c r="I40" i="26"/>
  <c r="F42" i="21"/>
  <c r="F43" i="20"/>
  <c r="I45" i="16"/>
  <c r="I44" i="18"/>
  <c r="D44" i="18"/>
  <c r="I43" i="20"/>
  <c r="D45" i="16"/>
  <c r="U44" i="11"/>
  <c r="T45" i="11"/>
  <c r="D40" i="26"/>
  <c r="U40" i="22"/>
  <c r="T41" i="22"/>
  <c r="D42" i="22"/>
  <c r="L40" i="25"/>
  <c r="J41" i="25" s="1"/>
  <c r="D41" i="25" s="1"/>
  <c r="M40" i="25"/>
  <c r="K41" i="25" s="1"/>
  <c r="M42" i="21"/>
  <c r="K43" i="21" s="1"/>
  <c r="L42" i="21"/>
  <c r="J43" i="21" s="1"/>
  <c r="S45" i="15"/>
  <c r="I41" i="24"/>
  <c r="E41" i="24"/>
  <c r="E44" i="18"/>
  <c r="E43" i="20"/>
  <c r="E45" i="16"/>
  <c r="I46" i="11"/>
  <c r="D46" i="11"/>
  <c r="F41" i="23"/>
  <c r="T42" i="22" l="1"/>
  <c r="T46" i="11"/>
  <c r="F46" i="15"/>
  <c r="F46" i="11"/>
  <c r="S41" i="24"/>
  <c r="I43" i="21"/>
  <c r="F42" i="22"/>
  <c r="E59" i="29"/>
  <c r="E44" i="19"/>
  <c r="F44" i="18"/>
  <c r="S45" i="16"/>
  <c r="S44" i="18"/>
  <c r="I41" i="25"/>
  <c r="L44" i="18"/>
  <c r="J45" i="18" s="1"/>
  <c r="M44" i="18"/>
  <c r="K45" i="18" s="1"/>
  <c r="U43" i="17"/>
  <c r="T44" i="17"/>
  <c r="T42" i="21"/>
  <c r="U41" i="21"/>
  <c r="I59" i="29"/>
  <c r="D59" i="29"/>
  <c r="I42" i="23"/>
  <c r="I44" i="19"/>
  <c r="D44" i="19"/>
  <c r="S43" i="20"/>
  <c r="S46" i="15"/>
  <c r="U45" i="15" s="1"/>
  <c r="M43" i="20"/>
  <c r="K44" i="20" s="1"/>
  <c r="L43" i="20"/>
  <c r="J44" i="20" s="1"/>
  <c r="I46" i="15"/>
  <c r="U44" i="15"/>
  <c r="T45" i="15"/>
  <c r="M45" i="16"/>
  <c r="K46" i="16" s="1"/>
  <c r="L45" i="16"/>
  <c r="J46" i="16" s="1"/>
  <c r="M40" i="26"/>
  <c r="K41" i="26" s="1"/>
  <c r="L40" i="26"/>
  <c r="J41" i="26" s="1"/>
  <c r="D41" i="26" s="1"/>
  <c r="I45" i="17"/>
  <c r="F41" i="25"/>
  <c r="F42" i="23"/>
  <c r="L46" i="11"/>
  <c r="J47" i="11" s="1"/>
  <c r="M46" i="11"/>
  <c r="K47" i="11" s="1"/>
  <c r="L41" i="24"/>
  <c r="J42" i="24" s="1"/>
  <c r="M41" i="24"/>
  <c r="K42" i="24" s="1"/>
  <c r="E41" i="25"/>
  <c r="F45" i="16"/>
  <c r="D43" i="21"/>
  <c r="E45" i="17"/>
  <c r="E43" i="21"/>
  <c r="D45" i="17"/>
  <c r="L42" i="22"/>
  <c r="J43" i="22" s="1"/>
  <c r="D43" i="22" s="1"/>
  <c r="M42" i="22"/>
  <c r="K43" i="22" s="1"/>
  <c r="E42" i="23"/>
  <c r="T46" i="15" l="1"/>
  <c r="S45" i="17"/>
  <c r="I46" i="16"/>
  <c r="L44" i="19"/>
  <c r="J45" i="19" s="1"/>
  <c r="D45" i="19" s="1"/>
  <c r="M44" i="19"/>
  <c r="K45" i="19" s="1"/>
  <c r="I45" i="18"/>
  <c r="T44" i="18"/>
  <c r="U43" i="18"/>
  <c r="D45" i="18"/>
  <c r="I43" i="22"/>
  <c r="I42" i="24"/>
  <c r="D42" i="24"/>
  <c r="L45" i="17"/>
  <c r="J46" i="17" s="1"/>
  <c r="D46" i="17" s="1"/>
  <c r="M45" i="17"/>
  <c r="K46" i="17" s="1"/>
  <c r="S43" i="21"/>
  <c r="D46" i="16"/>
  <c r="I47" i="11"/>
  <c r="I44" i="20"/>
  <c r="D44" i="20"/>
  <c r="E45" i="18"/>
  <c r="S44" i="19"/>
  <c r="L43" i="21"/>
  <c r="J44" i="21" s="1"/>
  <c r="M43" i="21"/>
  <c r="K44" i="21" s="1"/>
  <c r="D47" i="11"/>
  <c r="E43" i="22"/>
  <c r="E44" i="20"/>
  <c r="F59" i="29"/>
  <c r="F43" i="22"/>
  <c r="E42" i="24"/>
  <c r="F43" i="21"/>
  <c r="S41" i="25"/>
  <c r="L46" i="15"/>
  <c r="J47" i="15" s="1"/>
  <c r="M46" i="15"/>
  <c r="K47" i="15" s="1"/>
  <c r="T43" i="20"/>
  <c r="U42" i="20"/>
  <c r="E46" i="16"/>
  <c r="S59" i="29"/>
  <c r="U40" i="24"/>
  <c r="T41" i="24"/>
  <c r="S42" i="23"/>
  <c r="F45" i="17"/>
  <c r="E47" i="11"/>
  <c r="I41" i="26"/>
  <c r="F44" i="19"/>
  <c r="M42" i="23"/>
  <c r="K43" i="23" s="1"/>
  <c r="L42" i="23"/>
  <c r="J43" i="23" s="1"/>
  <c r="L59" i="29"/>
  <c r="J60" i="29" s="1"/>
  <c r="M59" i="29"/>
  <c r="K60" i="29" s="1"/>
  <c r="E60" i="29" s="1"/>
  <c r="M41" i="25"/>
  <c r="K42" i="25" s="1"/>
  <c r="E42" i="25" s="1"/>
  <c r="L41" i="25"/>
  <c r="J42" i="25" s="1"/>
  <c r="T45" i="16"/>
  <c r="U44" i="16"/>
  <c r="S42" i="25" l="1"/>
  <c r="U41" i="25" s="1"/>
  <c r="E47" i="15"/>
  <c r="S42" i="24"/>
  <c r="I44" i="21"/>
  <c r="M42" i="24"/>
  <c r="K43" i="24" s="1"/>
  <c r="E43" i="24" s="1"/>
  <c r="L42" i="24"/>
  <c r="J43" i="24" s="1"/>
  <c r="D43" i="24" s="1"/>
  <c r="M46" i="16"/>
  <c r="K47" i="16" s="1"/>
  <c r="L46" i="16"/>
  <c r="J47" i="16" s="1"/>
  <c r="D47" i="16" s="1"/>
  <c r="M41" i="26"/>
  <c r="K42" i="26" s="1"/>
  <c r="L41" i="26"/>
  <c r="J42" i="26" s="1"/>
  <c r="I47" i="15"/>
  <c r="D47" i="15"/>
  <c r="I60" i="29"/>
  <c r="F45" i="19"/>
  <c r="E43" i="23"/>
  <c r="S46" i="16"/>
  <c r="S44" i="20"/>
  <c r="S45" i="18"/>
  <c r="F44" i="20"/>
  <c r="T43" i="21"/>
  <c r="U42" i="21"/>
  <c r="M45" i="18"/>
  <c r="K46" i="18" s="1"/>
  <c r="L45" i="18"/>
  <c r="J46" i="18" s="1"/>
  <c r="D46" i="18" s="1"/>
  <c r="U44" i="17"/>
  <c r="T45" i="17"/>
  <c r="I42" i="25"/>
  <c r="D42" i="25"/>
  <c r="I43" i="23"/>
  <c r="D43" i="23"/>
  <c r="U41" i="23"/>
  <c r="T42" i="23"/>
  <c r="U40" i="25"/>
  <c r="T41" i="25"/>
  <c r="S43" i="22"/>
  <c r="F46" i="17"/>
  <c r="S60" i="29"/>
  <c r="U59" i="29" s="1"/>
  <c r="D60" i="29"/>
  <c r="E45" i="19"/>
  <c r="L44" i="20"/>
  <c r="J45" i="20" s="1"/>
  <c r="D45" i="20" s="1"/>
  <c r="M44" i="20"/>
  <c r="K45" i="20" s="1"/>
  <c r="E45" i="20" s="1"/>
  <c r="F46" i="16"/>
  <c r="I46" i="17"/>
  <c r="F45" i="18"/>
  <c r="I45" i="19"/>
  <c r="S47" i="11"/>
  <c r="U58" i="29"/>
  <c r="T59" i="29"/>
  <c r="D44" i="21"/>
  <c r="F47" i="11"/>
  <c r="T44" i="19"/>
  <c r="U43" i="19"/>
  <c r="M47" i="11"/>
  <c r="K48" i="11" s="1"/>
  <c r="E48" i="11" s="1"/>
  <c r="L47" i="11"/>
  <c r="J48" i="11" s="1"/>
  <c r="D48" i="11" s="1"/>
  <c r="E44" i="21"/>
  <c r="F42" i="24"/>
  <c r="M43" i="22"/>
  <c r="K44" i="22" s="1"/>
  <c r="L43" i="22"/>
  <c r="J44" i="22" s="1"/>
  <c r="E46" i="17"/>
  <c r="T42" i="25" l="1"/>
  <c r="I44" i="22"/>
  <c r="D44" i="22"/>
  <c r="S45" i="19"/>
  <c r="F43" i="23"/>
  <c r="F45" i="20"/>
  <c r="S46" i="17"/>
  <c r="F43" i="24"/>
  <c r="F44" i="21"/>
  <c r="F46" i="18"/>
  <c r="I45" i="20"/>
  <c r="T43" i="22"/>
  <c r="U42" i="22"/>
  <c r="F42" i="25"/>
  <c r="U44" i="18"/>
  <c r="T45" i="18"/>
  <c r="E47" i="16"/>
  <c r="M47" i="15"/>
  <c r="K48" i="15" s="1"/>
  <c r="E48" i="15" s="1"/>
  <c r="L47" i="15"/>
  <c r="J48" i="15" s="1"/>
  <c r="D48" i="15" s="1"/>
  <c r="I47" i="16"/>
  <c r="S47" i="15"/>
  <c r="S48" i="11"/>
  <c r="T48" i="11" s="1"/>
  <c r="F47" i="16"/>
  <c r="U45" i="16"/>
  <c r="T46" i="16"/>
  <c r="M60" i="29"/>
  <c r="K61" i="29" s="1"/>
  <c r="L60" i="29"/>
  <c r="J61" i="29" s="1"/>
  <c r="D61" i="29" s="1"/>
  <c r="I42" i="26"/>
  <c r="D42" i="26"/>
  <c r="L44" i="21"/>
  <c r="J45" i="21" s="1"/>
  <c r="M44" i="21"/>
  <c r="K45" i="21" s="1"/>
  <c r="E45" i="21" s="1"/>
  <c r="S44" i="21"/>
  <c r="F48" i="11"/>
  <c r="U46" i="11"/>
  <c r="T47" i="11"/>
  <c r="L45" i="19"/>
  <c r="J46" i="19" s="1"/>
  <c r="M45" i="19"/>
  <c r="K46" i="19" s="1"/>
  <c r="F60" i="29"/>
  <c r="L42" i="25"/>
  <c r="J43" i="25" s="1"/>
  <c r="D43" i="25" s="1"/>
  <c r="M42" i="25"/>
  <c r="K43" i="25" s="1"/>
  <c r="S45" i="20"/>
  <c r="T45" i="20" s="1"/>
  <c r="S43" i="23"/>
  <c r="F47" i="15"/>
  <c r="I43" i="24"/>
  <c r="S43" i="24"/>
  <c r="I48" i="11"/>
  <c r="T60" i="29"/>
  <c r="M46" i="17"/>
  <c r="K47" i="17" s="1"/>
  <c r="L46" i="17"/>
  <c r="J47" i="17" s="1"/>
  <c r="E44" i="22"/>
  <c r="M43" i="23"/>
  <c r="K44" i="23" s="1"/>
  <c r="E44" i="23" s="1"/>
  <c r="L43" i="23"/>
  <c r="J44" i="23" s="1"/>
  <c r="D44" i="23" s="1"/>
  <c r="I46" i="18"/>
  <c r="E46" i="18"/>
  <c r="T44" i="20"/>
  <c r="U43" i="20"/>
  <c r="U41" i="24"/>
  <c r="T42" i="24"/>
  <c r="U47" i="11" l="1"/>
  <c r="U44" i="20"/>
  <c r="S44" i="23"/>
  <c r="U43" i="23" s="1"/>
  <c r="S48" i="15"/>
  <c r="F61" i="29"/>
  <c r="I45" i="21"/>
  <c r="T47" i="15"/>
  <c r="U46" i="15"/>
  <c r="F43" i="25"/>
  <c r="L45" i="20"/>
  <c r="J46" i="20" s="1"/>
  <c r="M45" i="20"/>
  <c r="K46" i="20" s="1"/>
  <c r="T46" i="17"/>
  <c r="U45" i="17"/>
  <c r="F44" i="23"/>
  <c r="S44" i="22"/>
  <c r="I43" i="25"/>
  <c r="T43" i="24"/>
  <c r="I44" i="23"/>
  <c r="I47" i="17"/>
  <c r="D47" i="17"/>
  <c r="L48" i="11"/>
  <c r="J49" i="11" s="1"/>
  <c r="M48" i="11"/>
  <c r="K49" i="11" s="1"/>
  <c r="M43" i="24"/>
  <c r="K44" i="24" s="1"/>
  <c r="L43" i="24"/>
  <c r="J44" i="24" s="1"/>
  <c r="I46" i="19"/>
  <c r="D46" i="19"/>
  <c r="S45" i="21"/>
  <c r="U44" i="21" s="1"/>
  <c r="M42" i="26"/>
  <c r="K43" i="26" s="1"/>
  <c r="L42" i="26"/>
  <c r="J43" i="26" s="1"/>
  <c r="D43" i="26" s="1"/>
  <c r="I48" i="15"/>
  <c r="E47" i="17"/>
  <c r="U44" i="19"/>
  <c r="T45" i="19"/>
  <c r="E43" i="25"/>
  <c r="U43" i="21"/>
  <c r="T44" i="21"/>
  <c r="I61" i="29"/>
  <c r="F44" i="22"/>
  <c r="T43" i="23"/>
  <c r="U42" i="23"/>
  <c r="E61" i="29"/>
  <c r="S47" i="16"/>
  <c r="D45" i="21"/>
  <c r="U42" i="24"/>
  <c r="S46" i="18"/>
  <c r="M46" i="18"/>
  <c r="K47" i="18" s="1"/>
  <c r="E47" i="18" s="1"/>
  <c r="L46" i="18"/>
  <c r="J47" i="18" s="1"/>
  <c r="F48" i="15"/>
  <c r="L47" i="16"/>
  <c r="J48" i="16" s="1"/>
  <c r="M47" i="16"/>
  <c r="K48" i="16" s="1"/>
  <c r="E48" i="16" s="1"/>
  <c r="E46" i="19"/>
  <c r="L44" i="22"/>
  <c r="J45" i="22" s="1"/>
  <c r="D45" i="22" s="1"/>
  <c r="M44" i="22"/>
  <c r="K45" i="22" s="1"/>
  <c r="T44" i="23" l="1"/>
  <c r="L48" i="15"/>
  <c r="J49" i="15" s="1"/>
  <c r="M48" i="15"/>
  <c r="K49" i="15" s="1"/>
  <c r="E44" i="24"/>
  <c r="M43" i="25"/>
  <c r="K44" i="25" s="1"/>
  <c r="E44" i="25" s="1"/>
  <c r="L43" i="25"/>
  <c r="J44" i="25" s="1"/>
  <c r="U45" i="18"/>
  <c r="T46" i="18"/>
  <c r="S46" i="19"/>
  <c r="I48" i="16"/>
  <c r="D48" i="16"/>
  <c r="S48" i="16"/>
  <c r="T48" i="16" s="1"/>
  <c r="F45" i="22"/>
  <c r="M61" i="29"/>
  <c r="K62" i="29" s="1"/>
  <c r="E62" i="29" s="1"/>
  <c r="L61" i="29"/>
  <c r="J62" i="29" s="1"/>
  <c r="S47" i="17"/>
  <c r="I44" i="24"/>
  <c r="D44" i="24"/>
  <c r="F47" i="17"/>
  <c r="M44" i="23"/>
  <c r="K45" i="23" s="1"/>
  <c r="L44" i="23"/>
  <c r="J45" i="23" s="1"/>
  <c r="E45" i="22"/>
  <c r="I46" i="20"/>
  <c r="D46" i="20"/>
  <c r="S47" i="18"/>
  <c r="T47" i="16"/>
  <c r="U46" i="16"/>
  <c r="S43" i="25"/>
  <c r="M46" i="19"/>
  <c r="K47" i="19" s="1"/>
  <c r="E47" i="19" s="1"/>
  <c r="L46" i="19"/>
  <c r="J47" i="19" s="1"/>
  <c r="D47" i="19" s="1"/>
  <c r="U43" i="22"/>
  <c r="T44" i="22"/>
  <c r="M45" i="21"/>
  <c r="K46" i="21" s="1"/>
  <c r="L45" i="21"/>
  <c r="J46" i="21" s="1"/>
  <c r="S61" i="29"/>
  <c r="I43" i="26"/>
  <c r="E49" i="11"/>
  <c r="L47" i="17"/>
  <c r="J48" i="17" s="1"/>
  <c r="D48" i="17" s="1"/>
  <c r="M47" i="17"/>
  <c r="K48" i="17" s="1"/>
  <c r="U47" i="15"/>
  <c r="I45" i="22"/>
  <c r="I47" i="18"/>
  <c r="D47" i="18"/>
  <c r="F45" i="21"/>
  <c r="T45" i="21"/>
  <c r="F46" i="19"/>
  <c r="I49" i="11"/>
  <c r="D49" i="11"/>
  <c r="E46" i="20"/>
  <c r="T48" i="15"/>
  <c r="S62" i="29" l="1"/>
  <c r="T62" i="29" s="1"/>
  <c r="S49" i="11"/>
  <c r="M46" i="20"/>
  <c r="K47" i="20" s="1"/>
  <c r="E47" i="20" s="1"/>
  <c r="L46" i="20"/>
  <c r="J47" i="20" s="1"/>
  <c r="D47" i="20" s="1"/>
  <c r="I62" i="29"/>
  <c r="D62" i="29"/>
  <c r="S46" i="20"/>
  <c r="M49" i="11"/>
  <c r="K50" i="11" s="1"/>
  <c r="L49" i="11"/>
  <c r="J50" i="11" s="1"/>
  <c r="D50" i="11" s="1"/>
  <c r="F47" i="18"/>
  <c r="T61" i="29"/>
  <c r="U60" i="29"/>
  <c r="S45" i="22"/>
  <c r="F48" i="17"/>
  <c r="L44" i="24"/>
  <c r="J45" i="24" s="1"/>
  <c r="M44" i="24"/>
  <c r="K45" i="24" s="1"/>
  <c r="L48" i="16"/>
  <c r="J49" i="16" s="1"/>
  <c r="M48" i="16"/>
  <c r="K49" i="16" s="1"/>
  <c r="I44" i="25"/>
  <c r="D44" i="25"/>
  <c r="E49" i="15"/>
  <c r="F49" i="11"/>
  <c r="F47" i="19"/>
  <c r="M45" i="22"/>
  <c r="K46" i="22" s="1"/>
  <c r="E46" i="22" s="1"/>
  <c r="L45" i="22"/>
  <c r="J46" i="22" s="1"/>
  <c r="I46" i="21"/>
  <c r="I47" i="19"/>
  <c r="S44" i="25"/>
  <c r="U43" i="25" s="1"/>
  <c r="F46" i="20"/>
  <c r="I45" i="23"/>
  <c r="D45" i="23"/>
  <c r="E48" i="17"/>
  <c r="S47" i="19"/>
  <c r="T47" i="19" s="1"/>
  <c r="U46" i="18"/>
  <c r="I49" i="15"/>
  <c r="D49" i="15"/>
  <c r="D46" i="21"/>
  <c r="L47" i="18"/>
  <c r="J48" i="18" s="1"/>
  <c r="M47" i="18"/>
  <c r="K48" i="18" s="1"/>
  <c r="I48" i="17"/>
  <c r="M43" i="26"/>
  <c r="K44" i="26" s="1"/>
  <c r="L43" i="26"/>
  <c r="J44" i="26" s="1"/>
  <c r="E46" i="21"/>
  <c r="T43" i="25"/>
  <c r="U42" i="25"/>
  <c r="U47" i="16"/>
  <c r="E45" i="23"/>
  <c r="F44" i="24"/>
  <c r="T47" i="17"/>
  <c r="U46" i="17"/>
  <c r="F48" i="16"/>
  <c r="U45" i="19"/>
  <c r="T46" i="19"/>
  <c r="T47" i="18"/>
  <c r="S44" i="24"/>
  <c r="U46" i="19" l="1"/>
  <c r="U43" i="24"/>
  <c r="T44" i="24"/>
  <c r="S45" i="23"/>
  <c r="S46" i="21"/>
  <c r="I48" i="18"/>
  <c r="F49" i="15"/>
  <c r="L45" i="23"/>
  <c r="J46" i="23" s="1"/>
  <c r="D46" i="23" s="1"/>
  <c r="M45" i="23"/>
  <c r="K46" i="23" s="1"/>
  <c r="E46" i="23" s="1"/>
  <c r="F50" i="11"/>
  <c r="S49" i="15"/>
  <c r="L44" i="25"/>
  <c r="J45" i="25" s="1"/>
  <c r="D45" i="25" s="1"/>
  <c r="M44" i="25"/>
  <c r="K45" i="25" s="1"/>
  <c r="D48" i="18"/>
  <c r="E50" i="11"/>
  <c r="F46" i="21"/>
  <c r="S48" i="17"/>
  <c r="M46" i="21"/>
  <c r="K47" i="21" s="1"/>
  <c r="E47" i="21" s="1"/>
  <c r="L46" i="21"/>
  <c r="J47" i="21" s="1"/>
  <c r="D47" i="21" s="1"/>
  <c r="E49" i="16"/>
  <c r="I45" i="24"/>
  <c r="S46" i="22"/>
  <c r="U45" i="22" s="1"/>
  <c r="S47" i="20"/>
  <c r="U46" i="20" s="1"/>
  <c r="M62" i="29"/>
  <c r="K63" i="29" s="1"/>
  <c r="L62" i="29"/>
  <c r="J63" i="29" s="1"/>
  <c r="D63" i="29" s="1"/>
  <c r="T49" i="11"/>
  <c r="U48" i="11"/>
  <c r="D45" i="24"/>
  <c r="T44" i="25"/>
  <c r="M48" i="17"/>
  <c r="K49" i="17" s="1"/>
  <c r="E49" i="17" s="1"/>
  <c r="L48" i="17"/>
  <c r="J49" i="17" s="1"/>
  <c r="M49" i="15"/>
  <c r="K50" i="15" s="1"/>
  <c r="L49" i="15"/>
  <c r="J50" i="15" s="1"/>
  <c r="D50" i="15" s="1"/>
  <c r="F45" i="23"/>
  <c r="F47" i="20"/>
  <c r="I46" i="22"/>
  <c r="D46" i="22"/>
  <c r="F44" i="25"/>
  <c r="I49" i="16"/>
  <c r="U44" i="22"/>
  <c r="T45" i="22"/>
  <c r="U45" i="20"/>
  <c r="T46" i="20"/>
  <c r="I47" i="20"/>
  <c r="E45" i="24"/>
  <c r="D49" i="16"/>
  <c r="I44" i="26"/>
  <c r="D44" i="26"/>
  <c r="E48" i="18"/>
  <c r="L47" i="19"/>
  <c r="J48" i="19" s="1"/>
  <c r="M47" i="19"/>
  <c r="K48" i="19" s="1"/>
  <c r="U61" i="29"/>
  <c r="I50" i="11"/>
  <c r="F62" i="29"/>
  <c r="T47" i="20" l="1"/>
  <c r="S46" i="23"/>
  <c r="U45" i="23" s="1"/>
  <c r="F50" i="15"/>
  <c r="F63" i="29"/>
  <c r="S48" i="18"/>
  <c r="M47" i="20"/>
  <c r="K48" i="20" s="1"/>
  <c r="L47" i="20"/>
  <c r="J48" i="20" s="1"/>
  <c r="I48" i="19"/>
  <c r="D48" i="19"/>
  <c r="F49" i="16"/>
  <c r="F45" i="24"/>
  <c r="E63" i="29"/>
  <c r="F47" i="21"/>
  <c r="F48" i="18"/>
  <c r="E50" i="15"/>
  <c r="I46" i="23"/>
  <c r="S47" i="21"/>
  <c r="U46" i="21" s="1"/>
  <c r="S45" i="24"/>
  <c r="L49" i="16"/>
  <c r="J50" i="16" s="1"/>
  <c r="M49" i="16"/>
  <c r="K50" i="16" s="1"/>
  <c r="E50" i="16" s="1"/>
  <c r="F46" i="22"/>
  <c r="I49" i="17"/>
  <c r="D49" i="17"/>
  <c r="I47" i="21"/>
  <c r="S49" i="17"/>
  <c r="T49" i="17" s="1"/>
  <c r="T49" i="15"/>
  <c r="U48" i="15"/>
  <c r="L48" i="18"/>
  <c r="J49" i="18" s="1"/>
  <c r="D49" i="18" s="1"/>
  <c r="M48" i="18"/>
  <c r="K49" i="18" s="1"/>
  <c r="T46" i="21"/>
  <c r="U45" i="21"/>
  <c r="L50" i="11"/>
  <c r="J51" i="11" s="1"/>
  <c r="M50" i="11"/>
  <c r="K51" i="11" s="1"/>
  <c r="T46" i="22"/>
  <c r="L45" i="24"/>
  <c r="J46" i="24" s="1"/>
  <c r="D46" i="24" s="1"/>
  <c r="M45" i="24"/>
  <c r="K46" i="24" s="1"/>
  <c r="E46" i="24" s="1"/>
  <c r="U47" i="17"/>
  <c r="T48" i="17"/>
  <c r="S50" i="11"/>
  <c r="E45" i="25"/>
  <c r="E48" i="19"/>
  <c r="M44" i="26"/>
  <c r="K45" i="26" s="1"/>
  <c r="L44" i="26"/>
  <c r="J45" i="26" s="1"/>
  <c r="D45" i="26" s="1"/>
  <c r="F45" i="25"/>
  <c r="M46" i="22"/>
  <c r="K47" i="22" s="1"/>
  <c r="L46" i="22"/>
  <c r="J47" i="22" s="1"/>
  <c r="F46" i="23"/>
  <c r="I50" i="15"/>
  <c r="I63" i="29"/>
  <c r="S49" i="16"/>
  <c r="I45" i="25"/>
  <c r="T45" i="23"/>
  <c r="U44" i="23"/>
  <c r="T47" i="21" l="1"/>
  <c r="T46" i="23"/>
  <c r="U48" i="17"/>
  <c r="F49" i="18"/>
  <c r="T49" i="16"/>
  <c r="U48" i="16"/>
  <c r="L49" i="17"/>
  <c r="J50" i="17" s="1"/>
  <c r="M49" i="17"/>
  <c r="K50" i="17" s="1"/>
  <c r="I50" i="16"/>
  <c r="S50" i="15"/>
  <c r="F46" i="24"/>
  <c r="D50" i="16"/>
  <c r="I45" i="26"/>
  <c r="S45" i="25"/>
  <c r="I51" i="11"/>
  <c r="D51" i="11"/>
  <c r="M47" i="21"/>
  <c r="K48" i="21" s="1"/>
  <c r="L47" i="21"/>
  <c r="J48" i="21" s="1"/>
  <c r="S63" i="29"/>
  <c r="E48" i="20"/>
  <c r="L45" i="25"/>
  <c r="J46" i="25" s="1"/>
  <c r="M45" i="25"/>
  <c r="K46" i="25" s="1"/>
  <c r="L63" i="29"/>
  <c r="J64" i="29" s="1"/>
  <c r="M63" i="29"/>
  <c r="K64" i="29" s="1"/>
  <c r="F49" i="17"/>
  <c r="U44" i="24"/>
  <c r="T45" i="24"/>
  <c r="F48" i="19"/>
  <c r="E49" i="18"/>
  <c r="M50" i="15"/>
  <c r="K51" i="15" s="1"/>
  <c r="L50" i="15"/>
  <c r="J51" i="15" s="1"/>
  <c r="I47" i="22"/>
  <c r="U49" i="11"/>
  <c r="T50" i="11"/>
  <c r="L48" i="19"/>
  <c r="J49" i="19" s="1"/>
  <c r="D49" i="19" s="1"/>
  <c r="M48" i="19"/>
  <c r="K49" i="19" s="1"/>
  <c r="E49" i="19" s="1"/>
  <c r="I48" i="20"/>
  <c r="D48" i="20"/>
  <c r="E47" i="22"/>
  <c r="D47" i="22"/>
  <c r="S46" i="24"/>
  <c r="U45" i="24" s="1"/>
  <c r="S50" i="16"/>
  <c r="T50" i="16" s="1"/>
  <c r="S48" i="19"/>
  <c r="E51" i="11"/>
  <c r="I46" i="24"/>
  <c r="I49" i="18"/>
  <c r="M46" i="23"/>
  <c r="K47" i="23" s="1"/>
  <c r="L46" i="23"/>
  <c r="J47" i="23" s="1"/>
  <c r="U47" i="18"/>
  <c r="T48" i="18"/>
  <c r="T46" i="24" l="1"/>
  <c r="F49" i="19"/>
  <c r="E47" i="23"/>
  <c r="S51" i="11"/>
  <c r="I48" i="21"/>
  <c r="D48" i="21"/>
  <c r="T45" i="25"/>
  <c r="U44" i="25"/>
  <c r="U49" i="15"/>
  <c r="T50" i="15"/>
  <c r="M49" i="18"/>
  <c r="K50" i="18" s="1"/>
  <c r="E50" i="18" s="1"/>
  <c r="L49" i="18"/>
  <c r="J50" i="18" s="1"/>
  <c r="M48" i="20"/>
  <c r="K49" i="20" s="1"/>
  <c r="E49" i="20" s="1"/>
  <c r="L48" i="20"/>
  <c r="J49" i="20" s="1"/>
  <c r="D49" i="20" s="1"/>
  <c r="E48" i="21"/>
  <c r="F47" i="22"/>
  <c r="I51" i="15"/>
  <c r="D51" i="15"/>
  <c r="E64" i="29"/>
  <c r="M51" i="11"/>
  <c r="K52" i="11" s="1"/>
  <c r="E52" i="11" s="1"/>
  <c r="L51" i="11"/>
  <c r="J52" i="11" s="1"/>
  <c r="D52" i="11" s="1"/>
  <c r="M45" i="26"/>
  <c r="K46" i="26" s="1"/>
  <c r="L45" i="26"/>
  <c r="J46" i="26" s="1"/>
  <c r="L50" i="16"/>
  <c r="J51" i="16" s="1"/>
  <c r="D51" i="16" s="1"/>
  <c r="M50" i="16"/>
  <c r="K51" i="16" s="1"/>
  <c r="U47" i="19"/>
  <c r="T48" i="19"/>
  <c r="S49" i="18"/>
  <c r="S48" i="20"/>
  <c r="F51" i="11"/>
  <c r="I50" i="17"/>
  <c r="S47" i="22"/>
  <c r="M47" i="22"/>
  <c r="K48" i="22" s="1"/>
  <c r="L47" i="22"/>
  <c r="J48" i="22" s="1"/>
  <c r="I64" i="29"/>
  <c r="D64" i="29"/>
  <c r="I47" i="23"/>
  <c r="D47" i="23"/>
  <c r="L46" i="24"/>
  <c r="J47" i="24" s="1"/>
  <c r="M46" i="24"/>
  <c r="K47" i="24" s="1"/>
  <c r="S49" i="19"/>
  <c r="T49" i="19" s="1"/>
  <c r="F48" i="20"/>
  <c r="I49" i="19"/>
  <c r="D50" i="17"/>
  <c r="I46" i="25"/>
  <c r="D46" i="25"/>
  <c r="U62" i="29"/>
  <c r="T63" i="29"/>
  <c r="E46" i="25"/>
  <c r="F50" i="16"/>
  <c r="E51" i="15"/>
  <c r="E50" i="17"/>
  <c r="U49" i="16"/>
  <c r="S50" i="17" l="1"/>
  <c r="M49" i="19"/>
  <c r="K50" i="19" s="1"/>
  <c r="L49" i="19"/>
  <c r="J50" i="19" s="1"/>
  <c r="F47" i="23"/>
  <c r="U47" i="20"/>
  <c r="T48" i="20"/>
  <c r="S64" i="29"/>
  <c r="M51" i="15"/>
  <c r="K52" i="15" s="1"/>
  <c r="E52" i="15" s="1"/>
  <c r="L51" i="15"/>
  <c r="J52" i="15" s="1"/>
  <c r="D52" i="15" s="1"/>
  <c r="I48" i="22"/>
  <c r="S50" i="18"/>
  <c r="T50" i="18" s="1"/>
  <c r="E51" i="16"/>
  <c r="F49" i="20"/>
  <c r="E47" i="24"/>
  <c r="L47" i="23"/>
  <c r="J48" i="23" s="1"/>
  <c r="M47" i="23"/>
  <c r="K48" i="23" s="1"/>
  <c r="E48" i="23" s="1"/>
  <c r="T49" i="18"/>
  <c r="U48" i="18"/>
  <c r="I51" i="16"/>
  <c r="F51" i="15"/>
  <c r="I49" i="20"/>
  <c r="F48" i="21"/>
  <c r="T51" i="11"/>
  <c r="U50" i="11"/>
  <c r="F51" i="16"/>
  <c r="M46" i="25"/>
  <c r="K47" i="25" s="1"/>
  <c r="E47" i="25" s="1"/>
  <c r="L46" i="25"/>
  <c r="J47" i="25" s="1"/>
  <c r="D47" i="25" s="1"/>
  <c r="U46" i="22"/>
  <c r="T47" i="22"/>
  <c r="I50" i="18"/>
  <c r="D50" i="18"/>
  <c r="M48" i="21"/>
  <c r="K49" i="21" s="1"/>
  <c r="L48" i="21"/>
  <c r="J49" i="21" s="1"/>
  <c r="F50" i="17"/>
  <c r="F64" i="29"/>
  <c r="F52" i="11"/>
  <c r="I52" i="11"/>
  <c r="S52" i="11"/>
  <c r="T52" i="11" s="1"/>
  <c r="S51" i="15"/>
  <c r="S46" i="25"/>
  <c r="F46" i="25"/>
  <c r="I47" i="24"/>
  <c r="D47" i="24"/>
  <c r="M64" i="29"/>
  <c r="K65" i="29" s="1"/>
  <c r="L64" i="29"/>
  <c r="J65" i="29" s="1"/>
  <c r="E48" i="22"/>
  <c r="L50" i="17"/>
  <c r="J51" i="17" s="1"/>
  <c r="D51" i="17" s="1"/>
  <c r="M50" i="17"/>
  <c r="K51" i="17" s="1"/>
  <c r="E51" i="17" s="1"/>
  <c r="S49" i="20"/>
  <c r="U48" i="20" s="1"/>
  <c r="U48" i="19"/>
  <c r="I46" i="26"/>
  <c r="D46" i="26"/>
  <c r="D48" i="22"/>
  <c r="S48" i="21"/>
  <c r="S47" i="23"/>
  <c r="U49" i="18" l="1"/>
  <c r="U51" i="11"/>
  <c r="S51" i="17"/>
  <c r="T51" i="17" s="1"/>
  <c r="T48" i="21"/>
  <c r="U47" i="21"/>
  <c r="F47" i="25"/>
  <c r="I49" i="21"/>
  <c r="I48" i="23"/>
  <c r="U63" i="29"/>
  <c r="T64" i="29"/>
  <c r="U46" i="23"/>
  <c r="T47" i="23"/>
  <c r="I51" i="17"/>
  <c r="M51" i="16"/>
  <c r="K52" i="16" s="1"/>
  <c r="E52" i="16" s="1"/>
  <c r="L51" i="16"/>
  <c r="J52" i="16" s="1"/>
  <c r="I52" i="15"/>
  <c r="S48" i="22"/>
  <c r="S47" i="25"/>
  <c r="U46" i="25" s="1"/>
  <c r="L52" i="11"/>
  <c r="J53" i="11" s="1"/>
  <c r="M52" i="11"/>
  <c r="K53" i="11" s="1"/>
  <c r="F50" i="18"/>
  <c r="M49" i="20"/>
  <c r="K50" i="20" s="1"/>
  <c r="L49" i="20"/>
  <c r="J50" i="20" s="1"/>
  <c r="D48" i="23"/>
  <c r="S48" i="23"/>
  <c r="L46" i="26"/>
  <c r="J47" i="26" s="1"/>
  <c r="D47" i="26" s="1"/>
  <c r="M46" i="26"/>
  <c r="K47" i="26" s="1"/>
  <c r="S52" i="15"/>
  <c r="U51" i="15" s="1"/>
  <c r="F51" i="17"/>
  <c r="L50" i="18"/>
  <c r="J51" i="18" s="1"/>
  <c r="D51" i="18" s="1"/>
  <c r="M50" i="18"/>
  <c r="K51" i="18" s="1"/>
  <c r="M48" i="22"/>
  <c r="K49" i="22" s="1"/>
  <c r="L48" i="22"/>
  <c r="J49" i="22" s="1"/>
  <c r="I50" i="19"/>
  <c r="D50" i="19"/>
  <c r="F48" i="22"/>
  <c r="F47" i="24"/>
  <c r="T51" i="15"/>
  <c r="U50" i="15"/>
  <c r="I47" i="25"/>
  <c r="F52" i="15"/>
  <c r="S47" i="24"/>
  <c r="E50" i="19"/>
  <c r="E49" i="21"/>
  <c r="I65" i="29"/>
  <c r="L47" i="24"/>
  <c r="J48" i="24" s="1"/>
  <c r="D48" i="24" s="1"/>
  <c r="M47" i="24"/>
  <c r="K48" i="24" s="1"/>
  <c r="U45" i="25"/>
  <c r="T46" i="25"/>
  <c r="D65" i="29"/>
  <c r="D49" i="21"/>
  <c r="S51" i="16"/>
  <c r="E65" i="29"/>
  <c r="T49" i="20"/>
  <c r="U49" i="17"/>
  <c r="T50" i="17"/>
  <c r="U50" i="17" l="1"/>
  <c r="T52" i="15"/>
  <c r="F48" i="24"/>
  <c r="F65" i="29"/>
  <c r="I49" i="22"/>
  <c r="L52" i="15"/>
  <c r="J53" i="15" s="1"/>
  <c r="M52" i="15"/>
  <c r="K53" i="15" s="1"/>
  <c r="S50" i="19"/>
  <c r="L47" i="25"/>
  <c r="J48" i="25" s="1"/>
  <c r="M47" i="25"/>
  <c r="K48" i="25" s="1"/>
  <c r="I50" i="20"/>
  <c r="D50" i="20"/>
  <c r="F51" i="18"/>
  <c r="E49" i="22"/>
  <c r="L51" i="17"/>
  <c r="J52" i="17" s="1"/>
  <c r="M51" i="17"/>
  <c r="K52" i="17" s="1"/>
  <c r="M49" i="21"/>
  <c r="K50" i="21" s="1"/>
  <c r="E50" i="21" s="1"/>
  <c r="L49" i="21"/>
  <c r="J50" i="21" s="1"/>
  <c r="M65" i="29"/>
  <c r="K66" i="29" s="1"/>
  <c r="E66" i="29" s="1"/>
  <c r="L65" i="29"/>
  <c r="J66" i="29" s="1"/>
  <c r="D66" i="29" s="1"/>
  <c r="I51" i="18"/>
  <c r="I47" i="26"/>
  <c r="E50" i="20"/>
  <c r="I53" i="11"/>
  <c r="D53" i="11"/>
  <c r="T48" i="22"/>
  <c r="U47" i="22"/>
  <c r="S65" i="29"/>
  <c r="F49" i="21"/>
  <c r="I48" i="24"/>
  <c r="U46" i="24"/>
  <c r="T47" i="24"/>
  <c r="T48" i="23"/>
  <c r="S52" i="16"/>
  <c r="U51" i="16" s="1"/>
  <c r="T47" i="25"/>
  <c r="S49" i="21"/>
  <c r="F50" i="19"/>
  <c r="E51" i="18"/>
  <c r="F48" i="23"/>
  <c r="E53" i="11"/>
  <c r="I52" i="16"/>
  <c r="D52" i="16"/>
  <c r="U47" i="23"/>
  <c r="T51" i="16"/>
  <c r="U50" i="16"/>
  <c r="E48" i="24"/>
  <c r="D49" i="22"/>
  <c r="L50" i="19"/>
  <c r="J51" i="19" s="1"/>
  <c r="D51" i="19" s="1"/>
  <c r="M50" i="19"/>
  <c r="K51" i="19" s="1"/>
  <c r="E51" i="19" s="1"/>
  <c r="L48" i="23"/>
  <c r="J49" i="23" s="1"/>
  <c r="D49" i="23" s="1"/>
  <c r="M48" i="23"/>
  <c r="K49" i="23" s="1"/>
  <c r="F66" i="29" l="1"/>
  <c r="S51" i="19"/>
  <c r="U50" i="19" s="1"/>
  <c r="F51" i="19"/>
  <c r="M52" i="16"/>
  <c r="K53" i="16" s="1"/>
  <c r="L52" i="16"/>
  <c r="J53" i="16" s="1"/>
  <c r="S50" i="21"/>
  <c r="U49" i="21" s="1"/>
  <c r="M51" i="18"/>
  <c r="K52" i="18" s="1"/>
  <c r="E52" i="18" s="1"/>
  <c r="L51" i="18"/>
  <c r="J52" i="18" s="1"/>
  <c r="I50" i="21"/>
  <c r="F50" i="20"/>
  <c r="E49" i="23"/>
  <c r="F49" i="22"/>
  <c r="U48" i="21"/>
  <c r="T49" i="21"/>
  <c r="L48" i="24"/>
  <c r="J49" i="24" s="1"/>
  <c r="M48" i="24"/>
  <c r="K49" i="24" s="1"/>
  <c r="E49" i="24" s="1"/>
  <c r="I48" i="25"/>
  <c r="D48" i="25"/>
  <c r="I49" i="23"/>
  <c r="S48" i="24"/>
  <c r="F52" i="16"/>
  <c r="U64" i="29"/>
  <c r="T65" i="29"/>
  <c r="M53" i="11"/>
  <c r="K54" i="11" s="1"/>
  <c r="E54" i="11" s="1"/>
  <c r="L53" i="11"/>
  <c r="J54" i="11" s="1"/>
  <c r="D54" i="11" s="1"/>
  <c r="M47" i="26"/>
  <c r="K48" i="26" s="1"/>
  <c r="L47" i="26"/>
  <c r="J48" i="26" s="1"/>
  <c r="E52" i="17"/>
  <c r="M50" i="20"/>
  <c r="K51" i="20" s="1"/>
  <c r="E51" i="20" s="1"/>
  <c r="L50" i="20"/>
  <c r="J51" i="20" s="1"/>
  <c r="D51" i="20" s="1"/>
  <c r="I51" i="19"/>
  <c r="F49" i="23"/>
  <c r="F53" i="11"/>
  <c r="I66" i="29"/>
  <c r="S49" i="22"/>
  <c r="E48" i="25"/>
  <c r="E53" i="15"/>
  <c r="S53" i="11"/>
  <c r="S66" i="29"/>
  <c r="U65" i="29" s="1"/>
  <c r="I53" i="15"/>
  <c r="D53" i="15"/>
  <c r="T52" i="16"/>
  <c r="S51" i="18"/>
  <c r="D50" i="21"/>
  <c r="S50" i="20"/>
  <c r="I52" i="17"/>
  <c r="D52" i="17"/>
  <c r="T50" i="19"/>
  <c r="U49" i="19"/>
  <c r="M49" i="22"/>
  <c r="K50" i="22" s="1"/>
  <c r="E50" i="22" s="1"/>
  <c r="L49" i="22"/>
  <c r="J50" i="22" s="1"/>
  <c r="D50" i="22" s="1"/>
  <c r="T51" i="19" l="1"/>
  <c r="T50" i="21"/>
  <c r="F50" i="22"/>
  <c r="S52" i="18"/>
  <c r="T52" i="18" s="1"/>
  <c r="F52" i="17"/>
  <c r="U50" i="18"/>
  <c r="T51" i="18"/>
  <c r="L53" i="15"/>
  <c r="J54" i="15" s="1"/>
  <c r="D54" i="15" s="1"/>
  <c r="M53" i="15"/>
  <c r="K54" i="15" s="1"/>
  <c r="E54" i="15" s="1"/>
  <c r="S53" i="15"/>
  <c r="I53" i="16"/>
  <c r="F50" i="21"/>
  <c r="U48" i="22"/>
  <c r="T49" i="22"/>
  <c r="U47" i="24"/>
  <c r="T48" i="24"/>
  <c r="E53" i="16"/>
  <c r="S51" i="20"/>
  <c r="U50" i="20" s="1"/>
  <c r="M66" i="29"/>
  <c r="K67" i="29" s="1"/>
  <c r="L66" i="29"/>
  <c r="J67" i="29" s="1"/>
  <c r="I48" i="26"/>
  <c r="D48" i="26"/>
  <c r="L49" i="23"/>
  <c r="J50" i="23" s="1"/>
  <c r="M49" i="23"/>
  <c r="K50" i="23" s="1"/>
  <c r="E50" i="23" s="1"/>
  <c r="M50" i="21"/>
  <c r="K51" i="21" s="1"/>
  <c r="L50" i="21"/>
  <c r="J51" i="21" s="1"/>
  <c r="U49" i="20"/>
  <c r="T50" i="20"/>
  <c r="S54" i="11"/>
  <c r="T54" i="11" s="1"/>
  <c r="S50" i="22"/>
  <c r="S52" i="17"/>
  <c r="S49" i="24"/>
  <c r="F48" i="25"/>
  <c r="F51" i="20"/>
  <c r="I52" i="18"/>
  <c r="D52" i="18"/>
  <c r="T53" i="11"/>
  <c r="U52" i="11"/>
  <c r="F54" i="11"/>
  <c r="M51" i="19"/>
  <c r="K52" i="19" s="1"/>
  <c r="L51" i="19"/>
  <c r="J52" i="19" s="1"/>
  <c r="I54" i="11"/>
  <c r="I49" i="24"/>
  <c r="D49" i="24"/>
  <c r="S49" i="23"/>
  <c r="I50" i="22"/>
  <c r="M52" i="17"/>
  <c r="K53" i="17" s="1"/>
  <c r="E53" i="17" s="1"/>
  <c r="L52" i="17"/>
  <c r="J53" i="17" s="1"/>
  <c r="D53" i="17" s="1"/>
  <c r="F53" i="15"/>
  <c r="S48" i="25"/>
  <c r="I51" i="20"/>
  <c r="T66" i="29"/>
  <c r="D53" i="16"/>
  <c r="M48" i="25"/>
  <c r="K49" i="25" s="1"/>
  <c r="L48" i="25"/>
  <c r="J49" i="25" s="1"/>
  <c r="D49" i="25" s="1"/>
  <c r="U53" i="11" l="1"/>
  <c r="S53" i="17"/>
  <c r="T53" i="17" s="1"/>
  <c r="S54" i="15"/>
  <c r="T54" i="15" s="1"/>
  <c r="F54" i="15"/>
  <c r="S50" i="23"/>
  <c r="E52" i="19"/>
  <c r="T53" i="15"/>
  <c r="U52" i="15"/>
  <c r="F53" i="16"/>
  <c r="I49" i="25"/>
  <c r="I53" i="17"/>
  <c r="I52" i="19"/>
  <c r="D52" i="19"/>
  <c r="I50" i="23"/>
  <c r="D50" i="23"/>
  <c r="M51" i="20"/>
  <c r="K52" i="20" s="1"/>
  <c r="L51" i="20"/>
  <c r="J52" i="20" s="1"/>
  <c r="M49" i="24"/>
  <c r="K50" i="24" s="1"/>
  <c r="L49" i="24"/>
  <c r="J50" i="24" s="1"/>
  <c r="D50" i="24" s="1"/>
  <c r="L52" i="18"/>
  <c r="J53" i="18" s="1"/>
  <c r="D53" i="18" s="1"/>
  <c r="M52" i="18"/>
  <c r="K53" i="18" s="1"/>
  <c r="I51" i="21"/>
  <c r="I67" i="29"/>
  <c r="D67" i="29"/>
  <c r="F53" i="17"/>
  <c r="E49" i="25"/>
  <c r="T49" i="23"/>
  <c r="U48" i="23"/>
  <c r="F49" i="25"/>
  <c r="E51" i="21"/>
  <c r="E67" i="29"/>
  <c r="S53" i="16"/>
  <c r="U48" i="24"/>
  <c r="T50" i="22"/>
  <c r="L53" i="16"/>
  <c r="J54" i="16" s="1"/>
  <c r="D54" i="16" s="1"/>
  <c r="M53" i="16"/>
  <c r="K54" i="16" s="1"/>
  <c r="U47" i="25"/>
  <c r="T48" i="25"/>
  <c r="L50" i="22"/>
  <c r="J51" i="22" s="1"/>
  <c r="M50" i="22"/>
  <c r="K51" i="22" s="1"/>
  <c r="F49" i="24"/>
  <c r="L54" i="11"/>
  <c r="J55" i="11" s="1"/>
  <c r="M54" i="11"/>
  <c r="K55" i="11" s="1"/>
  <c r="F52" i="18"/>
  <c r="T52" i="17"/>
  <c r="U51" i="17"/>
  <c r="T51" i="20"/>
  <c r="L48" i="26"/>
  <c r="J49" i="26" s="1"/>
  <c r="M48" i="26"/>
  <c r="K49" i="26" s="1"/>
  <c r="T49" i="24"/>
  <c r="U49" i="22"/>
  <c r="D51" i="21"/>
  <c r="I54" i="15"/>
  <c r="U51" i="18"/>
  <c r="U52" i="17" l="1"/>
  <c r="U53" i="15"/>
  <c r="F54" i="16"/>
  <c r="T53" i="16"/>
  <c r="U52" i="16"/>
  <c r="S49" i="25"/>
  <c r="E50" i="24"/>
  <c r="F52" i="19"/>
  <c r="I49" i="26"/>
  <c r="E55" i="11"/>
  <c r="E53" i="18"/>
  <c r="F50" i="23"/>
  <c r="S52" i="19"/>
  <c r="I55" i="11"/>
  <c r="D55" i="11"/>
  <c r="E51" i="22"/>
  <c r="T50" i="23"/>
  <c r="F67" i="29"/>
  <c r="L51" i="21"/>
  <c r="J52" i="21" s="1"/>
  <c r="D52" i="21" s="1"/>
  <c r="M51" i="21"/>
  <c r="K52" i="21" s="1"/>
  <c r="I53" i="18"/>
  <c r="I52" i="20"/>
  <c r="D52" i="20"/>
  <c r="M52" i="19"/>
  <c r="K53" i="19" s="1"/>
  <c r="L52" i="19"/>
  <c r="J53" i="19" s="1"/>
  <c r="D53" i="19" s="1"/>
  <c r="M49" i="25"/>
  <c r="K50" i="25" s="1"/>
  <c r="L49" i="25"/>
  <c r="J50" i="25" s="1"/>
  <c r="L54" i="15"/>
  <c r="J55" i="15" s="1"/>
  <c r="M54" i="15"/>
  <c r="K55" i="15" s="1"/>
  <c r="F50" i="24"/>
  <c r="I54" i="16"/>
  <c r="L67" i="29"/>
  <c r="J68" i="29" s="1"/>
  <c r="D68" i="29" s="1"/>
  <c r="M67" i="29"/>
  <c r="K68" i="29" s="1"/>
  <c r="E68" i="29" s="1"/>
  <c r="L53" i="17"/>
  <c r="J54" i="17" s="1"/>
  <c r="M53" i="17"/>
  <c r="K54" i="17" s="1"/>
  <c r="F51" i="21"/>
  <c r="S51" i="21"/>
  <c r="F53" i="18"/>
  <c r="I51" i="22"/>
  <c r="D51" i="22"/>
  <c r="E54" i="16"/>
  <c r="S67" i="29"/>
  <c r="U49" i="23"/>
  <c r="I50" i="24"/>
  <c r="E52" i="20"/>
  <c r="L50" i="23"/>
  <c r="J51" i="23" s="1"/>
  <c r="M50" i="23"/>
  <c r="K51" i="23" s="1"/>
  <c r="D49" i="26"/>
  <c r="F68" i="29" l="1"/>
  <c r="F52" i="20"/>
  <c r="M50" i="24"/>
  <c r="K51" i="24" s="1"/>
  <c r="E51" i="24" s="1"/>
  <c r="L50" i="24"/>
  <c r="J51" i="24" s="1"/>
  <c r="F51" i="22"/>
  <c r="I51" i="23"/>
  <c r="S54" i="16"/>
  <c r="M51" i="22"/>
  <c r="K52" i="22" s="1"/>
  <c r="E52" i="22" s="1"/>
  <c r="L51" i="22"/>
  <c r="J52" i="22" s="1"/>
  <c r="D52" i="22" s="1"/>
  <c r="E52" i="21"/>
  <c r="F52" i="21"/>
  <c r="I55" i="15"/>
  <c r="D55" i="15"/>
  <c r="S51" i="22"/>
  <c r="L55" i="11"/>
  <c r="J56" i="11" s="1"/>
  <c r="M55" i="11"/>
  <c r="K56" i="11" s="1"/>
  <c r="E56" i="11" s="1"/>
  <c r="T52" i="19"/>
  <c r="U51" i="19"/>
  <c r="S53" i="18"/>
  <c r="S50" i="24"/>
  <c r="T51" i="21"/>
  <c r="U50" i="21"/>
  <c r="I68" i="29"/>
  <c r="I50" i="25"/>
  <c r="D50" i="25"/>
  <c r="M53" i="18"/>
  <c r="K54" i="18" s="1"/>
  <c r="E54" i="18" s="1"/>
  <c r="L53" i="18"/>
  <c r="J54" i="18" s="1"/>
  <c r="S68" i="29"/>
  <c r="T68" i="29" s="1"/>
  <c r="E54" i="17"/>
  <c r="F55" i="11"/>
  <c r="D51" i="23"/>
  <c r="M49" i="26"/>
  <c r="K50" i="26" s="1"/>
  <c r="L49" i="26"/>
  <c r="J50" i="26" s="1"/>
  <c r="F53" i="19"/>
  <c r="E50" i="25"/>
  <c r="E51" i="23"/>
  <c r="S52" i="20"/>
  <c r="T67" i="29"/>
  <c r="U66" i="29"/>
  <c r="I54" i="17"/>
  <c r="D54" i="17"/>
  <c r="L54" i="16"/>
  <c r="J55" i="16" s="1"/>
  <c r="M54" i="16"/>
  <c r="K55" i="16" s="1"/>
  <c r="E55" i="15"/>
  <c r="I53" i="19"/>
  <c r="M52" i="20"/>
  <c r="K53" i="20" s="1"/>
  <c r="E53" i="20" s="1"/>
  <c r="L52" i="20"/>
  <c r="J53" i="20" s="1"/>
  <c r="D53" i="20" s="1"/>
  <c r="I52" i="21"/>
  <c r="E53" i="19"/>
  <c r="S55" i="11"/>
  <c r="U48" i="25"/>
  <c r="T49" i="25"/>
  <c r="U67" i="29" l="1"/>
  <c r="U54" i="11"/>
  <c r="T55" i="11"/>
  <c r="F51" i="23"/>
  <c r="M50" i="25"/>
  <c r="K51" i="25" s="1"/>
  <c r="E51" i="25" s="1"/>
  <c r="L50" i="25"/>
  <c r="J51" i="25" s="1"/>
  <c r="S54" i="18"/>
  <c r="T54" i="18" s="1"/>
  <c r="S52" i="22"/>
  <c r="U51" i="22" s="1"/>
  <c r="F53" i="20"/>
  <c r="I55" i="16"/>
  <c r="D55" i="16"/>
  <c r="S53" i="20"/>
  <c r="T53" i="20" s="1"/>
  <c r="I50" i="26"/>
  <c r="S54" i="17"/>
  <c r="S56" i="11"/>
  <c r="S53" i="19"/>
  <c r="S51" i="23"/>
  <c r="T50" i="24"/>
  <c r="U49" i="24"/>
  <c r="I56" i="11"/>
  <c r="F55" i="15"/>
  <c r="I52" i="22"/>
  <c r="M54" i="17"/>
  <c r="K55" i="17" s="1"/>
  <c r="E55" i="17" s="1"/>
  <c r="L54" i="17"/>
  <c r="J55" i="17" s="1"/>
  <c r="I54" i="18"/>
  <c r="D54" i="18"/>
  <c r="F52" i="22"/>
  <c r="L52" i="21"/>
  <c r="J53" i="21" s="1"/>
  <c r="M52" i="21"/>
  <c r="K53" i="21" s="1"/>
  <c r="E53" i="21" s="1"/>
  <c r="M53" i="19"/>
  <c r="K54" i="19" s="1"/>
  <c r="L53" i="19"/>
  <c r="J54" i="19" s="1"/>
  <c r="S50" i="25"/>
  <c r="U52" i="18"/>
  <c r="T53" i="18"/>
  <c r="T51" i="22"/>
  <c r="U50" i="22"/>
  <c r="L55" i="15"/>
  <c r="J56" i="15" s="1"/>
  <c r="D56" i="15" s="1"/>
  <c r="M55" i="15"/>
  <c r="K56" i="15" s="1"/>
  <c r="E56" i="15" s="1"/>
  <c r="E55" i="16"/>
  <c r="L51" i="23"/>
  <c r="J52" i="23" s="1"/>
  <c r="D52" i="23" s="1"/>
  <c r="M51" i="23"/>
  <c r="K52" i="23" s="1"/>
  <c r="D50" i="26"/>
  <c r="I53" i="20"/>
  <c r="S55" i="15"/>
  <c r="F54" i="17"/>
  <c r="T52" i="20"/>
  <c r="U51" i="20"/>
  <c r="D56" i="11"/>
  <c r="F50" i="25"/>
  <c r="M68" i="29"/>
  <c r="K69" i="29" s="1"/>
  <c r="L68" i="29"/>
  <c r="J69" i="29" s="1"/>
  <c r="S51" i="24"/>
  <c r="T51" i="24" s="1"/>
  <c r="S52" i="21"/>
  <c r="U53" i="16"/>
  <c r="T54" i="16"/>
  <c r="I51" i="24"/>
  <c r="D51" i="24"/>
  <c r="T52" i="22" l="1"/>
  <c r="U52" i="20"/>
  <c r="F56" i="15"/>
  <c r="F56" i="11"/>
  <c r="I54" i="19"/>
  <c r="D54" i="19"/>
  <c r="F54" i="18"/>
  <c r="F52" i="23"/>
  <c r="L51" i="24"/>
  <c r="J52" i="24" s="1"/>
  <c r="D52" i="24" s="1"/>
  <c r="M51" i="24"/>
  <c r="K52" i="24" s="1"/>
  <c r="S56" i="15"/>
  <c r="U55" i="15" s="1"/>
  <c r="I55" i="17"/>
  <c r="F51" i="24"/>
  <c r="T52" i="21"/>
  <c r="U51" i="21"/>
  <c r="I69" i="29"/>
  <c r="D69" i="29"/>
  <c r="D55" i="17"/>
  <c r="I52" i="23"/>
  <c r="T50" i="25"/>
  <c r="U49" i="25"/>
  <c r="I53" i="21"/>
  <c r="D53" i="21"/>
  <c r="T51" i="23"/>
  <c r="U50" i="23"/>
  <c r="F55" i="16"/>
  <c r="E69" i="29"/>
  <c r="M53" i="20"/>
  <c r="K54" i="20" s="1"/>
  <c r="L53" i="20"/>
  <c r="J54" i="20" s="1"/>
  <c r="S55" i="16"/>
  <c r="L50" i="26"/>
  <c r="J51" i="26" s="1"/>
  <c r="D51" i="26" s="1"/>
  <c r="M50" i="26"/>
  <c r="K51" i="26" s="1"/>
  <c r="M52" i="22"/>
  <c r="K53" i="22" s="1"/>
  <c r="L52" i="22"/>
  <c r="J53" i="22" s="1"/>
  <c r="E54" i="19"/>
  <c r="S55" i="17"/>
  <c r="T55" i="17" s="1"/>
  <c r="L55" i="16"/>
  <c r="J56" i="16" s="1"/>
  <c r="D56" i="16" s="1"/>
  <c r="M55" i="16"/>
  <c r="K56" i="16" s="1"/>
  <c r="E56" i="16" s="1"/>
  <c r="I51" i="25"/>
  <c r="T56" i="11"/>
  <c r="S53" i="21"/>
  <c r="D51" i="25"/>
  <c r="T55" i="15"/>
  <c r="U54" i="15"/>
  <c r="I56" i="15"/>
  <c r="U53" i="18"/>
  <c r="S51" i="25"/>
  <c r="L54" i="18"/>
  <c r="J55" i="18" s="1"/>
  <c r="M54" i="18"/>
  <c r="K55" i="18" s="1"/>
  <c r="L56" i="11"/>
  <c r="J57" i="11" s="1"/>
  <c r="D57" i="11" s="1"/>
  <c r="M56" i="11"/>
  <c r="K57" i="11" s="1"/>
  <c r="U50" i="24"/>
  <c r="E52" i="23"/>
  <c r="U52" i="19"/>
  <c r="T53" i="19"/>
  <c r="T54" i="17"/>
  <c r="U53" i="17"/>
  <c r="U55" i="11"/>
  <c r="T56" i="15" l="1"/>
  <c r="L51" i="25"/>
  <c r="J52" i="25" s="1"/>
  <c r="D52" i="25" s="1"/>
  <c r="M51" i="25"/>
  <c r="K52" i="25" s="1"/>
  <c r="S56" i="16"/>
  <c r="U55" i="16" s="1"/>
  <c r="S69" i="29"/>
  <c r="F69" i="29"/>
  <c r="F52" i="24"/>
  <c r="E52" i="24"/>
  <c r="F54" i="19"/>
  <c r="F57" i="11"/>
  <c r="S54" i="19"/>
  <c r="T55" i="16"/>
  <c r="U54" i="16"/>
  <c r="F53" i="21"/>
  <c r="U52" i="21"/>
  <c r="I52" i="24"/>
  <c r="E57" i="11"/>
  <c r="I55" i="18"/>
  <c r="I56" i="16"/>
  <c r="I53" i="22"/>
  <c r="D53" i="22"/>
  <c r="I54" i="20"/>
  <c r="D54" i="20"/>
  <c r="T51" i="25"/>
  <c r="M69" i="29"/>
  <c r="K70" i="29" s="1"/>
  <c r="L69" i="29"/>
  <c r="J70" i="29" s="1"/>
  <c r="D70" i="29" s="1"/>
  <c r="T53" i="21"/>
  <c r="D55" i="18"/>
  <c r="L54" i="19"/>
  <c r="J55" i="19" s="1"/>
  <c r="M54" i="19"/>
  <c r="K55" i="19" s="1"/>
  <c r="E55" i="19" s="1"/>
  <c r="S52" i="23"/>
  <c r="L56" i="15"/>
  <c r="J57" i="15" s="1"/>
  <c r="M56" i="15"/>
  <c r="K57" i="15" s="1"/>
  <c r="E55" i="18"/>
  <c r="F51" i="25"/>
  <c r="U54" i="17"/>
  <c r="I57" i="11"/>
  <c r="E53" i="22"/>
  <c r="I51" i="26"/>
  <c r="E54" i="20"/>
  <c r="F56" i="16"/>
  <c r="M53" i="21"/>
  <c r="K54" i="21" s="1"/>
  <c r="L53" i="21"/>
  <c r="J54" i="21" s="1"/>
  <c r="D54" i="21" s="1"/>
  <c r="U50" i="25"/>
  <c r="M52" i="23"/>
  <c r="K53" i="23" s="1"/>
  <c r="L52" i="23"/>
  <c r="J53" i="23" s="1"/>
  <c r="F55" i="17"/>
  <c r="L55" i="17"/>
  <c r="J56" i="17" s="1"/>
  <c r="D56" i="17" s="1"/>
  <c r="M55" i="17"/>
  <c r="K56" i="17" s="1"/>
  <c r="T56" i="16" l="1"/>
  <c r="F54" i="21"/>
  <c r="F70" i="29"/>
  <c r="L57" i="11"/>
  <c r="J58" i="11" s="1"/>
  <c r="M57" i="11"/>
  <c r="K58" i="11" s="1"/>
  <c r="E58" i="11" s="1"/>
  <c r="F55" i="18"/>
  <c r="L56" i="16"/>
  <c r="J57" i="16" s="1"/>
  <c r="M56" i="16"/>
  <c r="K57" i="16" s="1"/>
  <c r="I52" i="25"/>
  <c r="F56" i="17"/>
  <c r="L52" i="24"/>
  <c r="J53" i="24" s="1"/>
  <c r="M52" i="24"/>
  <c r="K53" i="24" s="1"/>
  <c r="E53" i="24" s="1"/>
  <c r="I56" i="17"/>
  <c r="I53" i="23"/>
  <c r="D53" i="23"/>
  <c r="E54" i="21"/>
  <c r="S54" i="20"/>
  <c r="I57" i="15"/>
  <c r="D57" i="15"/>
  <c r="I55" i="19"/>
  <c r="M54" i="20"/>
  <c r="K55" i="20" s="1"/>
  <c r="L54" i="20"/>
  <c r="J55" i="20" s="1"/>
  <c r="D55" i="19"/>
  <c r="E70" i="29"/>
  <c r="E52" i="25"/>
  <c r="M51" i="26"/>
  <c r="K52" i="26" s="1"/>
  <c r="L51" i="26"/>
  <c r="J52" i="26" s="1"/>
  <c r="F52" i="25"/>
  <c r="E53" i="23"/>
  <c r="F53" i="22"/>
  <c r="U68" i="29"/>
  <c r="T69" i="29"/>
  <c r="S53" i="22"/>
  <c r="U51" i="23"/>
  <c r="T52" i="23"/>
  <c r="F54" i="20"/>
  <c r="M55" i="18"/>
  <c r="K56" i="18" s="1"/>
  <c r="L55" i="18"/>
  <c r="J56" i="18" s="1"/>
  <c r="S55" i="19"/>
  <c r="T55" i="19" s="1"/>
  <c r="S52" i="24"/>
  <c r="E56" i="17"/>
  <c r="I54" i="21"/>
  <c r="S55" i="18"/>
  <c r="E57" i="15"/>
  <c r="I70" i="29"/>
  <c r="M53" i="22"/>
  <c r="K54" i="22" s="1"/>
  <c r="E54" i="22" s="1"/>
  <c r="L53" i="22"/>
  <c r="J54" i="22" s="1"/>
  <c r="D54" i="22" s="1"/>
  <c r="S57" i="11"/>
  <c r="U53" i="19"/>
  <c r="T54" i="19"/>
  <c r="U54" i="19" l="1"/>
  <c r="S53" i="24"/>
  <c r="U52" i="24" s="1"/>
  <c r="S58" i="11"/>
  <c r="T55" i="18"/>
  <c r="U54" i="18"/>
  <c r="M55" i="19"/>
  <c r="K56" i="19" s="1"/>
  <c r="L55" i="19"/>
  <c r="J56" i="19" s="1"/>
  <c r="D56" i="19" s="1"/>
  <c r="F53" i="23"/>
  <c r="E57" i="16"/>
  <c r="U56" i="11"/>
  <c r="T57" i="11"/>
  <c r="S57" i="15"/>
  <c r="M54" i="21"/>
  <c r="K55" i="21" s="1"/>
  <c r="E55" i="21" s="1"/>
  <c r="L54" i="21"/>
  <c r="J55" i="21" s="1"/>
  <c r="M70" i="29"/>
  <c r="K71" i="29" s="1"/>
  <c r="E71" i="29" s="1"/>
  <c r="L70" i="29"/>
  <c r="J71" i="29" s="1"/>
  <c r="E56" i="18"/>
  <c r="I56" i="18"/>
  <c r="F55" i="19"/>
  <c r="M57" i="15"/>
  <c r="K58" i="15" s="1"/>
  <c r="E58" i="15" s="1"/>
  <c r="L57" i="15"/>
  <c r="J58" i="15" s="1"/>
  <c r="L52" i="25"/>
  <c r="J53" i="25" s="1"/>
  <c r="M52" i="25"/>
  <c r="K53" i="25" s="1"/>
  <c r="E53" i="25" s="1"/>
  <c r="T52" i="24"/>
  <c r="U51" i="24"/>
  <c r="S54" i="22"/>
  <c r="T54" i="22" s="1"/>
  <c r="F54" i="22"/>
  <c r="S52" i="25"/>
  <c r="I55" i="20"/>
  <c r="T54" i="20"/>
  <c r="U53" i="20"/>
  <c r="L56" i="17"/>
  <c r="J57" i="17" s="1"/>
  <c r="M56" i="17"/>
  <c r="K57" i="17" s="1"/>
  <c r="E57" i="17" s="1"/>
  <c r="I58" i="11"/>
  <c r="D58" i="11"/>
  <c r="T53" i="22"/>
  <c r="U52" i="22"/>
  <c r="F57" i="15"/>
  <c r="E55" i="20"/>
  <c r="I57" i="16"/>
  <c r="D57" i="16"/>
  <c r="D56" i="18"/>
  <c r="I54" i="22"/>
  <c r="S56" i="17"/>
  <c r="D55" i="20"/>
  <c r="S53" i="23"/>
  <c r="I52" i="26"/>
  <c r="D52" i="26"/>
  <c r="S70" i="29"/>
  <c r="S54" i="21"/>
  <c r="M53" i="23"/>
  <c r="K54" i="23" s="1"/>
  <c r="E54" i="23" s="1"/>
  <c r="L53" i="23"/>
  <c r="J54" i="23" s="1"/>
  <c r="I53" i="24"/>
  <c r="D53" i="24"/>
  <c r="U53" i="22" l="1"/>
  <c r="T53" i="24"/>
  <c r="T70" i="29"/>
  <c r="U69" i="29"/>
  <c r="T56" i="17"/>
  <c r="U55" i="17"/>
  <c r="S55" i="20"/>
  <c r="F58" i="11"/>
  <c r="F56" i="19"/>
  <c r="I71" i="29"/>
  <c r="D71" i="29"/>
  <c r="M53" i="24"/>
  <c r="K54" i="24" s="1"/>
  <c r="L53" i="24"/>
  <c r="J54" i="24" s="1"/>
  <c r="D54" i="24" s="1"/>
  <c r="T53" i="23"/>
  <c r="U52" i="23"/>
  <c r="F53" i="24"/>
  <c r="S71" i="29"/>
  <c r="T71" i="29" s="1"/>
  <c r="M52" i="26"/>
  <c r="K53" i="26" s="1"/>
  <c r="L52" i="26"/>
  <c r="J53" i="26" s="1"/>
  <c r="D53" i="26" s="1"/>
  <c r="S57" i="17"/>
  <c r="U56" i="17" s="1"/>
  <c r="F56" i="18"/>
  <c r="S53" i="25"/>
  <c r="T53" i="25" s="1"/>
  <c r="S56" i="18"/>
  <c r="I55" i="21"/>
  <c r="D55" i="21"/>
  <c r="S57" i="16"/>
  <c r="S55" i="21"/>
  <c r="T55" i="21" s="1"/>
  <c r="S54" i="23"/>
  <c r="F57" i="16"/>
  <c r="I57" i="17"/>
  <c r="D57" i="17"/>
  <c r="U51" i="25"/>
  <c r="T52" i="25"/>
  <c r="I53" i="25"/>
  <c r="D53" i="25"/>
  <c r="L56" i="18"/>
  <c r="J57" i="18" s="1"/>
  <c r="M56" i="18"/>
  <c r="K57" i="18" s="1"/>
  <c r="I56" i="19"/>
  <c r="T54" i="21"/>
  <c r="U53" i="21"/>
  <c r="I58" i="15"/>
  <c r="S58" i="15"/>
  <c r="T58" i="15" s="1"/>
  <c r="U57" i="11"/>
  <c r="E56" i="19"/>
  <c r="I54" i="23"/>
  <c r="F55" i="20"/>
  <c r="M54" i="22"/>
  <c r="K55" i="22" s="1"/>
  <c r="L54" i="22"/>
  <c r="J55" i="22" s="1"/>
  <c r="M57" i="16"/>
  <c r="K58" i="16" s="1"/>
  <c r="L57" i="16"/>
  <c r="J58" i="16" s="1"/>
  <c r="D58" i="16" s="1"/>
  <c r="D58" i="15"/>
  <c r="L58" i="11"/>
  <c r="J59" i="11" s="1"/>
  <c r="D59" i="11" s="1"/>
  <c r="M58" i="11"/>
  <c r="K59" i="11" s="1"/>
  <c r="M55" i="20"/>
  <c r="K56" i="20" s="1"/>
  <c r="L55" i="20"/>
  <c r="J56" i="20" s="1"/>
  <c r="D56" i="20" s="1"/>
  <c r="T57" i="15"/>
  <c r="U56" i="15"/>
  <c r="T58" i="11"/>
  <c r="D54" i="23"/>
  <c r="U54" i="21" l="1"/>
  <c r="U52" i="25"/>
  <c r="M53" i="25"/>
  <c r="K54" i="25" s="1"/>
  <c r="L53" i="25"/>
  <c r="J54" i="25" s="1"/>
  <c r="D54" i="25" s="1"/>
  <c r="T57" i="16"/>
  <c r="U56" i="16"/>
  <c r="E54" i="24"/>
  <c r="F59" i="11"/>
  <c r="F54" i="23"/>
  <c r="I59" i="11"/>
  <c r="E55" i="22"/>
  <c r="S56" i="19"/>
  <c r="M58" i="15"/>
  <c r="K59" i="15" s="1"/>
  <c r="L58" i="15"/>
  <c r="J59" i="15" s="1"/>
  <c r="D59" i="15" s="1"/>
  <c r="I57" i="18"/>
  <c r="F58" i="16"/>
  <c r="F56" i="20"/>
  <c r="L57" i="17"/>
  <c r="J58" i="17" s="1"/>
  <c r="D58" i="17" s="1"/>
  <c r="M57" i="17"/>
  <c r="K58" i="17" s="1"/>
  <c r="E58" i="16"/>
  <c r="M55" i="21"/>
  <c r="K56" i="21" s="1"/>
  <c r="L55" i="21"/>
  <c r="J56" i="21" s="1"/>
  <c r="D56" i="21" s="1"/>
  <c r="D57" i="18"/>
  <c r="I53" i="26"/>
  <c r="I54" i="24"/>
  <c r="L71" i="29"/>
  <c r="J72" i="29" s="1"/>
  <c r="D72" i="29" s="1"/>
  <c r="M71" i="29"/>
  <c r="K72" i="29" s="1"/>
  <c r="E59" i="11"/>
  <c r="I55" i="22"/>
  <c r="D55" i="22"/>
  <c r="E57" i="18"/>
  <c r="F58" i="15"/>
  <c r="F57" i="17"/>
  <c r="F55" i="21"/>
  <c r="T56" i="18"/>
  <c r="U55" i="18"/>
  <c r="F54" i="24"/>
  <c r="T54" i="23"/>
  <c r="F71" i="29"/>
  <c r="E56" i="20"/>
  <c r="U57" i="15"/>
  <c r="I56" i="20"/>
  <c r="I58" i="16"/>
  <c r="L54" i="23"/>
  <c r="J55" i="23" s="1"/>
  <c r="M54" i="23"/>
  <c r="K55" i="23" s="1"/>
  <c r="L56" i="19"/>
  <c r="J57" i="19" s="1"/>
  <c r="M56" i="19"/>
  <c r="K57" i="19" s="1"/>
  <c r="F53" i="25"/>
  <c r="U53" i="23"/>
  <c r="T55" i="20"/>
  <c r="U54" i="20"/>
  <c r="T57" i="17"/>
  <c r="U70" i="29"/>
  <c r="F58" i="17" l="1"/>
  <c r="I57" i="19"/>
  <c r="D57" i="19"/>
  <c r="F56" i="21"/>
  <c r="F59" i="15"/>
  <c r="S59" i="11"/>
  <c r="E58" i="17"/>
  <c r="E55" i="23"/>
  <c r="F72" i="29"/>
  <c r="F55" i="22"/>
  <c r="I56" i="21"/>
  <c r="L57" i="18"/>
  <c r="J58" i="18" s="1"/>
  <c r="D58" i="18" s="1"/>
  <c r="M57" i="18"/>
  <c r="K58" i="18" s="1"/>
  <c r="E58" i="18" s="1"/>
  <c r="S56" i="20"/>
  <c r="M55" i="22"/>
  <c r="K56" i="22" s="1"/>
  <c r="E56" i="22" s="1"/>
  <c r="L55" i="22"/>
  <c r="J56" i="22" s="1"/>
  <c r="I72" i="29"/>
  <c r="L53" i="26"/>
  <c r="J54" i="26" s="1"/>
  <c r="M53" i="26"/>
  <c r="K54" i="26" s="1"/>
  <c r="S58" i="16"/>
  <c r="E57" i="19"/>
  <c r="M59" i="11"/>
  <c r="K60" i="11" s="1"/>
  <c r="E60" i="11" s="1"/>
  <c r="L59" i="11"/>
  <c r="J60" i="11" s="1"/>
  <c r="S54" i="24"/>
  <c r="L58" i="16"/>
  <c r="J59" i="16" s="1"/>
  <c r="M58" i="16"/>
  <c r="K59" i="16" s="1"/>
  <c r="F57" i="18"/>
  <c r="T56" i="19"/>
  <c r="U55" i="19"/>
  <c r="F54" i="25"/>
  <c r="L56" i="20"/>
  <c r="J57" i="20" s="1"/>
  <c r="M56" i="20"/>
  <c r="K57" i="20" s="1"/>
  <c r="S57" i="18"/>
  <c r="L54" i="24"/>
  <c r="J55" i="24" s="1"/>
  <c r="M54" i="24"/>
  <c r="K55" i="24" s="1"/>
  <c r="E55" i="24" s="1"/>
  <c r="I58" i="17"/>
  <c r="I59" i="15"/>
  <c r="S55" i="22"/>
  <c r="I54" i="25"/>
  <c r="I55" i="23"/>
  <c r="E72" i="29"/>
  <c r="E56" i="21"/>
  <c r="E59" i="15"/>
  <c r="D55" i="23"/>
  <c r="E54" i="25"/>
  <c r="S60" i="11" l="1"/>
  <c r="U59" i="11" s="1"/>
  <c r="S56" i="21"/>
  <c r="M55" i="23"/>
  <c r="K56" i="23" s="1"/>
  <c r="E56" i="23" s="1"/>
  <c r="L55" i="23"/>
  <c r="J56" i="23" s="1"/>
  <c r="U54" i="22"/>
  <c r="T55" i="22"/>
  <c r="U56" i="18"/>
  <c r="T57" i="18"/>
  <c r="I59" i="16"/>
  <c r="D59" i="16"/>
  <c r="S57" i="19"/>
  <c r="S54" i="25"/>
  <c r="L54" i="25"/>
  <c r="J55" i="25" s="1"/>
  <c r="M54" i="25"/>
  <c r="K55" i="25" s="1"/>
  <c r="L59" i="15"/>
  <c r="J60" i="15" s="1"/>
  <c r="M59" i="15"/>
  <c r="K60" i="15" s="1"/>
  <c r="E60" i="15" s="1"/>
  <c r="I55" i="24"/>
  <c r="D55" i="24"/>
  <c r="I57" i="20"/>
  <c r="D57" i="20"/>
  <c r="I60" i="11"/>
  <c r="D60" i="11"/>
  <c r="T58" i="16"/>
  <c r="U57" i="16"/>
  <c r="L72" i="29"/>
  <c r="J73" i="29" s="1"/>
  <c r="M72" i="29"/>
  <c r="K73" i="29" s="1"/>
  <c r="T56" i="20"/>
  <c r="U55" i="20"/>
  <c r="S55" i="23"/>
  <c r="F57" i="19"/>
  <c r="S56" i="22"/>
  <c r="T56" i="22" s="1"/>
  <c r="S58" i="18"/>
  <c r="T58" i="18" s="1"/>
  <c r="I56" i="22"/>
  <c r="L56" i="21"/>
  <c r="J57" i="21" s="1"/>
  <c r="M56" i="21"/>
  <c r="K57" i="21" s="1"/>
  <c r="E57" i="21" s="1"/>
  <c r="T59" i="11"/>
  <c r="U58" i="11"/>
  <c r="F55" i="23"/>
  <c r="L58" i="17"/>
  <c r="J59" i="17" s="1"/>
  <c r="M58" i="17"/>
  <c r="K59" i="17" s="1"/>
  <c r="S55" i="24"/>
  <c r="T55" i="24" s="1"/>
  <c r="I54" i="26"/>
  <c r="D54" i="26"/>
  <c r="S58" i="17"/>
  <c r="L57" i="19"/>
  <c r="J58" i="19" s="1"/>
  <c r="M57" i="19"/>
  <c r="K58" i="19" s="1"/>
  <c r="S59" i="15"/>
  <c r="S72" i="29"/>
  <c r="F58" i="18"/>
  <c r="U53" i="24"/>
  <c r="T54" i="24"/>
  <c r="E59" i="16"/>
  <c r="E57" i="20"/>
  <c r="I58" i="18"/>
  <c r="D56" i="22"/>
  <c r="T60" i="11" l="1"/>
  <c r="U54" i="24"/>
  <c r="U55" i="22"/>
  <c r="S57" i="21"/>
  <c r="U56" i="21" s="1"/>
  <c r="S60" i="15"/>
  <c r="U59" i="15" s="1"/>
  <c r="I59" i="17"/>
  <c r="D59" i="17"/>
  <c r="U54" i="23"/>
  <c r="T55" i="23"/>
  <c r="F57" i="20"/>
  <c r="L59" i="16"/>
  <c r="J60" i="16" s="1"/>
  <c r="D60" i="16" s="1"/>
  <c r="M59" i="16"/>
  <c r="K60" i="16" s="1"/>
  <c r="F56" i="22"/>
  <c r="I58" i="19"/>
  <c r="M58" i="18"/>
  <c r="K59" i="18" s="1"/>
  <c r="L58" i="18"/>
  <c r="J59" i="18" s="1"/>
  <c r="T72" i="29"/>
  <c r="U71" i="29"/>
  <c r="T58" i="17"/>
  <c r="U57" i="17"/>
  <c r="L56" i="22"/>
  <c r="J57" i="22" s="1"/>
  <c r="D57" i="22" s="1"/>
  <c r="M56" i="22"/>
  <c r="K57" i="22" s="1"/>
  <c r="S56" i="23"/>
  <c r="U55" i="23" s="1"/>
  <c r="F60" i="11"/>
  <c r="F55" i="24"/>
  <c r="I60" i="15"/>
  <c r="D60" i="15"/>
  <c r="T54" i="25"/>
  <c r="U53" i="25"/>
  <c r="U57" i="18"/>
  <c r="S57" i="20"/>
  <c r="L54" i="26"/>
  <c r="J55" i="26" s="1"/>
  <c r="M54" i="26"/>
  <c r="K55" i="26" s="1"/>
  <c r="E58" i="19"/>
  <c r="T56" i="21"/>
  <c r="U55" i="21"/>
  <c r="S59" i="16"/>
  <c r="U58" i="15"/>
  <c r="T59" i="15"/>
  <c r="I57" i="21"/>
  <c r="D57" i="21"/>
  <c r="D58" i="19"/>
  <c r="M60" i="11"/>
  <c r="K61" i="11" s="1"/>
  <c r="L60" i="11"/>
  <c r="J61" i="11" s="1"/>
  <c r="M55" i="24"/>
  <c r="K56" i="24" s="1"/>
  <c r="L55" i="24"/>
  <c r="J56" i="24" s="1"/>
  <c r="I55" i="25"/>
  <c r="D55" i="25"/>
  <c r="U56" i="19"/>
  <c r="T57" i="19"/>
  <c r="I56" i="23"/>
  <c r="E73" i="29"/>
  <c r="E59" i="17"/>
  <c r="D56" i="23"/>
  <c r="I73" i="29"/>
  <c r="D73" i="29"/>
  <c r="L57" i="20"/>
  <c r="J58" i="20" s="1"/>
  <c r="M57" i="20"/>
  <c r="K58" i="20" s="1"/>
  <c r="E55" i="25"/>
  <c r="F59" i="16"/>
  <c r="T57" i="21" l="1"/>
  <c r="F73" i="29"/>
  <c r="S73" i="29"/>
  <c r="I56" i="24"/>
  <c r="F57" i="21"/>
  <c r="U56" i="20"/>
  <c r="T57" i="20"/>
  <c r="E59" i="18"/>
  <c r="F55" i="25"/>
  <c r="F58" i="19"/>
  <c r="S58" i="19"/>
  <c r="I55" i="26"/>
  <c r="M60" i="15"/>
  <c r="K61" i="15" s="1"/>
  <c r="L60" i="15"/>
  <c r="J61" i="15" s="1"/>
  <c r="D61" i="15" s="1"/>
  <c r="I57" i="22"/>
  <c r="I60" i="16"/>
  <c r="F59" i="17"/>
  <c r="S55" i="25"/>
  <c r="M73" i="29"/>
  <c r="K74" i="29" s="1"/>
  <c r="L73" i="29"/>
  <c r="J74" i="29" s="1"/>
  <c r="D74" i="29" s="1"/>
  <c r="M56" i="23"/>
  <c r="K57" i="23" s="1"/>
  <c r="L56" i="23"/>
  <c r="J57" i="23" s="1"/>
  <c r="I61" i="11"/>
  <c r="M57" i="21"/>
  <c r="K58" i="21" s="1"/>
  <c r="L57" i="21"/>
  <c r="J58" i="21" s="1"/>
  <c r="T60" i="15"/>
  <c r="D61" i="11"/>
  <c r="M58" i="19"/>
  <c r="K59" i="19" s="1"/>
  <c r="E59" i="19" s="1"/>
  <c r="L58" i="19"/>
  <c r="J59" i="19" s="1"/>
  <c r="D59" i="19" s="1"/>
  <c r="F60" i="16"/>
  <c r="T59" i="16"/>
  <c r="U58" i="16"/>
  <c r="E57" i="22"/>
  <c r="F57" i="22"/>
  <c r="I58" i="20"/>
  <c r="S59" i="17"/>
  <c r="E56" i="24"/>
  <c r="F56" i="23"/>
  <c r="D55" i="26"/>
  <c r="M55" i="25"/>
  <c r="K56" i="25" s="1"/>
  <c r="L55" i="25"/>
  <c r="J56" i="25" s="1"/>
  <c r="E61" i="11"/>
  <c r="E60" i="16"/>
  <c r="E58" i="20"/>
  <c r="F60" i="15"/>
  <c r="D56" i="24"/>
  <c r="I59" i="18"/>
  <c r="D59" i="18"/>
  <c r="D58" i="20"/>
  <c r="T56" i="23"/>
  <c r="M59" i="17"/>
  <c r="K60" i="17" s="1"/>
  <c r="E60" i="17" s="1"/>
  <c r="L59" i="17"/>
  <c r="J60" i="17" s="1"/>
  <c r="D60" i="17" s="1"/>
  <c r="F74" i="29" l="1"/>
  <c r="F61" i="15"/>
  <c r="F60" i="17"/>
  <c r="S60" i="17"/>
  <c r="T60" i="17" s="1"/>
  <c r="I57" i="23"/>
  <c r="L55" i="26"/>
  <c r="J56" i="26" s="1"/>
  <c r="M55" i="26"/>
  <c r="K56" i="26" s="1"/>
  <c r="F59" i="19"/>
  <c r="F56" i="24"/>
  <c r="I56" i="25"/>
  <c r="E58" i="21"/>
  <c r="F58" i="20"/>
  <c r="S61" i="11"/>
  <c r="M58" i="20"/>
  <c r="K59" i="20" s="1"/>
  <c r="E59" i="20" s="1"/>
  <c r="L58" i="20"/>
  <c r="J59" i="20" s="1"/>
  <c r="D59" i="20" s="1"/>
  <c r="S57" i="22"/>
  <c r="L61" i="11"/>
  <c r="J62" i="11" s="1"/>
  <c r="D62" i="11" s="1"/>
  <c r="M61" i="11"/>
  <c r="K62" i="11" s="1"/>
  <c r="U54" i="25"/>
  <c r="T55" i="25"/>
  <c r="D56" i="25"/>
  <c r="I60" i="17"/>
  <c r="M59" i="18"/>
  <c r="K60" i="18" s="1"/>
  <c r="L59" i="18"/>
  <c r="J60" i="18" s="1"/>
  <c r="D60" i="18" s="1"/>
  <c r="I58" i="21"/>
  <c r="I74" i="29"/>
  <c r="L56" i="24"/>
  <c r="J57" i="24" s="1"/>
  <c r="D57" i="24" s="1"/>
  <c r="M56" i="24"/>
  <c r="K57" i="24" s="1"/>
  <c r="E57" i="24" s="1"/>
  <c r="S58" i="20"/>
  <c r="U58" i="17"/>
  <c r="T59" i="17"/>
  <c r="I59" i="19"/>
  <c r="E57" i="23"/>
  <c r="I61" i="15"/>
  <c r="S59" i="19"/>
  <c r="T59" i="19" s="1"/>
  <c r="D58" i="21"/>
  <c r="E74" i="29"/>
  <c r="F59" i="18"/>
  <c r="S60" i="16"/>
  <c r="D57" i="23"/>
  <c r="S56" i="24"/>
  <c r="F61" i="11"/>
  <c r="E56" i="25"/>
  <c r="L60" i="16"/>
  <c r="J61" i="16" s="1"/>
  <c r="M60" i="16"/>
  <c r="K61" i="16" s="1"/>
  <c r="L57" i="22"/>
  <c r="J58" i="22" s="1"/>
  <c r="M57" i="22"/>
  <c r="K58" i="22" s="1"/>
  <c r="E61" i="15"/>
  <c r="T58" i="19"/>
  <c r="U57" i="19"/>
  <c r="S59" i="18"/>
  <c r="T73" i="29"/>
  <c r="U72" i="29"/>
  <c r="U58" i="19" l="1"/>
  <c r="F57" i="24"/>
  <c r="U58" i="18"/>
  <c r="T59" i="18"/>
  <c r="I58" i="22"/>
  <c r="D58" i="22"/>
  <c r="F58" i="21"/>
  <c r="T60" i="16"/>
  <c r="U59" i="16"/>
  <c r="E62" i="11"/>
  <c r="E60" i="18"/>
  <c r="S56" i="25"/>
  <c r="F57" i="23"/>
  <c r="S74" i="29"/>
  <c r="T58" i="20"/>
  <c r="U57" i="20"/>
  <c r="I60" i="18"/>
  <c r="F56" i="25"/>
  <c r="E58" i="22"/>
  <c r="I56" i="26"/>
  <c r="L57" i="23"/>
  <c r="J58" i="23" s="1"/>
  <c r="M57" i="23"/>
  <c r="K58" i="23" s="1"/>
  <c r="E58" i="23" s="1"/>
  <c r="M61" i="15"/>
  <c r="K62" i="15" s="1"/>
  <c r="E62" i="15" s="1"/>
  <c r="L61" i="15"/>
  <c r="J62" i="15" s="1"/>
  <c r="M74" i="29"/>
  <c r="K75" i="29" s="1"/>
  <c r="L74" i="29"/>
  <c r="J75" i="29" s="1"/>
  <c r="T57" i="22"/>
  <c r="U56" i="22"/>
  <c r="F59" i="20"/>
  <c r="S61" i="15"/>
  <c r="S57" i="24"/>
  <c r="U56" i="24" s="1"/>
  <c r="F60" i="18"/>
  <c r="L59" i="19"/>
  <c r="J60" i="19" s="1"/>
  <c r="M59" i="19"/>
  <c r="K60" i="19" s="1"/>
  <c r="U59" i="17"/>
  <c r="I59" i="20"/>
  <c r="L56" i="25"/>
  <c r="J57" i="25" s="1"/>
  <c r="M56" i="25"/>
  <c r="K57" i="25" s="1"/>
  <c r="I61" i="16"/>
  <c r="D61" i="16"/>
  <c r="F62" i="11"/>
  <c r="U55" i="24"/>
  <c r="T56" i="24"/>
  <c r="E61" i="16"/>
  <c r="S57" i="23"/>
  <c r="S59" i="20"/>
  <c r="U58" i="20" s="1"/>
  <c r="I57" i="24"/>
  <c r="L58" i="21"/>
  <c r="J59" i="21" s="1"/>
  <c r="D59" i="21" s="1"/>
  <c r="M58" i="21"/>
  <c r="K59" i="21" s="1"/>
  <c r="M60" i="17"/>
  <c r="K61" i="17" s="1"/>
  <c r="L60" i="17"/>
  <c r="J61" i="17" s="1"/>
  <c r="I62" i="11"/>
  <c r="U60" i="11"/>
  <c r="T61" i="11"/>
  <c r="S58" i="21"/>
  <c r="D56" i="26"/>
  <c r="T57" i="24" l="1"/>
  <c r="E61" i="17"/>
  <c r="M57" i="24"/>
  <c r="K58" i="24" s="1"/>
  <c r="L57" i="24"/>
  <c r="J58" i="24" s="1"/>
  <c r="T57" i="23"/>
  <c r="U56" i="23"/>
  <c r="S62" i="15"/>
  <c r="T62" i="15" s="1"/>
  <c r="I58" i="23"/>
  <c r="T74" i="29"/>
  <c r="U73" i="29"/>
  <c r="U55" i="25"/>
  <c r="T56" i="25"/>
  <c r="L61" i="16"/>
  <c r="J62" i="16" s="1"/>
  <c r="D62" i="16" s="1"/>
  <c r="M61" i="16"/>
  <c r="K62" i="16" s="1"/>
  <c r="E62" i="16" s="1"/>
  <c r="I57" i="25"/>
  <c r="E60" i="19"/>
  <c r="U60" i="15"/>
  <c r="T61" i="15"/>
  <c r="I75" i="29"/>
  <c r="D75" i="29"/>
  <c r="S58" i="22"/>
  <c r="D58" i="23"/>
  <c r="F59" i="21"/>
  <c r="L58" i="22"/>
  <c r="J59" i="22" s="1"/>
  <c r="M58" i="22"/>
  <c r="K59" i="22" s="1"/>
  <c r="E59" i="22" s="1"/>
  <c r="E59" i="21"/>
  <c r="M62" i="11"/>
  <c r="K63" i="11" s="1"/>
  <c r="E63" i="11" s="1"/>
  <c r="L62" i="11"/>
  <c r="J63" i="11" s="1"/>
  <c r="I59" i="21"/>
  <c r="I60" i="19"/>
  <c r="D60" i="19"/>
  <c r="M56" i="26"/>
  <c r="K57" i="26" s="1"/>
  <c r="L56" i="26"/>
  <c r="J57" i="26" s="1"/>
  <c r="M60" i="18"/>
  <c r="K61" i="18" s="1"/>
  <c r="L60" i="18"/>
  <c r="J61" i="18" s="1"/>
  <c r="T59" i="20"/>
  <c r="S60" i="18"/>
  <c r="T58" i="21"/>
  <c r="U57" i="21"/>
  <c r="I61" i="17"/>
  <c r="D61" i="17"/>
  <c r="S58" i="23"/>
  <c r="S61" i="16"/>
  <c r="F61" i="16"/>
  <c r="L59" i="20"/>
  <c r="J60" i="20" s="1"/>
  <c r="M59" i="20"/>
  <c r="K60" i="20" s="1"/>
  <c r="I62" i="15"/>
  <c r="D62" i="15"/>
  <c r="D57" i="25"/>
  <c r="E75" i="29"/>
  <c r="E57" i="25"/>
  <c r="S62" i="11"/>
  <c r="F58" i="22"/>
  <c r="U61" i="15" l="1"/>
  <c r="S59" i="22"/>
  <c r="U58" i="22" s="1"/>
  <c r="F57" i="25"/>
  <c r="M62" i="15"/>
  <c r="K63" i="15" s="1"/>
  <c r="L62" i="15"/>
  <c r="J63" i="15" s="1"/>
  <c r="I60" i="20"/>
  <c r="D60" i="20"/>
  <c r="F62" i="16"/>
  <c r="L61" i="17"/>
  <c r="J62" i="17" s="1"/>
  <c r="D62" i="17" s="1"/>
  <c r="M61" i="17"/>
  <c r="K62" i="17" s="1"/>
  <c r="M60" i="19"/>
  <c r="K61" i="19" s="1"/>
  <c r="E61" i="19" s="1"/>
  <c r="L60" i="19"/>
  <c r="J61" i="19" s="1"/>
  <c r="D61" i="19" s="1"/>
  <c r="S59" i="21"/>
  <c r="T62" i="11"/>
  <c r="U61" i="11"/>
  <c r="M59" i="21"/>
  <c r="K60" i="21" s="1"/>
  <c r="E60" i="21" s="1"/>
  <c r="L59" i="21"/>
  <c r="J60" i="21" s="1"/>
  <c r="I59" i="22"/>
  <c r="L75" i="29"/>
  <c r="J76" i="29" s="1"/>
  <c r="D76" i="29" s="1"/>
  <c r="M75" i="29"/>
  <c r="K76" i="29" s="1"/>
  <c r="E76" i="29" s="1"/>
  <c r="M57" i="25"/>
  <c r="K58" i="25" s="1"/>
  <c r="L57" i="25"/>
  <c r="J58" i="25" s="1"/>
  <c r="L58" i="23"/>
  <c r="J59" i="23" s="1"/>
  <c r="D59" i="23" s="1"/>
  <c r="M58" i="23"/>
  <c r="K59" i="23" s="1"/>
  <c r="U57" i="23"/>
  <c r="D59" i="22"/>
  <c r="S57" i="25"/>
  <c r="F62" i="15"/>
  <c r="S62" i="16"/>
  <c r="T62" i="16" s="1"/>
  <c r="F61" i="17"/>
  <c r="E61" i="18"/>
  <c r="I57" i="26"/>
  <c r="F60" i="19"/>
  <c r="I63" i="11"/>
  <c r="D63" i="11"/>
  <c r="D57" i="26"/>
  <c r="F58" i="23"/>
  <c r="S60" i="19"/>
  <c r="I58" i="24"/>
  <c r="D58" i="24"/>
  <c r="S75" i="29"/>
  <c r="E60" i="20"/>
  <c r="U60" i="16"/>
  <c r="T61" i="16"/>
  <c r="T60" i="18"/>
  <c r="U59" i="18"/>
  <c r="F75" i="29"/>
  <c r="I62" i="16"/>
  <c r="E58" i="24"/>
  <c r="S63" i="11"/>
  <c r="I61" i="18"/>
  <c r="D61" i="18"/>
  <c r="T58" i="22"/>
  <c r="U57" i="22"/>
  <c r="T58" i="23"/>
  <c r="S61" i="17"/>
  <c r="T59" i="22" l="1"/>
  <c r="S58" i="24"/>
  <c r="M63" i="11"/>
  <c r="K64" i="11" s="1"/>
  <c r="L63" i="11"/>
  <c r="J64" i="11" s="1"/>
  <c r="D64" i="11" s="1"/>
  <c r="I63" i="15"/>
  <c r="M61" i="18"/>
  <c r="K62" i="18" s="1"/>
  <c r="L61" i="18"/>
  <c r="J62" i="18" s="1"/>
  <c r="D62" i="18" s="1"/>
  <c r="F61" i="18"/>
  <c r="L62" i="16"/>
  <c r="J63" i="16" s="1"/>
  <c r="M62" i="16"/>
  <c r="K63" i="16" s="1"/>
  <c r="S60" i="20"/>
  <c r="L58" i="24"/>
  <c r="J59" i="24" s="1"/>
  <c r="D59" i="24" s="1"/>
  <c r="M58" i="24"/>
  <c r="K59" i="24" s="1"/>
  <c r="T60" i="19"/>
  <c r="U59" i="19"/>
  <c r="F59" i="23"/>
  <c r="D63" i="15"/>
  <c r="F59" i="22"/>
  <c r="I58" i="25"/>
  <c r="T63" i="11"/>
  <c r="L60" i="20"/>
  <c r="J61" i="20" s="1"/>
  <c r="D61" i="20" s="1"/>
  <c r="M60" i="20"/>
  <c r="K61" i="20" s="1"/>
  <c r="D58" i="25"/>
  <c r="F62" i="17"/>
  <c r="L59" i="22"/>
  <c r="J60" i="22" s="1"/>
  <c r="D60" i="22" s="1"/>
  <c r="M59" i="22"/>
  <c r="K60" i="22" s="1"/>
  <c r="S60" i="21"/>
  <c r="T60" i="21" s="1"/>
  <c r="E62" i="17"/>
  <c r="F76" i="29"/>
  <c r="S76" i="29"/>
  <c r="T76" i="29" s="1"/>
  <c r="M57" i="26"/>
  <c r="K58" i="26" s="1"/>
  <c r="L57" i="26"/>
  <c r="J58" i="26" s="1"/>
  <c r="D58" i="26" s="1"/>
  <c r="E58" i="25"/>
  <c r="E59" i="23"/>
  <c r="I60" i="21"/>
  <c r="D60" i="21"/>
  <c r="T59" i="21"/>
  <c r="U58" i="21"/>
  <c r="I62" i="17"/>
  <c r="F60" i="20"/>
  <c r="E63" i="15"/>
  <c r="T61" i="17"/>
  <c r="U60" i="17"/>
  <c r="U61" i="16"/>
  <c r="T75" i="29"/>
  <c r="U74" i="29"/>
  <c r="F58" i="24"/>
  <c r="S61" i="19"/>
  <c r="U60" i="19" s="1"/>
  <c r="F63" i="11"/>
  <c r="F61" i="19"/>
  <c r="S61" i="18"/>
  <c r="U56" i="25"/>
  <c r="T57" i="25"/>
  <c r="I59" i="23"/>
  <c r="I76" i="29"/>
  <c r="U62" i="11"/>
  <c r="I61" i="19"/>
  <c r="U75" i="29" l="1"/>
  <c r="M59" i="23"/>
  <c r="K60" i="23" s="1"/>
  <c r="E60" i="23" s="1"/>
  <c r="L59" i="23"/>
  <c r="J60" i="23" s="1"/>
  <c r="M60" i="21"/>
  <c r="K61" i="21" s="1"/>
  <c r="L60" i="21"/>
  <c r="J61" i="21" s="1"/>
  <c r="D61" i="21" s="1"/>
  <c r="F58" i="25"/>
  <c r="F60" i="22"/>
  <c r="L62" i="17"/>
  <c r="J63" i="17" s="1"/>
  <c r="M62" i="17"/>
  <c r="K63" i="17" s="1"/>
  <c r="E63" i="17" s="1"/>
  <c r="I63" i="16"/>
  <c r="D63" i="16"/>
  <c r="L61" i="19"/>
  <c r="J62" i="19" s="1"/>
  <c r="M61" i="19"/>
  <c r="K62" i="19" s="1"/>
  <c r="F64" i="11"/>
  <c r="S63" i="15"/>
  <c r="U59" i="20"/>
  <c r="T60" i="20"/>
  <c r="I62" i="18"/>
  <c r="E64" i="11"/>
  <c r="E59" i="24"/>
  <c r="F59" i="24"/>
  <c r="S58" i="25"/>
  <c r="I58" i="26"/>
  <c r="E63" i="16"/>
  <c r="T58" i="24"/>
  <c r="U57" i="24"/>
  <c r="E62" i="18"/>
  <c r="U59" i="21"/>
  <c r="E60" i="22"/>
  <c r="I59" i="24"/>
  <c r="F62" i="18"/>
  <c r="L76" i="29"/>
  <c r="J77" i="29" s="1"/>
  <c r="M76" i="29"/>
  <c r="K77" i="29" s="1"/>
  <c r="T61" i="18"/>
  <c r="U60" i="18"/>
  <c r="F61" i="20"/>
  <c r="F60" i="21"/>
  <c r="S59" i="23"/>
  <c r="S62" i="17"/>
  <c r="I60" i="22"/>
  <c r="I61" i="20"/>
  <c r="M58" i="25"/>
  <c r="K59" i="25" s="1"/>
  <c r="E59" i="25" s="1"/>
  <c r="L58" i="25"/>
  <c r="J59" i="25" s="1"/>
  <c r="D59" i="25" s="1"/>
  <c r="F63" i="15"/>
  <c r="T61" i="19"/>
  <c r="E61" i="20"/>
  <c r="M63" i="15"/>
  <c r="K64" i="15" s="1"/>
  <c r="L63" i="15"/>
  <c r="J64" i="15" s="1"/>
  <c r="D64" i="15" s="1"/>
  <c r="I64" i="11"/>
  <c r="S63" i="17" l="1"/>
  <c r="U62" i="17" s="1"/>
  <c r="M59" i="24"/>
  <c r="K60" i="24" s="1"/>
  <c r="L59" i="24"/>
  <c r="J60" i="24" s="1"/>
  <c r="S62" i="18"/>
  <c r="S63" i="16"/>
  <c r="S59" i="25"/>
  <c r="U58" i="25" s="1"/>
  <c r="F63" i="16"/>
  <c r="S61" i="20"/>
  <c r="L61" i="20"/>
  <c r="J62" i="20" s="1"/>
  <c r="M61" i="20"/>
  <c r="K62" i="20" s="1"/>
  <c r="E62" i="20" s="1"/>
  <c r="T62" i="17"/>
  <c r="U61" i="17"/>
  <c r="U58" i="23"/>
  <c r="T59" i="23"/>
  <c r="T58" i="25"/>
  <c r="U57" i="25"/>
  <c r="S59" i="24"/>
  <c r="L62" i="18"/>
  <c r="J63" i="18" s="1"/>
  <c r="M62" i="18"/>
  <c r="K63" i="18" s="1"/>
  <c r="U62" i="15"/>
  <c r="T63" i="15"/>
  <c r="E62" i="19"/>
  <c r="I63" i="17"/>
  <c r="D63" i="17"/>
  <c r="F59" i="25"/>
  <c r="I61" i="21"/>
  <c r="L64" i="11"/>
  <c r="J65" i="11" s="1"/>
  <c r="M64" i="11"/>
  <c r="K65" i="11" s="1"/>
  <c r="E65" i="11" s="1"/>
  <c r="I59" i="25"/>
  <c r="E77" i="29"/>
  <c r="S60" i="22"/>
  <c r="S64" i="11"/>
  <c r="I62" i="19"/>
  <c r="D62" i="19"/>
  <c r="M63" i="16"/>
  <c r="K64" i="16" s="1"/>
  <c r="E64" i="16" s="1"/>
  <c r="L63" i="16"/>
  <c r="J64" i="16" s="1"/>
  <c r="E61" i="21"/>
  <c r="F64" i="15"/>
  <c r="S60" i="23"/>
  <c r="T60" i="23" s="1"/>
  <c r="E64" i="15"/>
  <c r="I64" i="15"/>
  <c r="L60" i="22"/>
  <c r="J61" i="22" s="1"/>
  <c r="M60" i="22"/>
  <c r="K61" i="22" s="1"/>
  <c r="F61" i="21"/>
  <c r="I77" i="29"/>
  <c r="D77" i="29"/>
  <c r="L58" i="26"/>
  <c r="J59" i="26" s="1"/>
  <c r="M58" i="26"/>
  <c r="K59" i="26" s="1"/>
  <c r="I60" i="23"/>
  <c r="D60" i="23"/>
  <c r="T59" i="25" l="1"/>
  <c r="T63" i="17"/>
  <c r="S64" i="16"/>
  <c r="T64" i="16" s="1"/>
  <c r="S62" i="20"/>
  <c r="U61" i="20" s="1"/>
  <c r="S61" i="21"/>
  <c r="S65" i="11"/>
  <c r="T65" i="11" s="1"/>
  <c r="U62" i="16"/>
  <c r="T63" i="16"/>
  <c r="S64" i="15"/>
  <c r="I64" i="16"/>
  <c r="U63" i="11"/>
  <c r="T64" i="11"/>
  <c r="F60" i="23"/>
  <c r="M77" i="29"/>
  <c r="K78" i="29" s="1"/>
  <c r="E78" i="29" s="1"/>
  <c r="L77" i="29"/>
  <c r="J78" i="29" s="1"/>
  <c r="D78" i="29" s="1"/>
  <c r="M64" i="15"/>
  <c r="K65" i="15" s="1"/>
  <c r="E65" i="15" s="1"/>
  <c r="L64" i="15"/>
  <c r="J65" i="15" s="1"/>
  <c r="F62" i="19"/>
  <c r="T60" i="22"/>
  <c r="U59" i="22"/>
  <c r="L59" i="25"/>
  <c r="J60" i="25" s="1"/>
  <c r="M59" i="25"/>
  <c r="K60" i="25" s="1"/>
  <c r="L61" i="21"/>
  <c r="J62" i="21" s="1"/>
  <c r="M61" i="21"/>
  <c r="K62" i="21" s="1"/>
  <c r="F63" i="17"/>
  <c r="U58" i="24"/>
  <c r="T59" i="24"/>
  <c r="U59" i="23"/>
  <c r="D64" i="16"/>
  <c r="I60" i="24"/>
  <c r="D60" i="24"/>
  <c r="I59" i="26"/>
  <c r="D59" i="26"/>
  <c r="I61" i="22"/>
  <c r="D61" i="22"/>
  <c r="S77" i="29"/>
  <c r="U60" i="20"/>
  <c r="T61" i="20"/>
  <c r="L60" i="23"/>
  <c r="J61" i="23" s="1"/>
  <c r="D61" i="23" s="1"/>
  <c r="M60" i="23"/>
  <c r="K61" i="23" s="1"/>
  <c r="F77" i="29"/>
  <c r="M62" i="19"/>
  <c r="K63" i="19" s="1"/>
  <c r="E63" i="19" s="1"/>
  <c r="L62" i="19"/>
  <c r="J63" i="19" s="1"/>
  <c r="I65" i="11"/>
  <c r="D65" i="11"/>
  <c r="L63" i="17"/>
  <c r="J64" i="17" s="1"/>
  <c r="M63" i="17"/>
  <c r="K64" i="17" s="1"/>
  <c r="I63" i="18"/>
  <c r="D63" i="18"/>
  <c r="E63" i="18"/>
  <c r="E61" i="22"/>
  <c r="S62" i="19"/>
  <c r="E60" i="24"/>
  <c r="I62" i="20"/>
  <c r="D62" i="20"/>
  <c r="U61" i="18"/>
  <c r="T62" i="18"/>
  <c r="U64" i="11" l="1"/>
  <c r="U63" i="16"/>
  <c r="S63" i="19"/>
  <c r="U62" i="19" s="1"/>
  <c r="M65" i="11"/>
  <c r="K66" i="11" s="1"/>
  <c r="L65" i="11"/>
  <c r="J66" i="11" s="1"/>
  <c r="D66" i="11" s="1"/>
  <c r="T62" i="19"/>
  <c r="U61" i="19"/>
  <c r="F63" i="18"/>
  <c r="F61" i="22"/>
  <c r="S60" i="24"/>
  <c r="L63" i="18"/>
  <c r="J64" i="18" s="1"/>
  <c r="M63" i="18"/>
  <c r="K64" i="18" s="1"/>
  <c r="E64" i="18" s="1"/>
  <c r="I61" i="23"/>
  <c r="T62" i="20"/>
  <c r="M61" i="22"/>
  <c r="K62" i="22" s="1"/>
  <c r="E62" i="22" s="1"/>
  <c r="L61" i="22"/>
  <c r="J62" i="22" s="1"/>
  <c r="F60" i="24"/>
  <c r="E62" i="21"/>
  <c r="F62" i="20"/>
  <c r="E64" i="17"/>
  <c r="F78" i="29"/>
  <c r="I62" i="21"/>
  <c r="D62" i="21"/>
  <c r="L64" i="16"/>
  <c r="J65" i="16" s="1"/>
  <c r="M64" i="16"/>
  <c r="K65" i="16" s="1"/>
  <c r="U60" i="21"/>
  <c r="T61" i="21"/>
  <c r="S63" i="18"/>
  <c r="I64" i="17"/>
  <c r="I63" i="19"/>
  <c r="S78" i="29"/>
  <c r="T78" i="29" s="1"/>
  <c r="L60" i="24"/>
  <c r="J61" i="24" s="1"/>
  <c r="D61" i="24" s="1"/>
  <c r="M60" i="24"/>
  <c r="K61" i="24" s="1"/>
  <c r="E61" i="24" s="1"/>
  <c r="D64" i="17"/>
  <c r="E60" i="25"/>
  <c r="I78" i="29"/>
  <c r="F61" i="23"/>
  <c r="S65" i="15"/>
  <c r="M62" i="20"/>
  <c r="K63" i="20" s="1"/>
  <c r="L62" i="20"/>
  <c r="J63" i="20" s="1"/>
  <c r="S61" i="22"/>
  <c r="F65" i="11"/>
  <c r="E61" i="23"/>
  <c r="U76" i="29"/>
  <c r="T77" i="29"/>
  <c r="M59" i="26"/>
  <c r="K60" i="26" s="1"/>
  <c r="L59" i="26"/>
  <c r="J60" i="26" s="1"/>
  <c r="F64" i="16"/>
  <c r="I60" i="25"/>
  <c r="D60" i="25"/>
  <c r="D63" i="19"/>
  <c r="I65" i="15"/>
  <c r="D65" i="15"/>
  <c r="U63" i="15"/>
  <c r="T64" i="15"/>
  <c r="U77" i="29" l="1"/>
  <c r="S61" i="24"/>
  <c r="T61" i="24" s="1"/>
  <c r="F66" i="11"/>
  <c r="F64" i="17"/>
  <c r="L64" i="17"/>
  <c r="J65" i="17" s="1"/>
  <c r="D65" i="17" s="1"/>
  <c r="M64" i="17"/>
  <c r="K65" i="17" s="1"/>
  <c r="E65" i="17" s="1"/>
  <c r="I65" i="16"/>
  <c r="S62" i="21"/>
  <c r="T60" i="24"/>
  <c r="U59" i="24"/>
  <c r="F60" i="25"/>
  <c r="M78" i="29"/>
  <c r="K79" i="29" s="1"/>
  <c r="L78" i="29"/>
  <c r="J79" i="29" s="1"/>
  <c r="U64" i="15"/>
  <c r="L65" i="15"/>
  <c r="J66" i="15" s="1"/>
  <c r="M65" i="15"/>
  <c r="K66" i="15" s="1"/>
  <c r="L60" i="25"/>
  <c r="J61" i="25" s="1"/>
  <c r="D61" i="25" s="1"/>
  <c r="M60" i="25"/>
  <c r="K61" i="25" s="1"/>
  <c r="E61" i="25" s="1"/>
  <c r="I60" i="26"/>
  <c r="S62" i="22"/>
  <c r="U61" i="22" s="1"/>
  <c r="E65" i="16"/>
  <c r="F62" i="21"/>
  <c r="S64" i="17"/>
  <c r="F61" i="24"/>
  <c r="F63" i="19"/>
  <c r="T61" i="22"/>
  <c r="U60" i="22"/>
  <c r="I64" i="18"/>
  <c r="I66" i="11"/>
  <c r="F65" i="15"/>
  <c r="D65" i="16"/>
  <c r="S61" i="23"/>
  <c r="I63" i="20"/>
  <c r="S64" i="18"/>
  <c r="T64" i="18" s="1"/>
  <c r="M62" i="21"/>
  <c r="K63" i="21" s="1"/>
  <c r="E63" i="21" s="1"/>
  <c r="L62" i="21"/>
  <c r="J63" i="21" s="1"/>
  <c r="D63" i="21" s="1"/>
  <c r="I62" i="22"/>
  <c r="D64" i="18"/>
  <c r="E66" i="11"/>
  <c r="T65" i="15"/>
  <c r="E63" i="20"/>
  <c r="S60" i="25"/>
  <c r="I61" i="24"/>
  <c r="L63" i="19"/>
  <c r="J64" i="19" s="1"/>
  <c r="D64" i="19" s="1"/>
  <c r="M63" i="19"/>
  <c r="K64" i="19" s="1"/>
  <c r="U62" i="18"/>
  <c r="T63" i="18"/>
  <c r="D63" i="20"/>
  <c r="L61" i="23"/>
  <c r="J62" i="23" s="1"/>
  <c r="M61" i="23"/>
  <c r="K62" i="23" s="1"/>
  <c r="E62" i="23" s="1"/>
  <c r="D62" i="22"/>
  <c r="T63" i="19"/>
  <c r="D60" i="26"/>
  <c r="T62" i="22" l="1"/>
  <c r="U60" i="24"/>
  <c r="S62" i="23"/>
  <c r="U61" i="23" s="1"/>
  <c r="U60" i="23"/>
  <c r="T61" i="23"/>
  <c r="L64" i="18"/>
  <c r="J65" i="18" s="1"/>
  <c r="D65" i="18" s="1"/>
  <c r="M64" i="18"/>
  <c r="K65" i="18" s="1"/>
  <c r="F64" i="19"/>
  <c r="S65" i="17"/>
  <c r="T65" i="17" s="1"/>
  <c r="I66" i="15"/>
  <c r="I64" i="19"/>
  <c r="S66" i="11"/>
  <c r="F63" i="21"/>
  <c r="F63" i="20"/>
  <c r="M61" i="24"/>
  <c r="K62" i="24" s="1"/>
  <c r="L61" i="24"/>
  <c r="J62" i="24" s="1"/>
  <c r="F64" i="18"/>
  <c r="D66" i="15"/>
  <c r="S65" i="16"/>
  <c r="E66" i="15"/>
  <c r="E79" i="29"/>
  <c r="E64" i="19"/>
  <c r="S61" i="25"/>
  <c r="U60" i="25" s="1"/>
  <c r="M60" i="26"/>
  <c r="K61" i="26" s="1"/>
  <c r="L60" i="26"/>
  <c r="J61" i="26" s="1"/>
  <c r="D61" i="26" s="1"/>
  <c r="M65" i="16"/>
  <c r="K66" i="16" s="1"/>
  <c r="E66" i="16" s="1"/>
  <c r="L65" i="16"/>
  <c r="J66" i="16" s="1"/>
  <c r="F65" i="17"/>
  <c r="T60" i="25"/>
  <c r="U59" i="25"/>
  <c r="M62" i="22"/>
  <c r="K63" i="22" s="1"/>
  <c r="L62" i="22"/>
  <c r="J63" i="22" s="1"/>
  <c r="D63" i="22" s="1"/>
  <c r="F65" i="16"/>
  <c r="U63" i="17"/>
  <c r="T64" i="17"/>
  <c r="F61" i="25"/>
  <c r="S63" i="21"/>
  <c r="T63" i="21" s="1"/>
  <c r="F62" i="22"/>
  <c r="I62" i="23"/>
  <c r="D62" i="23"/>
  <c r="U63" i="18"/>
  <c r="S63" i="20"/>
  <c r="I63" i="21"/>
  <c r="L63" i="20"/>
  <c r="J64" i="20" s="1"/>
  <c r="M63" i="20"/>
  <c r="K64" i="20" s="1"/>
  <c r="M66" i="11"/>
  <c r="K67" i="11" s="1"/>
  <c r="E67" i="11" s="1"/>
  <c r="L66" i="11"/>
  <c r="J67" i="11" s="1"/>
  <c r="I61" i="25"/>
  <c r="I79" i="29"/>
  <c r="D79" i="29"/>
  <c r="T62" i="21"/>
  <c r="U61" i="21"/>
  <c r="I65" i="17"/>
  <c r="U64" i="17" l="1"/>
  <c r="T62" i="23"/>
  <c r="S67" i="11"/>
  <c r="T67" i="11" s="1"/>
  <c r="S66" i="16"/>
  <c r="I67" i="11"/>
  <c r="D67" i="11"/>
  <c r="F66" i="15"/>
  <c r="E62" i="24"/>
  <c r="M66" i="15"/>
  <c r="K67" i="15" s="1"/>
  <c r="E67" i="15" s="1"/>
  <c r="L66" i="15"/>
  <c r="J67" i="15" s="1"/>
  <c r="D67" i="15" s="1"/>
  <c r="M79" i="29"/>
  <c r="K80" i="29" s="1"/>
  <c r="E80" i="29" s="1"/>
  <c r="L79" i="29"/>
  <c r="J80" i="29" s="1"/>
  <c r="D80" i="29" s="1"/>
  <c r="M63" i="21"/>
  <c r="K64" i="21" s="1"/>
  <c r="L63" i="21"/>
  <c r="J64" i="21" s="1"/>
  <c r="F63" i="22"/>
  <c r="I63" i="22"/>
  <c r="I66" i="16"/>
  <c r="F65" i="18"/>
  <c r="M65" i="17"/>
  <c r="K66" i="17" s="1"/>
  <c r="L65" i="17"/>
  <c r="J66" i="17" s="1"/>
  <c r="F79" i="29"/>
  <c r="M61" i="25"/>
  <c r="K62" i="25" s="1"/>
  <c r="L61" i="25"/>
  <c r="J62" i="25" s="1"/>
  <c r="I64" i="20"/>
  <c r="U62" i="20"/>
  <c r="T63" i="20"/>
  <c r="M62" i="23"/>
  <c r="K63" i="23" s="1"/>
  <c r="L62" i="23"/>
  <c r="J63" i="23" s="1"/>
  <c r="D66" i="16"/>
  <c r="S79" i="29"/>
  <c r="I62" i="24"/>
  <c r="D62" i="24"/>
  <c r="I65" i="18"/>
  <c r="U64" i="16"/>
  <c r="T65" i="16"/>
  <c r="U65" i="11"/>
  <c r="T66" i="11"/>
  <c r="F62" i="23"/>
  <c r="I61" i="26"/>
  <c r="S64" i="19"/>
  <c r="S66" i="15"/>
  <c r="U62" i="21"/>
  <c r="E64" i="20"/>
  <c r="E63" i="22"/>
  <c r="T61" i="25"/>
  <c r="D64" i="20"/>
  <c r="L64" i="19"/>
  <c r="J65" i="19" s="1"/>
  <c r="M64" i="19"/>
  <c r="K65" i="19" s="1"/>
  <c r="E65" i="18"/>
  <c r="U66" i="11" l="1"/>
  <c r="F80" i="29"/>
  <c r="S67" i="15"/>
  <c r="T67" i="15" s="1"/>
  <c r="F62" i="24"/>
  <c r="I63" i="23"/>
  <c r="S62" i="24"/>
  <c r="F64" i="20"/>
  <c r="L61" i="26"/>
  <c r="J62" i="26" s="1"/>
  <c r="M61" i="26"/>
  <c r="K62" i="26" s="1"/>
  <c r="E63" i="23"/>
  <c r="E62" i="25"/>
  <c r="I65" i="19"/>
  <c r="D65" i="19"/>
  <c r="S64" i="20"/>
  <c r="T64" i="19"/>
  <c r="U63" i="19"/>
  <c r="T66" i="16"/>
  <c r="M65" i="18"/>
  <c r="K66" i="18" s="1"/>
  <c r="E66" i="18" s="1"/>
  <c r="L65" i="18"/>
  <c r="J66" i="18" s="1"/>
  <c r="F66" i="16"/>
  <c r="M64" i="20"/>
  <c r="K65" i="20" s="1"/>
  <c r="L64" i="20"/>
  <c r="J65" i="20" s="1"/>
  <c r="D65" i="20" s="1"/>
  <c r="E64" i="21"/>
  <c r="F67" i="15"/>
  <c r="I62" i="25"/>
  <c r="D62" i="25"/>
  <c r="M66" i="16"/>
  <c r="K67" i="16" s="1"/>
  <c r="L66" i="16"/>
  <c r="J67" i="16" s="1"/>
  <c r="I80" i="29"/>
  <c r="F67" i="11"/>
  <c r="S63" i="22"/>
  <c r="U65" i="15"/>
  <c r="T66" i="15"/>
  <c r="D63" i="23"/>
  <c r="S80" i="29"/>
  <c r="U79" i="29" s="1"/>
  <c r="I66" i="17"/>
  <c r="D66" i="17"/>
  <c r="S65" i="18"/>
  <c r="E65" i="19"/>
  <c r="U65" i="16"/>
  <c r="M62" i="24"/>
  <c r="K63" i="24" s="1"/>
  <c r="L62" i="24"/>
  <c r="J63" i="24" s="1"/>
  <c r="D63" i="24" s="1"/>
  <c r="U78" i="29"/>
  <c r="T79" i="29"/>
  <c r="E66" i="17"/>
  <c r="L63" i="22"/>
  <c r="J64" i="22" s="1"/>
  <c r="M63" i="22"/>
  <c r="K64" i="22" s="1"/>
  <c r="E64" i="22" s="1"/>
  <c r="I64" i="21"/>
  <c r="D64" i="21"/>
  <c r="I67" i="15"/>
  <c r="L67" i="11"/>
  <c r="J68" i="11" s="1"/>
  <c r="M67" i="11"/>
  <c r="K68" i="11" s="1"/>
  <c r="T80" i="29" l="1"/>
  <c r="U66" i="15"/>
  <c r="S66" i="17"/>
  <c r="I67" i="16"/>
  <c r="E65" i="20"/>
  <c r="T62" i="24"/>
  <c r="U61" i="24"/>
  <c r="L64" i="21"/>
  <c r="J65" i="21" s="1"/>
  <c r="D65" i="21" s="1"/>
  <c r="M64" i="21"/>
  <c r="K65" i="21" s="1"/>
  <c r="E65" i="21" s="1"/>
  <c r="S65" i="19"/>
  <c r="S64" i="21"/>
  <c r="I66" i="18"/>
  <c r="D66" i="18"/>
  <c r="F65" i="20"/>
  <c r="E68" i="11"/>
  <c r="F64" i="21"/>
  <c r="I64" i="22"/>
  <c r="D64" i="22"/>
  <c r="S66" i="18"/>
  <c r="T66" i="18" s="1"/>
  <c r="F66" i="17"/>
  <c r="L80" i="29"/>
  <c r="J81" i="29" s="1"/>
  <c r="M80" i="29"/>
  <c r="K81" i="29" s="1"/>
  <c r="I65" i="20"/>
  <c r="E63" i="24"/>
  <c r="I68" i="11"/>
  <c r="T65" i="18"/>
  <c r="U64" i="18"/>
  <c r="F63" i="23"/>
  <c r="D68" i="11"/>
  <c r="M62" i="25"/>
  <c r="K63" i="25" s="1"/>
  <c r="E63" i="25" s="1"/>
  <c r="L62" i="25"/>
  <c r="J63" i="25" s="1"/>
  <c r="D63" i="25" s="1"/>
  <c r="L65" i="19"/>
  <c r="J66" i="19" s="1"/>
  <c r="M65" i="19"/>
  <c r="K66" i="19" s="1"/>
  <c r="S62" i="25"/>
  <c r="F63" i="24"/>
  <c r="M66" i="17"/>
  <c r="K67" i="17" s="1"/>
  <c r="E67" i="17" s="1"/>
  <c r="L66" i="17"/>
  <c r="J67" i="17" s="1"/>
  <c r="D67" i="17" s="1"/>
  <c r="S64" i="22"/>
  <c r="U63" i="22" s="1"/>
  <c r="E67" i="16"/>
  <c r="T64" i="20"/>
  <c r="U63" i="20"/>
  <c r="I62" i="26"/>
  <c r="D62" i="26"/>
  <c r="M67" i="15"/>
  <c r="K68" i="15" s="1"/>
  <c r="L67" i="15"/>
  <c r="J68" i="15" s="1"/>
  <c r="I63" i="24"/>
  <c r="T63" i="22"/>
  <c r="U62" i="22"/>
  <c r="F62" i="25"/>
  <c r="D67" i="16"/>
  <c r="F65" i="19"/>
  <c r="S63" i="23"/>
  <c r="L63" i="23"/>
  <c r="J64" i="23" s="1"/>
  <c r="D64" i="23" s="1"/>
  <c r="M63" i="23"/>
  <c r="K64" i="23" s="1"/>
  <c r="E64" i="23" s="1"/>
  <c r="T64" i="22" l="1"/>
  <c r="U65" i="18"/>
  <c r="F67" i="17"/>
  <c r="S67" i="17"/>
  <c r="U66" i="17" s="1"/>
  <c r="S64" i="23"/>
  <c r="T64" i="23" s="1"/>
  <c r="S67" i="16"/>
  <c r="M68" i="11"/>
  <c r="K69" i="11" s="1"/>
  <c r="L68" i="11"/>
  <c r="J69" i="11" s="1"/>
  <c r="F64" i="22"/>
  <c r="F65" i="21"/>
  <c r="T65" i="19"/>
  <c r="U64" i="19"/>
  <c r="M67" i="16"/>
  <c r="K68" i="16" s="1"/>
  <c r="L67" i="16"/>
  <c r="J68" i="16" s="1"/>
  <c r="D68" i="16" s="1"/>
  <c r="F63" i="25"/>
  <c r="I63" i="25"/>
  <c r="S65" i="21"/>
  <c r="I64" i="23"/>
  <c r="M63" i="24"/>
  <c r="K64" i="24" s="1"/>
  <c r="E64" i="24" s="1"/>
  <c r="L63" i="24"/>
  <c r="J64" i="24" s="1"/>
  <c r="L62" i="26"/>
  <c r="J63" i="26" s="1"/>
  <c r="M62" i="26"/>
  <c r="K63" i="26" s="1"/>
  <c r="F68" i="11"/>
  <c r="S63" i="24"/>
  <c r="I81" i="29"/>
  <c r="D81" i="29"/>
  <c r="E66" i="19"/>
  <c r="U62" i="23"/>
  <c r="T63" i="23"/>
  <c r="I67" i="17"/>
  <c r="I66" i="19"/>
  <c r="M66" i="18"/>
  <c r="K67" i="18" s="1"/>
  <c r="L66" i="18"/>
  <c r="J67" i="18" s="1"/>
  <c r="D67" i="18" s="1"/>
  <c r="F67" i="16"/>
  <c r="I68" i="15"/>
  <c r="D68" i="15"/>
  <c r="S63" i="25"/>
  <c r="U62" i="25" s="1"/>
  <c r="F64" i="23"/>
  <c r="M65" i="20"/>
  <c r="K66" i="20" s="1"/>
  <c r="E66" i="20" s="1"/>
  <c r="L65" i="20"/>
  <c r="J66" i="20" s="1"/>
  <c r="S65" i="20"/>
  <c r="D66" i="19"/>
  <c r="E68" i="15"/>
  <c r="U61" i="25"/>
  <c r="T62" i="25"/>
  <c r="E81" i="29"/>
  <c r="L64" i="22"/>
  <c r="J65" i="22" s="1"/>
  <c r="M64" i="22"/>
  <c r="K65" i="22" s="1"/>
  <c r="S68" i="11"/>
  <c r="F66" i="18"/>
  <c r="U63" i="21"/>
  <c r="T64" i="21"/>
  <c r="I65" i="21"/>
  <c r="U65" i="17"/>
  <c r="T66" i="17"/>
  <c r="T67" i="17" l="1"/>
  <c r="S66" i="20"/>
  <c r="U65" i="20" s="1"/>
  <c r="F68" i="16"/>
  <c r="S64" i="24"/>
  <c r="U63" i="24" s="1"/>
  <c r="U67" i="11"/>
  <c r="T68" i="11"/>
  <c r="T63" i="24"/>
  <c r="U62" i="24"/>
  <c r="I63" i="26"/>
  <c r="E65" i="22"/>
  <c r="U64" i="20"/>
  <c r="T65" i="20"/>
  <c r="M66" i="19"/>
  <c r="K67" i="19" s="1"/>
  <c r="E67" i="19" s="1"/>
  <c r="L66" i="19"/>
  <c r="J67" i="19" s="1"/>
  <c r="D67" i="19" s="1"/>
  <c r="S66" i="19"/>
  <c r="L65" i="21"/>
  <c r="J66" i="21" s="1"/>
  <c r="M65" i="21"/>
  <c r="K66" i="21" s="1"/>
  <c r="U64" i="21"/>
  <c r="E69" i="11"/>
  <c r="T63" i="25"/>
  <c r="F66" i="19"/>
  <c r="I66" i="20"/>
  <c r="D66" i="20"/>
  <c r="F68" i="15"/>
  <c r="E67" i="18"/>
  <c r="M67" i="17"/>
  <c r="K68" i="17" s="1"/>
  <c r="L67" i="17"/>
  <c r="J68" i="17" s="1"/>
  <c r="I64" i="24"/>
  <c r="D64" i="24"/>
  <c r="U66" i="16"/>
  <c r="T67" i="16"/>
  <c r="M81" i="29"/>
  <c r="K82" i="29" s="1"/>
  <c r="E82" i="29" s="1"/>
  <c r="L81" i="29"/>
  <c r="J82" i="29" s="1"/>
  <c r="D82" i="29" s="1"/>
  <c r="D63" i="26"/>
  <c r="I69" i="11"/>
  <c r="F67" i="18"/>
  <c r="S81" i="29"/>
  <c r="S68" i="15"/>
  <c r="M68" i="15"/>
  <c r="K69" i="15" s="1"/>
  <c r="E69" i="15" s="1"/>
  <c r="L68" i="15"/>
  <c r="J69" i="15" s="1"/>
  <c r="D69" i="15" s="1"/>
  <c r="I68" i="16"/>
  <c r="T65" i="21"/>
  <c r="I65" i="22"/>
  <c r="I67" i="18"/>
  <c r="U63" i="23"/>
  <c r="F81" i="29"/>
  <c r="D69" i="11"/>
  <c r="L64" i="23"/>
  <c r="J65" i="23" s="1"/>
  <c r="M64" i="23"/>
  <c r="K65" i="23" s="1"/>
  <c r="L63" i="25"/>
  <c r="J64" i="25" s="1"/>
  <c r="M63" i="25"/>
  <c r="K64" i="25" s="1"/>
  <c r="D65" i="22"/>
  <c r="E68" i="16"/>
  <c r="T66" i="20" l="1"/>
  <c r="S68" i="16"/>
  <c r="I64" i="25"/>
  <c r="D64" i="25"/>
  <c r="T68" i="15"/>
  <c r="U67" i="15"/>
  <c r="E68" i="17"/>
  <c r="L66" i="20"/>
  <c r="J67" i="20" s="1"/>
  <c r="D67" i="20" s="1"/>
  <c r="M66" i="20"/>
  <c r="K67" i="20" s="1"/>
  <c r="I66" i="21"/>
  <c r="D66" i="21"/>
  <c r="E65" i="23"/>
  <c r="I69" i="15"/>
  <c r="S82" i="29"/>
  <c r="T82" i="29" s="1"/>
  <c r="F64" i="24"/>
  <c r="S69" i="11"/>
  <c r="T66" i="19"/>
  <c r="U65" i="19"/>
  <c r="E64" i="25"/>
  <c r="F69" i="11"/>
  <c r="F82" i="29"/>
  <c r="L67" i="18"/>
  <c r="J68" i="18" s="1"/>
  <c r="M67" i="18"/>
  <c r="K68" i="18" s="1"/>
  <c r="E68" i="18" s="1"/>
  <c r="S69" i="15"/>
  <c r="U68" i="15" s="1"/>
  <c r="M69" i="11"/>
  <c r="K70" i="11" s="1"/>
  <c r="L69" i="11"/>
  <c r="J70" i="11" s="1"/>
  <c r="D70" i="11" s="1"/>
  <c r="M64" i="24"/>
  <c r="K65" i="24" s="1"/>
  <c r="L64" i="24"/>
  <c r="J65" i="24" s="1"/>
  <c r="D65" i="24" s="1"/>
  <c r="I68" i="17"/>
  <c r="D68" i="17"/>
  <c r="E66" i="21"/>
  <c r="L63" i="26"/>
  <c r="J64" i="26" s="1"/>
  <c r="M63" i="26"/>
  <c r="K64" i="26" s="1"/>
  <c r="M68" i="16"/>
  <c r="K69" i="16" s="1"/>
  <c r="E69" i="16" s="1"/>
  <c r="L68" i="16"/>
  <c r="J69" i="16" s="1"/>
  <c r="F69" i="15"/>
  <c r="S67" i="19"/>
  <c r="T67" i="19" s="1"/>
  <c r="F65" i="22"/>
  <c r="L65" i="22"/>
  <c r="J66" i="22" s="1"/>
  <c r="M65" i="22"/>
  <c r="K66" i="22" s="1"/>
  <c r="E66" i="22" s="1"/>
  <c r="S67" i="18"/>
  <c r="I65" i="23"/>
  <c r="D65" i="23"/>
  <c r="T81" i="29"/>
  <c r="U80" i="29"/>
  <c r="I82" i="29"/>
  <c r="F66" i="20"/>
  <c r="F67" i="19"/>
  <c r="I67" i="19"/>
  <c r="S65" i="22"/>
  <c r="T64" i="24"/>
  <c r="U81" i="29" l="1"/>
  <c r="U66" i="19"/>
  <c r="S66" i="22"/>
  <c r="T66" i="22" s="1"/>
  <c r="F67" i="20"/>
  <c r="S68" i="18"/>
  <c r="T68" i="18" s="1"/>
  <c r="F68" i="17"/>
  <c r="E65" i="24"/>
  <c r="I68" i="18"/>
  <c r="D68" i="18"/>
  <c r="S64" i="25"/>
  <c r="E67" i="20"/>
  <c r="T67" i="18"/>
  <c r="U66" i="18"/>
  <c r="F65" i="24"/>
  <c r="I67" i="20"/>
  <c r="S69" i="16"/>
  <c r="U68" i="16" s="1"/>
  <c r="L67" i="19"/>
  <c r="J68" i="19" s="1"/>
  <c r="M67" i="19"/>
  <c r="K68" i="19" s="1"/>
  <c r="F65" i="23"/>
  <c r="I66" i="22"/>
  <c r="D66" i="22"/>
  <c r="I65" i="24"/>
  <c r="I70" i="11"/>
  <c r="U68" i="11"/>
  <c r="T69" i="11"/>
  <c r="S65" i="23"/>
  <c r="M66" i="21"/>
  <c r="K67" i="21" s="1"/>
  <c r="E67" i="21" s="1"/>
  <c r="L66" i="21"/>
  <c r="J67" i="21" s="1"/>
  <c r="D67" i="21" s="1"/>
  <c r="I64" i="26"/>
  <c r="M64" i="25"/>
  <c r="K65" i="25" s="1"/>
  <c r="L64" i="25"/>
  <c r="J65" i="25" s="1"/>
  <c r="T65" i="22"/>
  <c r="U64" i="22"/>
  <c r="L82" i="29"/>
  <c r="J83" i="29" s="1"/>
  <c r="M82" i="29"/>
  <c r="K83" i="29" s="1"/>
  <c r="M65" i="23"/>
  <c r="K66" i="23" s="1"/>
  <c r="E66" i="23" s="1"/>
  <c r="L65" i="23"/>
  <c r="J66" i="23" s="1"/>
  <c r="F70" i="11"/>
  <c r="F66" i="21"/>
  <c r="D64" i="26"/>
  <c r="I69" i="16"/>
  <c r="D69" i="16"/>
  <c r="S66" i="21"/>
  <c r="M68" i="17"/>
  <c r="K69" i="17" s="1"/>
  <c r="E69" i="17" s="1"/>
  <c r="L68" i="17"/>
  <c r="J69" i="17" s="1"/>
  <c r="E70" i="11"/>
  <c r="L69" i="15"/>
  <c r="J70" i="15" s="1"/>
  <c r="M69" i="15"/>
  <c r="K70" i="15" s="1"/>
  <c r="S68" i="17"/>
  <c r="T69" i="15"/>
  <c r="F64" i="25"/>
  <c r="T68" i="16"/>
  <c r="U67" i="16"/>
  <c r="T69" i="16" l="1"/>
  <c r="U65" i="22"/>
  <c r="S70" i="11"/>
  <c r="I66" i="23"/>
  <c r="I65" i="25"/>
  <c r="E68" i="19"/>
  <c r="T68" i="17"/>
  <c r="U67" i="17"/>
  <c r="S67" i="21"/>
  <c r="T67" i="21" s="1"/>
  <c r="I70" i="15"/>
  <c r="D70" i="15"/>
  <c r="I69" i="17"/>
  <c r="L69" i="16"/>
  <c r="J70" i="16" s="1"/>
  <c r="D70" i="16" s="1"/>
  <c r="M69" i="16"/>
  <c r="K70" i="16" s="1"/>
  <c r="F67" i="21"/>
  <c r="I83" i="29"/>
  <c r="D83" i="29"/>
  <c r="S67" i="20"/>
  <c r="F68" i="18"/>
  <c r="S69" i="17"/>
  <c r="U68" i="17" s="1"/>
  <c r="S66" i="23"/>
  <c r="L70" i="11"/>
  <c r="J71" i="11" s="1"/>
  <c r="M70" i="11"/>
  <c r="K71" i="11" s="1"/>
  <c r="L66" i="22"/>
  <c r="J67" i="22" s="1"/>
  <c r="M66" i="22"/>
  <c r="K67" i="22" s="1"/>
  <c r="D65" i="25"/>
  <c r="F69" i="16"/>
  <c r="T65" i="23"/>
  <c r="U64" i="23"/>
  <c r="I68" i="19"/>
  <c r="D68" i="19"/>
  <c r="M67" i="20"/>
  <c r="K68" i="20" s="1"/>
  <c r="L67" i="20"/>
  <c r="J68" i="20" s="1"/>
  <c r="E65" i="25"/>
  <c r="L68" i="18"/>
  <c r="J69" i="18" s="1"/>
  <c r="D69" i="18" s="1"/>
  <c r="M68" i="18"/>
  <c r="K69" i="18" s="1"/>
  <c r="D69" i="17"/>
  <c r="E70" i="15"/>
  <c r="U65" i="21"/>
  <c r="T66" i="21"/>
  <c r="E83" i="29"/>
  <c r="L64" i="26"/>
  <c r="J65" i="26" s="1"/>
  <c r="M64" i="26"/>
  <c r="K65" i="26" s="1"/>
  <c r="I67" i="21"/>
  <c r="L65" i="24"/>
  <c r="J66" i="24" s="1"/>
  <c r="M65" i="24"/>
  <c r="K66" i="24" s="1"/>
  <c r="F66" i="22"/>
  <c r="D66" i="23"/>
  <c r="U67" i="18"/>
  <c r="T64" i="25"/>
  <c r="U63" i="25"/>
  <c r="S65" i="24"/>
  <c r="T69" i="17" l="1"/>
  <c r="F68" i="19"/>
  <c r="I67" i="22"/>
  <c r="U66" i="20"/>
  <c r="T67" i="20"/>
  <c r="F70" i="15"/>
  <c r="I65" i="26"/>
  <c r="D65" i="26"/>
  <c r="M67" i="21"/>
  <c r="K68" i="21" s="1"/>
  <c r="L67" i="21"/>
  <c r="J68" i="21" s="1"/>
  <c r="I69" i="18"/>
  <c r="E67" i="22"/>
  <c r="E68" i="20"/>
  <c r="M83" i="29"/>
  <c r="K84" i="29" s="1"/>
  <c r="E84" i="29" s="1"/>
  <c r="L83" i="29"/>
  <c r="J84" i="29" s="1"/>
  <c r="D84" i="29" s="1"/>
  <c r="I70" i="16"/>
  <c r="M69" i="17"/>
  <c r="K70" i="17" s="1"/>
  <c r="L69" i="17"/>
  <c r="J70" i="17" s="1"/>
  <c r="D70" i="17" s="1"/>
  <c r="F66" i="23"/>
  <c r="S70" i="15"/>
  <c r="S65" i="25"/>
  <c r="F70" i="16"/>
  <c r="L65" i="25"/>
  <c r="J66" i="25" s="1"/>
  <c r="M65" i="25"/>
  <c r="K66" i="25" s="1"/>
  <c r="E66" i="24"/>
  <c r="I66" i="24"/>
  <c r="D66" i="24"/>
  <c r="F69" i="17"/>
  <c r="U65" i="23"/>
  <c r="F69" i="18"/>
  <c r="E71" i="11"/>
  <c r="T65" i="24"/>
  <c r="U64" i="24"/>
  <c r="D67" i="22"/>
  <c r="S83" i="29"/>
  <c r="U66" i="21"/>
  <c r="E69" i="18"/>
  <c r="I68" i="20"/>
  <c r="D68" i="20"/>
  <c r="M68" i="19"/>
  <c r="K69" i="19" s="1"/>
  <c r="E69" i="19" s="1"/>
  <c r="L68" i="19"/>
  <c r="J69" i="19" s="1"/>
  <c r="T66" i="23"/>
  <c r="F65" i="25"/>
  <c r="I71" i="11"/>
  <c r="D71" i="11"/>
  <c r="F83" i="29"/>
  <c r="E70" i="16"/>
  <c r="M70" i="15"/>
  <c r="K71" i="15" s="1"/>
  <c r="L70" i="15"/>
  <c r="J71" i="15" s="1"/>
  <c r="D71" i="15" s="1"/>
  <c r="S68" i="19"/>
  <c r="M66" i="23"/>
  <c r="K67" i="23" s="1"/>
  <c r="L66" i="23"/>
  <c r="J67" i="23" s="1"/>
  <c r="D67" i="23" s="1"/>
  <c r="U69" i="11"/>
  <c r="T70" i="11"/>
  <c r="L71" i="11" l="1"/>
  <c r="J72" i="11" s="1"/>
  <c r="M71" i="11"/>
  <c r="K72" i="11" s="1"/>
  <c r="E72" i="11" s="1"/>
  <c r="S71" i="11"/>
  <c r="F67" i="23"/>
  <c r="S69" i="19"/>
  <c r="U68" i="19" s="1"/>
  <c r="I69" i="19"/>
  <c r="S84" i="29"/>
  <c r="T84" i="29" s="1"/>
  <c r="I67" i="23"/>
  <c r="I71" i="15"/>
  <c r="F68" i="20"/>
  <c r="F67" i="22"/>
  <c r="F66" i="24"/>
  <c r="T65" i="25"/>
  <c r="U64" i="25"/>
  <c r="E70" i="17"/>
  <c r="S67" i="22"/>
  <c r="M69" i="18"/>
  <c r="K70" i="18" s="1"/>
  <c r="E70" i="18" s="1"/>
  <c r="L69" i="18"/>
  <c r="J70" i="18" s="1"/>
  <c r="L67" i="22"/>
  <c r="J68" i="22" s="1"/>
  <c r="D68" i="22" s="1"/>
  <c r="M67" i="22"/>
  <c r="K68" i="22" s="1"/>
  <c r="E68" i="22" s="1"/>
  <c r="E67" i="23"/>
  <c r="F84" i="29"/>
  <c r="I66" i="25"/>
  <c r="E71" i="15"/>
  <c r="S68" i="20"/>
  <c r="I68" i="21"/>
  <c r="D68" i="21"/>
  <c r="F71" i="15"/>
  <c r="S70" i="16"/>
  <c r="M68" i="20"/>
  <c r="K69" i="20" s="1"/>
  <c r="E69" i="20" s="1"/>
  <c r="L68" i="20"/>
  <c r="J69" i="20" s="1"/>
  <c r="F70" i="17"/>
  <c r="L66" i="24"/>
  <c r="J67" i="24" s="1"/>
  <c r="D67" i="24" s="1"/>
  <c r="M66" i="24"/>
  <c r="K67" i="24" s="1"/>
  <c r="U69" i="15"/>
  <c r="T70" i="15"/>
  <c r="L70" i="16"/>
  <c r="J71" i="16" s="1"/>
  <c r="M70" i="16"/>
  <c r="K71" i="16" s="1"/>
  <c r="E68" i="21"/>
  <c r="D69" i="19"/>
  <c r="U67" i="19"/>
  <c r="T68" i="19"/>
  <c r="F71" i="11"/>
  <c r="D66" i="25"/>
  <c r="S69" i="18"/>
  <c r="U82" i="29"/>
  <c r="T83" i="29"/>
  <c r="S66" i="24"/>
  <c r="E66" i="25"/>
  <c r="I70" i="17"/>
  <c r="I84" i="29"/>
  <c r="L65" i="26"/>
  <c r="J66" i="26" s="1"/>
  <c r="D66" i="26" s="1"/>
  <c r="M65" i="26"/>
  <c r="K66" i="26" s="1"/>
  <c r="U83" i="29" l="1"/>
  <c r="F67" i="24"/>
  <c r="F68" i="22"/>
  <c r="I71" i="16"/>
  <c r="D71" i="16"/>
  <c r="T70" i="16"/>
  <c r="U69" i="16"/>
  <c r="F68" i="21"/>
  <c r="S68" i="22"/>
  <c r="U67" i="22" s="1"/>
  <c r="S66" i="25"/>
  <c r="S70" i="18"/>
  <c r="U69" i="18" s="1"/>
  <c r="T66" i="24"/>
  <c r="U65" i="24"/>
  <c r="E71" i="16"/>
  <c r="S69" i="20"/>
  <c r="M66" i="25"/>
  <c r="K67" i="25" s="1"/>
  <c r="E67" i="25" s="1"/>
  <c r="L66" i="25"/>
  <c r="J67" i="25" s="1"/>
  <c r="S70" i="17"/>
  <c r="M67" i="23"/>
  <c r="K68" i="23" s="1"/>
  <c r="L67" i="23"/>
  <c r="J68" i="23" s="1"/>
  <c r="L69" i="19"/>
  <c r="J70" i="19" s="1"/>
  <c r="D70" i="19" s="1"/>
  <c r="M69" i="19"/>
  <c r="K70" i="19" s="1"/>
  <c r="L70" i="17"/>
  <c r="J71" i="17" s="1"/>
  <c r="M70" i="17"/>
  <c r="K71" i="17" s="1"/>
  <c r="F66" i="25"/>
  <c r="F69" i="19"/>
  <c r="U67" i="20"/>
  <c r="T68" i="20"/>
  <c r="I68" i="22"/>
  <c r="I72" i="11"/>
  <c r="I66" i="26"/>
  <c r="S68" i="21"/>
  <c r="I69" i="20"/>
  <c r="S71" i="15"/>
  <c r="S67" i="23"/>
  <c r="U66" i="22"/>
  <c r="T67" i="22"/>
  <c r="M71" i="15"/>
  <c r="K72" i="15" s="1"/>
  <c r="L71" i="15"/>
  <c r="J72" i="15" s="1"/>
  <c r="S72" i="11"/>
  <c r="U71" i="11" s="1"/>
  <c r="M84" i="29"/>
  <c r="K85" i="29" s="1"/>
  <c r="L84" i="29"/>
  <c r="J85" i="29" s="1"/>
  <c r="E67" i="24"/>
  <c r="T69" i="18"/>
  <c r="U68" i="18"/>
  <c r="D72" i="11"/>
  <c r="T69" i="19"/>
  <c r="I67" i="24"/>
  <c r="L68" i="21"/>
  <c r="J69" i="21" s="1"/>
  <c r="D69" i="21" s="1"/>
  <c r="M68" i="21"/>
  <c r="K69" i="21" s="1"/>
  <c r="E69" i="21" s="1"/>
  <c r="I70" i="18"/>
  <c r="D70" i="18"/>
  <c r="D69" i="20"/>
  <c r="T71" i="11"/>
  <c r="U70" i="11"/>
  <c r="T72" i="11" l="1"/>
  <c r="S69" i="21"/>
  <c r="U68" i="21" s="1"/>
  <c r="F69" i="21"/>
  <c r="F69" i="20"/>
  <c r="E85" i="29"/>
  <c r="T67" i="23"/>
  <c r="U66" i="23"/>
  <c r="F71" i="16"/>
  <c r="F70" i="18"/>
  <c r="T70" i="18"/>
  <c r="U67" i="21"/>
  <c r="T68" i="21"/>
  <c r="M72" i="11"/>
  <c r="K73" i="11" s="1"/>
  <c r="L72" i="11"/>
  <c r="J73" i="11" s="1"/>
  <c r="D73" i="11" s="1"/>
  <c r="I71" i="17"/>
  <c r="D71" i="17"/>
  <c r="E70" i="19"/>
  <c r="E71" i="17"/>
  <c r="I67" i="25"/>
  <c r="S71" i="16"/>
  <c r="S67" i="25"/>
  <c r="U66" i="25" s="1"/>
  <c r="S67" i="24"/>
  <c r="M69" i="20"/>
  <c r="K70" i="20" s="1"/>
  <c r="L69" i="20"/>
  <c r="J70" i="20" s="1"/>
  <c r="L68" i="22"/>
  <c r="J69" i="22" s="1"/>
  <c r="M68" i="22"/>
  <c r="K69" i="22" s="1"/>
  <c r="T69" i="20"/>
  <c r="D67" i="25"/>
  <c r="I70" i="19"/>
  <c r="U69" i="17"/>
  <c r="T70" i="17"/>
  <c r="T66" i="25"/>
  <c r="U65" i="25"/>
  <c r="L71" i="16"/>
  <c r="J72" i="16" s="1"/>
  <c r="D72" i="16" s="1"/>
  <c r="M71" i="16"/>
  <c r="K72" i="16" s="1"/>
  <c r="U70" i="15"/>
  <c r="T71" i="15"/>
  <c r="I69" i="21"/>
  <c r="F72" i="11"/>
  <c r="M70" i="18"/>
  <c r="K71" i="18" s="1"/>
  <c r="L70" i="18"/>
  <c r="J71" i="18" s="1"/>
  <c r="D71" i="18" s="1"/>
  <c r="L67" i="24"/>
  <c r="J68" i="24" s="1"/>
  <c r="M67" i="24"/>
  <c r="K68" i="24" s="1"/>
  <c r="I85" i="29"/>
  <c r="D85" i="29"/>
  <c r="I72" i="15"/>
  <c r="D72" i="15"/>
  <c r="T68" i="22"/>
  <c r="E68" i="23"/>
  <c r="E72" i="15"/>
  <c r="L66" i="26"/>
  <c r="J67" i="26" s="1"/>
  <c r="M66" i="26"/>
  <c r="K67" i="26" s="1"/>
  <c r="U68" i="20"/>
  <c r="F70" i="19"/>
  <c r="I68" i="23"/>
  <c r="D68" i="23"/>
  <c r="T67" i="25" l="1"/>
  <c r="T69" i="21"/>
  <c r="F72" i="16"/>
  <c r="I70" i="20"/>
  <c r="T71" i="16"/>
  <c r="U70" i="16"/>
  <c r="M71" i="17"/>
  <c r="K72" i="17" s="1"/>
  <c r="L71" i="17"/>
  <c r="J72" i="17" s="1"/>
  <c r="D72" i="17" s="1"/>
  <c r="F71" i="18"/>
  <c r="D70" i="20"/>
  <c r="F85" i="29"/>
  <c r="S72" i="15"/>
  <c r="M85" i="29"/>
  <c r="K86" i="29" s="1"/>
  <c r="E86" i="29" s="1"/>
  <c r="L85" i="29"/>
  <c r="J86" i="29" s="1"/>
  <c r="D86" i="29" s="1"/>
  <c r="E71" i="18"/>
  <c r="I69" i="22"/>
  <c r="D69" i="22"/>
  <c r="E68" i="24"/>
  <c r="E72" i="16"/>
  <c r="S71" i="17"/>
  <c r="I73" i="11"/>
  <c r="L68" i="23"/>
  <c r="J69" i="23" s="1"/>
  <c r="D69" i="23" s="1"/>
  <c r="M68" i="23"/>
  <c r="K69" i="23" s="1"/>
  <c r="E69" i="23" s="1"/>
  <c r="S68" i="23"/>
  <c r="M72" i="15"/>
  <c r="K73" i="15" s="1"/>
  <c r="E73" i="15" s="1"/>
  <c r="L72" i="15"/>
  <c r="J73" i="15" s="1"/>
  <c r="D73" i="15" s="1"/>
  <c r="F67" i="25"/>
  <c r="U66" i="24"/>
  <c r="T67" i="24"/>
  <c r="S70" i="19"/>
  <c r="E73" i="11"/>
  <c r="I68" i="24"/>
  <c r="D68" i="24"/>
  <c r="L69" i="21"/>
  <c r="J70" i="21" s="1"/>
  <c r="M69" i="21"/>
  <c r="K70" i="21" s="1"/>
  <c r="L70" i="19"/>
  <c r="J71" i="19" s="1"/>
  <c r="M70" i="19"/>
  <c r="K71" i="19" s="1"/>
  <c r="E71" i="19" s="1"/>
  <c r="E70" i="20"/>
  <c r="F68" i="23"/>
  <c r="I67" i="26"/>
  <c r="D67" i="26"/>
  <c r="F72" i="15"/>
  <c r="I71" i="18"/>
  <c r="F73" i="11"/>
  <c r="I72" i="16"/>
  <c r="E69" i="22"/>
  <c r="L67" i="25"/>
  <c r="J68" i="25" s="1"/>
  <c r="M67" i="25"/>
  <c r="K68" i="25" s="1"/>
  <c r="F71" i="17"/>
  <c r="S85" i="29"/>
  <c r="S69" i="23" l="1"/>
  <c r="U68" i="23" s="1"/>
  <c r="I68" i="25"/>
  <c r="S71" i="19"/>
  <c r="T71" i="19" s="1"/>
  <c r="T68" i="23"/>
  <c r="U67" i="23"/>
  <c r="S68" i="24"/>
  <c r="S73" i="15"/>
  <c r="T73" i="15" s="1"/>
  <c r="S70" i="20"/>
  <c r="M68" i="24"/>
  <c r="K69" i="24" s="1"/>
  <c r="L68" i="24"/>
  <c r="J69" i="24" s="1"/>
  <c r="D69" i="24" s="1"/>
  <c r="I73" i="15"/>
  <c r="U84" i="29"/>
  <c r="T85" i="29"/>
  <c r="E68" i="25"/>
  <c r="L71" i="18"/>
  <c r="J72" i="18" s="1"/>
  <c r="M71" i="18"/>
  <c r="K72" i="18" s="1"/>
  <c r="E72" i="18" s="1"/>
  <c r="F69" i="23"/>
  <c r="F68" i="24"/>
  <c r="S72" i="16"/>
  <c r="M69" i="22"/>
  <c r="K70" i="22" s="1"/>
  <c r="E70" i="22" s="1"/>
  <c r="L69" i="22"/>
  <c r="J70" i="22" s="1"/>
  <c r="F70" i="20"/>
  <c r="I72" i="17"/>
  <c r="I71" i="19"/>
  <c r="D71" i="19"/>
  <c r="L73" i="11"/>
  <c r="J74" i="11" s="1"/>
  <c r="M73" i="11"/>
  <c r="K74" i="11" s="1"/>
  <c r="E74" i="11" s="1"/>
  <c r="S71" i="18"/>
  <c r="F86" i="29"/>
  <c r="F72" i="17"/>
  <c r="F73" i="15"/>
  <c r="M67" i="26"/>
  <c r="K68" i="26" s="1"/>
  <c r="L67" i="26"/>
  <c r="J68" i="26" s="1"/>
  <c r="D68" i="26" s="1"/>
  <c r="E70" i="21"/>
  <c r="U69" i="19"/>
  <c r="T70" i="19"/>
  <c r="D68" i="25"/>
  <c r="E72" i="17"/>
  <c r="F69" i="22"/>
  <c r="T72" i="15"/>
  <c r="U71" i="15"/>
  <c r="S86" i="29"/>
  <c r="T86" i="29" s="1"/>
  <c r="S69" i="22"/>
  <c r="M72" i="16"/>
  <c r="K73" i="16" s="1"/>
  <c r="L72" i="16"/>
  <c r="J73" i="16" s="1"/>
  <c r="I70" i="21"/>
  <c r="D70" i="21"/>
  <c r="S73" i="11"/>
  <c r="I69" i="23"/>
  <c r="U70" i="17"/>
  <c r="T71" i="17"/>
  <c r="I86" i="29"/>
  <c r="M70" i="20"/>
  <c r="K71" i="20" s="1"/>
  <c r="L70" i="20"/>
  <c r="J71" i="20" s="1"/>
  <c r="U85" i="29" l="1"/>
  <c r="T69" i="23"/>
  <c r="F69" i="24"/>
  <c r="L69" i="23"/>
  <c r="J70" i="23" s="1"/>
  <c r="M69" i="23"/>
  <c r="K70" i="23" s="1"/>
  <c r="S70" i="22"/>
  <c r="U69" i="22" s="1"/>
  <c r="T73" i="11"/>
  <c r="U72" i="11"/>
  <c r="I71" i="20"/>
  <c r="S72" i="17"/>
  <c r="I74" i="11"/>
  <c r="D74" i="11"/>
  <c r="M72" i="17"/>
  <c r="K73" i="17" s="1"/>
  <c r="L72" i="17"/>
  <c r="J73" i="17" s="1"/>
  <c r="T72" i="16"/>
  <c r="U71" i="16"/>
  <c r="I72" i="18"/>
  <c r="D72" i="18"/>
  <c r="M73" i="15"/>
  <c r="K74" i="15" s="1"/>
  <c r="L73" i="15"/>
  <c r="J74" i="15" s="1"/>
  <c r="T70" i="20"/>
  <c r="U69" i="20"/>
  <c r="S74" i="11"/>
  <c r="T74" i="11" s="1"/>
  <c r="L70" i="21"/>
  <c r="J71" i="21" s="1"/>
  <c r="D71" i="21" s="1"/>
  <c r="M70" i="21"/>
  <c r="K71" i="21" s="1"/>
  <c r="E71" i="21" s="1"/>
  <c r="I68" i="26"/>
  <c r="S72" i="18"/>
  <c r="T72" i="18" s="1"/>
  <c r="F71" i="19"/>
  <c r="I70" i="22"/>
  <c r="S68" i="25"/>
  <c r="I69" i="24"/>
  <c r="L68" i="25"/>
  <c r="J69" i="25" s="1"/>
  <c r="D69" i="25" s="1"/>
  <c r="M68" i="25"/>
  <c r="K69" i="25" s="1"/>
  <c r="T69" i="22"/>
  <c r="U68" i="22"/>
  <c r="D70" i="22"/>
  <c r="F68" i="25"/>
  <c r="U70" i="19"/>
  <c r="T71" i="18"/>
  <c r="U70" i="18"/>
  <c r="D71" i="20"/>
  <c r="E69" i="24"/>
  <c r="L86" i="29"/>
  <c r="J87" i="29" s="1"/>
  <c r="M86" i="29"/>
  <c r="K87" i="29" s="1"/>
  <c r="F70" i="21"/>
  <c r="I73" i="16"/>
  <c r="D73" i="16"/>
  <c r="U72" i="15"/>
  <c r="S70" i="21"/>
  <c r="L71" i="19"/>
  <c r="J72" i="19" s="1"/>
  <c r="D72" i="19" s="1"/>
  <c r="M71" i="19"/>
  <c r="K72" i="19" s="1"/>
  <c r="E73" i="16"/>
  <c r="E71" i="20"/>
  <c r="U67" i="24"/>
  <c r="T68" i="24"/>
  <c r="T70" i="22" l="1"/>
  <c r="U73" i="11"/>
  <c r="F70" i="22"/>
  <c r="E74" i="15"/>
  <c r="U71" i="17"/>
  <c r="T72" i="17"/>
  <c r="U69" i="21"/>
  <c r="T70" i="21"/>
  <c r="L73" i="16"/>
  <c r="J74" i="16" s="1"/>
  <c r="M73" i="16"/>
  <c r="K74" i="16" s="1"/>
  <c r="E74" i="16" s="1"/>
  <c r="F72" i="18"/>
  <c r="F73" i="16"/>
  <c r="F71" i="21"/>
  <c r="F71" i="20"/>
  <c r="I71" i="21"/>
  <c r="I74" i="15"/>
  <c r="D74" i="15"/>
  <c r="L72" i="18"/>
  <c r="J73" i="18" s="1"/>
  <c r="M72" i="18"/>
  <c r="K73" i="18" s="1"/>
  <c r="E73" i="17"/>
  <c r="M71" i="20"/>
  <c r="K72" i="20" s="1"/>
  <c r="E72" i="20" s="1"/>
  <c r="L71" i="20"/>
  <c r="J72" i="20" s="1"/>
  <c r="D72" i="20" s="1"/>
  <c r="I70" i="23"/>
  <c r="D70" i="23"/>
  <c r="S73" i="16"/>
  <c r="S71" i="21"/>
  <c r="U70" i="21" s="1"/>
  <c r="S69" i="24"/>
  <c r="L69" i="24"/>
  <c r="J70" i="24" s="1"/>
  <c r="M69" i="24"/>
  <c r="K70" i="24" s="1"/>
  <c r="F72" i="19"/>
  <c r="F74" i="11"/>
  <c r="E72" i="19"/>
  <c r="E87" i="29"/>
  <c r="E69" i="25"/>
  <c r="L68" i="26"/>
  <c r="J69" i="26" s="1"/>
  <c r="M68" i="26"/>
  <c r="K69" i="26" s="1"/>
  <c r="S71" i="20"/>
  <c r="I72" i="19"/>
  <c r="I87" i="29"/>
  <c r="D87" i="29"/>
  <c r="U71" i="18"/>
  <c r="F69" i="25"/>
  <c r="I69" i="25"/>
  <c r="T68" i="25"/>
  <c r="U67" i="25"/>
  <c r="L70" i="22"/>
  <c r="J71" i="22" s="1"/>
  <c r="D71" i="22" s="1"/>
  <c r="M70" i="22"/>
  <c r="K71" i="22" s="1"/>
  <c r="I73" i="17"/>
  <c r="D73" i="17"/>
  <c r="M74" i="11"/>
  <c r="K75" i="11" s="1"/>
  <c r="L74" i="11"/>
  <c r="J75" i="11" s="1"/>
  <c r="D75" i="11" s="1"/>
  <c r="E70" i="23"/>
  <c r="F71" i="22" l="1"/>
  <c r="F72" i="20"/>
  <c r="F73" i="17"/>
  <c r="F87" i="29"/>
  <c r="U72" i="16"/>
  <c r="T73" i="16"/>
  <c r="E73" i="18"/>
  <c r="I74" i="16"/>
  <c r="S72" i="20"/>
  <c r="T72" i="20" s="1"/>
  <c r="I73" i="18"/>
  <c r="D73" i="18"/>
  <c r="I75" i="11"/>
  <c r="L73" i="17"/>
  <c r="J74" i="17" s="1"/>
  <c r="M73" i="17"/>
  <c r="K74" i="17" s="1"/>
  <c r="E74" i="17" s="1"/>
  <c r="M87" i="29"/>
  <c r="K88" i="29" s="1"/>
  <c r="E88" i="29" s="1"/>
  <c r="L87" i="29"/>
  <c r="J88" i="29" s="1"/>
  <c r="T71" i="20"/>
  <c r="U70" i="20"/>
  <c r="S69" i="25"/>
  <c r="S72" i="19"/>
  <c r="I70" i="24"/>
  <c r="D70" i="24"/>
  <c r="S73" i="17"/>
  <c r="F74" i="15"/>
  <c r="L71" i="21"/>
  <c r="J72" i="21" s="1"/>
  <c r="M71" i="21"/>
  <c r="K72" i="21" s="1"/>
  <c r="D74" i="16"/>
  <c r="E71" i="22"/>
  <c r="L72" i="19"/>
  <c r="J73" i="19" s="1"/>
  <c r="M72" i="19"/>
  <c r="K73" i="19" s="1"/>
  <c r="E73" i="19" s="1"/>
  <c r="S87" i="29"/>
  <c r="F75" i="11"/>
  <c r="U68" i="24"/>
  <c r="T69" i="24"/>
  <c r="I72" i="20"/>
  <c r="M74" i="15"/>
  <c r="K75" i="15" s="1"/>
  <c r="E75" i="15" s="1"/>
  <c r="L74" i="15"/>
  <c r="J75" i="15" s="1"/>
  <c r="D75" i="15" s="1"/>
  <c r="I71" i="22"/>
  <c r="I69" i="26"/>
  <c r="D69" i="26"/>
  <c r="F70" i="23"/>
  <c r="S70" i="23"/>
  <c r="E75" i="11"/>
  <c r="M69" i="25"/>
  <c r="K70" i="25" s="1"/>
  <c r="L69" i="25"/>
  <c r="J70" i="25" s="1"/>
  <c r="E70" i="24"/>
  <c r="S74" i="16"/>
  <c r="U73" i="16" s="1"/>
  <c r="M70" i="23"/>
  <c r="K71" i="23" s="1"/>
  <c r="L70" i="23"/>
  <c r="J71" i="23" s="1"/>
  <c r="D71" i="23" s="1"/>
  <c r="T71" i="21"/>
  <c r="S74" i="15"/>
  <c r="E71" i="23" l="1"/>
  <c r="L69" i="26"/>
  <c r="J70" i="26" s="1"/>
  <c r="M69" i="26"/>
  <c r="K70" i="26" s="1"/>
  <c r="T73" i="17"/>
  <c r="U72" i="17"/>
  <c r="U69" i="23"/>
  <c r="T70" i="23"/>
  <c r="S71" i="22"/>
  <c r="L70" i="24"/>
  <c r="J71" i="24" s="1"/>
  <c r="M70" i="24"/>
  <c r="K71" i="24" s="1"/>
  <c r="E71" i="24" s="1"/>
  <c r="S75" i="15"/>
  <c r="U74" i="15" s="1"/>
  <c r="I71" i="23"/>
  <c r="S70" i="24"/>
  <c r="I72" i="21"/>
  <c r="D72" i="21"/>
  <c r="S74" i="17"/>
  <c r="F70" i="24"/>
  <c r="T69" i="25"/>
  <c r="U68" i="25"/>
  <c r="I74" i="17"/>
  <c r="D74" i="17"/>
  <c r="U73" i="15"/>
  <c r="T74" i="15"/>
  <c r="I70" i="25"/>
  <c r="D70" i="25"/>
  <c r="F71" i="23"/>
  <c r="I73" i="19"/>
  <c r="D73" i="19"/>
  <c r="S73" i="19"/>
  <c r="T73" i="19" s="1"/>
  <c r="I88" i="29"/>
  <c r="M73" i="18"/>
  <c r="K74" i="18" s="1"/>
  <c r="E74" i="18" s="1"/>
  <c r="L73" i="18"/>
  <c r="J74" i="18" s="1"/>
  <c r="D74" i="18" s="1"/>
  <c r="M74" i="16"/>
  <c r="K75" i="16" s="1"/>
  <c r="L74" i="16"/>
  <c r="J75" i="16" s="1"/>
  <c r="D75" i="16" s="1"/>
  <c r="D88" i="29"/>
  <c r="M72" i="20"/>
  <c r="K73" i="20" s="1"/>
  <c r="L72" i="20"/>
  <c r="J73" i="20" s="1"/>
  <c r="S88" i="29"/>
  <c r="F74" i="16"/>
  <c r="F75" i="15"/>
  <c r="U71" i="19"/>
  <c r="T72" i="19"/>
  <c r="L75" i="11"/>
  <c r="J76" i="11" s="1"/>
  <c r="M75" i="11"/>
  <c r="K76" i="11" s="1"/>
  <c r="E76" i="11" s="1"/>
  <c r="S73" i="18"/>
  <c r="S75" i="11"/>
  <c r="M71" i="22"/>
  <c r="K72" i="22" s="1"/>
  <c r="L71" i="22"/>
  <c r="J72" i="22" s="1"/>
  <c r="I75" i="15"/>
  <c r="T87" i="29"/>
  <c r="U86" i="29"/>
  <c r="E72" i="21"/>
  <c r="E70" i="25"/>
  <c r="U71" i="20"/>
  <c r="F73" i="18"/>
  <c r="T74" i="16"/>
  <c r="U72" i="19" l="1"/>
  <c r="T75" i="15"/>
  <c r="F75" i="16"/>
  <c r="T73" i="18"/>
  <c r="U72" i="18"/>
  <c r="F88" i="29"/>
  <c r="M70" i="25"/>
  <c r="K71" i="25" s="1"/>
  <c r="E71" i="25" s="1"/>
  <c r="L70" i="25"/>
  <c r="J71" i="25" s="1"/>
  <c r="D71" i="25" s="1"/>
  <c r="I71" i="24"/>
  <c r="I70" i="26"/>
  <c r="M75" i="15"/>
  <c r="K76" i="15" s="1"/>
  <c r="L75" i="15"/>
  <c r="J76" i="15" s="1"/>
  <c r="L88" i="29"/>
  <c r="J89" i="29" s="1"/>
  <c r="D89" i="29" s="1"/>
  <c r="M88" i="29"/>
  <c r="K89" i="29" s="1"/>
  <c r="F74" i="18"/>
  <c r="S70" i="25"/>
  <c r="U87" i="29"/>
  <c r="S76" i="11"/>
  <c r="U75" i="11" s="1"/>
  <c r="S74" i="18"/>
  <c r="I76" i="11"/>
  <c r="D76" i="11"/>
  <c r="M72" i="21"/>
  <c r="K73" i="21" s="1"/>
  <c r="E73" i="21" s="1"/>
  <c r="L72" i="21"/>
  <c r="J73" i="21" s="1"/>
  <c r="D73" i="21" s="1"/>
  <c r="T74" i="17"/>
  <c r="U74" i="11"/>
  <c r="T75" i="11"/>
  <c r="I75" i="16"/>
  <c r="F73" i="19"/>
  <c r="L71" i="23"/>
  <c r="J72" i="23" s="1"/>
  <c r="M71" i="23"/>
  <c r="K72" i="23" s="1"/>
  <c r="E72" i="23" s="1"/>
  <c r="U73" i="17"/>
  <c r="D70" i="26"/>
  <c r="I73" i="20"/>
  <c r="D73" i="20"/>
  <c r="E75" i="16"/>
  <c r="F74" i="17"/>
  <c r="L74" i="17"/>
  <c r="J75" i="17" s="1"/>
  <c r="D75" i="17" s="1"/>
  <c r="M74" i="17"/>
  <c r="K75" i="17" s="1"/>
  <c r="D71" i="24"/>
  <c r="F72" i="21"/>
  <c r="S71" i="24"/>
  <c r="T71" i="24" s="1"/>
  <c r="E72" i="22"/>
  <c r="S71" i="23"/>
  <c r="S72" i="21"/>
  <c r="T88" i="29"/>
  <c r="I72" i="22"/>
  <c r="D72" i="22"/>
  <c r="E73" i="20"/>
  <c r="I74" i="18"/>
  <c r="M73" i="19"/>
  <c r="K74" i="19" s="1"/>
  <c r="L73" i="19"/>
  <c r="J74" i="19" s="1"/>
  <c r="D74" i="19" s="1"/>
  <c r="F70" i="25"/>
  <c r="U69" i="24"/>
  <c r="T70" i="24"/>
  <c r="T71" i="22"/>
  <c r="U70" i="22"/>
  <c r="F71" i="25" l="1"/>
  <c r="F75" i="17"/>
  <c r="S71" i="25"/>
  <c r="U70" i="25" s="1"/>
  <c r="E76" i="15"/>
  <c r="F89" i="29"/>
  <c r="E75" i="17"/>
  <c r="I72" i="23"/>
  <c r="D72" i="23"/>
  <c r="I71" i="25"/>
  <c r="U70" i="24"/>
  <c r="I74" i="19"/>
  <c r="S73" i="20"/>
  <c r="T72" i="21"/>
  <c r="U71" i="21"/>
  <c r="M75" i="16"/>
  <c r="K76" i="16" s="1"/>
  <c r="L75" i="16"/>
  <c r="J76" i="16" s="1"/>
  <c r="T76" i="11"/>
  <c r="F76" i="11"/>
  <c r="I76" i="15"/>
  <c r="D76" i="15"/>
  <c r="T74" i="18"/>
  <c r="E74" i="19"/>
  <c r="M72" i="22"/>
  <c r="K73" i="22" s="1"/>
  <c r="E73" i="22" s="1"/>
  <c r="L72" i="22"/>
  <c r="J73" i="22" s="1"/>
  <c r="S72" i="23"/>
  <c r="F71" i="24"/>
  <c r="F73" i="20"/>
  <c r="M70" i="26"/>
  <c r="K71" i="26" s="1"/>
  <c r="L70" i="26"/>
  <c r="J71" i="26" s="1"/>
  <c r="D71" i="26" s="1"/>
  <c r="T71" i="23"/>
  <c r="U70" i="23"/>
  <c r="F74" i="19"/>
  <c r="M76" i="11"/>
  <c r="K77" i="11" s="1"/>
  <c r="L76" i="11"/>
  <c r="J77" i="11" s="1"/>
  <c r="D77" i="11" s="1"/>
  <c r="U69" i="25"/>
  <c r="T70" i="25"/>
  <c r="E89" i="29"/>
  <c r="L74" i="18"/>
  <c r="J75" i="18" s="1"/>
  <c r="M74" i="18"/>
  <c r="K75" i="18" s="1"/>
  <c r="F72" i="22"/>
  <c r="S73" i="21"/>
  <c r="U72" i="21" s="1"/>
  <c r="S72" i="22"/>
  <c r="F73" i="21"/>
  <c r="I75" i="17"/>
  <c r="S75" i="16"/>
  <c r="M73" i="20"/>
  <c r="K74" i="20" s="1"/>
  <c r="L73" i="20"/>
  <c r="J74" i="20" s="1"/>
  <c r="I73" i="21"/>
  <c r="I89" i="29"/>
  <c r="L71" i="24"/>
  <c r="J72" i="24" s="1"/>
  <c r="M71" i="24"/>
  <c r="K72" i="24" s="1"/>
  <c r="U73" i="18"/>
  <c r="T71" i="25" l="1"/>
  <c r="T73" i="21"/>
  <c r="E72" i="24"/>
  <c r="L73" i="21"/>
  <c r="J74" i="21" s="1"/>
  <c r="M73" i="21"/>
  <c r="K74" i="21" s="1"/>
  <c r="T75" i="16"/>
  <c r="U74" i="16"/>
  <c r="E77" i="11"/>
  <c r="M76" i="15"/>
  <c r="K77" i="15" s="1"/>
  <c r="E77" i="15" s="1"/>
  <c r="L76" i="15"/>
  <c r="J77" i="15" s="1"/>
  <c r="D77" i="15" s="1"/>
  <c r="I76" i="16"/>
  <c r="D76" i="16"/>
  <c r="F72" i="23"/>
  <c r="E75" i="18"/>
  <c r="S89" i="29"/>
  <c r="I73" i="22"/>
  <c r="E76" i="16"/>
  <c r="U71" i="22"/>
  <c r="T72" i="22"/>
  <c r="D73" i="22"/>
  <c r="I77" i="11"/>
  <c r="T72" i="23"/>
  <c r="S74" i="19"/>
  <c r="T73" i="20"/>
  <c r="U72" i="20"/>
  <c r="S75" i="17"/>
  <c r="I71" i="26"/>
  <c r="F77" i="11"/>
  <c r="L71" i="25"/>
  <c r="J72" i="25" s="1"/>
  <c r="M71" i="25"/>
  <c r="K72" i="25" s="1"/>
  <c r="S76" i="15"/>
  <c r="I72" i="24"/>
  <c r="I74" i="20"/>
  <c r="D72" i="24"/>
  <c r="L74" i="19"/>
  <c r="J75" i="19" s="1"/>
  <c r="M74" i="19"/>
  <c r="K75" i="19" s="1"/>
  <c r="E75" i="19" s="1"/>
  <c r="L89" i="29"/>
  <c r="J90" i="29" s="1"/>
  <c r="M89" i="29"/>
  <c r="K90" i="29" s="1"/>
  <c r="E90" i="29" s="1"/>
  <c r="M75" i="17"/>
  <c r="K76" i="17" s="1"/>
  <c r="L75" i="17"/>
  <c r="J76" i="17" s="1"/>
  <c r="S73" i="22"/>
  <c r="U72" i="22" s="1"/>
  <c r="I75" i="18"/>
  <c r="D75" i="18"/>
  <c r="U71" i="23"/>
  <c r="D74" i="20"/>
  <c r="F76" i="15"/>
  <c r="E74" i="20"/>
  <c r="M72" i="23"/>
  <c r="K73" i="23" s="1"/>
  <c r="L72" i="23"/>
  <c r="J73" i="23" s="1"/>
  <c r="E73" i="23" l="1"/>
  <c r="F72" i="24"/>
  <c r="L72" i="24"/>
  <c r="J73" i="24" s="1"/>
  <c r="D73" i="24" s="1"/>
  <c r="M72" i="24"/>
  <c r="K73" i="24" s="1"/>
  <c r="E73" i="24" s="1"/>
  <c r="F75" i="18"/>
  <c r="L71" i="26"/>
  <c r="J72" i="26" s="1"/>
  <c r="M71" i="26"/>
  <c r="K72" i="26" s="1"/>
  <c r="I73" i="23"/>
  <c r="F77" i="15"/>
  <c r="M75" i="18"/>
  <c r="K76" i="18" s="1"/>
  <c r="E76" i="18" s="1"/>
  <c r="L75" i="18"/>
  <c r="J76" i="18" s="1"/>
  <c r="I75" i="19"/>
  <c r="D75" i="19"/>
  <c r="E72" i="25"/>
  <c r="T75" i="17"/>
  <c r="U74" i="17"/>
  <c r="F76" i="16"/>
  <c r="I72" i="25"/>
  <c r="D72" i="25"/>
  <c r="S75" i="19"/>
  <c r="U74" i="19" s="1"/>
  <c r="S90" i="29"/>
  <c r="U89" i="29" s="1"/>
  <c r="E74" i="21"/>
  <c r="S74" i="20"/>
  <c r="S77" i="15"/>
  <c r="U73" i="19"/>
  <c r="T74" i="19"/>
  <c r="F73" i="22"/>
  <c r="T73" i="22"/>
  <c r="M73" i="22"/>
  <c r="K74" i="22" s="1"/>
  <c r="L73" i="22"/>
  <c r="J74" i="22" s="1"/>
  <c r="U88" i="29"/>
  <c r="T89" i="29"/>
  <c r="D73" i="23"/>
  <c r="M76" i="16"/>
  <c r="K77" i="16" s="1"/>
  <c r="E77" i="16" s="1"/>
  <c r="L76" i="16"/>
  <c r="J77" i="16" s="1"/>
  <c r="I74" i="21"/>
  <c r="D74" i="21"/>
  <c r="F74" i="20"/>
  <c r="I76" i="17"/>
  <c r="D76" i="17"/>
  <c r="I90" i="29"/>
  <c r="D90" i="29"/>
  <c r="M74" i="20"/>
  <c r="K75" i="20" s="1"/>
  <c r="L74" i="20"/>
  <c r="J75" i="20" s="1"/>
  <c r="D75" i="20" s="1"/>
  <c r="T76" i="15"/>
  <c r="U75" i="15"/>
  <c r="E76" i="17"/>
  <c r="M77" i="11"/>
  <c r="K78" i="11" s="1"/>
  <c r="E78" i="11" s="1"/>
  <c r="L77" i="11"/>
  <c r="J78" i="11" s="1"/>
  <c r="S76" i="16"/>
  <c r="S75" i="18"/>
  <c r="I77" i="15"/>
  <c r="S77" i="11"/>
  <c r="S72" i="24"/>
  <c r="T75" i="19" l="1"/>
  <c r="U71" i="24"/>
  <c r="T72" i="24"/>
  <c r="T76" i="16"/>
  <c r="U75" i="16"/>
  <c r="F73" i="23"/>
  <c r="S72" i="25"/>
  <c r="M73" i="23"/>
  <c r="K74" i="23" s="1"/>
  <c r="L73" i="23"/>
  <c r="J74" i="23" s="1"/>
  <c r="D74" i="23" s="1"/>
  <c r="F73" i="24"/>
  <c r="S76" i="18"/>
  <c r="T76" i="18" s="1"/>
  <c r="F76" i="17"/>
  <c r="M74" i="21"/>
  <c r="K75" i="21" s="1"/>
  <c r="E75" i="21" s="1"/>
  <c r="L74" i="21"/>
  <c r="J75" i="21" s="1"/>
  <c r="I74" i="22"/>
  <c r="D74" i="22"/>
  <c r="S74" i="21"/>
  <c r="M72" i="25"/>
  <c r="K73" i="25" s="1"/>
  <c r="E73" i="25" s="1"/>
  <c r="L72" i="25"/>
  <c r="J73" i="25" s="1"/>
  <c r="D73" i="25" s="1"/>
  <c r="T77" i="11"/>
  <c r="U76" i="11"/>
  <c r="U74" i="18"/>
  <c r="T75" i="18"/>
  <c r="T77" i="15"/>
  <c r="F90" i="29"/>
  <c r="I77" i="16"/>
  <c r="E74" i="22"/>
  <c r="F75" i="19"/>
  <c r="I76" i="18"/>
  <c r="I72" i="26"/>
  <c r="D72" i="26"/>
  <c r="I73" i="24"/>
  <c r="S73" i="23"/>
  <c r="L77" i="15"/>
  <c r="J78" i="15" s="1"/>
  <c r="M77" i="15"/>
  <c r="K78" i="15" s="1"/>
  <c r="S76" i="17"/>
  <c r="L90" i="29"/>
  <c r="J91" i="29" s="1"/>
  <c r="M90" i="29"/>
  <c r="K91" i="29" s="1"/>
  <c r="T74" i="20"/>
  <c r="U73" i="20"/>
  <c r="L75" i="19"/>
  <c r="J76" i="19" s="1"/>
  <c r="D76" i="19" s="1"/>
  <c r="M75" i="19"/>
  <c r="K76" i="19" s="1"/>
  <c r="S78" i="11"/>
  <c r="I78" i="11"/>
  <c r="D78" i="11"/>
  <c r="U76" i="15"/>
  <c r="F75" i="20"/>
  <c r="S73" i="24"/>
  <c r="S77" i="16"/>
  <c r="I75" i="20"/>
  <c r="M76" i="17"/>
  <c r="K77" i="17" s="1"/>
  <c r="E77" i="17" s="1"/>
  <c r="L76" i="17"/>
  <c r="J77" i="17" s="1"/>
  <c r="F74" i="21"/>
  <c r="T90" i="29"/>
  <c r="E75" i="20"/>
  <c r="F72" i="25"/>
  <c r="D77" i="16"/>
  <c r="D76" i="18"/>
  <c r="U75" i="18" l="1"/>
  <c r="S77" i="17"/>
  <c r="T77" i="17" s="1"/>
  <c r="I77" i="17"/>
  <c r="F78" i="11"/>
  <c r="I91" i="29"/>
  <c r="L74" i="22"/>
  <c r="J75" i="22" s="1"/>
  <c r="D75" i="22" s="1"/>
  <c r="M74" i="22"/>
  <c r="K75" i="22" s="1"/>
  <c r="L75" i="20"/>
  <c r="J76" i="20" s="1"/>
  <c r="M75" i="20"/>
  <c r="K76" i="20" s="1"/>
  <c r="E76" i="20" s="1"/>
  <c r="E91" i="29"/>
  <c r="E78" i="15"/>
  <c r="M72" i="26"/>
  <c r="K73" i="26" s="1"/>
  <c r="L72" i="26"/>
  <c r="J73" i="26" s="1"/>
  <c r="D73" i="26" s="1"/>
  <c r="F76" i="19"/>
  <c r="S74" i="22"/>
  <c r="I74" i="23"/>
  <c r="F76" i="18"/>
  <c r="F73" i="25"/>
  <c r="I78" i="15"/>
  <c r="D78" i="15"/>
  <c r="M73" i="24"/>
  <c r="K74" i="24" s="1"/>
  <c r="L73" i="24"/>
  <c r="J74" i="24" s="1"/>
  <c r="D91" i="29"/>
  <c r="U77" i="11"/>
  <c r="S75" i="21"/>
  <c r="U74" i="21" s="1"/>
  <c r="D77" i="17"/>
  <c r="F74" i="23"/>
  <c r="E76" i="19"/>
  <c r="E74" i="23"/>
  <c r="L76" i="18"/>
  <c r="J77" i="18" s="1"/>
  <c r="M76" i="18"/>
  <c r="K77" i="18" s="1"/>
  <c r="T78" i="11"/>
  <c r="U73" i="21"/>
  <c r="T74" i="21"/>
  <c r="I75" i="21"/>
  <c r="S73" i="25"/>
  <c r="U72" i="25" s="1"/>
  <c r="T77" i="16"/>
  <c r="T73" i="24"/>
  <c r="F77" i="16"/>
  <c r="S75" i="20"/>
  <c r="D75" i="21"/>
  <c r="M78" i="11"/>
  <c r="K79" i="11" s="1"/>
  <c r="L78" i="11"/>
  <c r="J79" i="11" s="1"/>
  <c r="I76" i="19"/>
  <c r="U75" i="17"/>
  <c r="T76" i="17"/>
  <c r="U72" i="23"/>
  <c r="T73" i="23"/>
  <c r="L77" i="16"/>
  <c r="J78" i="16" s="1"/>
  <c r="M77" i="16"/>
  <c r="K78" i="16" s="1"/>
  <c r="I73" i="25"/>
  <c r="F74" i="22"/>
  <c r="T72" i="25"/>
  <c r="U71" i="25"/>
  <c r="U76" i="16"/>
  <c r="U72" i="24"/>
  <c r="T75" i="21" l="1"/>
  <c r="U76" i="17"/>
  <c r="M76" i="19"/>
  <c r="K77" i="19" s="1"/>
  <c r="E77" i="19" s="1"/>
  <c r="L76" i="19"/>
  <c r="J77" i="19" s="1"/>
  <c r="E77" i="18"/>
  <c r="M74" i="23"/>
  <c r="K75" i="23" s="1"/>
  <c r="E75" i="23" s="1"/>
  <c r="L74" i="23"/>
  <c r="J75" i="23" s="1"/>
  <c r="S78" i="15"/>
  <c r="T73" i="25"/>
  <c r="E78" i="16"/>
  <c r="U74" i="20"/>
  <c r="T75" i="20"/>
  <c r="I77" i="18"/>
  <c r="S74" i="23"/>
  <c r="F77" i="17"/>
  <c r="E75" i="22"/>
  <c r="I78" i="16"/>
  <c r="F75" i="21"/>
  <c r="D78" i="16"/>
  <c r="E74" i="24"/>
  <c r="I76" i="20"/>
  <c r="D76" i="20"/>
  <c r="L73" i="25"/>
  <c r="J74" i="25" s="1"/>
  <c r="M73" i="25"/>
  <c r="K74" i="25" s="1"/>
  <c r="S76" i="20"/>
  <c r="T76" i="20" s="1"/>
  <c r="F78" i="15"/>
  <c r="L91" i="29"/>
  <c r="J92" i="29" s="1"/>
  <c r="D92" i="29" s="1"/>
  <c r="M91" i="29"/>
  <c r="K92" i="29" s="1"/>
  <c r="E92" i="29" s="1"/>
  <c r="F75" i="22"/>
  <c r="I79" i="11"/>
  <c r="F91" i="29"/>
  <c r="D77" i="18"/>
  <c r="I75" i="22"/>
  <c r="M77" i="17"/>
  <c r="K78" i="17" s="1"/>
  <c r="L77" i="17"/>
  <c r="J78" i="17" s="1"/>
  <c r="D78" i="17" s="1"/>
  <c r="E79" i="11"/>
  <c r="L75" i="21"/>
  <c r="J76" i="21" s="1"/>
  <c r="M75" i="21"/>
  <c r="K76" i="21" s="1"/>
  <c r="S76" i="19"/>
  <c r="I74" i="24"/>
  <c r="D74" i="24"/>
  <c r="M78" i="15"/>
  <c r="K79" i="15" s="1"/>
  <c r="L78" i="15"/>
  <c r="J79" i="15" s="1"/>
  <c r="D79" i="15" s="1"/>
  <c r="U73" i="22"/>
  <c r="T74" i="22"/>
  <c r="I73" i="26"/>
  <c r="S91" i="29"/>
  <c r="D79" i="11"/>
  <c r="S79" i="11" l="1"/>
  <c r="I92" i="29"/>
  <c r="S74" i="24"/>
  <c r="U75" i="19"/>
  <c r="T76" i="19"/>
  <c r="L75" i="22"/>
  <c r="J76" i="22" s="1"/>
  <c r="M75" i="22"/>
  <c r="K76" i="22" s="1"/>
  <c r="E76" i="22" s="1"/>
  <c r="E74" i="25"/>
  <c r="F78" i="16"/>
  <c r="I75" i="23"/>
  <c r="D75" i="23"/>
  <c r="S92" i="29"/>
  <c r="I79" i="15"/>
  <c r="L74" i="24"/>
  <c r="J75" i="24" s="1"/>
  <c r="D75" i="24" s="1"/>
  <c r="M74" i="24"/>
  <c r="K75" i="24" s="1"/>
  <c r="I76" i="21"/>
  <c r="E78" i="17"/>
  <c r="L79" i="11"/>
  <c r="J80" i="11" s="1"/>
  <c r="D80" i="11" s="1"/>
  <c r="M79" i="11"/>
  <c r="K80" i="11" s="1"/>
  <c r="E80" i="11" s="1"/>
  <c r="D76" i="21"/>
  <c r="S75" i="22"/>
  <c r="S75" i="23"/>
  <c r="U74" i="23" s="1"/>
  <c r="S78" i="16"/>
  <c r="E79" i="15"/>
  <c r="S77" i="18"/>
  <c r="U90" i="29"/>
  <c r="T91" i="29"/>
  <c r="S77" i="19"/>
  <c r="T77" i="19" s="1"/>
  <c r="F92" i="29"/>
  <c r="F76" i="20"/>
  <c r="U73" i="23"/>
  <c r="T74" i="23"/>
  <c r="U77" i="15"/>
  <c r="T78" i="15"/>
  <c r="F79" i="11"/>
  <c r="F74" i="24"/>
  <c r="F79" i="15"/>
  <c r="F78" i="17"/>
  <c r="I77" i="19"/>
  <c r="D77" i="19"/>
  <c r="M73" i="26"/>
  <c r="K74" i="26" s="1"/>
  <c r="L73" i="26"/>
  <c r="J74" i="26" s="1"/>
  <c r="E76" i="21"/>
  <c r="I78" i="17"/>
  <c r="F77" i="18"/>
  <c r="I74" i="25"/>
  <c r="D74" i="25"/>
  <c r="L76" i="20"/>
  <c r="J77" i="20" s="1"/>
  <c r="M76" i="20"/>
  <c r="K77" i="20" s="1"/>
  <c r="L78" i="16"/>
  <c r="J79" i="16" s="1"/>
  <c r="D79" i="16" s="1"/>
  <c r="M78" i="16"/>
  <c r="K79" i="16" s="1"/>
  <c r="E79" i="16" s="1"/>
  <c r="L77" i="18"/>
  <c r="J78" i="18" s="1"/>
  <c r="M77" i="18"/>
  <c r="K78" i="18" s="1"/>
  <c r="E78" i="18" s="1"/>
  <c r="U75" i="20"/>
  <c r="T75" i="23" l="1"/>
  <c r="I77" i="20"/>
  <c r="I74" i="26"/>
  <c r="D74" i="26"/>
  <c r="F75" i="24"/>
  <c r="S76" i="22"/>
  <c r="T76" i="22" s="1"/>
  <c r="I75" i="24"/>
  <c r="S80" i="11"/>
  <c r="U79" i="11" s="1"/>
  <c r="L78" i="17"/>
  <c r="J79" i="17" s="1"/>
  <c r="M78" i="17"/>
  <c r="K79" i="17" s="1"/>
  <c r="E79" i="17" s="1"/>
  <c r="T78" i="16"/>
  <c r="U77" i="16"/>
  <c r="F79" i="16"/>
  <c r="E77" i="20"/>
  <c r="M74" i="25"/>
  <c r="K75" i="25" s="1"/>
  <c r="E75" i="25" s="1"/>
  <c r="L74" i="25"/>
  <c r="J75" i="25" s="1"/>
  <c r="F80" i="11"/>
  <c r="S79" i="15"/>
  <c r="S78" i="17"/>
  <c r="L75" i="23"/>
  <c r="J76" i="23" s="1"/>
  <c r="D76" i="23" s="1"/>
  <c r="M75" i="23"/>
  <c r="K76" i="23" s="1"/>
  <c r="S74" i="25"/>
  <c r="E75" i="24"/>
  <c r="M92" i="29"/>
  <c r="K93" i="29" s="1"/>
  <c r="L92" i="29"/>
  <c r="J93" i="29" s="1"/>
  <c r="I78" i="18"/>
  <c r="M77" i="19"/>
  <c r="K78" i="19" s="1"/>
  <c r="L77" i="19"/>
  <c r="J78" i="19" s="1"/>
  <c r="S79" i="16"/>
  <c r="U73" i="24"/>
  <c r="T74" i="24"/>
  <c r="F74" i="25"/>
  <c r="T92" i="29"/>
  <c r="S78" i="18"/>
  <c r="U77" i="18" s="1"/>
  <c r="U74" i="22"/>
  <c r="T75" i="22"/>
  <c r="F75" i="23"/>
  <c r="T79" i="11"/>
  <c r="U78" i="11"/>
  <c r="I79" i="16"/>
  <c r="D78" i="18"/>
  <c r="S76" i="21"/>
  <c r="F77" i="19"/>
  <c r="D77" i="20"/>
  <c r="U91" i="29"/>
  <c r="T77" i="18"/>
  <c r="U76" i="18"/>
  <c r="F76" i="21"/>
  <c r="I80" i="11"/>
  <c r="M76" i="21"/>
  <c r="K77" i="21" s="1"/>
  <c r="L76" i="21"/>
  <c r="J77" i="21" s="1"/>
  <c r="D77" i="21" s="1"/>
  <c r="M79" i="15"/>
  <c r="K80" i="15" s="1"/>
  <c r="E80" i="15" s="1"/>
  <c r="L79" i="15"/>
  <c r="J80" i="15" s="1"/>
  <c r="I76" i="22"/>
  <c r="D76" i="22"/>
  <c r="U76" i="19"/>
  <c r="T80" i="11" l="1"/>
  <c r="T78" i="18"/>
  <c r="U75" i="22"/>
  <c r="F76" i="22"/>
  <c r="I93" i="29"/>
  <c r="D93" i="29"/>
  <c r="S80" i="15"/>
  <c r="U79" i="15" s="1"/>
  <c r="U78" i="16"/>
  <c r="I80" i="15"/>
  <c r="D80" i="15"/>
  <c r="E77" i="21"/>
  <c r="L79" i="16"/>
  <c r="J80" i="16" s="1"/>
  <c r="M79" i="16"/>
  <c r="K80" i="16" s="1"/>
  <c r="F76" i="23"/>
  <c r="I78" i="19"/>
  <c r="E93" i="29"/>
  <c r="I75" i="25"/>
  <c r="T79" i="16"/>
  <c r="I77" i="21"/>
  <c r="D78" i="19"/>
  <c r="F78" i="18"/>
  <c r="D75" i="25"/>
  <c r="L78" i="18"/>
  <c r="J79" i="18" s="1"/>
  <c r="D79" i="18" s="1"/>
  <c r="M78" i="18"/>
  <c r="K79" i="18" s="1"/>
  <c r="S75" i="25"/>
  <c r="U74" i="25" s="1"/>
  <c r="T78" i="17"/>
  <c r="U77" i="17"/>
  <c r="S77" i="20"/>
  <c r="I79" i="17"/>
  <c r="D79" i="17"/>
  <c r="M77" i="20"/>
  <c r="K78" i="20" s="1"/>
  <c r="E78" i="20" s="1"/>
  <c r="L77" i="20"/>
  <c r="J78" i="20" s="1"/>
  <c r="D78" i="20" s="1"/>
  <c r="F77" i="21"/>
  <c r="U73" i="25"/>
  <c r="T74" i="25"/>
  <c r="M75" i="24"/>
  <c r="K76" i="24" s="1"/>
  <c r="E76" i="24" s="1"/>
  <c r="L75" i="24"/>
  <c r="J76" i="24" s="1"/>
  <c r="F77" i="20"/>
  <c r="E76" i="23"/>
  <c r="U78" i="15"/>
  <c r="T79" i="15"/>
  <c r="L76" i="22"/>
  <c r="J77" i="22" s="1"/>
  <c r="M76" i="22"/>
  <c r="K77" i="22" s="1"/>
  <c r="L80" i="11"/>
  <c r="J81" i="11" s="1"/>
  <c r="M80" i="11"/>
  <c r="K81" i="11" s="1"/>
  <c r="T76" i="21"/>
  <c r="U75" i="21"/>
  <c r="E78" i="19"/>
  <c r="S75" i="24"/>
  <c r="I76" i="23"/>
  <c r="S79" i="17"/>
  <c r="T79" i="17" s="1"/>
  <c r="L74" i="26"/>
  <c r="J75" i="26" s="1"/>
  <c r="D75" i="26" s="1"/>
  <c r="M74" i="26"/>
  <c r="K75" i="26" s="1"/>
  <c r="U78" i="17" l="1"/>
  <c r="T80" i="15"/>
  <c r="S78" i="20"/>
  <c r="U77" i="20" s="1"/>
  <c r="F78" i="20"/>
  <c r="T77" i="20"/>
  <c r="U76" i="20"/>
  <c r="S78" i="19"/>
  <c r="E77" i="22"/>
  <c r="T75" i="25"/>
  <c r="I78" i="20"/>
  <c r="L79" i="17"/>
  <c r="J80" i="17" s="1"/>
  <c r="D80" i="17" s="1"/>
  <c r="M79" i="17"/>
  <c r="K80" i="17" s="1"/>
  <c r="F75" i="25"/>
  <c r="F79" i="18"/>
  <c r="L77" i="21"/>
  <c r="J78" i="21" s="1"/>
  <c r="M77" i="21"/>
  <c r="K78" i="21" s="1"/>
  <c r="E78" i="21" s="1"/>
  <c r="S93" i="29"/>
  <c r="I80" i="16"/>
  <c r="D80" i="16"/>
  <c r="M80" i="15"/>
  <c r="K81" i="15" s="1"/>
  <c r="L80" i="15"/>
  <c r="J81" i="15" s="1"/>
  <c r="D81" i="15" s="1"/>
  <c r="F93" i="29"/>
  <c r="M76" i="23"/>
  <c r="K77" i="23" s="1"/>
  <c r="E77" i="23" s="1"/>
  <c r="L76" i="23"/>
  <c r="J77" i="23" s="1"/>
  <c r="I77" i="22"/>
  <c r="M75" i="25"/>
  <c r="K76" i="25" s="1"/>
  <c r="L75" i="25"/>
  <c r="J76" i="25" s="1"/>
  <c r="D76" i="25" s="1"/>
  <c r="S77" i="21"/>
  <c r="S76" i="24"/>
  <c r="T76" i="24" s="1"/>
  <c r="E81" i="11"/>
  <c r="S76" i="23"/>
  <c r="I76" i="24"/>
  <c r="D76" i="24"/>
  <c r="F79" i="17"/>
  <c r="E79" i="18"/>
  <c r="F78" i="19"/>
  <c r="F80" i="15"/>
  <c r="L93" i="29"/>
  <c r="J94" i="29" s="1"/>
  <c r="M93" i="29"/>
  <c r="K94" i="29" s="1"/>
  <c r="D77" i="22"/>
  <c r="I75" i="26"/>
  <c r="T75" i="24"/>
  <c r="U74" i="24"/>
  <c r="I81" i="11"/>
  <c r="D81" i="11"/>
  <c r="I79" i="18"/>
  <c r="M78" i="19"/>
  <c r="K79" i="19" s="1"/>
  <c r="E79" i="19" s="1"/>
  <c r="L78" i="19"/>
  <c r="J79" i="19" s="1"/>
  <c r="E80" i="16"/>
  <c r="T78" i="20" l="1"/>
  <c r="S79" i="19"/>
  <c r="T79" i="19" s="1"/>
  <c r="F81" i="15"/>
  <c r="F80" i="17"/>
  <c r="S79" i="18"/>
  <c r="S77" i="23"/>
  <c r="T77" i="23" s="1"/>
  <c r="S78" i="21"/>
  <c r="M80" i="16"/>
  <c r="K81" i="16" s="1"/>
  <c r="E81" i="16" s="1"/>
  <c r="L80" i="16"/>
  <c r="J81" i="16" s="1"/>
  <c r="D81" i="16" s="1"/>
  <c r="U77" i="19"/>
  <c r="T78" i="19"/>
  <c r="F76" i="24"/>
  <c r="S80" i="16"/>
  <c r="F77" i="22"/>
  <c r="L76" i="24"/>
  <c r="J77" i="24" s="1"/>
  <c r="M76" i="24"/>
  <c r="K77" i="24" s="1"/>
  <c r="E76" i="25"/>
  <c r="I77" i="23"/>
  <c r="D77" i="23"/>
  <c r="E80" i="17"/>
  <c r="F81" i="11"/>
  <c r="I81" i="15"/>
  <c r="I78" i="21"/>
  <c r="D78" i="21"/>
  <c r="I80" i="17"/>
  <c r="I79" i="19"/>
  <c r="I94" i="29"/>
  <c r="T76" i="23"/>
  <c r="U75" i="23"/>
  <c r="T77" i="21"/>
  <c r="U76" i="21"/>
  <c r="E81" i="15"/>
  <c r="E94" i="29"/>
  <c r="F76" i="25"/>
  <c r="S77" i="22"/>
  <c r="M79" i="18"/>
  <c r="K80" i="18" s="1"/>
  <c r="L79" i="18"/>
  <c r="J80" i="18" s="1"/>
  <c r="L81" i="11"/>
  <c r="J82" i="11" s="1"/>
  <c r="D82" i="11" s="1"/>
  <c r="M81" i="11"/>
  <c r="K82" i="11" s="1"/>
  <c r="U75" i="24"/>
  <c r="L75" i="26"/>
  <c r="J76" i="26" s="1"/>
  <c r="M75" i="26"/>
  <c r="K76" i="26" s="1"/>
  <c r="D79" i="19"/>
  <c r="S81" i="11"/>
  <c r="I76" i="25"/>
  <c r="M77" i="22"/>
  <c r="K78" i="22" s="1"/>
  <c r="E78" i="22" s="1"/>
  <c r="L77" i="22"/>
  <c r="J78" i="22" s="1"/>
  <c r="D94" i="29"/>
  <c r="F80" i="16"/>
  <c r="T93" i="29"/>
  <c r="U92" i="29"/>
  <c r="M78" i="20"/>
  <c r="K79" i="20" s="1"/>
  <c r="L78" i="20"/>
  <c r="J79" i="20" s="1"/>
  <c r="U76" i="23" l="1"/>
  <c r="U78" i="19"/>
  <c r="F82" i="11"/>
  <c r="S78" i="22"/>
  <c r="U77" i="22" s="1"/>
  <c r="F79" i="19"/>
  <c r="T77" i="22"/>
  <c r="U76" i="22"/>
  <c r="S94" i="29"/>
  <c r="S76" i="25"/>
  <c r="F81" i="16"/>
  <c r="L78" i="21"/>
  <c r="J79" i="21" s="1"/>
  <c r="M78" i="21"/>
  <c r="K79" i="21" s="1"/>
  <c r="I81" i="16"/>
  <c r="E79" i="20"/>
  <c r="F94" i="29"/>
  <c r="L76" i="25"/>
  <c r="J77" i="25" s="1"/>
  <c r="M76" i="25"/>
  <c r="K77" i="25" s="1"/>
  <c r="E77" i="25" s="1"/>
  <c r="T81" i="11"/>
  <c r="U80" i="11"/>
  <c r="F78" i="21"/>
  <c r="M81" i="15"/>
  <c r="K82" i="15" s="1"/>
  <c r="E82" i="15" s="1"/>
  <c r="L81" i="15"/>
  <c r="J82" i="15" s="1"/>
  <c r="L77" i="23"/>
  <c r="J78" i="23" s="1"/>
  <c r="M77" i="23"/>
  <c r="K78" i="23" s="1"/>
  <c r="I77" i="24"/>
  <c r="S81" i="16"/>
  <c r="T81" i="16" s="1"/>
  <c r="E80" i="18"/>
  <c r="I78" i="22"/>
  <c r="I80" i="18"/>
  <c r="D80" i="18"/>
  <c r="L79" i="19"/>
  <c r="J80" i="19" s="1"/>
  <c r="M79" i="19"/>
  <c r="K80" i="19" s="1"/>
  <c r="T80" i="16"/>
  <c r="U79" i="16"/>
  <c r="U78" i="18"/>
  <c r="T79" i="18"/>
  <c r="I82" i="11"/>
  <c r="S81" i="15"/>
  <c r="U77" i="21"/>
  <c r="F77" i="23"/>
  <c r="D78" i="22"/>
  <c r="I79" i="20"/>
  <c r="D79" i="20"/>
  <c r="E82" i="11"/>
  <c r="I76" i="26"/>
  <c r="D76" i="26"/>
  <c r="T78" i="21"/>
  <c r="L94" i="29"/>
  <c r="J95" i="29" s="1"/>
  <c r="D95" i="29" s="1"/>
  <c r="M94" i="29"/>
  <c r="K95" i="29" s="1"/>
  <c r="E95" i="29" s="1"/>
  <c r="L80" i="17"/>
  <c r="J81" i="17" s="1"/>
  <c r="M80" i="17"/>
  <c r="K81" i="17" s="1"/>
  <c r="S80" i="17"/>
  <c r="E77" i="24"/>
  <c r="D77" i="24"/>
  <c r="T78" i="22" l="1"/>
  <c r="U80" i="16"/>
  <c r="S95" i="29"/>
  <c r="U94" i="29" s="1"/>
  <c r="S77" i="24"/>
  <c r="M78" i="22"/>
  <c r="K79" i="22" s="1"/>
  <c r="L78" i="22"/>
  <c r="J79" i="22" s="1"/>
  <c r="E78" i="23"/>
  <c r="I79" i="21"/>
  <c r="F77" i="24"/>
  <c r="I81" i="17"/>
  <c r="D81" i="17"/>
  <c r="F79" i="20"/>
  <c r="S82" i="15"/>
  <c r="U81" i="15" s="1"/>
  <c r="E80" i="19"/>
  <c r="S80" i="18"/>
  <c r="I78" i="23"/>
  <c r="F95" i="29"/>
  <c r="T80" i="17"/>
  <c r="U79" i="17"/>
  <c r="I95" i="29"/>
  <c r="L76" i="26"/>
  <c r="J77" i="26" s="1"/>
  <c r="D77" i="26" s="1"/>
  <c r="M76" i="26"/>
  <c r="K77" i="26" s="1"/>
  <c r="M79" i="20"/>
  <c r="K80" i="20" s="1"/>
  <c r="E80" i="20" s="1"/>
  <c r="L79" i="20"/>
  <c r="J80" i="20" s="1"/>
  <c r="D80" i="20" s="1"/>
  <c r="F80" i="18"/>
  <c r="M77" i="24"/>
  <c r="K78" i="24" s="1"/>
  <c r="L77" i="24"/>
  <c r="J78" i="24" s="1"/>
  <c r="D78" i="24" s="1"/>
  <c r="I77" i="25"/>
  <c r="D77" i="25"/>
  <c r="S79" i="20"/>
  <c r="E79" i="21"/>
  <c r="S82" i="11"/>
  <c r="F78" i="22"/>
  <c r="M82" i="11"/>
  <c r="K83" i="11" s="1"/>
  <c r="E83" i="11" s="1"/>
  <c r="L82" i="11"/>
  <c r="J83" i="11" s="1"/>
  <c r="U93" i="29"/>
  <c r="T94" i="29"/>
  <c r="L80" i="18"/>
  <c r="J81" i="18" s="1"/>
  <c r="D81" i="18" s="1"/>
  <c r="M80" i="18"/>
  <c r="K81" i="18" s="1"/>
  <c r="D79" i="21"/>
  <c r="S77" i="25"/>
  <c r="T77" i="25" s="1"/>
  <c r="E81" i="17"/>
  <c r="D78" i="23"/>
  <c r="U80" i="15"/>
  <c r="T81" i="15"/>
  <c r="I80" i="19"/>
  <c r="I82" i="15"/>
  <c r="D82" i="15"/>
  <c r="L81" i="16"/>
  <c r="J82" i="16" s="1"/>
  <c r="M81" i="16"/>
  <c r="K82" i="16" s="1"/>
  <c r="T76" i="25"/>
  <c r="U75" i="25"/>
  <c r="D80" i="19"/>
  <c r="T95" i="29" l="1"/>
  <c r="T82" i="15"/>
  <c r="F78" i="24"/>
  <c r="F81" i="18"/>
  <c r="S83" i="11"/>
  <c r="F80" i="19"/>
  <c r="F82" i="15"/>
  <c r="L77" i="25"/>
  <c r="J78" i="25" s="1"/>
  <c r="M77" i="25"/>
  <c r="K78" i="25" s="1"/>
  <c r="M95" i="29"/>
  <c r="K96" i="29" s="1"/>
  <c r="L95" i="29"/>
  <c r="J96" i="29" s="1"/>
  <c r="S80" i="19"/>
  <c r="E82" i="16"/>
  <c r="T82" i="11"/>
  <c r="U81" i="11"/>
  <c r="F80" i="20"/>
  <c r="I79" i="22"/>
  <c r="U76" i="25"/>
  <c r="S81" i="17"/>
  <c r="I83" i="11"/>
  <c r="D83" i="11"/>
  <c r="I80" i="20"/>
  <c r="U79" i="18"/>
  <c r="T80" i="18"/>
  <c r="F81" i="17"/>
  <c r="S78" i="23"/>
  <c r="E78" i="24"/>
  <c r="M80" i="19"/>
  <c r="K81" i="19" s="1"/>
  <c r="E81" i="19" s="1"/>
  <c r="L80" i="19"/>
  <c r="J81" i="19" s="1"/>
  <c r="D81" i="19" s="1"/>
  <c r="I81" i="18"/>
  <c r="S80" i="20"/>
  <c r="T77" i="24"/>
  <c r="U76" i="24"/>
  <c r="F78" i="23"/>
  <c r="U78" i="20"/>
  <c r="T79" i="20"/>
  <c r="M78" i="23"/>
  <c r="K79" i="23" s="1"/>
  <c r="E79" i="23" s="1"/>
  <c r="L78" i="23"/>
  <c r="J79" i="23" s="1"/>
  <c r="D79" i="23" s="1"/>
  <c r="L81" i="17"/>
  <c r="J82" i="17" s="1"/>
  <c r="M81" i="17"/>
  <c r="K82" i="17" s="1"/>
  <c r="I82" i="16"/>
  <c r="D82" i="16"/>
  <c r="M82" i="15"/>
  <c r="K83" i="15" s="1"/>
  <c r="L82" i="15"/>
  <c r="J83" i="15" s="1"/>
  <c r="F79" i="21"/>
  <c r="D79" i="22"/>
  <c r="S79" i="21"/>
  <c r="F77" i="25"/>
  <c r="I78" i="24"/>
  <c r="I77" i="26"/>
  <c r="E81" i="18"/>
  <c r="M79" i="21"/>
  <c r="K80" i="21" s="1"/>
  <c r="E80" i="21" s="1"/>
  <c r="L79" i="21"/>
  <c r="J80" i="21" s="1"/>
  <c r="E79" i="22"/>
  <c r="S79" i="23" l="1"/>
  <c r="U78" i="23" s="1"/>
  <c r="S81" i="19"/>
  <c r="T81" i="19" s="1"/>
  <c r="F81" i="19"/>
  <c r="I83" i="15"/>
  <c r="M82" i="16"/>
  <c r="K83" i="16" s="1"/>
  <c r="E83" i="16" s="1"/>
  <c r="L82" i="16"/>
  <c r="J83" i="16" s="1"/>
  <c r="D83" i="16" s="1"/>
  <c r="I78" i="25"/>
  <c r="I80" i="21"/>
  <c r="L78" i="24"/>
  <c r="J79" i="24" s="1"/>
  <c r="M78" i="24"/>
  <c r="K79" i="24" s="1"/>
  <c r="F83" i="11"/>
  <c r="L79" i="22"/>
  <c r="J80" i="22" s="1"/>
  <c r="D80" i="22" s="1"/>
  <c r="M79" i="22"/>
  <c r="K80" i="22" s="1"/>
  <c r="E80" i="22" s="1"/>
  <c r="I96" i="29"/>
  <c r="D96" i="29"/>
  <c r="S79" i="22"/>
  <c r="S81" i="18"/>
  <c r="L77" i="26"/>
  <c r="J78" i="26" s="1"/>
  <c r="M77" i="26"/>
  <c r="K78" i="26" s="1"/>
  <c r="D78" i="25"/>
  <c r="F79" i="22"/>
  <c r="I79" i="23"/>
  <c r="M81" i="18"/>
  <c r="K82" i="18" s="1"/>
  <c r="E82" i="18" s="1"/>
  <c r="L81" i="18"/>
  <c r="J82" i="18" s="1"/>
  <c r="T78" i="23"/>
  <c r="U77" i="23"/>
  <c r="L80" i="20"/>
  <c r="J81" i="20" s="1"/>
  <c r="M80" i="20"/>
  <c r="K81" i="20" s="1"/>
  <c r="L83" i="11"/>
  <c r="J84" i="11" s="1"/>
  <c r="M83" i="11"/>
  <c r="K84" i="11" s="1"/>
  <c r="E78" i="25"/>
  <c r="F79" i="23"/>
  <c r="I81" i="19"/>
  <c r="U79" i="19"/>
  <c r="T80" i="19"/>
  <c r="S80" i="21"/>
  <c r="T80" i="21" s="1"/>
  <c r="E83" i="15"/>
  <c r="U79" i="20"/>
  <c r="E82" i="17"/>
  <c r="T83" i="11"/>
  <c r="S82" i="16"/>
  <c r="U78" i="21"/>
  <c r="T79" i="21"/>
  <c r="D80" i="21"/>
  <c r="F82" i="16"/>
  <c r="I82" i="17"/>
  <c r="T80" i="20"/>
  <c r="S78" i="24"/>
  <c r="D82" i="17"/>
  <c r="U80" i="17"/>
  <c r="T81" i="17"/>
  <c r="U82" i="11"/>
  <c r="E96" i="29"/>
  <c r="D83" i="15"/>
  <c r="T79" i="23" l="1"/>
  <c r="U80" i="19"/>
  <c r="F80" i="22"/>
  <c r="S82" i="17"/>
  <c r="E84" i="11"/>
  <c r="F96" i="29"/>
  <c r="L80" i="21"/>
  <c r="J81" i="21" s="1"/>
  <c r="D81" i="21" s="1"/>
  <c r="M80" i="21"/>
  <c r="K81" i="21" s="1"/>
  <c r="M83" i="15"/>
  <c r="K84" i="15" s="1"/>
  <c r="E84" i="15" s="1"/>
  <c r="L83" i="15"/>
  <c r="J84" i="15" s="1"/>
  <c r="D84" i="15" s="1"/>
  <c r="I84" i="11"/>
  <c r="U80" i="18"/>
  <c r="T81" i="18"/>
  <c r="F83" i="15"/>
  <c r="E79" i="24"/>
  <c r="L82" i="17"/>
  <c r="J83" i="17" s="1"/>
  <c r="D83" i="17" s="1"/>
  <c r="M82" i="17"/>
  <c r="K83" i="17" s="1"/>
  <c r="E83" i="17" s="1"/>
  <c r="F80" i="21"/>
  <c r="L81" i="19"/>
  <c r="J82" i="19" s="1"/>
  <c r="M81" i="19"/>
  <c r="K82" i="19" s="1"/>
  <c r="I81" i="20"/>
  <c r="D81" i="20"/>
  <c r="I78" i="26"/>
  <c r="D78" i="26"/>
  <c r="T79" i="22"/>
  <c r="U78" i="22"/>
  <c r="S96" i="29"/>
  <c r="T78" i="24"/>
  <c r="U77" i="24"/>
  <c r="S82" i="18"/>
  <c r="U81" i="18" s="1"/>
  <c r="I80" i="22"/>
  <c r="L78" i="25"/>
  <c r="J79" i="25" s="1"/>
  <c r="D79" i="25" s="1"/>
  <c r="M78" i="25"/>
  <c r="K79" i="25" s="1"/>
  <c r="E79" i="25" s="1"/>
  <c r="F83" i="16"/>
  <c r="S83" i="16"/>
  <c r="T83" i="16" s="1"/>
  <c r="S83" i="15"/>
  <c r="L79" i="23"/>
  <c r="J80" i="23" s="1"/>
  <c r="M79" i="23"/>
  <c r="K80" i="23" s="1"/>
  <c r="F78" i="25"/>
  <c r="I83" i="16"/>
  <c r="F82" i="17"/>
  <c r="U79" i="21"/>
  <c r="U81" i="16"/>
  <c r="T82" i="16"/>
  <c r="S78" i="25"/>
  <c r="E81" i="20"/>
  <c r="I82" i="18"/>
  <c r="D82" i="18"/>
  <c r="S80" i="22"/>
  <c r="T80" i="22" s="1"/>
  <c r="M96" i="29"/>
  <c r="K97" i="29" s="1"/>
  <c r="E97" i="29" s="1"/>
  <c r="L96" i="29"/>
  <c r="J97" i="29" s="1"/>
  <c r="D84" i="11"/>
  <c r="I79" i="24"/>
  <c r="D79" i="24"/>
  <c r="S84" i="15" l="1"/>
  <c r="U83" i="15" s="1"/>
  <c r="F84" i="11"/>
  <c r="L82" i="18"/>
  <c r="J83" i="18" s="1"/>
  <c r="D83" i="18" s="1"/>
  <c r="M82" i="18"/>
  <c r="K83" i="18" s="1"/>
  <c r="E80" i="23"/>
  <c r="T96" i="29"/>
  <c r="U95" i="29"/>
  <c r="I82" i="19"/>
  <c r="D82" i="19"/>
  <c r="S79" i="24"/>
  <c r="U81" i="17"/>
  <c r="T82" i="17"/>
  <c r="I97" i="29"/>
  <c r="I80" i="23"/>
  <c r="D80" i="23"/>
  <c r="F84" i="15"/>
  <c r="L84" i="11"/>
  <c r="J85" i="11" s="1"/>
  <c r="D85" i="11" s="1"/>
  <c r="M84" i="11"/>
  <c r="K85" i="11" s="1"/>
  <c r="E85" i="11" s="1"/>
  <c r="I81" i="21"/>
  <c r="S84" i="11"/>
  <c r="F82" i="18"/>
  <c r="F79" i="25"/>
  <c r="I79" i="25"/>
  <c r="L78" i="26"/>
  <c r="J79" i="26" s="1"/>
  <c r="M78" i="26"/>
  <c r="K79" i="26" s="1"/>
  <c r="M81" i="20"/>
  <c r="K82" i="20" s="1"/>
  <c r="E82" i="20" s="1"/>
  <c r="L81" i="20"/>
  <c r="J82" i="20" s="1"/>
  <c r="D82" i="20" s="1"/>
  <c r="T82" i="18"/>
  <c r="I84" i="15"/>
  <c r="T78" i="25"/>
  <c r="U77" i="25"/>
  <c r="M83" i="16"/>
  <c r="K84" i="16" s="1"/>
  <c r="L83" i="16"/>
  <c r="J84" i="16" s="1"/>
  <c r="L80" i="22"/>
  <c r="J81" i="22" s="1"/>
  <c r="M80" i="22"/>
  <c r="K81" i="22" s="1"/>
  <c r="F81" i="20"/>
  <c r="F81" i="21"/>
  <c r="E81" i="21"/>
  <c r="F79" i="24"/>
  <c r="S81" i="20"/>
  <c r="M79" i="24"/>
  <c r="K80" i="24" s="1"/>
  <c r="L79" i="24"/>
  <c r="J80" i="24" s="1"/>
  <c r="D80" i="24" s="1"/>
  <c r="S79" i="25"/>
  <c r="U78" i="25" s="1"/>
  <c r="U82" i="16"/>
  <c r="F83" i="17"/>
  <c r="T83" i="15"/>
  <c r="U82" i="15"/>
  <c r="S97" i="29"/>
  <c r="U96" i="29" s="1"/>
  <c r="U79" i="22"/>
  <c r="E82" i="19"/>
  <c r="I83" i="17"/>
  <c r="D97" i="29"/>
  <c r="S83" i="17"/>
  <c r="T84" i="15" l="1"/>
  <c r="T79" i="25"/>
  <c r="L83" i="17"/>
  <c r="J84" i="17" s="1"/>
  <c r="M83" i="17"/>
  <c r="K84" i="17" s="1"/>
  <c r="L79" i="25"/>
  <c r="J80" i="25" s="1"/>
  <c r="M79" i="25"/>
  <c r="K80" i="25" s="1"/>
  <c r="I80" i="24"/>
  <c r="I81" i="22"/>
  <c r="D81" i="22"/>
  <c r="I84" i="16"/>
  <c r="D84" i="16"/>
  <c r="F83" i="18"/>
  <c r="T84" i="11"/>
  <c r="U83" i="11"/>
  <c r="I85" i="11"/>
  <c r="E80" i="24"/>
  <c r="L82" i="19"/>
  <c r="J83" i="19" s="1"/>
  <c r="D83" i="19" s="1"/>
  <c r="M82" i="19"/>
  <c r="K83" i="19" s="1"/>
  <c r="S80" i="23"/>
  <c r="F80" i="24"/>
  <c r="F82" i="20"/>
  <c r="E84" i="16"/>
  <c r="L80" i="23"/>
  <c r="J81" i="23" s="1"/>
  <c r="D81" i="23" s="1"/>
  <c r="M80" i="23"/>
  <c r="K81" i="23" s="1"/>
  <c r="T79" i="24"/>
  <c r="U78" i="24"/>
  <c r="F85" i="11"/>
  <c r="S82" i="20"/>
  <c r="U81" i="20" s="1"/>
  <c r="M84" i="15"/>
  <c r="K85" i="15" s="1"/>
  <c r="L84" i="15"/>
  <c r="J85" i="15" s="1"/>
  <c r="I79" i="26"/>
  <c r="L81" i="21"/>
  <c r="J82" i="21" s="1"/>
  <c r="M81" i="21"/>
  <c r="K82" i="21" s="1"/>
  <c r="E82" i="21" s="1"/>
  <c r="T83" i="17"/>
  <c r="F82" i="19"/>
  <c r="D79" i="26"/>
  <c r="E83" i="18"/>
  <c r="F97" i="29"/>
  <c r="S82" i="19"/>
  <c r="T81" i="20"/>
  <c r="U80" i="20"/>
  <c r="S81" i="21"/>
  <c r="E81" i="22"/>
  <c r="I82" i="20"/>
  <c r="S85" i="11"/>
  <c r="T85" i="11" s="1"/>
  <c r="F80" i="23"/>
  <c r="M97" i="29"/>
  <c r="K98" i="29" s="1"/>
  <c r="L97" i="29"/>
  <c r="J98" i="29" s="1"/>
  <c r="D98" i="29" s="1"/>
  <c r="U82" i="17"/>
  <c r="T97" i="29"/>
  <c r="I83" i="18"/>
  <c r="U84" i="11" l="1"/>
  <c r="T82" i="20"/>
  <c r="F98" i="29"/>
  <c r="E98" i="29"/>
  <c r="S83" i="18"/>
  <c r="F83" i="19"/>
  <c r="I85" i="15"/>
  <c r="D85" i="15"/>
  <c r="U79" i="23"/>
  <c r="T80" i="23"/>
  <c r="L84" i="16"/>
  <c r="J85" i="16" s="1"/>
  <c r="D85" i="16" s="1"/>
  <c r="M84" i="16"/>
  <c r="K85" i="16" s="1"/>
  <c r="E85" i="16" s="1"/>
  <c r="E80" i="25"/>
  <c r="S82" i="21"/>
  <c r="U81" i="21" s="1"/>
  <c r="M85" i="11"/>
  <c r="K86" i="11" s="1"/>
  <c r="L85" i="11"/>
  <c r="J86" i="11" s="1"/>
  <c r="F81" i="22"/>
  <c r="L80" i="24"/>
  <c r="J81" i="24" s="1"/>
  <c r="M80" i="24"/>
  <c r="K81" i="24" s="1"/>
  <c r="I80" i="25"/>
  <c r="D80" i="25"/>
  <c r="F81" i="23"/>
  <c r="T81" i="21"/>
  <c r="U80" i="21"/>
  <c r="I81" i="23"/>
  <c r="I83" i="19"/>
  <c r="F84" i="16"/>
  <c r="E84" i="17"/>
  <c r="M83" i="18"/>
  <c r="K84" i="18" s="1"/>
  <c r="L83" i="18"/>
  <c r="J84" i="18" s="1"/>
  <c r="T82" i="19"/>
  <c r="U81" i="19"/>
  <c r="I82" i="21"/>
  <c r="D82" i="21"/>
  <c r="E85" i="15"/>
  <c r="S84" i="16"/>
  <c r="I98" i="29"/>
  <c r="M82" i="20"/>
  <c r="K83" i="20" s="1"/>
  <c r="L82" i="20"/>
  <c r="J83" i="20" s="1"/>
  <c r="S81" i="22"/>
  <c r="E83" i="19"/>
  <c r="M79" i="26"/>
  <c r="K80" i="26" s="1"/>
  <c r="L79" i="26"/>
  <c r="J80" i="26" s="1"/>
  <c r="E81" i="23"/>
  <c r="S80" i="24"/>
  <c r="L81" i="22"/>
  <c r="J82" i="22" s="1"/>
  <c r="D82" i="22" s="1"/>
  <c r="M81" i="22"/>
  <c r="K82" i="22" s="1"/>
  <c r="E82" i="22" s="1"/>
  <c r="I84" i="17"/>
  <c r="D84" i="17"/>
  <c r="T82" i="21" l="1"/>
  <c r="F82" i="22"/>
  <c r="S80" i="25"/>
  <c r="F85" i="15"/>
  <c r="S98" i="29"/>
  <c r="F84" i="17"/>
  <c r="T80" i="24"/>
  <c r="U79" i="24"/>
  <c r="I80" i="26"/>
  <c r="S82" i="22"/>
  <c r="S85" i="15"/>
  <c r="M82" i="21"/>
  <c r="K83" i="21" s="1"/>
  <c r="L82" i="21"/>
  <c r="J83" i="21" s="1"/>
  <c r="M81" i="23"/>
  <c r="K82" i="23" s="1"/>
  <c r="L81" i="23"/>
  <c r="J82" i="23" s="1"/>
  <c r="M80" i="25"/>
  <c r="K81" i="25" s="1"/>
  <c r="L80" i="25"/>
  <c r="J81" i="25" s="1"/>
  <c r="S81" i="23"/>
  <c r="U80" i="22"/>
  <c r="T81" i="22"/>
  <c r="M98" i="29"/>
  <c r="K99" i="29" s="1"/>
  <c r="E99" i="29" s="1"/>
  <c r="L98" i="29"/>
  <c r="J99" i="29" s="1"/>
  <c r="I84" i="18"/>
  <c r="D84" i="18"/>
  <c r="S84" i="17"/>
  <c r="L84" i="17"/>
  <c r="J85" i="17" s="1"/>
  <c r="M84" i="17"/>
  <c r="K85" i="17" s="1"/>
  <c r="E85" i="17" s="1"/>
  <c r="I82" i="22"/>
  <c r="I83" i="20"/>
  <c r="D83" i="20"/>
  <c r="S85" i="16"/>
  <c r="U84" i="16" s="1"/>
  <c r="F82" i="21"/>
  <c r="L83" i="19"/>
  <c r="J84" i="19" s="1"/>
  <c r="M83" i="19"/>
  <c r="K84" i="19" s="1"/>
  <c r="E84" i="19" s="1"/>
  <c r="D80" i="26"/>
  <c r="F80" i="25"/>
  <c r="I81" i="24"/>
  <c r="D81" i="24"/>
  <c r="I86" i="11"/>
  <c r="D86" i="11"/>
  <c r="M85" i="15"/>
  <c r="K86" i="15" s="1"/>
  <c r="E86" i="15" s="1"/>
  <c r="L85" i="15"/>
  <c r="J86" i="15" s="1"/>
  <c r="E84" i="18"/>
  <c r="E81" i="24"/>
  <c r="S83" i="19"/>
  <c r="E83" i="20"/>
  <c r="U83" i="16"/>
  <c r="T84" i="16"/>
  <c r="F85" i="16"/>
  <c r="E86" i="11"/>
  <c r="I85" i="16"/>
  <c r="U82" i="18"/>
  <c r="T83" i="18"/>
  <c r="S99" i="29" l="1"/>
  <c r="T99" i="29" s="1"/>
  <c r="T83" i="19"/>
  <c r="U82" i="19"/>
  <c r="M83" i="20"/>
  <c r="K84" i="20" s="1"/>
  <c r="E84" i="20" s="1"/>
  <c r="L83" i="20"/>
  <c r="J84" i="20" s="1"/>
  <c r="I81" i="25"/>
  <c r="S83" i="20"/>
  <c r="S81" i="24"/>
  <c r="M84" i="18"/>
  <c r="K85" i="18" s="1"/>
  <c r="E85" i="18" s="1"/>
  <c r="L84" i="18"/>
  <c r="J85" i="18" s="1"/>
  <c r="I83" i="21"/>
  <c r="S86" i="11"/>
  <c r="M86" i="11"/>
  <c r="K87" i="11" s="1"/>
  <c r="E87" i="11" s="1"/>
  <c r="L86" i="11"/>
  <c r="J87" i="11" s="1"/>
  <c r="D87" i="11" s="1"/>
  <c r="D83" i="21"/>
  <c r="F83" i="20"/>
  <c r="L82" i="22"/>
  <c r="J83" i="22" s="1"/>
  <c r="M82" i="22"/>
  <c r="K83" i="22" s="1"/>
  <c r="T84" i="17"/>
  <c r="U83" i="17"/>
  <c r="I99" i="29"/>
  <c r="D99" i="29"/>
  <c r="U81" i="22"/>
  <c r="U80" i="23"/>
  <c r="T81" i="23"/>
  <c r="E83" i="21"/>
  <c r="U84" i="15"/>
  <c r="T85" i="15"/>
  <c r="M80" i="26"/>
  <c r="K81" i="26" s="1"/>
  <c r="L80" i="26"/>
  <c r="J81" i="26" s="1"/>
  <c r="D81" i="26" s="1"/>
  <c r="S84" i="18"/>
  <c r="F86" i="11"/>
  <c r="I85" i="17"/>
  <c r="D85" i="17"/>
  <c r="U79" i="25"/>
  <c r="T80" i="25"/>
  <c r="I86" i="15"/>
  <c r="L81" i="24"/>
  <c r="J82" i="24" s="1"/>
  <c r="D82" i="24" s="1"/>
  <c r="M81" i="24"/>
  <c r="K82" i="24" s="1"/>
  <c r="E82" i="24" s="1"/>
  <c r="S85" i="17"/>
  <c r="T85" i="17" s="1"/>
  <c r="E82" i="23"/>
  <c r="S86" i="15"/>
  <c r="U85" i="15" s="1"/>
  <c r="D86" i="15"/>
  <c r="M85" i="16"/>
  <c r="K86" i="16" s="1"/>
  <c r="L85" i="16"/>
  <c r="J86" i="16" s="1"/>
  <c r="T85" i="16"/>
  <c r="S84" i="19"/>
  <c r="T84" i="19" s="1"/>
  <c r="F81" i="24"/>
  <c r="D81" i="25"/>
  <c r="I84" i="19"/>
  <c r="D84" i="19"/>
  <c r="F84" i="18"/>
  <c r="T82" i="22"/>
  <c r="I82" i="23"/>
  <c r="D82" i="23"/>
  <c r="U97" i="29"/>
  <c r="T98" i="29"/>
  <c r="E81" i="25"/>
  <c r="U98" i="29" l="1"/>
  <c r="U83" i="19"/>
  <c r="E86" i="16"/>
  <c r="I82" i="24"/>
  <c r="F87" i="11"/>
  <c r="F99" i="29"/>
  <c r="I83" i="22"/>
  <c r="D83" i="22"/>
  <c r="S87" i="11"/>
  <c r="U86" i="11" s="1"/>
  <c r="F86" i="15"/>
  <c r="S83" i="21"/>
  <c r="I85" i="18"/>
  <c r="I84" i="20"/>
  <c r="M82" i="23"/>
  <c r="K83" i="23" s="1"/>
  <c r="E83" i="23" s="1"/>
  <c r="L82" i="23"/>
  <c r="J83" i="23" s="1"/>
  <c r="D83" i="23" s="1"/>
  <c r="D85" i="18"/>
  <c r="F81" i="25"/>
  <c r="M86" i="15"/>
  <c r="K87" i="15" s="1"/>
  <c r="L86" i="15"/>
  <c r="J87" i="15" s="1"/>
  <c r="L85" i="17"/>
  <c r="J86" i="17" s="1"/>
  <c r="D86" i="17" s="1"/>
  <c r="M85" i="17"/>
  <c r="K86" i="17" s="1"/>
  <c r="S85" i="18"/>
  <c r="M99" i="29"/>
  <c r="K100" i="29" s="1"/>
  <c r="L99" i="29"/>
  <c r="J100" i="29" s="1"/>
  <c r="U84" i="17"/>
  <c r="D84" i="20"/>
  <c r="I87" i="11"/>
  <c r="S84" i="20"/>
  <c r="U83" i="20" s="1"/>
  <c r="F82" i="23"/>
  <c r="F82" i="24"/>
  <c r="S82" i="23"/>
  <c r="F83" i="21"/>
  <c r="S82" i="24"/>
  <c r="T82" i="24" s="1"/>
  <c r="L84" i="19"/>
  <c r="J85" i="19" s="1"/>
  <c r="D85" i="19" s="1"/>
  <c r="M84" i="19"/>
  <c r="K85" i="19" s="1"/>
  <c r="T86" i="11"/>
  <c r="U85" i="11"/>
  <c r="U80" i="24"/>
  <c r="T81" i="24"/>
  <c r="S81" i="25"/>
  <c r="F84" i="19"/>
  <c r="I86" i="16"/>
  <c r="D86" i="16"/>
  <c r="F85" i="17"/>
  <c r="T84" i="18"/>
  <c r="U83" i="18"/>
  <c r="I81" i="26"/>
  <c r="T86" i="15"/>
  <c r="E83" i="22"/>
  <c r="M83" i="21"/>
  <c r="K84" i="21" s="1"/>
  <c r="E84" i="21" s="1"/>
  <c r="L83" i="21"/>
  <c r="J84" i="21" s="1"/>
  <c r="U82" i="20"/>
  <c r="T83" i="20"/>
  <c r="M81" i="25"/>
  <c r="K82" i="25" s="1"/>
  <c r="E82" i="25" s="1"/>
  <c r="L81" i="25"/>
  <c r="J82" i="25" s="1"/>
  <c r="D82" i="25" s="1"/>
  <c r="T87" i="11" l="1"/>
  <c r="T84" i="20"/>
  <c r="U81" i="24"/>
  <c r="F83" i="23"/>
  <c r="S82" i="25"/>
  <c r="U81" i="25" s="1"/>
  <c r="I84" i="21"/>
  <c r="L86" i="16"/>
  <c r="J87" i="16" s="1"/>
  <c r="M86" i="16"/>
  <c r="K87" i="16" s="1"/>
  <c r="E87" i="16" s="1"/>
  <c r="S83" i="23"/>
  <c r="U82" i="23" s="1"/>
  <c r="I100" i="29"/>
  <c r="S84" i="21"/>
  <c r="T84" i="21" s="1"/>
  <c r="M82" i="24"/>
  <c r="K83" i="24" s="1"/>
  <c r="L82" i="24"/>
  <c r="J83" i="24" s="1"/>
  <c r="T82" i="23"/>
  <c r="U81" i="23"/>
  <c r="E100" i="29"/>
  <c r="E87" i="15"/>
  <c r="F82" i="25"/>
  <c r="U82" i="21"/>
  <c r="T83" i="21"/>
  <c r="S86" i="16"/>
  <c r="F86" i="16"/>
  <c r="E85" i="19"/>
  <c r="F84" i="20"/>
  <c r="E86" i="17"/>
  <c r="F85" i="19"/>
  <c r="I87" i="15"/>
  <c r="I83" i="23"/>
  <c r="F86" i="17"/>
  <c r="D84" i="21"/>
  <c r="M87" i="11"/>
  <c r="K88" i="11" s="1"/>
  <c r="L87" i="11"/>
  <c r="J88" i="11" s="1"/>
  <c r="M85" i="18"/>
  <c r="K86" i="18" s="1"/>
  <c r="L85" i="18"/>
  <c r="J86" i="18" s="1"/>
  <c r="D86" i="18" s="1"/>
  <c r="M83" i="22"/>
  <c r="K84" i="22" s="1"/>
  <c r="L83" i="22"/>
  <c r="J84" i="22" s="1"/>
  <c r="D84" i="22" s="1"/>
  <c r="I82" i="25"/>
  <c r="U84" i="18"/>
  <c r="S83" i="22"/>
  <c r="L81" i="26"/>
  <c r="J82" i="26" s="1"/>
  <c r="M81" i="26"/>
  <c r="K82" i="26" s="1"/>
  <c r="T85" i="18"/>
  <c r="U80" i="25"/>
  <c r="T81" i="25"/>
  <c r="I85" i="19"/>
  <c r="I86" i="17"/>
  <c r="F85" i="18"/>
  <c r="L84" i="20"/>
  <c r="J85" i="20" s="1"/>
  <c r="M84" i="20"/>
  <c r="K85" i="20" s="1"/>
  <c r="D87" i="15"/>
  <c r="F83" i="22"/>
  <c r="D100" i="29"/>
  <c r="T82" i="25" l="1"/>
  <c r="F100" i="29"/>
  <c r="M87" i="15"/>
  <c r="K88" i="15" s="1"/>
  <c r="E88" i="15" s="1"/>
  <c r="L87" i="15"/>
  <c r="J88" i="15" s="1"/>
  <c r="D88" i="15" s="1"/>
  <c r="T86" i="16"/>
  <c r="U85" i="16"/>
  <c r="S87" i="15"/>
  <c r="I87" i="16"/>
  <c r="I86" i="18"/>
  <c r="F84" i="22"/>
  <c r="I85" i="20"/>
  <c r="L86" i="17"/>
  <c r="J87" i="17" s="1"/>
  <c r="M86" i="17"/>
  <c r="K87" i="17" s="1"/>
  <c r="E87" i="17" s="1"/>
  <c r="I84" i="22"/>
  <c r="E88" i="11"/>
  <c r="S87" i="16"/>
  <c r="T87" i="16" s="1"/>
  <c r="U83" i="21"/>
  <c r="F87" i="15"/>
  <c r="F86" i="18"/>
  <c r="I82" i="26"/>
  <c r="D82" i="26"/>
  <c r="F84" i="21"/>
  <c r="E85" i="20"/>
  <c r="M85" i="19"/>
  <c r="K86" i="19" s="1"/>
  <c r="E86" i="19" s="1"/>
  <c r="L85" i="19"/>
  <c r="J86" i="19" s="1"/>
  <c r="E84" i="22"/>
  <c r="D87" i="16"/>
  <c r="I83" i="24"/>
  <c r="D83" i="24"/>
  <c r="T83" i="22"/>
  <c r="U82" i="22"/>
  <c r="L82" i="25"/>
  <c r="J83" i="25" s="1"/>
  <c r="M82" i="25"/>
  <c r="K83" i="25" s="1"/>
  <c r="E86" i="18"/>
  <c r="I88" i="11"/>
  <c r="D88" i="11"/>
  <c r="L83" i="23"/>
  <c r="J84" i="23" s="1"/>
  <c r="M83" i="23"/>
  <c r="K84" i="23" s="1"/>
  <c r="S86" i="17"/>
  <c r="D85" i="20"/>
  <c r="S85" i="19"/>
  <c r="S100" i="29"/>
  <c r="T83" i="23"/>
  <c r="E83" i="24"/>
  <c r="L100" i="29"/>
  <c r="J101" i="29" s="1"/>
  <c r="D101" i="29" s="1"/>
  <c r="M100" i="29"/>
  <c r="K101" i="29" s="1"/>
  <c r="M84" i="21"/>
  <c r="K85" i="21" s="1"/>
  <c r="L84" i="21"/>
  <c r="J85" i="21" s="1"/>
  <c r="U86" i="16" l="1"/>
  <c r="F101" i="29"/>
  <c r="S83" i="24"/>
  <c r="S87" i="17"/>
  <c r="U86" i="17" s="1"/>
  <c r="I86" i="19"/>
  <c r="D86" i="19"/>
  <c r="U85" i="17"/>
  <c r="T86" i="17"/>
  <c r="L83" i="24"/>
  <c r="J84" i="24" s="1"/>
  <c r="D84" i="24" s="1"/>
  <c r="M83" i="24"/>
  <c r="K84" i="24" s="1"/>
  <c r="I87" i="17"/>
  <c r="D87" i="17"/>
  <c r="L87" i="16"/>
  <c r="J88" i="16" s="1"/>
  <c r="D88" i="16" s="1"/>
  <c r="M87" i="16"/>
  <c r="K88" i="16" s="1"/>
  <c r="U84" i="19"/>
  <c r="T85" i="19"/>
  <c r="E84" i="23"/>
  <c r="L88" i="11"/>
  <c r="J89" i="11" s="1"/>
  <c r="D89" i="11" s="1"/>
  <c r="M88" i="11"/>
  <c r="K89" i="11" s="1"/>
  <c r="I83" i="25"/>
  <c r="D83" i="25"/>
  <c r="F87" i="16"/>
  <c r="S85" i="20"/>
  <c r="S88" i="11"/>
  <c r="I88" i="15"/>
  <c r="T100" i="29"/>
  <c r="U99" i="29"/>
  <c r="F88" i="11"/>
  <c r="F88" i="15"/>
  <c r="S88" i="15"/>
  <c r="T88" i="15" s="1"/>
  <c r="S86" i="19"/>
  <c r="T86" i="19" s="1"/>
  <c r="E83" i="25"/>
  <c r="L84" i="22"/>
  <c r="J85" i="22" s="1"/>
  <c r="M84" i="22"/>
  <c r="K85" i="22" s="1"/>
  <c r="E85" i="22" s="1"/>
  <c r="L86" i="18"/>
  <c r="J87" i="18" s="1"/>
  <c r="M86" i="18"/>
  <c r="K87" i="18" s="1"/>
  <c r="U86" i="15"/>
  <c r="T87" i="15"/>
  <c r="I85" i="21"/>
  <c r="E85" i="21"/>
  <c r="I101" i="29"/>
  <c r="E101" i="29"/>
  <c r="F85" i="20"/>
  <c r="I84" i="23"/>
  <c r="D84" i="23"/>
  <c r="S86" i="18"/>
  <c r="F83" i="24"/>
  <c r="S84" i="22"/>
  <c r="D85" i="21"/>
  <c r="L82" i="26"/>
  <c r="J83" i="26" s="1"/>
  <c r="D83" i="26" s="1"/>
  <c r="M82" i="26"/>
  <c r="K83" i="26" s="1"/>
  <c r="M85" i="20"/>
  <c r="K86" i="20" s="1"/>
  <c r="E86" i="20" s="1"/>
  <c r="L85" i="20"/>
  <c r="J86" i="20" s="1"/>
  <c r="D86" i="20" s="1"/>
  <c r="T87" i="17" l="1"/>
  <c r="U87" i="15"/>
  <c r="F86" i="20"/>
  <c r="L85" i="21"/>
  <c r="J86" i="21" s="1"/>
  <c r="D86" i="21" s="1"/>
  <c r="M85" i="21"/>
  <c r="K86" i="21" s="1"/>
  <c r="E86" i="21" s="1"/>
  <c r="S86" i="20"/>
  <c r="M86" i="19"/>
  <c r="K87" i="19" s="1"/>
  <c r="L86" i="19"/>
  <c r="J87" i="19" s="1"/>
  <c r="D87" i="19" s="1"/>
  <c r="S85" i="22"/>
  <c r="U84" i="22" s="1"/>
  <c r="F89" i="11"/>
  <c r="U84" i="20"/>
  <c r="T85" i="20"/>
  <c r="F83" i="25"/>
  <c r="I86" i="20"/>
  <c r="U83" i="22"/>
  <c r="T84" i="22"/>
  <c r="E87" i="18"/>
  <c r="M84" i="23"/>
  <c r="K85" i="23" s="1"/>
  <c r="L84" i="23"/>
  <c r="J85" i="23" s="1"/>
  <c r="S101" i="29"/>
  <c r="I87" i="18"/>
  <c r="D87" i="18"/>
  <c r="S83" i="25"/>
  <c r="E89" i="11"/>
  <c r="S84" i="23"/>
  <c r="I88" i="16"/>
  <c r="F86" i="19"/>
  <c r="F85" i="21"/>
  <c r="F84" i="23"/>
  <c r="L101" i="29"/>
  <c r="J102" i="29" s="1"/>
  <c r="M101" i="29"/>
  <c r="K102" i="29" s="1"/>
  <c r="I85" i="22"/>
  <c r="D85" i="22"/>
  <c r="L88" i="15"/>
  <c r="J89" i="15" s="1"/>
  <c r="M88" i="15"/>
  <c r="K89" i="15" s="1"/>
  <c r="T83" i="24"/>
  <c r="U82" i="24"/>
  <c r="F84" i="24"/>
  <c r="S85" i="21"/>
  <c r="I89" i="11"/>
  <c r="E88" i="16"/>
  <c r="L87" i="17"/>
  <c r="J88" i="17" s="1"/>
  <c r="D88" i="17" s="1"/>
  <c r="M87" i="17"/>
  <c r="K88" i="17" s="1"/>
  <c r="I83" i="26"/>
  <c r="T86" i="18"/>
  <c r="U85" i="18"/>
  <c r="U87" i="11"/>
  <c r="T88" i="11"/>
  <c r="F88" i="16"/>
  <c r="M83" i="25"/>
  <c r="K84" i="25" s="1"/>
  <c r="E84" i="25" s="1"/>
  <c r="L83" i="25"/>
  <c r="J84" i="25" s="1"/>
  <c r="U85" i="19"/>
  <c r="F87" i="17"/>
  <c r="I84" i="24"/>
  <c r="E84" i="24"/>
  <c r="T85" i="22" l="1"/>
  <c r="F87" i="19"/>
  <c r="F86" i="21"/>
  <c r="M84" i="24"/>
  <c r="K85" i="24" s="1"/>
  <c r="E85" i="24" s="1"/>
  <c r="L84" i="24"/>
  <c r="J85" i="24" s="1"/>
  <c r="S89" i="11"/>
  <c r="M86" i="20"/>
  <c r="K87" i="20" s="1"/>
  <c r="L86" i="20"/>
  <c r="J87" i="20" s="1"/>
  <c r="I84" i="25"/>
  <c r="L83" i="26"/>
  <c r="J84" i="26" s="1"/>
  <c r="M83" i="26"/>
  <c r="K84" i="26" s="1"/>
  <c r="F85" i="22"/>
  <c r="S84" i="25"/>
  <c r="U83" i="25" s="1"/>
  <c r="E87" i="19"/>
  <c r="S84" i="24"/>
  <c r="F88" i="17"/>
  <c r="I88" i="17"/>
  <c r="L89" i="11"/>
  <c r="J90" i="11" s="1"/>
  <c r="M89" i="11"/>
  <c r="K90" i="11" s="1"/>
  <c r="T85" i="21"/>
  <c r="U84" i="21"/>
  <c r="E85" i="23"/>
  <c r="U82" i="25"/>
  <c r="T83" i="25"/>
  <c r="E102" i="29"/>
  <c r="S87" i="18"/>
  <c r="D84" i="25"/>
  <c r="T86" i="20"/>
  <c r="I89" i="15"/>
  <c r="D89" i="15"/>
  <c r="I85" i="23"/>
  <c r="I87" i="19"/>
  <c r="I86" i="21"/>
  <c r="E88" i="17"/>
  <c r="S86" i="21"/>
  <c r="U85" i="21" s="1"/>
  <c r="I102" i="29"/>
  <c r="D102" i="29"/>
  <c r="L88" i="16"/>
  <c r="J89" i="16" s="1"/>
  <c r="M88" i="16"/>
  <c r="K89" i="16" s="1"/>
  <c r="E89" i="16" s="1"/>
  <c r="M87" i="18"/>
  <c r="K88" i="18" s="1"/>
  <c r="L87" i="18"/>
  <c r="J88" i="18" s="1"/>
  <c r="D88" i="18" s="1"/>
  <c r="S88" i="16"/>
  <c r="E89" i="15"/>
  <c r="M85" i="22"/>
  <c r="K86" i="22" s="1"/>
  <c r="L85" i="22"/>
  <c r="J86" i="22" s="1"/>
  <c r="D86" i="22" s="1"/>
  <c r="D85" i="23"/>
  <c r="T84" i="23"/>
  <c r="U83" i="23"/>
  <c r="F87" i="18"/>
  <c r="T101" i="29"/>
  <c r="U100" i="29"/>
  <c r="U85" i="20"/>
  <c r="F88" i="18" l="1"/>
  <c r="F86" i="22"/>
  <c r="M89" i="15"/>
  <c r="K90" i="15" s="1"/>
  <c r="L89" i="15"/>
  <c r="J90" i="15" s="1"/>
  <c r="S102" i="29"/>
  <c r="I87" i="20"/>
  <c r="D87" i="20"/>
  <c r="F102" i="29"/>
  <c r="L86" i="21"/>
  <c r="J87" i="21" s="1"/>
  <c r="M86" i="21"/>
  <c r="K87" i="21" s="1"/>
  <c r="S89" i="15"/>
  <c r="S88" i="17"/>
  <c r="F89" i="15"/>
  <c r="E88" i="18"/>
  <c r="S85" i="24"/>
  <c r="T85" i="24" s="1"/>
  <c r="E90" i="11"/>
  <c r="I85" i="24"/>
  <c r="D85" i="24"/>
  <c r="I86" i="22"/>
  <c r="S89" i="16"/>
  <c r="T89" i="16" s="1"/>
  <c r="I88" i="18"/>
  <c r="M88" i="17"/>
  <c r="K89" i="17" s="1"/>
  <c r="E89" i="17" s="1"/>
  <c r="L88" i="17"/>
  <c r="J89" i="17" s="1"/>
  <c r="S87" i="19"/>
  <c r="E86" i="22"/>
  <c r="T88" i="16"/>
  <c r="U87" i="16"/>
  <c r="M85" i="23"/>
  <c r="K86" i="23" s="1"/>
  <c r="E86" i="23" s="1"/>
  <c r="L85" i="23"/>
  <c r="J86" i="23" s="1"/>
  <c r="D86" i="23" s="1"/>
  <c r="F84" i="25"/>
  <c r="S85" i="23"/>
  <c r="T86" i="21"/>
  <c r="I84" i="26"/>
  <c r="D84" i="26"/>
  <c r="E87" i="20"/>
  <c r="F85" i="23"/>
  <c r="I89" i="16"/>
  <c r="D89" i="16"/>
  <c r="M102" i="29"/>
  <c r="K103" i="29" s="1"/>
  <c r="L102" i="29"/>
  <c r="J103" i="29" s="1"/>
  <c r="D103" i="29" s="1"/>
  <c r="M87" i="19"/>
  <c r="K88" i="19" s="1"/>
  <c r="L87" i="19"/>
  <c r="J88" i="19" s="1"/>
  <c r="U86" i="18"/>
  <c r="T87" i="18"/>
  <c r="T84" i="25"/>
  <c r="I90" i="11"/>
  <c r="D90" i="11"/>
  <c r="T84" i="24"/>
  <c r="U83" i="24"/>
  <c r="M84" i="25"/>
  <c r="K85" i="25" s="1"/>
  <c r="L84" i="25"/>
  <c r="J85" i="25" s="1"/>
  <c r="D85" i="25" s="1"/>
  <c r="T89" i="11"/>
  <c r="U88" i="11"/>
  <c r="U84" i="24" l="1"/>
  <c r="U88" i="16"/>
  <c r="S86" i="23"/>
  <c r="T86" i="23" s="1"/>
  <c r="F103" i="29"/>
  <c r="S87" i="20"/>
  <c r="L88" i="18"/>
  <c r="J89" i="18" s="1"/>
  <c r="M88" i="18"/>
  <c r="K89" i="18" s="1"/>
  <c r="E89" i="18" s="1"/>
  <c r="S90" i="11"/>
  <c r="S88" i="18"/>
  <c r="T89" i="15"/>
  <c r="U88" i="15"/>
  <c r="I90" i="15"/>
  <c r="I88" i="19"/>
  <c r="D88" i="19"/>
  <c r="F85" i="25"/>
  <c r="I89" i="17"/>
  <c r="D89" i="17"/>
  <c r="U87" i="17"/>
  <c r="T88" i="17"/>
  <c r="L90" i="11"/>
  <c r="J91" i="11" s="1"/>
  <c r="D91" i="11" s="1"/>
  <c r="M90" i="11"/>
  <c r="K91" i="11" s="1"/>
  <c r="E91" i="11" s="1"/>
  <c r="D90" i="15"/>
  <c r="E103" i="29"/>
  <c r="E85" i="25"/>
  <c r="L84" i="26"/>
  <c r="J85" i="26" s="1"/>
  <c r="D85" i="26" s="1"/>
  <c r="M84" i="26"/>
  <c r="K85" i="26" s="1"/>
  <c r="T87" i="19"/>
  <c r="U86" i="19"/>
  <c r="M86" i="22"/>
  <c r="K87" i="22" s="1"/>
  <c r="L86" i="22"/>
  <c r="J87" i="22" s="1"/>
  <c r="S89" i="17"/>
  <c r="U88" i="17" s="1"/>
  <c r="I87" i="21"/>
  <c r="D87" i="21"/>
  <c r="F90" i="11"/>
  <c r="F89" i="16"/>
  <c r="F85" i="24"/>
  <c r="F87" i="20"/>
  <c r="I85" i="25"/>
  <c r="I103" i="29"/>
  <c r="M89" i="16"/>
  <c r="K90" i="16" s="1"/>
  <c r="L89" i="16"/>
  <c r="J90" i="16" s="1"/>
  <c r="F86" i="23"/>
  <c r="U84" i="23"/>
  <c r="T85" i="23"/>
  <c r="I86" i="23"/>
  <c r="S86" i="22"/>
  <c r="E88" i="19"/>
  <c r="M85" i="24"/>
  <c r="K86" i="24" s="1"/>
  <c r="L85" i="24"/>
  <c r="J86" i="24" s="1"/>
  <c r="D86" i="24" s="1"/>
  <c r="E90" i="15"/>
  <c r="E87" i="21"/>
  <c r="L87" i="20"/>
  <c r="J88" i="20" s="1"/>
  <c r="D88" i="20" s="1"/>
  <c r="M87" i="20"/>
  <c r="K88" i="20" s="1"/>
  <c r="E88" i="20" s="1"/>
  <c r="U101" i="29"/>
  <c r="T102" i="29"/>
  <c r="T89" i="17" l="1"/>
  <c r="U85" i="23"/>
  <c r="F88" i="20"/>
  <c r="S88" i="19"/>
  <c r="M86" i="23"/>
  <c r="K87" i="23" s="1"/>
  <c r="L86" i="23"/>
  <c r="J87" i="23" s="1"/>
  <c r="I90" i="16"/>
  <c r="F86" i="24"/>
  <c r="F91" i="11"/>
  <c r="L87" i="21"/>
  <c r="J88" i="21" s="1"/>
  <c r="D88" i="21" s="1"/>
  <c r="M87" i="21"/>
  <c r="K88" i="21" s="1"/>
  <c r="E88" i="21" s="1"/>
  <c r="S88" i="20"/>
  <c r="T88" i="20" s="1"/>
  <c r="S90" i="15"/>
  <c r="E90" i="16"/>
  <c r="D90" i="16"/>
  <c r="F90" i="15"/>
  <c r="M90" i="15"/>
  <c r="K91" i="15" s="1"/>
  <c r="E91" i="15" s="1"/>
  <c r="L90" i="15"/>
  <c r="J91" i="15" s="1"/>
  <c r="D91" i="15" s="1"/>
  <c r="U89" i="11"/>
  <c r="T90" i="11"/>
  <c r="I86" i="24"/>
  <c r="S87" i="21"/>
  <c r="E86" i="24"/>
  <c r="L103" i="29"/>
  <c r="J104" i="29" s="1"/>
  <c r="M103" i="29"/>
  <c r="K104" i="29" s="1"/>
  <c r="I87" i="22"/>
  <c r="D87" i="22"/>
  <c r="I85" i="26"/>
  <c r="I91" i="11"/>
  <c r="M89" i="17"/>
  <c r="K90" i="17" s="1"/>
  <c r="L89" i="17"/>
  <c r="J90" i="17" s="1"/>
  <c r="L88" i="19"/>
  <c r="J89" i="19" s="1"/>
  <c r="M88" i="19"/>
  <c r="K89" i="19" s="1"/>
  <c r="T88" i="18"/>
  <c r="U87" i="18"/>
  <c r="I89" i="18"/>
  <c r="D89" i="18"/>
  <c r="S85" i="25"/>
  <c r="S91" i="11"/>
  <c r="T91" i="11" s="1"/>
  <c r="E87" i="22"/>
  <c r="M85" i="25"/>
  <c r="K86" i="25" s="1"/>
  <c r="E86" i="25" s="1"/>
  <c r="L85" i="25"/>
  <c r="J86" i="25" s="1"/>
  <c r="F89" i="17"/>
  <c r="F88" i="19"/>
  <c r="T87" i="20"/>
  <c r="U86" i="20"/>
  <c r="I88" i="20"/>
  <c r="T86" i="22"/>
  <c r="U85" i="22"/>
  <c r="F87" i="21"/>
  <c r="S103" i="29"/>
  <c r="S89" i="18"/>
  <c r="U90" i="11" l="1"/>
  <c r="U87" i="20"/>
  <c r="F88" i="21"/>
  <c r="S87" i="22"/>
  <c r="I87" i="23"/>
  <c r="D87" i="23"/>
  <c r="F89" i="18"/>
  <c r="I89" i="19"/>
  <c r="L85" i="26"/>
  <c r="J86" i="26" s="1"/>
  <c r="M85" i="26"/>
  <c r="K86" i="26" s="1"/>
  <c r="S88" i="21"/>
  <c r="U87" i="21" s="1"/>
  <c r="I91" i="15"/>
  <c r="S91" i="15"/>
  <c r="T91" i="15" s="1"/>
  <c r="E87" i="23"/>
  <c r="U102" i="29"/>
  <c r="T103" i="29"/>
  <c r="D89" i="19"/>
  <c r="U84" i="25"/>
  <c r="T85" i="25"/>
  <c r="L89" i="18"/>
  <c r="J90" i="18" s="1"/>
  <c r="D90" i="18" s="1"/>
  <c r="M89" i="18"/>
  <c r="K90" i="18" s="1"/>
  <c r="T89" i="18"/>
  <c r="M91" i="11"/>
  <c r="K92" i="11" s="1"/>
  <c r="L91" i="11"/>
  <c r="J92" i="11" s="1"/>
  <c r="M87" i="22"/>
  <c r="K88" i="22" s="1"/>
  <c r="E88" i="22" s="1"/>
  <c r="L87" i="22"/>
  <c r="J88" i="22" s="1"/>
  <c r="D88" i="22" s="1"/>
  <c r="S86" i="24"/>
  <c r="S90" i="16"/>
  <c r="I88" i="21"/>
  <c r="L90" i="16"/>
  <c r="J91" i="16" s="1"/>
  <c r="M90" i="16"/>
  <c r="K91" i="16" s="1"/>
  <c r="E91" i="16" s="1"/>
  <c r="U87" i="19"/>
  <c r="T88" i="19"/>
  <c r="I90" i="17"/>
  <c r="M86" i="24"/>
  <c r="K87" i="24" s="1"/>
  <c r="L86" i="24"/>
  <c r="J87" i="24" s="1"/>
  <c r="F91" i="15"/>
  <c r="M88" i="20"/>
  <c r="K89" i="20" s="1"/>
  <c r="L88" i="20"/>
  <c r="J89" i="20" s="1"/>
  <c r="E90" i="17"/>
  <c r="E104" i="29"/>
  <c r="D90" i="17"/>
  <c r="I86" i="25"/>
  <c r="D86" i="25"/>
  <c r="S86" i="25"/>
  <c r="T86" i="25" s="1"/>
  <c r="U88" i="18"/>
  <c r="F87" i="22"/>
  <c r="I104" i="29"/>
  <c r="D104" i="29"/>
  <c r="T87" i="21"/>
  <c r="U86" i="21"/>
  <c r="F90" i="16"/>
  <c r="T90" i="15"/>
  <c r="U89" i="15"/>
  <c r="E89" i="19"/>
  <c r="T88" i="21" l="1"/>
  <c r="U85" i="25"/>
  <c r="U90" i="15"/>
  <c r="F90" i="17"/>
  <c r="I91" i="16"/>
  <c r="U85" i="24"/>
  <c r="T86" i="24"/>
  <c r="E90" i="18"/>
  <c r="I86" i="26"/>
  <c r="D86" i="26"/>
  <c r="F86" i="25"/>
  <c r="S91" i="16"/>
  <c r="T91" i="16" s="1"/>
  <c r="I90" i="18"/>
  <c r="D91" i="16"/>
  <c r="L104" i="29"/>
  <c r="J105" i="29" s="1"/>
  <c r="D105" i="29" s="1"/>
  <c r="M104" i="29"/>
  <c r="K105" i="29" s="1"/>
  <c r="E105" i="29" s="1"/>
  <c r="M86" i="25"/>
  <c r="K87" i="25" s="1"/>
  <c r="L86" i="25"/>
  <c r="J87" i="25" s="1"/>
  <c r="D87" i="25" s="1"/>
  <c r="E89" i="20"/>
  <c r="E87" i="24"/>
  <c r="F89" i="19"/>
  <c r="M91" i="15"/>
  <c r="K92" i="15" s="1"/>
  <c r="L91" i="15"/>
  <c r="J92" i="15" s="1"/>
  <c r="S89" i="19"/>
  <c r="S90" i="17"/>
  <c r="I92" i="11"/>
  <c r="D92" i="11"/>
  <c r="F90" i="18"/>
  <c r="M87" i="23"/>
  <c r="K88" i="23" s="1"/>
  <c r="E88" i="23" s="1"/>
  <c r="L87" i="23"/>
  <c r="J88" i="23" s="1"/>
  <c r="D88" i="23" s="1"/>
  <c r="S88" i="22"/>
  <c r="T88" i="22" s="1"/>
  <c r="S104" i="29"/>
  <c r="L90" i="17"/>
  <c r="J91" i="17" s="1"/>
  <c r="D91" i="17" s="1"/>
  <c r="M90" i="17"/>
  <c r="K91" i="17" s="1"/>
  <c r="E92" i="11"/>
  <c r="U86" i="22"/>
  <c r="T87" i="22"/>
  <c r="F104" i="29"/>
  <c r="F88" i="22"/>
  <c r="I89" i="20"/>
  <c r="D89" i="20"/>
  <c r="I87" i="24"/>
  <c r="D87" i="24"/>
  <c r="M88" i="21"/>
  <c r="K89" i="21" s="1"/>
  <c r="L88" i="21"/>
  <c r="J89" i="21" s="1"/>
  <c r="T90" i="16"/>
  <c r="U89" i="16"/>
  <c r="I88" i="22"/>
  <c r="S87" i="23"/>
  <c r="M89" i="19"/>
  <c r="K90" i="19" s="1"/>
  <c r="E90" i="19" s="1"/>
  <c r="L89" i="19"/>
  <c r="J90" i="19" s="1"/>
  <c r="D90" i="19" s="1"/>
  <c r="F87" i="23"/>
  <c r="U87" i="22" l="1"/>
  <c r="U90" i="16"/>
  <c r="S105" i="29"/>
  <c r="T105" i="29" s="1"/>
  <c r="S88" i="23"/>
  <c r="T88" i="23" s="1"/>
  <c r="U86" i="23"/>
  <c r="T87" i="23"/>
  <c r="T104" i="29"/>
  <c r="U103" i="29"/>
  <c r="U89" i="17"/>
  <c r="T90" i="17"/>
  <c r="F90" i="19"/>
  <c r="S89" i="20"/>
  <c r="L90" i="18"/>
  <c r="J91" i="18" s="1"/>
  <c r="M90" i="18"/>
  <c r="K91" i="18" s="1"/>
  <c r="E91" i="18" s="1"/>
  <c r="M86" i="26"/>
  <c r="K87" i="26" s="1"/>
  <c r="L86" i="26"/>
  <c r="J87" i="26" s="1"/>
  <c r="L91" i="16"/>
  <c r="J92" i="16" s="1"/>
  <c r="D92" i="16" s="1"/>
  <c r="M91" i="16"/>
  <c r="K92" i="16" s="1"/>
  <c r="I89" i="21"/>
  <c r="D89" i="21"/>
  <c r="I92" i="15"/>
  <c r="D92" i="15"/>
  <c r="S90" i="18"/>
  <c r="F91" i="17"/>
  <c r="F88" i="23"/>
  <c r="F87" i="24"/>
  <c r="S92" i="11"/>
  <c r="I88" i="23"/>
  <c r="E91" i="17"/>
  <c r="S87" i="24"/>
  <c r="E87" i="25"/>
  <c r="L88" i="22"/>
  <c r="J89" i="22" s="1"/>
  <c r="M88" i="22"/>
  <c r="K89" i="22" s="1"/>
  <c r="F89" i="20"/>
  <c r="F92" i="11"/>
  <c r="F87" i="25"/>
  <c r="I90" i="19"/>
  <c r="L87" i="24"/>
  <c r="J88" i="24" s="1"/>
  <c r="M87" i="24"/>
  <c r="K88" i="24" s="1"/>
  <c r="F105" i="29"/>
  <c r="S90" i="19"/>
  <c r="U89" i="19" s="1"/>
  <c r="I105" i="29"/>
  <c r="E89" i="21"/>
  <c r="M89" i="20"/>
  <c r="K90" i="20" s="1"/>
  <c r="E90" i="20" s="1"/>
  <c r="L89" i="20"/>
  <c r="J90" i="20" s="1"/>
  <c r="I91" i="17"/>
  <c r="M92" i="11"/>
  <c r="K93" i="11" s="1"/>
  <c r="E93" i="11" s="1"/>
  <c r="L92" i="11"/>
  <c r="J93" i="11" s="1"/>
  <c r="D93" i="11" s="1"/>
  <c r="U88" i="19"/>
  <c r="T89" i="19"/>
  <c r="E92" i="15"/>
  <c r="I87" i="25"/>
  <c r="F91" i="16"/>
  <c r="U104" i="29" l="1"/>
  <c r="T90" i="19"/>
  <c r="U87" i="23"/>
  <c r="F93" i="11"/>
  <c r="S92" i="15"/>
  <c r="I90" i="20"/>
  <c r="S87" i="25"/>
  <c r="M88" i="23"/>
  <c r="K89" i="23" s="1"/>
  <c r="L88" i="23"/>
  <c r="J89" i="23" s="1"/>
  <c r="F92" i="15"/>
  <c r="I87" i="26"/>
  <c r="S90" i="20"/>
  <c r="T90" i="20" s="1"/>
  <c r="E89" i="22"/>
  <c r="T89" i="20"/>
  <c r="U88" i="20"/>
  <c r="D87" i="26"/>
  <c r="L87" i="25"/>
  <c r="J88" i="25" s="1"/>
  <c r="M87" i="25"/>
  <c r="K88" i="25" s="1"/>
  <c r="L91" i="17"/>
  <c r="J92" i="17" s="1"/>
  <c r="M91" i="17"/>
  <c r="K92" i="17" s="1"/>
  <c r="E92" i="17" s="1"/>
  <c r="I88" i="24"/>
  <c r="D90" i="20"/>
  <c r="U86" i="24"/>
  <c r="T87" i="24"/>
  <c r="T90" i="18"/>
  <c r="U89" i="18"/>
  <c r="I92" i="16"/>
  <c r="I91" i="18"/>
  <c r="D91" i="18"/>
  <c r="F92" i="16"/>
  <c r="S89" i="21"/>
  <c r="L105" i="29"/>
  <c r="J106" i="29" s="1"/>
  <c r="M105" i="29"/>
  <c r="K106" i="29" s="1"/>
  <c r="F89" i="21"/>
  <c r="M90" i="19"/>
  <c r="K91" i="19" s="1"/>
  <c r="L90" i="19"/>
  <c r="J91" i="19" s="1"/>
  <c r="S93" i="11"/>
  <c r="T93" i="11" s="1"/>
  <c r="I93" i="11"/>
  <c r="I89" i="22"/>
  <c r="D89" i="22"/>
  <c r="E88" i="24"/>
  <c r="S91" i="17"/>
  <c r="U91" i="11"/>
  <c r="T92" i="11"/>
  <c r="D88" i="24"/>
  <c r="S91" i="18"/>
  <c r="T91" i="18" s="1"/>
  <c r="L92" i="15"/>
  <c r="J93" i="15" s="1"/>
  <c r="M92" i="15"/>
  <c r="K93" i="15" s="1"/>
  <c r="L89" i="21"/>
  <c r="J90" i="21" s="1"/>
  <c r="M89" i="21"/>
  <c r="K90" i="21" s="1"/>
  <c r="E90" i="21" s="1"/>
  <c r="E92" i="16"/>
  <c r="U89" i="20" l="1"/>
  <c r="U92" i="11"/>
  <c r="U90" i="18"/>
  <c r="S92" i="16"/>
  <c r="F88" i="24"/>
  <c r="F89" i="22"/>
  <c r="E91" i="19"/>
  <c r="L87" i="26"/>
  <c r="J88" i="26" s="1"/>
  <c r="D88" i="26" s="1"/>
  <c r="M87" i="26"/>
  <c r="K88" i="26" s="1"/>
  <c r="I90" i="21"/>
  <c r="S88" i="24"/>
  <c r="M93" i="11"/>
  <c r="K94" i="11" s="1"/>
  <c r="L93" i="11"/>
  <c r="J94" i="11" s="1"/>
  <c r="I91" i="19"/>
  <c r="D91" i="19"/>
  <c r="D90" i="21"/>
  <c r="E106" i="29"/>
  <c r="U86" i="25"/>
  <c r="T87" i="25"/>
  <c r="T92" i="15"/>
  <c r="U91" i="15"/>
  <c r="I106" i="29"/>
  <c r="D106" i="29"/>
  <c r="L91" i="18"/>
  <c r="J92" i="18" s="1"/>
  <c r="D92" i="18" s="1"/>
  <c r="M91" i="18"/>
  <c r="K92" i="18" s="1"/>
  <c r="F90" i="20"/>
  <c r="I89" i="23"/>
  <c r="D89" i="23"/>
  <c r="I93" i="15"/>
  <c r="S92" i="17"/>
  <c r="U91" i="17" s="1"/>
  <c r="S90" i="21"/>
  <c r="U89" i="21" s="1"/>
  <c r="I88" i="25"/>
  <c r="D88" i="25"/>
  <c r="S89" i="22"/>
  <c r="E89" i="23"/>
  <c r="M90" i="20"/>
  <c r="K91" i="20" s="1"/>
  <c r="L90" i="20"/>
  <c r="J91" i="20" s="1"/>
  <c r="U90" i="17"/>
  <c r="T91" i="17"/>
  <c r="L89" i="22"/>
  <c r="J90" i="22" s="1"/>
  <c r="D90" i="22" s="1"/>
  <c r="M89" i="22"/>
  <c r="K90" i="22" s="1"/>
  <c r="U88" i="21"/>
  <c r="T89" i="21"/>
  <c r="F91" i="18"/>
  <c r="L92" i="16"/>
  <c r="J93" i="16" s="1"/>
  <c r="M92" i="16"/>
  <c r="K93" i="16" s="1"/>
  <c r="L88" i="24"/>
  <c r="J89" i="24" s="1"/>
  <c r="D89" i="24" s="1"/>
  <c r="M88" i="24"/>
  <c r="K89" i="24" s="1"/>
  <c r="I92" i="17"/>
  <c r="D92" i="17"/>
  <c r="D93" i="15"/>
  <c r="E88" i="25"/>
  <c r="E93" i="15"/>
  <c r="T92" i="17" l="1"/>
  <c r="F89" i="24"/>
  <c r="E91" i="20"/>
  <c r="F88" i="25"/>
  <c r="L89" i="23"/>
  <c r="J90" i="23" s="1"/>
  <c r="D90" i="23" s="1"/>
  <c r="M89" i="23"/>
  <c r="K90" i="23" s="1"/>
  <c r="E90" i="23" s="1"/>
  <c r="L91" i="19"/>
  <c r="J92" i="19" s="1"/>
  <c r="D92" i="19" s="1"/>
  <c r="M91" i="19"/>
  <c r="K92" i="19" s="1"/>
  <c r="E92" i="19" s="1"/>
  <c r="M90" i="21"/>
  <c r="K91" i="21" s="1"/>
  <c r="L90" i="21"/>
  <c r="J91" i="21" s="1"/>
  <c r="D91" i="21" s="1"/>
  <c r="F90" i="22"/>
  <c r="S93" i="15"/>
  <c r="F92" i="17"/>
  <c r="I90" i="22"/>
  <c r="F93" i="15"/>
  <c r="L92" i="17"/>
  <c r="J93" i="17" s="1"/>
  <c r="D93" i="17" s="1"/>
  <c r="M92" i="17"/>
  <c r="K93" i="17" s="1"/>
  <c r="I91" i="20"/>
  <c r="U88" i="22"/>
  <c r="T89" i="22"/>
  <c r="D91" i="20"/>
  <c r="F106" i="29"/>
  <c r="S106" i="29"/>
  <c r="E89" i="24"/>
  <c r="I93" i="16"/>
  <c r="D93" i="16"/>
  <c r="T88" i="24"/>
  <c r="U87" i="24"/>
  <c r="I89" i="24"/>
  <c r="S89" i="23"/>
  <c r="L93" i="15"/>
  <c r="J94" i="15" s="1"/>
  <c r="M93" i="15"/>
  <c r="K94" i="15" s="1"/>
  <c r="E92" i="18"/>
  <c r="L106" i="29"/>
  <c r="J107" i="29" s="1"/>
  <c r="D107" i="29" s="1"/>
  <c r="M106" i="29"/>
  <c r="K107" i="29" s="1"/>
  <c r="F90" i="21"/>
  <c r="I94" i="11"/>
  <c r="D94" i="11"/>
  <c r="S91" i="19"/>
  <c r="U91" i="16"/>
  <c r="T92" i="16"/>
  <c r="S88" i="25"/>
  <c r="F92" i="18"/>
  <c r="T90" i="21"/>
  <c r="E90" i="22"/>
  <c r="M88" i="25"/>
  <c r="K89" i="25" s="1"/>
  <c r="L88" i="25"/>
  <c r="J89" i="25" s="1"/>
  <c r="F89" i="23"/>
  <c r="I92" i="18"/>
  <c r="F91" i="19"/>
  <c r="E94" i="11"/>
  <c r="I88" i="26"/>
  <c r="E93" i="16"/>
  <c r="F90" i="23" l="1"/>
  <c r="M88" i="26"/>
  <c r="K89" i="26" s="1"/>
  <c r="L88" i="26"/>
  <c r="J89" i="26" s="1"/>
  <c r="F94" i="11"/>
  <c r="S92" i="18"/>
  <c r="E91" i="21"/>
  <c r="S94" i="11"/>
  <c r="L92" i="18"/>
  <c r="J93" i="18" s="1"/>
  <c r="M92" i="18"/>
  <c r="K93" i="18" s="1"/>
  <c r="E93" i="18" s="1"/>
  <c r="S90" i="22"/>
  <c r="T88" i="25"/>
  <c r="U87" i="25"/>
  <c r="I107" i="29"/>
  <c r="I94" i="15"/>
  <c r="T89" i="23"/>
  <c r="U88" i="23"/>
  <c r="U105" i="29"/>
  <c r="T106" i="29"/>
  <c r="F91" i="20"/>
  <c r="L91" i="20"/>
  <c r="J92" i="20" s="1"/>
  <c r="D92" i="20" s="1"/>
  <c r="M91" i="20"/>
  <c r="K92" i="20" s="1"/>
  <c r="E92" i="20" s="1"/>
  <c r="D94" i="15"/>
  <c r="U92" i="15"/>
  <c r="T93" i="15"/>
  <c r="I91" i="21"/>
  <c r="F92" i="19"/>
  <c r="T91" i="19"/>
  <c r="U90" i="19"/>
  <c r="F91" i="21"/>
  <c r="F93" i="16"/>
  <c r="F93" i="17"/>
  <c r="I90" i="23"/>
  <c r="S91" i="20"/>
  <c r="I89" i="25"/>
  <c r="S92" i="19"/>
  <c r="T92" i="19" s="1"/>
  <c r="L89" i="24"/>
  <c r="J90" i="24" s="1"/>
  <c r="M89" i="24"/>
  <c r="K90" i="24" s="1"/>
  <c r="E90" i="24" s="1"/>
  <c r="L93" i="16"/>
  <c r="J94" i="16" s="1"/>
  <c r="D94" i="16" s="1"/>
  <c r="M93" i="16"/>
  <c r="K94" i="16" s="1"/>
  <c r="E94" i="16" s="1"/>
  <c r="S89" i="24"/>
  <c r="F107" i="29"/>
  <c r="E93" i="17"/>
  <c r="S93" i="16"/>
  <c r="E89" i="25"/>
  <c r="L94" i="11"/>
  <c r="J95" i="11" s="1"/>
  <c r="M94" i="11"/>
  <c r="K95" i="11" s="1"/>
  <c r="S90" i="23"/>
  <c r="E107" i="29"/>
  <c r="I93" i="17"/>
  <c r="L90" i="22"/>
  <c r="J91" i="22" s="1"/>
  <c r="M90" i="22"/>
  <c r="K91" i="22" s="1"/>
  <c r="E91" i="22" s="1"/>
  <c r="E94" i="15"/>
  <c r="I92" i="19"/>
  <c r="D89" i="25"/>
  <c r="U91" i="19" l="1"/>
  <c r="S94" i="16"/>
  <c r="T94" i="16" s="1"/>
  <c r="S91" i="22"/>
  <c r="T91" i="22" s="1"/>
  <c r="S93" i="18"/>
  <c r="T93" i="18" s="1"/>
  <c r="F89" i="25"/>
  <c r="S89" i="25"/>
  <c r="I90" i="24"/>
  <c r="D90" i="24"/>
  <c r="M89" i="25"/>
  <c r="K90" i="25" s="1"/>
  <c r="L89" i="25"/>
  <c r="J90" i="25" s="1"/>
  <c r="D90" i="25" s="1"/>
  <c r="I91" i="22"/>
  <c r="D91" i="22"/>
  <c r="S92" i="20"/>
  <c r="U91" i="20" s="1"/>
  <c r="F94" i="16"/>
  <c r="S94" i="15"/>
  <c r="M93" i="17"/>
  <c r="K94" i="17" s="1"/>
  <c r="E94" i="17" s="1"/>
  <c r="L93" i="17"/>
  <c r="J94" i="17" s="1"/>
  <c r="S90" i="24"/>
  <c r="U89" i="24" s="1"/>
  <c r="M91" i="21"/>
  <c r="K92" i="21" s="1"/>
  <c r="E92" i="21" s="1"/>
  <c r="L91" i="21"/>
  <c r="J92" i="21" s="1"/>
  <c r="T90" i="23"/>
  <c r="L107" i="29"/>
  <c r="J108" i="29" s="1"/>
  <c r="M107" i="29"/>
  <c r="K108" i="29" s="1"/>
  <c r="E108" i="29" s="1"/>
  <c r="E95" i="11"/>
  <c r="S107" i="29"/>
  <c r="U92" i="16"/>
  <c r="T93" i="16"/>
  <c r="T89" i="24"/>
  <c r="U88" i="24"/>
  <c r="M90" i="23"/>
  <c r="K91" i="23" s="1"/>
  <c r="L90" i="23"/>
  <c r="J91" i="23" s="1"/>
  <c r="F94" i="15"/>
  <c r="U93" i="11"/>
  <c r="T94" i="11"/>
  <c r="T92" i="18"/>
  <c r="U91" i="18"/>
  <c r="I95" i="11"/>
  <c r="F92" i="20"/>
  <c r="M94" i="15"/>
  <c r="K95" i="15" s="1"/>
  <c r="L94" i="15"/>
  <c r="J95" i="15" s="1"/>
  <c r="D95" i="15" s="1"/>
  <c r="U89" i="22"/>
  <c r="T90" i="22"/>
  <c r="S91" i="21"/>
  <c r="L92" i="19"/>
  <c r="J93" i="19" s="1"/>
  <c r="M92" i="19"/>
  <c r="K93" i="19" s="1"/>
  <c r="S93" i="17"/>
  <c r="I94" i="16"/>
  <c r="U90" i="20"/>
  <c r="T91" i="20"/>
  <c r="I92" i="20"/>
  <c r="U89" i="23"/>
  <c r="I93" i="18"/>
  <c r="D93" i="18"/>
  <c r="D95" i="11"/>
  <c r="I89" i="26"/>
  <c r="D89" i="26"/>
  <c r="T90" i="24" l="1"/>
  <c r="U93" i="16"/>
  <c r="U92" i="18"/>
  <c r="F95" i="15"/>
  <c r="S108" i="29"/>
  <c r="U107" i="29" s="1"/>
  <c r="F93" i="18"/>
  <c r="S94" i="17"/>
  <c r="S92" i="21"/>
  <c r="T92" i="21" s="1"/>
  <c r="I108" i="29"/>
  <c r="D108" i="29"/>
  <c r="U93" i="15"/>
  <c r="T94" i="15"/>
  <c r="E90" i="25"/>
  <c r="F90" i="25"/>
  <c r="I93" i="19"/>
  <c r="D93" i="19"/>
  <c r="U90" i="21"/>
  <c r="T91" i="21"/>
  <c r="E91" i="23"/>
  <c r="I94" i="17"/>
  <c r="D94" i="17"/>
  <c r="F90" i="24"/>
  <c r="U88" i="25"/>
  <c r="T89" i="25"/>
  <c r="L89" i="26"/>
  <c r="J90" i="26" s="1"/>
  <c r="D90" i="26" s="1"/>
  <c r="M89" i="26"/>
  <c r="K90" i="26" s="1"/>
  <c r="M93" i="18"/>
  <c r="K94" i="18" s="1"/>
  <c r="L93" i="18"/>
  <c r="J94" i="18" s="1"/>
  <c r="D94" i="18" s="1"/>
  <c r="L92" i="20"/>
  <c r="J93" i="20" s="1"/>
  <c r="M92" i="20"/>
  <c r="K93" i="20" s="1"/>
  <c r="T92" i="20"/>
  <c r="U90" i="22"/>
  <c r="S95" i="11"/>
  <c r="I92" i="21"/>
  <c r="D92" i="21"/>
  <c r="M91" i="22"/>
  <c r="K92" i="22" s="1"/>
  <c r="L91" i="22"/>
  <c r="J92" i="22" s="1"/>
  <c r="D92" i="22" s="1"/>
  <c r="E93" i="19"/>
  <c r="I91" i="23"/>
  <c r="D91" i="23"/>
  <c r="F91" i="22"/>
  <c r="U92" i="17"/>
  <c r="T93" i="17"/>
  <c r="F95" i="11"/>
  <c r="L94" i="16"/>
  <c r="J95" i="16" s="1"/>
  <c r="M94" i="16"/>
  <c r="K95" i="16" s="1"/>
  <c r="I95" i="15"/>
  <c r="L95" i="11"/>
  <c r="J96" i="11" s="1"/>
  <c r="D96" i="11" s="1"/>
  <c r="M95" i="11"/>
  <c r="K96" i="11" s="1"/>
  <c r="U106" i="29"/>
  <c r="T107" i="29"/>
  <c r="E95" i="15"/>
  <c r="I90" i="25"/>
  <c r="L90" i="24"/>
  <c r="J91" i="24" s="1"/>
  <c r="M90" i="24"/>
  <c r="K91" i="24" s="1"/>
  <c r="U91" i="21" l="1"/>
  <c r="E95" i="16"/>
  <c r="F92" i="22"/>
  <c r="S93" i="19"/>
  <c r="E94" i="18"/>
  <c r="L94" i="17"/>
  <c r="J95" i="17" s="1"/>
  <c r="D95" i="17" s="1"/>
  <c r="M94" i="17"/>
  <c r="K95" i="17" s="1"/>
  <c r="F93" i="19"/>
  <c r="I91" i="24"/>
  <c r="M95" i="15"/>
  <c r="K96" i="15" s="1"/>
  <c r="E96" i="15" s="1"/>
  <c r="L95" i="15"/>
  <c r="J96" i="15" s="1"/>
  <c r="I95" i="16"/>
  <c r="D95" i="16"/>
  <c r="F96" i="11"/>
  <c r="T94" i="17"/>
  <c r="I92" i="22"/>
  <c r="U94" i="11"/>
  <c r="T95" i="11"/>
  <c r="M90" i="25"/>
  <c r="K91" i="25" s="1"/>
  <c r="L90" i="25"/>
  <c r="J91" i="25" s="1"/>
  <c r="I96" i="11"/>
  <c r="I94" i="18"/>
  <c r="D91" i="24"/>
  <c r="E91" i="24"/>
  <c r="S95" i="15"/>
  <c r="F91" i="23"/>
  <c r="L92" i="21"/>
  <c r="J93" i="21" s="1"/>
  <c r="D93" i="21" s="1"/>
  <c r="M92" i="21"/>
  <c r="K93" i="21" s="1"/>
  <c r="F108" i="29"/>
  <c r="E93" i="20"/>
  <c r="F94" i="18"/>
  <c r="T108" i="29"/>
  <c r="U93" i="17"/>
  <c r="L91" i="23"/>
  <c r="J92" i="23" s="1"/>
  <c r="D92" i="23" s="1"/>
  <c r="M91" i="23"/>
  <c r="K92" i="23" s="1"/>
  <c r="E92" i="23" s="1"/>
  <c r="E92" i="22"/>
  <c r="F92" i="21"/>
  <c r="E96" i="11"/>
  <c r="I93" i="20"/>
  <c r="D93" i="20"/>
  <c r="I90" i="26"/>
  <c r="F94" i="17"/>
  <c r="S91" i="23"/>
  <c r="L93" i="19"/>
  <c r="J94" i="19" s="1"/>
  <c r="M93" i="19"/>
  <c r="K94" i="19" s="1"/>
  <c r="S90" i="25"/>
  <c r="M108" i="29"/>
  <c r="K109" i="29" s="1"/>
  <c r="L108" i="29"/>
  <c r="J109" i="29" s="1"/>
  <c r="I109" i="29" l="1"/>
  <c r="S96" i="11"/>
  <c r="S92" i="22"/>
  <c r="F92" i="23"/>
  <c r="F91" i="24"/>
  <c r="M95" i="16"/>
  <c r="K96" i="16" s="1"/>
  <c r="E96" i="16" s="1"/>
  <c r="L95" i="16"/>
  <c r="J96" i="16" s="1"/>
  <c r="D96" i="16" s="1"/>
  <c r="E95" i="17"/>
  <c r="I94" i="19"/>
  <c r="F93" i="20"/>
  <c r="T93" i="19"/>
  <c r="U92" i="19"/>
  <c r="T90" i="25"/>
  <c r="U89" i="25"/>
  <c r="T91" i="23"/>
  <c r="U90" i="23"/>
  <c r="M93" i="20"/>
  <c r="K94" i="20" s="1"/>
  <c r="L93" i="20"/>
  <c r="J94" i="20" s="1"/>
  <c r="D94" i="20" s="1"/>
  <c r="I92" i="23"/>
  <c r="D109" i="29"/>
  <c r="T95" i="15"/>
  <c r="U94" i="15"/>
  <c r="M96" i="11"/>
  <c r="K97" i="11" s="1"/>
  <c r="E97" i="11" s="1"/>
  <c r="L96" i="11"/>
  <c r="J97" i="11" s="1"/>
  <c r="L90" i="26"/>
  <c r="J91" i="26" s="1"/>
  <c r="M90" i="26"/>
  <c r="K91" i="26" s="1"/>
  <c r="S91" i="24"/>
  <c r="I91" i="25"/>
  <c r="D91" i="25"/>
  <c r="E94" i="19"/>
  <c r="E109" i="29"/>
  <c r="F95" i="17"/>
  <c r="E93" i="21"/>
  <c r="M92" i="22"/>
  <c r="K93" i="22" s="1"/>
  <c r="E93" i="22" s="1"/>
  <c r="L92" i="22"/>
  <c r="J93" i="22" s="1"/>
  <c r="I96" i="15"/>
  <c r="D96" i="15"/>
  <c r="I95" i="17"/>
  <c r="S95" i="16"/>
  <c r="E91" i="25"/>
  <c r="S92" i="23"/>
  <c r="F93" i="21"/>
  <c r="S93" i="20"/>
  <c r="I93" i="21"/>
  <c r="S96" i="15"/>
  <c r="U95" i="15" s="1"/>
  <c r="M94" i="18"/>
  <c r="K95" i="18" s="1"/>
  <c r="E95" i="18" s="1"/>
  <c r="L94" i="18"/>
  <c r="J95" i="18" s="1"/>
  <c r="F95" i="16"/>
  <c r="M91" i="24"/>
  <c r="K92" i="24" s="1"/>
  <c r="E92" i="24" s="1"/>
  <c r="L91" i="24"/>
  <c r="J92" i="24" s="1"/>
  <c r="D92" i="24" s="1"/>
  <c r="D94" i="19"/>
  <c r="S94" i="18"/>
  <c r="F94" i="20" l="1"/>
  <c r="F96" i="16"/>
  <c r="S92" i="24"/>
  <c r="S97" i="11"/>
  <c r="U96" i="11" s="1"/>
  <c r="S95" i="18"/>
  <c r="U94" i="18" s="1"/>
  <c r="S94" i="19"/>
  <c r="T91" i="24"/>
  <c r="U90" i="24"/>
  <c r="T92" i="23"/>
  <c r="U93" i="18"/>
  <c r="T94" i="18"/>
  <c r="L93" i="21"/>
  <c r="J94" i="21" s="1"/>
  <c r="M93" i="21"/>
  <c r="K94" i="21" s="1"/>
  <c r="M96" i="15"/>
  <c r="K97" i="15" s="1"/>
  <c r="L96" i="15"/>
  <c r="J97" i="15" s="1"/>
  <c r="D97" i="15" s="1"/>
  <c r="S93" i="21"/>
  <c r="F94" i="19"/>
  <c r="I92" i="24"/>
  <c r="T93" i="20"/>
  <c r="U92" i="20"/>
  <c r="S96" i="16"/>
  <c r="T96" i="16" s="1"/>
  <c r="F96" i="15"/>
  <c r="T96" i="15"/>
  <c r="M92" i="23"/>
  <c r="K93" i="23" s="1"/>
  <c r="L92" i="23"/>
  <c r="J93" i="23" s="1"/>
  <c r="S95" i="17"/>
  <c r="U94" i="16"/>
  <c r="T95" i="16"/>
  <c r="F91" i="25"/>
  <c r="I94" i="20"/>
  <c r="F92" i="24"/>
  <c r="U95" i="11"/>
  <c r="T96" i="11"/>
  <c r="I97" i="11"/>
  <c r="D97" i="11"/>
  <c r="F109" i="29"/>
  <c r="U91" i="23"/>
  <c r="I96" i="16"/>
  <c r="S93" i="22"/>
  <c r="T93" i="22" s="1"/>
  <c r="I95" i="18"/>
  <c r="D95" i="18"/>
  <c r="E94" i="20"/>
  <c r="S91" i="25"/>
  <c r="L95" i="17"/>
  <c r="J96" i="17" s="1"/>
  <c r="M95" i="17"/>
  <c r="K96" i="17" s="1"/>
  <c r="E96" i="17" s="1"/>
  <c r="I93" i="22"/>
  <c r="D93" i="22"/>
  <c r="S109" i="29"/>
  <c r="M91" i="25"/>
  <c r="K92" i="25" s="1"/>
  <c r="L91" i="25"/>
  <c r="J92" i="25" s="1"/>
  <c r="I91" i="26"/>
  <c r="D91" i="26"/>
  <c r="L94" i="19"/>
  <c r="J95" i="19" s="1"/>
  <c r="D95" i="19" s="1"/>
  <c r="M94" i="19"/>
  <c r="K95" i="19" s="1"/>
  <c r="E95" i="19" s="1"/>
  <c r="T92" i="22"/>
  <c r="U91" i="22"/>
  <c r="M109" i="29"/>
  <c r="K110" i="29" s="1"/>
  <c r="L109" i="29"/>
  <c r="J110" i="29" s="1"/>
  <c r="D110" i="29" s="1"/>
  <c r="T97" i="11" l="1"/>
  <c r="U95" i="16"/>
  <c r="S95" i="19"/>
  <c r="T95" i="19" s="1"/>
  <c r="I92" i="25"/>
  <c r="F93" i="22"/>
  <c r="F95" i="18"/>
  <c r="S96" i="17"/>
  <c r="U95" i="17" s="1"/>
  <c r="F110" i="29"/>
  <c r="I110" i="29"/>
  <c r="U92" i="22"/>
  <c r="I95" i="19"/>
  <c r="M91" i="26"/>
  <c r="K92" i="26" s="1"/>
  <c r="L91" i="26"/>
  <c r="J92" i="26" s="1"/>
  <c r="U108" i="29"/>
  <c r="T109" i="29"/>
  <c r="S94" i="20"/>
  <c r="F97" i="11"/>
  <c r="L94" i="20"/>
  <c r="J95" i="20" s="1"/>
  <c r="M94" i="20"/>
  <c r="K95" i="20" s="1"/>
  <c r="E95" i="20" s="1"/>
  <c r="E93" i="23"/>
  <c r="F97" i="15"/>
  <c r="E97" i="15"/>
  <c r="I96" i="17"/>
  <c r="D96" i="17"/>
  <c r="F95" i="19"/>
  <c r="E94" i="21"/>
  <c r="T94" i="19"/>
  <c r="U93" i="19"/>
  <c r="E92" i="25"/>
  <c r="M97" i="11"/>
  <c r="K98" i="11" s="1"/>
  <c r="L97" i="11"/>
  <c r="J98" i="11" s="1"/>
  <c r="D92" i="25"/>
  <c r="T95" i="17"/>
  <c r="U94" i="17"/>
  <c r="T93" i="21"/>
  <c r="U92" i="21"/>
  <c r="I94" i="21"/>
  <c r="D94" i="21"/>
  <c r="T95" i="18"/>
  <c r="U91" i="24"/>
  <c r="E110" i="29"/>
  <c r="L93" i="22"/>
  <c r="J94" i="22" s="1"/>
  <c r="D94" i="22" s="1"/>
  <c r="M93" i="22"/>
  <c r="K94" i="22" s="1"/>
  <c r="T91" i="25"/>
  <c r="U90" i="25"/>
  <c r="M95" i="18"/>
  <c r="K96" i="18" s="1"/>
  <c r="L95" i="18"/>
  <c r="J96" i="18" s="1"/>
  <c r="L96" i="16"/>
  <c r="J97" i="16" s="1"/>
  <c r="M96" i="16"/>
  <c r="K97" i="16" s="1"/>
  <c r="I93" i="23"/>
  <c r="D93" i="23"/>
  <c r="L92" i="24"/>
  <c r="J93" i="24" s="1"/>
  <c r="M92" i="24"/>
  <c r="K93" i="24" s="1"/>
  <c r="I97" i="15"/>
  <c r="T92" i="24"/>
  <c r="U94" i="19" l="1"/>
  <c r="T96" i="17"/>
  <c r="M97" i="15"/>
  <c r="K98" i="15" s="1"/>
  <c r="E98" i="15" s="1"/>
  <c r="L97" i="15"/>
  <c r="J98" i="15" s="1"/>
  <c r="E96" i="18"/>
  <c r="E98" i="11"/>
  <c r="I92" i="26"/>
  <c r="I97" i="16"/>
  <c r="D97" i="16"/>
  <c r="L96" i="17"/>
  <c r="J97" i="17" s="1"/>
  <c r="D97" i="17" s="1"/>
  <c r="M96" i="17"/>
  <c r="K97" i="17" s="1"/>
  <c r="L93" i="23"/>
  <c r="J94" i="23" s="1"/>
  <c r="D94" i="23" s="1"/>
  <c r="M93" i="23"/>
  <c r="K94" i="23" s="1"/>
  <c r="I96" i="18"/>
  <c r="S110" i="29"/>
  <c r="M94" i="21"/>
  <c r="K95" i="21" s="1"/>
  <c r="E95" i="21" s="1"/>
  <c r="L94" i="21"/>
  <c r="J95" i="21" s="1"/>
  <c r="D95" i="21" s="1"/>
  <c r="I98" i="11"/>
  <c r="D92" i="26"/>
  <c r="S94" i="21"/>
  <c r="F96" i="17"/>
  <c r="S97" i="15"/>
  <c r="D98" i="11"/>
  <c r="M95" i="19"/>
  <c r="K96" i="19" s="1"/>
  <c r="L95" i="19"/>
  <c r="J96" i="19" s="1"/>
  <c r="M92" i="25"/>
  <c r="K93" i="25" s="1"/>
  <c r="E93" i="25" s="1"/>
  <c r="L92" i="25"/>
  <c r="J93" i="25" s="1"/>
  <c r="D93" i="25" s="1"/>
  <c r="E97" i="16"/>
  <c r="I95" i="20"/>
  <c r="D95" i="20"/>
  <c r="E93" i="24"/>
  <c r="F93" i="23"/>
  <c r="E94" i="22"/>
  <c r="F94" i="21"/>
  <c r="S92" i="25"/>
  <c r="S93" i="23"/>
  <c r="S95" i="20"/>
  <c r="T95" i="20" s="1"/>
  <c r="D96" i="18"/>
  <c r="F94" i="22"/>
  <c r="I93" i="24"/>
  <c r="D93" i="24"/>
  <c r="I94" i="22"/>
  <c r="F92" i="25"/>
  <c r="T94" i="20"/>
  <c r="U93" i="20"/>
  <c r="L110" i="29"/>
  <c r="J111" i="29" s="1"/>
  <c r="M110" i="29"/>
  <c r="K111" i="29" s="1"/>
  <c r="E111" i="29" s="1"/>
  <c r="U94" i="20" l="1"/>
  <c r="S111" i="29"/>
  <c r="T111" i="29" s="1"/>
  <c r="L92" i="26"/>
  <c r="J93" i="26" s="1"/>
  <c r="D93" i="26" s="1"/>
  <c r="M92" i="26"/>
  <c r="K93" i="26" s="1"/>
  <c r="I111" i="29"/>
  <c r="D111" i="29"/>
  <c r="L93" i="24"/>
  <c r="J94" i="24" s="1"/>
  <c r="D94" i="24" s="1"/>
  <c r="M93" i="24"/>
  <c r="K94" i="24" s="1"/>
  <c r="E94" i="24" s="1"/>
  <c r="F95" i="20"/>
  <c r="F93" i="25"/>
  <c r="F93" i="24"/>
  <c r="F96" i="18"/>
  <c r="S93" i="25"/>
  <c r="U92" i="25" s="1"/>
  <c r="S93" i="24"/>
  <c r="M95" i="20"/>
  <c r="K96" i="20" s="1"/>
  <c r="L95" i="20"/>
  <c r="J96" i="20" s="1"/>
  <c r="E96" i="19"/>
  <c r="F97" i="17"/>
  <c r="M96" i="18"/>
  <c r="K97" i="18" s="1"/>
  <c r="L96" i="18"/>
  <c r="J97" i="18" s="1"/>
  <c r="I97" i="17"/>
  <c r="S96" i="18"/>
  <c r="T92" i="25"/>
  <c r="U91" i="25"/>
  <c r="F95" i="21"/>
  <c r="S97" i="16"/>
  <c r="F98" i="11"/>
  <c r="S98" i="15"/>
  <c r="F97" i="16"/>
  <c r="E94" i="23"/>
  <c r="F94" i="23"/>
  <c r="T97" i="15"/>
  <c r="U96" i="15"/>
  <c r="S95" i="21"/>
  <c r="T95" i="21" s="1"/>
  <c r="L98" i="11"/>
  <c r="J99" i="11" s="1"/>
  <c r="M98" i="11"/>
  <c r="K99" i="11" s="1"/>
  <c r="E99" i="11" s="1"/>
  <c r="U109" i="29"/>
  <c r="T110" i="29"/>
  <c r="I94" i="23"/>
  <c r="S98" i="11"/>
  <c r="I98" i="15"/>
  <c r="D98" i="15"/>
  <c r="L94" i="22"/>
  <c r="J95" i="22" s="1"/>
  <c r="M94" i="22"/>
  <c r="K95" i="22" s="1"/>
  <c r="E95" i="22" s="1"/>
  <c r="T93" i="23"/>
  <c r="U92" i="23"/>
  <c r="S94" i="22"/>
  <c r="I93" i="25"/>
  <c r="I96" i="19"/>
  <c r="D96" i="19"/>
  <c r="T94" i="21"/>
  <c r="U93" i="21"/>
  <c r="I95" i="21"/>
  <c r="E97" i="17"/>
  <c r="L97" i="16"/>
  <c r="J98" i="16" s="1"/>
  <c r="D98" i="16" s="1"/>
  <c r="M97" i="16"/>
  <c r="K98" i="16" s="1"/>
  <c r="E98" i="16" s="1"/>
  <c r="U110" i="29" l="1"/>
  <c r="U94" i="21"/>
  <c r="T93" i="25"/>
  <c r="F96" i="19"/>
  <c r="I95" i="22"/>
  <c r="D95" i="22"/>
  <c r="S94" i="23"/>
  <c r="S98" i="16"/>
  <c r="T98" i="16" s="1"/>
  <c r="M111" i="29"/>
  <c r="K112" i="29" s="1"/>
  <c r="L111" i="29"/>
  <c r="J112" i="29" s="1"/>
  <c r="F98" i="15"/>
  <c r="T97" i="16"/>
  <c r="U96" i="16"/>
  <c r="S97" i="17"/>
  <c r="M98" i="15"/>
  <c r="K99" i="15" s="1"/>
  <c r="L98" i="15"/>
  <c r="J99" i="15" s="1"/>
  <c r="M94" i="23"/>
  <c r="K95" i="23" s="1"/>
  <c r="L94" i="23"/>
  <c r="J95" i="23" s="1"/>
  <c r="T98" i="15"/>
  <c r="U95" i="18"/>
  <c r="T96" i="18"/>
  <c r="S96" i="19"/>
  <c r="E96" i="20"/>
  <c r="M93" i="25"/>
  <c r="K94" i="25" s="1"/>
  <c r="L93" i="25"/>
  <c r="J94" i="25" s="1"/>
  <c r="S99" i="11"/>
  <c r="U98" i="11" s="1"/>
  <c r="F98" i="16"/>
  <c r="S94" i="24"/>
  <c r="U93" i="24" s="1"/>
  <c r="F94" i="24"/>
  <c r="L95" i="21"/>
  <c r="J96" i="21" s="1"/>
  <c r="M95" i="21"/>
  <c r="K96" i="21" s="1"/>
  <c r="S95" i="22"/>
  <c r="U94" i="22" s="1"/>
  <c r="U97" i="11"/>
  <c r="T98" i="11"/>
  <c r="I99" i="11"/>
  <c r="M97" i="17"/>
  <c r="K98" i="17" s="1"/>
  <c r="L97" i="17"/>
  <c r="J98" i="17" s="1"/>
  <c r="T93" i="24"/>
  <c r="U92" i="24"/>
  <c r="I94" i="24"/>
  <c r="I98" i="16"/>
  <c r="L96" i="19"/>
  <c r="J97" i="19" s="1"/>
  <c r="M96" i="19"/>
  <c r="K97" i="19" s="1"/>
  <c r="T94" i="22"/>
  <c r="U93" i="22"/>
  <c r="U97" i="15"/>
  <c r="D99" i="11"/>
  <c r="E97" i="18"/>
  <c r="I97" i="18"/>
  <c r="I96" i="20"/>
  <c r="D97" i="18"/>
  <c r="D96" i="20"/>
  <c r="F111" i="29"/>
  <c r="I93" i="26"/>
  <c r="T99" i="11" l="1"/>
  <c r="U97" i="16"/>
  <c r="L96" i="20"/>
  <c r="J97" i="20" s="1"/>
  <c r="D97" i="20" s="1"/>
  <c r="M96" i="20"/>
  <c r="K97" i="20" s="1"/>
  <c r="M94" i="24"/>
  <c r="K95" i="24" s="1"/>
  <c r="L94" i="24"/>
  <c r="J95" i="24" s="1"/>
  <c r="M99" i="11"/>
  <c r="K100" i="11" s="1"/>
  <c r="L99" i="11"/>
  <c r="J100" i="11" s="1"/>
  <c r="D100" i="11" s="1"/>
  <c r="S96" i="20"/>
  <c r="I112" i="29"/>
  <c r="D112" i="29"/>
  <c r="M98" i="16"/>
  <c r="K99" i="16" s="1"/>
  <c r="L98" i="16"/>
  <c r="J99" i="16" s="1"/>
  <c r="I98" i="17"/>
  <c r="D98" i="17"/>
  <c r="E96" i="21"/>
  <c r="E94" i="25"/>
  <c r="E112" i="29"/>
  <c r="E95" i="23"/>
  <c r="F97" i="18"/>
  <c r="M93" i="26"/>
  <c r="K94" i="26" s="1"/>
  <c r="L93" i="26"/>
  <c r="J94" i="26" s="1"/>
  <c r="F96" i="20"/>
  <c r="S97" i="18"/>
  <c r="I97" i="19"/>
  <c r="T94" i="24"/>
  <c r="U95" i="19"/>
  <c r="T96" i="19"/>
  <c r="I95" i="23"/>
  <c r="D95" i="23"/>
  <c r="T97" i="17"/>
  <c r="U96" i="17"/>
  <c r="F95" i="22"/>
  <c r="D97" i="19"/>
  <c r="F99" i="11"/>
  <c r="I94" i="25"/>
  <c r="D94" i="25"/>
  <c r="T95" i="22"/>
  <c r="I99" i="15"/>
  <c r="D99" i="15"/>
  <c r="M95" i="22"/>
  <c r="K96" i="22" s="1"/>
  <c r="L95" i="22"/>
  <c r="J96" i="22" s="1"/>
  <c r="M97" i="18"/>
  <c r="K98" i="18" s="1"/>
  <c r="E98" i="18" s="1"/>
  <c r="L97" i="18"/>
  <c r="J98" i="18" s="1"/>
  <c r="D98" i="18" s="1"/>
  <c r="I96" i="21"/>
  <c r="D96" i="21"/>
  <c r="E97" i="19"/>
  <c r="E99" i="15"/>
  <c r="E98" i="17"/>
  <c r="U93" i="23"/>
  <c r="T94" i="23"/>
  <c r="S99" i="15" l="1"/>
  <c r="L96" i="21"/>
  <c r="J97" i="21" s="1"/>
  <c r="D97" i="21" s="1"/>
  <c r="M96" i="21"/>
  <c r="K97" i="21" s="1"/>
  <c r="E97" i="21" s="1"/>
  <c r="S112" i="29"/>
  <c r="S96" i="21"/>
  <c r="U95" i="20"/>
  <c r="T96" i="20"/>
  <c r="F95" i="23"/>
  <c r="T97" i="18"/>
  <c r="U96" i="18"/>
  <c r="F98" i="18"/>
  <c r="L112" i="29"/>
  <c r="J113" i="29" s="1"/>
  <c r="D113" i="29" s="1"/>
  <c r="M112" i="29"/>
  <c r="K113" i="29" s="1"/>
  <c r="F96" i="21"/>
  <c r="S98" i="17"/>
  <c r="F94" i="25"/>
  <c r="M95" i="23"/>
  <c r="K96" i="23" s="1"/>
  <c r="E96" i="23" s="1"/>
  <c r="L95" i="23"/>
  <c r="J96" i="23" s="1"/>
  <c r="M97" i="19"/>
  <c r="K98" i="19" s="1"/>
  <c r="E98" i="19" s="1"/>
  <c r="L97" i="19"/>
  <c r="J98" i="19" s="1"/>
  <c r="D98" i="19" s="1"/>
  <c r="F97" i="20"/>
  <c r="S95" i="23"/>
  <c r="F112" i="29"/>
  <c r="E97" i="20"/>
  <c r="I95" i="24"/>
  <c r="D95" i="24"/>
  <c r="I96" i="22"/>
  <c r="L99" i="15"/>
  <c r="J100" i="15" s="1"/>
  <c r="D100" i="15" s="1"/>
  <c r="M99" i="15"/>
  <c r="K100" i="15" s="1"/>
  <c r="E100" i="15" s="1"/>
  <c r="M94" i="25"/>
  <c r="K95" i="25" s="1"/>
  <c r="L94" i="25"/>
  <c r="J95" i="25" s="1"/>
  <c r="F97" i="19"/>
  <c r="S98" i="18"/>
  <c r="L98" i="17"/>
  <c r="J99" i="17" s="1"/>
  <c r="D99" i="17" s="1"/>
  <c r="M98" i="17"/>
  <c r="K99" i="17" s="1"/>
  <c r="E95" i="24"/>
  <c r="E96" i="22"/>
  <c r="F100" i="11"/>
  <c r="I94" i="26"/>
  <c r="D94" i="26"/>
  <c r="I99" i="16"/>
  <c r="D99" i="16"/>
  <c r="I100" i="11"/>
  <c r="S97" i="19"/>
  <c r="I98" i="18"/>
  <c r="F99" i="15"/>
  <c r="D96" i="22"/>
  <c r="S94" i="25"/>
  <c r="F98" i="17"/>
  <c r="E99" i="16"/>
  <c r="E100" i="11"/>
  <c r="I97" i="20"/>
  <c r="F113" i="29" l="1"/>
  <c r="F97" i="21"/>
  <c r="S100" i="11"/>
  <c r="U93" i="25"/>
  <c r="T94" i="25"/>
  <c r="L94" i="26"/>
  <c r="J95" i="26" s="1"/>
  <c r="D95" i="26" s="1"/>
  <c r="M94" i="26"/>
  <c r="K95" i="26" s="1"/>
  <c r="I95" i="25"/>
  <c r="M95" i="24"/>
  <c r="K96" i="24" s="1"/>
  <c r="E96" i="24" s="1"/>
  <c r="L95" i="24"/>
  <c r="J96" i="24" s="1"/>
  <c r="I96" i="23"/>
  <c r="U97" i="18"/>
  <c r="F99" i="17"/>
  <c r="S97" i="20"/>
  <c r="U111" i="29"/>
  <c r="T112" i="29"/>
  <c r="S100" i="15"/>
  <c r="U99" i="15" s="1"/>
  <c r="S99" i="16"/>
  <c r="L97" i="20"/>
  <c r="J98" i="20" s="1"/>
  <c r="M97" i="20"/>
  <c r="K98" i="20" s="1"/>
  <c r="E95" i="25"/>
  <c r="F96" i="22"/>
  <c r="F100" i="15"/>
  <c r="S98" i="19"/>
  <c r="T98" i="19" s="1"/>
  <c r="F99" i="16"/>
  <c r="S95" i="24"/>
  <c r="I100" i="15"/>
  <c r="D95" i="25"/>
  <c r="U97" i="17"/>
  <c r="T98" i="17"/>
  <c r="T98" i="18"/>
  <c r="T96" i="21"/>
  <c r="U95" i="21"/>
  <c r="U96" i="19"/>
  <c r="T97" i="19"/>
  <c r="E113" i="29"/>
  <c r="I97" i="21"/>
  <c r="L99" i="16"/>
  <c r="J100" i="16" s="1"/>
  <c r="M99" i="16"/>
  <c r="K100" i="16" s="1"/>
  <c r="E100" i="16" s="1"/>
  <c r="L96" i="22"/>
  <c r="J97" i="22" s="1"/>
  <c r="M96" i="22"/>
  <c r="K97" i="22" s="1"/>
  <c r="S96" i="23"/>
  <c r="T96" i="23" s="1"/>
  <c r="I113" i="29"/>
  <c r="M98" i="18"/>
  <c r="K99" i="18" s="1"/>
  <c r="L98" i="18"/>
  <c r="J99" i="18" s="1"/>
  <c r="L100" i="11"/>
  <c r="J101" i="11" s="1"/>
  <c r="M100" i="11"/>
  <c r="K101" i="11" s="1"/>
  <c r="E101" i="11" s="1"/>
  <c r="S96" i="22"/>
  <c r="I99" i="17"/>
  <c r="F98" i="19"/>
  <c r="F95" i="24"/>
  <c r="U94" i="23"/>
  <c r="T95" i="23"/>
  <c r="I98" i="19"/>
  <c r="E99" i="17"/>
  <c r="D96" i="23"/>
  <c r="S97" i="21"/>
  <c r="T97" i="21" s="1"/>
  <c r="U98" i="15"/>
  <c r="T99" i="15"/>
  <c r="U95" i="23" l="1"/>
  <c r="T100" i="15"/>
  <c r="U96" i="21"/>
  <c r="S96" i="24"/>
  <c r="U95" i="24" s="1"/>
  <c r="I99" i="18"/>
  <c r="D99" i="18"/>
  <c r="U94" i="24"/>
  <c r="T95" i="24"/>
  <c r="S95" i="25"/>
  <c r="I96" i="24"/>
  <c r="S101" i="11"/>
  <c r="T101" i="11" s="1"/>
  <c r="S99" i="17"/>
  <c r="D96" i="24"/>
  <c r="L113" i="29"/>
  <c r="J114" i="29" s="1"/>
  <c r="M113" i="29"/>
  <c r="K114" i="29" s="1"/>
  <c r="T100" i="11"/>
  <c r="U99" i="11"/>
  <c r="M98" i="19"/>
  <c r="K99" i="19" s="1"/>
  <c r="L98" i="19"/>
  <c r="J99" i="19" s="1"/>
  <c r="I101" i="11"/>
  <c r="D101" i="11"/>
  <c r="S113" i="29"/>
  <c r="U97" i="19"/>
  <c r="F95" i="25"/>
  <c r="T99" i="16"/>
  <c r="U98" i="16"/>
  <c r="U96" i="20"/>
  <c r="T97" i="20"/>
  <c r="L96" i="23"/>
  <c r="J97" i="23" s="1"/>
  <c r="D97" i="23" s="1"/>
  <c r="M96" i="23"/>
  <c r="K97" i="23" s="1"/>
  <c r="L95" i="25"/>
  <c r="J96" i="25" s="1"/>
  <c r="D96" i="25" s="1"/>
  <c r="M95" i="25"/>
  <c r="K96" i="25" s="1"/>
  <c r="I95" i="26"/>
  <c r="F96" i="23"/>
  <c r="L99" i="17"/>
  <c r="J100" i="17" s="1"/>
  <c r="M99" i="17"/>
  <c r="K100" i="17" s="1"/>
  <c r="E100" i="17" s="1"/>
  <c r="S100" i="16"/>
  <c r="T100" i="16" s="1"/>
  <c r="E97" i="22"/>
  <c r="E99" i="18"/>
  <c r="I97" i="22"/>
  <c r="T96" i="22"/>
  <c r="U95" i="22"/>
  <c r="I100" i="16"/>
  <c r="L97" i="21"/>
  <c r="J98" i="21" s="1"/>
  <c r="M97" i="21"/>
  <c r="K98" i="21" s="1"/>
  <c r="L100" i="15"/>
  <c r="J101" i="15" s="1"/>
  <c r="M100" i="15"/>
  <c r="K101" i="15" s="1"/>
  <c r="D100" i="16"/>
  <c r="D97" i="22"/>
  <c r="I98" i="20"/>
  <c r="D98" i="20"/>
  <c r="E98" i="20"/>
  <c r="U100" i="11" l="1"/>
  <c r="T96" i="24"/>
  <c r="U99" i="16"/>
  <c r="F96" i="25"/>
  <c r="S100" i="17"/>
  <c r="T100" i="17" s="1"/>
  <c r="F100" i="16"/>
  <c r="M97" i="22"/>
  <c r="K98" i="22" s="1"/>
  <c r="E98" i="22" s="1"/>
  <c r="L97" i="22"/>
  <c r="J98" i="22" s="1"/>
  <c r="F97" i="23"/>
  <c r="M96" i="24"/>
  <c r="K97" i="24" s="1"/>
  <c r="L96" i="24"/>
  <c r="J97" i="24" s="1"/>
  <c r="D97" i="24" s="1"/>
  <c r="E101" i="15"/>
  <c r="S99" i="18"/>
  <c r="M101" i="11"/>
  <c r="K102" i="11" s="1"/>
  <c r="L101" i="11"/>
  <c r="J102" i="11" s="1"/>
  <c r="D102" i="11" s="1"/>
  <c r="I101" i="15"/>
  <c r="D101" i="15"/>
  <c r="S98" i="20"/>
  <c r="F97" i="22"/>
  <c r="E98" i="21"/>
  <c r="S97" i="22"/>
  <c r="M95" i="26"/>
  <c r="K96" i="26" s="1"/>
  <c r="L95" i="26"/>
  <c r="J96" i="26" s="1"/>
  <c r="I97" i="23"/>
  <c r="U112" i="29"/>
  <c r="T113" i="29"/>
  <c r="F101" i="11"/>
  <c r="E99" i="19"/>
  <c r="F98" i="20"/>
  <c r="I98" i="21"/>
  <c r="D98" i="21"/>
  <c r="T99" i="17"/>
  <c r="U98" i="17"/>
  <c r="L99" i="18"/>
  <c r="J100" i="18" s="1"/>
  <c r="D100" i="18" s="1"/>
  <c r="M99" i="18"/>
  <c r="K100" i="18" s="1"/>
  <c r="E100" i="18" s="1"/>
  <c r="I96" i="25"/>
  <c r="I114" i="29"/>
  <c r="D114" i="29"/>
  <c r="E96" i="25"/>
  <c r="L98" i="20"/>
  <c r="J99" i="20" s="1"/>
  <c r="M98" i="20"/>
  <c r="K99" i="20" s="1"/>
  <c r="L100" i="16"/>
  <c r="J101" i="16" s="1"/>
  <c r="D101" i="16" s="1"/>
  <c r="M100" i="16"/>
  <c r="K101" i="16" s="1"/>
  <c r="I100" i="17"/>
  <c r="D100" i="17"/>
  <c r="E97" i="23"/>
  <c r="E114" i="29"/>
  <c r="I99" i="19"/>
  <c r="D99" i="19"/>
  <c r="F96" i="24"/>
  <c r="U94" i="25"/>
  <c r="T95" i="25"/>
  <c r="F99" i="18"/>
  <c r="U99" i="17" l="1"/>
  <c r="S100" i="18"/>
  <c r="T100" i="18" s="1"/>
  <c r="S114" i="29"/>
  <c r="U98" i="18"/>
  <c r="T99" i="18"/>
  <c r="E97" i="24"/>
  <c r="L99" i="19"/>
  <c r="J100" i="19" s="1"/>
  <c r="D100" i="19" s="1"/>
  <c r="M99" i="19"/>
  <c r="K100" i="19" s="1"/>
  <c r="E100" i="19" s="1"/>
  <c r="I99" i="20"/>
  <c r="L101" i="15"/>
  <c r="J102" i="15" s="1"/>
  <c r="D102" i="15" s="1"/>
  <c r="M101" i="15"/>
  <c r="K102" i="15" s="1"/>
  <c r="E102" i="15" s="1"/>
  <c r="I98" i="22"/>
  <c r="F99" i="19"/>
  <c r="F100" i="17"/>
  <c r="I101" i="16"/>
  <c r="F114" i="29"/>
  <c r="I100" i="18"/>
  <c r="F98" i="21"/>
  <c r="D99" i="20"/>
  <c r="L97" i="23"/>
  <c r="J98" i="23" s="1"/>
  <c r="M97" i="23"/>
  <c r="K98" i="23" s="1"/>
  <c r="E98" i="23" s="1"/>
  <c r="T97" i="22"/>
  <c r="U96" i="22"/>
  <c r="D98" i="22"/>
  <c r="F101" i="15"/>
  <c r="I102" i="11"/>
  <c r="I97" i="24"/>
  <c r="F102" i="11"/>
  <c r="I96" i="26"/>
  <c r="D96" i="26"/>
  <c r="S98" i="21"/>
  <c r="E102" i="11"/>
  <c r="F101" i="16"/>
  <c r="F100" i="18"/>
  <c r="S97" i="23"/>
  <c r="L100" i="17"/>
  <c r="J101" i="17" s="1"/>
  <c r="M100" i="17"/>
  <c r="K101" i="17" s="1"/>
  <c r="M114" i="29"/>
  <c r="K115" i="29" s="1"/>
  <c r="E115" i="29" s="1"/>
  <c r="L114" i="29"/>
  <c r="J115" i="29" s="1"/>
  <c r="L98" i="21"/>
  <c r="J99" i="21" s="1"/>
  <c r="D99" i="21" s="1"/>
  <c r="M98" i="21"/>
  <c r="K99" i="21" s="1"/>
  <c r="S99" i="19"/>
  <c r="E99" i="20"/>
  <c r="S101" i="15"/>
  <c r="F97" i="24"/>
  <c r="E101" i="16"/>
  <c r="S96" i="25"/>
  <c r="L96" i="25"/>
  <c r="J97" i="25" s="1"/>
  <c r="M96" i="25"/>
  <c r="K97" i="25" s="1"/>
  <c r="S98" i="22"/>
  <c r="T98" i="22" s="1"/>
  <c r="U97" i="20"/>
  <c r="T98" i="20"/>
  <c r="U99" i="18" l="1"/>
  <c r="F100" i="19"/>
  <c r="S115" i="29"/>
  <c r="T115" i="29" s="1"/>
  <c r="F99" i="21"/>
  <c r="I101" i="17"/>
  <c r="L97" i="24"/>
  <c r="J98" i="24" s="1"/>
  <c r="M97" i="24"/>
  <c r="K98" i="24" s="1"/>
  <c r="E98" i="24" s="1"/>
  <c r="I98" i="23"/>
  <c r="D98" i="23"/>
  <c r="E97" i="25"/>
  <c r="I115" i="29"/>
  <c r="S98" i="23"/>
  <c r="U97" i="23" s="1"/>
  <c r="S102" i="11"/>
  <c r="F99" i="20"/>
  <c r="S97" i="24"/>
  <c r="S101" i="16"/>
  <c r="E101" i="17"/>
  <c r="E99" i="21"/>
  <c r="M101" i="16"/>
  <c r="K102" i="16" s="1"/>
  <c r="E102" i="16" s="1"/>
  <c r="L101" i="16"/>
  <c r="J102" i="16" s="1"/>
  <c r="S102" i="15"/>
  <c r="T102" i="15" s="1"/>
  <c r="I99" i="21"/>
  <c r="U97" i="21"/>
  <c r="T98" i="21"/>
  <c r="F102" i="15"/>
  <c r="M98" i="22"/>
  <c r="K99" i="22" s="1"/>
  <c r="L98" i="22"/>
  <c r="J99" i="22" s="1"/>
  <c r="D99" i="22" s="1"/>
  <c r="I100" i="19"/>
  <c r="T114" i="29"/>
  <c r="U113" i="29"/>
  <c r="I97" i="25"/>
  <c r="D97" i="25"/>
  <c r="T101" i="15"/>
  <c r="U100" i="15"/>
  <c r="S100" i="19"/>
  <c r="U99" i="19" s="1"/>
  <c r="D115" i="29"/>
  <c r="U95" i="25"/>
  <c r="T96" i="25"/>
  <c r="S99" i="20"/>
  <c r="T99" i="19"/>
  <c r="U98" i="19"/>
  <c r="T97" i="23"/>
  <c r="U96" i="23"/>
  <c r="L96" i="26"/>
  <c r="J97" i="26" s="1"/>
  <c r="M96" i="26"/>
  <c r="K97" i="26" s="1"/>
  <c r="L102" i="11"/>
  <c r="J103" i="11" s="1"/>
  <c r="M102" i="11"/>
  <c r="K103" i="11" s="1"/>
  <c r="F98" i="22"/>
  <c r="U97" i="22"/>
  <c r="M100" i="18"/>
  <c r="K101" i="18" s="1"/>
  <c r="L100" i="18"/>
  <c r="J101" i="18" s="1"/>
  <c r="D101" i="17"/>
  <c r="I102" i="15"/>
  <c r="M99" i="20"/>
  <c r="K100" i="20" s="1"/>
  <c r="L99" i="20"/>
  <c r="J100" i="20" s="1"/>
  <c r="D100" i="20" s="1"/>
  <c r="U114" i="29" l="1"/>
  <c r="T100" i="19"/>
  <c r="F99" i="22"/>
  <c r="F100" i="20"/>
  <c r="S102" i="16"/>
  <c r="T102" i="16" s="1"/>
  <c r="E101" i="18"/>
  <c r="I97" i="26"/>
  <c r="F97" i="25"/>
  <c r="M100" i="19"/>
  <c r="K101" i="19" s="1"/>
  <c r="L100" i="19"/>
  <c r="J101" i="19" s="1"/>
  <c r="S98" i="24"/>
  <c r="T98" i="24" s="1"/>
  <c r="I98" i="24"/>
  <c r="D98" i="24"/>
  <c r="T97" i="24"/>
  <c r="U96" i="24"/>
  <c r="M98" i="23"/>
  <c r="K99" i="23" s="1"/>
  <c r="L98" i="23"/>
  <c r="J99" i="23" s="1"/>
  <c r="D99" i="23" s="1"/>
  <c r="I101" i="18"/>
  <c r="D101" i="18"/>
  <c r="T98" i="23"/>
  <c r="U98" i="20"/>
  <c r="T99" i="20"/>
  <c r="D97" i="26"/>
  <c r="L99" i="21"/>
  <c r="J100" i="21" s="1"/>
  <c r="M99" i="21"/>
  <c r="K100" i="21" s="1"/>
  <c r="E100" i="21" s="1"/>
  <c r="I102" i="16"/>
  <c r="D102" i="16"/>
  <c r="S97" i="25"/>
  <c r="L101" i="17"/>
  <c r="J102" i="17" s="1"/>
  <c r="D102" i="17" s="1"/>
  <c r="M101" i="17"/>
  <c r="K102" i="17" s="1"/>
  <c r="E102" i="17" s="1"/>
  <c r="F98" i="23"/>
  <c r="M102" i="15"/>
  <c r="K103" i="15" s="1"/>
  <c r="L102" i="15"/>
  <c r="J103" i="15" s="1"/>
  <c r="F115" i="29"/>
  <c r="I99" i="22"/>
  <c r="S99" i="21"/>
  <c r="E103" i="11"/>
  <c r="I100" i="20"/>
  <c r="F101" i="17"/>
  <c r="I103" i="11"/>
  <c r="D103" i="11"/>
  <c r="E100" i="20"/>
  <c r="U101" i="15"/>
  <c r="L97" i="25"/>
  <c r="J98" i="25" s="1"/>
  <c r="D98" i="25" s="1"/>
  <c r="M97" i="25"/>
  <c r="K98" i="25" s="1"/>
  <c r="E99" i="22"/>
  <c r="S101" i="17"/>
  <c r="U100" i="16"/>
  <c r="T101" i="16"/>
  <c r="U101" i="11"/>
  <c r="T102" i="11"/>
  <c r="M115" i="29"/>
  <c r="K116" i="29" s="1"/>
  <c r="L115" i="29"/>
  <c r="J116" i="29" s="1"/>
  <c r="U97" i="24" l="1"/>
  <c r="I116" i="29"/>
  <c r="L99" i="22"/>
  <c r="J100" i="22" s="1"/>
  <c r="M99" i="22"/>
  <c r="K100" i="22" s="1"/>
  <c r="E99" i="23"/>
  <c r="E116" i="29"/>
  <c r="U101" i="16"/>
  <c r="L103" i="11"/>
  <c r="J104" i="11" s="1"/>
  <c r="D104" i="11" s="1"/>
  <c r="M103" i="11"/>
  <c r="K104" i="11" s="1"/>
  <c r="M98" i="24"/>
  <c r="K99" i="24" s="1"/>
  <c r="L98" i="24"/>
  <c r="J99" i="24" s="1"/>
  <c r="F98" i="25"/>
  <c r="S102" i="17"/>
  <c r="U101" i="17" s="1"/>
  <c r="I98" i="25"/>
  <c r="U100" i="17"/>
  <c r="T101" i="17"/>
  <c r="S99" i="22"/>
  <c r="F103" i="11"/>
  <c r="F102" i="17"/>
  <c r="S103" i="11"/>
  <c r="D116" i="29"/>
  <c r="E103" i="15"/>
  <c r="I102" i="17"/>
  <c r="F102" i="16"/>
  <c r="I100" i="21"/>
  <c r="D100" i="21"/>
  <c r="L101" i="18"/>
  <c r="J102" i="18" s="1"/>
  <c r="D102" i="18" s="1"/>
  <c r="M101" i="18"/>
  <c r="K102" i="18" s="1"/>
  <c r="E102" i="18" s="1"/>
  <c r="I99" i="23"/>
  <c r="F98" i="24"/>
  <c r="E101" i="19"/>
  <c r="S100" i="21"/>
  <c r="T100" i="21" s="1"/>
  <c r="M97" i="26"/>
  <c r="K98" i="26" s="1"/>
  <c r="L97" i="26"/>
  <c r="J98" i="26" s="1"/>
  <c r="D98" i="26" s="1"/>
  <c r="U98" i="21"/>
  <c r="T99" i="21"/>
  <c r="E98" i="25"/>
  <c r="M102" i="16"/>
  <c r="K103" i="16" s="1"/>
  <c r="L102" i="16"/>
  <c r="J103" i="16" s="1"/>
  <c r="F101" i="18"/>
  <c r="S101" i="18"/>
  <c r="S100" i="20"/>
  <c r="M100" i="20"/>
  <c r="K101" i="20" s="1"/>
  <c r="E101" i="20" s="1"/>
  <c r="L100" i="20"/>
  <c r="J101" i="20" s="1"/>
  <c r="I103" i="15"/>
  <c r="D103" i="15"/>
  <c r="F99" i="23"/>
  <c r="T97" i="25"/>
  <c r="U96" i="25"/>
  <c r="I101" i="19"/>
  <c r="D101" i="19"/>
  <c r="U99" i="21" l="1"/>
  <c r="T100" i="20"/>
  <c r="U99" i="20"/>
  <c r="T103" i="11"/>
  <c r="U102" i="11"/>
  <c r="U98" i="22"/>
  <c r="T99" i="22"/>
  <c r="S116" i="29"/>
  <c r="S99" i="23"/>
  <c r="S102" i="18"/>
  <c r="U101" i="18" s="1"/>
  <c r="F104" i="11"/>
  <c r="E99" i="24"/>
  <c r="I104" i="11"/>
  <c r="I100" i="22"/>
  <c r="D100" i="22"/>
  <c r="M101" i="19"/>
  <c r="K102" i="19" s="1"/>
  <c r="L101" i="19"/>
  <c r="J102" i="19" s="1"/>
  <c r="D102" i="19" s="1"/>
  <c r="F103" i="15"/>
  <c r="U100" i="18"/>
  <c r="T101" i="18"/>
  <c r="F102" i="18"/>
  <c r="S98" i="25"/>
  <c r="I98" i="26"/>
  <c r="S101" i="19"/>
  <c r="I102" i="18"/>
  <c r="F116" i="29"/>
  <c r="M98" i="25"/>
  <c r="K99" i="25" s="1"/>
  <c r="L98" i="25"/>
  <c r="J99" i="25" s="1"/>
  <c r="F101" i="19"/>
  <c r="L103" i="15"/>
  <c r="J104" i="15" s="1"/>
  <c r="D104" i="15" s="1"/>
  <c r="M103" i="15"/>
  <c r="K104" i="15" s="1"/>
  <c r="E104" i="15" s="1"/>
  <c r="I103" i="16"/>
  <c r="L99" i="23"/>
  <c r="J100" i="23" s="1"/>
  <c r="M99" i="23"/>
  <c r="K100" i="23" s="1"/>
  <c r="S103" i="15"/>
  <c r="I99" i="24"/>
  <c r="I101" i="20"/>
  <c r="D101" i="20"/>
  <c r="E103" i="16"/>
  <c r="D99" i="24"/>
  <c r="M100" i="21"/>
  <c r="K101" i="21" s="1"/>
  <c r="L100" i="21"/>
  <c r="J101" i="21" s="1"/>
  <c r="D101" i="21" s="1"/>
  <c r="S101" i="20"/>
  <c r="U100" i="20" s="1"/>
  <c r="F100" i="21"/>
  <c r="D103" i="16"/>
  <c r="L102" i="17"/>
  <c r="J103" i="17" s="1"/>
  <c r="M102" i="17"/>
  <c r="K103" i="17" s="1"/>
  <c r="E104" i="11"/>
  <c r="E100" i="22"/>
  <c r="T102" i="17"/>
  <c r="M116" i="29"/>
  <c r="K117" i="29" s="1"/>
  <c r="E117" i="29" s="1"/>
  <c r="L116" i="29"/>
  <c r="J117" i="29" s="1"/>
  <c r="T101" i="20" l="1"/>
  <c r="I117" i="29"/>
  <c r="S104" i="11"/>
  <c r="E101" i="21"/>
  <c r="M101" i="20"/>
  <c r="K102" i="20" s="1"/>
  <c r="L101" i="20"/>
  <c r="J102" i="20" s="1"/>
  <c r="D102" i="20" s="1"/>
  <c r="F100" i="22"/>
  <c r="S99" i="24"/>
  <c r="E103" i="17"/>
  <c r="M103" i="16"/>
  <c r="K104" i="16" s="1"/>
  <c r="E104" i="16" s="1"/>
  <c r="L103" i="16"/>
  <c r="J104" i="16" s="1"/>
  <c r="D104" i="16" s="1"/>
  <c r="M98" i="26"/>
  <c r="K99" i="26" s="1"/>
  <c r="L98" i="26"/>
  <c r="J99" i="26" s="1"/>
  <c r="F104" i="15"/>
  <c r="S100" i="22"/>
  <c r="F103" i="16"/>
  <c r="I101" i="21"/>
  <c r="M99" i="24"/>
  <c r="K100" i="24" s="1"/>
  <c r="E100" i="24" s="1"/>
  <c r="L99" i="24"/>
  <c r="J100" i="24" s="1"/>
  <c r="I100" i="23"/>
  <c r="D100" i="23"/>
  <c r="I104" i="15"/>
  <c r="I99" i="25"/>
  <c r="D99" i="25"/>
  <c r="U100" i="19"/>
  <c r="T101" i="19"/>
  <c r="T98" i="25"/>
  <c r="U97" i="25"/>
  <c r="T99" i="23"/>
  <c r="U98" i="23"/>
  <c r="S103" i="16"/>
  <c r="S104" i="15"/>
  <c r="U103" i="15" s="1"/>
  <c r="L104" i="11"/>
  <c r="J105" i="11" s="1"/>
  <c r="M104" i="11"/>
  <c r="K105" i="11" s="1"/>
  <c r="S117" i="29"/>
  <c r="U116" i="29" s="1"/>
  <c r="F101" i="21"/>
  <c r="F99" i="24"/>
  <c r="U102" i="15"/>
  <c r="T103" i="15"/>
  <c r="F102" i="19"/>
  <c r="M102" i="18"/>
  <c r="K103" i="18" s="1"/>
  <c r="L102" i="18"/>
  <c r="J103" i="18" s="1"/>
  <c r="U115" i="29"/>
  <c r="T116" i="29"/>
  <c r="I103" i="17"/>
  <c r="D103" i="17"/>
  <c r="F101" i="20"/>
  <c r="D117" i="29"/>
  <c r="E102" i="19"/>
  <c r="E99" i="25"/>
  <c r="T102" i="18"/>
  <c r="I102" i="19"/>
  <c r="M100" i="22"/>
  <c r="K101" i="22" s="1"/>
  <c r="L100" i="22"/>
  <c r="J101" i="22" s="1"/>
  <c r="E100" i="23"/>
  <c r="T117" i="29" l="1"/>
  <c r="T104" i="15"/>
  <c r="S100" i="24"/>
  <c r="T100" i="24" s="1"/>
  <c r="L103" i="17"/>
  <c r="J104" i="17" s="1"/>
  <c r="M103" i="17"/>
  <c r="K104" i="17" s="1"/>
  <c r="E104" i="17" s="1"/>
  <c r="I103" i="18"/>
  <c r="D103" i="18"/>
  <c r="I105" i="11"/>
  <c r="D105" i="11"/>
  <c r="M101" i="21"/>
  <c r="K102" i="21" s="1"/>
  <c r="L101" i="21"/>
  <c r="J102" i="21" s="1"/>
  <c r="E102" i="20"/>
  <c r="S100" i="23"/>
  <c r="S102" i="19"/>
  <c r="E103" i="18"/>
  <c r="I101" i="22"/>
  <c r="M99" i="25"/>
  <c r="K100" i="25" s="1"/>
  <c r="E100" i="25" s="1"/>
  <c r="L99" i="25"/>
  <c r="J100" i="25" s="1"/>
  <c r="D100" i="25" s="1"/>
  <c r="U99" i="22"/>
  <c r="T100" i="22"/>
  <c r="I99" i="26"/>
  <c r="D99" i="26"/>
  <c r="S103" i="17"/>
  <c r="I102" i="20"/>
  <c r="E105" i="11"/>
  <c r="S99" i="25"/>
  <c r="S104" i="16"/>
  <c r="L100" i="23"/>
  <c r="J101" i="23" s="1"/>
  <c r="D101" i="23" s="1"/>
  <c r="M100" i="23"/>
  <c r="K101" i="23" s="1"/>
  <c r="E101" i="23" s="1"/>
  <c r="F104" i="16"/>
  <c r="T104" i="11"/>
  <c r="U103" i="11"/>
  <c r="T103" i="16"/>
  <c r="U102" i="16"/>
  <c r="F99" i="25"/>
  <c r="L104" i="15"/>
  <c r="J105" i="15" s="1"/>
  <c r="M104" i="15"/>
  <c r="K105" i="15" s="1"/>
  <c r="I100" i="24"/>
  <c r="I104" i="16"/>
  <c r="D101" i="22"/>
  <c r="S101" i="21"/>
  <c r="L102" i="19"/>
  <c r="J103" i="19" s="1"/>
  <c r="M102" i="19"/>
  <c r="K103" i="19" s="1"/>
  <c r="E103" i="19" s="1"/>
  <c r="F117" i="29"/>
  <c r="F102" i="20"/>
  <c r="F103" i="17"/>
  <c r="D100" i="24"/>
  <c r="F100" i="23"/>
  <c r="E101" i="22"/>
  <c r="T99" i="24"/>
  <c r="U98" i="24"/>
  <c r="L117" i="29"/>
  <c r="J118" i="29" s="1"/>
  <c r="D118" i="29" s="1"/>
  <c r="M117" i="29"/>
  <c r="K118" i="29" s="1"/>
  <c r="U99" i="24" l="1"/>
  <c r="S101" i="23"/>
  <c r="T101" i="23" s="1"/>
  <c r="S100" i="25"/>
  <c r="T100" i="25" s="1"/>
  <c r="F101" i="22"/>
  <c r="S102" i="20"/>
  <c r="I104" i="17"/>
  <c r="L100" i="24"/>
  <c r="J101" i="24" s="1"/>
  <c r="D101" i="24" s="1"/>
  <c r="M100" i="24"/>
  <c r="K101" i="24" s="1"/>
  <c r="L101" i="22"/>
  <c r="J102" i="22" s="1"/>
  <c r="D102" i="22" s="1"/>
  <c r="M101" i="22"/>
  <c r="K102" i="22" s="1"/>
  <c r="E102" i="22" s="1"/>
  <c r="U101" i="19"/>
  <c r="T102" i="19"/>
  <c r="F105" i="11"/>
  <c r="I118" i="29"/>
  <c r="I103" i="19"/>
  <c r="D103" i="19"/>
  <c r="E102" i="21"/>
  <c r="L104" i="16"/>
  <c r="J105" i="16" s="1"/>
  <c r="M104" i="16"/>
  <c r="K105" i="16" s="1"/>
  <c r="E105" i="15"/>
  <c r="T104" i="16"/>
  <c r="I101" i="23"/>
  <c r="U98" i="25"/>
  <c r="T99" i="25"/>
  <c r="S104" i="17"/>
  <c r="T104" i="17" s="1"/>
  <c r="M99" i="26"/>
  <c r="K100" i="26" s="1"/>
  <c r="L99" i="26"/>
  <c r="J100" i="26" s="1"/>
  <c r="S103" i="18"/>
  <c r="M103" i="18"/>
  <c r="K104" i="18" s="1"/>
  <c r="E104" i="18" s="1"/>
  <c r="L103" i="18"/>
  <c r="J104" i="18" s="1"/>
  <c r="D104" i="18" s="1"/>
  <c r="S101" i="22"/>
  <c r="M102" i="20"/>
  <c r="K103" i="20" s="1"/>
  <c r="L102" i="20"/>
  <c r="J103" i="20" s="1"/>
  <c r="S103" i="19"/>
  <c r="F103" i="18"/>
  <c r="E118" i="29"/>
  <c r="D104" i="17"/>
  <c r="F100" i="25"/>
  <c r="U103" i="16"/>
  <c r="F101" i="23"/>
  <c r="F100" i="24"/>
  <c r="F118" i="29"/>
  <c r="T101" i="21"/>
  <c r="U100" i="21"/>
  <c r="I105" i="15"/>
  <c r="D105" i="15"/>
  <c r="S105" i="11"/>
  <c r="U102" i="17"/>
  <c r="T103" i="17"/>
  <c r="I100" i="25"/>
  <c r="U99" i="23"/>
  <c r="T100" i="23"/>
  <c r="I102" i="21"/>
  <c r="D102" i="21"/>
  <c r="L105" i="11"/>
  <c r="J106" i="11" s="1"/>
  <c r="M105" i="11"/>
  <c r="K106" i="11" s="1"/>
  <c r="E106" i="11" s="1"/>
  <c r="U100" i="23" l="1"/>
  <c r="U103" i="17"/>
  <c r="S102" i="22"/>
  <c r="T102" i="22" s="1"/>
  <c r="U104" i="11"/>
  <c r="T105" i="11"/>
  <c r="U100" i="22"/>
  <c r="T101" i="22"/>
  <c r="S102" i="21"/>
  <c r="U102" i="19"/>
  <c r="F105" i="15"/>
  <c r="F104" i="17"/>
  <c r="I104" i="18"/>
  <c r="I100" i="26"/>
  <c r="M118" i="29"/>
  <c r="K119" i="29" s="1"/>
  <c r="E119" i="29" s="1"/>
  <c r="L118" i="29"/>
  <c r="J119" i="29" s="1"/>
  <c r="I106" i="11"/>
  <c r="S106" i="11"/>
  <c r="U105" i="11" s="1"/>
  <c r="M105" i="15"/>
  <c r="K106" i="15" s="1"/>
  <c r="E106" i="15" s="1"/>
  <c r="L105" i="15"/>
  <c r="J106" i="15" s="1"/>
  <c r="D106" i="15" s="1"/>
  <c r="S104" i="18"/>
  <c r="T104" i="18" s="1"/>
  <c r="U99" i="25"/>
  <c r="I105" i="16"/>
  <c r="D105" i="16"/>
  <c r="L103" i="19"/>
  <c r="J104" i="19" s="1"/>
  <c r="M103" i="19"/>
  <c r="K104" i="19" s="1"/>
  <c r="D106" i="11"/>
  <c r="T103" i="19"/>
  <c r="T102" i="20"/>
  <c r="U101" i="20"/>
  <c r="F102" i="21"/>
  <c r="T103" i="18"/>
  <c r="U102" i="18"/>
  <c r="S105" i="15"/>
  <c r="M104" i="17"/>
  <c r="K105" i="17" s="1"/>
  <c r="L104" i="17"/>
  <c r="J105" i="17" s="1"/>
  <c r="F104" i="18"/>
  <c r="F103" i="19"/>
  <c r="E101" i="24"/>
  <c r="D100" i="26"/>
  <c r="F102" i="22"/>
  <c r="L102" i="21"/>
  <c r="J103" i="21" s="1"/>
  <c r="M102" i="21"/>
  <c r="K103" i="21" s="1"/>
  <c r="E103" i="21" s="1"/>
  <c r="L100" i="25"/>
  <c r="J101" i="25" s="1"/>
  <c r="M100" i="25"/>
  <c r="K101" i="25" s="1"/>
  <c r="F101" i="24"/>
  <c r="S118" i="29"/>
  <c r="I103" i="20"/>
  <c r="D103" i="20"/>
  <c r="M101" i="23"/>
  <c r="K102" i="23" s="1"/>
  <c r="L101" i="23"/>
  <c r="J102" i="23" s="1"/>
  <c r="E105" i="16"/>
  <c r="I102" i="22"/>
  <c r="I101" i="24"/>
  <c r="E103" i="20"/>
  <c r="U103" i="18" l="1"/>
  <c r="U101" i="22"/>
  <c r="F106" i="15"/>
  <c r="I102" i="23"/>
  <c r="D102" i="23"/>
  <c r="T118" i="29"/>
  <c r="U117" i="29"/>
  <c r="S106" i="15"/>
  <c r="I104" i="19"/>
  <c r="E102" i="23"/>
  <c r="D104" i="19"/>
  <c r="E105" i="17"/>
  <c r="M101" i="24"/>
  <c r="K102" i="24" s="1"/>
  <c r="E102" i="24" s="1"/>
  <c r="L101" i="24"/>
  <c r="J102" i="24" s="1"/>
  <c r="S119" i="29"/>
  <c r="U118" i="29" s="1"/>
  <c r="I103" i="21"/>
  <c r="D103" i="21"/>
  <c r="E104" i="19"/>
  <c r="L105" i="16"/>
  <c r="J106" i="16" s="1"/>
  <c r="D106" i="16" s="1"/>
  <c r="M105" i="16"/>
  <c r="K106" i="16" s="1"/>
  <c r="E106" i="16" s="1"/>
  <c r="M104" i="18"/>
  <c r="K105" i="18" s="1"/>
  <c r="L104" i="18"/>
  <c r="J105" i="18" s="1"/>
  <c r="T106" i="11"/>
  <c r="F103" i="20"/>
  <c r="E101" i="25"/>
  <c r="I105" i="17"/>
  <c r="I106" i="15"/>
  <c r="S103" i="20"/>
  <c r="M102" i="22"/>
  <c r="K103" i="22" s="1"/>
  <c r="L102" i="22"/>
  <c r="J103" i="22" s="1"/>
  <c r="I101" i="25"/>
  <c r="D101" i="25"/>
  <c r="S101" i="24"/>
  <c r="U104" i="15"/>
  <c r="T105" i="15"/>
  <c r="F105" i="16"/>
  <c r="L106" i="11"/>
  <c r="J107" i="11" s="1"/>
  <c r="M106" i="11"/>
  <c r="K107" i="11" s="1"/>
  <c r="M100" i="26"/>
  <c r="K101" i="26" s="1"/>
  <c r="L100" i="26"/>
  <c r="J101" i="26" s="1"/>
  <c r="D101" i="26" s="1"/>
  <c r="D105" i="17"/>
  <c r="S103" i="21"/>
  <c r="T103" i="21" s="1"/>
  <c r="S105" i="16"/>
  <c r="L103" i="20"/>
  <c r="J104" i="20" s="1"/>
  <c r="D104" i="20" s="1"/>
  <c r="M103" i="20"/>
  <c r="K104" i="20" s="1"/>
  <c r="E104" i="20" s="1"/>
  <c r="F106" i="11"/>
  <c r="I119" i="29"/>
  <c r="D119" i="29"/>
  <c r="U101" i="21"/>
  <c r="T102" i="21"/>
  <c r="U102" i="21" l="1"/>
  <c r="S104" i="20"/>
  <c r="T104" i="20" s="1"/>
  <c r="F105" i="17"/>
  <c r="I107" i="11"/>
  <c r="S102" i="24"/>
  <c r="T102" i="24" s="1"/>
  <c r="T103" i="20"/>
  <c r="U102" i="20"/>
  <c r="E105" i="18"/>
  <c r="F119" i="29"/>
  <c r="U104" i="16"/>
  <c r="T105" i="16"/>
  <c r="I103" i="22"/>
  <c r="D103" i="22"/>
  <c r="F103" i="21"/>
  <c r="M119" i="29"/>
  <c r="K120" i="29" s="1"/>
  <c r="L119" i="29"/>
  <c r="J120" i="29" s="1"/>
  <c r="D107" i="11"/>
  <c r="I104" i="20"/>
  <c r="E107" i="11"/>
  <c r="F106" i="16"/>
  <c r="U105" i="15"/>
  <c r="I105" i="18"/>
  <c r="D105" i="18"/>
  <c r="S104" i="19"/>
  <c r="M103" i="21"/>
  <c r="K104" i="21" s="1"/>
  <c r="L103" i="21"/>
  <c r="J104" i="21" s="1"/>
  <c r="S102" i="23"/>
  <c r="T119" i="29"/>
  <c r="M102" i="23"/>
  <c r="K103" i="23" s="1"/>
  <c r="L102" i="23"/>
  <c r="J103" i="23" s="1"/>
  <c r="D103" i="23" s="1"/>
  <c r="S106" i="16"/>
  <c r="T106" i="16" s="1"/>
  <c r="M101" i="25"/>
  <c r="K102" i="25" s="1"/>
  <c r="L101" i="25"/>
  <c r="J102" i="25" s="1"/>
  <c r="D102" i="25" s="1"/>
  <c r="M105" i="17"/>
  <c r="K106" i="17" s="1"/>
  <c r="E106" i="17" s="1"/>
  <c r="L105" i="17"/>
  <c r="J106" i="17" s="1"/>
  <c r="F104" i="20"/>
  <c r="S105" i="17"/>
  <c r="I101" i="26"/>
  <c r="U100" i="24"/>
  <c r="T101" i="24"/>
  <c r="L106" i="15"/>
  <c r="J107" i="15" s="1"/>
  <c r="M106" i="15"/>
  <c r="K107" i="15" s="1"/>
  <c r="S101" i="25"/>
  <c r="F102" i="23"/>
  <c r="T106" i="15"/>
  <c r="F101" i="25"/>
  <c r="E103" i="22"/>
  <c r="I106" i="16"/>
  <c r="I102" i="24"/>
  <c r="D102" i="24"/>
  <c r="F104" i="19"/>
  <c r="L104" i="19"/>
  <c r="J105" i="19" s="1"/>
  <c r="M104" i="19"/>
  <c r="K105" i="19" s="1"/>
  <c r="E105" i="19" s="1"/>
  <c r="U101" i="24" l="1"/>
  <c r="U103" i="20"/>
  <c r="S105" i="19"/>
  <c r="T105" i="19" s="1"/>
  <c r="E120" i="29"/>
  <c r="F103" i="22"/>
  <c r="I105" i="19"/>
  <c r="F102" i="24"/>
  <c r="F102" i="25"/>
  <c r="E102" i="25"/>
  <c r="I106" i="17"/>
  <c r="F105" i="18"/>
  <c r="M107" i="11"/>
  <c r="K108" i="11" s="1"/>
  <c r="E108" i="11" s="1"/>
  <c r="L107" i="11"/>
  <c r="J108" i="11" s="1"/>
  <c r="D108" i="11" s="1"/>
  <c r="D105" i="19"/>
  <c r="L102" i="24"/>
  <c r="J103" i="24" s="1"/>
  <c r="D103" i="24" s="1"/>
  <c r="M102" i="24"/>
  <c r="K103" i="24" s="1"/>
  <c r="E107" i="15"/>
  <c r="U104" i="17"/>
  <c r="T105" i="17"/>
  <c r="I102" i="25"/>
  <c r="I103" i="23"/>
  <c r="T102" i="23"/>
  <c r="U101" i="23"/>
  <c r="M105" i="18"/>
  <c r="K106" i="18" s="1"/>
  <c r="E106" i="18" s="1"/>
  <c r="L105" i="18"/>
  <c r="J106" i="18" s="1"/>
  <c r="D106" i="18" s="1"/>
  <c r="M104" i="20"/>
  <c r="K105" i="20" s="1"/>
  <c r="L104" i="20"/>
  <c r="J105" i="20" s="1"/>
  <c r="I120" i="29"/>
  <c r="D120" i="29"/>
  <c r="D106" i="17"/>
  <c r="F103" i="23"/>
  <c r="I107" i="15"/>
  <c r="D107" i="15"/>
  <c r="T104" i="19"/>
  <c r="U103" i="19"/>
  <c r="S105" i="18"/>
  <c r="L106" i="16"/>
  <c r="J107" i="16" s="1"/>
  <c r="M106" i="16"/>
  <c r="K107" i="16" s="1"/>
  <c r="M101" i="26"/>
  <c r="K102" i="26" s="1"/>
  <c r="L101" i="26"/>
  <c r="J102" i="26" s="1"/>
  <c r="I104" i="21"/>
  <c r="S103" i="22"/>
  <c r="U100" i="25"/>
  <c r="T101" i="25"/>
  <c r="S106" i="17"/>
  <c r="T106" i="17" s="1"/>
  <c r="E103" i="23"/>
  <c r="E104" i="21"/>
  <c r="S107" i="11"/>
  <c r="F107" i="11"/>
  <c r="D104" i="21"/>
  <c r="M103" i="22"/>
  <c r="K104" i="22" s="1"/>
  <c r="L103" i="22"/>
  <c r="J104" i="22" s="1"/>
  <c r="U105" i="16"/>
  <c r="U104" i="19" l="1"/>
  <c r="F103" i="24"/>
  <c r="T103" i="22"/>
  <c r="U102" i="22"/>
  <c r="M104" i="21"/>
  <c r="K105" i="21" s="1"/>
  <c r="E105" i="21" s="1"/>
  <c r="L104" i="21"/>
  <c r="J105" i="21" s="1"/>
  <c r="D105" i="21" s="1"/>
  <c r="S106" i="18"/>
  <c r="T106" i="18" s="1"/>
  <c r="M120" i="29"/>
  <c r="K121" i="29" s="1"/>
  <c r="E121" i="29" s="1"/>
  <c r="L120" i="29"/>
  <c r="J121" i="29" s="1"/>
  <c r="D121" i="29" s="1"/>
  <c r="L102" i="25"/>
  <c r="J103" i="25" s="1"/>
  <c r="M102" i="25"/>
  <c r="K103" i="25" s="1"/>
  <c r="E103" i="25" s="1"/>
  <c r="F104" i="21"/>
  <c r="U104" i="18"/>
  <c r="T105" i="18"/>
  <c r="I105" i="20"/>
  <c r="D105" i="20"/>
  <c r="S107" i="15"/>
  <c r="F105" i="19"/>
  <c r="S102" i="25"/>
  <c r="M105" i="19"/>
  <c r="K106" i="19" s="1"/>
  <c r="L105" i="19"/>
  <c r="J106" i="19" s="1"/>
  <c r="S120" i="29"/>
  <c r="T107" i="11"/>
  <c r="U106" i="11"/>
  <c r="S103" i="23"/>
  <c r="E107" i="16"/>
  <c r="F107" i="15"/>
  <c r="F120" i="29"/>
  <c r="E105" i="20"/>
  <c r="L103" i="23"/>
  <c r="J104" i="23" s="1"/>
  <c r="M103" i="23"/>
  <c r="K104" i="23" s="1"/>
  <c r="I108" i="11"/>
  <c r="S104" i="21"/>
  <c r="I102" i="26"/>
  <c r="D102" i="26"/>
  <c r="M107" i="15"/>
  <c r="K108" i="15" s="1"/>
  <c r="L107" i="15"/>
  <c r="J108" i="15" s="1"/>
  <c r="I103" i="24"/>
  <c r="L106" i="17"/>
  <c r="J107" i="17" s="1"/>
  <c r="D107" i="17" s="1"/>
  <c r="M106" i="17"/>
  <c r="K107" i="17" s="1"/>
  <c r="S108" i="11"/>
  <c r="F106" i="17"/>
  <c r="F106" i="18"/>
  <c r="I104" i="22"/>
  <c r="F108" i="11"/>
  <c r="E104" i="22"/>
  <c r="I107" i="16"/>
  <c r="D107" i="16"/>
  <c r="I106" i="18"/>
  <c r="U105" i="17"/>
  <c r="E103" i="24"/>
  <c r="D104" i="22"/>
  <c r="U105" i="18" l="1"/>
  <c r="S103" i="25"/>
  <c r="T103" i="25" s="1"/>
  <c r="L106" i="18"/>
  <c r="J107" i="18" s="1"/>
  <c r="M106" i="18"/>
  <c r="K107" i="18" s="1"/>
  <c r="S104" i="22"/>
  <c r="I108" i="15"/>
  <c r="U119" i="29"/>
  <c r="T120" i="29"/>
  <c r="U106" i="15"/>
  <c r="T107" i="15"/>
  <c r="M107" i="16"/>
  <c r="K108" i="16" s="1"/>
  <c r="E108" i="16" s="1"/>
  <c r="L107" i="16"/>
  <c r="J108" i="16" s="1"/>
  <c r="D108" i="16" s="1"/>
  <c r="M104" i="22"/>
  <c r="K105" i="22" s="1"/>
  <c r="E105" i="22" s="1"/>
  <c r="L104" i="22"/>
  <c r="J105" i="22" s="1"/>
  <c r="E107" i="17"/>
  <c r="T104" i="21"/>
  <c r="U103" i="21"/>
  <c r="S121" i="29"/>
  <c r="S103" i="24"/>
  <c r="F107" i="17"/>
  <c r="I107" i="17"/>
  <c r="D108" i="15"/>
  <c r="T102" i="25"/>
  <c r="U101" i="25"/>
  <c r="M105" i="20"/>
  <c r="K106" i="20" s="1"/>
  <c r="E106" i="20" s="1"/>
  <c r="L105" i="20"/>
  <c r="J106" i="20" s="1"/>
  <c r="D106" i="20" s="1"/>
  <c r="F107" i="16"/>
  <c r="I104" i="23"/>
  <c r="D104" i="23"/>
  <c r="F121" i="29"/>
  <c r="S107" i="16"/>
  <c r="E104" i="23"/>
  <c r="T108" i="11"/>
  <c r="I106" i="19"/>
  <c r="E108" i="15"/>
  <c r="I103" i="25"/>
  <c r="D103" i="25"/>
  <c r="F104" i="22"/>
  <c r="M103" i="24"/>
  <c r="K104" i="24" s="1"/>
  <c r="L103" i="24"/>
  <c r="J104" i="24" s="1"/>
  <c r="L102" i="26"/>
  <c r="J103" i="26" s="1"/>
  <c r="M102" i="26"/>
  <c r="K103" i="26" s="1"/>
  <c r="S105" i="21"/>
  <c r="U104" i="21" s="1"/>
  <c r="L108" i="11"/>
  <c r="J109" i="11" s="1"/>
  <c r="M108" i="11"/>
  <c r="K109" i="11" s="1"/>
  <c r="S105" i="20"/>
  <c r="T103" i="23"/>
  <c r="U102" i="23"/>
  <c r="U107" i="11"/>
  <c r="E106" i="19"/>
  <c r="D106" i="19"/>
  <c r="F105" i="20"/>
  <c r="F105" i="21"/>
  <c r="I121" i="29"/>
  <c r="I105" i="21"/>
  <c r="U102" i="25" l="1"/>
  <c r="T105" i="21"/>
  <c r="F108" i="16"/>
  <c r="I103" i="26"/>
  <c r="L103" i="25"/>
  <c r="J104" i="25" s="1"/>
  <c r="D104" i="25" s="1"/>
  <c r="M103" i="25"/>
  <c r="K104" i="25" s="1"/>
  <c r="F108" i="15"/>
  <c r="S104" i="23"/>
  <c r="M104" i="23"/>
  <c r="K105" i="23" s="1"/>
  <c r="L104" i="23"/>
  <c r="J105" i="23" s="1"/>
  <c r="D105" i="23" s="1"/>
  <c r="I105" i="22"/>
  <c r="L105" i="21"/>
  <c r="J106" i="21" s="1"/>
  <c r="M105" i="21"/>
  <c r="K106" i="21" s="1"/>
  <c r="F106" i="20"/>
  <c r="E109" i="11"/>
  <c r="I104" i="24"/>
  <c r="D104" i="24"/>
  <c r="M106" i="19"/>
  <c r="K107" i="19" s="1"/>
  <c r="E107" i="19" s="1"/>
  <c r="L106" i="19"/>
  <c r="J107" i="19" s="1"/>
  <c r="U106" i="16"/>
  <c r="T107" i="16"/>
  <c r="F104" i="23"/>
  <c r="M107" i="17"/>
  <c r="K108" i="17" s="1"/>
  <c r="L107" i="17"/>
  <c r="J108" i="17" s="1"/>
  <c r="S107" i="17"/>
  <c r="U120" i="29"/>
  <c r="E107" i="18"/>
  <c r="I109" i="11"/>
  <c r="D109" i="11"/>
  <c r="E104" i="24"/>
  <c r="I107" i="18"/>
  <c r="D107" i="18"/>
  <c r="F106" i="19"/>
  <c r="S106" i="20"/>
  <c r="T106" i="20" s="1"/>
  <c r="S108" i="15"/>
  <c r="D103" i="26"/>
  <c r="U102" i="24"/>
  <c r="T103" i="24"/>
  <c r="I108" i="16"/>
  <c r="S105" i="22"/>
  <c r="T105" i="22" s="1"/>
  <c r="M121" i="29"/>
  <c r="K122" i="29" s="1"/>
  <c r="L121" i="29"/>
  <c r="J122" i="29" s="1"/>
  <c r="S106" i="19"/>
  <c r="T105" i="20"/>
  <c r="U104" i="20"/>
  <c r="D105" i="22"/>
  <c r="F103" i="25"/>
  <c r="S108" i="16"/>
  <c r="U107" i="16" s="1"/>
  <c r="I106" i="20"/>
  <c r="T121" i="29"/>
  <c r="M108" i="15"/>
  <c r="K109" i="15" s="1"/>
  <c r="E109" i="15" s="1"/>
  <c r="L108" i="15"/>
  <c r="J109" i="15" s="1"/>
  <c r="D109" i="15" s="1"/>
  <c r="T104" i="22"/>
  <c r="U103" i="22"/>
  <c r="U104" i="22" l="1"/>
  <c r="U105" i="20"/>
  <c r="F107" i="18"/>
  <c r="I109" i="15"/>
  <c r="M108" i="16"/>
  <c r="K109" i="16" s="1"/>
  <c r="L108" i="16"/>
  <c r="J109" i="16" s="1"/>
  <c r="S109" i="15"/>
  <c r="U108" i="15" s="1"/>
  <c r="U106" i="17"/>
  <c r="T107" i="17"/>
  <c r="E106" i="21"/>
  <c r="M106" i="20"/>
  <c r="K107" i="20" s="1"/>
  <c r="L106" i="20"/>
  <c r="J107" i="20" s="1"/>
  <c r="F104" i="25"/>
  <c r="T106" i="19"/>
  <c r="U105" i="19"/>
  <c r="S104" i="24"/>
  <c r="L109" i="11"/>
  <c r="J110" i="11" s="1"/>
  <c r="M109" i="11"/>
  <c r="K110" i="11" s="1"/>
  <c r="I108" i="17"/>
  <c r="D108" i="17"/>
  <c r="F105" i="23"/>
  <c r="T108" i="16"/>
  <c r="F104" i="24"/>
  <c r="I105" i="23"/>
  <c r="I104" i="25"/>
  <c r="M103" i="26"/>
  <c r="K104" i="26" s="1"/>
  <c r="L103" i="26"/>
  <c r="J104" i="26" s="1"/>
  <c r="I122" i="29"/>
  <c r="D122" i="29"/>
  <c r="S107" i="18"/>
  <c r="S109" i="11"/>
  <c r="L105" i="22"/>
  <c r="J106" i="22" s="1"/>
  <c r="M105" i="22"/>
  <c r="K106" i="22" s="1"/>
  <c r="F109" i="15"/>
  <c r="F105" i="22"/>
  <c r="E122" i="29"/>
  <c r="F109" i="11"/>
  <c r="I107" i="19"/>
  <c r="L104" i="24"/>
  <c r="J105" i="24" s="1"/>
  <c r="D105" i="24" s="1"/>
  <c r="M104" i="24"/>
  <c r="K105" i="24" s="1"/>
  <c r="E105" i="23"/>
  <c r="S107" i="19"/>
  <c r="U107" i="15"/>
  <c r="T108" i="15"/>
  <c r="D107" i="19"/>
  <c r="L107" i="18"/>
  <c r="J108" i="18" s="1"/>
  <c r="M107" i="18"/>
  <c r="K108" i="18" s="1"/>
  <c r="E108" i="18" s="1"/>
  <c r="E108" i="17"/>
  <c r="I106" i="21"/>
  <c r="D106" i="21"/>
  <c r="U103" i="23"/>
  <c r="T104" i="23"/>
  <c r="E104" i="25"/>
  <c r="T109" i="15" l="1"/>
  <c r="F106" i="21"/>
  <c r="I108" i="18"/>
  <c r="S105" i="23"/>
  <c r="M107" i="19"/>
  <c r="K108" i="19" s="1"/>
  <c r="L107" i="19"/>
  <c r="J108" i="19" s="1"/>
  <c r="D108" i="19" s="1"/>
  <c r="S122" i="29"/>
  <c r="E106" i="22"/>
  <c r="I104" i="26"/>
  <c r="F105" i="24"/>
  <c r="T107" i="19"/>
  <c r="I107" i="20"/>
  <c r="D107" i="20"/>
  <c r="D104" i="26"/>
  <c r="F107" i="19"/>
  <c r="I106" i="22"/>
  <c r="S108" i="18"/>
  <c r="T108" i="18" s="1"/>
  <c r="F122" i="29"/>
  <c r="M105" i="23"/>
  <c r="K106" i="23" s="1"/>
  <c r="L105" i="23"/>
  <c r="J106" i="23" s="1"/>
  <c r="F108" i="17"/>
  <c r="I110" i="11"/>
  <c r="U106" i="19"/>
  <c r="E107" i="20"/>
  <c r="D108" i="18"/>
  <c r="S104" i="25"/>
  <c r="L106" i="21"/>
  <c r="J107" i="21" s="1"/>
  <c r="D107" i="21" s="1"/>
  <c r="M106" i="21"/>
  <c r="K107" i="21" s="1"/>
  <c r="E107" i="21" s="1"/>
  <c r="S108" i="17"/>
  <c r="I105" i="24"/>
  <c r="D110" i="11"/>
  <c r="E110" i="11"/>
  <c r="T107" i="18"/>
  <c r="U106" i="18"/>
  <c r="T104" i="24"/>
  <c r="U103" i="24"/>
  <c r="S106" i="21"/>
  <c r="I109" i="16"/>
  <c r="D109" i="16"/>
  <c r="D106" i="22"/>
  <c r="U108" i="11"/>
  <c r="T109" i="11"/>
  <c r="M122" i="29"/>
  <c r="K123" i="29" s="1"/>
  <c r="L122" i="29"/>
  <c r="J123" i="29" s="1"/>
  <c r="D123" i="29" s="1"/>
  <c r="L104" i="25"/>
  <c r="J105" i="25" s="1"/>
  <c r="M104" i="25"/>
  <c r="K105" i="25" s="1"/>
  <c r="E105" i="25" s="1"/>
  <c r="L108" i="17"/>
  <c r="J109" i="17" s="1"/>
  <c r="M108" i="17"/>
  <c r="K109" i="17" s="1"/>
  <c r="E109" i="17" s="1"/>
  <c r="E105" i="24"/>
  <c r="E109" i="16"/>
  <c r="L109" i="15"/>
  <c r="J110" i="15" s="1"/>
  <c r="M109" i="15"/>
  <c r="K110" i="15" s="1"/>
  <c r="U107" i="18" l="1"/>
  <c r="F107" i="21"/>
  <c r="I109" i="17"/>
  <c r="S109" i="17"/>
  <c r="T109" i="17" s="1"/>
  <c r="T122" i="29"/>
  <c r="U121" i="29"/>
  <c r="L108" i="18"/>
  <c r="J109" i="18" s="1"/>
  <c r="D109" i="18" s="1"/>
  <c r="M108" i="18"/>
  <c r="K109" i="18" s="1"/>
  <c r="I110" i="15"/>
  <c r="D110" i="15"/>
  <c r="F106" i="22"/>
  <c r="T108" i="17"/>
  <c r="U107" i="17"/>
  <c r="S107" i="20"/>
  <c r="M110" i="11"/>
  <c r="K111" i="11" s="1"/>
  <c r="E111" i="11" s="1"/>
  <c r="L110" i="11"/>
  <c r="J111" i="11" s="1"/>
  <c r="D111" i="11" s="1"/>
  <c r="F123" i="29"/>
  <c r="F108" i="19"/>
  <c r="L107" i="20"/>
  <c r="J108" i="20" s="1"/>
  <c r="D108" i="20" s="1"/>
  <c r="M107" i="20"/>
  <c r="K108" i="20" s="1"/>
  <c r="E108" i="20" s="1"/>
  <c r="S106" i="22"/>
  <c r="I108" i="19"/>
  <c r="S109" i="16"/>
  <c r="S105" i="24"/>
  <c r="I105" i="25"/>
  <c r="D105" i="25"/>
  <c r="F109" i="16"/>
  <c r="U105" i="21"/>
  <c r="T106" i="21"/>
  <c r="S110" i="11"/>
  <c r="F108" i="18"/>
  <c r="L106" i="22"/>
  <c r="J107" i="22" s="1"/>
  <c r="M106" i="22"/>
  <c r="K107" i="22" s="1"/>
  <c r="E108" i="19"/>
  <c r="E110" i="15"/>
  <c r="M109" i="16"/>
  <c r="K110" i="16" s="1"/>
  <c r="L109" i="16"/>
  <c r="J110" i="16" s="1"/>
  <c r="D110" i="16" s="1"/>
  <c r="S105" i="25"/>
  <c r="U104" i="25" s="1"/>
  <c r="T105" i="23"/>
  <c r="U104" i="23"/>
  <c r="S107" i="21"/>
  <c r="U106" i="21" s="1"/>
  <c r="L105" i="24"/>
  <c r="J106" i="24" s="1"/>
  <c r="M105" i="24"/>
  <c r="K106" i="24" s="1"/>
  <c r="T104" i="25"/>
  <c r="U103" i="25"/>
  <c r="I106" i="23"/>
  <c r="D106" i="23"/>
  <c r="I123" i="29"/>
  <c r="F110" i="11"/>
  <c r="I107" i="21"/>
  <c r="D109" i="17"/>
  <c r="F107" i="20"/>
  <c r="L104" i="26"/>
  <c r="J105" i="26" s="1"/>
  <c r="M104" i="26"/>
  <c r="K105" i="26" s="1"/>
  <c r="E123" i="29"/>
  <c r="E106" i="23"/>
  <c r="U108" i="17" l="1"/>
  <c r="S108" i="20"/>
  <c r="U107" i="20" s="1"/>
  <c r="I105" i="26"/>
  <c r="U105" i="22"/>
  <c r="T106" i="22"/>
  <c r="U106" i="20"/>
  <c r="T107" i="20"/>
  <c r="E109" i="18"/>
  <c r="I106" i="24"/>
  <c r="D106" i="24"/>
  <c r="M107" i="21"/>
  <c r="K108" i="21" s="1"/>
  <c r="L107" i="21"/>
  <c r="J108" i="21" s="1"/>
  <c r="M106" i="23"/>
  <c r="K107" i="23" s="1"/>
  <c r="E107" i="23" s="1"/>
  <c r="L106" i="23"/>
  <c r="J107" i="23" s="1"/>
  <c r="D107" i="23" s="1"/>
  <c r="S108" i="19"/>
  <c r="M105" i="25"/>
  <c r="K106" i="25" s="1"/>
  <c r="L105" i="25"/>
  <c r="J106" i="25" s="1"/>
  <c r="E110" i="16"/>
  <c r="E107" i="22"/>
  <c r="M110" i="15"/>
  <c r="K111" i="15" s="1"/>
  <c r="E111" i="15" s="1"/>
  <c r="L110" i="15"/>
  <c r="J111" i="15" s="1"/>
  <c r="D111" i="15" s="1"/>
  <c r="F110" i="16"/>
  <c r="T109" i="16"/>
  <c r="U108" i="16"/>
  <c r="S106" i="23"/>
  <c r="D105" i="26"/>
  <c r="F109" i="17"/>
  <c r="F111" i="11"/>
  <c r="F106" i="23"/>
  <c r="S110" i="15"/>
  <c r="F109" i="18"/>
  <c r="S111" i="11"/>
  <c r="T111" i="11" s="1"/>
  <c r="E106" i="24"/>
  <c r="I111" i="11"/>
  <c r="F110" i="15"/>
  <c r="I109" i="18"/>
  <c r="S123" i="29"/>
  <c r="F108" i="20"/>
  <c r="M123" i="29"/>
  <c r="K124" i="29" s="1"/>
  <c r="L123" i="29"/>
  <c r="J124" i="29" s="1"/>
  <c r="T105" i="25"/>
  <c r="I110" i="16"/>
  <c r="I107" i="22"/>
  <c r="U109" i="11"/>
  <c r="T110" i="11"/>
  <c r="T107" i="21"/>
  <c r="F105" i="25"/>
  <c r="U104" i="24"/>
  <c r="T105" i="24"/>
  <c r="M108" i="19"/>
  <c r="K109" i="19" s="1"/>
  <c r="E109" i="19" s="1"/>
  <c r="L108" i="19"/>
  <c r="J109" i="19" s="1"/>
  <c r="I108" i="20"/>
  <c r="D107" i="22"/>
  <c r="L109" i="17"/>
  <c r="J110" i="17" s="1"/>
  <c r="D110" i="17" s="1"/>
  <c r="M109" i="17"/>
  <c r="K110" i="17" s="1"/>
  <c r="U110" i="11" l="1"/>
  <c r="T108" i="20"/>
  <c r="S109" i="19"/>
  <c r="T109" i="19" s="1"/>
  <c r="L110" i="16"/>
  <c r="J111" i="16" s="1"/>
  <c r="M110" i="16"/>
  <c r="K111" i="16" s="1"/>
  <c r="E111" i="16" s="1"/>
  <c r="U122" i="29"/>
  <c r="T123" i="29"/>
  <c r="F110" i="17"/>
  <c r="S110" i="16"/>
  <c r="E110" i="17"/>
  <c r="F107" i="22"/>
  <c r="I109" i="19"/>
  <c r="D109" i="19"/>
  <c r="E124" i="29"/>
  <c r="L111" i="11"/>
  <c r="J112" i="11" s="1"/>
  <c r="M111" i="11"/>
  <c r="K112" i="11" s="1"/>
  <c r="S111" i="15"/>
  <c r="T111" i="15" s="1"/>
  <c r="F107" i="23"/>
  <c r="S107" i="23"/>
  <c r="U106" i="23" s="1"/>
  <c r="S107" i="22"/>
  <c r="M106" i="24"/>
  <c r="K107" i="24" s="1"/>
  <c r="E107" i="24" s="1"/>
  <c r="L106" i="24"/>
  <c r="J107" i="24" s="1"/>
  <c r="D107" i="24" s="1"/>
  <c r="F111" i="15"/>
  <c r="U109" i="15"/>
  <c r="T110" i="15"/>
  <c r="T106" i="23"/>
  <c r="U105" i="23"/>
  <c r="T108" i="19"/>
  <c r="U107" i="19"/>
  <c r="S109" i="18"/>
  <c r="L105" i="26"/>
  <c r="J106" i="26" s="1"/>
  <c r="M105" i="26"/>
  <c r="K106" i="26" s="1"/>
  <c r="S106" i="24"/>
  <c r="I111" i="15"/>
  <c r="I106" i="25"/>
  <c r="I108" i="21"/>
  <c r="D108" i="21"/>
  <c r="F106" i="24"/>
  <c r="I110" i="17"/>
  <c r="M108" i="20"/>
  <c r="K109" i="20" s="1"/>
  <c r="L108" i="20"/>
  <c r="J109" i="20" s="1"/>
  <c r="D106" i="25"/>
  <c r="M107" i="22"/>
  <c r="K108" i="22" s="1"/>
  <c r="L107" i="22"/>
  <c r="J108" i="22" s="1"/>
  <c r="I124" i="29"/>
  <c r="D124" i="29"/>
  <c r="L109" i="18"/>
  <c r="J110" i="18" s="1"/>
  <c r="M109" i="18"/>
  <c r="K110" i="18" s="1"/>
  <c r="E110" i="18" s="1"/>
  <c r="E106" i="25"/>
  <c r="I107" i="23"/>
  <c r="E108" i="21"/>
  <c r="U108" i="19" l="1"/>
  <c r="U110" i="15"/>
  <c r="T107" i="23"/>
  <c r="S106" i="25"/>
  <c r="I110" i="18"/>
  <c r="D110" i="18"/>
  <c r="I108" i="22"/>
  <c r="F107" i="24"/>
  <c r="S124" i="29"/>
  <c r="S110" i="17"/>
  <c r="S108" i="21"/>
  <c r="M124" i="29"/>
  <c r="K125" i="29" s="1"/>
  <c r="E125" i="29" s="1"/>
  <c r="L124" i="29"/>
  <c r="J125" i="29" s="1"/>
  <c r="D125" i="29" s="1"/>
  <c r="I109" i="20"/>
  <c r="D109" i="20"/>
  <c r="M111" i="15"/>
  <c r="K112" i="15" s="1"/>
  <c r="L111" i="15"/>
  <c r="J112" i="15" s="1"/>
  <c r="I112" i="11"/>
  <c r="D112" i="11"/>
  <c r="M107" i="23"/>
  <c r="K108" i="23" s="1"/>
  <c r="L107" i="23"/>
  <c r="J108" i="23" s="1"/>
  <c r="E109" i="20"/>
  <c r="M108" i="21"/>
  <c r="K109" i="21" s="1"/>
  <c r="L108" i="21"/>
  <c r="J109" i="21" s="1"/>
  <c r="D109" i="21" s="1"/>
  <c r="I106" i="26"/>
  <c r="M109" i="19"/>
  <c r="K110" i="19" s="1"/>
  <c r="L109" i="19"/>
  <c r="J110" i="19" s="1"/>
  <c r="D110" i="19" s="1"/>
  <c r="S111" i="16"/>
  <c r="I111" i="16"/>
  <c r="D111" i="16"/>
  <c r="D106" i="26"/>
  <c r="F124" i="29"/>
  <c r="S107" i="24"/>
  <c r="U106" i="24" s="1"/>
  <c r="S110" i="18"/>
  <c r="U109" i="18" s="1"/>
  <c r="I107" i="24"/>
  <c r="E108" i="22"/>
  <c r="U109" i="16"/>
  <c r="T110" i="16"/>
  <c r="F106" i="25"/>
  <c r="M110" i="17"/>
  <c r="K111" i="17" s="1"/>
  <c r="E111" i="17" s="1"/>
  <c r="L110" i="17"/>
  <c r="J111" i="17" s="1"/>
  <c r="F108" i="21"/>
  <c r="M106" i="25"/>
  <c r="K107" i="25" s="1"/>
  <c r="E107" i="25" s="1"/>
  <c r="L106" i="25"/>
  <c r="J107" i="25" s="1"/>
  <c r="T106" i="24"/>
  <c r="U105" i="24"/>
  <c r="T109" i="18"/>
  <c r="U108" i="18"/>
  <c r="T107" i="22"/>
  <c r="U106" i="22"/>
  <c r="E112" i="11"/>
  <c r="F109" i="19"/>
  <c r="D108" i="22"/>
  <c r="T110" i="18" l="1"/>
  <c r="S107" i="25"/>
  <c r="T107" i="25" s="1"/>
  <c r="F125" i="29"/>
  <c r="S111" i="17"/>
  <c r="T111" i="17" s="1"/>
  <c r="L107" i="24"/>
  <c r="J108" i="24" s="1"/>
  <c r="M107" i="24"/>
  <c r="K108" i="24" s="1"/>
  <c r="E112" i="15"/>
  <c r="E109" i="21"/>
  <c r="S125" i="29"/>
  <c r="U124" i="29" s="1"/>
  <c r="M110" i="18"/>
  <c r="K111" i="18" s="1"/>
  <c r="L110" i="18"/>
  <c r="J111" i="18" s="1"/>
  <c r="D111" i="18" s="1"/>
  <c r="F110" i="19"/>
  <c r="F109" i="21"/>
  <c r="I110" i="19"/>
  <c r="S109" i="20"/>
  <c r="F109" i="20"/>
  <c r="U107" i="21"/>
  <c r="T108" i="21"/>
  <c r="U123" i="29"/>
  <c r="T124" i="29"/>
  <c r="I107" i="25"/>
  <c r="D107" i="25"/>
  <c r="T111" i="16"/>
  <c r="S108" i="22"/>
  <c r="L111" i="16"/>
  <c r="J112" i="16" s="1"/>
  <c r="D112" i="16" s="1"/>
  <c r="M111" i="16"/>
  <c r="K112" i="16" s="1"/>
  <c r="E110" i="19"/>
  <c r="M106" i="26"/>
  <c r="K107" i="26" s="1"/>
  <c r="L106" i="26"/>
  <c r="J107" i="26" s="1"/>
  <c r="F112" i="11"/>
  <c r="M108" i="22"/>
  <c r="K109" i="22" s="1"/>
  <c r="L108" i="22"/>
  <c r="J109" i="22" s="1"/>
  <c r="D109" i="22" s="1"/>
  <c r="F111" i="16"/>
  <c r="E108" i="23"/>
  <c r="I125" i="29"/>
  <c r="T107" i="24"/>
  <c r="F108" i="22"/>
  <c r="S112" i="11"/>
  <c r="I111" i="17"/>
  <c r="D111" i="17"/>
  <c r="U110" i="16"/>
  <c r="I109" i="21"/>
  <c r="I108" i="23"/>
  <c r="D108" i="23"/>
  <c r="M112" i="11"/>
  <c r="K113" i="11" s="1"/>
  <c r="E113" i="11" s="1"/>
  <c r="L112" i="11"/>
  <c r="J113" i="11" s="1"/>
  <c r="D113" i="11" s="1"/>
  <c r="I112" i="15"/>
  <c r="D112" i="15"/>
  <c r="M109" i="20"/>
  <c r="K110" i="20" s="1"/>
  <c r="L109" i="20"/>
  <c r="J110" i="20" s="1"/>
  <c r="T110" i="17"/>
  <c r="U109" i="17"/>
  <c r="F110" i="18"/>
  <c r="U105" i="25"/>
  <c r="T106" i="25"/>
  <c r="U110" i="17" l="1"/>
  <c r="F113" i="11"/>
  <c r="F111" i="18"/>
  <c r="L108" i="23"/>
  <c r="J109" i="23" s="1"/>
  <c r="D109" i="23" s="1"/>
  <c r="M108" i="23"/>
  <c r="K109" i="23" s="1"/>
  <c r="E109" i="23" s="1"/>
  <c r="F111" i="17"/>
  <c r="S113" i="11"/>
  <c r="U112" i="11" s="1"/>
  <c r="L107" i="25"/>
  <c r="J108" i="25" s="1"/>
  <c r="M107" i="25"/>
  <c r="K108" i="25" s="1"/>
  <c r="E108" i="24"/>
  <c r="F112" i="16"/>
  <c r="E110" i="20"/>
  <c r="I108" i="24"/>
  <c r="D108" i="24"/>
  <c r="F108" i="23"/>
  <c r="L109" i="21"/>
  <c r="J110" i="21" s="1"/>
  <c r="M109" i="21"/>
  <c r="K110" i="21" s="1"/>
  <c r="E110" i="21" s="1"/>
  <c r="L111" i="17"/>
  <c r="J112" i="17" s="1"/>
  <c r="D112" i="17" s="1"/>
  <c r="M111" i="17"/>
  <c r="K112" i="17" s="1"/>
  <c r="S108" i="23"/>
  <c r="I107" i="26"/>
  <c r="E112" i="16"/>
  <c r="F107" i="25"/>
  <c r="T125" i="29"/>
  <c r="U108" i="20"/>
  <c r="T109" i="20"/>
  <c r="D107" i="26"/>
  <c r="I113" i="11"/>
  <c r="S110" i="19"/>
  <c r="U107" i="22"/>
  <c r="T108" i="22"/>
  <c r="L110" i="19"/>
  <c r="J111" i="19" s="1"/>
  <c r="M110" i="19"/>
  <c r="K111" i="19" s="1"/>
  <c r="E111" i="19" s="1"/>
  <c r="E111" i="18"/>
  <c r="S112" i="15"/>
  <c r="U106" i="25"/>
  <c r="F112" i="15"/>
  <c r="U111" i="11"/>
  <c r="T112" i="11"/>
  <c r="M125" i="29"/>
  <c r="K126" i="29" s="1"/>
  <c r="L125" i="29"/>
  <c r="J126" i="29" s="1"/>
  <c r="I110" i="20"/>
  <c r="M112" i="15"/>
  <c r="K113" i="15" s="1"/>
  <c r="E113" i="15" s="1"/>
  <c r="L112" i="15"/>
  <c r="J113" i="15" s="1"/>
  <c r="F109" i="22"/>
  <c r="I109" i="22"/>
  <c r="I112" i="16"/>
  <c r="E109" i="22"/>
  <c r="D110" i="20"/>
  <c r="I111" i="18"/>
  <c r="S109" i="21"/>
  <c r="T113" i="11" l="1"/>
  <c r="S113" i="15"/>
  <c r="U112" i="15" s="1"/>
  <c r="S110" i="21"/>
  <c r="U109" i="21" s="1"/>
  <c r="E126" i="29"/>
  <c r="S111" i="19"/>
  <c r="T111" i="19" s="1"/>
  <c r="S112" i="16"/>
  <c r="S110" i="20"/>
  <c r="U108" i="21"/>
  <c r="T109" i="21"/>
  <c r="F110" i="20"/>
  <c r="I113" i="15"/>
  <c r="I126" i="29"/>
  <c r="D126" i="29"/>
  <c r="U111" i="15"/>
  <c r="T112" i="15"/>
  <c r="T110" i="19"/>
  <c r="U109" i="19"/>
  <c r="M107" i="26"/>
  <c r="K108" i="26" s="1"/>
  <c r="L107" i="26"/>
  <c r="J108" i="26" s="1"/>
  <c r="D108" i="26" s="1"/>
  <c r="I112" i="17"/>
  <c r="F109" i="23"/>
  <c r="F108" i="24"/>
  <c r="E108" i="25"/>
  <c r="I109" i="23"/>
  <c r="S109" i="22"/>
  <c r="I111" i="19"/>
  <c r="D111" i="19"/>
  <c r="S109" i="23"/>
  <c r="I108" i="25"/>
  <c r="F112" i="17"/>
  <c r="L109" i="22"/>
  <c r="J110" i="22" s="1"/>
  <c r="M109" i="22"/>
  <c r="K110" i="22" s="1"/>
  <c r="S111" i="18"/>
  <c r="T108" i="23"/>
  <c r="U107" i="23"/>
  <c r="I110" i="21"/>
  <c r="D110" i="21"/>
  <c r="M108" i="24"/>
  <c r="K109" i="24" s="1"/>
  <c r="L108" i="24"/>
  <c r="J109" i="24" s="1"/>
  <c r="S108" i="24"/>
  <c r="L111" i="18"/>
  <c r="J112" i="18" s="1"/>
  <c r="M111" i="18"/>
  <c r="K112" i="18" s="1"/>
  <c r="L112" i="16"/>
  <c r="J113" i="16" s="1"/>
  <c r="M112" i="16"/>
  <c r="K113" i="16" s="1"/>
  <c r="E113" i="16" s="1"/>
  <c r="L110" i="20"/>
  <c r="J111" i="20" s="1"/>
  <c r="M110" i="20"/>
  <c r="K111" i="20" s="1"/>
  <c r="E111" i="20" s="1"/>
  <c r="D113" i="15"/>
  <c r="M113" i="11"/>
  <c r="K114" i="11" s="1"/>
  <c r="L113" i="11"/>
  <c r="J114" i="11" s="1"/>
  <c r="D108" i="25"/>
  <c r="E112" i="17"/>
  <c r="T110" i="21" l="1"/>
  <c r="T113" i="15"/>
  <c r="U110" i="19"/>
  <c r="S113" i="16"/>
  <c r="T113" i="16" s="1"/>
  <c r="S112" i="17"/>
  <c r="F110" i="21"/>
  <c r="U110" i="18"/>
  <c r="T111" i="18"/>
  <c r="L109" i="23"/>
  <c r="J110" i="23" s="1"/>
  <c r="M109" i="23"/>
  <c r="K110" i="23" s="1"/>
  <c r="M112" i="17"/>
  <c r="K113" i="17" s="1"/>
  <c r="E113" i="17" s="1"/>
  <c r="L112" i="17"/>
  <c r="J113" i="17" s="1"/>
  <c r="I114" i="11"/>
  <c r="D114" i="11"/>
  <c r="I113" i="16"/>
  <c r="D113" i="16"/>
  <c r="T108" i="24"/>
  <c r="U107" i="24"/>
  <c r="E112" i="18"/>
  <c r="M108" i="25"/>
  <c r="K109" i="25" s="1"/>
  <c r="L108" i="25"/>
  <c r="J109" i="25" s="1"/>
  <c r="D109" i="25" s="1"/>
  <c r="E110" i="22"/>
  <c r="S108" i="25"/>
  <c r="F126" i="29"/>
  <c r="M113" i="15"/>
  <c r="K114" i="15" s="1"/>
  <c r="L113" i="15"/>
  <c r="J114" i="15" s="1"/>
  <c r="D114" i="15" s="1"/>
  <c r="S126" i="29"/>
  <c r="E114" i="11"/>
  <c r="I111" i="20"/>
  <c r="I109" i="24"/>
  <c r="M111" i="19"/>
  <c r="K112" i="19" s="1"/>
  <c r="L111" i="19"/>
  <c r="J112" i="19" s="1"/>
  <c r="D112" i="19" s="1"/>
  <c r="D111" i="20"/>
  <c r="S111" i="20"/>
  <c r="T111" i="20" s="1"/>
  <c r="T112" i="16"/>
  <c r="U111" i="16"/>
  <c r="I112" i="18"/>
  <c r="D112" i="18"/>
  <c r="L110" i="21"/>
  <c r="J111" i="21" s="1"/>
  <c r="D111" i="21" s="1"/>
  <c r="M110" i="21"/>
  <c r="K111" i="21" s="1"/>
  <c r="U108" i="23"/>
  <c r="I108" i="26"/>
  <c r="M126" i="29"/>
  <c r="K127" i="29" s="1"/>
  <c r="E127" i="29" s="1"/>
  <c r="L126" i="29"/>
  <c r="J127" i="29" s="1"/>
  <c r="D127" i="29" s="1"/>
  <c r="T110" i="20"/>
  <c r="U109" i="20"/>
  <c r="F108" i="25"/>
  <c r="F113" i="15"/>
  <c r="E109" i="24"/>
  <c r="T109" i="23"/>
  <c r="I110" i="22"/>
  <c r="D110" i="22"/>
  <c r="F111" i="19"/>
  <c r="U108" i="22"/>
  <c r="T109" i="22"/>
  <c r="D109" i="24"/>
  <c r="U110" i="20" l="1"/>
  <c r="U112" i="16"/>
  <c r="F114" i="15"/>
  <c r="S113" i="17"/>
  <c r="T113" i="17" s="1"/>
  <c r="F110" i="22"/>
  <c r="S109" i="24"/>
  <c r="L108" i="26"/>
  <c r="J109" i="26" s="1"/>
  <c r="M108" i="26"/>
  <c r="K109" i="26" s="1"/>
  <c r="F127" i="29"/>
  <c r="S112" i="18"/>
  <c r="I110" i="23"/>
  <c r="D110" i="23"/>
  <c r="F111" i="21"/>
  <c r="F112" i="19"/>
  <c r="I111" i="21"/>
  <c r="S114" i="11"/>
  <c r="U107" i="25"/>
  <c r="T108" i="25"/>
  <c r="F113" i="16"/>
  <c r="F114" i="11"/>
  <c r="E110" i="23"/>
  <c r="F109" i="24"/>
  <c r="F112" i="18"/>
  <c r="M109" i="24"/>
  <c r="K110" i="24" s="1"/>
  <c r="E110" i="24" s="1"/>
  <c r="L109" i="24"/>
  <c r="J110" i="24" s="1"/>
  <c r="S110" i="22"/>
  <c r="U111" i="17"/>
  <c r="T112" i="17"/>
  <c r="I127" i="29"/>
  <c r="F111" i="20"/>
  <c r="I112" i="19"/>
  <c r="S127" i="29"/>
  <c r="T127" i="29" s="1"/>
  <c r="I114" i="15"/>
  <c r="M113" i="16"/>
  <c r="K114" i="16" s="1"/>
  <c r="L113" i="16"/>
  <c r="J114" i="16" s="1"/>
  <c r="L114" i="11"/>
  <c r="J115" i="11" s="1"/>
  <c r="D115" i="11" s="1"/>
  <c r="M114" i="11"/>
  <c r="K115" i="11" s="1"/>
  <c r="E115" i="11" s="1"/>
  <c r="I113" i="17"/>
  <c r="D113" i="17"/>
  <c r="M110" i="22"/>
  <c r="K111" i="22" s="1"/>
  <c r="L110" i="22"/>
  <c r="J111" i="22" s="1"/>
  <c r="F109" i="25"/>
  <c r="E111" i="21"/>
  <c r="L112" i="18"/>
  <c r="J113" i="18" s="1"/>
  <c r="D113" i="18" s="1"/>
  <c r="M112" i="18"/>
  <c r="K113" i="18" s="1"/>
  <c r="E113" i="18" s="1"/>
  <c r="E112" i="19"/>
  <c r="M111" i="20"/>
  <c r="K112" i="20" s="1"/>
  <c r="L111" i="20"/>
  <c r="J112" i="20" s="1"/>
  <c r="D112" i="20" s="1"/>
  <c r="T126" i="29"/>
  <c r="U125" i="29"/>
  <c r="E114" i="15"/>
  <c r="E109" i="25"/>
  <c r="I109" i="25"/>
  <c r="U112" i="17" l="1"/>
  <c r="S113" i="18"/>
  <c r="U112" i="18" s="1"/>
  <c r="M113" i="17"/>
  <c r="K114" i="17" s="1"/>
  <c r="L113" i="17"/>
  <c r="J114" i="17" s="1"/>
  <c r="D114" i="17" s="1"/>
  <c r="S110" i="23"/>
  <c r="F115" i="11"/>
  <c r="L110" i="23"/>
  <c r="J111" i="23" s="1"/>
  <c r="D111" i="23" s="1"/>
  <c r="M110" i="23"/>
  <c r="K111" i="23" s="1"/>
  <c r="S110" i="24"/>
  <c r="U109" i="24" s="1"/>
  <c r="I112" i="20"/>
  <c r="I111" i="22"/>
  <c r="T114" i="11"/>
  <c r="U113" i="11"/>
  <c r="U108" i="24"/>
  <c r="T109" i="24"/>
  <c r="S109" i="25"/>
  <c r="E112" i="20"/>
  <c r="I113" i="18"/>
  <c r="F113" i="17"/>
  <c r="I115" i="11"/>
  <c r="L112" i="19"/>
  <c r="J113" i="19" s="1"/>
  <c r="M112" i="19"/>
  <c r="K113" i="19" s="1"/>
  <c r="E113" i="19" s="1"/>
  <c r="M127" i="29"/>
  <c r="K128" i="29" s="1"/>
  <c r="L127" i="29"/>
  <c r="J128" i="29" s="1"/>
  <c r="E111" i="22"/>
  <c r="I110" i="24"/>
  <c r="D110" i="24"/>
  <c r="F110" i="23"/>
  <c r="T112" i="18"/>
  <c r="U111" i="18"/>
  <c r="E114" i="16"/>
  <c r="F112" i="20"/>
  <c r="S115" i="11"/>
  <c r="M109" i="25"/>
  <c r="K110" i="25" s="1"/>
  <c r="L109" i="25"/>
  <c r="J110" i="25" s="1"/>
  <c r="M114" i="15"/>
  <c r="K115" i="15" s="1"/>
  <c r="L114" i="15"/>
  <c r="J115" i="15" s="1"/>
  <c r="S114" i="15"/>
  <c r="U126" i="29"/>
  <c r="S112" i="19"/>
  <c r="S111" i="21"/>
  <c r="I114" i="16"/>
  <c r="T110" i="22"/>
  <c r="U109" i="22"/>
  <c r="F113" i="18"/>
  <c r="D114" i="16"/>
  <c r="L111" i="21"/>
  <c r="J112" i="21" s="1"/>
  <c r="M111" i="21"/>
  <c r="K112" i="21" s="1"/>
  <c r="I109" i="26"/>
  <c r="D109" i="26"/>
  <c r="D111" i="22"/>
  <c r="T113" i="18" l="1"/>
  <c r="S113" i="19"/>
  <c r="U112" i="19" s="1"/>
  <c r="M109" i="26"/>
  <c r="K110" i="26" s="1"/>
  <c r="L109" i="26"/>
  <c r="J110" i="26" s="1"/>
  <c r="D110" i="26" s="1"/>
  <c r="T112" i="19"/>
  <c r="U111" i="19"/>
  <c r="M110" i="24"/>
  <c r="K111" i="24" s="1"/>
  <c r="L110" i="24"/>
  <c r="J111" i="24" s="1"/>
  <c r="D111" i="24" s="1"/>
  <c r="M115" i="11"/>
  <c r="K116" i="11" s="1"/>
  <c r="L115" i="11"/>
  <c r="J116" i="11" s="1"/>
  <c r="E114" i="17"/>
  <c r="F111" i="22"/>
  <c r="L114" i="16"/>
  <c r="J115" i="16" s="1"/>
  <c r="D115" i="16" s="1"/>
  <c r="M114" i="16"/>
  <c r="K115" i="16" s="1"/>
  <c r="E115" i="16" s="1"/>
  <c r="F114" i="16"/>
  <c r="T114" i="15"/>
  <c r="U113" i="15"/>
  <c r="I110" i="25"/>
  <c r="D110" i="25"/>
  <c r="F110" i="24"/>
  <c r="I128" i="29"/>
  <c r="D128" i="29"/>
  <c r="S112" i="20"/>
  <c r="M111" i="22"/>
  <c r="K112" i="22" s="1"/>
  <c r="E112" i="22" s="1"/>
  <c r="L111" i="22"/>
  <c r="J112" i="22" s="1"/>
  <c r="D112" i="22" s="1"/>
  <c r="I114" i="17"/>
  <c r="I115" i="15"/>
  <c r="D115" i="15"/>
  <c r="S114" i="16"/>
  <c r="F111" i="23"/>
  <c r="E128" i="29"/>
  <c r="E112" i="21"/>
  <c r="E110" i="25"/>
  <c r="T115" i="11"/>
  <c r="L112" i="20"/>
  <c r="J113" i="20" s="1"/>
  <c r="M112" i="20"/>
  <c r="K113" i="20" s="1"/>
  <c r="I111" i="23"/>
  <c r="E111" i="23"/>
  <c r="I112" i="21"/>
  <c r="D112" i="21"/>
  <c r="T111" i="21"/>
  <c r="U110" i="21"/>
  <c r="E115" i="15"/>
  <c r="S111" i="22"/>
  <c r="I113" i="19"/>
  <c r="D113" i="19"/>
  <c r="F114" i="17"/>
  <c r="L113" i="18"/>
  <c r="J114" i="18" s="1"/>
  <c r="M113" i="18"/>
  <c r="K114" i="18" s="1"/>
  <c r="T109" i="25"/>
  <c r="U108" i="25"/>
  <c r="T110" i="24"/>
  <c r="U114" i="11"/>
  <c r="T110" i="23"/>
  <c r="U109" i="23"/>
  <c r="T113" i="19" l="1"/>
  <c r="F113" i="19"/>
  <c r="F128" i="29"/>
  <c r="F112" i="22"/>
  <c r="S111" i="23"/>
  <c r="E114" i="18"/>
  <c r="S112" i="22"/>
  <c r="U111" i="22" s="1"/>
  <c r="F112" i="21"/>
  <c r="L111" i="23"/>
  <c r="J112" i="23" s="1"/>
  <c r="M111" i="23"/>
  <c r="K112" i="23" s="1"/>
  <c r="E112" i="23" s="1"/>
  <c r="S110" i="25"/>
  <c r="S128" i="29"/>
  <c r="F115" i="15"/>
  <c r="L114" i="17"/>
  <c r="J115" i="17" s="1"/>
  <c r="M114" i="17"/>
  <c r="K115" i="17" s="1"/>
  <c r="E115" i="17" s="1"/>
  <c r="T112" i="20"/>
  <c r="U111" i="20"/>
  <c r="F115" i="16"/>
  <c r="I111" i="24"/>
  <c r="I114" i="18"/>
  <c r="D114" i="18"/>
  <c r="U110" i="22"/>
  <c r="T111" i="22"/>
  <c r="S112" i="21"/>
  <c r="S115" i="16"/>
  <c r="T115" i="16" s="1"/>
  <c r="F111" i="24"/>
  <c r="F110" i="25"/>
  <c r="E111" i="24"/>
  <c r="L112" i="21"/>
  <c r="J113" i="21" s="1"/>
  <c r="D113" i="21" s="1"/>
  <c r="M112" i="21"/>
  <c r="K113" i="21" s="1"/>
  <c r="E113" i="21" s="1"/>
  <c r="I113" i="20"/>
  <c r="D113" i="20"/>
  <c r="U113" i="16"/>
  <c r="T114" i="16"/>
  <c r="M115" i="15"/>
  <c r="K116" i="15" s="1"/>
  <c r="L115" i="15"/>
  <c r="J116" i="15" s="1"/>
  <c r="I116" i="11"/>
  <c r="D116" i="11"/>
  <c r="I110" i="26"/>
  <c r="M113" i="19"/>
  <c r="K114" i="19" s="1"/>
  <c r="L113" i="19"/>
  <c r="J114" i="19" s="1"/>
  <c r="S115" i="15"/>
  <c r="I112" i="22"/>
  <c r="E113" i="20"/>
  <c r="M128" i="29"/>
  <c r="K129" i="29" s="1"/>
  <c r="L128" i="29"/>
  <c r="J129" i="29" s="1"/>
  <c r="M110" i="25"/>
  <c r="K111" i="25" s="1"/>
  <c r="E111" i="25" s="1"/>
  <c r="L110" i="25"/>
  <c r="J111" i="25" s="1"/>
  <c r="I115" i="16"/>
  <c r="S114" i="17"/>
  <c r="E116" i="11"/>
  <c r="T112" i="22" l="1"/>
  <c r="U114" i="16"/>
  <c r="S113" i="21"/>
  <c r="T113" i="21" s="1"/>
  <c r="F113" i="21"/>
  <c r="S111" i="25"/>
  <c r="T111" i="25" s="1"/>
  <c r="I111" i="25"/>
  <c r="T115" i="15"/>
  <c r="U114" i="15"/>
  <c r="T114" i="17"/>
  <c r="U113" i="17"/>
  <c r="F113" i="20"/>
  <c r="T112" i="21"/>
  <c r="U111" i="21"/>
  <c r="L115" i="16"/>
  <c r="J116" i="16" s="1"/>
  <c r="M115" i="16"/>
  <c r="K116" i="16" s="1"/>
  <c r="E116" i="15"/>
  <c r="L116" i="11"/>
  <c r="J117" i="11" s="1"/>
  <c r="D117" i="11" s="1"/>
  <c r="M116" i="11"/>
  <c r="K117" i="11" s="1"/>
  <c r="I116" i="15"/>
  <c r="L113" i="20"/>
  <c r="J114" i="20" s="1"/>
  <c r="D114" i="20" s="1"/>
  <c r="M113" i="20"/>
  <c r="K114" i="20" s="1"/>
  <c r="E114" i="20" s="1"/>
  <c r="F114" i="18"/>
  <c r="L111" i="24"/>
  <c r="J112" i="24" s="1"/>
  <c r="M111" i="24"/>
  <c r="K112" i="24" s="1"/>
  <c r="E112" i="24" s="1"/>
  <c r="D116" i="15"/>
  <c r="S114" i="18"/>
  <c r="S115" i="17"/>
  <c r="S113" i="20"/>
  <c r="M110" i="26"/>
  <c r="K111" i="26" s="1"/>
  <c r="L110" i="26"/>
  <c r="J111" i="26" s="1"/>
  <c r="U109" i="25"/>
  <c r="T110" i="25"/>
  <c r="S112" i="23"/>
  <c r="I114" i="19"/>
  <c r="F116" i="11"/>
  <c r="I113" i="21"/>
  <c r="D111" i="25"/>
  <c r="M114" i="18"/>
  <c r="K115" i="18" s="1"/>
  <c r="L114" i="18"/>
  <c r="J115" i="18" s="1"/>
  <c r="I115" i="17"/>
  <c r="D115" i="17"/>
  <c r="E129" i="29"/>
  <c r="T111" i="23"/>
  <c r="U110" i="23"/>
  <c r="D114" i="19"/>
  <c r="S116" i="11"/>
  <c r="I129" i="29"/>
  <c r="L112" i="22"/>
  <c r="J113" i="22" s="1"/>
  <c r="M112" i="22"/>
  <c r="K113" i="22" s="1"/>
  <c r="E114" i="19"/>
  <c r="S111" i="24"/>
  <c r="U127" i="29"/>
  <c r="T128" i="29"/>
  <c r="I112" i="23"/>
  <c r="D112" i="23"/>
  <c r="D129" i="29"/>
  <c r="U110" i="25" l="1"/>
  <c r="U112" i="21"/>
  <c r="S129" i="29"/>
  <c r="M113" i="21"/>
  <c r="K114" i="21" s="1"/>
  <c r="L113" i="21"/>
  <c r="J114" i="21" s="1"/>
  <c r="M116" i="15"/>
  <c r="K117" i="15" s="1"/>
  <c r="E117" i="15" s="1"/>
  <c r="L116" i="15"/>
  <c r="J117" i="15" s="1"/>
  <c r="D117" i="15" s="1"/>
  <c r="F114" i="20"/>
  <c r="L112" i="23"/>
  <c r="J113" i="23" s="1"/>
  <c r="D113" i="23" s="1"/>
  <c r="M112" i="23"/>
  <c r="K113" i="23" s="1"/>
  <c r="M129" i="29"/>
  <c r="K130" i="29" s="1"/>
  <c r="E130" i="29" s="1"/>
  <c r="L129" i="29"/>
  <c r="J130" i="29" s="1"/>
  <c r="D130" i="29" s="1"/>
  <c r="L114" i="19"/>
  <c r="J115" i="19" s="1"/>
  <c r="D115" i="19" s="1"/>
  <c r="M114" i="19"/>
  <c r="K115" i="19" s="1"/>
  <c r="E115" i="19" s="1"/>
  <c r="F129" i="29"/>
  <c r="F112" i="23"/>
  <c r="T111" i="24"/>
  <c r="U110" i="24"/>
  <c r="I113" i="22"/>
  <c r="D113" i="22"/>
  <c r="U115" i="11"/>
  <c r="T116" i="11"/>
  <c r="L115" i="17"/>
  <c r="J116" i="17" s="1"/>
  <c r="D116" i="17" s="1"/>
  <c r="M115" i="17"/>
  <c r="K116" i="17" s="1"/>
  <c r="I111" i="26"/>
  <c r="D111" i="26"/>
  <c r="E115" i="18"/>
  <c r="I112" i="24"/>
  <c r="D112" i="24"/>
  <c r="S116" i="15"/>
  <c r="L111" i="25"/>
  <c r="J112" i="25" s="1"/>
  <c r="M111" i="25"/>
  <c r="K112" i="25" s="1"/>
  <c r="S114" i="19"/>
  <c r="I115" i="18"/>
  <c r="U113" i="18"/>
  <c r="T114" i="18"/>
  <c r="T112" i="23"/>
  <c r="F115" i="17"/>
  <c r="S114" i="20"/>
  <c r="T114" i="20" s="1"/>
  <c r="F116" i="15"/>
  <c r="D115" i="18"/>
  <c r="E116" i="16"/>
  <c r="T115" i="17"/>
  <c r="S112" i="24"/>
  <c r="T112" i="24" s="1"/>
  <c r="E113" i="22"/>
  <c r="E117" i="11"/>
  <c r="F114" i="19"/>
  <c r="U111" i="23"/>
  <c r="F111" i="25"/>
  <c r="F117" i="11"/>
  <c r="T113" i="20"/>
  <c r="U112" i="20"/>
  <c r="I114" i="20"/>
  <c r="I117" i="11"/>
  <c r="I116" i="16"/>
  <c r="D116" i="16"/>
  <c r="U114" i="17"/>
  <c r="U113" i="20" l="1"/>
  <c r="F116" i="16"/>
  <c r="M117" i="11"/>
  <c r="K118" i="11" s="1"/>
  <c r="E118" i="11" s="1"/>
  <c r="L117" i="11"/>
  <c r="J118" i="11" s="1"/>
  <c r="S116" i="16"/>
  <c r="U113" i="19"/>
  <c r="T114" i="19"/>
  <c r="S117" i="15"/>
  <c r="U116" i="15" s="1"/>
  <c r="M111" i="26"/>
  <c r="K112" i="26" s="1"/>
  <c r="L111" i="26"/>
  <c r="J112" i="26" s="1"/>
  <c r="D112" i="26" s="1"/>
  <c r="S113" i="22"/>
  <c r="I112" i="25"/>
  <c r="F116" i="17"/>
  <c r="S115" i="19"/>
  <c r="F113" i="22"/>
  <c r="I115" i="19"/>
  <c r="I113" i="23"/>
  <c r="I117" i="15"/>
  <c r="I114" i="21"/>
  <c r="D114" i="21"/>
  <c r="S117" i="11"/>
  <c r="F115" i="18"/>
  <c r="E112" i="25"/>
  <c r="M112" i="24"/>
  <c r="K113" i="24" s="1"/>
  <c r="L112" i="24"/>
  <c r="J113" i="24" s="1"/>
  <c r="F130" i="29"/>
  <c r="E114" i="21"/>
  <c r="T116" i="15"/>
  <c r="U115" i="15"/>
  <c r="S115" i="18"/>
  <c r="E116" i="17"/>
  <c r="M113" i="22"/>
  <c r="K114" i="22" s="1"/>
  <c r="E114" i="22" s="1"/>
  <c r="L113" i="22"/>
  <c r="J114" i="22" s="1"/>
  <c r="F113" i="23"/>
  <c r="I130" i="29"/>
  <c r="S130" i="29"/>
  <c r="T130" i="29" s="1"/>
  <c r="L116" i="16"/>
  <c r="J117" i="16" s="1"/>
  <c r="D117" i="16" s="1"/>
  <c r="M116" i="16"/>
  <c r="K117" i="16" s="1"/>
  <c r="E117" i="16" s="1"/>
  <c r="M114" i="20"/>
  <c r="K115" i="20" s="1"/>
  <c r="L114" i="20"/>
  <c r="J115" i="20" s="1"/>
  <c r="D112" i="25"/>
  <c r="F115" i="19"/>
  <c r="F117" i="15"/>
  <c r="L115" i="18"/>
  <c r="J116" i="18" s="1"/>
  <c r="M115" i="18"/>
  <c r="K116" i="18" s="1"/>
  <c r="E116" i="18" s="1"/>
  <c r="F112" i="24"/>
  <c r="I116" i="17"/>
  <c r="U111" i="24"/>
  <c r="E113" i="23"/>
  <c r="T129" i="29"/>
  <c r="U128" i="29"/>
  <c r="U129" i="29" l="1"/>
  <c r="T117" i="15"/>
  <c r="I114" i="22"/>
  <c r="D114" i="22"/>
  <c r="S114" i="22"/>
  <c r="U113" i="22" s="1"/>
  <c r="S117" i="16"/>
  <c r="U116" i="16" s="1"/>
  <c r="S113" i="23"/>
  <c r="I113" i="24"/>
  <c r="D113" i="24"/>
  <c r="I116" i="18"/>
  <c r="I115" i="20"/>
  <c r="D115" i="20"/>
  <c r="S112" i="25"/>
  <c r="T117" i="11"/>
  <c r="U116" i="11"/>
  <c r="L114" i="21"/>
  <c r="J115" i="21" s="1"/>
  <c r="D115" i="21" s="1"/>
  <c r="M114" i="21"/>
  <c r="K115" i="21" s="1"/>
  <c r="E115" i="21" s="1"/>
  <c r="M113" i="23"/>
  <c r="K114" i="23" s="1"/>
  <c r="L113" i="23"/>
  <c r="J114" i="23" s="1"/>
  <c r="T115" i="19"/>
  <c r="E115" i="20"/>
  <c r="M130" i="29"/>
  <c r="K131" i="29" s="1"/>
  <c r="L130" i="29"/>
  <c r="J131" i="29" s="1"/>
  <c r="S116" i="18"/>
  <c r="T116" i="18" s="1"/>
  <c r="S114" i="21"/>
  <c r="M112" i="25"/>
  <c r="K113" i="25" s="1"/>
  <c r="L112" i="25"/>
  <c r="J113" i="25" s="1"/>
  <c r="D113" i="25" s="1"/>
  <c r="I112" i="26"/>
  <c r="L116" i="17"/>
  <c r="J117" i="17" s="1"/>
  <c r="M116" i="17"/>
  <c r="K117" i="17" s="1"/>
  <c r="E117" i="17" s="1"/>
  <c r="T115" i="18"/>
  <c r="U114" i="18"/>
  <c r="F114" i="21"/>
  <c r="M117" i="15"/>
  <c r="K118" i="15" s="1"/>
  <c r="L117" i="15"/>
  <c r="J118" i="15" s="1"/>
  <c r="L115" i="19"/>
  <c r="J116" i="19" s="1"/>
  <c r="M115" i="19"/>
  <c r="K116" i="19" s="1"/>
  <c r="U112" i="22"/>
  <c r="T113" i="22"/>
  <c r="T116" i="16"/>
  <c r="U115" i="16"/>
  <c r="F117" i="16"/>
  <c r="F112" i="25"/>
  <c r="I117" i="16"/>
  <c r="S116" i="17"/>
  <c r="E113" i="24"/>
  <c r="D116" i="18"/>
  <c r="S118" i="11"/>
  <c r="T118" i="11" s="1"/>
  <c r="U114" i="19"/>
  <c r="I118" i="11"/>
  <c r="D118" i="11"/>
  <c r="T117" i="16" l="1"/>
  <c r="F113" i="25"/>
  <c r="I131" i="29"/>
  <c r="D131" i="29"/>
  <c r="M115" i="20"/>
  <c r="K116" i="20" s="1"/>
  <c r="E116" i="20" s="1"/>
  <c r="L115" i="20"/>
  <c r="J116" i="20" s="1"/>
  <c r="D116" i="20" s="1"/>
  <c r="M113" i="24"/>
  <c r="K114" i="24" s="1"/>
  <c r="E114" i="24" s="1"/>
  <c r="L113" i="24"/>
  <c r="J114" i="24" s="1"/>
  <c r="D114" i="24" s="1"/>
  <c r="M118" i="11"/>
  <c r="K119" i="11" s="1"/>
  <c r="L118" i="11"/>
  <c r="J119" i="11" s="1"/>
  <c r="D119" i="11" s="1"/>
  <c r="S117" i="17"/>
  <c r="U116" i="17" s="1"/>
  <c r="S113" i="24"/>
  <c r="E118" i="15"/>
  <c r="I117" i="17"/>
  <c r="D117" i="17"/>
  <c r="U111" i="25"/>
  <c r="T112" i="25"/>
  <c r="F113" i="24"/>
  <c r="E114" i="23"/>
  <c r="M114" i="22"/>
  <c r="K115" i="22" s="1"/>
  <c r="L114" i="22"/>
  <c r="J115" i="22" s="1"/>
  <c r="F118" i="11"/>
  <c r="E116" i="19"/>
  <c r="S115" i="21"/>
  <c r="U114" i="21" s="1"/>
  <c r="T113" i="23"/>
  <c r="U112" i="23"/>
  <c r="I116" i="19"/>
  <c r="D116" i="19"/>
  <c r="F115" i="21"/>
  <c r="M112" i="26"/>
  <c r="K113" i="26" s="1"/>
  <c r="L112" i="26"/>
  <c r="J113" i="26" s="1"/>
  <c r="T114" i="21"/>
  <c r="U113" i="21"/>
  <c r="E131" i="29"/>
  <c r="I115" i="21"/>
  <c r="U117" i="11"/>
  <c r="F114" i="22"/>
  <c r="F116" i="18"/>
  <c r="U115" i="17"/>
  <c r="T116" i="17"/>
  <c r="M117" i="16"/>
  <c r="K118" i="16" s="1"/>
  <c r="L117" i="16"/>
  <c r="J118" i="16" s="1"/>
  <c r="T114" i="22"/>
  <c r="I118" i="15"/>
  <c r="D118" i="15"/>
  <c r="U115" i="18"/>
  <c r="I113" i="25"/>
  <c r="S115" i="20"/>
  <c r="I114" i="23"/>
  <c r="D114" i="23"/>
  <c r="E113" i="25"/>
  <c r="F115" i="20"/>
  <c r="M116" i="18"/>
  <c r="K117" i="18" s="1"/>
  <c r="L116" i="18"/>
  <c r="J117" i="18" s="1"/>
  <c r="T117" i="17" l="1"/>
  <c r="T115" i="21"/>
  <c r="E117" i="18"/>
  <c r="S116" i="20"/>
  <c r="I118" i="16"/>
  <c r="D118" i="16"/>
  <c r="L116" i="19"/>
  <c r="J117" i="19" s="1"/>
  <c r="M116" i="19"/>
  <c r="K117" i="19" s="1"/>
  <c r="F114" i="24"/>
  <c r="L117" i="17"/>
  <c r="J118" i="17" s="1"/>
  <c r="D118" i="17" s="1"/>
  <c r="M117" i="17"/>
  <c r="K118" i="17" s="1"/>
  <c r="E119" i="11"/>
  <c r="F114" i="23"/>
  <c r="I117" i="18"/>
  <c r="M114" i="23"/>
  <c r="K115" i="23" s="1"/>
  <c r="E115" i="23" s="1"/>
  <c r="L114" i="23"/>
  <c r="J115" i="23" s="1"/>
  <c r="D115" i="23" s="1"/>
  <c r="L113" i="25"/>
  <c r="J114" i="25" s="1"/>
  <c r="M113" i="25"/>
  <c r="K114" i="25" s="1"/>
  <c r="D117" i="18"/>
  <c r="S131" i="29"/>
  <c r="S116" i="19"/>
  <c r="S114" i="24"/>
  <c r="T114" i="24" s="1"/>
  <c r="I119" i="11"/>
  <c r="I116" i="20"/>
  <c r="L131" i="29"/>
  <c r="J132" i="29" s="1"/>
  <c r="D132" i="29" s="1"/>
  <c r="M131" i="29"/>
  <c r="K132" i="29" s="1"/>
  <c r="S113" i="25"/>
  <c r="L118" i="15"/>
  <c r="J119" i="15" s="1"/>
  <c r="D119" i="15" s="1"/>
  <c r="M118" i="15"/>
  <c r="K119" i="15" s="1"/>
  <c r="E119" i="15" s="1"/>
  <c r="I115" i="22"/>
  <c r="T113" i="24"/>
  <c r="U112" i="24"/>
  <c r="T115" i="20"/>
  <c r="U114" i="20"/>
  <c r="E118" i="16"/>
  <c r="I113" i="26"/>
  <c r="D113" i="26"/>
  <c r="E115" i="22"/>
  <c r="S118" i="15"/>
  <c r="I114" i="24"/>
  <c r="F116" i="20"/>
  <c r="F118" i="15"/>
  <c r="D115" i="22"/>
  <c r="L115" i="21"/>
  <c r="J116" i="21" s="1"/>
  <c r="M115" i="21"/>
  <c r="K116" i="21" s="1"/>
  <c r="F116" i="19"/>
  <c r="F119" i="11"/>
  <c r="S114" i="23"/>
  <c r="F117" i="17"/>
  <c r="F131" i="29"/>
  <c r="F119" i="15" l="1"/>
  <c r="F118" i="17"/>
  <c r="S119" i="15"/>
  <c r="T119" i="15" s="1"/>
  <c r="I118" i="17"/>
  <c r="U113" i="23"/>
  <c r="T114" i="23"/>
  <c r="F115" i="22"/>
  <c r="T116" i="20"/>
  <c r="U113" i="24"/>
  <c r="F115" i="23"/>
  <c r="E118" i="17"/>
  <c r="I119" i="15"/>
  <c r="M116" i="20"/>
  <c r="K117" i="20" s="1"/>
  <c r="L116" i="20"/>
  <c r="J117" i="20" s="1"/>
  <c r="F118" i="16"/>
  <c r="E116" i="21"/>
  <c r="U117" i="15"/>
  <c r="T118" i="15"/>
  <c r="M113" i="26"/>
  <c r="K114" i="26" s="1"/>
  <c r="L113" i="26"/>
  <c r="J114" i="26" s="1"/>
  <c r="E114" i="25"/>
  <c r="T116" i="19"/>
  <c r="U115" i="19"/>
  <c r="E132" i="29"/>
  <c r="F117" i="18"/>
  <c r="I114" i="25"/>
  <c r="D114" i="25"/>
  <c r="L117" i="18"/>
  <c r="J118" i="18" s="1"/>
  <c r="D118" i="18" s="1"/>
  <c r="M117" i="18"/>
  <c r="K118" i="18" s="1"/>
  <c r="E118" i="18" s="1"/>
  <c r="S119" i="11"/>
  <c r="I117" i="19"/>
  <c r="S117" i="18"/>
  <c r="F132" i="29"/>
  <c r="S115" i="23"/>
  <c r="D117" i="19"/>
  <c r="I116" i="21"/>
  <c r="D116" i="21"/>
  <c r="M114" i="24"/>
  <c r="K115" i="24" s="1"/>
  <c r="L114" i="24"/>
  <c r="J115" i="24" s="1"/>
  <c r="S115" i="22"/>
  <c r="S118" i="16"/>
  <c r="U115" i="20"/>
  <c r="M115" i="22"/>
  <c r="K116" i="22" s="1"/>
  <c r="L115" i="22"/>
  <c r="J116" i="22" s="1"/>
  <c r="D116" i="22" s="1"/>
  <c r="U112" i="25"/>
  <c r="T113" i="25"/>
  <c r="I132" i="29"/>
  <c r="L119" i="11"/>
  <c r="J120" i="11" s="1"/>
  <c r="M119" i="11"/>
  <c r="K120" i="11" s="1"/>
  <c r="E120" i="11" s="1"/>
  <c r="E117" i="19"/>
  <c r="U130" i="29"/>
  <c r="T131" i="29"/>
  <c r="I115" i="23"/>
  <c r="L118" i="16"/>
  <c r="J119" i="16" s="1"/>
  <c r="M118" i="16"/>
  <c r="K119" i="16" s="1"/>
  <c r="E119" i="16" s="1"/>
  <c r="S118" i="18" l="1"/>
  <c r="T118" i="18" s="1"/>
  <c r="F114" i="25"/>
  <c r="S118" i="17"/>
  <c r="S117" i="19"/>
  <c r="I115" i="24"/>
  <c r="D115" i="24"/>
  <c r="T117" i="18"/>
  <c r="U116" i="18"/>
  <c r="I119" i="16"/>
  <c r="I120" i="11"/>
  <c r="D120" i="11"/>
  <c r="E116" i="22"/>
  <c r="F116" i="21"/>
  <c r="I118" i="18"/>
  <c r="S116" i="21"/>
  <c r="L119" i="15"/>
  <c r="J120" i="15" s="1"/>
  <c r="M119" i="15"/>
  <c r="K120" i="15" s="1"/>
  <c r="U114" i="22"/>
  <c r="T115" i="22"/>
  <c r="S120" i="11"/>
  <c r="F118" i="18"/>
  <c r="S114" i="25"/>
  <c r="I117" i="20"/>
  <c r="D117" i="20"/>
  <c r="L132" i="29"/>
  <c r="J133" i="29" s="1"/>
  <c r="M132" i="29"/>
  <c r="K133" i="29" s="1"/>
  <c r="S119" i="16"/>
  <c r="U118" i="16" s="1"/>
  <c r="M116" i="21"/>
  <c r="K117" i="21" s="1"/>
  <c r="L116" i="21"/>
  <c r="J117" i="21" s="1"/>
  <c r="U118" i="11"/>
  <c r="T119" i="11"/>
  <c r="I114" i="26"/>
  <c r="E117" i="20"/>
  <c r="F116" i="22"/>
  <c r="U114" i="23"/>
  <c r="M115" i="23"/>
  <c r="K116" i="23" s="1"/>
  <c r="L115" i="23"/>
  <c r="J116" i="23" s="1"/>
  <c r="I116" i="22"/>
  <c r="U117" i="16"/>
  <c r="T118" i="16"/>
  <c r="E115" i="24"/>
  <c r="F117" i="19"/>
  <c r="M117" i="19"/>
  <c r="K118" i="19" s="1"/>
  <c r="L117" i="19"/>
  <c r="J118" i="19" s="1"/>
  <c r="M114" i="25"/>
  <c r="K115" i="25" s="1"/>
  <c r="E115" i="25" s="1"/>
  <c r="L114" i="25"/>
  <c r="J115" i="25" s="1"/>
  <c r="S132" i="29"/>
  <c r="U118" i="15"/>
  <c r="D119" i="16"/>
  <c r="D114" i="26"/>
  <c r="T115" i="23"/>
  <c r="L118" i="17"/>
  <c r="J119" i="17" s="1"/>
  <c r="M118" i="17"/>
  <c r="K119" i="17" s="1"/>
  <c r="E119" i="17" s="1"/>
  <c r="U117" i="18" l="1"/>
  <c r="T119" i="16"/>
  <c r="S115" i="25"/>
  <c r="T115" i="25" s="1"/>
  <c r="I115" i="25"/>
  <c r="S117" i="20"/>
  <c r="T114" i="25"/>
  <c r="U113" i="25"/>
  <c r="S116" i="22"/>
  <c r="M117" i="20"/>
  <c r="K118" i="20" s="1"/>
  <c r="E118" i="20" s="1"/>
  <c r="L117" i="20"/>
  <c r="J118" i="20" s="1"/>
  <c r="D118" i="20" s="1"/>
  <c r="E117" i="21"/>
  <c r="U117" i="17"/>
  <c r="T118" i="17"/>
  <c r="I119" i="17"/>
  <c r="D119" i="17"/>
  <c r="E133" i="29"/>
  <c r="I118" i="19"/>
  <c r="M116" i="22"/>
  <c r="K117" i="22" s="1"/>
  <c r="L116" i="22"/>
  <c r="J117" i="22" s="1"/>
  <c r="L114" i="26"/>
  <c r="J115" i="26" s="1"/>
  <c r="D115" i="26" s="1"/>
  <c r="M114" i="26"/>
  <c r="K115" i="26" s="1"/>
  <c r="T120" i="11"/>
  <c r="F115" i="24"/>
  <c r="U116" i="19"/>
  <c r="T117" i="19"/>
  <c r="D115" i="25"/>
  <c r="S115" i="24"/>
  <c r="I117" i="21"/>
  <c r="F117" i="20"/>
  <c r="M118" i="18"/>
  <c r="K119" i="18" s="1"/>
  <c r="L118" i="18"/>
  <c r="J119" i="18" s="1"/>
  <c r="L120" i="11"/>
  <c r="J121" i="11" s="1"/>
  <c r="D121" i="11" s="1"/>
  <c r="M120" i="11"/>
  <c r="K121" i="11" s="1"/>
  <c r="S119" i="17"/>
  <c r="I116" i="23"/>
  <c r="D116" i="23"/>
  <c r="I133" i="29"/>
  <c r="D133" i="29"/>
  <c r="E120" i="15"/>
  <c r="M115" i="24"/>
  <c r="K116" i="24" s="1"/>
  <c r="L115" i="24"/>
  <c r="J116" i="24" s="1"/>
  <c r="D116" i="24" s="1"/>
  <c r="F119" i="16"/>
  <c r="U131" i="29"/>
  <c r="T132" i="29"/>
  <c r="D118" i="19"/>
  <c r="E116" i="23"/>
  <c r="U119" i="11"/>
  <c r="I120" i="15"/>
  <c r="D120" i="15"/>
  <c r="T116" i="21"/>
  <c r="U115" i="21"/>
  <c r="D117" i="21"/>
  <c r="F120" i="11"/>
  <c r="M119" i="16"/>
  <c r="K120" i="16" s="1"/>
  <c r="L119" i="16"/>
  <c r="J120" i="16" s="1"/>
  <c r="D120" i="16" s="1"/>
  <c r="E118" i="19"/>
  <c r="U114" i="25" l="1"/>
  <c r="F116" i="24"/>
  <c r="S118" i="20"/>
  <c r="U117" i="20" s="1"/>
  <c r="F120" i="16"/>
  <c r="S118" i="19"/>
  <c r="S120" i="15"/>
  <c r="S133" i="29"/>
  <c r="S117" i="21"/>
  <c r="F118" i="19"/>
  <c r="M116" i="23"/>
  <c r="K117" i="23" s="1"/>
  <c r="L116" i="23"/>
  <c r="J117" i="23" s="1"/>
  <c r="D117" i="23" s="1"/>
  <c r="I121" i="11"/>
  <c r="F115" i="25"/>
  <c r="F119" i="17"/>
  <c r="F120" i="15"/>
  <c r="S116" i="23"/>
  <c r="F116" i="23"/>
  <c r="E119" i="18"/>
  <c r="T115" i="24"/>
  <c r="U114" i="24"/>
  <c r="I115" i="26"/>
  <c r="L119" i="17"/>
  <c r="J120" i="17" s="1"/>
  <c r="M119" i="17"/>
  <c r="K120" i="17" s="1"/>
  <c r="U118" i="17"/>
  <c r="I118" i="20"/>
  <c r="U115" i="22"/>
  <c r="T116" i="22"/>
  <c r="F121" i="11"/>
  <c r="L133" i="29"/>
  <c r="J134" i="29" s="1"/>
  <c r="D134" i="29" s="1"/>
  <c r="M133" i="29"/>
  <c r="K134" i="29" s="1"/>
  <c r="E121" i="11"/>
  <c r="I117" i="22"/>
  <c r="D117" i="22"/>
  <c r="I120" i="16"/>
  <c r="L120" i="15"/>
  <c r="J121" i="15" s="1"/>
  <c r="M120" i="15"/>
  <c r="K121" i="15" s="1"/>
  <c r="L117" i="21"/>
  <c r="J118" i="21" s="1"/>
  <c r="D118" i="21" s="1"/>
  <c r="M117" i="21"/>
  <c r="K118" i="21" s="1"/>
  <c r="E118" i="21" s="1"/>
  <c r="E120" i="16"/>
  <c r="F117" i="21"/>
  <c r="I116" i="24"/>
  <c r="F133" i="29"/>
  <c r="I119" i="18"/>
  <c r="D119" i="18"/>
  <c r="F118" i="20"/>
  <c r="E116" i="24"/>
  <c r="M118" i="19"/>
  <c r="K119" i="19" s="1"/>
  <c r="E119" i="19" s="1"/>
  <c r="L118" i="19"/>
  <c r="J119" i="19" s="1"/>
  <c r="T119" i="17"/>
  <c r="E117" i="22"/>
  <c r="U116" i="20"/>
  <c r="T117" i="20"/>
  <c r="L115" i="25"/>
  <c r="J116" i="25" s="1"/>
  <c r="M115" i="25"/>
  <c r="K116" i="25" s="1"/>
  <c r="T118" i="20" l="1"/>
  <c r="S119" i="19"/>
  <c r="U118" i="19" s="1"/>
  <c r="I116" i="25"/>
  <c r="L117" i="22"/>
  <c r="J118" i="22" s="1"/>
  <c r="D118" i="22" s="1"/>
  <c r="M117" i="22"/>
  <c r="K118" i="22" s="1"/>
  <c r="E118" i="22" s="1"/>
  <c r="I120" i="17"/>
  <c r="T116" i="23"/>
  <c r="U115" i="23"/>
  <c r="D116" i="25"/>
  <c r="T118" i="19"/>
  <c r="U117" i="19"/>
  <c r="S117" i="22"/>
  <c r="D120" i="17"/>
  <c r="U116" i="21"/>
  <c r="T117" i="21"/>
  <c r="E121" i="15"/>
  <c r="E116" i="25"/>
  <c r="I119" i="19"/>
  <c r="F119" i="18"/>
  <c r="F134" i="29"/>
  <c r="M120" i="16"/>
  <c r="K121" i="16" s="1"/>
  <c r="E121" i="16" s="1"/>
  <c r="L120" i="16"/>
  <c r="J121" i="16" s="1"/>
  <c r="I134" i="29"/>
  <c r="E120" i="17"/>
  <c r="S119" i="18"/>
  <c r="E117" i="23"/>
  <c r="L121" i="11"/>
  <c r="J122" i="11" s="1"/>
  <c r="M121" i="11"/>
  <c r="K122" i="11" s="1"/>
  <c r="E122" i="11" s="1"/>
  <c r="D119" i="19"/>
  <c r="U132" i="29"/>
  <c r="T133" i="29"/>
  <c r="F118" i="21"/>
  <c r="S121" i="11"/>
  <c r="M118" i="20"/>
  <c r="K119" i="20" s="1"/>
  <c r="L118" i="20"/>
  <c r="J119" i="20" s="1"/>
  <c r="F117" i="23"/>
  <c r="I117" i="23"/>
  <c r="S118" i="21"/>
  <c r="U117" i="21" s="1"/>
  <c r="S116" i="24"/>
  <c r="L119" i="18"/>
  <c r="J120" i="18" s="1"/>
  <c r="M119" i="18"/>
  <c r="K120" i="18" s="1"/>
  <c r="E120" i="18" s="1"/>
  <c r="L116" i="24"/>
  <c r="J117" i="24" s="1"/>
  <c r="M116" i="24"/>
  <c r="K117" i="24" s="1"/>
  <c r="E117" i="24" s="1"/>
  <c r="S120" i="16"/>
  <c r="I118" i="21"/>
  <c r="I121" i="15"/>
  <c r="F117" i="22"/>
  <c r="L115" i="26"/>
  <c r="J116" i="26" s="1"/>
  <c r="M115" i="26"/>
  <c r="K116" i="26" s="1"/>
  <c r="D121" i="15"/>
  <c r="E134" i="29"/>
  <c r="U119" i="15"/>
  <c r="T120" i="15"/>
  <c r="T119" i="19" l="1"/>
  <c r="S120" i="18"/>
  <c r="T120" i="18" s="1"/>
  <c r="S117" i="24"/>
  <c r="T117" i="24" s="1"/>
  <c r="S122" i="11"/>
  <c r="T122" i="11" s="1"/>
  <c r="F118" i="22"/>
  <c r="U118" i="18"/>
  <c r="T119" i="18"/>
  <c r="F116" i="25"/>
  <c r="L116" i="25"/>
  <c r="J117" i="25" s="1"/>
  <c r="D117" i="25" s="1"/>
  <c r="M116" i="25"/>
  <c r="K117" i="25" s="1"/>
  <c r="I117" i="24"/>
  <c r="D117" i="24"/>
  <c r="M117" i="23"/>
  <c r="K118" i="23" s="1"/>
  <c r="E118" i="23" s="1"/>
  <c r="L117" i="23"/>
  <c r="J118" i="23" s="1"/>
  <c r="I122" i="11"/>
  <c r="D122" i="11"/>
  <c r="I121" i="16"/>
  <c r="D121" i="16"/>
  <c r="S134" i="29"/>
  <c r="L121" i="15"/>
  <c r="J122" i="15" s="1"/>
  <c r="D122" i="15" s="1"/>
  <c r="M121" i="15"/>
  <c r="K122" i="15" s="1"/>
  <c r="E122" i="15" s="1"/>
  <c r="U119" i="16"/>
  <c r="T120" i="16"/>
  <c r="I120" i="18"/>
  <c r="F119" i="19"/>
  <c r="D120" i="18"/>
  <c r="T118" i="21"/>
  <c r="S118" i="22"/>
  <c r="I116" i="26"/>
  <c r="D116" i="26"/>
  <c r="U120" i="11"/>
  <c r="T121" i="11"/>
  <c r="L134" i="29"/>
  <c r="J135" i="29" s="1"/>
  <c r="M134" i="29"/>
  <c r="K135" i="29" s="1"/>
  <c r="S121" i="15"/>
  <c r="I118" i="22"/>
  <c r="L118" i="21"/>
  <c r="J119" i="21" s="1"/>
  <c r="M118" i="21"/>
  <c r="K119" i="21" s="1"/>
  <c r="U115" i="24"/>
  <c r="T116" i="24"/>
  <c r="I119" i="20"/>
  <c r="D119" i="20"/>
  <c r="S120" i="17"/>
  <c r="M119" i="19"/>
  <c r="K120" i="19" s="1"/>
  <c r="L119" i="19"/>
  <c r="J120" i="19" s="1"/>
  <c r="D120" i="19" s="1"/>
  <c r="F121" i="15"/>
  <c r="S121" i="16"/>
  <c r="U120" i="16" s="1"/>
  <c r="E119" i="20"/>
  <c r="S117" i="23"/>
  <c r="S116" i="25"/>
  <c r="F120" i="17"/>
  <c r="T117" i="22"/>
  <c r="U116" i="22"/>
  <c r="L120" i="17"/>
  <c r="J121" i="17" s="1"/>
  <c r="D121" i="17" s="1"/>
  <c r="M120" i="17"/>
  <c r="K121" i="17" s="1"/>
  <c r="E121" i="17" s="1"/>
  <c r="U121" i="11" l="1"/>
  <c r="T121" i="16"/>
  <c r="U116" i="24"/>
  <c r="U119" i="18"/>
  <c r="F121" i="17"/>
  <c r="S121" i="17"/>
  <c r="U120" i="17" s="1"/>
  <c r="I135" i="29"/>
  <c r="D135" i="29"/>
  <c r="F121" i="16"/>
  <c r="F117" i="24"/>
  <c r="F117" i="25"/>
  <c r="T118" i="22"/>
  <c r="S118" i="23"/>
  <c r="T118" i="23" s="1"/>
  <c r="U119" i="17"/>
  <c r="T120" i="17"/>
  <c r="E119" i="21"/>
  <c r="M122" i="11"/>
  <c r="K123" i="11" s="1"/>
  <c r="L122" i="11"/>
  <c r="J123" i="11" s="1"/>
  <c r="T116" i="25"/>
  <c r="U115" i="25"/>
  <c r="S119" i="20"/>
  <c r="E120" i="19"/>
  <c r="I122" i="15"/>
  <c r="E135" i="29"/>
  <c r="F122" i="11"/>
  <c r="M119" i="20"/>
  <c r="K120" i="20" s="1"/>
  <c r="L119" i="20"/>
  <c r="J120" i="20" s="1"/>
  <c r="D120" i="20" s="1"/>
  <c r="L118" i="22"/>
  <c r="J119" i="22" s="1"/>
  <c r="M118" i="22"/>
  <c r="K119" i="22" s="1"/>
  <c r="F120" i="19"/>
  <c r="S122" i="15"/>
  <c r="T122" i="15" s="1"/>
  <c r="L116" i="26"/>
  <c r="J117" i="26" s="1"/>
  <c r="D117" i="26" s="1"/>
  <c r="M116" i="26"/>
  <c r="K117" i="26" s="1"/>
  <c r="L120" i="18"/>
  <c r="J121" i="18" s="1"/>
  <c r="D121" i="18" s="1"/>
  <c r="M120" i="18"/>
  <c r="K121" i="18" s="1"/>
  <c r="I121" i="17"/>
  <c r="U117" i="22"/>
  <c r="E117" i="25"/>
  <c r="U116" i="23"/>
  <c r="T117" i="23"/>
  <c r="F122" i="15"/>
  <c r="I120" i="19"/>
  <c r="F119" i="20"/>
  <c r="I119" i="21"/>
  <c r="D119" i="21"/>
  <c r="U120" i="15"/>
  <c r="T121" i="15"/>
  <c r="F120" i="18"/>
  <c r="U133" i="29"/>
  <c r="T134" i="29"/>
  <c r="L121" i="16"/>
  <c r="J122" i="16" s="1"/>
  <c r="D122" i="16" s="1"/>
  <c r="M121" i="16"/>
  <c r="K122" i="16" s="1"/>
  <c r="I118" i="23"/>
  <c r="D118" i="23"/>
  <c r="L117" i="24"/>
  <c r="J118" i="24" s="1"/>
  <c r="D118" i="24" s="1"/>
  <c r="M117" i="24"/>
  <c r="K118" i="24" s="1"/>
  <c r="I117" i="25"/>
  <c r="U121" i="15" l="1"/>
  <c r="U117" i="23"/>
  <c r="T121" i="17"/>
  <c r="F118" i="24"/>
  <c r="E122" i="16"/>
  <c r="L119" i="21"/>
  <c r="J120" i="21" s="1"/>
  <c r="D120" i="21" s="1"/>
  <c r="M119" i="21"/>
  <c r="K120" i="21" s="1"/>
  <c r="S120" i="19"/>
  <c r="I122" i="16"/>
  <c r="M120" i="19"/>
  <c r="K121" i="19" s="1"/>
  <c r="L120" i="19"/>
  <c r="J121" i="19" s="1"/>
  <c r="L121" i="17"/>
  <c r="J122" i="17" s="1"/>
  <c r="M121" i="17"/>
  <c r="K122" i="17" s="1"/>
  <c r="E119" i="22"/>
  <c r="I123" i="11"/>
  <c r="M117" i="25"/>
  <c r="K118" i="25" s="1"/>
  <c r="E118" i="25" s="1"/>
  <c r="L117" i="25"/>
  <c r="J118" i="25" s="1"/>
  <c r="E118" i="24"/>
  <c r="M118" i="23"/>
  <c r="K119" i="23" s="1"/>
  <c r="L118" i="23"/>
  <c r="J119" i="23" s="1"/>
  <c r="I121" i="18"/>
  <c r="I120" i="20"/>
  <c r="D123" i="11"/>
  <c r="M122" i="15"/>
  <c r="K123" i="15" s="1"/>
  <c r="L122" i="15"/>
  <c r="J123" i="15" s="1"/>
  <c r="U118" i="20"/>
  <c r="T119" i="20"/>
  <c r="S119" i="21"/>
  <c r="I118" i="24"/>
  <c r="F121" i="18"/>
  <c r="F122" i="16"/>
  <c r="F135" i="29"/>
  <c r="F118" i="23"/>
  <c r="I117" i="26"/>
  <c r="S135" i="29"/>
  <c r="F119" i="21"/>
  <c r="F120" i="20"/>
  <c r="S117" i="25"/>
  <c r="E121" i="18"/>
  <c r="I119" i="22"/>
  <c r="D119" i="22"/>
  <c r="E120" i="20"/>
  <c r="E123" i="11"/>
  <c r="L135" i="29"/>
  <c r="J136" i="29" s="1"/>
  <c r="D136" i="29" s="1"/>
  <c r="M135" i="29"/>
  <c r="K136" i="29" s="1"/>
  <c r="E136" i="29" s="1"/>
  <c r="S136" i="29" l="1"/>
  <c r="T136" i="29" s="1"/>
  <c r="F119" i="22"/>
  <c r="U116" i="25"/>
  <c r="T117" i="25"/>
  <c r="T135" i="29"/>
  <c r="U134" i="29"/>
  <c r="I123" i="15"/>
  <c r="D123" i="15"/>
  <c r="M120" i="20"/>
  <c r="K121" i="20" s="1"/>
  <c r="E121" i="20" s="1"/>
  <c r="L120" i="20"/>
  <c r="J121" i="20" s="1"/>
  <c r="M123" i="11"/>
  <c r="K124" i="11" s="1"/>
  <c r="E124" i="11" s="1"/>
  <c r="L123" i="11"/>
  <c r="J124" i="11" s="1"/>
  <c r="D124" i="11" s="1"/>
  <c r="S121" i="18"/>
  <c r="F120" i="21"/>
  <c r="F136" i="29"/>
  <c r="I119" i="23"/>
  <c r="S119" i="22"/>
  <c r="I136" i="29"/>
  <c r="S118" i="25"/>
  <c r="T118" i="25" s="1"/>
  <c r="M118" i="24"/>
  <c r="K119" i="24" s="1"/>
  <c r="E119" i="24" s="1"/>
  <c r="L118" i="24"/>
  <c r="J119" i="24" s="1"/>
  <c r="T119" i="21"/>
  <c r="U118" i="21"/>
  <c r="S118" i="24"/>
  <c r="I121" i="19"/>
  <c r="D121" i="19"/>
  <c r="E121" i="19"/>
  <c r="S122" i="16"/>
  <c r="S120" i="20"/>
  <c r="M121" i="18"/>
  <c r="K122" i="18" s="1"/>
  <c r="L121" i="18"/>
  <c r="J122" i="18" s="1"/>
  <c r="U119" i="19"/>
  <c r="T120" i="19"/>
  <c r="E123" i="15"/>
  <c r="I118" i="25"/>
  <c r="D118" i="25"/>
  <c r="E122" i="17"/>
  <c r="S123" i="11"/>
  <c r="L119" i="22"/>
  <c r="J120" i="22" s="1"/>
  <c r="M119" i="22"/>
  <c r="K120" i="22" s="1"/>
  <c r="M117" i="26"/>
  <c r="K118" i="26" s="1"/>
  <c r="L117" i="26"/>
  <c r="J118" i="26" s="1"/>
  <c r="D119" i="23"/>
  <c r="E120" i="21"/>
  <c r="F123" i="11"/>
  <c r="E119" i="23"/>
  <c r="I122" i="17"/>
  <c r="D122" i="17"/>
  <c r="L122" i="16"/>
  <c r="J123" i="16" s="1"/>
  <c r="M122" i="16"/>
  <c r="K123" i="16" s="1"/>
  <c r="I120" i="21"/>
  <c r="U135" i="29" l="1"/>
  <c r="S120" i="21"/>
  <c r="U121" i="16"/>
  <c r="T122" i="16"/>
  <c r="S119" i="24"/>
  <c r="U118" i="24" s="1"/>
  <c r="U120" i="18"/>
  <c r="T121" i="18"/>
  <c r="L123" i="15"/>
  <c r="J124" i="15" s="1"/>
  <c r="D124" i="15" s="1"/>
  <c r="M123" i="15"/>
  <c r="K124" i="15" s="1"/>
  <c r="E124" i="15" s="1"/>
  <c r="L122" i="17"/>
  <c r="J123" i="17" s="1"/>
  <c r="M122" i="17"/>
  <c r="K123" i="17" s="1"/>
  <c r="S122" i="17"/>
  <c r="M118" i="25"/>
  <c r="K119" i="25" s="1"/>
  <c r="L118" i="25"/>
  <c r="J119" i="25" s="1"/>
  <c r="D119" i="25" s="1"/>
  <c r="S121" i="20"/>
  <c r="T121" i="20" s="1"/>
  <c r="S121" i="19"/>
  <c r="T118" i="24"/>
  <c r="U117" i="24"/>
  <c r="U118" i="22"/>
  <c r="T119" i="22"/>
  <c r="I123" i="16"/>
  <c r="D123" i="16"/>
  <c r="F124" i="11"/>
  <c r="F119" i="23"/>
  <c r="I120" i="22"/>
  <c r="T123" i="11"/>
  <c r="U122" i="11"/>
  <c r="S123" i="15"/>
  <c r="U119" i="20"/>
  <c r="T120" i="20"/>
  <c r="F121" i="19"/>
  <c r="I119" i="24"/>
  <c r="D119" i="24"/>
  <c r="E120" i="22"/>
  <c r="I124" i="11"/>
  <c r="F123" i="15"/>
  <c r="D120" i="22"/>
  <c r="L120" i="21"/>
  <c r="J121" i="21" s="1"/>
  <c r="M120" i="21"/>
  <c r="K121" i="21" s="1"/>
  <c r="M121" i="19"/>
  <c r="K122" i="19" s="1"/>
  <c r="E122" i="19" s="1"/>
  <c r="L121" i="19"/>
  <c r="J122" i="19" s="1"/>
  <c r="D122" i="19" s="1"/>
  <c r="L119" i="23"/>
  <c r="J120" i="23" s="1"/>
  <c r="D120" i="23" s="1"/>
  <c r="M119" i="23"/>
  <c r="K120" i="23" s="1"/>
  <c r="I121" i="20"/>
  <c r="D121" i="20"/>
  <c r="F122" i="17"/>
  <c r="S119" i="23"/>
  <c r="I118" i="26"/>
  <c r="D118" i="26"/>
  <c r="S124" i="11"/>
  <c r="F118" i="25"/>
  <c r="I122" i="18"/>
  <c r="D122" i="18"/>
  <c r="E123" i="16"/>
  <c r="L136" i="29"/>
  <c r="J137" i="29" s="1"/>
  <c r="M136" i="29"/>
  <c r="K137" i="29" s="1"/>
  <c r="E122" i="18"/>
  <c r="U117" i="25"/>
  <c r="U120" i="20" l="1"/>
  <c r="T119" i="24"/>
  <c r="F124" i="15"/>
  <c r="S122" i="19"/>
  <c r="U121" i="19" s="1"/>
  <c r="F119" i="25"/>
  <c r="T119" i="23"/>
  <c r="U118" i="23"/>
  <c r="M121" i="20"/>
  <c r="K122" i="20" s="1"/>
  <c r="L121" i="20"/>
  <c r="J122" i="20" s="1"/>
  <c r="D122" i="20" s="1"/>
  <c r="F122" i="19"/>
  <c r="F123" i="16"/>
  <c r="E119" i="25"/>
  <c r="U119" i="21"/>
  <c r="T120" i="21"/>
  <c r="E137" i="29"/>
  <c r="E120" i="23"/>
  <c r="I122" i="19"/>
  <c r="S120" i="22"/>
  <c r="U122" i="15"/>
  <c r="T123" i="15"/>
  <c r="T124" i="11"/>
  <c r="F120" i="23"/>
  <c r="I119" i="25"/>
  <c r="E121" i="21"/>
  <c r="I137" i="29"/>
  <c r="D137" i="29"/>
  <c r="F122" i="18"/>
  <c r="I121" i="21"/>
  <c r="D121" i="21"/>
  <c r="F119" i="24"/>
  <c r="U120" i="19"/>
  <c r="T121" i="19"/>
  <c r="I124" i="15"/>
  <c r="F120" i="22"/>
  <c r="L120" i="22"/>
  <c r="J121" i="22" s="1"/>
  <c r="D121" i="22" s="1"/>
  <c r="M120" i="22"/>
  <c r="K121" i="22" s="1"/>
  <c r="M123" i="16"/>
  <c r="K124" i="16" s="1"/>
  <c r="L123" i="16"/>
  <c r="J124" i="16" s="1"/>
  <c r="E123" i="17"/>
  <c r="I123" i="17"/>
  <c r="S122" i="18"/>
  <c r="S123" i="16"/>
  <c r="L122" i="18"/>
  <c r="J123" i="18" s="1"/>
  <c r="D123" i="18" s="1"/>
  <c r="M122" i="18"/>
  <c r="K123" i="18" s="1"/>
  <c r="E123" i="18" s="1"/>
  <c r="L118" i="26"/>
  <c r="J119" i="26" s="1"/>
  <c r="M118" i="26"/>
  <c r="K119" i="26" s="1"/>
  <c r="D123" i="17"/>
  <c r="F121" i="20"/>
  <c r="I120" i="23"/>
  <c r="L124" i="11"/>
  <c r="J125" i="11" s="1"/>
  <c r="M124" i="11"/>
  <c r="K125" i="11" s="1"/>
  <c r="L119" i="24"/>
  <c r="J120" i="24" s="1"/>
  <c r="M119" i="24"/>
  <c r="K120" i="24" s="1"/>
  <c r="S124" i="15"/>
  <c r="U123" i="11"/>
  <c r="T122" i="17"/>
  <c r="U121" i="17"/>
  <c r="S123" i="18" l="1"/>
  <c r="U122" i="18" s="1"/>
  <c r="F122" i="20"/>
  <c r="I119" i="26"/>
  <c r="L123" i="17"/>
  <c r="J124" i="17" s="1"/>
  <c r="D124" i="17" s="1"/>
  <c r="M123" i="17"/>
  <c r="K124" i="17" s="1"/>
  <c r="F121" i="22"/>
  <c r="L137" i="29"/>
  <c r="J138" i="29" s="1"/>
  <c r="M137" i="29"/>
  <c r="K138" i="29" s="1"/>
  <c r="T120" i="22"/>
  <c r="U119" i="22"/>
  <c r="S119" i="25"/>
  <c r="I122" i="20"/>
  <c r="D119" i="26"/>
  <c r="E122" i="20"/>
  <c r="I120" i="24"/>
  <c r="M120" i="23"/>
  <c r="K121" i="23" s="1"/>
  <c r="E121" i="23" s="1"/>
  <c r="L120" i="23"/>
  <c r="J121" i="23" s="1"/>
  <c r="F123" i="17"/>
  <c r="I123" i="18"/>
  <c r="U121" i="18"/>
  <c r="T122" i="18"/>
  <c r="I121" i="22"/>
  <c r="M121" i="21"/>
  <c r="K122" i="21" s="1"/>
  <c r="E122" i="21" s="1"/>
  <c r="L121" i="21"/>
  <c r="J122" i="21" s="1"/>
  <c r="D122" i="21" s="1"/>
  <c r="F137" i="29"/>
  <c r="U123" i="15"/>
  <c r="I125" i="11"/>
  <c r="D125" i="11"/>
  <c r="U122" i="16"/>
  <c r="T123" i="16"/>
  <c r="F121" i="21"/>
  <c r="F123" i="18"/>
  <c r="M119" i="25"/>
  <c r="K120" i="25" s="1"/>
  <c r="E120" i="25" s="1"/>
  <c r="L119" i="25"/>
  <c r="J120" i="25" s="1"/>
  <c r="S120" i="23"/>
  <c r="E120" i="24"/>
  <c r="S123" i="17"/>
  <c r="S121" i="21"/>
  <c r="T124" i="15"/>
  <c r="E125" i="11"/>
  <c r="E124" i="16"/>
  <c r="I124" i="16"/>
  <c r="L124" i="15"/>
  <c r="J125" i="15" s="1"/>
  <c r="M124" i="15"/>
  <c r="K125" i="15" s="1"/>
  <c r="T122" i="19"/>
  <c r="D120" i="24"/>
  <c r="E121" i="22"/>
  <c r="L122" i="19"/>
  <c r="J123" i="19" s="1"/>
  <c r="M122" i="19"/>
  <c r="K123" i="19" s="1"/>
  <c r="S137" i="29"/>
  <c r="D124" i="16"/>
  <c r="T123" i="18" l="1"/>
  <c r="S120" i="25"/>
  <c r="T120" i="25" s="1"/>
  <c r="U136" i="29"/>
  <c r="T137" i="29"/>
  <c r="M123" i="18"/>
  <c r="K124" i="18" s="1"/>
  <c r="L123" i="18"/>
  <c r="J124" i="18" s="1"/>
  <c r="M119" i="26"/>
  <c r="K120" i="26" s="1"/>
  <c r="L119" i="26"/>
  <c r="J120" i="26" s="1"/>
  <c r="D120" i="26" s="1"/>
  <c r="E123" i="19"/>
  <c r="L124" i="16"/>
  <c r="J125" i="16" s="1"/>
  <c r="M124" i="16"/>
  <c r="K125" i="16" s="1"/>
  <c r="E125" i="16" s="1"/>
  <c r="S125" i="11"/>
  <c r="S122" i="21"/>
  <c r="U121" i="21" s="1"/>
  <c r="I138" i="29"/>
  <c r="I123" i="19"/>
  <c r="D123" i="19"/>
  <c r="S124" i="16"/>
  <c r="T121" i="21"/>
  <c r="U120" i="21"/>
  <c r="S120" i="24"/>
  <c r="I120" i="25"/>
  <c r="D120" i="25"/>
  <c r="D138" i="29"/>
  <c r="F124" i="17"/>
  <c r="S122" i="20"/>
  <c r="I124" i="17"/>
  <c r="F124" i="16"/>
  <c r="F120" i="24"/>
  <c r="T123" i="17"/>
  <c r="U122" i="17"/>
  <c r="S121" i="23"/>
  <c r="T121" i="23" s="1"/>
  <c r="F122" i="21"/>
  <c r="I122" i="21"/>
  <c r="I121" i="23"/>
  <c r="D121" i="23"/>
  <c r="T120" i="23"/>
  <c r="U119" i="23"/>
  <c r="L125" i="11"/>
  <c r="J126" i="11" s="1"/>
  <c r="D126" i="11" s="1"/>
  <c r="M125" i="11"/>
  <c r="K126" i="11" s="1"/>
  <c r="E126" i="11" s="1"/>
  <c r="M122" i="20"/>
  <c r="K123" i="20" s="1"/>
  <c r="E123" i="20" s="1"/>
  <c r="L122" i="20"/>
  <c r="J123" i="20" s="1"/>
  <c r="E125" i="15"/>
  <c r="E138" i="29"/>
  <c r="S121" i="22"/>
  <c r="I125" i="15"/>
  <c r="D125" i="15"/>
  <c r="E124" i="17"/>
  <c r="F125" i="11"/>
  <c r="L121" i="22"/>
  <c r="J122" i="22" s="1"/>
  <c r="M121" i="22"/>
  <c r="K122" i="22" s="1"/>
  <c r="E122" i="22" s="1"/>
  <c r="L120" i="24"/>
  <c r="J121" i="24" s="1"/>
  <c r="D121" i="24" s="1"/>
  <c r="M120" i="24"/>
  <c r="K121" i="24" s="1"/>
  <c r="E121" i="24" s="1"/>
  <c r="T119" i="25"/>
  <c r="U118" i="25"/>
  <c r="U119" i="25" l="1"/>
  <c r="U120" i="23"/>
  <c r="S126" i="11"/>
  <c r="U125" i="11" s="1"/>
  <c r="S121" i="24"/>
  <c r="T121" i="24" s="1"/>
  <c r="F126" i="11"/>
  <c r="S125" i="15"/>
  <c r="L121" i="23"/>
  <c r="J122" i="23" s="1"/>
  <c r="D122" i="23" s="1"/>
  <c r="M121" i="23"/>
  <c r="K122" i="23" s="1"/>
  <c r="F138" i="29"/>
  <c r="I124" i="18"/>
  <c r="D124" i="18"/>
  <c r="I123" i="20"/>
  <c r="D123" i="20"/>
  <c r="U123" i="16"/>
  <c r="T124" i="16"/>
  <c r="F125" i="15"/>
  <c r="U120" i="22"/>
  <c r="T121" i="22"/>
  <c r="F121" i="23"/>
  <c r="L122" i="21"/>
  <c r="J123" i="21" s="1"/>
  <c r="M122" i="21"/>
  <c r="K123" i="21" s="1"/>
  <c r="F123" i="19"/>
  <c r="L138" i="29"/>
  <c r="J139" i="29" s="1"/>
  <c r="D139" i="29" s="1"/>
  <c r="M138" i="29"/>
  <c r="K139" i="29" s="1"/>
  <c r="E139" i="29" s="1"/>
  <c r="S123" i="19"/>
  <c r="M125" i="15"/>
  <c r="K126" i="15" s="1"/>
  <c r="E126" i="15" s="1"/>
  <c r="L125" i="15"/>
  <c r="J126" i="15" s="1"/>
  <c r="D126" i="15" s="1"/>
  <c r="I126" i="11"/>
  <c r="F121" i="24"/>
  <c r="S123" i="20"/>
  <c r="U122" i="20" s="1"/>
  <c r="S125" i="16"/>
  <c r="T125" i="16" s="1"/>
  <c r="M123" i="19"/>
  <c r="K124" i="19" s="1"/>
  <c r="L123" i="19"/>
  <c r="J124" i="19" s="1"/>
  <c r="D124" i="19" s="1"/>
  <c r="I120" i="26"/>
  <c r="I121" i="24"/>
  <c r="S124" i="17"/>
  <c r="S122" i="22"/>
  <c r="U121" i="22" s="1"/>
  <c r="M124" i="17"/>
  <c r="K125" i="17" s="1"/>
  <c r="E125" i="17" s="1"/>
  <c r="L124" i="17"/>
  <c r="J125" i="17" s="1"/>
  <c r="L120" i="25"/>
  <c r="J121" i="25" s="1"/>
  <c r="D121" i="25" s="1"/>
  <c r="M120" i="25"/>
  <c r="K121" i="25" s="1"/>
  <c r="I125" i="16"/>
  <c r="E124" i="18"/>
  <c r="I122" i="22"/>
  <c r="D122" i="22"/>
  <c r="S138" i="29"/>
  <c r="D125" i="16"/>
  <c r="T122" i="20"/>
  <c r="U121" i="20"/>
  <c r="F120" i="25"/>
  <c r="U119" i="24"/>
  <c r="T120" i="24"/>
  <c r="T122" i="21"/>
  <c r="T125" i="11"/>
  <c r="U124" i="11"/>
  <c r="T126" i="11" l="1"/>
  <c r="U120" i="24"/>
  <c r="F122" i="23"/>
  <c r="F139" i="29"/>
  <c r="F124" i="19"/>
  <c r="S125" i="17"/>
  <c r="T125" i="17" s="1"/>
  <c r="L122" i="22"/>
  <c r="J123" i="22" s="1"/>
  <c r="D123" i="22" s="1"/>
  <c r="M122" i="22"/>
  <c r="K123" i="22" s="1"/>
  <c r="M120" i="26"/>
  <c r="K121" i="26" s="1"/>
  <c r="L120" i="26"/>
  <c r="J121" i="26" s="1"/>
  <c r="M126" i="11"/>
  <c r="K127" i="11" s="1"/>
  <c r="L126" i="11"/>
  <c r="J127" i="11" s="1"/>
  <c r="F126" i="15"/>
  <c r="F123" i="20"/>
  <c r="S124" i="18"/>
  <c r="E121" i="25"/>
  <c r="I126" i="15"/>
  <c r="T123" i="19"/>
  <c r="U122" i="19"/>
  <c r="E123" i="21"/>
  <c r="M124" i="18"/>
  <c r="K125" i="18" s="1"/>
  <c r="E125" i="18" s="1"/>
  <c r="L124" i="18"/>
  <c r="J125" i="18" s="1"/>
  <c r="D125" i="18" s="1"/>
  <c r="U124" i="15"/>
  <c r="T125" i="15"/>
  <c r="U137" i="29"/>
  <c r="T138" i="29"/>
  <c r="I125" i="17"/>
  <c r="D125" i="17"/>
  <c r="I124" i="19"/>
  <c r="I139" i="29"/>
  <c r="F124" i="18"/>
  <c r="I122" i="23"/>
  <c r="F125" i="16"/>
  <c r="L125" i="16"/>
  <c r="J126" i="16" s="1"/>
  <c r="D126" i="16" s="1"/>
  <c r="M125" i="16"/>
  <c r="K126" i="16" s="1"/>
  <c r="U123" i="17"/>
  <c r="T124" i="17"/>
  <c r="E124" i="19"/>
  <c r="S126" i="15"/>
  <c r="T126" i="15" s="1"/>
  <c r="F121" i="25"/>
  <c r="T123" i="20"/>
  <c r="S139" i="29"/>
  <c r="T139" i="29" s="1"/>
  <c r="F122" i="22"/>
  <c r="I121" i="25"/>
  <c r="L121" i="24"/>
  <c r="J122" i="24" s="1"/>
  <c r="M121" i="24"/>
  <c r="K122" i="24" s="1"/>
  <c r="I123" i="21"/>
  <c r="D123" i="21"/>
  <c r="T122" i="22"/>
  <c r="U124" i="16"/>
  <c r="M123" i="20"/>
  <c r="K124" i="20" s="1"/>
  <c r="L123" i="20"/>
  <c r="J124" i="20" s="1"/>
  <c r="D124" i="20" s="1"/>
  <c r="E122" i="23"/>
  <c r="U124" i="17" l="1"/>
  <c r="U138" i="29"/>
  <c r="U125" i="15"/>
  <c r="S125" i="18"/>
  <c r="U124" i="18" s="1"/>
  <c r="S121" i="25"/>
  <c r="F124" i="20"/>
  <c r="E127" i="11"/>
  <c r="F123" i="21"/>
  <c r="M121" i="25"/>
  <c r="K122" i="25" s="1"/>
  <c r="E122" i="25" s="1"/>
  <c r="L121" i="25"/>
  <c r="J122" i="25" s="1"/>
  <c r="E126" i="16"/>
  <c r="F125" i="18"/>
  <c r="E124" i="20"/>
  <c r="I126" i="16"/>
  <c r="L124" i="19"/>
  <c r="J125" i="19" s="1"/>
  <c r="M124" i="19"/>
  <c r="K125" i="19" s="1"/>
  <c r="E125" i="19" s="1"/>
  <c r="I125" i="18"/>
  <c r="E123" i="22"/>
  <c r="E122" i="24"/>
  <c r="F123" i="22"/>
  <c r="F126" i="16"/>
  <c r="M139" i="29"/>
  <c r="K140" i="29" s="1"/>
  <c r="L139" i="29"/>
  <c r="J140" i="29" s="1"/>
  <c r="S123" i="21"/>
  <c r="I124" i="20"/>
  <c r="I122" i="24"/>
  <c r="D122" i="24"/>
  <c r="M125" i="17"/>
  <c r="K126" i="17" s="1"/>
  <c r="L125" i="17"/>
  <c r="J126" i="17" s="1"/>
  <c r="D126" i="17" s="1"/>
  <c r="S122" i="23"/>
  <c r="M123" i="21"/>
  <c r="K124" i="21" s="1"/>
  <c r="E124" i="21" s="1"/>
  <c r="L123" i="21"/>
  <c r="J124" i="21" s="1"/>
  <c r="D124" i="21" s="1"/>
  <c r="S124" i="19"/>
  <c r="L122" i="23"/>
  <c r="J123" i="23" s="1"/>
  <c r="M122" i="23"/>
  <c r="K123" i="23" s="1"/>
  <c r="E123" i="23" s="1"/>
  <c r="F125" i="17"/>
  <c r="L126" i="15"/>
  <c r="J127" i="15" s="1"/>
  <c r="M126" i="15"/>
  <c r="K127" i="15" s="1"/>
  <c r="U123" i="18"/>
  <c r="T124" i="18"/>
  <c r="I127" i="11"/>
  <c r="D127" i="11"/>
  <c r="I121" i="26"/>
  <c r="D121" i="26"/>
  <c r="I123" i="22"/>
  <c r="T125" i="18" l="1"/>
  <c r="S124" i="21"/>
  <c r="U123" i="21" s="1"/>
  <c r="L121" i="26"/>
  <c r="J122" i="26" s="1"/>
  <c r="D122" i="26" s="1"/>
  <c r="M121" i="26"/>
  <c r="K122" i="26" s="1"/>
  <c r="E127" i="15"/>
  <c r="S125" i="19"/>
  <c r="F122" i="24"/>
  <c r="I140" i="29"/>
  <c r="D140" i="29"/>
  <c r="M125" i="18"/>
  <c r="K126" i="18" s="1"/>
  <c r="L125" i="18"/>
  <c r="J126" i="18" s="1"/>
  <c r="S126" i="16"/>
  <c r="S122" i="25"/>
  <c r="U121" i="25" s="1"/>
  <c r="I127" i="15"/>
  <c r="D127" i="15"/>
  <c r="T122" i="23"/>
  <c r="U121" i="23"/>
  <c r="S124" i="20"/>
  <c r="F124" i="21"/>
  <c r="I124" i="21"/>
  <c r="I126" i="17"/>
  <c r="L122" i="24"/>
  <c r="J123" i="24" s="1"/>
  <c r="M122" i="24"/>
  <c r="K123" i="24" s="1"/>
  <c r="E123" i="24" s="1"/>
  <c r="I125" i="19"/>
  <c r="D125" i="19"/>
  <c r="I122" i="25"/>
  <c r="D122" i="25"/>
  <c r="F126" i="17"/>
  <c r="S123" i="23"/>
  <c r="U122" i="23" s="1"/>
  <c r="M124" i="20"/>
  <c r="K125" i="20" s="1"/>
  <c r="E125" i="20" s="1"/>
  <c r="L124" i="20"/>
  <c r="J125" i="20" s="1"/>
  <c r="S122" i="24"/>
  <c r="L126" i="16"/>
  <c r="J127" i="16" s="1"/>
  <c r="M126" i="16"/>
  <c r="K127" i="16" s="1"/>
  <c r="M123" i="22"/>
  <c r="K124" i="22" s="1"/>
  <c r="E124" i="22" s="1"/>
  <c r="L123" i="22"/>
  <c r="J124" i="22" s="1"/>
  <c r="F127" i="11"/>
  <c r="T124" i="19"/>
  <c r="U123" i="19"/>
  <c r="E140" i="29"/>
  <c r="T121" i="25"/>
  <c r="U120" i="25"/>
  <c r="M127" i="11"/>
  <c r="K128" i="11" s="1"/>
  <c r="E128" i="11" s="1"/>
  <c r="L127" i="11"/>
  <c r="J128" i="11" s="1"/>
  <c r="D128" i="11" s="1"/>
  <c r="I123" i="23"/>
  <c r="D123" i="23"/>
  <c r="E126" i="17"/>
  <c r="T123" i="21"/>
  <c r="U122" i="21"/>
  <c r="S123" i="22"/>
  <c r="S127" i="11"/>
  <c r="T122" i="25" l="1"/>
  <c r="T124" i="21"/>
  <c r="S124" i="22"/>
  <c r="T124" i="22" s="1"/>
  <c r="S125" i="20"/>
  <c r="S126" i="17"/>
  <c r="M122" i="25"/>
  <c r="K123" i="25" s="1"/>
  <c r="L122" i="25"/>
  <c r="J123" i="25" s="1"/>
  <c r="D123" i="25" s="1"/>
  <c r="L127" i="15"/>
  <c r="J128" i="15" s="1"/>
  <c r="M127" i="15"/>
  <c r="K128" i="15" s="1"/>
  <c r="E128" i="15" s="1"/>
  <c r="T126" i="16"/>
  <c r="U125" i="16"/>
  <c r="U126" i="11"/>
  <c r="T127" i="11"/>
  <c r="U121" i="24"/>
  <c r="T122" i="24"/>
  <c r="F125" i="19"/>
  <c r="M124" i="21"/>
  <c r="K125" i="21" s="1"/>
  <c r="L124" i="21"/>
  <c r="J125" i="21" s="1"/>
  <c r="L140" i="29"/>
  <c r="J141" i="29" s="1"/>
  <c r="D141" i="29" s="1"/>
  <c r="M140" i="29"/>
  <c r="K141" i="29" s="1"/>
  <c r="E141" i="29" s="1"/>
  <c r="I128" i="11"/>
  <c r="T125" i="19"/>
  <c r="I125" i="20"/>
  <c r="D125" i="20"/>
  <c r="F122" i="25"/>
  <c r="I123" i="24"/>
  <c r="F127" i="15"/>
  <c r="E126" i="18"/>
  <c r="D123" i="24"/>
  <c r="S127" i="15"/>
  <c r="S128" i="11"/>
  <c r="U127" i="11" s="1"/>
  <c r="S140" i="29"/>
  <c r="S123" i="24"/>
  <c r="L126" i="17"/>
  <c r="J127" i="17" s="1"/>
  <c r="M126" i="17"/>
  <c r="K127" i="17" s="1"/>
  <c r="E127" i="17" s="1"/>
  <c r="L123" i="23"/>
  <c r="J124" i="23" s="1"/>
  <c r="D124" i="23" s="1"/>
  <c r="M123" i="23"/>
  <c r="K124" i="23" s="1"/>
  <c r="F128" i="11"/>
  <c r="T123" i="23"/>
  <c r="I126" i="18"/>
  <c r="D126" i="18"/>
  <c r="I122" i="26"/>
  <c r="U122" i="22"/>
  <c r="T123" i="22"/>
  <c r="F123" i="23"/>
  <c r="U124" i="19"/>
  <c r="I124" i="22"/>
  <c r="D124" i="22"/>
  <c r="I127" i="16"/>
  <c r="D127" i="16"/>
  <c r="M125" i="19"/>
  <c r="K126" i="19" s="1"/>
  <c r="L125" i="19"/>
  <c r="J126" i="19" s="1"/>
  <c r="D126" i="19" s="1"/>
  <c r="T124" i="20"/>
  <c r="U123" i="20"/>
  <c r="E127" i="16"/>
  <c r="F140" i="29"/>
  <c r="U123" i="22" l="1"/>
  <c r="F126" i="19"/>
  <c r="S128" i="15"/>
  <c r="T128" i="15" s="1"/>
  <c r="L124" i="22"/>
  <c r="J125" i="22" s="1"/>
  <c r="M124" i="22"/>
  <c r="K125" i="22" s="1"/>
  <c r="F124" i="23"/>
  <c r="F123" i="24"/>
  <c r="S127" i="17"/>
  <c r="T127" i="17" s="1"/>
  <c r="F141" i="29"/>
  <c r="E126" i="19"/>
  <c r="S126" i="18"/>
  <c r="L123" i="24"/>
  <c r="J124" i="24" s="1"/>
  <c r="D124" i="24" s="1"/>
  <c r="M123" i="24"/>
  <c r="K124" i="24" s="1"/>
  <c r="I128" i="15"/>
  <c r="U124" i="20"/>
  <c r="F124" i="22"/>
  <c r="F126" i="18"/>
  <c r="I127" i="17"/>
  <c r="D127" i="17"/>
  <c r="S141" i="29"/>
  <c r="D128" i="15"/>
  <c r="E125" i="21"/>
  <c r="U122" i="24"/>
  <c r="I123" i="25"/>
  <c r="I126" i="19"/>
  <c r="E124" i="23"/>
  <c r="L127" i="16"/>
  <c r="J128" i="16" s="1"/>
  <c r="D128" i="16" s="1"/>
  <c r="M127" i="16"/>
  <c r="K128" i="16" s="1"/>
  <c r="L122" i="26"/>
  <c r="J123" i="26" s="1"/>
  <c r="M122" i="26"/>
  <c r="K123" i="26" s="1"/>
  <c r="I124" i="23"/>
  <c r="F125" i="20"/>
  <c r="I125" i="21"/>
  <c r="D125" i="21"/>
  <c r="T126" i="17"/>
  <c r="U125" i="17"/>
  <c r="S127" i="16"/>
  <c r="T125" i="20"/>
  <c r="F127" i="16"/>
  <c r="L126" i="18"/>
  <c r="J127" i="18" s="1"/>
  <c r="M126" i="18"/>
  <c r="K127" i="18" s="1"/>
  <c r="T140" i="29"/>
  <c r="U139" i="29"/>
  <c r="U126" i="15"/>
  <c r="T127" i="15"/>
  <c r="F123" i="25"/>
  <c r="L125" i="20"/>
  <c r="J126" i="20" s="1"/>
  <c r="M125" i="20"/>
  <c r="K126" i="20" s="1"/>
  <c r="M128" i="11"/>
  <c r="K129" i="11" s="1"/>
  <c r="L128" i="11"/>
  <c r="J129" i="11" s="1"/>
  <c r="I141" i="29"/>
  <c r="T123" i="24"/>
  <c r="T128" i="11"/>
  <c r="E123" i="25"/>
  <c r="U127" i="15" l="1"/>
  <c r="I126" i="20"/>
  <c r="F124" i="24"/>
  <c r="I125" i="22"/>
  <c r="I127" i="18"/>
  <c r="F125" i="21"/>
  <c r="I128" i="16"/>
  <c r="D127" i="18"/>
  <c r="L128" i="15"/>
  <c r="J129" i="15" s="1"/>
  <c r="M128" i="15"/>
  <c r="K129" i="15" s="1"/>
  <c r="E129" i="11"/>
  <c r="U140" i="29"/>
  <c r="L126" i="19"/>
  <c r="J127" i="19" s="1"/>
  <c r="M126" i="19"/>
  <c r="K127" i="19" s="1"/>
  <c r="E127" i="19" s="1"/>
  <c r="F128" i="15"/>
  <c r="E124" i="24"/>
  <c r="L141" i="29"/>
  <c r="J142" i="29" s="1"/>
  <c r="M141" i="29"/>
  <c r="K142" i="29" s="1"/>
  <c r="T127" i="16"/>
  <c r="U126" i="16"/>
  <c r="D126" i="20"/>
  <c r="L123" i="25"/>
  <c r="J124" i="25" s="1"/>
  <c r="M123" i="25"/>
  <c r="K124" i="25" s="1"/>
  <c r="E124" i="25" s="1"/>
  <c r="E127" i="18"/>
  <c r="I129" i="11"/>
  <c r="D129" i="11"/>
  <c r="F128" i="16"/>
  <c r="M124" i="23"/>
  <c r="K125" i="23" s="1"/>
  <c r="E125" i="23" s="1"/>
  <c r="L124" i="23"/>
  <c r="J125" i="23" s="1"/>
  <c r="F127" i="17"/>
  <c r="T126" i="18"/>
  <c r="U125" i="18"/>
  <c r="S123" i="25"/>
  <c r="E126" i="20"/>
  <c r="T141" i="29"/>
  <c r="E128" i="16"/>
  <c r="U126" i="17"/>
  <c r="L125" i="21"/>
  <c r="J126" i="21" s="1"/>
  <c r="M125" i="21"/>
  <c r="K126" i="21" s="1"/>
  <c r="E126" i="21" s="1"/>
  <c r="I123" i="26"/>
  <c r="D123" i="26"/>
  <c r="S124" i="23"/>
  <c r="S125" i="21"/>
  <c r="L127" i="17"/>
  <c r="J128" i="17" s="1"/>
  <c r="D128" i="17" s="1"/>
  <c r="M127" i="17"/>
  <c r="K128" i="17" s="1"/>
  <c r="D125" i="22"/>
  <c r="I124" i="24"/>
  <c r="S126" i="19"/>
  <c r="E125" i="22"/>
  <c r="F128" i="17" l="1"/>
  <c r="S126" i="21"/>
  <c r="E128" i="17"/>
  <c r="M123" i="26"/>
  <c r="K124" i="26" s="1"/>
  <c r="L123" i="26"/>
  <c r="J124" i="26" s="1"/>
  <c r="D124" i="26" s="1"/>
  <c r="M128" i="16"/>
  <c r="K129" i="16" s="1"/>
  <c r="E129" i="16" s="1"/>
  <c r="L128" i="16"/>
  <c r="J129" i="16" s="1"/>
  <c r="U123" i="23"/>
  <c r="T124" i="23"/>
  <c r="S124" i="25"/>
  <c r="T124" i="25" s="1"/>
  <c r="I142" i="29"/>
  <c r="D142" i="29"/>
  <c r="I129" i="15"/>
  <c r="S125" i="22"/>
  <c r="I126" i="21"/>
  <c r="T123" i="25"/>
  <c r="U122" i="25"/>
  <c r="S127" i="18"/>
  <c r="I124" i="25"/>
  <c r="D124" i="25"/>
  <c r="S129" i="11"/>
  <c r="F127" i="18"/>
  <c r="D126" i="21"/>
  <c r="S127" i="19"/>
  <c r="U126" i="19" s="1"/>
  <c r="F125" i="22"/>
  <c r="S125" i="23"/>
  <c r="U124" i="23" s="1"/>
  <c r="S128" i="16"/>
  <c r="I125" i="23"/>
  <c r="D125" i="23"/>
  <c r="E142" i="29"/>
  <c r="S124" i="24"/>
  <c r="I127" i="19"/>
  <c r="D127" i="19"/>
  <c r="E129" i="15"/>
  <c r="T126" i="19"/>
  <c r="U125" i="19"/>
  <c r="I128" i="17"/>
  <c r="F129" i="11"/>
  <c r="M127" i="18"/>
  <c r="K128" i="18" s="1"/>
  <c r="L127" i="18"/>
  <c r="J128" i="18" s="1"/>
  <c r="D128" i="18" s="1"/>
  <c r="M124" i="24"/>
  <c r="K125" i="24" s="1"/>
  <c r="L124" i="24"/>
  <c r="J125" i="24" s="1"/>
  <c r="T125" i="21"/>
  <c r="U124" i="21"/>
  <c r="S126" i="20"/>
  <c r="M129" i="11"/>
  <c r="K130" i="11" s="1"/>
  <c r="E130" i="11" s="1"/>
  <c r="L129" i="11"/>
  <c r="J130" i="11" s="1"/>
  <c r="D130" i="11" s="1"/>
  <c r="F126" i="20"/>
  <c r="D129" i="15"/>
  <c r="M125" i="22"/>
  <c r="K126" i="22" s="1"/>
  <c r="L125" i="22"/>
  <c r="J126" i="22" s="1"/>
  <c r="D126" i="22" s="1"/>
  <c r="M126" i="20"/>
  <c r="K127" i="20" s="1"/>
  <c r="E127" i="20" s="1"/>
  <c r="L126" i="20"/>
  <c r="J127" i="20" s="1"/>
  <c r="D127" i="20" s="1"/>
  <c r="S130" i="11" l="1"/>
  <c r="U129" i="11" s="1"/>
  <c r="F126" i="22"/>
  <c r="F127" i="20"/>
  <c r="F130" i="11"/>
  <c r="L128" i="17"/>
  <c r="J129" i="17" s="1"/>
  <c r="M128" i="17"/>
  <c r="K129" i="17" s="1"/>
  <c r="E129" i="17" s="1"/>
  <c r="M127" i="19"/>
  <c r="K128" i="19" s="1"/>
  <c r="L127" i="19"/>
  <c r="J128" i="19" s="1"/>
  <c r="D128" i="19" s="1"/>
  <c r="M125" i="23"/>
  <c r="K126" i="23" s="1"/>
  <c r="L125" i="23"/>
  <c r="J126" i="23" s="1"/>
  <c r="U126" i="18"/>
  <c r="T127" i="18"/>
  <c r="M129" i="15"/>
  <c r="K130" i="15" s="1"/>
  <c r="E130" i="15" s="1"/>
  <c r="L129" i="15"/>
  <c r="J130" i="15" s="1"/>
  <c r="D130" i="15" s="1"/>
  <c r="T125" i="23"/>
  <c r="F129" i="15"/>
  <c r="S127" i="20"/>
  <c r="T127" i="20" s="1"/>
  <c r="I128" i="18"/>
  <c r="S129" i="16"/>
  <c r="T129" i="16" s="1"/>
  <c r="L142" i="29"/>
  <c r="J143" i="29" s="1"/>
  <c r="D143" i="29" s="1"/>
  <c r="M142" i="29"/>
  <c r="K143" i="29" s="1"/>
  <c r="E143" i="29" s="1"/>
  <c r="I127" i="20"/>
  <c r="U125" i="20"/>
  <c r="T126" i="20"/>
  <c r="T126" i="21"/>
  <c r="E125" i="24"/>
  <c r="F125" i="23"/>
  <c r="T128" i="16"/>
  <c r="U127" i="16"/>
  <c r="F126" i="21"/>
  <c r="L124" i="25"/>
  <c r="J125" i="25" s="1"/>
  <c r="D125" i="25" s="1"/>
  <c r="M124" i="25"/>
  <c r="K125" i="25" s="1"/>
  <c r="M126" i="21"/>
  <c r="K127" i="21" s="1"/>
  <c r="L126" i="21"/>
  <c r="J127" i="21" s="1"/>
  <c r="D127" i="21" s="1"/>
  <c r="U124" i="22"/>
  <c r="T125" i="22"/>
  <c r="I129" i="16"/>
  <c r="D129" i="16"/>
  <c r="I126" i="22"/>
  <c r="S142" i="29"/>
  <c r="F128" i="18"/>
  <c r="F124" i="25"/>
  <c r="U125" i="21"/>
  <c r="S129" i="15"/>
  <c r="E126" i="22"/>
  <c r="S128" i="17"/>
  <c r="I130" i="11"/>
  <c r="I125" i="24"/>
  <c r="D125" i="24"/>
  <c r="T127" i="19"/>
  <c r="F127" i="19"/>
  <c r="T124" i="24"/>
  <c r="U123" i="24"/>
  <c r="T129" i="11"/>
  <c r="U128" i="11"/>
  <c r="E128" i="18"/>
  <c r="U123" i="25"/>
  <c r="F142" i="29"/>
  <c r="I124" i="26"/>
  <c r="T130" i="11" l="1"/>
  <c r="S129" i="17"/>
  <c r="U128" i="17" s="1"/>
  <c r="S130" i="15"/>
  <c r="T130" i="15" s="1"/>
  <c r="F143" i="29"/>
  <c r="M125" i="24"/>
  <c r="K126" i="24" s="1"/>
  <c r="E126" i="24" s="1"/>
  <c r="L125" i="24"/>
  <c r="J126" i="24" s="1"/>
  <c r="D126" i="24" s="1"/>
  <c r="S125" i="24"/>
  <c r="I126" i="23"/>
  <c r="L124" i="26"/>
  <c r="J125" i="26" s="1"/>
  <c r="M124" i="26"/>
  <c r="K125" i="26" s="1"/>
  <c r="F128" i="19"/>
  <c r="I129" i="17"/>
  <c r="D129" i="17"/>
  <c r="F125" i="24"/>
  <c r="M130" i="11"/>
  <c r="K131" i="11" s="1"/>
  <c r="L130" i="11"/>
  <c r="J131" i="11" s="1"/>
  <c r="S143" i="29"/>
  <c r="U142" i="29" s="1"/>
  <c r="M126" i="22"/>
  <c r="K127" i="22" s="1"/>
  <c r="E127" i="22" s="1"/>
  <c r="L126" i="22"/>
  <c r="J127" i="22" s="1"/>
  <c r="I127" i="21"/>
  <c r="D126" i="23"/>
  <c r="M127" i="20"/>
  <c r="K128" i="20" s="1"/>
  <c r="L127" i="20"/>
  <c r="J128" i="20" s="1"/>
  <c r="L128" i="18"/>
  <c r="J129" i="18" s="1"/>
  <c r="M128" i="18"/>
  <c r="K129" i="18" s="1"/>
  <c r="E129" i="18" s="1"/>
  <c r="F130" i="15"/>
  <c r="I128" i="19"/>
  <c r="S126" i="22"/>
  <c r="F125" i="25"/>
  <c r="E125" i="25"/>
  <c r="I143" i="29"/>
  <c r="U128" i="15"/>
  <c r="T129" i="15"/>
  <c r="L129" i="16"/>
  <c r="J130" i="16" s="1"/>
  <c r="M129" i="16"/>
  <c r="K130" i="16" s="1"/>
  <c r="I125" i="25"/>
  <c r="U126" i="20"/>
  <c r="E126" i="23"/>
  <c r="S128" i="18"/>
  <c r="U127" i="17"/>
  <c r="T128" i="17"/>
  <c r="U141" i="29"/>
  <c r="T142" i="29"/>
  <c r="F129" i="16"/>
  <c r="E127" i="21"/>
  <c r="F127" i="21"/>
  <c r="U128" i="16"/>
  <c r="I130" i="15"/>
  <c r="E128" i="19"/>
  <c r="T129" i="17" l="1"/>
  <c r="S127" i="21"/>
  <c r="I130" i="16"/>
  <c r="S127" i="22"/>
  <c r="U126" i="22" s="1"/>
  <c r="I128" i="20"/>
  <c r="D128" i="20"/>
  <c r="L129" i="17"/>
  <c r="J130" i="17" s="1"/>
  <c r="D130" i="17" s="1"/>
  <c r="M129" i="17"/>
  <c r="K130" i="17" s="1"/>
  <c r="U127" i="18"/>
  <c r="T128" i="18"/>
  <c r="U125" i="22"/>
  <c r="T126" i="22"/>
  <c r="E128" i="20"/>
  <c r="S126" i="24"/>
  <c r="T126" i="24" s="1"/>
  <c r="M143" i="29"/>
  <c r="K144" i="29" s="1"/>
  <c r="L143" i="29"/>
  <c r="J144" i="29" s="1"/>
  <c r="L128" i="19"/>
  <c r="J129" i="19" s="1"/>
  <c r="M128" i="19"/>
  <c r="K129" i="19" s="1"/>
  <c r="E129" i="19" s="1"/>
  <c r="F126" i="23"/>
  <c r="E131" i="11"/>
  <c r="F129" i="17"/>
  <c r="U124" i="24"/>
  <c r="T125" i="24"/>
  <c r="S129" i="18"/>
  <c r="T129" i="18" s="1"/>
  <c r="L127" i="21"/>
  <c r="J128" i="21" s="1"/>
  <c r="M127" i="21"/>
  <c r="K128" i="21" s="1"/>
  <c r="F126" i="24"/>
  <c r="L130" i="15"/>
  <c r="J131" i="15" s="1"/>
  <c r="M130" i="15"/>
  <c r="K131" i="15" s="1"/>
  <c r="I127" i="22"/>
  <c r="D127" i="22"/>
  <c r="I131" i="11"/>
  <c r="D131" i="11"/>
  <c r="I125" i="26"/>
  <c r="D125" i="26"/>
  <c r="I126" i="24"/>
  <c r="S128" i="19"/>
  <c r="S126" i="23"/>
  <c r="M125" i="25"/>
  <c r="K126" i="25" s="1"/>
  <c r="E126" i="25" s="1"/>
  <c r="L125" i="25"/>
  <c r="J126" i="25" s="1"/>
  <c r="D130" i="16"/>
  <c r="T143" i="29"/>
  <c r="E130" i="16"/>
  <c r="U129" i="15"/>
  <c r="S125" i="25"/>
  <c r="I129" i="18"/>
  <c r="D129" i="18"/>
  <c r="M126" i="23"/>
  <c r="K127" i="23" s="1"/>
  <c r="E127" i="23" s="1"/>
  <c r="L126" i="23"/>
  <c r="J127" i="23" s="1"/>
  <c r="U125" i="24" l="1"/>
  <c r="T127" i="22"/>
  <c r="S127" i="23"/>
  <c r="U126" i="23" s="1"/>
  <c r="S126" i="25"/>
  <c r="T126" i="25" s="1"/>
  <c r="S130" i="16"/>
  <c r="S129" i="19"/>
  <c r="U128" i="19" s="1"/>
  <c r="E131" i="15"/>
  <c r="I128" i="21"/>
  <c r="D128" i="21"/>
  <c r="I130" i="17"/>
  <c r="F129" i="18"/>
  <c r="M125" i="26"/>
  <c r="K126" i="26" s="1"/>
  <c r="L125" i="26"/>
  <c r="J126" i="26" s="1"/>
  <c r="I131" i="15"/>
  <c r="D131" i="15"/>
  <c r="L130" i="16"/>
  <c r="J131" i="16" s="1"/>
  <c r="M130" i="16"/>
  <c r="K131" i="16" s="1"/>
  <c r="I127" i="23"/>
  <c r="F127" i="22"/>
  <c r="S131" i="11"/>
  <c r="D127" i="23"/>
  <c r="I129" i="19"/>
  <c r="D129" i="19"/>
  <c r="T127" i="21"/>
  <c r="U126" i="21"/>
  <c r="I126" i="25"/>
  <c r="D126" i="25"/>
  <c r="M127" i="22"/>
  <c r="K128" i="22" s="1"/>
  <c r="L127" i="22"/>
  <c r="J128" i="22" s="1"/>
  <c r="D128" i="22" s="1"/>
  <c r="F130" i="17"/>
  <c r="E144" i="29"/>
  <c r="T125" i="25"/>
  <c r="U124" i="25"/>
  <c r="U127" i="19"/>
  <c r="T128" i="19"/>
  <c r="L131" i="11"/>
  <c r="J132" i="11" s="1"/>
  <c r="D132" i="11" s="1"/>
  <c r="M131" i="11"/>
  <c r="K132" i="11" s="1"/>
  <c r="E132" i="11" s="1"/>
  <c r="M128" i="20"/>
  <c r="K129" i="20" s="1"/>
  <c r="E129" i="20" s="1"/>
  <c r="L128" i="20"/>
  <c r="J129" i="20" s="1"/>
  <c r="D129" i="20" s="1"/>
  <c r="L129" i="18"/>
  <c r="J130" i="18" s="1"/>
  <c r="D130" i="18" s="1"/>
  <c r="M129" i="18"/>
  <c r="K130" i="18" s="1"/>
  <c r="F130" i="16"/>
  <c r="T126" i="23"/>
  <c r="U125" i="23"/>
  <c r="M126" i="24"/>
  <c r="K127" i="24" s="1"/>
  <c r="L126" i="24"/>
  <c r="J127" i="24" s="1"/>
  <c r="F131" i="11"/>
  <c r="I144" i="29"/>
  <c r="D144" i="29"/>
  <c r="S128" i="20"/>
  <c r="U128" i="18"/>
  <c r="E130" i="17"/>
  <c r="F128" i="20"/>
  <c r="E128" i="21"/>
  <c r="U125" i="25" l="1"/>
  <c r="T127" i="23"/>
  <c r="T129" i="19"/>
  <c r="F132" i="11"/>
  <c r="S129" i="20"/>
  <c r="T129" i="20" s="1"/>
  <c r="F128" i="22"/>
  <c r="E130" i="18"/>
  <c r="F129" i="19"/>
  <c r="I126" i="26"/>
  <c r="F128" i="21"/>
  <c r="U129" i="16"/>
  <c r="T130" i="16"/>
  <c r="S130" i="17"/>
  <c r="M144" i="29"/>
  <c r="K145" i="29" s="1"/>
  <c r="E145" i="29" s="1"/>
  <c r="L144" i="29"/>
  <c r="J145" i="29" s="1"/>
  <c r="D145" i="29" s="1"/>
  <c r="E128" i="22"/>
  <c r="U130" i="11"/>
  <c r="T131" i="11"/>
  <c r="I131" i="16"/>
  <c r="F131" i="15"/>
  <c r="D131" i="16"/>
  <c r="L129" i="19"/>
  <c r="J130" i="19" s="1"/>
  <c r="D130" i="19" s="1"/>
  <c r="M129" i="19"/>
  <c r="K130" i="19" s="1"/>
  <c r="L128" i="21"/>
  <c r="J129" i="21" s="1"/>
  <c r="D129" i="21" s="1"/>
  <c r="M128" i="21"/>
  <c r="K129" i="21" s="1"/>
  <c r="E129" i="21" s="1"/>
  <c r="F144" i="29"/>
  <c r="E127" i="24"/>
  <c r="I132" i="11"/>
  <c r="I128" i="22"/>
  <c r="S132" i="11"/>
  <c r="F130" i="18"/>
  <c r="I130" i="18"/>
  <c r="F126" i="25"/>
  <c r="S128" i="21"/>
  <c r="F129" i="20"/>
  <c r="U127" i="20"/>
  <c r="T128" i="20"/>
  <c r="I127" i="24"/>
  <c r="D127" i="24"/>
  <c r="I129" i="20"/>
  <c r="S144" i="29"/>
  <c r="D126" i="26"/>
  <c r="M126" i="25"/>
  <c r="K127" i="25" s="1"/>
  <c r="L126" i="25"/>
  <c r="J127" i="25" s="1"/>
  <c r="F127" i="23"/>
  <c r="M127" i="23"/>
  <c r="K128" i="23" s="1"/>
  <c r="L127" i="23"/>
  <c r="J128" i="23" s="1"/>
  <c r="D128" i="23" s="1"/>
  <c r="L131" i="15"/>
  <c r="J132" i="15" s="1"/>
  <c r="D132" i="15" s="1"/>
  <c r="M131" i="15"/>
  <c r="K132" i="15" s="1"/>
  <c r="M130" i="17"/>
  <c r="K131" i="17" s="1"/>
  <c r="E131" i="17" s="1"/>
  <c r="L130" i="17"/>
  <c r="J131" i="17" s="1"/>
  <c r="S131" i="15"/>
  <c r="E131" i="16"/>
  <c r="F132" i="15" l="1"/>
  <c r="F130" i="19"/>
  <c r="S145" i="29"/>
  <c r="T145" i="29" s="1"/>
  <c r="L132" i="11"/>
  <c r="J133" i="11" s="1"/>
  <c r="M132" i="11"/>
  <c r="K133" i="11" s="1"/>
  <c r="F129" i="21"/>
  <c r="E132" i="15"/>
  <c r="I127" i="25"/>
  <c r="F127" i="24"/>
  <c r="S131" i="16"/>
  <c r="E128" i="23"/>
  <c r="M129" i="20"/>
  <c r="K130" i="20" s="1"/>
  <c r="L129" i="20"/>
  <c r="J130" i="20" s="1"/>
  <c r="M127" i="24"/>
  <c r="K128" i="24" s="1"/>
  <c r="L127" i="24"/>
  <c r="J128" i="24" s="1"/>
  <c r="D128" i="24" s="1"/>
  <c r="E130" i="19"/>
  <c r="S128" i="22"/>
  <c r="I145" i="29"/>
  <c r="M126" i="26"/>
  <c r="K127" i="26" s="1"/>
  <c r="L126" i="26"/>
  <c r="J127" i="26" s="1"/>
  <c r="D127" i="26" s="1"/>
  <c r="S130" i="18"/>
  <c r="T131" i="15"/>
  <c r="U130" i="15"/>
  <c r="I130" i="19"/>
  <c r="I132" i="15"/>
  <c r="F128" i="23"/>
  <c r="U143" i="29"/>
  <c r="T144" i="29"/>
  <c r="S129" i="21"/>
  <c r="T129" i="21" s="1"/>
  <c r="D127" i="25"/>
  <c r="F145" i="29"/>
  <c r="F131" i="16"/>
  <c r="U131" i="11"/>
  <c r="S131" i="17"/>
  <c r="T131" i="17" s="1"/>
  <c r="I131" i="17"/>
  <c r="D131" i="17"/>
  <c r="I128" i="23"/>
  <c r="E127" i="25"/>
  <c r="U128" i="20"/>
  <c r="U127" i="21"/>
  <c r="T128" i="21"/>
  <c r="M130" i="18"/>
  <c r="K131" i="18" s="1"/>
  <c r="E131" i="18" s="1"/>
  <c r="L130" i="18"/>
  <c r="J131" i="18" s="1"/>
  <c r="L128" i="22"/>
  <c r="J129" i="22" s="1"/>
  <c r="M128" i="22"/>
  <c r="K129" i="22" s="1"/>
  <c r="E129" i="22" s="1"/>
  <c r="S127" i="24"/>
  <c r="I129" i="21"/>
  <c r="M131" i="16"/>
  <c r="K132" i="16" s="1"/>
  <c r="L131" i="16"/>
  <c r="J132" i="16" s="1"/>
  <c r="D132" i="16" s="1"/>
  <c r="T132" i="11"/>
  <c r="U129" i="17"/>
  <c r="T130" i="17"/>
  <c r="U130" i="17" l="1"/>
  <c r="F132" i="16"/>
  <c r="S129" i="22"/>
  <c r="U128" i="22" s="1"/>
  <c r="I129" i="22"/>
  <c r="D129" i="22"/>
  <c r="S127" i="25"/>
  <c r="S131" i="18"/>
  <c r="U130" i="18" s="1"/>
  <c r="E128" i="24"/>
  <c r="U128" i="21"/>
  <c r="T130" i="18"/>
  <c r="U129" i="18"/>
  <c r="I130" i="20"/>
  <c r="D130" i="20"/>
  <c r="U126" i="24"/>
  <c r="T127" i="24"/>
  <c r="L131" i="17"/>
  <c r="J132" i="17" s="1"/>
  <c r="D132" i="17" s="1"/>
  <c r="M131" i="17"/>
  <c r="K132" i="17" s="1"/>
  <c r="F127" i="25"/>
  <c r="I127" i="26"/>
  <c r="E130" i="20"/>
  <c r="E132" i="16"/>
  <c r="I133" i="11"/>
  <c r="D133" i="11"/>
  <c r="L129" i="21"/>
  <c r="J130" i="21" s="1"/>
  <c r="M129" i="21"/>
  <c r="K130" i="21" s="1"/>
  <c r="F131" i="17"/>
  <c r="S130" i="19"/>
  <c r="S132" i="15"/>
  <c r="I132" i="16"/>
  <c r="I131" i="18"/>
  <c r="D131" i="18"/>
  <c r="M132" i="15"/>
  <c r="K133" i="15" s="1"/>
  <c r="L132" i="15"/>
  <c r="J133" i="15" s="1"/>
  <c r="L145" i="29"/>
  <c r="J146" i="29" s="1"/>
  <c r="M145" i="29"/>
  <c r="K146" i="29" s="1"/>
  <c r="F128" i="24"/>
  <c r="E133" i="11"/>
  <c r="L128" i="23"/>
  <c r="J129" i="23" s="1"/>
  <c r="M128" i="23"/>
  <c r="K129" i="23" s="1"/>
  <c r="E129" i="23" s="1"/>
  <c r="U144" i="29"/>
  <c r="L130" i="19"/>
  <c r="J131" i="19" s="1"/>
  <c r="M130" i="19"/>
  <c r="K131" i="19" s="1"/>
  <c r="U127" i="22"/>
  <c r="T128" i="22"/>
  <c r="I128" i="24"/>
  <c r="S128" i="23"/>
  <c r="U130" i="16"/>
  <c r="T131" i="16"/>
  <c r="L127" i="25"/>
  <c r="J128" i="25" s="1"/>
  <c r="M127" i="25"/>
  <c r="K128" i="25" s="1"/>
  <c r="T131" i="18" l="1"/>
  <c r="I133" i="15"/>
  <c r="D133" i="15"/>
  <c r="M130" i="20"/>
  <c r="K131" i="20" s="1"/>
  <c r="E131" i="20" s="1"/>
  <c r="L130" i="20"/>
  <c r="J131" i="20" s="1"/>
  <c r="D131" i="20" s="1"/>
  <c r="S128" i="24"/>
  <c r="F129" i="22"/>
  <c r="I131" i="19"/>
  <c r="D131" i="19"/>
  <c r="E130" i="21"/>
  <c r="I128" i="25"/>
  <c r="L128" i="24"/>
  <c r="J129" i="24" s="1"/>
  <c r="M128" i="24"/>
  <c r="K129" i="24" s="1"/>
  <c r="E129" i="24" s="1"/>
  <c r="E146" i="29"/>
  <c r="F131" i="18"/>
  <c r="M132" i="16"/>
  <c r="K133" i="16" s="1"/>
  <c r="E133" i="16" s="1"/>
  <c r="L132" i="16"/>
  <c r="J133" i="16" s="1"/>
  <c r="U131" i="15"/>
  <c r="T132" i="15"/>
  <c r="E131" i="19"/>
  <c r="I130" i="21"/>
  <c r="D130" i="21"/>
  <c r="D128" i="25"/>
  <c r="E132" i="17"/>
  <c r="F130" i="20"/>
  <c r="E128" i="25"/>
  <c r="L129" i="22"/>
  <c r="J130" i="22" s="1"/>
  <c r="D130" i="22" s="1"/>
  <c r="M129" i="22"/>
  <c r="K130" i="22" s="1"/>
  <c r="U127" i="23"/>
  <c r="T128" i="23"/>
  <c r="I129" i="23"/>
  <c r="D129" i="23"/>
  <c r="M131" i="18"/>
  <c r="K132" i="18" s="1"/>
  <c r="L131" i="18"/>
  <c r="J132" i="18" s="1"/>
  <c r="D132" i="18" s="1"/>
  <c r="S130" i="20"/>
  <c r="T129" i="22"/>
  <c r="E133" i="15"/>
  <c r="L133" i="11"/>
  <c r="J134" i="11" s="1"/>
  <c r="M133" i="11"/>
  <c r="K134" i="11" s="1"/>
  <c r="S129" i="23"/>
  <c r="U128" i="23" s="1"/>
  <c r="S133" i="11"/>
  <c r="I146" i="29"/>
  <c r="D146" i="29"/>
  <c r="U129" i="19"/>
  <c r="T130" i="19"/>
  <c r="F132" i="17"/>
  <c r="F133" i="11"/>
  <c r="S132" i="16"/>
  <c r="M127" i="26"/>
  <c r="K128" i="26" s="1"/>
  <c r="L127" i="26"/>
  <c r="J128" i="26" s="1"/>
  <c r="I132" i="17"/>
  <c r="T127" i="25"/>
  <c r="U126" i="25"/>
  <c r="F132" i="18" l="1"/>
  <c r="F130" i="22"/>
  <c r="U132" i="11"/>
  <c r="T133" i="11"/>
  <c r="E130" i="22"/>
  <c r="S132" i="17"/>
  <c r="S129" i="24"/>
  <c r="U128" i="24" s="1"/>
  <c r="T132" i="16"/>
  <c r="U131" i="16"/>
  <c r="I134" i="11"/>
  <c r="S131" i="20"/>
  <c r="T131" i="20" s="1"/>
  <c r="F131" i="19"/>
  <c r="U127" i="24"/>
  <c r="T128" i="24"/>
  <c r="I128" i="26"/>
  <c r="D128" i="26"/>
  <c r="L146" i="29"/>
  <c r="J147" i="29" s="1"/>
  <c r="D147" i="29" s="1"/>
  <c r="M146" i="29"/>
  <c r="K147" i="29" s="1"/>
  <c r="E147" i="29" s="1"/>
  <c r="S133" i="15"/>
  <c r="T130" i="20"/>
  <c r="U129" i="20"/>
  <c r="S128" i="25"/>
  <c r="F131" i="20"/>
  <c r="F128" i="25"/>
  <c r="S131" i="19"/>
  <c r="I129" i="24"/>
  <c r="D129" i="24"/>
  <c r="I131" i="20"/>
  <c r="L133" i="15"/>
  <c r="J134" i="15" s="1"/>
  <c r="M133" i="15"/>
  <c r="K134" i="15" s="1"/>
  <c r="S133" i="16"/>
  <c r="T133" i="16" s="1"/>
  <c r="F146" i="29"/>
  <c r="E132" i="18"/>
  <c r="S146" i="29"/>
  <c r="L128" i="25"/>
  <c r="J129" i="25" s="1"/>
  <c r="M128" i="25"/>
  <c r="K129" i="25" s="1"/>
  <c r="E129" i="25" s="1"/>
  <c r="F133" i="15"/>
  <c r="F129" i="23"/>
  <c r="I130" i="22"/>
  <c r="L130" i="21"/>
  <c r="J131" i="21" s="1"/>
  <c r="D131" i="21" s="1"/>
  <c r="M130" i="21"/>
  <c r="K131" i="21" s="1"/>
  <c r="E131" i="21" s="1"/>
  <c r="M132" i="17"/>
  <c r="K133" i="17" s="1"/>
  <c r="L132" i="17"/>
  <c r="J133" i="17" s="1"/>
  <c r="D134" i="11"/>
  <c r="E134" i="11"/>
  <c r="I132" i="18"/>
  <c r="M129" i="23"/>
  <c r="K130" i="23" s="1"/>
  <c r="L129" i="23"/>
  <c r="J130" i="23" s="1"/>
  <c r="T129" i="23"/>
  <c r="F130" i="21"/>
  <c r="I133" i="16"/>
  <c r="D133" i="16"/>
  <c r="S130" i="21"/>
  <c r="L131" i="19"/>
  <c r="J132" i="19" s="1"/>
  <c r="D132" i="19" s="1"/>
  <c r="M131" i="19"/>
  <c r="K132" i="19" s="1"/>
  <c r="T129" i="24" l="1"/>
  <c r="U130" i="20"/>
  <c r="S129" i="25"/>
  <c r="T129" i="25" s="1"/>
  <c r="T130" i="21"/>
  <c r="U129" i="21"/>
  <c r="I130" i="23"/>
  <c r="T146" i="29"/>
  <c r="U145" i="29"/>
  <c r="T131" i="19"/>
  <c r="U130" i="19"/>
  <c r="U127" i="25"/>
  <c r="T128" i="25"/>
  <c r="T132" i="17"/>
  <c r="U131" i="17"/>
  <c r="F131" i="21"/>
  <c r="F134" i="11"/>
  <c r="L130" i="22"/>
  <c r="J131" i="22" s="1"/>
  <c r="M130" i="22"/>
  <c r="K131" i="22" s="1"/>
  <c r="E131" i="22" s="1"/>
  <c r="I134" i="15"/>
  <c r="F132" i="19"/>
  <c r="S130" i="22"/>
  <c r="S131" i="21"/>
  <c r="U130" i="21" s="1"/>
  <c r="L133" i="16"/>
  <c r="J134" i="16" s="1"/>
  <c r="D134" i="16" s="1"/>
  <c r="M133" i="16"/>
  <c r="K134" i="16" s="1"/>
  <c r="M132" i="18"/>
  <c r="K133" i="18" s="1"/>
  <c r="L132" i="18"/>
  <c r="J133" i="18" s="1"/>
  <c r="I133" i="17"/>
  <c r="D133" i="17"/>
  <c r="I131" i="21"/>
  <c r="D130" i="23"/>
  <c r="D134" i="15"/>
  <c r="S147" i="29"/>
  <c r="U146" i="29" s="1"/>
  <c r="M131" i="20"/>
  <c r="K132" i="20" s="1"/>
  <c r="L131" i="20"/>
  <c r="J132" i="20" s="1"/>
  <c r="E132" i="19"/>
  <c r="L128" i="26"/>
  <c r="J129" i="26" s="1"/>
  <c r="D129" i="26" s="1"/>
  <c r="M128" i="26"/>
  <c r="K129" i="26" s="1"/>
  <c r="U132" i="16"/>
  <c r="E133" i="17"/>
  <c r="S134" i="11"/>
  <c r="S132" i="18"/>
  <c r="F147" i="29"/>
  <c r="F129" i="24"/>
  <c r="I147" i="29"/>
  <c r="M134" i="11"/>
  <c r="K135" i="11" s="1"/>
  <c r="E135" i="11" s="1"/>
  <c r="L134" i="11"/>
  <c r="J135" i="11" s="1"/>
  <c r="F133" i="16"/>
  <c r="E130" i="23"/>
  <c r="E134" i="15"/>
  <c r="I132" i="19"/>
  <c r="I129" i="25"/>
  <c r="M129" i="24"/>
  <c r="K130" i="24" s="1"/>
  <c r="L129" i="24"/>
  <c r="J130" i="24" s="1"/>
  <c r="D129" i="25"/>
  <c r="U132" i="15"/>
  <c r="T133" i="15"/>
  <c r="U128" i="25" l="1"/>
  <c r="T147" i="29"/>
  <c r="S131" i="22"/>
  <c r="U130" i="22" s="1"/>
  <c r="U131" i="18"/>
  <c r="T132" i="18"/>
  <c r="M133" i="17"/>
  <c r="K134" i="17" s="1"/>
  <c r="E134" i="17" s="1"/>
  <c r="L133" i="17"/>
  <c r="J134" i="17" s="1"/>
  <c r="D134" i="17" s="1"/>
  <c r="F129" i="25"/>
  <c r="L132" i="19"/>
  <c r="J133" i="19" s="1"/>
  <c r="M132" i="19"/>
  <c r="K133" i="19" s="1"/>
  <c r="E133" i="19" s="1"/>
  <c r="S135" i="11"/>
  <c r="U134" i="11" s="1"/>
  <c r="M131" i="21"/>
  <c r="K132" i="21" s="1"/>
  <c r="L131" i="21"/>
  <c r="J132" i="21" s="1"/>
  <c r="I131" i="22"/>
  <c r="D131" i="22"/>
  <c r="U133" i="11"/>
  <c r="T134" i="11"/>
  <c r="I129" i="26"/>
  <c r="E132" i="20"/>
  <c r="F134" i="15"/>
  <c r="F133" i="17"/>
  <c r="I134" i="16"/>
  <c r="S130" i="23"/>
  <c r="M147" i="29"/>
  <c r="K148" i="29" s="1"/>
  <c r="L147" i="29"/>
  <c r="J148" i="29" s="1"/>
  <c r="S132" i="19"/>
  <c r="L129" i="25"/>
  <c r="J130" i="25" s="1"/>
  <c r="M129" i="25"/>
  <c r="K130" i="25" s="1"/>
  <c r="I135" i="11"/>
  <c r="I132" i="20"/>
  <c r="D132" i="20"/>
  <c r="E134" i="16"/>
  <c r="I130" i="24"/>
  <c r="S134" i="15"/>
  <c r="D130" i="24"/>
  <c r="E130" i="24"/>
  <c r="F134" i="16"/>
  <c r="E133" i="18"/>
  <c r="S133" i="17"/>
  <c r="F130" i="23"/>
  <c r="I133" i="18"/>
  <c r="D133" i="18"/>
  <c r="T130" i="22"/>
  <c r="U129" i="22"/>
  <c r="L134" i="15"/>
  <c r="J135" i="15" s="1"/>
  <c r="M134" i="15"/>
  <c r="K135" i="15" s="1"/>
  <c r="D135" i="11"/>
  <c r="L130" i="23"/>
  <c r="J131" i="23" s="1"/>
  <c r="M130" i="23"/>
  <c r="K131" i="23" s="1"/>
  <c r="E131" i="23" s="1"/>
  <c r="T131" i="21"/>
  <c r="T131" i="22" l="1"/>
  <c r="T135" i="11"/>
  <c r="F134" i="17"/>
  <c r="T134" i="15"/>
  <c r="U133" i="15"/>
  <c r="I130" i="25"/>
  <c r="I133" i="19"/>
  <c r="D133" i="19"/>
  <c r="M133" i="18"/>
  <c r="K134" i="18" s="1"/>
  <c r="E134" i="18" s="1"/>
  <c r="L133" i="18"/>
  <c r="J134" i="18" s="1"/>
  <c r="D134" i="18" s="1"/>
  <c r="S133" i="19"/>
  <c r="T133" i="19" s="1"/>
  <c r="F135" i="11"/>
  <c r="L130" i="24"/>
  <c r="J131" i="24" s="1"/>
  <c r="D131" i="24" s="1"/>
  <c r="M130" i="24"/>
  <c r="K131" i="24" s="1"/>
  <c r="E131" i="24" s="1"/>
  <c r="S134" i="16"/>
  <c r="F132" i="20"/>
  <c r="L135" i="11"/>
  <c r="J136" i="11" s="1"/>
  <c r="M135" i="11"/>
  <c r="K136" i="11" s="1"/>
  <c r="U131" i="19"/>
  <c r="T132" i="19"/>
  <c r="U129" i="23"/>
  <c r="T130" i="23"/>
  <c r="M134" i="16"/>
  <c r="K135" i="16" s="1"/>
  <c r="E135" i="16" s="1"/>
  <c r="L134" i="16"/>
  <c r="J135" i="16" s="1"/>
  <c r="L129" i="26"/>
  <c r="J130" i="26" s="1"/>
  <c r="M129" i="26"/>
  <c r="K130" i="26" s="1"/>
  <c r="I132" i="21"/>
  <c r="D132" i="21"/>
  <c r="D130" i="25"/>
  <c r="I135" i="15"/>
  <c r="S134" i="17"/>
  <c r="T134" i="17" s="1"/>
  <c r="L132" i="20"/>
  <c r="J133" i="20" s="1"/>
  <c r="D133" i="20" s="1"/>
  <c r="M132" i="20"/>
  <c r="K133" i="20" s="1"/>
  <c r="E133" i="20" s="1"/>
  <c r="E148" i="29"/>
  <c r="I134" i="17"/>
  <c r="F130" i="24"/>
  <c r="S131" i="23"/>
  <c r="U130" i="23" s="1"/>
  <c r="D135" i="15"/>
  <c r="M131" i="22"/>
  <c r="K132" i="22" s="1"/>
  <c r="L131" i="22"/>
  <c r="J132" i="22" s="1"/>
  <c r="D132" i="22" s="1"/>
  <c r="I131" i="23"/>
  <c r="F133" i="18"/>
  <c r="D131" i="23"/>
  <c r="T133" i="17"/>
  <c r="U132" i="17"/>
  <c r="S133" i="18"/>
  <c r="S130" i="24"/>
  <c r="E135" i="15"/>
  <c r="E130" i="25"/>
  <c r="I148" i="29"/>
  <c r="D148" i="29"/>
  <c r="S132" i="20"/>
  <c r="F131" i="22"/>
  <c r="E132" i="21"/>
  <c r="U132" i="19" l="1"/>
  <c r="U133" i="17"/>
  <c r="F133" i="20"/>
  <c r="T133" i="18"/>
  <c r="U132" i="18"/>
  <c r="F131" i="24"/>
  <c r="I130" i="26"/>
  <c r="D130" i="26"/>
  <c r="M130" i="25"/>
  <c r="K131" i="25" s="1"/>
  <c r="E131" i="25" s="1"/>
  <c r="L130" i="25"/>
  <c r="J131" i="25" s="1"/>
  <c r="D131" i="25" s="1"/>
  <c r="S131" i="24"/>
  <c r="T131" i="24" s="1"/>
  <c r="F131" i="23"/>
  <c r="S148" i="29"/>
  <c r="F130" i="25"/>
  <c r="T131" i="23"/>
  <c r="S130" i="25"/>
  <c r="T130" i="24"/>
  <c r="U129" i="24"/>
  <c r="I132" i="22"/>
  <c r="M132" i="21"/>
  <c r="K133" i="21" s="1"/>
  <c r="E133" i="21" s="1"/>
  <c r="L132" i="21"/>
  <c r="J133" i="21" s="1"/>
  <c r="D133" i="21" s="1"/>
  <c r="I134" i="18"/>
  <c r="L133" i="19"/>
  <c r="J134" i="19" s="1"/>
  <c r="M133" i="19"/>
  <c r="K134" i="19" s="1"/>
  <c r="U131" i="20"/>
  <c r="T132" i="20"/>
  <c r="S135" i="15"/>
  <c r="F135" i="15"/>
  <c r="I133" i="20"/>
  <c r="F132" i="21"/>
  <c r="I136" i="11"/>
  <c r="S135" i="16"/>
  <c r="U134" i="16" s="1"/>
  <c r="F133" i="19"/>
  <c r="F132" i="22"/>
  <c r="L148" i="29"/>
  <c r="J149" i="29" s="1"/>
  <c r="D149" i="29" s="1"/>
  <c r="M148" i="29"/>
  <c r="K149" i="29" s="1"/>
  <c r="M134" i="17"/>
  <c r="K135" i="17" s="1"/>
  <c r="L134" i="17"/>
  <c r="J135" i="17" s="1"/>
  <c r="I135" i="16"/>
  <c r="D135" i="16"/>
  <c r="T134" i="16"/>
  <c r="U133" i="16"/>
  <c r="S132" i="21"/>
  <c r="S133" i="20"/>
  <c r="F148" i="29"/>
  <c r="S134" i="18"/>
  <c r="F134" i="18"/>
  <c r="L131" i="23"/>
  <c r="J132" i="23" s="1"/>
  <c r="D132" i="23" s="1"/>
  <c r="M131" i="23"/>
  <c r="K132" i="23" s="1"/>
  <c r="E132" i="22"/>
  <c r="M135" i="15"/>
  <c r="K136" i="15" s="1"/>
  <c r="E136" i="15" s="1"/>
  <c r="L135" i="15"/>
  <c r="J136" i="15" s="1"/>
  <c r="E136" i="11"/>
  <c r="I131" i="24"/>
  <c r="D136" i="11"/>
  <c r="U130" i="24" l="1"/>
  <c r="T135" i="16"/>
  <c r="F131" i="25"/>
  <c r="I136" i="15"/>
  <c r="I135" i="17"/>
  <c r="D135" i="17"/>
  <c r="E134" i="19"/>
  <c r="L132" i="22"/>
  <c r="J133" i="22" s="1"/>
  <c r="M132" i="22"/>
  <c r="K133" i="22" s="1"/>
  <c r="E133" i="22" s="1"/>
  <c r="F132" i="23"/>
  <c r="E135" i="17"/>
  <c r="F133" i="21"/>
  <c r="T135" i="15"/>
  <c r="U134" i="15"/>
  <c r="I134" i="19"/>
  <c r="F136" i="11"/>
  <c r="I132" i="23"/>
  <c r="S132" i="22"/>
  <c r="L135" i="16"/>
  <c r="J136" i="16" s="1"/>
  <c r="D136" i="16" s="1"/>
  <c r="M135" i="16"/>
  <c r="K136" i="16" s="1"/>
  <c r="L136" i="11"/>
  <c r="J137" i="11" s="1"/>
  <c r="M136" i="11"/>
  <c r="K137" i="11" s="1"/>
  <c r="E137" i="11" s="1"/>
  <c r="L133" i="20"/>
  <c r="J134" i="20" s="1"/>
  <c r="M133" i="20"/>
  <c r="K134" i="20" s="1"/>
  <c r="M134" i="18"/>
  <c r="K135" i="18" s="1"/>
  <c r="L134" i="18"/>
  <c r="J135" i="18" s="1"/>
  <c r="T134" i="18"/>
  <c r="L131" i="24"/>
  <c r="J132" i="24" s="1"/>
  <c r="M131" i="24"/>
  <c r="K132" i="24" s="1"/>
  <c r="S136" i="15"/>
  <c r="T136" i="15" s="1"/>
  <c r="U132" i="20"/>
  <c r="S136" i="11"/>
  <c r="E132" i="23"/>
  <c r="F149" i="29"/>
  <c r="S133" i="21"/>
  <c r="T133" i="21" s="1"/>
  <c r="F135" i="16"/>
  <c r="I149" i="29"/>
  <c r="T133" i="20"/>
  <c r="S131" i="25"/>
  <c r="E149" i="29"/>
  <c r="T132" i="21"/>
  <c r="U131" i="21"/>
  <c r="D134" i="19"/>
  <c r="D136" i="15"/>
  <c r="I133" i="21"/>
  <c r="T130" i="25"/>
  <c r="U129" i="25"/>
  <c r="T148" i="29"/>
  <c r="U147" i="29"/>
  <c r="I131" i="25"/>
  <c r="M130" i="26"/>
  <c r="K131" i="26" s="1"/>
  <c r="L130" i="26"/>
  <c r="J131" i="26" s="1"/>
  <c r="D131" i="26" s="1"/>
  <c r="U133" i="18"/>
  <c r="U135" i="15" l="1"/>
  <c r="L149" i="29"/>
  <c r="J150" i="29" s="1"/>
  <c r="M149" i="29"/>
  <c r="K150" i="29" s="1"/>
  <c r="E150" i="29" s="1"/>
  <c r="T136" i="11"/>
  <c r="U135" i="11"/>
  <c r="E132" i="24"/>
  <c r="I137" i="11"/>
  <c r="L132" i="23"/>
  <c r="J133" i="23" s="1"/>
  <c r="M132" i="23"/>
  <c r="K133" i="23" s="1"/>
  <c r="I132" i="24"/>
  <c r="D132" i="24"/>
  <c r="E134" i="20"/>
  <c r="S133" i="22"/>
  <c r="U132" i="22" s="1"/>
  <c r="F135" i="17"/>
  <c r="M131" i="25"/>
  <c r="K132" i="25" s="1"/>
  <c r="L131" i="25"/>
  <c r="J132" i="25" s="1"/>
  <c r="F134" i="19"/>
  <c r="U132" i="21"/>
  <c r="F136" i="16"/>
  <c r="I134" i="20"/>
  <c r="D134" i="20"/>
  <c r="I136" i="16"/>
  <c r="D137" i="11"/>
  <c r="I131" i="26"/>
  <c r="S149" i="29"/>
  <c r="S137" i="11"/>
  <c r="S134" i="19"/>
  <c r="L135" i="17"/>
  <c r="J136" i="17" s="1"/>
  <c r="D136" i="17" s="1"/>
  <c r="M135" i="17"/>
  <c r="K136" i="17" s="1"/>
  <c r="E136" i="17" s="1"/>
  <c r="M136" i="15"/>
  <c r="K137" i="15" s="1"/>
  <c r="L136" i="15"/>
  <c r="J137" i="15" s="1"/>
  <c r="L133" i="21"/>
  <c r="J134" i="21" s="1"/>
  <c r="M133" i="21"/>
  <c r="K134" i="21" s="1"/>
  <c r="U130" i="25"/>
  <c r="F136" i="15"/>
  <c r="S132" i="23"/>
  <c r="I135" i="18"/>
  <c r="D135" i="18"/>
  <c r="E136" i="16"/>
  <c r="M134" i="19"/>
  <c r="K135" i="19" s="1"/>
  <c r="L134" i="19"/>
  <c r="J135" i="19" s="1"/>
  <c r="D135" i="19" s="1"/>
  <c r="S135" i="17"/>
  <c r="T131" i="25"/>
  <c r="E135" i="18"/>
  <c r="T132" i="22"/>
  <c r="U131" i="22"/>
  <c r="I133" i="22"/>
  <c r="D133" i="22"/>
  <c r="E134" i="21" l="1"/>
  <c r="E135" i="19"/>
  <c r="U148" i="29"/>
  <c r="T149" i="29"/>
  <c r="M136" i="16"/>
  <c r="K137" i="16" s="1"/>
  <c r="E137" i="16" s="1"/>
  <c r="L136" i="16"/>
  <c r="J137" i="16" s="1"/>
  <c r="E132" i="25"/>
  <c r="F132" i="24"/>
  <c r="L137" i="11"/>
  <c r="J138" i="11" s="1"/>
  <c r="M137" i="11"/>
  <c r="K138" i="11" s="1"/>
  <c r="M133" i="22"/>
  <c r="K134" i="22" s="1"/>
  <c r="L133" i="22"/>
  <c r="J134" i="22" s="1"/>
  <c r="D134" i="22" s="1"/>
  <c r="S136" i="17"/>
  <c r="T136" i="17" s="1"/>
  <c r="M135" i="18"/>
  <c r="K136" i="18" s="1"/>
  <c r="E136" i="18" s="1"/>
  <c r="L135" i="18"/>
  <c r="J136" i="18" s="1"/>
  <c r="I134" i="21"/>
  <c r="D134" i="21"/>
  <c r="E137" i="15"/>
  <c r="F135" i="19"/>
  <c r="S132" i="24"/>
  <c r="T133" i="22"/>
  <c r="U134" i="17"/>
  <c r="T135" i="17"/>
  <c r="L131" i="26"/>
  <c r="J132" i="26" s="1"/>
  <c r="M131" i="26"/>
  <c r="K132" i="26" s="1"/>
  <c r="F133" i="22"/>
  <c r="S135" i="18"/>
  <c r="I135" i="19"/>
  <c r="F135" i="18"/>
  <c r="T132" i="23"/>
  <c r="U131" i="23"/>
  <c r="I136" i="17"/>
  <c r="S150" i="29"/>
  <c r="F137" i="11"/>
  <c r="I132" i="25"/>
  <c r="D132" i="25"/>
  <c r="I137" i="15"/>
  <c r="L134" i="20"/>
  <c r="J135" i="20" s="1"/>
  <c r="D135" i="20" s="1"/>
  <c r="M134" i="20"/>
  <c r="K135" i="20" s="1"/>
  <c r="I150" i="29"/>
  <c r="D150" i="29"/>
  <c r="S136" i="16"/>
  <c r="D137" i="15"/>
  <c r="T134" i="19"/>
  <c r="U133" i="19"/>
  <c r="U136" i="11"/>
  <c r="E133" i="23"/>
  <c r="F134" i="20"/>
  <c r="F136" i="17"/>
  <c r="S134" i="20"/>
  <c r="L132" i="24"/>
  <c r="J133" i="24" s="1"/>
  <c r="M132" i="24"/>
  <c r="K133" i="24" s="1"/>
  <c r="E133" i="24" s="1"/>
  <c r="I133" i="23"/>
  <c r="D133" i="23"/>
  <c r="T137" i="11"/>
  <c r="S133" i="24" l="1"/>
  <c r="T133" i="24" s="1"/>
  <c r="I132" i="26"/>
  <c r="D132" i="26"/>
  <c r="I138" i="11"/>
  <c r="I133" i="24"/>
  <c r="I135" i="20"/>
  <c r="F132" i="25"/>
  <c r="M135" i="19"/>
  <c r="K136" i="19" s="1"/>
  <c r="L135" i="19"/>
  <c r="J136" i="19" s="1"/>
  <c r="I134" i="22"/>
  <c r="L133" i="23"/>
  <c r="J134" i="23" s="1"/>
  <c r="D134" i="23" s="1"/>
  <c r="M133" i="23"/>
  <c r="K134" i="23" s="1"/>
  <c r="F137" i="15"/>
  <c r="T134" i="20"/>
  <c r="U133" i="20"/>
  <c r="S133" i="23"/>
  <c r="T136" i="16"/>
  <c r="U135" i="16"/>
  <c r="L150" i="29"/>
  <c r="J151" i="29" s="1"/>
  <c r="D151" i="29" s="1"/>
  <c r="M150" i="29"/>
  <c r="K151" i="29" s="1"/>
  <c r="M132" i="25"/>
  <c r="K133" i="25" s="1"/>
  <c r="E133" i="25" s="1"/>
  <c r="L132" i="25"/>
  <c r="J133" i="25" s="1"/>
  <c r="T135" i="18"/>
  <c r="U134" i="18"/>
  <c r="E138" i="11"/>
  <c r="D133" i="24"/>
  <c r="T150" i="29"/>
  <c r="F135" i="20"/>
  <c r="S137" i="16"/>
  <c r="T132" i="24"/>
  <c r="U131" i="24"/>
  <c r="F134" i="21"/>
  <c r="S132" i="25"/>
  <c r="S135" i="19"/>
  <c r="F133" i="23"/>
  <c r="F150" i="29"/>
  <c r="M137" i="15"/>
  <c r="K138" i="15" s="1"/>
  <c r="E138" i="15" s="1"/>
  <c r="L137" i="15"/>
  <c r="J138" i="15" s="1"/>
  <c r="D138" i="15" s="1"/>
  <c r="D138" i="11"/>
  <c r="F134" i="22"/>
  <c r="U135" i="17"/>
  <c r="I136" i="18"/>
  <c r="S134" i="21"/>
  <c r="E135" i="20"/>
  <c r="L136" i="17"/>
  <c r="J137" i="17" s="1"/>
  <c r="M136" i="17"/>
  <c r="K137" i="17" s="1"/>
  <c r="D136" i="18"/>
  <c r="S136" i="18"/>
  <c r="U135" i="18" s="1"/>
  <c r="S137" i="15"/>
  <c r="L134" i="21"/>
  <c r="J135" i="21" s="1"/>
  <c r="D135" i="21" s="1"/>
  <c r="M134" i="21"/>
  <c r="K135" i="21" s="1"/>
  <c r="E135" i="21" s="1"/>
  <c r="E134" i="22"/>
  <c r="I137" i="16"/>
  <c r="D137" i="16"/>
  <c r="U149" i="29"/>
  <c r="U132" i="24" l="1"/>
  <c r="T136" i="18"/>
  <c r="S133" i="25"/>
  <c r="T133" i="25" s="1"/>
  <c r="F137" i="16"/>
  <c r="S138" i="15"/>
  <c r="T138" i="15" s="1"/>
  <c r="F136" i="18"/>
  <c r="U134" i="19"/>
  <c r="T135" i="19"/>
  <c r="T133" i="23"/>
  <c r="U132" i="23"/>
  <c r="F138" i="15"/>
  <c r="M134" i="22"/>
  <c r="K135" i="22" s="1"/>
  <c r="E135" i="22" s="1"/>
  <c r="L134" i="22"/>
  <c r="J135" i="22" s="1"/>
  <c r="T137" i="15"/>
  <c r="U136" i="15"/>
  <c r="E137" i="17"/>
  <c r="U133" i="21"/>
  <c r="T134" i="21"/>
  <c r="F134" i="23"/>
  <c r="E151" i="29"/>
  <c r="M137" i="16"/>
  <c r="K138" i="16" s="1"/>
  <c r="L137" i="16"/>
  <c r="J138" i="16" s="1"/>
  <c r="F138" i="11"/>
  <c r="U131" i="25"/>
  <c r="T132" i="25"/>
  <c r="F135" i="21"/>
  <c r="I151" i="29"/>
  <c r="U136" i="16"/>
  <c r="L135" i="20"/>
  <c r="J136" i="20" s="1"/>
  <c r="M135" i="20"/>
  <c r="K136" i="20" s="1"/>
  <c r="E136" i="20" s="1"/>
  <c r="L138" i="11"/>
  <c r="J139" i="11" s="1"/>
  <c r="M138" i="11"/>
  <c r="K139" i="11" s="1"/>
  <c r="E139" i="11" s="1"/>
  <c r="S134" i="22"/>
  <c r="I135" i="21"/>
  <c r="S135" i="20"/>
  <c r="L136" i="18"/>
  <c r="J137" i="18" s="1"/>
  <c r="M136" i="18"/>
  <c r="K137" i="18" s="1"/>
  <c r="I138" i="15"/>
  <c r="E136" i="19"/>
  <c r="I133" i="25"/>
  <c r="E134" i="23"/>
  <c r="I134" i="23"/>
  <c r="D133" i="25"/>
  <c r="L132" i="26"/>
  <c r="J133" i="26" s="1"/>
  <c r="D133" i="26" s="1"/>
  <c r="M132" i="26"/>
  <c r="K133" i="26" s="1"/>
  <c r="S135" i="21"/>
  <c r="T135" i="21" s="1"/>
  <c r="F133" i="24"/>
  <c r="I136" i="19"/>
  <c r="D136" i="19"/>
  <c r="L133" i="24"/>
  <c r="J134" i="24" s="1"/>
  <c r="D134" i="24" s="1"/>
  <c r="M133" i="24"/>
  <c r="K134" i="24" s="1"/>
  <c r="S138" i="11"/>
  <c r="T137" i="16"/>
  <c r="I137" i="17"/>
  <c r="D137" i="17"/>
  <c r="F151" i="29"/>
  <c r="U132" i="25" l="1"/>
  <c r="S135" i="22"/>
  <c r="U134" i="22" s="1"/>
  <c r="F134" i="24"/>
  <c r="I137" i="18"/>
  <c r="T134" i="22"/>
  <c r="U133" i="22"/>
  <c r="E134" i="24"/>
  <c r="F133" i="25"/>
  <c r="M138" i="15"/>
  <c r="K139" i="15" s="1"/>
  <c r="L138" i="15"/>
  <c r="J139" i="15" s="1"/>
  <c r="S137" i="17"/>
  <c r="T138" i="11"/>
  <c r="U137" i="11"/>
  <c r="I134" i="24"/>
  <c r="M133" i="25"/>
  <c r="K134" i="25" s="1"/>
  <c r="L133" i="25"/>
  <c r="J134" i="25" s="1"/>
  <c r="D134" i="25" s="1"/>
  <c r="M135" i="21"/>
  <c r="K136" i="21" s="1"/>
  <c r="L135" i="21"/>
  <c r="J136" i="21" s="1"/>
  <c r="I139" i="11"/>
  <c r="S151" i="29"/>
  <c r="M137" i="17"/>
  <c r="K138" i="17" s="1"/>
  <c r="E138" i="17" s="1"/>
  <c r="L137" i="17"/>
  <c r="J138" i="17" s="1"/>
  <c r="D138" i="17" s="1"/>
  <c r="F136" i="19"/>
  <c r="M134" i="23"/>
  <c r="K135" i="23" s="1"/>
  <c r="E135" i="23" s="1"/>
  <c r="L134" i="23"/>
  <c r="J135" i="23" s="1"/>
  <c r="E137" i="18"/>
  <c r="D139" i="11"/>
  <c r="I138" i="16"/>
  <c r="U134" i="21"/>
  <c r="D138" i="16"/>
  <c r="S134" i="23"/>
  <c r="S136" i="19"/>
  <c r="I136" i="20"/>
  <c r="D136" i="20"/>
  <c r="E138" i="16"/>
  <c r="I135" i="22"/>
  <c r="D135" i="22"/>
  <c r="F137" i="17"/>
  <c r="S139" i="11"/>
  <c r="U138" i="11" s="1"/>
  <c r="L136" i="19"/>
  <c r="J137" i="19" s="1"/>
  <c r="M136" i="19"/>
  <c r="K137" i="19" s="1"/>
  <c r="I133" i="26"/>
  <c r="S136" i="20"/>
  <c r="T136" i="20" s="1"/>
  <c r="U134" i="20"/>
  <c r="T135" i="20"/>
  <c r="L151" i="29"/>
  <c r="J152" i="29" s="1"/>
  <c r="M151" i="29"/>
  <c r="K152" i="29" s="1"/>
  <c r="E152" i="29" s="1"/>
  <c r="U137" i="15"/>
  <c r="D137" i="18"/>
  <c r="T135" i="22" l="1"/>
  <c r="U135" i="20"/>
  <c r="F134" i="25"/>
  <c r="F136" i="20"/>
  <c r="I136" i="21"/>
  <c r="D136" i="21"/>
  <c r="M134" i="24"/>
  <c r="K135" i="24" s="1"/>
  <c r="E135" i="24" s="1"/>
  <c r="L134" i="24"/>
  <c r="J135" i="24" s="1"/>
  <c r="I137" i="19"/>
  <c r="F138" i="17"/>
  <c r="S135" i="23"/>
  <c r="T135" i="23" s="1"/>
  <c r="I135" i="23"/>
  <c r="D135" i="23"/>
  <c r="E136" i="21"/>
  <c r="E139" i="15"/>
  <c r="L136" i="20"/>
  <c r="J137" i="20" s="1"/>
  <c r="M136" i="20"/>
  <c r="K137" i="20" s="1"/>
  <c r="U133" i="23"/>
  <c r="T134" i="23"/>
  <c r="M133" i="26"/>
  <c r="K134" i="26" s="1"/>
  <c r="L133" i="26"/>
  <c r="J134" i="26" s="1"/>
  <c r="F135" i="22"/>
  <c r="T136" i="19"/>
  <c r="U135" i="19"/>
  <c r="F138" i="16"/>
  <c r="F139" i="11"/>
  <c r="L139" i="11"/>
  <c r="J140" i="11" s="1"/>
  <c r="D140" i="11" s="1"/>
  <c r="M139" i="11"/>
  <c r="K140" i="11" s="1"/>
  <c r="E134" i="25"/>
  <c r="T139" i="11"/>
  <c r="L137" i="18"/>
  <c r="J138" i="18" s="1"/>
  <c r="D138" i="18" s="1"/>
  <c r="M137" i="18"/>
  <c r="K138" i="18" s="1"/>
  <c r="E138" i="18" s="1"/>
  <c r="I152" i="29"/>
  <c r="D152" i="29"/>
  <c r="E137" i="19"/>
  <c r="S152" i="29"/>
  <c r="U151" i="29" s="1"/>
  <c r="I139" i="15"/>
  <c r="D139" i="15"/>
  <c r="F137" i="18"/>
  <c r="M135" i="22"/>
  <c r="K136" i="22" s="1"/>
  <c r="L135" i="22"/>
  <c r="J136" i="22" s="1"/>
  <c r="D136" i="22" s="1"/>
  <c r="S137" i="18"/>
  <c r="T151" i="29"/>
  <c r="U150" i="29"/>
  <c r="S138" i="17"/>
  <c r="T138" i="17" s="1"/>
  <c r="S134" i="24"/>
  <c r="S138" i="16"/>
  <c r="L138" i="16"/>
  <c r="J139" i="16" s="1"/>
  <c r="D139" i="16" s="1"/>
  <c r="M138" i="16"/>
  <c r="K139" i="16" s="1"/>
  <c r="E139" i="16" s="1"/>
  <c r="D137" i="19"/>
  <c r="I138" i="17"/>
  <c r="I134" i="25"/>
  <c r="T137" i="17"/>
  <c r="U136" i="17"/>
  <c r="T152" i="29" l="1"/>
  <c r="U137" i="17"/>
  <c r="F139" i="16"/>
  <c r="F138" i="18"/>
  <c r="M138" i="17"/>
  <c r="K139" i="17" s="1"/>
  <c r="L138" i="17"/>
  <c r="J139" i="17" s="1"/>
  <c r="S139" i="16"/>
  <c r="U138" i="16" s="1"/>
  <c r="T137" i="18"/>
  <c r="U136" i="18"/>
  <c r="F152" i="29"/>
  <c r="E140" i="11"/>
  <c r="I134" i="26"/>
  <c r="D134" i="26"/>
  <c r="I137" i="20"/>
  <c r="M134" i="25"/>
  <c r="K135" i="25" s="1"/>
  <c r="L134" i="25"/>
  <c r="J135" i="25" s="1"/>
  <c r="F137" i="19"/>
  <c r="U137" i="16"/>
  <c r="T138" i="16"/>
  <c r="I140" i="11"/>
  <c r="S139" i="15"/>
  <c r="F136" i="21"/>
  <c r="I136" i="22"/>
  <c r="F139" i="15"/>
  <c r="L152" i="29"/>
  <c r="J153" i="29" s="1"/>
  <c r="D153" i="29" s="1"/>
  <c r="M152" i="29"/>
  <c r="K153" i="29" s="1"/>
  <c r="S134" i="25"/>
  <c r="U134" i="23"/>
  <c r="S138" i="18"/>
  <c r="U137" i="18" s="1"/>
  <c r="E136" i="22"/>
  <c r="S137" i="19"/>
  <c r="E137" i="20"/>
  <c r="S136" i="21"/>
  <c r="L135" i="23"/>
  <c r="J136" i="23" s="1"/>
  <c r="D136" i="23" s="1"/>
  <c r="M135" i="23"/>
  <c r="K136" i="23" s="1"/>
  <c r="I135" i="24"/>
  <c r="D135" i="24"/>
  <c r="L136" i="21"/>
  <c r="J137" i="21" s="1"/>
  <c r="D137" i="21" s="1"/>
  <c r="M136" i="21"/>
  <c r="K137" i="21" s="1"/>
  <c r="E137" i="21" s="1"/>
  <c r="I139" i="16"/>
  <c r="S135" i="24"/>
  <c r="T135" i="24" s="1"/>
  <c r="L139" i="15"/>
  <c r="J140" i="15" s="1"/>
  <c r="D140" i="15" s="1"/>
  <c r="M139" i="15"/>
  <c r="K140" i="15" s="1"/>
  <c r="I138" i="18"/>
  <c r="F140" i="11"/>
  <c r="F136" i="22"/>
  <c r="T134" i="24"/>
  <c r="U133" i="24"/>
  <c r="F135" i="23"/>
  <c r="D137" i="20"/>
  <c r="L137" i="19"/>
  <c r="J138" i="19" s="1"/>
  <c r="M137" i="19"/>
  <c r="K138" i="19" s="1"/>
  <c r="E138" i="19" s="1"/>
  <c r="T139" i="16" l="1"/>
  <c r="T138" i="18"/>
  <c r="F153" i="29"/>
  <c r="F137" i="20"/>
  <c r="S137" i="21"/>
  <c r="T137" i="21" s="1"/>
  <c r="F137" i="21"/>
  <c r="M137" i="20"/>
  <c r="K138" i="20" s="1"/>
  <c r="L137" i="20"/>
  <c r="J138" i="20" s="1"/>
  <c r="S140" i="11"/>
  <c r="E139" i="17"/>
  <c r="T136" i="21"/>
  <c r="U135" i="21"/>
  <c r="F140" i="15"/>
  <c r="I140" i="15"/>
  <c r="I137" i="21"/>
  <c r="E136" i="23"/>
  <c r="U136" i="19"/>
  <c r="T137" i="19"/>
  <c r="E135" i="25"/>
  <c r="I138" i="19"/>
  <c r="U134" i="24"/>
  <c r="F135" i="24"/>
  <c r="I136" i="23"/>
  <c r="S136" i="22"/>
  <c r="T134" i="25"/>
  <c r="U133" i="25"/>
  <c r="M134" i="26"/>
  <c r="K135" i="26" s="1"/>
  <c r="L134" i="26"/>
  <c r="J135" i="26" s="1"/>
  <c r="I139" i="17"/>
  <c r="D139" i="17"/>
  <c r="M138" i="18"/>
  <c r="K139" i="18" s="1"/>
  <c r="L138" i="18"/>
  <c r="J139" i="18" s="1"/>
  <c r="E153" i="29"/>
  <c r="L136" i="22"/>
  <c r="J137" i="22" s="1"/>
  <c r="M136" i="22"/>
  <c r="K137" i="22" s="1"/>
  <c r="E137" i="22" s="1"/>
  <c r="T139" i="15"/>
  <c r="U138" i="15"/>
  <c r="I135" i="25"/>
  <c r="D135" i="25"/>
  <c r="L135" i="24"/>
  <c r="J136" i="24" s="1"/>
  <c r="M135" i="24"/>
  <c r="K136" i="24" s="1"/>
  <c r="S138" i="19"/>
  <c r="U137" i="19" s="1"/>
  <c r="I153" i="29"/>
  <c r="E140" i="15"/>
  <c r="L140" i="11"/>
  <c r="J141" i="11" s="1"/>
  <c r="M140" i="11"/>
  <c r="K141" i="11" s="1"/>
  <c r="F136" i="23"/>
  <c r="L139" i="16"/>
  <c r="J140" i="16" s="1"/>
  <c r="M139" i="16"/>
  <c r="K140" i="16" s="1"/>
  <c r="S137" i="20"/>
  <c r="D138" i="19"/>
  <c r="U136" i="21" l="1"/>
  <c r="U136" i="20"/>
  <c r="T137" i="20"/>
  <c r="E136" i="24"/>
  <c r="S153" i="29"/>
  <c r="M139" i="17"/>
  <c r="K140" i="17" s="1"/>
  <c r="E140" i="17" s="1"/>
  <c r="L139" i="17"/>
  <c r="J140" i="17" s="1"/>
  <c r="D140" i="17" s="1"/>
  <c r="S137" i="22"/>
  <c r="S139" i="17"/>
  <c r="I138" i="20"/>
  <c r="E140" i="16"/>
  <c r="L153" i="29"/>
  <c r="J154" i="29" s="1"/>
  <c r="M153" i="29"/>
  <c r="K154" i="29" s="1"/>
  <c r="M135" i="25"/>
  <c r="K136" i="25" s="1"/>
  <c r="E136" i="25" s="1"/>
  <c r="L135" i="25"/>
  <c r="J136" i="25" s="1"/>
  <c r="D136" i="25" s="1"/>
  <c r="I135" i="26"/>
  <c r="T136" i="22"/>
  <c r="U135" i="22"/>
  <c r="M138" i="19"/>
  <c r="K139" i="19" s="1"/>
  <c r="L138" i="19"/>
  <c r="J139" i="19" s="1"/>
  <c r="D139" i="19" s="1"/>
  <c r="S136" i="23"/>
  <c r="I140" i="16"/>
  <c r="D140" i="16"/>
  <c r="I141" i="11"/>
  <c r="D141" i="11"/>
  <c r="E138" i="20"/>
  <c r="D135" i="26"/>
  <c r="S140" i="15"/>
  <c r="F135" i="25"/>
  <c r="I137" i="22"/>
  <c r="D137" i="22"/>
  <c r="L136" i="23"/>
  <c r="J137" i="23" s="1"/>
  <c r="M136" i="23"/>
  <c r="K137" i="23" s="1"/>
  <c r="E137" i="23" s="1"/>
  <c r="T138" i="19"/>
  <c r="T140" i="11"/>
  <c r="U139" i="11"/>
  <c r="F138" i="19"/>
  <c r="I139" i="18"/>
  <c r="D139" i="18"/>
  <c r="M137" i="21"/>
  <c r="K138" i="21" s="1"/>
  <c r="L137" i="21"/>
  <c r="J138" i="21" s="1"/>
  <c r="I136" i="24"/>
  <c r="E139" i="18"/>
  <c r="D136" i="24"/>
  <c r="F139" i="17"/>
  <c r="S135" i="25"/>
  <c r="L140" i="15"/>
  <c r="J141" i="15" s="1"/>
  <c r="M140" i="15"/>
  <c r="K141" i="15" s="1"/>
  <c r="E141" i="11"/>
  <c r="D138" i="20"/>
  <c r="S136" i="25" l="1"/>
  <c r="T136" i="25" s="1"/>
  <c r="I138" i="21"/>
  <c r="D138" i="21"/>
  <c r="I137" i="23"/>
  <c r="D137" i="23"/>
  <c r="M137" i="22"/>
  <c r="K138" i="22" s="1"/>
  <c r="L137" i="22"/>
  <c r="J138" i="22" s="1"/>
  <c r="D138" i="22" s="1"/>
  <c r="F140" i="16"/>
  <c r="S137" i="23"/>
  <c r="U136" i="23" s="1"/>
  <c r="E138" i="21"/>
  <c r="F141" i="11"/>
  <c r="I154" i="29"/>
  <c r="D154" i="29"/>
  <c r="I140" i="17"/>
  <c r="I141" i="15"/>
  <c r="D141" i="15"/>
  <c r="F136" i="24"/>
  <c r="F139" i="18"/>
  <c r="F139" i="19"/>
  <c r="F138" i="20"/>
  <c r="U134" i="25"/>
  <c r="T135" i="25"/>
  <c r="S139" i="18"/>
  <c r="F136" i="25"/>
  <c r="U139" i="15"/>
  <c r="T140" i="15"/>
  <c r="M141" i="11"/>
  <c r="K142" i="11" s="1"/>
  <c r="E142" i="11" s="1"/>
  <c r="L141" i="11"/>
  <c r="J142" i="11" s="1"/>
  <c r="D142" i="11" s="1"/>
  <c r="E139" i="19"/>
  <c r="T137" i="22"/>
  <c r="U138" i="17"/>
  <c r="T139" i="17"/>
  <c r="E154" i="29"/>
  <c r="F140" i="17"/>
  <c r="M139" i="18"/>
  <c r="K140" i="18" s="1"/>
  <c r="L139" i="18"/>
  <c r="J140" i="18" s="1"/>
  <c r="T153" i="29"/>
  <c r="U152" i="29"/>
  <c r="S138" i="20"/>
  <c r="T136" i="23"/>
  <c r="U135" i="23"/>
  <c r="M135" i="26"/>
  <c r="K136" i="26" s="1"/>
  <c r="L135" i="26"/>
  <c r="J136" i="26" s="1"/>
  <c r="D136" i="26" s="1"/>
  <c r="L138" i="20"/>
  <c r="J139" i="20" s="1"/>
  <c r="D139" i="20" s="1"/>
  <c r="M138" i="20"/>
  <c r="K139" i="20" s="1"/>
  <c r="S136" i="24"/>
  <c r="S141" i="11"/>
  <c r="L136" i="24"/>
  <c r="J137" i="24" s="1"/>
  <c r="M136" i="24"/>
  <c r="K137" i="24" s="1"/>
  <c r="F137" i="22"/>
  <c r="E141" i="15"/>
  <c r="M140" i="16"/>
  <c r="K141" i="16" s="1"/>
  <c r="E141" i="16" s="1"/>
  <c r="L140" i="16"/>
  <c r="J141" i="16" s="1"/>
  <c r="I139" i="19"/>
  <c r="U136" i="22"/>
  <c r="I136" i="25"/>
  <c r="S140" i="16"/>
  <c r="S140" i="17"/>
  <c r="U139" i="17" s="1"/>
  <c r="T140" i="17" l="1"/>
  <c r="T137" i="23"/>
  <c r="S141" i="16"/>
  <c r="U140" i="16" s="1"/>
  <c r="F138" i="22"/>
  <c r="I137" i="24"/>
  <c r="U138" i="18"/>
  <c r="T139" i="18"/>
  <c r="M140" i="17"/>
  <c r="K141" i="17" s="1"/>
  <c r="L140" i="17"/>
  <c r="J141" i="17" s="1"/>
  <c r="F142" i="11"/>
  <c r="E138" i="22"/>
  <c r="E139" i="20"/>
  <c r="E140" i="18"/>
  <c r="U135" i="25"/>
  <c r="F137" i="23"/>
  <c r="S141" i="15"/>
  <c r="I139" i="20"/>
  <c r="T138" i="20"/>
  <c r="U137" i="20"/>
  <c r="L136" i="25"/>
  <c r="J137" i="25" s="1"/>
  <c r="M136" i="25"/>
  <c r="K137" i="25" s="1"/>
  <c r="I141" i="16"/>
  <c r="E137" i="24"/>
  <c r="I136" i="26"/>
  <c r="I140" i="18"/>
  <c r="D140" i="18"/>
  <c r="I138" i="22"/>
  <c r="M137" i="23"/>
  <c r="K138" i="23" s="1"/>
  <c r="L137" i="23"/>
  <c r="J138" i="23" s="1"/>
  <c r="D138" i="23" s="1"/>
  <c r="U135" i="24"/>
  <c r="T136" i="24"/>
  <c r="S139" i="19"/>
  <c r="F141" i="15"/>
  <c r="F154" i="29"/>
  <c r="F138" i="21"/>
  <c r="U139" i="16"/>
  <c r="T140" i="16"/>
  <c r="S142" i="11"/>
  <c r="T142" i="11" s="1"/>
  <c r="S154" i="29"/>
  <c r="F139" i="20"/>
  <c r="L138" i="21"/>
  <c r="J139" i="21" s="1"/>
  <c r="M138" i="21"/>
  <c r="K139" i="21" s="1"/>
  <c r="E139" i="21" s="1"/>
  <c r="L139" i="19"/>
  <c r="J140" i="19" s="1"/>
  <c r="M139" i="19"/>
  <c r="K140" i="19" s="1"/>
  <c r="E140" i="19" s="1"/>
  <c r="T141" i="11"/>
  <c r="U140" i="11"/>
  <c r="I142" i="11"/>
  <c r="D137" i="24"/>
  <c r="M141" i="15"/>
  <c r="K142" i="15" s="1"/>
  <c r="L141" i="15"/>
  <c r="J142" i="15" s="1"/>
  <c r="M154" i="29"/>
  <c r="K155" i="29" s="1"/>
  <c r="L154" i="29"/>
  <c r="J155" i="29" s="1"/>
  <c r="D155" i="29" s="1"/>
  <c r="S138" i="21"/>
  <c r="D141" i="16"/>
  <c r="T141" i="16" l="1"/>
  <c r="S140" i="19"/>
  <c r="T140" i="19" s="1"/>
  <c r="F155" i="29"/>
  <c r="I142" i="15"/>
  <c r="T154" i="29"/>
  <c r="U153" i="29"/>
  <c r="F140" i="18"/>
  <c r="E137" i="25"/>
  <c r="S140" i="18"/>
  <c r="I140" i="19"/>
  <c r="D140" i="19"/>
  <c r="D142" i="15"/>
  <c r="L138" i="22"/>
  <c r="J139" i="22" s="1"/>
  <c r="M138" i="22"/>
  <c r="K139" i="22" s="1"/>
  <c r="E139" i="22" s="1"/>
  <c r="I137" i="25"/>
  <c r="D137" i="25"/>
  <c r="M139" i="20"/>
  <c r="K140" i="20" s="1"/>
  <c r="E140" i="20" s="1"/>
  <c r="L139" i="20"/>
  <c r="J140" i="20" s="1"/>
  <c r="S139" i="20"/>
  <c r="S138" i="22"/>
  <c r="F137" i="24"/>
  <c r="I138" i="23"/>
  <c r="E142" i="15"/>
  <c r="F141" i="16"/>
  <c r="L142" i="11"/>
  <c r="J143" i="11" s="1"/>
  <c r="M142" i="11"/>
  <c r="K143" i="11" s="1"/>
  <c r="U141" i="11"/>
  <c r="I139" i="21"/>
  <c r="E155" i="29"/>
  <c r="D139" i="21"/>
  <c r="E138" i="23"/>
  <c r="L136" i="26"/>
  <c r="J137" i="26" s="1"/>
  <c r="M136" i="26"/>
  <c r="K137" i="26" s="1"/>
  <c r="M141" i="16"/>
  <c r="K142" i="16" s="1"/>
  <c r="L141" i="16"/>
  <c r="J142" i="16" s="1"/>
  <c r="T141" i="15"/>
  <c r="U140" i="15"/>
  <c r="E141" i="17"/>
  <c r="S139" i="21"/>
  <c r="T139" i="21" s="1"/>
  <c r="T139" i="19"/>
  <c r="U138" i="19"/>
  <c r="S137" i="24"/>
  <c r="U137" i="21"/>
  <c r="T138" i="21"/>
  <c r="M140" i="18"/>
  <c r="K141" i="18" s="1"/>
  <c r="E141" i="18" s="1"/>
  <c r="L140" i="18"/>
  <c r="J141" i="18" s="1"/>
  <c r="F138" i="23"/>
  <c r="M137" i="24"/>
  <c r="K138" i="24" s="1"/>
  <c r="E138" i="24" s="1"/>
  <c r="L137" i="24"/>
  <c r="J138" i="24" s="1"/>
  <c r="I155" i="29"/>
  <c r="I141" i="17"/>
  <c r="D141" i="17"/>
  <c r="U139" i="19" l="1"/>
  <c r="S139" i="22"/>
  <c r="T139" i="22" s="1"/>
  <c r="F141" i="17"/>
  <c r="S142" i="15"/>
  <c r="F137" i="25"/>
  <c r="S138" i="24"/>
  <c r="U137" i="24" s="1"/>
  <c r="I142" i="16"/>
  <c r="S138" i="23"/>
  <c r="L137" i="25"/>
  <c r="J138" i="25" s="1"/>
  <c r="M137" i="25"/>
  <c r="K138" i="25" s="1"/>
  <c r="E138" i="25" s="1"/>
  <c r="F140" i="19"/>
  <c r="S141" i="18"/>
  <c r="T141" i="18" s="1"/>
  <c r="L141" i="17"/>
  <c r="J142" i="17" s="1"/>
  <c r="M141" i="17"/>
  <c r="K142" i="17" s="1"/>
  <c r="I141" i="18"/>
  <c r="E142" i="16"/>
  <c r="S155" i="29"/>
  <c r="D142" i="16"/>
  <c r="M155" i="29"/>
  <c r="K156" i="29" s="1"/>
  <c r="E156" i="29" s="1"/>
  <c r="L155" i="29"/>
  <c r="J156" i="29" s="1"/>
  <c r="U138" i="21"/>
  <c r="S141" i="17"/>
  <c r="F139" i="21"/>
  <c r="I143" i="11"/>
  <c r="D143" i="11"/>
  <c r="I139" i="22"/>
  <c r="D139" i="22"/>
  <c r="L140" i="19"/>
  <c r="J141" i="19" s="1"/>
  <c r="M140" i="19"/>
  <c r="K141" i="19" s="1"/>
  <c r="S137" i="25"/>
  <c r="T137" i="24"/>
  <c r="U136" i="24"/>
  <c r="I137" i="26"/>
  <c r="D137" i="26"/>
  <c r="M139" i="21"/>
  <c r="K140" i="21" s="1"/>
  <c r="L139" i="21"/>
  <c r="J140" i="21" s="1"/>
  <c r="D140" i="21" s="1"/>
  <c r="M138" i="23"/>
  <c r="K139" i="23" s="1"/>
  <c r="L138" i="23"/>
  <c r="J139" i="23" s="1"/>
  <c r="S140" i="20"/>
  <c r="T140" i="20" s="1"/>
  <c r="F142" i="15"/>
  <c r="I138" i="24"/>
  <c r="D138" i="24"/>
  <c r="U138" i="20"/>
  <c r="T139" i="20"/>
  <c r="M142" i="15"/>
  <c r="K143" i="15" s="1"/>
  <c r="E143" i="15" s="1"/>
  <c r="L142" i="15"/>
  <c r="J143" i="15" s="1"/>
  <c r="D143" i="15" s="1"/>
  <c r="E143" i="11"/>
  <c r="U137" i="22"/>
  <c r="T138" i="22"/>
  <c r="I140" i="20"/>
  <c r="D140" i="20"/>
  <c r="U139" i="18"/>
  <c r="T140" i="18"/>
  <c r="D141" i="18"/>
  <c r="U138" i="22" l="1"/>
  <c r="F140" i="21"/>
  <c r="F143" i="15"/>
  <c r="F141" i="18"/>
  <c r="M138" i="24"/>
  <c r="K139" i="24" s="1"/>
  <c r="L138" i="24"/>
  <c r="J139" i="24" s="1"/>
  <c r="D139" i="24" s="1"/>
  <c r="M137" i="26"/>
  <c r="K138" i="26" s="1"/>
  <c r="L137" i="26"/>
  <c r="J138" i="26" s="1"/>
  <c r="D138" i="26" s="1"/>
  <c r="I141" i="19"/>
  <c r="F142" i="16"/>
  <c r="S143" i="15"/>
  <c r="S143" i="11"/>
  <c r="E140" i="21"/>
  <c r="S138" i="25"/>
  <c r="T138" i="25" s="1"/>
  <c r="L143" i="11"/>
  <c r="J144" i="11" s="1"/>
  <c r="D144" i="11" s="1"/>
  <c r="M143" i="11"/>
  <c r="K144" i="11" s="1"/>
  <c r="S156" i="29"/>
  <c r="U155" i="29" s="1"/>
  <c r="I142" i="17"/>
  <c r="F140" i="20"/>
  <c r="I139" i="23"/>
  <c r="D139" i="23"/>
  <c r="T137" i="25"/>
  <c r="U136" i="25"/>
  <c r="U140" i="18"/>
  <c r="T138" i="24"/>
  <c r="E141" i="19"/>
  <c r="M139" i="22"/>
  <c r="K140" i="22" s="1"/>
  <c r="L139" i="22"/>
  <c r="J140" i="22" s="1"/>
  <c r="D140" i="22" s="1"/>
  <c r="F143" i="11"/>
  <c r="T141" i="17"/>
  <c r="U140" i="17"/>
  <c r="S142" i="16"/>
  <c r="M141" i="18"/>
  <c r="K142" i="18" s="1"/>
  <c r="L141" i="18"/>
  <c r="J142" i="18" s="1"/>
  <c r="D142" i="18" s="1"/>
  <c r="D141" i="19"/>
  <c r="E139" i="23"/>
  <c r="D142" i="17"/>
  <c r="M140" i="20"/>
  <c r="K141" i="20" s="1"/>
  <c r="L140" i="20"/>
  <c r="J141" i="20" s="1"/>
  <c r="I143" i="15"/>
  <c r="F138" i="24"/>
  <c r="I140" i="21"/>
  <c r="U137" i="23"/>
  <c r="T138" i="23"/>
  <c r="F139" i="22"/>
  <c r="U141" i="15"/>
  <c r="T142" i="15"/>
  <c r="U139" i="20"/>
  <c r="E142" i="17"/>
  <c r="I156" i="29"/>
  <c r="D156" i="29"/>
  <c r="T155" i="29"/>
  <c r="U154" i="29"/>
  <c r="I138" i="25"/>
  <c r="M142" i="16"/>
  <c r="K143" i="16" s="1"/>
  <c r="E143" i="16" s="1"/>
  <c r="L142" i="16"/>
  <c r="J143" i="16" s="1"/>
  <c r="D138" i="25"/>
  <c r="U137" i="25" l="1"/>
  <c r="T156" i="29"/>
  <c r="S143" i="16"/>
  <c r="T143" i="16" s="1"/>
  <c r="M156" i="29"/>
  <c r="K157" i="29" s="1"/>
  <c r="L156" i="29"/>
  <c r="J157" i="29" s="1"/>
  <c r="F140" i="22"/>
  <c r="I141" i="20"/>
  <c r="E142" i="18"/>
  <c r="F142" i="18"/>
  <c r="E141" i="20"/>
  <c r="F144" i="11"/>
  <c r="M142" i="17"/>
  <c r="K143" i="17" s="1"/>
  <c r="E143" i="17" s="1"/>
  <c r="L142" i="17"/>
  <c r="J143" i="17" s="1"/>
  <c r="D143" i="17" s="1"/>
  <c r="I144" i="11"/>
  <c r="I139" i="24"/>
  <c r="F138" i="25"/>
  <c r="M138" i="25"/>
  <c r="K139" i="25" s="1"/>
  <c r="L138" i="25"/>
  <c r="J139" i="25" s="1"/>
  <c r="D139" i="25" s="1"/>
  <c r="S142" i="17"/>
  <c r="T143" i="15"/>
  <c r="M140" i="21"/>
  <c r="K141" i="21" s="1"/>
  <c r="E141" i="21" s="1"/>
  <c r="L140" i="21"/>
  <c r="J141" i="21" s="1"/>
  <c r="L143" i="15"/>
  <c r="J144" i="15" s="1"/>
  <c r="M143" i="15"/>
  <c r="K144" i="15" s="1"/>
  <c r="F142" i="17"/>
  <c r="F141" i="19"/>
  <c r="U141" i="16"/>
  <c r="T142" i="16"/>
  <c r="L139" i="23"/>
  <c r="J140" i="23" s="1"/>
  <c r="D140" i="23" s="1"/>
  <c r="M139" i="23"/>
  <c r="K140" i="23" s="1"/>
  <c r="E140" i="23" s="1"/>
  <c r="D141" i="20"/>
  <c r="T143" i="11"/>
  <c r="U142" i="11"/>
  <c r="L141" i="19"/>
  <c r="J142" i="19" s="1"/>
  <c r="M141" i="19"/>
  <c r="K142" i="19" s="1"/>
  <c r="E142" i="19" s="1"/>
  <c r="E139" i="24"/>
  <c r="F139" i="24"/>
  <c r="E140" i="22"/>
  <c r="F139" i="23"/>
  <c r="U142" i="15"/>
  <c r="S141" i="19"/>
  <c r="E144" i="11"/>
  <c r="I143" i="16"/>
  <c r="F156" i="29"/>
  <c r="S139" i="23"/>
  <c r="I142" i="18"/>
  <c r="I140" i="22"/>
  <c r="S140" i="21"/>
  <c r="D143" i="16"/>
  <c r="I138" i="26"/>
  <c r="U142" i="16" l="1"/>
  <c r="F143" i="17"/>
  <c r="S141" i="21"/>
  <c r="S144" i="11"/>
  <c r="M139" i="24"/>
  <c r="K140" i="24" s="1"/>
  <c r="E140" i="24" s="1"/>
  <c r="L139" i="24"/>
  <c r="J140" i="24" s="1"/>
  <c r="I157" i="29"/>
  <c r="T140" i="21"/>
  <c r="U139" i="21"/>
  <c r="L140" i="22"/>
  <c r="J141" i="22" s="1"/>
  <c r="M140" i="22"/>
  <c r="K141" i="22" s="1"/>
  <c r="U138" i="23"/>
  <c r="T139" i="23"/>
  <c r="S140" i="22"/>
  <c r="S139" i="24"/>
  <c r="I140" i="23"/>
  <c r="I144" i="15"/>
  <c r="D144" i="15"/>
  <c r="T142" i="17"/>
  <c r="U141" i="17"/>
  <c r="F139" i="25"/>
  <c r="L141" i="20"/>
  <c r="J142" i="20" s="1"/>
  <c r="D142" i="20" s="1"/>
  <c r="M141" i="20"/>
  <c r="K142" i="20" s="1"/>
  <c r="E142" i="20" s="1"/>
  <c r="E157" i="29"/>
  <c r="M138" i="26"/>
  <c r="K139" i="26" s="1"/>
  <c r="L138" i="26"/>
  <c r="J139" i="26" s="1"/>
  <c r="I141" i="21"/>
  <c r="D141" i="21"/>
  <c r="I139" i="25"/>
  <c r="L144" i="11"/>
  <c r="J145" i="11" s="1"/>
  <c r="M144" i="11"/>
  <c r="K145" i="11" s="1"/>
  <c r="E145" i="11" s="1"/>
  <c r="S142" i="18"/>
  <c r="S140" i="23"/>
  <c r="T141" i="19"/>
  <c r="U140" i="19"/>
  <c r="I142" i="19"/>
  <c r="E144" i="15"/>
  <c r="S143" i="17"/>
  <c r="U142" i="17" s="1"/>
  <c r="S141" i="20"/>
  <c r="F143" i="16"/>
  <c r="M142" i="18"/>
  <c r="K143" i="18" s="1"/>
  <c r="E143" i="18" s="1"/>
  <c r="L142" i="18"/>
  <c r="J143" i="18" s="1"/>
  <c r="D157" i="29"/>
  <c r="M143" i="16"/>
  <c r="K144" i="16" s="1"/>
  <c r="L143" i="16"/>
  <c r="J144" i="16" s="1"/>
  <c r="D144" i="16" s="1"/>
  <c r="S142" i="19"/>
  <c r="F140" i="23"/>
  <c r="F141" i="20"/>
  <c r="D142" i="19"/>
  <c r="E139" i="25"/>
  <c r="I143" i="17"/>
  <c r="S145" i="11" l="1"/>
  <c r="T145" i="11" s="1"/>
  <c r="F142" i="20"/>
  <c r="F144" i="16"/>
  <c r="I145" i="11"/>
  <c r="D145" i="11"/>
  <c r="U139" i="22"/>
  <c r="T140" i="22"/>
  <c r="M157" i="29"/>
  <c r="K158" i="29" s="1"/>
  <c r="L157" i="29"/>
  <c r="J158" i="29" s="1"/>
  <c r="D158" i="29" s="1"/>
  <c r="I143" i="18"/>
  <c r="D143" i="18"/>
  <c r="T142" i="19"/>
  <c r="S143" i="18"/>
  <c r="T143" i="18" s="1"/>
  <c r="M141" i="21"/>
  <c r="K142" i="21" s="1"/>
  <c r="L141" i="21"/>
  <c r="J142" i="21" s="1"/>
  <c r="D142" i="21" s="1"/>
  <c r="S140" i="24"/>
  <c r="T140" i="24" s="1"/>
  <c r="U140" i="21"/>
  <c r="M143" i="17"/>
  <c r="K144" i="17" s="1"/>
  <c r="L143" i="17"/>
  <c r="J144" i="17" s="1"/>
  <c r="F142" i="19"/>
  <c r="I144" i="16"/>
  <c r="S142" i="20"/>
  <c r="M142" i="19"/>
  <c r="K143" i="19" s="1"/>
  <c r="L142" i="19"/>
  <c r="J143" i="19" s="1"/>
  <c r="D143" i="19" s="1"/>
  <c r="U141" i="19"/>
  <c r="T142" i="18"/>
  <c r="U141" i="18"/>
  <c r="L139" i="25"/>
  <c r="J140" i="25" s="1"/>
  <c r="M139" i="25"/>
  <c r="K140" i="25" s="1"/>
  <c r="I139" i="26"/>
  <c r="D139" i="26"/>
  <c r="T143" i="17"/>
  <c r="L144" i="15"/>
  <c r="J145" i="15" s="1"/>
  <c r="D145" i="15" s="1"/>
  <c r="M144" i="15"/>
  <c r="K145" i="15" s="1"/>
  <c r="E145" i="15" s="1"/>
  <c r="U138" i="24"/>
  <c r="T139" i="24"/>
  <c r="I141" i="22"/>
  <c r="D141" i="22"/>
  <c r="T141" i="21"/>
  <c r="I140" i="24"/>
  <c r="D140" i="24"/>
  <c r="T144" i="11"/>
  <c r="U143" i="11"/>
  <c r="F157" i="29"/>
  <c r="S157" i="29"/>
  <c r="F144" i="15"/>
  <c r="L140" i="23"/>
  <c r="J141" i="23" s="1"/>
  <c r="M140" i="23"/>
  <c r="K141" i="23" s="1"/>
  <c r="U139" i="23"/>
  <c r="S139" i="25"/>
  <c r="E144" i="16"/>
  <c r="T141" i="20"/>
  <c r="U140" i="20"/>
  <c r="S144" i="15"/>
  <c r="F141" i="21"/>
  <c r="I142" i="20"/>
  <c r="E141" i="22"/>
  <c r="T140" i="23"/>
  <c r="U144" i="11" l="1"/>
  <c r="U142" i="18"/>
  <c r="U139" i="24"/>
  <c r="F158" i="29"/>
  <c r="F143" i="19"/>
  <c r="E141" i="23"/>
  <c r="M140" i="24"/>
  <c r="K141" i="24" s="1"/>
  <c r="L140" i="24"/>
  <c r="J141" i="24" s="1"/>
  <c r="D141" i="24" s="1"/>
  <c r="E143" i="19"/>
  <c r="E144" i="17"/>
  <c r="F143" i="18"/>
  <c r="S145" i="15"/>
  <c r="T145" i="15" s="1"/>
  <c r="T142" i="20"/>
  <c r="E140" i="25"/>
  <c r="I141" i="23"/>
  <c r="D141" i="23"/>
  <c r="E158" i="29"/>
  <c r="I140" i="25"/>
  <c r="D140" i="25"/>
  <c r="M145" i="11"/>
  <c r="K146" i="11" s="1"/>
  <c r="L145" i="11"/>
  <c r="J146" i="11" s="1"/>
  <c r="S141" i="22"/>
  <c r="M142" i="20"/>
  <c r="K143" i="20" s="1"/>
  <c r="L142" i="20"/>
  <c r="J143" i="20" s="1"/>
  <c r="F142" i="21"/>
  <c r="U143" i="15"/>
  <c r="T144" i="15"/>
  <c r="U141" i="20"/>
  <c r="T139" i="25"/>
  <c r="U138" i="25"/>
  <c r="U156" i="29"/>
  <c r="T157" i="29"/>
  <c r="F140" i="24"/>
  <c r="F141" i="22"/>
  <c r="I145" i="15"/>
  <c r="I142" i="21"/>
  <c r="L143" i="18"/>
  <c r="J144" i="18" s="1"/>
  <c r="M143" i="18"/>
  <c r="K144" i="18" s="1"/>
  <c r="M141" i="22"/>
  <c r="K142" i="22" s="1"/>
  <c r="E142" i="22" s="1"/>
  <c r="L141" i="22"/>
  <c r="J142" i="22" s="1"/>
  <c r="S144" i="16"/>
  <c r="F145" i="15"/>
  <c r="L139" i="26"/>
  <c r="J140" i="26" s="1"/>
  <c r="D140" i="26" s="1"/>
  <c r="M139" i="26"/>
  <c r="K140" i="26" s="1"/>
  <c r="I143" i="19"/>
  <c r="M144" i="16"/>
  <c r="K145" i="16" s="1"/>
  <c r="L144" i="16"/>
  <c r="J145" i="16" s="1"/>
  <c r="I144" i="17"/>
  <c r="D144" i="17"/>
  <c r="E142" i="21"/>
  <c r="I158" i="29"/>
  <c r="F145" i="11"/>
  <c r="U144" i="15" l="1"/>
  <c r="I142" i="22"/>
  <c r="E144" i="18"/>
  <c r="S142" i="22"/>
  <c r="T142" i="22" s="1"/>
  <c r="S141" i="23"/>
  <c r="I140" i="26"/>
  <c r="E145" i="16"/>
  <c r="I144" i="18"/>
  <c r="U140" i="22"/>
  <c r="T141" i="22"/>
  <c r="E146" i="11"/>
  <c r="D144" i="18"/>
  <c r="L158" i="29"/>
  <c r="J159" i="29" s="1"/>
  <c r="M158" i="29"/>
  <c r="K159" i="29" s="1"/>
  <c r="E159" i="29" s="1"/>
  <c r="T144" i="16"/>
  <c r="U143" i="16"/>
  <c r="D142" i="22"/>
  <c r="I143" i="20"/>
  <c r="D143" i="20"/>
  <c r="L140" i="25"/>
  <c r="J141" i="25" s="1"/>
  <c r="D141" i="25" s="1"/>
  <c r="M140" i="25"/>
  <c r="K141" i="25" s="1"/>
  <c r="M141" i="23"/>
  <c r="K142" i="23" s="1"/>
  <c r="L141" i="23"/>
  <c r="J142" i="23" s="1"/>
  <c r="D142" i="23" s="1"/>
  <c r="I141" i="24"/>
  <c r="I145" i="16"/>
  <c r="D145" i="16"/>
  <c r="F141" i="24"/>
  <c r="I146" i="11"/>
  <c r="F140" i="25"/>
  <c r="F141" i="23"/>
  <c r="F144" i="17"/>
  <c r="D146" i="11"/>
  <c r="S142" i="21"/>
  <c r="L144" i="17"/>
  <c r="J145" i="17" s="1"/>
  <c r="M144" i="17"/>
  <c r="K145" i="17" s="1"/>
  <c r="L143" i="19"/>
  <c r="J144" i="19" s="1"/>
  <c r="M143" i="19"/>
  <c r="K144" i="19" s="1"/>
  <c r="E144" i="19" s="1"/>
  <c r="L142" i="21"/>
  <c r="J143" i="21" s="1"/>
  <c r="M142" i="21"/>
  <c r="K143" i="21" s="1"/>
  <c r="M145" i="15"/>
  <c r="K146" i="15" s="1"/>
  <c r="L145" i="15"/>
  <c r="J146" i="15" s="1"/>
  <c r="E143" i="20"/>
  <c r="S158" i="29"/>
  <c r="S140" i="25"/>
  <c r="S144" i="17"/>
  <c r="S143" i="19"/>
  <c r="E141" i="24"/>
  <c r="S141" i="24" l="1"/>
  <c r="S159" i="29"/>
  <c r="U158" i="29" s="1"/>
  <c r="F146" i="11"/>
  <c r="F143" i="20"/>
  <c r="L144" i="18"/>
  <c r="J145" i="18" s="1"/>
  <c r="D145" i="18" s="1"/>
  <c r="M144" i="18"/>
  <c r="K145" i="18" s="1"/>
  <c r="E145" i="18" s="1"/>
  <c r="U157" i="29"/>
  <c r="T158" i="29"/>
  <c r="I145" i="17"/>
  <c r="I141" i="25"/>
  <c r="S144" i="19"/>
  <c r="U143" i="19" s="1"/>
  <c r="S143" i="20"/>
  <c r="T143" i="19"/>
  <c r="U142" i="19"/>
  <c r="U139" i="25"/>
  <c r="T140" i="25"/>
  <c r="I143" i="21"/>
  <c r="D143" i="21"/>
  <c r="I144" i="19"/>
  <c r="D144" i="19"/>
  <c r="U141" i="21"/>
  <c r="T142" i="21"/>
  <c r="M146" i="11"/>
  <c r="K147" i="11" s="1"/>
  <c r="E147" i="11" s="1"/>
  <c r="L146" i="11"/>
  <c r="J147" i="11" s="1"/>
  <c r="D147" i="11" s="1"/>
  <c r="F145" i="16"/>
  <c r="L141" i="24"/>
  <c r="J142" i="24" s="1"/>
  <c r="M141" i="24"/>
  <c r="K142" i="24" s="1"/>
  <c r="E142" i="24" s="1"/>
  <c r="F142" i="22"/>
  <c r="S146" i="11"/>
  <c r="U141" i="22"/>
  <c r="L140" i="26"/>
  <c r="J141" i="26" s="1"/>
  <c r="M140" i="26"/>
  <c r="K141" i="26" s="1"/>
  <c r="T141" i="23"/>
  <c r="U140" i="23"/>
  <c r="T144" i="17"/>
  <c r="U143" i="17"/>
  <c r="I146" i="15"/>
  <c r="D146" i="15"/>
  <c r="L142" i="22"/>
  <c r="J143" i="22" s="1"/>
  <c r="D143" i="22" s="1"/>
  <c r="M142" i="22"/>
  <c r="K143" i="22" s="1"/>
  <c r="E145" i="17"/>
  <c r="E146" i="15"/>
  <c r="F141" i="25"/>
  <c r="M145" i="16"/>
  <c r="K146" i="16" s="1"/>
  <c r="E146" i="16" s="1"/>
  <c r="L145" i="16"/>
  <c r="J146" i="16" s="1"/>
  <c r="D146" i="16" s="1"/>
  <c r="I159" i="29"/>
  <c r="D159" i="29"/>
  <c r="S144" i="18"/>
  <c r="E141" i="25"/>
  <c r="E143" i="21"/>
  <c r="D145" i="17"/>
  <c r="F142" i="23"/>
  <c r="I142" i="23"/>
  <c r="L143" i="20"/>
  <c r="J144" i="20" s="1"/>
  <c r="D144" i="20" s="1"/>
  <c r="M143" i="20"/>
  <c r="K144" i="20" s="1"/>
  <c r="E144" i="20" s="1"/>
  <c r="F144" i="18"/>
  <c r="S145" i="16"/>
  <c r="E142" i="23"/>
  <c r="T159" i="29" l="1"/>
  <c r="T144" i="19"/>
  <c r="F143" i="22"/>
  <c r="S145" i="18"/>
  <c r="T145" i="18" s="1"/>
  <c r="S143" i="21"/>
  <c r="S145" i="17"/>
  <c r="F144" i="20"/>
  <c r="E143" i="22"/>
  <c r="S144" i="20"/>
  <c r="T144" i="20" s="1"/>
  <c r="M145" i="17"/>
  <c r="K146" i="17" s="1"/>
  <c r="L145" i="17"/>
  <c r="J146" i="17" s="1"/>
  <c r="D146" i="17" s="1"/>
  <c r="S141" i="25"/>
  <c r="M159" i="29"/>
  <c r="K160" i="29" s="1"/>
  <c r="L159" i="29"/>
  <c r="J160" i="29" s="1"/>
  <c r="D160" i="29" s="1"/>
  <c r="S146" i="15"/>
  <c r="F146" i="15"/>
  <c r="S142" i="23"/>
  <c r="I144" i="20"/>
  <c r="L142" i="23"/>
  <c r="J143" i="23" s="1"/>
  <c r="M142" i="23"/>
  <c r="K143" i="23" s="1"/>
  <c r="F145" i="17"/>
  <c r="I146" i="16"/>
  <c r="I142" i="24"/>
  <c r="D142" i="24"/>
  <c r="I147" i="11"/>
  <c r="L144" i="19"/>
  <c r="J145" i="19" s="1"/>
  <c r="D145" i="19" s="1"/>
  <c r="M144" i="19"/>
  <c r="K145" i="19" s="1"/>
  <c r="M141" i="25"/>
  <c r="K142" i="25" s="1"/>
  <c r="E142" i="25" s="1"/>
  <c r="L141" i="25"/>
  <c r="J142" i="25" s="1"/>
  <c r="S146" i="16"/>
  <c r="U145" i="16" s="1"/>
  <c r="F145" i="18"/>
  <c r="U143" i="18"/>
  <c r="T144" i="18"/>
  <c r="F159" i="29"/>
  <c r="L146" i="15"/>
  <c r="J147" i="15" s="1"/>
  <c r="M146" i="15"/>
  <c r="K147" i="15" s="1"/>
  <c r="E147" i="15" s="1"/>
  <c r="S147" i="11"/>
  <c r="U146" i="11" s="1"/>
  <c r="F143" i="21"/>
  <c r="T143" i="20"/>
  <c r="U142" i="20"/>
  <c r="U144" i="16"/>
  <c r="T145" i="16"/>
  <c r="T146" i="11"/>
  <c r="U145" i="11"/>
  <c r="F146" i="16"/>
  <c r="F144" i="19"/>
  <c r="I145" i="18"/>
  <c r="S142" i="24"/>
  <c r="U141" i="24" s="1"/>
  <c r="I143" i="22"/>
  <c r="I141" i="26"/>
  <c r="D141" i="26"/>
  <c r="L143" i="21"/>
  <c r="J144" i="21" s="1"/>
  <c r="D144" i="21" s="1"/>
  <c r="M143" i="21"/>
  <c r="K144" i="21" s="1"/>
  <c r="F147" i="11"/>
  <c r="U140" i="24"/>
  <c r="T141" i="24"/>
  <c r="T147" i="11" l="1"/>
  <c r="U143" i="20"/>
  <c r="U144" i="18"/>
  <c r="F145" i="19"/>
  <c r="F144" i="21"/>
  <c r="I145" i="19"/>
  <c r="F146" i="17"/>
  <c r="U144" i="17"/>
  <c r="T145" i="17"/>
  <c r="L142" i="24"/>
  <c r="J143" i="24" s="1"/>
  <c r="D143" i="24" s="1"/>
  <c r="M142" i="24"/>
  <c r="K143" i="24" s="1"/>
  <c r="U140" i="25"/>
  <c r="T141" i="25"/>
  <c r="L143" i="22"/>
  <c r="J144" i="22" s="1"/>
  <c r="M143" i="22"/>
  <c r="K144" i="22" s="1"/>
  <c r="E144" i="22" s="1"/>
  <c r="M145" i="18"/>
  <c r="K146" i="18" s="1"/>
  <c r="L145" i="18"/>
  <c r="J146" i="18" s="1"/>
  <c r="T146" i="16"/>
  <c r="F160" i="29"/>
  <c r="L147" i="11"/>
  <c r="J148" i="11" s="1"/>
  <c r="M147" i="11"/>
  <c r="K148" i="11" s="1"/>
  <c r="T142" i="24"/>
  <c r="E145" i="19"/>
  <c r="F142" i="24"/>
  <c r="I143" i="23"/>
  <c r="D143" i="23"/>
  <c r="T142" i="23"/>
  <c r="U141" i="23"/>
  <c r="E160" i="29"/>
  <c r="I146" i="17"/>
  <c r="E146" i="17"/>
  <c r="U142" i="21"/>
  <c r="T143" i="21"/>
  <c r="L141" i="26"/>
  <c r="J142" i="26" s="1"/>
  <c r="D142" i="26" s="1"/>
  <c r="M141" i="26"/>
  <c r="K142" i="26" s="1"/>
  <c r="L146" i="16"/>
  <c r="J147" i="16" s="1"/>
  <c r="M146" i="16"/>
  <c r="K147" i="16" s="1"/>
  <c r="S147" i="15"/>
  <c r="U146" i="15" s="1"/>
  <c r="S142" i="25"/>
  <c r="S143" i="22"/>
  <c r="I144" i="21"/>
  <c r="I142" i="25"/>
  <c r="D142" i="25"/>
  <c r="L144" i="20"/>
  <c r="J145" i="20" s="1"/>
  <c r="M144" i="20"/>
  <c r="K145" i="20" s="1"/>
  <c r="U145" i="15"/>
  <c r="T146" i="15"/>
  <c r="I147" i="15"/>
  <c r="E143" i="23"/>
  <c r="D147" i="15"/>
  <c r="I160" i="29"/>
  <c r="E144" i="21"/>
  <c r="T147" i="15" l="1"/>
  <c r="I145" i="20"/>
  <c r="D145" i="20"/>
  <c r="I147" i="16"/>
  <c r="D147" i="16"/>
  <c r="S144" i="21"/>
  <c r="S144" i="22"/>
  <c r="T144" i="22" s="1"/>
  <c r="S146" i="17"/>
  <c r="M143" i="23"/>
  <c r="K144" i="23" s="1"/>
  <c r="E144" i="23" s="1"/>
  <c r="L143" i="23"/>
  <c r="J144" i="23" s="1"/>
  <c r="S145" i="19"/>
  <c r="I146" i="18"/>
  <c r="D146" i="18"/>
  <c r="E143" i="24"/>
  <c r="M145" i="19"/>
  <c r="K146" i="19" s="1"/>
  <c r="E146" i="19" s="1"/>
  <c r="L145" i="19"/>
  <c r="J146" i="19" s="1"/>
  <c r="F147" i="15"/>
  <c r="L147" i="15"/>
  <c r="J148" i="15" s="1"/>
  <c r="D148" i="15" s="1"/>
  <c r="M147" i="15"/>
  <c r="K148" i="15" s="1"/>
  <c r="U142" i="22"/>
  <c r="T143" i="22"/>
  <c r="I142" i="26"/>
  <c r="E148" i="11"/>
  <c r="E146" i="18"/>
  <c r="I143" i="24"/>
  <c r="M142" i="25"/>
  <c r="K143" i="25" s="1"/>
  <c r="L142" i="25"/>
  <c r="J143" i="25" s="1"/>
  <c r="D143" i="25" s="1"/>
  <c r="L146" i="17"/>
  <c r="J147" i="17" s="1"/>
  <c r="M146" i="17"/>
  <c r="K147" i="17" s="1"/>
  <c r="E147" i="17" s="1"/>
  <c r="I144" i="22"/>
  <c r="D144" i="22"/>
  <c r="T142" i="25"/>
  <c r="M160" i="29"/>
  <c r="K161" i="29" s="1"/>
  <c r="L160" i="29"/>
  <c r="J161" i="29" s="1"/>
  <c r="S160" i="29"/>
  <c r="S143" i="23"/>
  <c r="E145" i="20"/>
  <c r="F142" i="25"/>
  <c r="M144" i="21"/>
  <c r="K145" i="21" s="1"/>
  <c r="E145" i="21" s="1"/>
  <c r="L144" i="21"/>
  <c r="J145" i="21" s="1"/>
  <c r="E147" i="16"/>
  <c r="D144" i="23"/>
  <c r="F143" i="23"/>
  <c r="F143" i="24"/>
  <c r="I148" i="11"/>
  <c r="D148" i="11"/>
  <c r="U141" i="25"/>
  <c r="U143" i="22" l="1"/>
  <c r="F143" i="25"/>
  <c r="S145" i="21"/>
  <c r="T145" i="21" s="1"/>
  <c r="F144" i="22"/>
  <c r="E143" i="25"/>
  <c r="E148" i="15"/>
  <c r="S146" i="19"/>
  <c r="U145" i="19" s="1"/>
  <c r="S147" i="17"/>
  <c r="U146" i="17" s="1"/>
  <c r="L147" i="16"/>
  <c r="J148" i="16" s="1"/>
  <c r="D148" i="16" s="1"/>
  <c r="M147" i="16"/>
  <c r="K148" i="16" s="1"/>
  <c r="E148" i="16" s="1"/>
  <c r="L148" i="11"/>
  <c r="J149" i="11" s="1"/>
  <c r="D149" i="11" s="1"/>
  <c r="M148" i="11"/>
  <c r="K149" i="11" s="1"/>
  <c r="S144" i="23"/>
  <c r="S146" i="18"/>
  <c r="M142" i="26"/>
  <c r="K143" i="26" s="1"/>
  <c r="L142" i="26"/>
  <c r="J143" i="26" s="1"/>
  <c r="I148" i="15"/>
  <c r="I146" i="19"/>
  <c r="D146" i="19"/>
  <c r="F146" i="18"/>
  <c r="U144" i="19"/>
  <c r="T145" i="19"/>
  <c r="T146" i="17"/>
  <c r="U145" i="17"/>
  <c r="F145" i="20"/>
  <c r="F144" i="23"/>
  <c r="I145" i="21"/>
  <c r="D145" i="21"/>
  <c r="U142" i="23"/>
  <c r="T143" i="23"/>
  <c r="L144" i="22"/>
  <c r="J145" i="22" s="1"/>
  <c r="M144" i="22"/>
  <c r="K145" i="22" s="1"/>
  <c r="L143" i="24"/>
  <c r="J144" i="24" s="1"/>
  <c r="M143" i="24"/>
  <c r="K144" i="24" s="1"/>
  <c r="E144" i="24" s="1"/>
  <c r="M146" i="18"/>
  <c r="K147" i="18" s="1"/>
  <c r="L146" i="18"/>
  <c r="J147" i="18" s="1"/>
  <c r="I144" i="23"/>
  <c r="U143" i="21"/>
  <c r="T144" i="21"/>
  <c r="F147" i="16"/>
  <c r="S147" i="16"/>
  <c r="T160" i="29"/>
  <c r="U159" i="29"/>
  <c r="I147" i="17"/>
  <c r="D147" i="17"/>
  <c r="F148" i="11"/>
  <c r="S145" i="20"/>
  <c r="E161" i="29"/>
  <c r="I161" i="29"/>
  <c r="D161" i="29"/>
  <c r="I143" i="25"/>
  <c r="S148" i="11"/>
  <c r="F148" i="15"/>
  <c r="S143" i="24"/>
  <c r="L145" i="20"/>
  <c r="J146" i="20" s="1"/>
  <c r="M145" i="20"/>
  <c r="K146" i="20" s="1"/>
  <c r="U144" i="21" l="1"/>
  <c r="T147" i="17"/>
  <c r="S161" i="29"/>
  <c r="F148" i="16"/>
  <c r="I147" i="18"/>
  <c r="I144" i="24"/>
  <c r="D144" i="24"/>
  <c r="F146" i="19"/>
  <c r="M148" i="15"/>
  <c r="K149" i="15" s="1"/>
  <c r="E149" i="15" s="1"/>
  <c r="L148" i="15"/>
  <c r="J149" i="15" s="1"/>
  <c r="T146" i="18"/>
  <c r="U145" i="18"/>
  <c r="I148" i="16"/>
  <c r="S143" i="25"/>
  <c r="I146" i="20"/>
  <c r="S144" i="24"/>
  <c r="T144" i="24" s="1"/>
  <c r="F161" i="29"/>
  <c r="E146" i="20"/>
  <c r="F149" i="11"/>
  <c r="F147" i="17"/>
  <c r="S148" i="16"/>
  <c r="U147" i="16" s="1"/>
  <c r="E145" i="22"/>
  <c r="U143" i="23"/>
  <c r="M145" i="21"/>
  <c r="K146" i="21" s="1"/>
  <c r="L145" i="21"/>
  <c r="J146" i="21" s="1"/>
  <c r="D146" i="21" s="1"/>
  <c r="I143" i="26"/>
  <c r="D143" i="26"/>
  <c r="U142" i="24"/>
  <c r="T143" i="24"/>
  <c r="E149" i="11"/>
  <c r="T145" i="20"/>
  <c r="U144" i="20"/>
  <c r="U146" i="16"/>
  <c r="T147" i="16"/>
  <c r="I145" i="22"/>
  <c r="T144" i="23"/>
  <c r="D146" i="20"/>
  <c r="D147" i="18"/>
  <c r="L146" i="19"/>
  <c r="J147" i="19" s="1"/>
  <c r="D147" i="19" s="1"/>
  <c r="M146" i="19"/>
  <c r="K147" i="19" s="1"/>
  <c r="I149" i="11"/>
  <c r="S148" i="15"/>
  <c r="T148" i="11"/>
  <c r="U147" i="11"/>
  <c r="L143" i="25"/>
  <c r="J144" i="25" s="1"/>
  <c r="M143" i="25"/>
  <c r="K144" i="25" s="1"/>
  <c r="E144" i="25" s="1"/>
  <c r="L161" i="29"/>
  <c r="J162" i="29" s="1"/>
  <c r="D162" i="29" s="1"/>
  <c r="M161" i="29"/>
  <c r="K162" i="29" s="1"/>
  <c r="L147" i="17"/>
  <c r="J148" i="17" s="1"/>
  <c r="M147" i="17"/>
  <c r="K148" i="17" s="1"/>
  <c r="M144" i="23"/>
  <c r="K145" i="23" s="1"/>
  <c r="L144" i="23"/>
  <c r="J145" i="23" s="1"/>
  <c r="F145" i="21"/>
  <c r="T146" i="19"/>
  <c r="E147" i="18"/>
  <c r="D145" i="22"/>
  <c r="U143" i="24" l="1"/>
  <c r="F162" i="29"/>
  <c r="F147" i="19"/>
  <c r="I148" i="17"/>
  <c r="M149" i="11"/>
  <c r="K150" i="11" s="1"/>
  <c r="L149" i="11"/>
  <c r="J150" i="11" s="1"/>
  <c r="F147" i="18"/>
  <c r="S144" i="25"/>
  <c r="T144" i="25" s="1"/>
  <c r="I145" i="23"/>
  <c r="D145" i="23"/>
  <c r="F146" i="20"/>
  <c r="S149" i="11"/>
  <c r="M143" i="26"/>
  <c r="K144" i="26" s="1"/>
  <c r="L143" i="26"/>
  <c r="J144" i="26" s="1"/>
  <c r="D144" i="26" s="1"/>
  <c r="S145" i="22"/>
  <c r="U142" i="25"/>
  <c r="T143" i="25"/>
  <c r="M144" i="24"/>
  <c r="K145" i="24" s="1"/>
  <c r="L144" i="24"/>
  <c r="J145" i="24" s="1"/>
  <c r="D145" i="24" s="1"/>
  <c r="S147" i="18"/>
  <c r="F146" i="21"/>
  <c r="E145" i="23"/>
  <c r="I144" i="25"/>
  <c r="D144" i="25"/>
  <c r="E147" i="19"/>
  <c r="I146" i="21"/>
  <c r="I149" i="15"/>
  <c r="D149" i="15"/>
  <c r="I162" i="29"/>
  <c r="U147" i="15"/>
  <c r="T148" i="15"/>
  <c r="M145" i="22"/>
  <c r="K146" i="22" s="1"/>
  <c r="L145" i="22"/>
  <c r="J146" i="22" s="1"/>
  <c r="D146" i="22" s="1"/>
  <c r="S146" i="20"/>
  <c r="U160" i="29"/>
  <c r="T161" i="29"/>
  <c r="F145" i="22"/>
  <c r="E148" i="17"/>
  <c r="S149" i="15"/>
  <c r="U148" i="15" s="1"/>
  <c r="I147" i="19"/>
  <c r="T148" i="16"/>
  <c r="E146" i="21"/>
  <c r="D148" i="17"/>
  <c r="M146" i="20"/>
  <c r="K147" i="20" s="1"/>
  <c r="L146" i="20"/>
  <c r="J147" i="20" s="1"/>
  <c r="L148" i="16"/>
  <c r="J149" i="16" s="1"/>
  <c r="M148" i="16"/>
  <c r="K149" i="16" s="1"/>
  <c r="F144" i="24"/>
  <c r="L147" i="18"/>
  <c r="J148" i="18" s="1"/>
  <c r="D148" i="18" s="1"/>
  <c r="M147" i="18"/>
  <c r="K148" i="18" s="1"/>
  <c r="E162" i="29"/>
  <c r="U143" i="25" l="1"/>
  <c r="S162" i="29"/>
  <c r="I149" i="16"/>
  <c r="D149" i="16"/>
  <c r="S146" i="21"/>
  <c r="M147" i="19"/>
  <c r="K148" i="19" s="1"/>
  <c r="L147" i="19"/>
  <c r="J148" i="19" s="1"/>
  <c r="F146" i="22"/>
  <c r="S147" i="19"/>
  <c r="E145" i="24"/>
  <c r="T145" i="22"/>
  <c r="U144" i="22"/>
  <c r="U148" i="11"/>
  <c r="T149" i="11"/>
  <c r="F145" i="24"/>
  <c r="I147" i="20"/>
  <c r="S148" i="17"/>
  <c r="M162" i="29"/>
  <c r="K163" i="29" s="1"/>
  <c r="L162" i="29"/>
  <c r="J163" i="29" s="1"/>
  <c r="M149" i="15"/>
  <c r="K150" i="15" s="1"/>
  <c r="L149" i="15"/>
  <c r="J150" i="15" s="1"/>
  <c r="D150" i="15" s="1"/>
  <c r="S145" i="23"/>
  <c r="I144" i="26"/>
  <c r="M145" i="23"/>
  <c r="K146" i="23" s="1"/>
  <c r="E146" i="23" s="1"/>
  <c r="L145" i="23"/>
  <c r="J146" i="23" s="1"/>
  <c r="F148" i="18"/>
  <c r="I148" i="18"/>
  <c r="E147" i="20"/>
  <c r="I146" i="22"/>
  <c r="F144" i="25"/>
  <c r="T147" i="18"/>
  <c r="U146" i="18"/>
  <c r="D147" i="20"/>
  <c r="M148" i="17"/>
  <c r="K149" i="17" s="1"/>
  <c r="E149" i="17" s="1"/>
  <c r="L148" i="17"/>
  <c r="J149" i="17" s="1"/>
  <c r="D149" i="17" s="1"/>
  <c r="M144" i="25"/>
  <c r="K145" i="25" s="1"/>
  <c r="L144" i="25"/>
  <c r="J145" i="25" s="1"/>
  <c r="E149" i="16"/>
  <c r="F148" i="17"/>
  <c r="U145" i="20"/>
  <c r="T146" i="20"/>
  <c r="T149" i="15"/>
  <c r="F149" i="15"/>
  <c r="M146" i="21"/>
  <c r="K147" i="21" s="1"/>
  <c r="L146" i="21"/>
  <c r="J147" i="21" s="1"/>
  <c r="E148" i="18"/>
  <c r="I145" i="24"/>
  <c r="E146" i="22"/>
  <c r="E150" i="11"/>
  <c r="F145" i="23"/>
  <c r="I150" i="11"/>
  <c r="D150" i="11"/>
  <c r="F149" i="17" l="1"/>
  <c r="S149" i="17"/>
  <c r="T149" i="17" s="1"/>
  <c r="M145" i="24"/>
  <c r="K146" i="24" s="1"/>
  <c r="E146" i="24" s="1"/>
  <c r="L145" i="24"/>
  <c r="J146" i="24" s="1"/>
  <c r="I147" i="21"/>
  <c r="D147" i="21"/>
  <c r="M146" i="22"/>
  <c r="K147" i="22" s="1"/>
  <c r="E147" i="22" s="1"/>
  <c r="L146" i="22"/>
  <c r="J147" i="22" s="1"/>
  <c r="L148" i="18"/>
  <c r="J149" i="18" s="1"/>
  <c r="M148" i="18"/>
  <c r="K149" i="18" s="1"/>
  <c r="S146" i="23"/>
  <c r="U145" i="23" s="1"/>
  <c r="I163" i="29"/>
  <c r="D163" i="29"/>
  <c r="F150" i="11"/>
  <c r="S150" i="11"/>
  <c r="S148" i="18"/>
  <c r="I145" i="25"/>
  <c r="D145" i="25"/>
  <c r="S147" i="20"/>
  <c r="T145" i="23"/>
  <c r="U144" i="23"/>
  <c r="S145" i="24"/>
  <c r="E147" i="21"/>
  <c r="L149" i="16"/>
  <c r="J150" i="16" s="1"/>
  <c r="D150" i="16" s="1"/>
  <c r="M149" i="16"/>
  <c r="K150" i="16" s="1"/>
  <c r="E150" i="16" s="1"/>
  <c r="S146" i="22"/>
  <c r="E145" i="25"/>
  <c r="I150" i="15"/>
  <c r="E148" i="19"/>
  <c r="U145" i="21"/>
  <c r="T146" i="21"/>
  <c r="E163" i="29"/>
  <c r="I146" i="23"/>
  <c r="L150" i="11"/>
  <c r="J151" i="11" s="1"/>
  <c r="D151" i="11" s="1"/>
  <c r="M150" i="11"/>
  <c r="K151" i="11" s="1"/>
  <c r="E151" i="11" s="1"/>
  <c r="D146" i="23"/>
  <c r="F150" i="15"/>
  <c r="S149" i="16"/>
  <c r="I149" i="17"/>
  <c r="F147" i="20"/>
  <c r="M144" i="26"/>
  <c r="K145" i="26" s="1"/>
  <c r="L144" i="26"/>
  <c r="J145" i="26" s="1"/>
  <c r="E150" i="15"/>
  <c r="T148" i="17"/>
  <c r="U147" i="17"/>
  <c r="M147" i="20"/>
  <c r="K148" i="20" s="1"/>
  <c r="L147" i="20"/>
  <c r="J148" i="20" s="1"/>
  <c r="D148" i="20" s="1"/>
  <c r="U146" i="19"/>
  <c r="T147" i="19"/>
  <c r="I148" i="19"/>
  <c r="D148" i="19"/>
  <c r="F149" i="16"/>
  <c r="U161" i="29"/>
  <c r="T162" i="29"/>
  <c r="T146" i="23" l="1"/>
  <c r="U148" i="17"/>
  <c r="F148" i="20"/>
  <c r="S150" i="16"/>
  <c r="U149" i="16" s="1"/>
  <c r="F146" i="23"/>
  <c r="T146" i="22"/>
  <c r="U145" i="22"/>
  <c r="S146" i="24"/>
  <c r="T146" i="24" s="1"/>
  <c r="E148" i="20"/>
  <c r="M145" i="25"/>
  <c r="K146" i="25" s="1"/>
  <c r="E146" i="25" s="1"/>
  <c r="L145" i="25"/>
  <c r="J146" i="25" s="1"/>
  <c r="S151" i="11"/>
  <c r="U150" i="11" s="1"/>
  <c r="L147" i="21"/>
  <c r="J148" i="21" s="1"/>
  <c r="M147" i="21"/>
  <c r="K148" i="21" s="1"/>
  <c r="E148" i="21" s="1"/>
  <c r="S150" i="15"/>
  <c r="U148" i="16"/>
  <c r="T149" i="16"/>
  <c r="L150" i="15"/>
  <c r="J151" i="15" s="1"/>
  <c r="M150" i="15"/>
  <c r="K151" i="15" s="1"/>
  <c r="T145" i="24"/>
  <c r="U144" i="24"/>
  <c r="U146" i="20"/>
  <c r="T147" i="20"/>
  <c r="U149" i="11"/>
  <c r="T150" i="11"/>
  <c r="L163" i="29"/>
  <c r="J164" i="29" s="1"/>
  <c r="D164" i="29" s="1"/>
  <c r="M163" i="29"/>
  <c r="K164" i="29" s="1"/>
  <c r="E164" i="29" s="1"/>
  <c r="I149" i="18"/>
  <c r="D149" i="18"/>
  <c r="I146" i="24"/>
  <c r="D146" i="24"/>
  <c r="F150" i="16"/>
  <c r="L148" i="19"/>
  <c r="J149" i="19" s="1"/>
  <c r="M148" i="19"/>
  <c r="K149" i="19" s="1"/>
  <c r="E149" i="19" s="1"/>
  <c r="I151" i="11"/>
  <c r="S163" i="29"/>
  <c r="I150" i="16"/>
  <c r="F145" i="25"/>
  <c r="E149" i="18"/>
  <c r="I147" i="22"/>
  <c r="D147" i="22"/>
  <c r="F147" i="21"/>
  <c r="F148" i="19"/>
  <c r="L146" i="23"/>
  <c r="J147" i="23" s="1"/>
  <c r="D147" i="23" s="1"/>
  <c r="M146" i="23"/>
  <c r="K147" i="23" s="1"/>
  <c r="S145" i="25"/>
  <c r="I148" i="20"/>
  <c r="I145" i="26"/>
  <c r="D145" i="26"/>
  <c r="L149" i="17"/>
  <c r="J150" i="17" s="1"/>
  <c r="M149" i="17"/>
  <c r="K150" i="17" s="1"/>
  <c r="S148" i="19"/>
  <c r="S147" i="22"/>
  <c r="U146" i="22" s="1"/>
  <c r="S147" i="21"/>
  <c r="U147" i="18"/>
  <c r="T148" i="18"/>
  <c r="F151" i="11"/>
  <c r="F163" i="29"/>
  <c r="T151" i="11" l="1"/>
  <c r="U145" i="24"/>
  <c r="F147" i="23"/>
  <c r="S149" i="19"/>
  <c r="U148" i="19" s="1"/>
  <c r="F164" i="29"/>
  <c r="I149" i="19"/>
  <c r="I148" i="21"/>
  <c r="T148" i="19"/>
  <c r="U147" i="19"/>
  <c r="T145" i="25"/>
  <c r="U144" i="25"/>
  <c r="S149" i="18"/>
  <c r="S164" i="29"/>
  <c r="U163" i="29" s="1"/>
  <c r="L149" i="18"/>
  <c r="J150" i="18" s="1"/>
  <c r="D150" i="18" s="1"/>
  <c r="M149" i="18"/>
  <c r="K150" i="18" s="1"/>
  <c r="E150" i="18" s="1"/>
  <c r="U146" i="21"/>
  <c r="T147" i="21"/>
  <c r="I150" i="17"/>
  <c r="D150" i="17"/>
  <c r="E147" i="23"/>
  <c r="D149" i="19"/>
  <c r="D148" i="21"/>
  <c r="L147" i="22"/>
  <c r="J148" i="22" s="1"/>
  <c r="M147" i="22"/>
  <c r="K148" i="22" s="1"/>
  <c r="M150" i="16"/>
  <c r="K151" i="16" s="1"/>
  <c r="L150" i="16"/>
  <c r="J151" i="16" s="1"/>
  <c r="T163" i="29"/>
  <c r="U162" i="29"/>
  <c r="M146" i="24"/>
  <c r="K147" i="24" s="1"/>
  <c r="L146" i="24"/>
  <c r="J147" i="24" s="1"/>
  <c r="I151" i="15"/>
  <c r="D151" i="15"/>
  <c r="T150" i="16"/>
  <c r="S148" i="20"/>
  <c r="S146" i="25"/>
  <c r="F147" i="22"/>
  <c r="M151" i="11"/>
  <c r="K152" i="11" s="1"/>
  <c r="L151" i="11"/>
  <c r="J152" i="11" s="1"/>
  <c r="F146" i="24"/>
  <c r="U149" i="15"/>
  <c r="T150" i="15"/>
  <c r="I146" i="25"/>
  <c r="S148" i="21"/>
  <c r="E150" i="17"/>
  <c r="M145" i="26"/>
  <c r="K146" i="26" s="1"/>
  <c r="L145" i="26"/>
  <c r="J146" i="26" s="1"/>
  <c r="D146" i="26" s="1"/>
  <c r="L148" i="20"/>
  <c r="J149" i="20" s="1"/>
  <c r="M148" i="20"/>
  <c r="K149" i="20" s="1"/>
  <c r="I147" i="23"/>
  <c r="D146" i="25"/>
  <c r="F149" i="18"/>
  <c r="I164" i="29"/>
  <c r="E151" i="15"/>
  <c r="T147" i="22"/>
  <c r="T164" i="29" l="1"/>
  <c r="T149" i="19"/>
  <c r="S150" i="18"/>
  <c r="T150" i="18" s="1"/>
  <c r="S151" i="15"/>
  <c r="F146" i="25"/>
  <c r="F151" i="15"/>
  <c r="U145" i="25"/>
  <c r="L146" i="25"/>
  <c r="J147" i="25" s="1"/>
  <c r="M146" i="25"/>
  <c r="K147" i="25" s="1"/>
  <c r="E147" i="24"/>
  <c r="I151" i="16"/>
  <c r="D151" i="16"/>
  <c r="F150" i="17"/>
  <c r="I150" i="18"/>
  <c r="T146" i="25"/>
  <c r="M147" i="23"/>
  <c r="K148" i="23" s="1"/>
  <c r="E148" i="23" s="1"/>
  <c r="L147" i="23"/>
  <c r="J148" i="23" s="1"/>
  <c r="I146" i="26"/>
  <c r="E152" i="11"/>
  <c r="E149" i="20"/>
  <c r="E148" i="22"/>
  <c r="S147" i="23"/>
  <c r="L150" i="17"/>
  <c r="J151" i="17" s="1"/>
  <c r="D151" i="17" s="1"/>
  <c r="M150" i="17"/>
  <c r="K151" i="17" s="1"/>
  <c r="T148" i="21"/>
  <c r="L148" i="21"/>
  <c r="J149" i="21" s="1"/>
  <c r="D149" i="21" s="1"/>
  <c r="M148" i="21"/>
  <c r="K149" i="21" s="1"/>
  <c r="F150" i="18"/>
  <c r="I149" i="20"/>
  <c r="D149" i="20"/>
  <c r="U147" i="20"/>
  <c r="T148" i="20"/>
  <c r="I147" i="24"/>
  <c r="I148" i="22"/>
  <c r="S150" i="17"/>
  <c r="D147" i="24"/>
  <c r="D148" i="22"/>
  <c r="F148" i="21"/>
  <c r="T149" i="18"/>
  <c r="U148" i="18"/>
  <c r="M149" i="19"/>
  <c r="K150" i="19" s="1"/>
  <c r="L149" i="19"/>
  <c r="J150" i="19" s="1"/>
  <c r="D150" i="19" s="1"/>
  <c r="M164" i="29"/>
  <c r="K165" i="29" s="1"/>
  <c r="L164" i="29"/>
  <c r="J165" i="29" s="1"/>
  <c r="I152" i="11"/>
  <c r="D152" i="11"/>
  <c r="M151" i="15"/>
  <c r="K152" i="15" s="1"/>
  <c r="E152" i="15" s="1"/>
  <c r="L151" i="15"/>
  <c r="J152" i="15" s="1"/>
  <c r="E151" i="16"/>
  <c r="F149" i="19"/>
  <c r="U147" i="21"/>
  <c r="U149" i="18" l="1"/>
  <c r="F150" i="19"/>
  <c r="F149" i="21"/>
  <c r="S148" i="23"/>
  <c r="T148" i="23" s="1"/>
  <c r="E150" i="19"/>
  <c r="F148" i="22"/>
  <c r="M148" i="22"/>
  <c r="K149" i="22" s="1"/>
  <c r="E149" i="22" s="1"/>
  <c r="L148" i="22"/>
  <c r="J149" i="22" s="1"/>
  <c r="D149" i="22" s="1"/>
  <c r="F151" i="17"/>
  <c r="I147" i="25"/>
  <c r="S152" i="15"/>
  <c r="I152" i="15"/>
  <c r="I165" i="29"/>
  <c r="D165" i="29"/>
  <c r="F147" i="24"/>
  <c r="F149" i="20"/>
  <c r="I151" i="17"/>
  <c r="S147" i="24"/>
  <c r="D152" i="15"/>
  <c r="T151" i="15"/>
  <c r="U150" i="15"/>
  <c r="E165" i="29"/>
  <c r="U149" i="17"/>
  <c r="T150" i="17"/>
  <c r="L147" i="24"/>
  <c r="J148" i="24" s="1"/>
  <c r="D148" i="24" s="1"/>
  <c r="M147" i="24"/>
  <c r="K148" i="24" s="1"/>
  <c r="E148" i="24" s="1"/>
  <c r="S149" i="20"/>
  <c r="M146" i="26"/>
  <c r="K147" i="26" s="1"/>
  <c r="L146" i="26"/>
  <c r="J147" i="26" s="1"/>
  <c r="I148" i="23"/>
  <c r="D148" i="23"/>
  <c r="M150" i="18"/>
  <c r="K151" i="18" s="1"/>
  <c r="L150" i="18"/>
  <c r="J151" i="18" s="1"/>
  <c r="F151" i="16"/>
  <c r="D147" i="25"/>
  <c r="S151" i="16"/>
  <c r="I149" i="21"/>
  <c r="S148" i="22"/>
  <c r="M151" i="16"/>
  <c r="K152" i="16" s="1"/>
  <c r="L151" i="16"/>
  <c r="J152" i="16" s="1"/>
  <c r="L152" i="11"/>
  <c r="J153" i="11" s="1"/>
  <c r="M152" i="11"/>
  <c r="K153" i="11" s="1"/>
  <c r="F152" i="11"/>
  <c r="I150" i="19"/>
  <c r="E151" i="17"/>
  <c r="L149" i="20"/>
  <c r="J150" i="20" s="1"/>
  <c r="D150" i="20" s="1"/>
  <c r="M149" i="20"/>
  <c r="K150" i="20" s="1"/>
  <c r="E150" i="20" s="1"/>
  <c r="E149" i="21"/>
  <c r="T147" i="23"/>
  <c r="U146" i="23"/>
  <c r="S152" i="11"/>
  <c r="E147" i="25"/>
  <c r="F150" i="20" l="1"/>
  <c r="S149" i="21"/>
  <c r="M150" i="19"/>
  <c r="K151" i="19" s="1"/>
  <c r="L150" i="19"/>
  <c r="J151" i="19" s="1"/>
  <c r="M149" i="21"/>
  <c r="K150" i="21" s="1"/>
  <c r="L149" i="21"/>
  <c r="J150" i="21" s="1"/>
  <c r="S150" i="20"/>
  <c r="T150" i="20" s="1"/>
  <c r="S165" i="29"/>
  <c r="S148" i="24"/>
  <c r="T148" i="24" s="1"/>
  <c r="F148" i="24"/>
  <c r="L165" i="29"/>
  <c r="J166" i="29" s="1"/>
  <c r="D166" i="29" s="1"/>
  <c r="M165" i="29"/>
  <c r="K166" i="29" s="1"/>
  <c r="F149" i="22"/>
  <c r="I153" i="11"/>
  <c r="U147" i="22"/>
  <c r="T148" i="22"/>
  <c r="E152" i="16"/>
  <c r="I151" i="18"/>
  <c r="D151" i="18"/>
  <c r="L148" i="23"/>
  <c r="J149" i="23" s="1"/>
  <c r="D149" i="23" s="1"/>
  <c r="M148" i="23"/>
  <c r="K149" i="23" s="1"/>
  <c r="U148" i="20"/>
  <c r="T149" i="20"/>
  <c r="T152" i="15"/>
  <c r="U146" i="24"/>
  <c r="T147" i="24"/>
  <c r="I149" i="22"/>
  <c r="E153" i="11"/>
  <c r="U147" i="23"/>
  <c r="S151" i="17"/>
  <c r="D153" i="11"/>
  <c r="S149" i="22"/>
  <c r="U148" i="22" s="1"/>
  <c r="U150" i="16"/>
  <c r="T151" i="16"/>
  <c r="E151" i="18"/>
  <c r="I147" i="26"/>
  <c r="D147" i="26"/>
  <c r="U151" i="15"/>
  <c r="L151" i="17"/>
  <c r="J152" i="17" s="1"/>
  <c r="M151" i="17"/>
  <c r="K152" i="17" s="1"/>
  <c r="F165" i="29"/>
  <c r="M152" i="15"/>
  <c r="K153" i="15" s="1"/>
  <c r="L152" i="15"/>
  <c r="J153" i="15" s="1"/>
  <c r="L147" i="25"/>
  <c r="J148" i="25" s="1"/>
  <c r="D148" i="25" s="1"/>
  <c r="M147" i="25"/>
  <c r="K148" i="25" s="1"/>
  <c r="E148" i="25" s="1"/>
  <c r="S150" i="19"/>
  <c r="S147" i="25"/>
  <c r="T152" i="11"/>
  <c r="U151" i="11"/>
  <c r="I150" i="20"/>
  <c r="I152" i="16"/>
  <c r="F147" i="25"/>
  <c r="D152" i="16"/>
  <c r="F148" i="23"/>
  <c r="I148" i="24"/>
  <c r="F152" i="15"/>
  <c r="U149" i="20" l="1"/>
  <c r="U147" i="24"/>
  <c r="T149" i="22"/>
  <c r="F149" i="23"/>
  <c r="I153" i="15"/>
  <c r="S151" i="18"/>
  <c r="F153" i="11"/>
  <c r="I149" i="23"/>
  <c r="U148" i="21"/>
  <c r="T149" i="21"/>
  <c r="S148" i="25"/>
  <c r="T148" i="25" s="1"/>
  <c r="S153" i="11"/>
  <c r="D153" i="15"/>
  <c r="F152" i="16"/>
  <c r="T150" i="19"/>
  <c r="U149" i="19"/>
  <c r="I152" i="17"/>
  <c r="D152" i="17"/>
  <c r="U150" i="17"/>
  <c r="T151" i="17"/>
  <c r="S152" i="16"/>
  <c r="F148" i="25"/>
  <c r="U146" i="25"/>
  <c r="T147" i="25"/>
  <c r="F166" i="29"/>
  <c r="L153" i="11"/>
  <c r="J154" i="11" s="1"/>
  <c r="M153" i="11"/>
  <c r="K154" i="11" s="1"/>
  <c r="U164" i="29"/>
  <c r="T165" i="29"/>
  <c r="M148" i="24"/>
  <c r="K149" i="24" s="1"/>
  <c r="L148" i="24"/>
  <c r="J149" i="24" s="1"/>
  <c r="E151" i="19"/>
  <c r="E153" i="15"/>
  <c r="E152" i="17"/>
  <c r="M149" i="22"/>
  <c r="K150" i="22" s="1"/>
  <c r="L149" i="22"/>
  <c r="J150" i="22" s="1"/>
  <c r="F151" i="18"/>
  <c r="I166" i="29"/>
  <c r="M152" i="16"/>
  <c r="K153" i="16" s="1"/>
  <c r="L152" i="16"/>
  <c r="J153" i="16" s="1"/>
  <c r="L150" i="20"/>
  <c r="J151" i="20" s="1"/>
  <c r="M150" i="20"/>
  <c r="K151" i="20" s="1"/>
  <c r="I148" i="25"/>
  <c r="L147" i="26"/>
  <c r="J148" i="26" s="1"/>
  <c r="M147" i="26"/>
  <c r="K148" i="26" s="1"/>
  <c r="E149" i="23"/>
  <c r="M151" i="18"/>
  <c r="K152" i="18" s="1"/>
  <c r="L151" i="18"/>
  <c r="J152" i="18" s="1"/>
  <c r="D152" i="18" s="1"/>
  <c r="E166" i="29"/>
  <c r="I150" i="21"/>
  <c r="D150" i="21"/>
  <c r="I151" i="19"/>
  <c r="D151" i="19"/>
  <c r="E150" i="21"/>
  <c r="U147" i="25" l="1"/>
  <c r="F152" i="18"/>
  <c r="L151" i="19"/>
  <c r="J152" i="19" s="1"/>
  <c r="D152" i="19" s="1"/>
  <c r="M151" i="19"/>
  <c r="K152" i="19" s="1"/>
  <c r="E152" i="19" s="1"/>
  <c r="I148" i="26"/>
  <c r="I153" i="16"/>
  <c r="D148" i="26"/>
  <c r="F153" i="15"/>
  <c r="F150" i="21"/>
  <c r="E150" i="22"/>
  <c r="I149" i="24"/>
  <c r="D149" i="24"/>
  <c r="I154" i="11"/>
  <c r="D154" i="11"/>
  <c r="F151" i="19"/>
  <c r="L148" i="25"/>
  <c r="J149" i="25" s="1"/>
  <c r="M148" i="25"/>
  <c r="K149" i="25" s="1"/>
  <c r="E151" i="20"/>
  <c r="S152" i="17"/>
  <c r="S153" i="15"/>
  <c r="E149" i="24"/>
  <c r="D153" i="16"/>
  <c r="L153" i="15"/>
  <c r="J154" i="15" s="1"/>
  <c r="D154" i="15" s="1"/>
  <c r="M153" i="15"/>
  <c r="K154" i="15" s="1"/>
  <c r="E154" i="15" s="1"/>
  <c r="S166" i="29"/>
  <c r="I150" i="22"/>
  <c r="D150" i="22"/>
  <c r="S151" i="19"/>
  <c r="U151" i="16"/>
  <c r="T152" i="16"/>
  <c r="U152" i="11"/>
  <c r="T153" i="11"/>
  <c r="T151" i="18"/>
  <c r="U150" i="18"/>
  <c r="S150" i="21"/>
  <c r="I152" i="18"/>
  <c r="F152" i="17"/>
  <c r="L150" i="21"/>
  <c r="J151" i="21" s="1"/>
  <c r="D151" i="21" s="1"/>
  <c r="M150" i="21"/>
  <c r="K151" i="21" s="1"/>
  <c r="S149" i="23"/>
  <c r="I151" i="20"/>
  <c r="D151" i="20"/>
  <c r="M166" i="29"/>
  <c r="K167" i="29" s="1"/>
  <c r="L166" i="29"/>
  <c r="J167" i="29" s="1"/>
  <c r="E153" i="16"/>
  <c r="L152" i="17"/>
  <c r="J153" i="17" s="1"/>
  <c r="D153" i="17" s="1"/>
  <c r="M152" i="17"/>
  <c r="K153" i="17" s="1"/>
  <c r="E153" i="17" s="1"/>
  <c r="E154" i="11"/>
  <c r="M149" i="23"/>
  <c r="K150" i="23" s="1"/>
  <c r="L149" i="23"/>
  <c r="J150" i="23" s="1"/>
  <c r="E152" i="18"/>
  <c r="S154" i="15" l="1"/>
  <c r="T154" i="15" s="1"/>
  <c r="F154" i="15"/>
  <c r="S154" i="11"/>
  <c r="L151" i="20"/>
  <c r="J152" i="20" s="1"/>
  <c r="M151" i="20"/>
  <c r="K152" i="20" s="1"/>
  <c r="E152" i="20" s="1"/>
  <c r="F153" i="17"/>
  <c r="M152" i="18"/>
  <c r="K153" i="18" s="1"/>
  <c r="E153" i="18" s="1"/>
  <c r="L152" i="18"/>
  <c r="J153" i="18" s="1"/>
  <c r="M150" i="22"/>
  <c r="K151" i="22" s="1"/>
  <c r="E151" i="22" s="1"/>
  <c r="L150" i="22"/>
  <c r="J151" i="22" s="1"/>
  <c r="D151" i="22" s="1"/>
  <c r="E149" i="25"/>
  <c r="L153" i="16"/>
  <c r="J154" i="16" s="1"/>
  <c r="D154" i="16" s="1"/>
  <c r="M153" i="16"/>
  <c r="K154" i="16" s="1"/>
  <c r="E151" i="21"/>
  <c r="U150" i="19"/>
  <c r="T151" i="19"/>
  <c r="F151" i="21"/>
  <c r="S152" i="18"/>
  <c r="I153" i="17"/>
  <c r="F151" i="20"/>
  <c r="I151" i="21"/>
  <c r="T150" i="21"/>
  <c r="U149" i="21"/>
  <c r="F150" i="22"/>
  <c r="U165" i="29"/>
  <c r="T166" i="29"/>
  <c r="F153" i="16"/>
  <c r="S151" i="20"/>
  <c r="F154" i="11"/>
  <c r="L154" i="11"/>
  <c r="J155" i="11" s="1"/>
  <c r="D155" i="11" s="1"/>
  <c r="M154" i="11"/>
  <c r="K155" i="11" s="1"/>
  <c r="E155" i="11" s="1"/>
  <c r="S150" i="22"/>
  <c r="L148" i="26"/>
  <c r="J149" i="26" s="1"/>
  <c r="M148" i="26"/>
  <c r="K149" i="26" s="1"/>
  <c r="I167" i="29"/>
  <c r="D167" i="29"/>
  <c r="T149" i="23"/>
  <c r="U148" i="23"/>
  <c r="S152" i="19"/>
  <c r="U151" i="19" s="1"/>
  <c r="I154" i="15"/>
  <c r="S149" i="24"/>
  <c r="S153" i="17"/>
  <c r="U152" i="17" s="1"/>
  <c r="F152" i="19"/>
  <c r="L149" i="24"/>
  <c r="J150" i="24" s="1"/>
  <c r="D150" i="24" s="1"/>
  <c r="M149" i="24"/>
  <c r="K150" i="24" s="1"/>
  <c r="E150" i="24" s="1"/>
  <c r="I152" i="19"/>
  <c r="E167" i="29"/>
  <c r="T152" i="17"/>
  <c r="U151" i="17"/>
  <c r="I149" i="25"/>
  <c r="D149" i="25"/>
  <c r="I150" i="23"/>
  <c r="D150" i="23"/>
  <c r="S153" i="16"/>
  <c r="E150" i="23"/>
  <c r="U152" i="15"/>
  <c r="T153" i="15"/>
  <c r="F149" i="24"/>
  <c r="U153" i="15" l="1"/>
  <c r="T152" i="19"/>
  <c r="F151" i="22"/>
  <c r="F150" i="24"/>
  <c r="U152" i="16"/>
  <c r="T153" i="16"/>
  <c r="L154" i="15"/>
  <c r="J155" i="15" s="1"/>
  <c r="M154" i="15"/>
  <c r="K155" i="15" s="1"/>
  <c r="I149" i="26"/>
  <c r="U150" i="20"/>
  <c r="T151" i="20"/>
  <c r="T152" i="18"/>
  <c r="U151" i="18"/>
  <c r="F150" i="23"/>
  <c r="T153" i="17"/>
  <c r="L167" i="29"/>
  <c r="J168" i="29" s="1"/>
  <c r="D168" i="29" s="1"/>
  <c r="M167" i="29"/>
  <c r="K168" i="29" s="1"/>
  <c r="E168" i="29" s="1"/>
  <c r="S151" i="22"/>
  <c r="T151" i="22" s="1"/>
  <c r="M151" i="21"/>
  <c r="K152" i="21" s="1"/>
  <c r="L151" i="21"/>
  <c r="J152" i="21" s="1"/>
  <c r="S150" i="23"/>
  <c r="L150" i="23"/>
  <c r="J151" i="23" s="1"/>
  <c r="M150" i="23"/>
  <c r="K151" i="23" s="1"/>
  <c r="E151" i="23" s="1"/>
  <c r="M149" i="25"/>
  <c r="K150" i="25" s="1"/>
  <c r="L149" i="25"/>
  <c r="J150" i="25" s="1"/>
  <c r="D150" i="25" s="1"/>
  <c r="T149" i="24"/>
  <c r="U148" i="24"/>
  <c r="D149" i="26"/>
  <c r="L153" i="17"/>
  <c r="J154" i="17" s="1"/>
  <c r="M153" i="17"/>
  <c r="K154" i="17" s="1"/>
  <c r="S151" i="21"/>
  <c r="I154" i="16"/>
  <c r="I153" i="18"/>
  <c r="D153" i="18"/>
  <c r="T154" i="11"/>
  <c r="U153" i="11"/>
  <c r="F149" i="25"/>
  <c r="M152" i="19"/>
  <c r="K153" i="19" s="1"/>
  <c r="L152" i="19"/>
  <c r="J153" i="19" s="1"/>
  <c r="T150" i="22"/>
  <c r="U149" i="22"/>
  <c r="I151" i="22"/>
  <c r="I152" i="20"/>
  <c r="S150" i="24"/>
  <c r="U149" i="24" s="1"/>
  <c r="F155" i="11"/>
  <c r="S155" i="11"/>
  <c r="T155" i="11" s="1"/>
  <c r="E154" i="16"/>
  <c r="S167" i="29"/>
  <c r="I150" i="24"/>
  <c r="F167" i="29"/>
  <c r="I155" i="11"/>
  <c r="S152" i="20"/>
  <c r="T152" i="20" s="1"/>
  <c r="F154" i="16"/>
  <c r="D152" i="20"/>
  <c r="S153" i="18"/>
  <c r="S149" i="25"/>
  <c r="T150" i="24" l="1"/>
  <c r="F150" i="25"/>
  <c r="M151" i="22"/>
  <c r="K152" i="22" s="1"/>
  <c r="L151" i="22"/>
  <c r="J152" i="22" s="1"/>
  <c r="T151" i="21"/>
  <c r="U150" i="21"/>
  <c r="S151" i="23"/>
  <c r="T151" i="23" s="1"/>
  <c r="S168" i="29"/>
  <c r="U167" i="29" s="1"/>
  <c r="E154" i="17"/>
  <c r="L155" i="11"/>
  <c r="J156" i="11" s="1"/>
  <c r="M155" i="11"/>
  <c r="K156" i="11" s="1"/>
  <c r="U166" i="29"/>
  <c r="T167" i="29"/>
  <c r="L152" i="20"/>
  <c r="J153" i="20" s="1"/>
  <c r="D153" i="20" s="1"/>
  <c r="M152" i="20"/>
  <c r="K153" i="20" s="1"/>
  <c r="F153" i="18"/>
  <c r="M154" i="16"/>
  <c r="K155" i="16" s="1"/>
  <c r="E155" i="16" s="1"/>
  <c r="L154" i="16"/>
  <c r="J155" i="16" s="1"/>
  <c r="I154" i="17"/>
  <c r="D154" i="17"/>
  <c r="T153" i="18"/>
  <c r="E155" i="15"/>
  <c r="T149" i="25"/>
  <c r="U148" i="25"/>
  <c r="M150" i="24"/>
  <c r="K151" i="24" s="1"/>
  <c r="L150" i="24"/>
  <c r="J151" i="24" s="1"/>
  <c r="E153" i="19"/>
  <c r="M153" i="18"/>
  <c r="K154" i="18" s="1"/>
  <c r="L153" i="18"/>
  <c r="J154" i="18" s="1"/>
  <c r="I150" i="25"/>
  <c r="F168" i="29"/>
  <c r="U154" i="11"/>
  <c r="T150" i="23"/>
  <c r="U149" i="23"/>
  <c r="M149" i="26"/>
  <c r="K150" i="26" s="1"/>
  <c r="L149" i="26"/>
  <c r="J150" i="26" s="1"/>
  <c r="D150" i="26" s="1"/>
  <c r="E150" i="25"/>
  <c r="F152" i="20"/>
  <c r="S154" i="16"/>
  <c r="U150" i="22"/>
  <c r="I153" i="19"/>
  <c r="D153" i="19"/>
  <c r="E152" i="21"/>
  <c r="I151" i="23"/>
  <c r="I152" i="21"/>
  <c r="D152" i="21"/>
  <c r="I168" i="29"/>
  <c r="D151" i="23"/>
  <c r="U152" i="18"/>
  <c r="U151" i="20"/>
  <c r="I155" i="15"/>
  <c r="D155" i="15"/>
  <c r="T168" i="29" l="1"/>
  <c r="U150" i="23"/>
  <c r="S155" i="16"/>
  <c r="T155" i="16" s="1"/>
  <c r="I155" i="16"/>
  <c r="D155" i="16"/>
  <c r="I156" i="11"/>
  <c r="D156" i="11"/>
  <c r="S154" i="17"/>
  <c r="F151" i="23"/>
  <c r="L151" i="23"/>
  <c r="J152" i="23" s="1"/>
  <c r="D152" i="23" s="1"/>
  <c r="M151" i="23"/>
  <c r="K152" i="23" s="1"/>
  <c r="F154" i="17"/>
  <c r="E153" i="20"/>
  <c r="L152" i="21"/>
  <c r="J153" i="21" s="1"/>
  <c r="D153" i="21" s="1"/>
  <c r="M152" i="21"/>
  <c r="K153" i="21" s="1"/>
  <c r="S152" i="21"/>
  <c r="M150" i="25"/>
  <c r="K151" i="25" s="1"/>
  <c r="E151" i="25" s="1"/>
  <c r="L150" i="25"/>
  <c r="J151" i="25" s="1"/>
  <c r="I154" i="18"/>
  <c r="I151" i="24"/>
  <c r="D151" i="24"/>
  <c r="S155" i="15"/>
  <c r="I153" i="20"/>
  <c r="E152" i="22"/>
  <c r="F155" i="15"/>
  <c r="F152" i="21"/>
  <c r="S153" i="19"/>
  <c r="M153" i="19"/>
  <c r="K154" i="19" s="1"/>
  <c r="E154" i="19" s="1"/>
  <c r="L153" i="19"/>
  <c r="J154" i="19" s="1"/>
  <c r="F153" i="20"/>
  <c r="I152" i="22"/>
  <c r="D152" i="22"/>
  <c r="L155" i="15"/>
  <c r="J156" i="15" s="1"/>
  <c r="M155" i="15"/>
  <c r="K156" i="15" s="1"/>
  <c r="L168" i="29"/>
  <c r="J169" i="29" s="1"/>
  <c r="M168" i="29"/>
  <c r="K169" i="29" s="1"/>
  <c r="F153" i="19"/>
  <c r="U153" i="16"/>
  <c r="T154" i="16"/>
  <c r="S150" i="25"/>
  <c r="I150" i="26"/>
  <c r="E154" i="18"/>
  <c r="E151" i="24"/>
  <c r="M154" i="17"/>
  <c r="K155" i="17" s="1"/>
  <c r="L154" i="17"/>
  <c r="J155" i="17" s="1"/>
  <c r="D155" i="17" s="1"/>
  <c r="D154" i="18"/>
  <c r="E156" i="11"/>
  <c r="U154" i="16" l="1"/>
  <c r="F155" i="17"/>
  <c r="E169" i="29"/>
  <c r="F153" i="21"/>
  <c r="F151" i="24"/>
  <c r="I169" i="29"/>
  <c r="D169" i="29"/>
  <c r="S154" i="19"/>
  <c r="T154" i="19" s="1"/>
  <c r="I151" i="25"/>
  <c r="D151" i="25"/>
  <c r="F154" i="18"/>
  <c r="L152" i="22"/>
  <c r="J153" i="22" s="1"/>
  <c r="D153" i="22" s="1"/>
  <c r="M152" i="22"/>
  <c r="K153" i="22" s="1"/>
  <c r="E153" i="22" s="1"/>
  <c r="T153" i="19"/>
  <c r="U152" i="19"/>
  <c r="M153" i="20"/>
  <c r="K154" i="20" s="1"/>
  <c r="L153" i="20"/>
  <c r="J154" i="20" s="1"/>
  <c r="E156" i="15"/>
  <c r="L151" i="24"/>
  <c r="J152" i="24" s="1"/>
  <c r="D152" i="24" s="1"/>
  <c r="M151" i="24"/>
  <c r="K152" i="24" s="1"/>
  <c r="E152" i="24" s="1"/>
  <c r="I153" i="21"/>
  <c r="E152" i="23"/>
  <c r="L155" i="16"/>
  <c r="J156" i="16" s="1"/>
  <c r="D156" i="16" s="1"/>
  <c r="M155" i="16"/>
  <c r="K156" i="16" s="1"/>
  <c r="S156" i="11"/>
  <c r="S151" i="25"/>
  <c r="U150" i="25" s="1"/>
  <c r="F152" i="22"/>
  <c r="U151" i="21"/>
  <c r="T152" i="21"/>
  <c r="U153" i="17"/>
  <c r="T154" i="17"/>
  <c r="F155" i="16"/>
  <c r="S151" i="24"/>
  <c r="U149" i="25"/>
  <c r="T150" i="25"/>
  <c r="I154" i="19"/>
  <c r="S152" i="22"/>
  <c r="F152" i="23"/>
  <c r="F156" i="11"/>
  <c r="I155" i="17"/>
  <c r="S154" i="18"/>
  <c r="M150" i="26"/>
  <c r="K151" i="26" s="1"/>
  <c r="L150" i="26"/>
  <c r="J151" i="26" s="1"/>
  <c r="D154" i="19"/>
  <c r="I156" i="15"/>
  <c r="D156" i="15"/>
  <c r="T155" i="15"/>
  <c r="U154" i="15"/>
  <c r="L154" i="18"/>
  <c r="J155" i="18" s="1"/>
  <c r="M154" i="18"/>
  <c r="K155" i="18" s="1"/>
  <c r="E153" i="21"/>
  <c r="S153" i="20"/>
  <c r="I152" i="23"/>
  <c r="E155" i="17"/>
  <c r="M156" i="11"/>
  <c r="K157" i="11" s="1"/>
  <c r="E157" i="11" s="1"/>
  <c r="L156" i="11"/>
  <c r="J157" i="11" s="1"/>
  <c r="U153" i="19" l="1"/>
  <c r="T151" i="25"/>
  <c r="F153" i="22"/>
  <c r="U152" i="20"/>
  <c r="T153" i="20"/>
  <c r="I151" i="26"/>
  <c r="D151" i="26"/>
  <c r="L154" i="19"/>
  <c r="J155" i="19" s="1"/>
  <c r="D155" i="19" s="1"/>
  <c r="M154" i="19"/>
  <c r="K155" i="19" s="1"/>
  <c r="F156" i="16"/>
  <c r="S157" i="11"/>
  <c r="T157" i="11" s="1"/>
  <c r="I154" i="20"/>
  <c r="D154" i="20"/>
  <c r="F169" i="29"/>
  <c r="S152" i="24"/>
  <c r="U151" i="24" s="1"/>
  <c r="F151" i="25"/>
  <c r="I157" i="11"/>
  <c r="M152" i="23"/>
  <c r="K153" i="23" s="1"/>
  <c r="E153" i="23" s="1"/>
  <c r="L152" i="23"/>
  <c r="J153" i="23" s="1"/>
  <c r="F156" i="15"/>
  <c r="L156" i="15"/>
  <c r="J157" i="15" s="1"/>
  <c r="D157" i="15" s="1"/>
  <c r="M156" i="15"/>
  <c r="K157" i="15" s="1"/>
  <c r="E157" i="15" s="1"/>
  <c r="E155" i="18"/>
  <c r="U151" i="22"/>
  <c r="T152" i="22"/>
  <c r="T151" i="24"/>
  <c r="U150" i="24"/>
  <c r="E156" i="16"/>
  <c r="I152" i="24"/>
  <c r="M169" i="29"/>
  <c r="K170" i="29" s="1"/>
  <c r="E170" i="29" s="1"/>
  <c r="L169" i="29"/>
  <c r="J170" i="29" s="1"/>
  <c r="D170" i="29" s="1"/>
  <c r="S155" i="17"/>
  <c r="S152" i="23"/>
  <c r="I153" i="22"/>
  <c r="F152" i="24"/>
  <c r="S153" i="21"/>
  <c r="M155" i="17"/>
  <c r="K156" i="17" s="1"/>
  <c r="E156" i="17" s="1"/>
  <c r="L155" i="17"/>
  <c r="J156" i="17" s="1"/>
  <c r="S153" i="22"/>
  <c r="T153" i="22" s="1"/>
  <c r="U155" i="11"/>
  <c r="T156" i="11"/>
  <c r="E154" i="20"/>
  <c r="I155" i="18"/>
  <c r="F154" i="19"/>
  <c r="T154" i="18"/>
  <c r="U153" i="18"/>
  <c r="D157" i="11"/>
  <c r="I156" i="16"/>
  <c r="M153" i="21"/>
  <c r="K154" i="21" s="1"/>
  <c r="L153" i="21"/>
  <c r="J154" i="21" s="1"/>
  <c r="S156" i="15"/>
  <c r="D155" i="18"/>
  <c r="M151" i="25"/>
  <c r="K152" i="25" s="1"/>
  <c r="L151" i="25"/>
  <c r="J152" i="25" s="1"/>
  <c r="D152" i="25" s="1"/>
  <c r="S169" i="29"/>
  <c r="U156" i="11" l="1"/>
  <c r="T152" i="24"/>
  <c r="U152" i="22"/>
  <c r="S156" i="17"/>
  <c r="T156" i="17" s="1"/>
  <c r="F152" i="25"/>
  <c r="F157" i="15"/>
  <c r="E152" i="25"/>
  <c r="L156" i="16"/>
  <c r="J157" i="16" s="1"/>
  <c r="M156" i="16"/>
  <c r="K157" i="16" s="1"/>
  <c r="E157" i="16" s="1"/>
  <c r="T153" i="21"/>
  <c r="U152" i="21"/>
  <c r="F170" i="29"/>
  <c r="F155" i="18"/>
  <c r="F155" i="19"/>
  <c r="U151" i="23"/>
  <c r="T152" i="23"/>
  <c r="L155" i="18"/>
  <c r="J156" i="18" s="1"/>
  <c r="M155" i="18"/>
  <c r="K156" i="18" s="1"/>
  <c r="I170" i="29"/>
  <c r="S156" i="16"/>
  <c r="S155" i="18"/>
  <c r="F154" i="20"/>
  <c r="E155" i="19"/>
  <c r="L151" i="26"/>
  <c r="J152" i="26" s="1"/>
  <c r="D152" i="26" s="1"/>
  <c r="M151" i="26"/>
  <c r="K152" i="26" s="1"/>
  <c r="T169" i="29"/>
  <c r="U168" i="29"/>
  <c r="U155" i="15"/>
  <c r="T156" i="15"/>
  <c r="I156" i="17"/>
  <c r="D156" i="17"/>
  <c r="S153" i="23"/>
  <c r="T153" i="23" s="1"/>
  <c r="I157" i="15"/>
  <c r="M154" i="20"/>
  <c r="K155" i="20" s="1"/>
  <c r="E155" i="20" s="1"/>
  <c r="L154" i="20"/>
  <c r="J155" i="20" s="1"/>
  <c r="I154" i="21"/>
  <c r="D154" i="21"/>
  <c r="M152" i="24"/>
  <c r="K153" i="24" s="1"/>
  <c r="L152" i="24"/>
  <c r="J153" i="24" s="1"/>
  <c r="I153" i="23"/>
  <c r="D153" i="23"/>
  <c r="S170" i="29"/>
  <c r="T170" i="29" s="1"/>
  <c r="I152" i="25"/>
  <c r="S157" i="15"/>
  <c r="U156" i="15" s="1"/>
  <c r="F157" i="11"/>
  <c r="S154" i="20"/>
  <c r="E154" i="21"/>
  <c r="L153" i="22"/>
  <c r="J154" i="22" s="1"/>
  <c r="M153" i="22"/>
  <c r="K154" i="22" s="1"/>
  <c r="T155" i="17"/>
  <c r="U154" i="17"/>
  <c r="L157" i="11"/>
  <c r="J158" i="11" s="1"/>
  <c r="D158" i="11" s="1"/>
  <c r="M157" i="11"/>
  <c r="K158" i="11" s="1"/>
  <c r="I155" i="19"/>
  <c r="U169" i="29" l="1"/>
  <c r="U155" i="17"/>
  <c r="T157" i="15"/>
  <c r="U152" i="23"/>
  <c r="S155" i="20"/>
  <c r="U154" i="20" s="1"/>
  <c r="F153" i="23"/>
  <c r="I155" i="20"/>
  <c r="M155" i="19"/>
  <c r="K156" i="19" s="1"/>
  <c r="E156" i="19" s="1"/>
  <c r="L155" i="19"/>
  <c r="J156" i="19" s="1"/>
  <c r="M156" i="17"/>
  <c r="K157" i="17" s="1"/>
  <c r="L156" i="17"/>
  <c r="J157" i="17" s="1"/>
  <c r="D157" i="17" s="1"/>
  <c r="D155" i="20"/>
  <c r="I156" i="18"/>
  <c r="I157" i="16"/>
  <c r="D157" i="16"/>
  <c r="E158" i="11"/>
  <c r="E154" i="22"/>
  <c r="M153" i="23"/>
  <c r="K154" i="23" s="1"/>
  <c r="L153" i="23"/>
  <c r="J154" i="23" s="1"/>
  <c r="M154" i="21"/>
  <c r="K155" i="21" s="1"/>
  <c r="E155" i="21" s="1"/>
  <c r="L154" i="21"/>
  <c r="J155" i="21" s="1"/>
  <c r="D155" i="21" s="1"/>
  <c r="E156" i="18"/>
  <c r="D156" i="18"/>
  <c r="S152" i="25"/>
  <c r="S154" i="21"/>
  <c r="F158" i="11"/>
  <c r="E153" i="24"/>
  <c r="F154" i="21"/>
  <c r="S155" i="19"/>
  <c r="S157" i="16"/>
  <c r="U156" i="16" s="1"/>
  <c r="U153" i="20"/>
  <c r="T154" i="20"/>
  <c r="M152" i="25"/>
  <c r="K153" i="25" s="1"/>
  <c r="E153" i="25" s="1"/>
  <c r="L152" i="25"/>
  <c r="J153" i="25" s="1"/>
  <c r="U155" i="16"/>
  <c r="T156" i="16"/>
  <c r="I158" i="11"/>
  <c r="I154" i="22"/>
  <c r="D154" i="22"/>
  <c r="I153" i="24"/>
  <c r="D153" i="24"/>
  <c r="M157" i="15"/>
  <c r="K158" i="15" s="1"/>
  <c r="L157" i="15"/>
  <c r="J158" i="15" s="1"/>
  <c r="F156" i="17"/>
  <c r="I152" i="26"/>
  <c r="U154" i="18"/>
  <c r="T155" i="18"/>
  <c r="M170" i="29"/>
  <c r="K171" i="29" s="1"/>
  <c r="L170" i="29"/>
  <c r="J171" i="29" s="1"/>
  <c r="T155" i="20" l="1"/>
  <c r="S153" i="25"/>
  <c r="T153" i="25" s="1"/>
  <c r="F157" i="17"/>
  <c r="F156" i="18"/>
  <c r="I154" i="23"/>
  <c r="F157" i="16"/>
  <c r="L154" i="22"/>
  <c r="J155" i="22" s="1"/>
  <c r="D155" i="22" s="1"/>
  <c r="M154" i="22"/>
  <c r="K155" i="22" s="1"/>
  <c r="S156" i="18"/>
  <c r="I156" i="19"/>
  <c r="D156" i="19"/>
  <c r="M152" i="26"/>
  <c r="K153" i="26" s="1"/>
  <c r="L152" i="26"/>
  <c r="J153" i="26" s="1"/>
  <c r="I158" i="15"/>
  <c r="D158" i="15"/>
  <c r="M153" i="24"/>
  <c r="K154" i="24" s="1"/>
  <c r="E154" i="24" s="1"/>
  <c r="L153" i="24"/>
  <c r="J154" i="24" s="1"/>
  <c r="T157" i="16"/>
  <c r="S156" i="19"/>
  <c r="U155" i="19" s="1"/>
  <c r="I155" i="21"/>
  <c r="S158" i="11"/>
  <c r="M157" i="16"/>
  <c r="K158" i="16" s="1"/>
  <c r="L157" i="16"/>
  <c r="J158" i="16" s="1"/>
  <c r="I157" i="17"/>
  <c r="M155" i="20"/>
  <c r="K156" i="20" s="1"/>
  <c r="L155" i="20"/>
  <c r="J156" i="20" s="1"/>
  <c r="D156" i="20" s="1"/>
  <c r="E171" i="29"/>
  <c r="F153" i="24"/>
  <c r="S155" i="21"/>
  <c r="U154" i="21" s="1"/>
  <c r="S154" i="22"/>
  <c r="L156" i="18"/>
  <c r="J157" i="18" s="1"/>
  <c r="D157" i="18" s="1"/>
  <c r="M156" i="18"/>
  <c r="K157" i="18" s="1"/>
  <c r="D154" i="23"/>
  <c r="F155" i="21"/>
  <c r="U153" i="21"/>
  <c r="T154" i="21"/>
  <c r="E154" i="23"/>
  <c r="F155" i="20"/>
  <c r="I171" i="29"/>
  <c r="D171" i="29"/>
  <c r="E158" i="15"/>
  <c r="F154" i="22"/>
  <c r="M158" i="11"/>
  <c r="K159" i="11" s="1"/>
  <c r="E159" i="11" s="1"/>
  <c r="L158" i="11"/>
  <c r="J159" i="11" s="1"/>
  <c r="I153" i="25"/>
  <c r="D153" i="25"/>
  <c r="U154" i="19"/>
  <c r="T155" i="19"/>
  <c r="S153" i="24"/>
  <c r="T152" i="25"/>
  <c r="U151" i="25"/>
  <c r="E157" i="17"/>
  <c r="U152" i="25" l="1"/>
  <c r="T156" i="19"/>
  <c r="S159" i="11"/>
  <c r="T159" i="11" s="1"/>
  <c r="S157" i="17"/>
  <c r="S154" i="24"/>
  <c r="T154" i="24" s="1"/>
  <c r="F154" i="23"/>
  <c r="I158" i="16"/>
  <c r="F156" i="19"/>
  <c r="F155" i="22"/>
  <c r="F156" i="20"/>
  <c r="M155" i="21"/>
  <c r="K156" i="21" s="1"/>
  <c r="L155" i="21"/>
  <c r="J156" i="21" s="1"/>
  <c r="M158" i="15"/>
  <c r="K159" i="15" s="1"/>
  <c r="L158" i="15"/>
  <c r="J159" i="15" s="1"/>
  <c r="D159" i="15" s="1"/>
  <c r="F157" i="18"/>
  <c r="I157" i="18"/>
  <c r="I153" i="26"/>
  <c r="D153" i="26"/>
  <c r="L156" i="19"/>
  <c r="J157" i="19" s="1"/>
  <c r="M156" i="19"/>
  <c r="K157" i="19" s="1"/>
  <c r="I155" i="22"/>
  <c r="U153" i="22"/>
  <c r="T154" i="22"/>
  <c r="E156" i="20"/>
  <c r="T156" i="18"/>
  <c r="U155" i="18"/>
  <c r="D158" i="16"/>
  <c r="T153" i="24"/>
  <c r="U152" i="24"/>
  <c r="L153" i="25"/>
  <c r="J154" i="25" s="1"/>
  <c r="M153" i="25"/>
  <c r="K154" i="25" s="1"/>
  <c r="F171" i="29"/>
  <c r="S171" i="29"/>
  <c r="E158" i="16"/>
  <c r="I154" i="24"/>
  <c r="I159" i="11"/>
  <c r="D159" i="11"/>
  <c r="F153" i="25"/>
  <c r="S158" i="15"/>
  <c r="L171" i="29"/>
  <c r="J172" i="29" s="1"/>
  <c r="M171" i="29"/>
  <c r="K172" i="29" s="1"/>
  <c r="S154" i="23"/>
  <c r="T155" i="21"/>
  <c r="E155" i="22"/>
  <c r="D154" i="24"/>
  <c r="I156" i="20"/>
  <c r="L157" i="17"/>
  <c r="J158" i="17" s="1"/>
  <c r="M157" i="17"/>
  <c r="K158" i="17" s="1"/>
  <c r="T158" i="11"/>
  <c r="U157" i="11"/>
  <c r="F158" i="15"/>
  <c r="E157" i="18"/>
  <c r="L154" i="23"/>
  <c r="J155" i="23" s="1"/>
  <c r="M154" i="23"/>
  <c r="K155" i="23" s="1"/>
  <c r="U158" i="11" l="1"/>
  <c r="U153" i="24"/>
  <c r="I155" i="23"/>
  <c r="F154" i="24"/>
  <c r="U157" i="15"/>
  <c r="T158" i="15"/>
  <c r="E154" i="25"/>
  <c r="D155" i="23"/>
  <c r="F159" i="11"/>
  <c r="S158" i="16"/>
  <c r="I154" i="25"/>
  <c r="F159" i="15"/>
  <c r="I172" i="29"/>
  <c r="M154" i="24"/>
  <c r="K155" i="24" s="1"/>
  <c r="L154" i="24"/>
  <c r="J155" i="24" s="1"/>
  <c r="D155" i="24" s="1"/>
  <c r="F158" i="16"/>
  <c r="M155" i="22"/>
  <c r="K156" i="22" s="1"/>
  <c r="E156" i="22" s="1"/>
  <c r="L155" i="22"/>
  <c r="J156" i="22" s="1"/>
  <c r="L157" i="18"/>
  <c r="J158" i="18" s="1"/>
  <c r="M157" i="18"/>
  <c r="K158" i="18" s="1"/>
  <c r="E158" i="18" s="1"/>
  <c r="E156" i="21"/>
  <c r="L158" i="16"/>
  <c r="J159" i="16" s="1"/>
  <c r="D159" i="16" s="1"/>
  <c r="M158" i="16"/>
  <c r="K159" i="16" s="1"/>
  <c r="T154" i="23"/>
  <c r="U153" i="23"/>
  <c r="T171" i="29"/>
  <c r="U170" i="29"/>
  <c r="I157" i="19"/>
  <c r="E158" i="17"/>
  <c r="I158" i="17"/>
  <c r="D158" i="17"/>
  <c r="S155" i="22"/>
  <c r="I156" i="21"/>
  <c r="D156" i="21"/>
  <c r="D157" i="19"/>
  <c r="T157" i="17"/>
  <c r="U156" i="17"/>
  <c r="S157" i="18"/>
  <c r="M156" i="20"/>
  <c r="K157" i="20" s="1"/>
  <c r="E157" i="20" s="1"/>
  <c r="L156" i="20"/>
  <c r="J157" i="20" s="1"/>
  <c r="E155" i="23"/>
  <c r="E159" i="15"/>
  <c r="D154" i="25"/>
  <c r="M159" i="11"/>
  <c r="K160" i="11" s="1"/>
  <c r="L159" i="11"/>
  <c r="J160" i="11" s="1"/>
  <c r="E172" i="29"/>
  <c r="D172" i="29"/>
  <c r="S156" i="20"/>
  <c r="E157" i="19"/>
  <c r="M153" i="26"/>
  <c r="K154" i="26" s="1"/>
  <c r="L153" i="26"/>
  <c r="J154" i="26" s="1"/>
  <c r="I159" i="15"/>
  <c r="I154" i="26" l="1"/>
  <c r="S158" i="18"/>
  <c r="U157" i="18" s="1"/>
  <c r="T155" i="22"/>
  <c r="U154" i="22"/>
  <c r="F159" i="16"/>
  <c r="F155" i="23"/>
  <c r="U155" i="20"/>
  <c r="T156" i="20"/>
  <c r="S155" i="23"/>
  <c r="S156" i="22"/>
  <c r="T156" i="22" s="1"/>
  <c r="I156" i="22"/>
  <c r="D156" i="22"/>
  <c r="M172" i="29"/>
  <c r="K173" i="29" s="1"/>
  <c r="E173" i="29" s="1"/>
  <c r="L172" i="29"/>
  <c r="J173" i="29" s="1"/>
  <c r="D173" i="29" s="1"/>
  <c r="L154" i="25"/>
  <c r="J155" i="25" s="1"/>
  <c r="D155" i="25" s="1"/>
  <c r="M154" i="25"/>
  <c r="K155" i="25" s="1"/>
  <c r="S154" i="25"/>
  <c r="E160" i="11"/>
  <c r="I157" i="20"/>
  <c r="D157" i="20"/>
  <c r="M156" i="21"/>
  <c r="K157" i="21" s="1"/>
  <c r="E157" i="21" s="1"/>
  <c r="L156" i="21"/>
  <c r="J157" i="21" s="1"/>
  <c r="D157" i="21" s="1"/>
  <c r="F158" i="17"/>
  <c r="I159" i="16"/>
  <c r="I158" i="18"/>
  <c r="D158" i="18"/>
  <c r="I155" i="24"/>
  <c r="D154" i="26"/>
  <c r="E159" i="16"/>
  <c r="S157" i="20"/>
  <c r="T157" i="20" s="1"/>
  <c r="S159" i="15"/>
  <c r="F156" i="21"/>
  <c r="M158" i="17"/>
  <c r="K159" i="17" s="1"/>
  <c r="E159" i="17" s="1"/>
  <c r="L158" i="17"/>
  <c r="J159" i="17" s="1"/>
  <c r="D159" i="17" s="1"/>
  <c r="I160" i="11"/>
  <c r="T157" i="18"/>
  <c r="U156" i="18"/>
  <c r="L157" i="19"/>
  <c r="J158" i="19" s="1"/>
  <c r="D158" i="19" s="1"/>
  <c r="M157" i="19"/>
  <c r="K158" i="19" s="1"/>
  <c r="D160" i="11"/>
  <c r="F155" i="24"/>
  <c r="S157" i="19"/>
  <c r="F172" i="29"/>
  <c r="M159" i="15"/>
  <c r="K160" i="15" s="1"/>
  <c r="E160" i="15" s="1"/>
  <c r="L159" i="15"/>
  <c r="J160" i="15" s="1"/>
  <c r="S172" i="29"/>
  <c r="F154" i="25"/>
  <c r="F157" i="19"/>
  <c r="S158" i="17"/>
  <c r="S156" i="21"/>
  <c r="E155" i="24"/>
  <c r="T158" i="16"/>
  <c r="U157" i="16"/>
  <c r="L155" i="23"/>
  <c r="J156" i="23" s="1"/>
  <c r="D156" i="23" s="1"/>
  <c r="M155" i="23"/>
  <c r="K156" i="23" s="1"/>
  <c r="T158" i="18" l="1"/>
  <c r="S157" i="21"/>
  <c r="U156" i="21" s="1"/>
  <c r="F155" i="25"/>
  <c r="S155" i="24"/>
  <c r="S159" i="17"/>
  <c r="T159" i="17" s="1"/>
  <c r="L160" i="11"/>
  <c r="J161" i="11" s="1"/>
  <c r="D161" i="11" s="1"/>
  <c r="M160" i="11"/>
  <c r="K161" i="11" s="1"/>
  <c r="E161" i="11" s="1"/>
  <c r="S160" i="15"/>
  <c r="T160" i="15" s="1"/>
  <c r="U157" i="17"/>
  <c r="T158" i="17"/>
  <c r="F173" i="29"/>
  <c r="L158" i="18"/>
  <c r="J159" i="18" s="1"/>
  <c r="D159" i="18" s="1"/>
  <c r="M158" i="18"/>
  <c r="K159" i="18" s="1"/>
  <c r="F159" i="17"/>
  <c r="U155" i="22"/>
  <c r="F158" i="19"/>
  <c r="I160" i="15"/>
  <c r="D160" i="15"/>
  <c r="I158" i="19"/>
  <c r="F157" i="21"/>
  <c r="S159" i="16"/>
  <c r="M157" i="20"/>
  <c r="K158" i="20" s="1"/>
  <c r="L157" i="20"/>
  <c r="J158" i="20" s="1"/>
  <c r="D158" i="20" s="1"/>
  <c r="E155" i="25"/>
  <c r="I173" i="29"/>
  <c r="L156" i="22"/>
  <c r="J157" i="22" s="1"/>
  <c r="D157" i="22" s="1"/>
  <c r="M156" i="22"/>
  <c r="K157" i="22" s="1"/>
  <c r="E156" i="23"/>
  <c r="S173" i="29"/>
  <c r="T173" i="29" s="1"/>
  <c r="T157" i="19"/>
  <c r="U156" i="19"/>
  <c r="S160" i="11"/>
  <c r="F156" i="22"/>
  <c r="U171" i="29"/>
  <c r="T172" i="29"/>
  <c r="U158" i="15"/>
  <c r="T159" i="15"/>
  <c r="L155" i="24"/>
  <c r="J156" i="24" s="1"/>
  <c r="M155" i="24"/>
  <c r="K156" i="24" s="1"/>
  <c r="F157" i="20"/>
  <c r="I155" i="25"/>
  <c r="F156" i="23"/>
  <c r="I156" i="23"/>
  <c r="T156" i="21"/>
  <c r="U155" i="21"/>
  <c r="E158" i="19"/>
  <c r="F160" i="11"/>
  <c r="I159" i="17"/>
  <c r="F158" i="18"/>
  <c r="L159" i="16"/>
  <c r="J160" i="16" s="1"/>
  <c r="M159" i="16"/>
  <c r="K160" i="16" s="1"/>
  <c r="E160" i="16" s="1"/>
  <c r="I157" i="21"/>
  <c r="T154" i="25"/>
  <c r="U153" i="25"/>
  <c r="T155" i="23"/>
  <c r="U154" i="23"/>
  <c r="U156" i="20"/>
  <c r="M154" i="26"/>
  <c r="K155" i="26" s="1"/>
  <c r="L154" i="26"/>
  <c r="J155" i="26" s="1"/>
  <c r="D155" i="26" s="1"/>
  <c r="T157" i="21" l="1"/>
  <c r="U172" i="29"/>
  <c r="U159" i="15"/>
  <c r="F161" i="11"/>
  <c r="E158" i="20"/>
  <c r="F160" i="15"/>
  <c r="L173" i="29"/>
  <c r="J174" i="29" s="1"/>
  <c r="M173" i="29"/>
  <c r="K174" i="29" s="1"/>
  <c r="S160" i="16"/>
  <c r="T160" i="16" s="1"/>
  <c r="L160" i="15"/>
  <c r="J161" i="15" s="1"/>
  <c r="D161" i="15" s="1"/>
  <c r="M160" i="15"/>
  <c r="K161" i="15" s="1"/>
  <c r="E159" i="18"/>
  <c r="S158" i="19"/>
  <c r="L156" i="23"/>
  <c r="J157" i="23" s="1"/>
  <c r="M156" i="23"/>
  <c r="K157" i="23" s="1"/>
  <c r="I156" i="24"/>
  <c r="D156" i="24"/>
  <c r="E157" i="22"/>
  <c r="S155" i="25"/>
  <c r="U158" i="16"/>
  <c r="T159" i="16"/>
  <c r="I159" i="18"/>
  <c r="U158" i="17"/>
  <c r="E156" i="24"/>
  <c r="I160" i="16"/>
  <c r="D160" i="16"/>
  <c r="T160" i="11"/>
  <c r="U159" i="11"/>
  <c r="F158" i="20"/>
  <c r="F157" i="22"/>
  <c r="S156" i="23"/>
  <c r="M157" i="21"/>
  <c r="K158" i="21" s="1"/>
  <c r="L157" i="21"/>
  <c r="J158" i="21" s="1"/>
  <c r="F159" i="18"/>
  <c r="M159" i="17"/>
  <c r="K160" i="17" s="1"/>
  <c r="L159" i="17"/>
  <c r="J160" i="17" s="1"/>
  <c r="I155" i="26"/>
  <c r="M155" i="25"/>
  <c r="K156" i="25" s="1"/>
  <c r="E156" i="25" s="1"/>
  <c r="L155" i="25"/>
  <c r="J156" i="25" s="1"/>
  <c r="S161" i="11"/>
  <c r="U160" i="11" s="1"/>
  <c r="I157" i="22"/>
  <c r="I158" i="20"/>
  <c r="L158" i="19"/>
  <c r="J159" i="19" s="1"/>
  <c r="M158" i="19"/>
  <c r="K159" i="19" s="1"/>
  <c r="I161" i="11"/>
  <c r="U154" i="24"/>
  <c r="T155" i="24"/>
  <c r="T161" i="11" l="1"/>
  <c r="U159" i="16"/>
  <c r="S156" i="25"/>
  <c r="U155" i="25" s="1"/>
  <c r="T156" i="23"/>
  <c r="U155" i="23"/>
  <c r="M156" i="24"/>
  <c r="K157" i="24" s="1"/>
  <c r="L156" i="24"/>
  <c r="J157" i="24" s="1"/>
  <c r="D157" i="24" s="1"/>
  <c r="M155" i="26"/>
  <c r="K156" i="26" s="1"/>
  <c r="L155" i="26"/>
  <c r="J156" i="26" s="1"/>
  <c r="F160" i="16"/>
  <c r="E161" i="15"/>
  <c r="F161" i="15"/>
  <c r="I160" i="17"/>
  <c r="D160" i="17"/>
  <c r="F156" i="24"/>
  <c r="I157" i="23"/>
  <c r="D157" i="23"/>
  <c r="I161" i="15"/>
  <c r="I174" i="29"/>
  <c r="D174" i="29"/>
  <c r="M161" i="11"/>
  <c r="K162" i="11" s="1"/>
  <c r="L161" i="11"/>
  <c r="J162" i="11" s="1"/>
  <c r="M158" i="20"/>
  <c r="K159" i="20" s="1"/>
  <c r="L158" i="20"/>
  <c r="J159" i="20" s="1"/>
  <c r="E158" i="21"/>
  <c r="M159" i="18"/>
  <c r="K160" i="18" s="1"/>
  <c r="E160" i="18" s="1"/>
  <c r="L159" i="18"/>
  <c r="J160" i="18" s="1"/>
  <c r="S157" i="22"/>
  <c r="T158" i="19"/>
  <c r="U157" i="19"/>
  <c r="I156" i="25"/>
  <c r="D156" i="25"/>
  <c r="S156" i="24"/>
  <c r="E174" i="29"/>
  <c r="I159" i="19"/>
  <c r="D159" i="19"/>
  <c r="L157" i="22"/>
  <c r="J158" i="22" s="1"/>
  <c r="M157" i="22"/>
  <c r="K158" i="22" s="1"/>
  <c r="E158" i="22" s="1"/>
  <c r="E160" i="17"/>
  <c r="I158" i="21"/>
  <c r="D158" i="21"/>
  <c r="E157" i="23"/>
  <c r="M160" i="16"/>
  <c r="K161" i="16" s="1"/>
  <c r="L160" i="16"/>
  <c r="J161" i="16" s="1"/>
  <c r="T155" i="25"/>
  <c r="U154" i="25"/>
  <c r="E159" i="19"/>
  <c r="S159" i="18"/>
  <c r="S158" i="20"/>
  <c r="T156" i="25" l="1"/>
  <c r="U158" i="18"/>
  <c r="T159" i="18"/>
  <c r="S158" i="22"/>
  <c r="T158" i="22" s="1"/>
  <c r="I162" i="11"/>
  <c r="D162" i="11"/>
  <c r="F157" i="24"/>
  <c r="S159" i="19"/>
  <c r="S157" i="23"/>
  <c r="S160" i="17"/>
  <c r="S174" i="29"/>
  <c r="T156" i="24"/>
  <c r="U155" i="24"/>
  <c r="F156" i="25"/>
  <c r="T157" i="22"/>
  <c r="U156" i="22"/>
  <c r="E162" i="11"/>
  <c r="M157" i="23"/>
  <c r="K158" i="23" s="1"/>
  <c r="L157" i="23"/>
  <c r="J158" i="23" s="1"/>
  <c r="D158" i="23" s="1"/>
  <c r="S160" i="18"/>
  <c r="T160" i="18" s="1"/>
  <c r="E161" i="16"/>
  <c r="I158" i="22"/>
  <c r="D158" i="22"/>
  <c r="L156" i="25"/>
  <c r="J157" i="25" s="1"/>
  <c r="D157" i="25" s="1"/>
  <c r="M156" i="25"/>
  <c r="K157" i="25" s="1"/>
  <c r="F157" i="23"/>
  <c r="F160" i="17"/>
  <c r="S161" i="15"/>
  <c r="M158" i="21"/>
  <c r="K159" i="21" s="1"/>
  <c r="L158" i="21"/>
  <c r="J159" i="21" s="1"/>
  <c r="D159" i="21" s="1"/>
  <c r="F159" i="19"/>
  <c r="E157" i="24"/>
  <c r="S158" i="21"/>
  <c r="M174" i="29"/>
  <c r="K175" i="29" s="1"/>
  <c r="L174" i="29"/>
  <c r="J175" i="29" s="1"/>
  <c r="D175" i="29" s="1"/>
  <c r="M160" i="17"/>
  <c r="K161" i="17" s="1"/>
  <c r="L160" i="17"/>
  <c r="J161" i="17" s="1"/>
  <c r="D161" i="17" s="1"/>
  <c r="I156" i="26"/>
  <c r="D156" i="26"/>
  <c r="T158" i="20"/>
  <c r="U157" i="20"/>
  <c r="E159" i="20"/>
  <c r="I161" i="16"/>
  <c r="F158" i="21"/>
  <c r="M159" i="19"/>
  <c r="K160" i="19" s="1"/>
  <c r="L159" i="19"/>
  <c r="J160" i="19" s="1"/>
  <c r="I160" i="18"/>
  <c r="D160" i="18"/>
  <c r="I159" i="20"/>
  <c r="D159" i="20"/>
  <c r="F174" i="29"/>
  <c r="L161" i="15"/>
  <c r="J162" i="15" s="1"/>
  <c r="M161" i="15"/>
  <c r="K162" i="15" s="1"/>
  <c r="E162" i="15" s="1"/>
  <c r="D161" i="16"/>
  <c r="I157" i="24"/>
  <c r="U157" i="22" l="1"/>
  <c r="F157" i="25"/>
  <c r="I162" i="15"/>
  <c r="D162" i="15"/>
  <c r="L161" i="16"/>
  <c r="J162" i="16" s="1"/>
  <c r="D162" i="16" s="1"/>
  <c r="M161" i="16"/>
  <c r="K162" i="16" s="1"/>
  <c r="E162" i="16" s="1"/>
  <c r="L156" i="26"/>
  <c r="J157" i="26" s="1"/>
  <c r="M156" i="26"/>
  <c r="K157" i="26" s="1"/>
  <c r="L160" i="18"/>
  <c r="J161" i="18" s="1"/>
  <c r="M160" i="18"/>
  <c r="K161" i="18" s="1"/>
  <c r="F159" i="21"/>
  <c r="E159" i="21"/>
  <c r="F158" i="22"/>
  <c r="U156" i="23"/>
  <c r="T157" i="23"/>
  <c r="L162" i="11"/>
  <c r="J163" i="11" s="1"/>
  <c r="D163" i="11" s="1"/>
  <c r="M162" i="11"/>
  <c r="K163" i="11" s="1"/>
  <c r="F175" i="29"/>
  <c r="T158" i="21"/>
  <c r="U157" i="21"/>
  <c r="T161" i="15"/>
  <c r="U160" i="15"/>
  <c r="E161" i="17"/>
  <c r="E160" i="19"/>
  <c r="F161" i="16"/>
  <c r="F159" i="20"/>
  <c r="F161" i="17"/>
  <c r="I157" i="25"/>
  <c r="S161" i="16"/>
  <c r="E175" i="29"/>
  <c r="E158" i="23"/>
  <c r="I160" i="19"/>
  <c r="S159" i="20"/>
  <c r="I161" i="17"/>
  <c r="D160" i="19"/>
  <c r="S162" i="15"/>
  <c r="T162" i="15" s="1"/>
  <c r="S162" i="11"/>
  <c r="U173" i="29"/>
  <c r="T174" i="29"/>
  <c r="L159" i="20"/>
  <c r="J160" i="20" s="1"/>
  <c r="D160" i="20" s="1"/>
  <c r="M159" i="20"/>
  <c r="K160" i="20" s="1"/>
  <c r="L157" i="24"/>
  <c r="J158" i="24" s="1"/>
  <c r="M157" i="24"/>
  <c r="K158" i="24" s="1"/>
  <c r="E158" i="24" s="1"/>
  <c r="F160" i="18"/>
  <c r="I175" i="29"/>
  <c r="S157" i="24"/>
  <c r="I159" i="21"/>
  <c r="F158" i="23"/>
  <c r="E157" i="25"/>
  <c r="M158" i="22"/>
  <c r="K159" i="22" s="1"/>
  <c r="L158" i="22"/>
  <c r="J159" i="22" s="1"/>
  <c r="I158" i="23"/>
  <c r="T160" i="17"/>
  <c r="U159" i="17"/>
  <c r="T159" i="19"/>
  <c r="U158" i="19"/>
  <c r="F162" i="11"/>
  <c r="U159" i="18"/>
  <c r="F160" i="20" l="1"/>
  <c r="F163" i="11"/>
  <c r="I159" i="22"/>
  <c r="M175" i="29"/>
  <c r="K176" i="29" s="1"/>
  <c r="E176" i="29" s="1"/>
  <c r="L175" i="29"/>
  <c r="J176" i="29" s="1"/>
  <c r="E160" i="20"/>
  <c r="M157" i="25"/>
  <c r="K158" i="25" s="1"/>
  <c r="E158" i="25" s="1"/>
  <c r="L157" i="25"/>
  <c r="J158" i="25" s="1"/>
  <c r="S161" i="17"/>
  <c r="S159" i="21"/>
  <c r="F160" i="19"/>
  <c r="F162" i="16"/>
  <c r="I161" i="18"/>
  <c r="S157" i="25"/>
  <c r="T157" i="24"/>
  <c r="U156" i="24"/>
  <c r="E163" i="11"/>
  <c r="S158" i="23"/>
  <c r="T161" i="16"/>
  <c r="U160" i="16"/>
  <c r="I163" i="11"/>
  <c r="D159" i="22"/>
  <c r="L162" i="15"/>
  <c r="J163" i="15" s="1"/>
  <c r="D163" i="15" s="1"/>
  <c r="M162" i="15"/>
  <c r="K163" i="15" s="1"/>
  <c r="M158" i="23"/>
  <c r="K159" i="23" s="1"/>
  <c r="E159" i="23" s="1"/>
  <c r="L158" i="23"/>
  <c r="J159" i="23" s="1"/>
  <c r="E161" i="18"/>
  <c r="F162" i="15"/>
  <c r="E159" i="22"/>
  <c r="S158" i="24"/>
  <c r="I160" i="20"/>
  <c r="U161" i="11"/>
  <c r="T162" i="11"/>
  <c r="T159" i="20"/>
  <c r="U158" i="20"/>
  <c r="S162" i="16"/>
  <c r="I157" i="26"/>
  <c r="M159" i="21"/>
  <c r="K160" i="21" s="1"/>
  <c r="E160" i="21" s="1"/>
  <c r="L159" i="21"/>
  <c r="J160" i="21" s="1"/>
  <c r="D161" i="18"/>
  <c r="I158" i="24"/>
  <c r="D158" i="24"/>
  <c r="M161" i="17"/>
  <c r="K162" i="17" s="1"/>
  <c r="E162" i="17" s="1"/>
  <c r="L161" i="17"/>
  <c r="J162" i="17" s="1"/>
  <c r="L160" i="19"/>
  <c r="J161" i="19" s="1"/>
  <c r="M160" i="19"/>
  <c r="K161" i="19" s="1"/>
  <c r="E161" i="19" s="1"/>
  <c r="S175" i="29"/>
  <c r="S160" i="19"/>
  <c r="U161" i="15"/>
  <c r="D157" i="26"/>
  <c r="I162" i="16"/>
  <c r="S160" i="21" l="1"/>
  <c r="T160" i="21" s="1"/>
  <c r="S176" i="29"/>
  <c r="U175" i="29" s="1"/>
  <c r="S159" i="23"/>
  <c r="T159" i="23" s="1"/>
  <c r="S158" i="25"/>
  <c r="U157" i="25" s="1"/>
  <c r="S162" i="17"/>
  <c r="U174" i="29"/>
  <c r="T175" i="29"/>
  <c r="F161" i="18"/>
  <c r="M159" i="22"/>
  <c r="K160" i="22" s="1"/>
  <c r="E160" i="22" s="1"/>
  <c r="L159" i="22"/>
  <c r="J160" i="22" s="1"/>
  <c r="D160" i="22" s="1"/>
  <c r="L162" i="16"/>
  <c r="J163" i="16" s="1"/>
  <c r="M162" i="16"/>
  <c r="K163" i="16" s="1"/>
  <c r="S161" i="19"/>
  <c r="U160" i="19" s="1"/>
  <c r="F158" i="24"/>
  <c r="I160" i="21"/>
  <c r="D160" i="21"/>
  <c r="S159" i="22"/>
  <c r="E163" i="15"/>
  <c r="T162" i="16"/>
  <c r="S163" i="11"/>
  <c r="T158" i="24"/>
  <c r="I158" i="25"/>
  <c r="D158" i="25"/>
  <c r="I176" i="29"/>
  <c r="D176" i="29"/>
  <c r="I162" i="17"/>
  <c r="D162" i="17"/>
  <c r="L158" i="24"/>
  <c r="J159" i="24" s="1"/>
  <c r="M158" i="24"/>
  <c r="K159" i="24" s="1"/>
  <c r="S160" i="20"/>
  <c r="F163" i="15"/>
  <c r="I159" i="23"/>
  <c r="D159" i="23"/>
  <c r="F159" i="22"/>
  <c r="T158" i="23"/>
  <c r="U157" i="23"/>
  <c r="U156" i="25"/>
  <c r="T157" i="25"/>
  <c r="U160" i="17"/>
  <c r="T161" i="17"/>
  <c r="T160" i="19"/>
  <c r="U159" i="19"/>
  <c r="I161" i="19"/>
  <c r="L157" i="26"/>
  <c r="J158" i="26" s="1"/>
  <c r="M157" i="26"/>
  <c r="K158" i="26" s="1"/>
  <c r="M160" i="20"/>
  <c r="K161" i="20" s="1"/>
  <c r="E161" i="20" s="1"/>
  <c r="L160" i="20"/>
  <c r="J161" i="20" s="1"/>
  <c r="S161" i="18"/>
  <c r="I163" i="15"/>
  <c r="L163" i="11"/>
  <c r="J164" i="11" s="1"/>
  <c r="M163" i="11"/>
  <c r="K164" i="11" s="1"/>
  <c r="U161" i="16"/>
  <c r="U157" i="24"/>
  <c r="M161" i="18"/>
  <c r="K162" i="18" s="1"/>
  <c r="L161" i="18"/>
  <c r="J162" i="18" s="1"/>
  <c r="D161" i="19"/>
  <c r="U158" i="21"/>
  <c r="T159" i="21"/>
  <c r="T176" i="29" l="1"/>
  <c r="U158" i="23"/>
  <c r="U159" i="21"/>
  <c r="T161" i="19"/>
  <c r="S161" i="20"/>
  <c r="T161" i="20" s="1"/>
  <c r="I162" i="18"/>
  <c r="L161" i="19"/>
  <c r="J162" i="19" s="1"/>
  <c r="D162" i="19" s="1"/>
  <c r="M161" i="19"/>
  <c r="K162" i="19" s="1"/>
  <c r="F162" i="17"/>
  <c r="L158" i="25"/>
  <c r="J159" i="25" s="1"/>
  <c r="D159" i="25" s="1"/>
  <c r="M158" i="25"/>
  <c r="K159" i="25" s="1"/>
  <c r="E163" i="16"/>
  <c r="I158" i="26"/>
  <c r="M176" i="29"/>
  <c r="K177" i="29" s="1"/>
  <c r="L176" i="29"/>
  <c r="J177" i="29" s="1"/>
  <c r="D177" i="29" s="1"/>
  <c r="M160" i="21"/>
  <c r="K161" i="21" s="1"/>
  <c r="L160" i="21"/>
  <c r="J161" i="21" s="1"/>
  <c r="I161" i="20"/>
  <c r="D161" i="20"/>
  <c r="D158" i="26"/>
  <c r="U161" i="17"/>
  <c r="E159" i="24"/>
  <c r="M162" i="17"/>
  <c r="K163" i="17" s="1"/>
  <c r="L162" i="17"/>
  <c r="J163" i="17" s="1"/>
  <c r="F158" i="25"/>
  <c r="S163" i="15"/>
  <c r="U158" i="22"/>
  <c r="T159" i="22"/>
  <c r="I160" i="22"/>
  <c r="T161" i="18"/>
  <c r="U160" i="18"/>
  <c r="T163" i="11"/>
  <c r="U162" i="11"/>
  <c r="I164" i="11"/>
  <c r="D164" i="11"/>
  <c r="E162" i="18"/>
  <c r="T158" i="25"/>
  <c r="F159" i="23"/>
  <c r="S160" i="22"/>
  <c r="T160" i="22" s="1"/>
  <c r="I163" i="16"/>
  <c r="D163" i="16"/>
  <c r="D162" i="18"/>
  <c r="F161" i="19"/>
  <c r="M163" i="15"/>
  <c r="K164" i="15" s="1"/>
  <c r="L163" i="15"/>
  <c r="J164" i="15" s="1"/>
  <c r="T162" i="17"/>
  <c r="F160" i="22"/>
  <c r="L159" i="23"/>
  <c r="J160" i="23" s="1"/>
  <c r="D160" i="23" s="1"/>
  <c r="M159" i="23"/>
  <c r="K160" i="23" s="1"/>
  <c r="U159" i="20"/>
  <c r="T160" i="20"/>
  <c r="I159" i="24"/>
  <c r="F176" i="29"/>
  <c r="E164" i="11"/>
  <c r="F160" i="21"/>
  <c r="D159" i="24"/>
  <c r="U160" i="20" l="1"/>
  <c r="F159" i="25"/>
  <c r="F160" i="23"/>
  <c r="F159" i="24"/>
  <c r="F162" i="19"/>
  <c r="I163" i="17"/>
  <c r="E177" i="29"/>
  <c r="E159" i="25"/>
  <c r="M159" i="24"/>
  <c r="K160" i="24" s="1"/>
  <c r="E160" i="24" s="1"/>
  <c r="L159" i="24"/>
  <c r="J160" i="24" s="1"/>
  <c r="D160" i="24" s="1"/>
  <c r="I164" i="15"/>
  <c r="D164" i="15"/>
  <c r="F163" i="16"/>
  <c r="S162" i="18"/>
  <c r="E162" i="19"/>
  <c r="F164" i="11"/>
  <c r="S159" i="24"/>
  <c r="F161" i="20"/>
  <c r="E161" i="21"/>
  <c r="L158" i="26"/>
  <c r="J159" i="26" s="1"/>
  <c r="D159" i="26" s="1"/>
  <c r="M158" i="26"/>
  <c r="K159" i="26" s="1"/>
  <c r="S163" i="16"/>
  <c r="I162" i="19"/>
  <c r="S164" i="11"/>
  <c r="F162" i="18"/>
  <c r="M164" i="11"/>
  <c r="K165" i="11" s="1"/>
  <c r="L164" i="11"/>
  <c r="J165" i="11" s="1"/>
  <c r="L160" i="22"/>
  <c r="J161" i="22" s="1"/>
  <c r="M160" i="22"/>
  <c r="K161" i="22" s="1"/>
  <c r="U162" i="15"/>
  <c r="T163" i="15"/>
  <c r="M161" i="20"/>
  <c r="K162" i="20" s="1"/>
  <c r="L161" i="20"/>
  <c r="J162" i="20" s="1"/>
  <c r="U159" i="22"/>
  <c r="E163" i="17"/>
  <c r="I161" i="21"/>
  <c r="I159" i="25"/>
  <c r="M162" i="18"/>
  <c r="K163" i="18" s="1"/>
  <c r="L162" i="18"/>
  <c r="J163" i="18" s="1"/>
  <c r="D163" i="18" s="1"/>
  <c r="D161" i="21"/>
  <c r="E160" i="23"/>
  <c r="F177" i="29"/>
  <c r="I160" i="23"/>
  <c r="M163" i="16"/>
  <c r="K164" i="16" s="1"/>
  <c r="L163" i="16"/>
  <c r="J164" i="16" s="1"/>
  <c r="D164" i="16" s="1"/>
  <c r="E164" i="15"/>
  <c r="I177" i="29"/>
  <c r="D163" i="17"/>
  <c r="F164" i="16" l="1"/>
  <c r="S163" i="17"/>
  <c r="E161" i="22"/>
  <c r="U163" i="11"/>
  <c r="T164" i="11"/>
  <c r="S160" i="24"/>
  <c r="U159" i="24" s="1"/>
  <c r="T162" i="18"/>
  <c r="U161" i="18"/>
  <c r="F164" i="15"/>
  <c r="F160" i="24"/>
  <c r="F163" i="17"/>
  <c r="F161" i="21"/>
  <c r="I161" i="22"/>
  <c r="D161" i="22"/>
  <c r="F163" i="18"/>
  <c r="U158" i="24"/>
  <c r="T159" i="24"/>
  <c r="S159" i="25"/>
  <c r="I163" i="18"/>
  <c r="I162" i="20"/>
  <c r="I165" i="11"/>
  <c r="M162" i="19"/>
  <c r="K163" i="19" s="1"/>
  <c r="E163" i="19" s="1"/>
  <c r="L162" i="19"/>
  <c r="J163" i="19" s="1"/>
  <c r="I159" i="26"/>
  <c r="D162" i="20"/>
  <c r="D165" i="11"/>
  <c r="M164" i="15"/>
  <c r="K165" i="15" s="1"/>
  <c r="E165" i="15" s="1"/>
  <c r="L164" i="15"/>
  <c r="J165" i="15" s="1"/>
  <c r="D165" i="15" s="1"/>
  <c r="L163" i="17"/>
  <c r="J164" i="17" s="1"/>
  <c r="M163" i="17"/>
  <c r="K164" i="17" s="1"/>
  <c r="S164" i="15"/>
  <c r="I164" i="16"/>
  <c r="U162" i="16"/>
  <c r="T163" i="16"/>
  <c r="M159" i="25"/>
  <c r="K160" i="25" s="1"/>
  <c r="E160" i="25" s="1"/>
  <c r="L159" i="25"/>
  <c r="J160" i="25" s="1"/>
  <c r="S162" i="19"/>
  <c r="M177" i="29"/>
  <c r="K178" i="29" s="1"/>
  <c r="L177" i="29"/>
  <c r="J178" i="29" s="1"/>
  <c r="M160" i="23"/>
  <c r="K161" i="23" s="1"/>
  <c r="L160" i="23"/>
  <c r="J161" i="23" s="1"/>
  <c r="S160" i="23"/>
  <c r="L161" i="21"/>
  <c r="J162" i="21" s="1"/>
  <c r="M161" i="21"/>
  <c r="K162" i="21" s="1"/>
  <c r="E162" i="21" s="1"/>
  <c r="E162" i="20"/>
  <c r="E165" i="11"/>
  <c r="E164" i="16"/>
  <c r="S161" i="21"/>
  <c r="E163" i="18"/>
  <c r="I160" i="24"/>
  <c r="S177" i="29"/>
  <c r="T160" i="24" l="1"/>
  <c r="S162" i="21"/>
  <c r="T162" i="21" s="1"/>
  <c r="S160" i="25"/>
  <c r="T160" i="25" s="1"/>
  <c r="U160" i="21"/>
  <c r="T161" i="21"/>
  <c r="S162" i="20"/>
  <c r="T160" i="23"/>
  <c r="U159" i="23"/>
  <c r="L164" i="16"/>
  <c r="J165" i="16" s="1"/>
  <c r="M164" i="16"/>
  <c r="K165" i="16" s="1"/>
  <c r="E165" i="16" s="1"/>
  <c r="M165" i="11"/>
  <c r="K166" i="11" s="1"/>
  <c r="L165" i="11"/>
  <c r="J166" i="11" s="1"/>
  <c r="D166" i="11" s="1"/>
  <c r="L163" i="18"/>
  <c r="J164" i="18" s="1"/>
  <c r="M163" i="18"/>
  <c r="K164" i="18" s="1"/>
  <c r="F165" i="15"/>
  <c r="S164" i="16"/>
  <c r="I162" i="21"/>
  <c r="S165" i="15"/>
  <c r="U164" i="15" s="1"/>
  <c r="F165" i="11"/>
  <c r="S163" i="18"/>
  <c r="U176" i="29"/>
  <c r="T177" i="29"/>
  <c r="E161" i="23"/>
  <c r="I178" i="29"/>
  <c r="D178" i="29"/>
  <c r="I160" i="25"/>
  <c r="D160" i="25"/>
  <c r="L161" i="22"/>
  <c r="J162" i="22" s="1"/>
  <c r="D162" i="22" s="1"/>
  <c r="M161" i="22"/>
  <c r="K162" i="22" s="1"/>
  <c r="E164" i="17"/>
  <c r="I164" i="17"/>
  <c r="M159" i="26"/>
  <c r="K160" i="26" s="1"/>
  <c r="L159" i="26"/>
  <c r="J160" i="26" s="1"/>
  <c r="S161" i="22"/>
  <c r="M160" i="24"/>
  <c r="K161" i="24" s="1"/>
  <c r="L160" i="24"/>
  <c r="J161" i="24" s="1"/>
  <c r="I161" i="23"/>
  <c r="D161" i="23"/>
  <c r="S163" i="19"/>
  <c r="I165" i="15"/>
  <c r="I163" i="19"/>
  <c r="D163" i="19"/>
  <c r="E178" i="29"/>
  <c r="S165" i="11"/>
  <c r="U161" i="19"/>
  <c r="T162" i="19"/>
  <c r="T164" i="15"/>
  <c r="U163" i="15"/>
  <c r="F162" i="20"/>
  <c r="M162" i="20"/>
  <c r="K163" i="20" s="1"/>
  <c r="E163" i="20" s="1"/>
  <c r="L162" i="20"/>
  <c r="J163" i="20" s="1"/>
  <c r="T159" i="25"/>
  <c r="U158" i="25"/>
  <c r="F161" i="22"/>
  <c r="D162" i="21"/>
  <c r="D164" i="17"/>
  <c r="U162" i="17"/>
  <c r="T163" i="17"/>
  <c r="U161" i="21" l="1"/>
  <c r="T165" i="15"/>
  <c r="S163" i="20"/>
  <c r="T163" i="20" s="1"/>
  <c r="I163" i="20"/>
  <c r="T165" i="11"/>
  <c r="U164" i="11"/>
  <c r="T161" i="22"/>
  <c r="U160" i="22"/>
  <c r="L164" i="17"/>
  <c r="J165" i="17" s="1"/>
  <c r="M164" i="17"/>
  <c r="K165" i="17" s="1"/>
  <c r="E165" i="17" s="1"/>
  <c r="F160" i="25"/>
  <c r="I165" i="16"/>
  <c r="D165" i="16"/>
  <c r="L163" i="19"/>
  <c r="J164" i="19" s="1"/>
  <c r="D164" i="19" s="1"/>
  <c r="M163" i="19"/>
  <c r="K164" i="19" s="1"/>
  <c r="I161" i="24"/>
  <c r="D161" i="24"/>
  <c r="M178" i="29"/>
  <c r="K179" i="29" s="1"/>
  <c r="L178" i="29"/>
  <c r="J179" i="29" s="1"/>
  <c r="D179" i="29" s="1"/>
  <c r="F166" i="11"/>
  <c r="U159" i="25"/>
  <c r="T163" i="19"/>
  <c r="S178" i="29"/>
  <c r="F161" i="23"/>
  <c r="E161" i="24"/>
  <c r="S164" i="17"/>
  <c r="I162" i="22"/>
  <c r="L160" i="25"/>
  <c r="J161" i="25" s="1"/>
  <c r="D161" i="25" s="1"/>
  <c r="M160" i="25"/>
  <c r="K161" i="25" s="1"/>
  <c r="S161" i="23"/>
  <c r="T163" i="18"/>
  <c r="U162" i="18"/>
  <c r="I164" i="18"/>
  <c r="D164" i="18"/>
  <c r="F162" i="21"/>
  <c r="D163" i="20"/>
  <c r="M161" i="23"/>
  <c r="K162" i="23" s="1"/>
  <c r="L161" i="23"/>
  <c r="J162" i="23" s="1"/>
  <c r="D162" i="23" s="1"/>
  <c r="S165" i="16"/>
  <c r="U164" i="16" s="1"/>
  <c r="E166" i="11"/>
  <c r="I160" i="26"/>
  <c r="D160" i="26"/>
  <c r="T164" i="16"/>
  <c r="U163" i="16"/>
  <c r="F164" i="17"/>
  <c r="F162" i="22"/>
  <c r="U162" i="19"/>
  <c r="F163" i="19"/>
  <c r="M165" i="15"/>
  <c r="K166" i="15" s="1"/>
  <c r="L165" i="15"/>
  <c r="J166" i="15" s="1"/>
  <c r="E162" i="22"/>
  <c r="F178" i="29"/>
  <c r="E164" i="18"/>
  <c r="M162" i="21"/>
  <c r="K163" i="21" s="1"/>
  <c r="L162" i="21"/>
  <c r="J163" i="21" s="1"/>
  <c r="I166" i="11"/>
  <c r="U161" i="20"/>
  <c r="T162" i="20"/>
  <c r="U162" i="20" l="1"/>
  <c r="T165" i="16"/>
  <c r="F161" i="25"/>
  <c r="S165" i="17"/>
  <c r="T165" i="17" s="1"/>
  <c r="E163" i="21"/>
  <c r="I166" i="15"/>
  <c r="D166" i="15"/>
  <c r="L162" i="22"/>
  <c r="J163" i="22" s="1"/>
  <c r="M162" i="22"/>
  <c r="K163" i="22" s="1"/>
  <c r="E163" i="22" s="1"/>
  <c r="E164" i="19"/>
  <c r="M165" i="16"/>
  <c r="K166" i="16" s="1"/>
  <c r="L165" i="16"/>
  <c r="J166" i="16" s="1"/>
  <c r="D166" i="16" s="1"/>
  <c r="E166" i="15"/>
  <c r="L164" i="18"/>
  <c r="J165" i="18" s="1"/>
  <c r="D165" i="18" s="1"/>
  <c r="M164" i="18"/>
  <c r="K165" i="18" s="1"/>
  <c r="E165" i="18" s="1"/>
  <c r="F162" i="23"/>
  <c r="F161" i="24"/>
  <c r="I164" i="19"/>
  <c r="I165" i="17"/>
  <c r="L163" i="20"/>
  <c r="J164" i="20" s="1"/>
  <c r="D164" i="20" s="1"/>
  <c r="M163" i="20"/>
  <c r="K164" i="20" s="1"/>
  <c r="L166" i="11"/>
  <c r="J167" i="11" s="1"/>
  <c r="M166" i="11"/>
  <c r="K167" i="11" s="1"/>
  <c r="E167" i="11" s="1"/>
  <c r="D165" i="17"/>
  <c r="S166" i="11"/>
  <c r="E161" i="25"/>
  <c r="S161" i="24"/>
  <c r="F165" i="16"/>
  <c r="E162" i="23"/>
  <c r="U177" i="29"/>
  <c r="T178" i="29"/>
  <c r="F179" i="29"/>
  <c r="M160" i="26"/>
  <c r="K161" i="26" s="1"/>
  <c r="L160" i="26"/>
  <c r="J161" i="26" s="1"/>
  <c r="F163" i="20"/>
  <c r="U160" i="23"/>
  <c r="T161" i="23"/>
  <c r="I163" i="21"/>
  <c r="S164" i="18"/>
  <c r="S162" i="22"/>
  <c r="F164" i="19"/>
  <c r="I162" i="23"/>
  <c r="D163" i="21"/>
  <c r="F164" i="18"/>
  <c r="I161" i="25"/>
  <c r="U163" i="17"/>
  <c r="T164" i="17"/>
  <c r="E179" i="29"/>
  <c r="I179" i="29"/>
  <c r="L161" i="24"/>
  <c r="J162" i="24" s="1"/>
  <c r="M161" i="24"/>
  <c r="K162" i="24" s="1"/>
  <c r="M162" i="23" l="1"/>
  <c r="K163" i="23" s="1"/>
  <c r="E163" i="23" s="1"/>
  <c r="L162" i="23"/>
  <c r="J163" i="23" s="1"/>
  <c r="S163" i="22"/>
  <c r="T163" i="22" s="1"/>
  <c r="F166" i="16"/>
  <c r="S161" i="25"/>
  <c r="E164" i="20"/>
  <c r="L166" i="15"/>
  <c r="J167" i="15" s="1"/>
  <c r="M166" i="15"/>
  <c r="K167" i="15" s="1"/>
  <c r="E167" i="15" s="1"/>
  <c r="I162" i="24"/>
  <c r="T162" i="22"/>
  <c r="U161" i="22"/>
  <c r="M163" i="21"/>
  <c r="K164" i="21" s="1"/>
  <c r="L163" i="21"/>
  <c r="J164" i="21" s="1"/>
  <c r="D164" i="21" s="1"/>
  <c r="I161" i="26"/>
  <c r="F165" i="17"/>
  <c r="I164" i="20"/>
  <c r="L164" i="19"/>
  <c r="J165" i="19" s="1"/>
  <c r="M164" i="19"/>
  <c r="K165" i="19" s="1"/>
  <c r="E165" i="19" s="1"/>
  <c r="E166" i="16"/>
  <c r="I163" i="22"/>
  <c r="D163" i="22"/>
  <c r="S163" i="21"/>
  <c r="M161" i="25"/>
  <c r="K162" i="25" s="1"/>
  <c r="E162" i="25" s="1"/>
  <c r="L161" i="25"/>
  <c r="J162" i="25" s="1"/>
  <c r="S165" i="18"/>
  <c r="U164" i="18" s="1"/>
  <c r="S162" i="23"/>
  <c r="T161" i="24"/>
  <c r="U160" i="24"/>
  <c r="S166" i="15"/>
  <c r="S164" i="19"/>
  <c r="F166" i="15"/>
  <c r="S179" i="29"/>
  <c r="S167" i="11"/>
  <c r="T167" i="11" s="1"/>
  <c r="I166" i="16"/>
  <c r="F165" i="18"/>
  <c r="M179" i="29"/>
  <c r="K180" i="29" s="1"/>
  <c r="E180" i="29" s="1"/>
  <c r="L179" i="29"/>
  <c r="J180" i="29" s="1"/>
  <c r="U164" i="17"/>
  <c r="F163" i="21"/>
  <c r="D161" i="26"/>
  <c r="U163" i="18"/>
  <c r="T164" i="18"/>
  <c r="F164" i="20"/>
  <c r="E162" i="24"/>
  <c r="T166" i="11"/>
  <c r="U165" i="11"/>
  <c r="I167" i="11"/>
  <c r="D167" i="11"/>
  <c r="M165" i="17"/>
  <c r="K166" i="17" s="1"/>
  <c r="L165" i="17"/>
  <c r="J166" i="17" s="1"/>
  <c r="D162" i="24"/>
  <c r="I165" i="18"/>
  <c r="U166" i="11" l="1"/>
  <c r="S180" i="29"/>
  <c r="T180" i="29" s="1"/>
  <c r="F162" i="24"/>
  <c r="F164" i="21"/>
  <c r="U165" i="15"/>
  <c r="T166" i="15"/>
  <c r="S163" i="23"/>
  <c r="U162" i="23" s="1"/>
  <c r="S166" i="16"/>
  <c r="I167" i="15"/>
  <c r="S162" i="25"/>
  <c r="U161" i="25" s="1"/>
  <c r="I166" i="17"/>
  <c r="T179" i="29"/>
  <c r="U178" i="29"/>
  <c r="S165" i="19"/>
  <c r="T165" i="19" s="1"/>
  <c r="U161" i="23"/>
  <c r="T162" i="23"/>
  <c r="I162" i="25"/>
  <c r="D162" i="25"/>
  <c r="F163" i="22"/>
  <c r="M164" i="20"/>
  <c r="K165" i="20" s="1"/>
  <c r="E165" i="20" s="1"/>
  <c r="L164" i="20"/>
  <c r="J165" i="20" s="1"/>
  <c r="U160" i="25"/>
  <c r="T161" i="25"/>
  <c r="I163" i="23"/>
  <c r="D163" i="23"/>
  <c r="E166" i="17"/>
  <c r="S162" i="24"/>
  <c r="U163" i="19"/>
  <c r="T164" i="19"/>
  <c r="M161" i="26"/>
  <c r="K162" i="26" s="1"/>
  <c r="L161" i="26"/>
  <c r="J162" i="26" s="1"/>
  <c r="D162" i="26" s="1"/>
  <c r="M162" i="24"/>
  <c r="K163" i="24" s="1"/>
  <c r="L162" i="24"/>
  <c r="J163" i="24" s="1"/>
  <c r="S164" i="20"/>
  <c r="T163" i="21"/>
  <c r="U162" i="21"/>
  <c r="M167" i="11"/>
  <c r="K168" i="11" s="1"/>
  <c r="L167" i="11"/>
  <c r="J168" i="11" s="1"/>
  <c r="T165" i="18"/>
  <c r="M165" i="18"/>
  <c r="K166" i="18" s="1"/>
  <c r="L165" i="18"/>
  <c r="J166" i="18" s="1"/>
  <c r="F167" i="11"/>
  <c r="I180" i="29"/>
  <c r="D180" i="29"/>
  <c r="L166" i="16"/>
  <c r="J167" i="16" s="1"/>
  <c r="M166" i="16"/>
  <c r="K167" i="16" s="1"/>
  <c r="D167" i="15"/>
  <c r="S167" i="15"/>
  <c r="T167" i="15" s="1"/>
  <c r="E164" i="21"/>
  <c r="L163" i="22"/>
  <c r="J164" i="22" s="1"/>
  <c r="D164" i="22" s="1"/>
  <c r="M163" i="22"/>
  <c r="K164" i="22" s="1"/>
  <c r="I165" i="19"/>
  <c r="D165" i="19"/>
  <c r="D166" i="17"/>
  <c r="I164" i="21"/>
  <c r="U162" i="22"/>
  <c r="U164" i="19" l="1"/>
  <c r="T162" i="25"/>
  <c r="T163" i="23"/>
  <c r="L165" i="19"/>
  <c r="J166" i="19" s="1"/>
  <c r="D166" i="19" s="1"/>
  <c r="M165" i="19"/>
  <c r="K166" i="19" s="1"/>
  <c r="I163" i="24"/>
  <c r="T162" i="24"/>
  <c r="U161" i="24"/>
  <c r="T166" i="16"/>
  <c r="U165" i="16"/>
  <c r="E164" i="22"/>
  <c r="E168" i="11"/>
  <c r="L163" i="23"/>
  <c r="J164" i="23" s="1"/>
  <c r="D164" i="23" s="1"/>
  <c r="M163" i="23"/>
  <c r="K164" i="23" s="1"/>
  <c r="L162" i="25"/>
  <c r="J163" i="25" s="1"/>
  <c r="D163" i="25" s="1"/>
  <c r="M162" i="25"/>
  <c r="K163" i="25" s="1"/>
  <c r="M167" i="15"/>
  <c r="K168" i="15" s="1"/>
  <c r="L167" i="15"/>
  <c r="J168" i="15" s="1"/>
  <c r="D168" i="15" s="1"/>
  <c r="D163" i="24"/>
  <c r="F165" i="19"/>
  <c r="I164" i="22"/>
  <c r="F167" i="15"/>
  <c r="I167" i="16"/>
  <c r="D167" i="16"/>
  <c r="E166" i="18"/>
  <c r="T164" i="20"/>
  <c r="U163" i="20"/>
  <c r="I162" i="26"/>
  <c r="I165" i="20"/>
  <c r="D165" i="20"/>
  <c r="M180" i="29"/>
  <c r="K181" i="29" s="1"/>
  <c r="L180" i="29"/>
  <c r="J181" i="29" s="1"/>
  <c r="D181" i="29" s="1"/>
  <c r="I168" i="11"/>
  <c r="F166" i="17"/>
  <c r="I166" i="18"/>
  <c r="D166" i="18"/>
  <c r="S165" i="20"/>
  <c r="U164" i="20" s="1"/>
  <c r="S166" i="17"/>
  <c r="F164" i="22"/>
  <c r="M164" i="21"/>
  <c r="K165" i="21" s="1"/>
  <c r="L164" i="21"/>
  <c r="J165" i="21" s="1"/>
  <c r="S164" i="21"/>
  <c r="F180" i="29"/>
  <c r="D168" i="11"/>
  <c r="E163" i="24"/>
  <c r="F163" i="23"/>
  <c r="F162" i="25"/>
  <c r="U179" i="29"/>
  <c r="L166" i="17"/>
  <c r="J167" i="17" s="1"/>
  <c r="D167" i="17" s="1"/>
  <c r="M166" i="17"/>
  <c r="K167" i="17" s="1"/>
  <c r="E167" i="16"/>
  <c r="U166" i="15"/>
  <c r="T165" i="20" l="1"/>
  <c r="F167" i="17"/>
  <c r="F163" i="25"/>
  <c r="S167" i="16"/>
  <c r="F164" i="23"/>
  <c r="F166" i="18"/>
  <c r="F165" i="20"/>
  <c r="F163" i="24"/>
  <c r="I164" i="23"/>
  <c r="S164" i="22"/>
  <c r="E165" i="21"/>
  <c r="T166" i="17"/>
  <c r="U165" i="17"/>
  <c r="L168" i="11"/>
  <c r="J169" i="11" s="1"/>
  <c r="M168" i="11"/>
  <c r="K169" i="11" s="1"/>
  <c r="E169" i="11" s="1"/>
  <c r="F167" i="16"/>
  <c r="F168" i="15"/>
  <c r="I168" i="15"/>
  <c r="S168" i="11"/>
  <c r="S163" i="24"/>
  <c r="T164" i="21"/>
  <c r="U163" i="21"/>
  <c r="L166" i="18"/>
  <c r="J167" i="18" s="1"/>
  <c r="D167" i="18" s="1"/>
  <c r="M166" i="18"/>
  <c r="K167" i="18" s="1"/>
  <c r="E167" i="18" s="1"/>
  <c r="I181" i="29"/>
  <c r="L165" i="20"/>
  <c r="J166" i="20" s="1"/>
  <c r="M165" i="20"/>
  <c r="K166" i="20" s="1"/>
  <c r="L162" i="26"/>
  <c r="J163" i="26" s="1"/>
  <c r="M162" i="26"/>
  <c r="K163" i="26" s="1"/>
  <c r="F166" i="19"/>
  <c r="E168" i="15"/>
  <c r="E166" i="19"/>
  <c r="E167" i="17"/>
  <c r="M164" i="22"/>
  <c r="K165" i="22" s="1"/>
  <c r="L164" i="22"/>
  <c r="J165" i="22" s="1"/>
  <c r="I163" i="25"/>
  <c r="I167" i="17"/>
  <c r="F168" i="11"/>
  <c r="F181" i="29"/>
  <c r="I165" i="21"/>
  <c r="D165" i="21"/>
  <c r="E181" i="29"/>
  <c r="S166" i="18"/>
  <c r="M167" i="16"/>
  <c r="K168" i="16" s="1"/>
  <c r="E168" i="16" s="1"/>
  <c r="L167" i="16"/>
  <c r="J168" i="16" s="1"/>
  <c r="E163" i="25"/>
  <c r="E164" i="23"/>
  <c r="L163" i="24"/>
  <c r="J164" i="24" s="1"/>
  <c r="M163" i="24"/>
  <c r="K164" i="24" s="1"/>
  <c r="E164" i="24" s="1"/>
  <c r="I166" i="19"/>
  <c r="F167" i="18" l="1"/>
  <c r="I164" i="24"/>
  <c r="S164" i="23"/>
  <c r="I168" i="16"/>
  <c r="L167" i="17"/>
  <c r="J168" i="17" s="1"/>
  <c r="M167" i="17"/>
  <c r="K168" i="17" s="1"/>
  <c r="E168" i="17" s="1"/>
  <c r="S164" i="24"/>
  <c r="T164" i="24" s="1"/>
  <c r="T168" i="11"/>
  <c r="U167" i="11"/>
  <c r="U163" i="22"/>
  <c r="T164" i="22"/>
  <c r="D164" i="24"/>
  <c r="S168" i="16"/>
  <c r="M166" i="19"/>
  <c r="K167" i="19" s="1"/>
  <c r="E167" i="19" s="1"/>
  <c r="L166" i="19"/>
  <c r="J167" i="19" s="1"/>
  <c r="S181" i="29"/>
  <c r="F165" i="21"/>
  <c r="S167" i="17"/>
  <c r="I163" i="26"/>
  <c r="D163" i="26"/>
  <c r="L181" i="29"/>
  <c r="J182" i="29" s="1"/>
  <c r="M181" i="29"/>
  <c r="K182" i="29" s="1"/>
  <c r="U162" i="24"/>
  <c r="T163" i="24"/>
  <c r="M168" i="15"/>
  <c r="K169" i="15" s="1"/>
  <c r="E169" i="15" s="1"/>
  <c r="L168" i="15"/>
  <c r="J169" i="15" s="1"/>
  <c r="I169" i="11"/>
  <c r="T167" i="16"/>
  <c r="U166" i="16"/>
  <c r="S163" i="25"/>
  <c r="S167" i="18"/>
  <c r="T167" i="18" s="1"/>
  <c r="D169" i="11"/>
  <c r="M163" i="25"/>
  <c r="K164" i="25" s="1"/>
  <c r="E164" i="25" s="1"/>
  <c r="L163" i="25"/>
  <c r="J164" i="25" s="1"/>
  <c r="E166" i="20"/>
  <c r="D168" i="16"/>
  <c r="S165" i="21"/>
  <c r="M164" i="23"/>
  <c r="K165" i="23" s="1"/>
  <c r="E165" i="23" s="1"/>
  <c r="L164" i="23"/>
  <c r="J165" i="23" s="1"/>
  <c r="T166" i="18"/>
  <c r="U165" i="18"/>
  <c r="L165" i="21"/>
  <c r="J166" i="21" s="1"/>
  <c r="M165" i="21"/>
  <c r="K166" i="21" s="1"/>
  <c r="I165" i="22"/>
  <c r="D165" i="22"/>
  <c r="S166" i="19"/>
  <c r="S168" i="15"/>
  <c r="I166" i="20"/>
  <c r="I167" i="18"/>
  <c r="S169" i="11"/>
  <c r="E165" i="22"/>
  <c r="D166" i="20"/>
  <c r="U166" i="18" l="1"/>
  <c r="F166" i="20"/>
  <c r="I166" i="21"/>
  <c r="T165" i="21"/>
  <c r="U164" i="21"/>
  <c r="U180" i="29"/>
  <c r="T181" i="29"/>
  <c r="T166" i="19"/>
  <c r="U165" i="19"/>
  <c r="F168" i="16"/>
  <c r="D166" i="21"/>
  <c r="F165" i="22"/>
  <c r="F169" i="11"/>
  <c r="U167" i="16"/>
  <c r="I169" i="15"/>
  <c r="D169" i="15"/>
  <c r="U163" i="24"/>
  <c r="F164" i="24"/>
  <c r="L167" i="18"/>
  <c r="J168" i="18" s="1"/>
  <c r="M167" i="18"/>
  <c r="K168" i="18" s="1"/>
  <c r="U167" i="15"/>
  <c r="T168" i="15"/>
  <c r="E166" i="21"/>
  <c r="S166" i="20"/>
  <c r="T168" i="16"/>
  <c r="M163" i="26"/>
  <c r="K164" i="26" s="1"/>
  <c r="L163" i="26"/>
  <c r="J164" i="26" s="1"/>
  <c r="U166" i="17"/>
  <c r="T167" i="17"/>
  <c r="E182" i="29"/>
  <c r="T169" i="11"/>
  <c r="I168" i="17"/>
  <c r="D168" i="17"/>
  <c r="M164" i="24"/>
  <c r="K165" i="24" s="1"/>
  <c r="L164" i="24"/>
  <c r="J165" i="24" s="1"/>
  <c r="S167" i="19"/>
  <c r="U166" i="19" s="1"/>
  <c r="L165" i="22"/>
  <c r="J166" i="22" s="1"/>
  <c r="M165" i="22"/>
  <c r="K166" i="22" s="1"/>
  <c r="M169" i="11"/>
  <c r="K170" i="11" s="1"/>
  <c r="L169" i="11"/>
  <c r="J170" i="11" s="1"/>
  <c r="I182" i="29"/>
  <c r="D182" i="29"/>
  <c r="S165" i="23"/>
  <c r="T165" i="23" s="1"/>
  <c r="S165" i="22"/>
  <c r="M166" i="20"/>
  <c r="K167" i="20" s="1"/>
  <c r="E167" i="20" s="1"/>
  <c r="L166" i="20"/>
  <c r="J167" i="20" s="1"/>
  <c r="I165" i="23"/>
  <c r="D165" i="23"/>
  <c r="I164" i="25"/>
  <c r="D164" i="25"/>
  <c r="S164" i="25"/>
  <c r="T164" i="23"/>
  <c r="U163" i="23"/>
  <c r="S169" i="15"/>
  <c r="T169" i="15" s="1"/>
  <c r="T163" i="25"/>
  <c r="U162" i="25"/>
  <c r="S168" i="17"/>
  <c r="U167" i="17" s="1"/>
  <c r="I167" i="19"/>
  <c r="D167" i="19"/>
  <c r="U168" i="11"/>
  <c r="M168" i="16"/>
  <c r="K169" i="16" s="1"/>
  <c r="L168" i="16"/>
  <c r="J169" i="16" s="1"/>
  <c r="D169" i="16" s="1"/>
  <c r="T167" i="19" l="1"/>
  <c r="S167" i="20"/>
  <c r="U166" i="20" s="1"/>
  <c r="F165" i="23"/>
  <c r="S166" i="21"/>
  <c r="U164" i="23"/>
  <c r="F164" i="25"/>
  <c r="E166" i="22"/>
  <c r="E170" i="11"/>
  <c r="I166" i="22"/>
  <c r="L168" i="17"/>
  <c r="J169" i="17" s="1"/>
  <c r="M168" i="17"/>
  <c r="K169" i="17" s="1"/>
  <c r="I164" i="26"/>
  <c r="D166" i="22"/>
  <c r="F166" i="21"/>
  <c r="F169" i="16"/>
  <c r="T164" i="25"/>
  <c r="T165" i="22"/>
  <c r="U164" i="22"/>
  <c r="E168" i="18"/>
  <c r="E169" i="16"/>
  <c r="F167" i="19"/>
  <c r="U163" i="25"/>
  <c r="M164" i="25"/>
  <c r="K165" i="25" s="1"/>
  <c r="L164" i="25"/>
  <c r="J165" i="25" s="1"/>
  <c r="D165" i="25" s="1"/>
  <c r="I167" i="20"/>
  <c r="L182" i="29"/>
  <c r="J183" i="29" s="1"/>
  <c r="D183" i="29" s="1"/>
  <c r="M182" i="29"/>
  <c r="K183" i="29" s="1"/>
  <c r="E183" i="29" s="1"/>
  <c r="F168" i="17"/>
  <c r="T168" i="17"/>
  <c r="T166" i="20"/>
  <c r="U165" i="20"/>
  <c r="I168" i="18"/>
  <c r="D168" i="18"/>
  <c r="M169" i="15"/>
  <c r="K170" i="15" s="1"/>
  <c r="L169" i="15"/>
  <c r="J170" i="15" s="1"/>
  <c r="D164" i="26"/>
  <c r="D167" i="20"/>
  <c r="M167" i="19"/>
  <c r="K168" i="19" s="1"/>
  <c r="L167" i="19"/>
  <c r="J168" i="19" s="1"/>
  <c r="D168" i="19" s="1"/>
  <c r="I170" i="11"/>
  <c r="I165" i="24"/>
  <c r="S182" i="29"/>
  <c r="F182" i="29"/>
  <c r="E165" i="24"/>
  <c r="U168" i="15"/>
  <c r="F169" i="15"/>
  <c r="L166" i="21"/>
  <c r="J167" i="21" s="1"/>
  <c r="M166" i="21"/>
  <c r="K167" i="21" s="1"/>
  <c r="I169" i="16"/>
  <c r="M165" i="23"/>
  <c r="K166" i="23" s="1"/>
  <c r="L165" i="23"/>
  <c r="J166" i="23" s="1"/>
  <c r="D166" i="23" s="1"/>
  <c r="D165" i="24"/>
  <c r="D170" i="11"/>
  <c r="T167" i="20" l="1"/>
  <c r="F168" i="19"/>
  <c r="I167" i="21"/>
  <c r="F183" i="29"/>
  <c r="I170" i="15"/>
  <c r="I183" i="29"/>
  <c r="E169" i="17"/>
  <c r="F165" i="25"/>
  <c r="E168" i="19"/>
  <c r="I169" i="17"/>
  <c r="M169" i="16"/>
  <c r="K170" i="16" s="1"/>
  <c r="E170" i="16" s="1"/>
  <c r="L169" i="16"/>
  <c r="J170" i="16" s="1"/>
  <c r="T182" i="29"/>
  <c r="U181" i="29"/>
  <c r="F167" i="20"/>
  <c r="F168" i="18"/>
  <c r="S166" i="22"/>
  <c r="I166" i="23"/>
  <c r="L165" i="24"/>
  <c r="J166" i="24" s="1"/>
  <c r="D166" i="24" s="1"/>
  <c r="M165" i="24"/>
  <c r="K166" i="24" s="1"/>
  <c r="E166" i="24" s="1"/>
  <c r="D169" i="17"/>
  <c r="I165" i="25"/>
  <c r="S169" i="16"/>
  <c r="D167" i="21"/>
  <c r="L164" i="26"/>
  <c r="J165" i="26" s="1"/>
  <c r="M164" i="26"/>
  <c r="K165" i="26" s="1"/>
  <c r="L166" i="22"/>
  <c r="J167" i="22" s="1"/>
  <c r="D167" i="22" s="1"/>
  <c r="M166" i="22"/>
  <c r="K167" i="22" s="1"/>
  <c r="E167" i="22" s="1"/>
  <c r="E167" i="21"/>
  <c r="E166" i="23"/>
  <c r="I168" i="19"/>
  <c r="M168" i="18"/>
  <c r="K169" i="18" s="1"/>
  <c r="E169" i="18" s="1"/>
  <c r="L168" i="18"/>
  <c r="J169" i="18" s="1"/>
  <c r="E165" i="25"/>
  <c r="S170" i="11"/>
  <c r="T166" i="21"/>
  <c r="U165" i="21"/>
  <c r="F170" i="11"/>
  <c r="S165" i="24"/>
  <c r="S183" i="29"/>
  <c r="T183" i="29" s="1"/>
  <c r="E170" i="15"/>
  <c r="S168" i="18"/>
  <c r="F166" i="22"/>
  <c r="F166" i="23"/>
  <c r="F165" i="24"/>
  <c r="D170" i="15"/>
  <c r="L170" i="11"/>
  <c r="J171" i="11" s="1"/>
  <c r="D171" i="11" s="1"/>
  <c r="M170" i="11"/>
  <c r="K171" i="11" s="1"/>
  <c r="E171" i="11" s="1"/>
  <c r="L167" i="20"/>
  <c r="J168" i="20" s="1"/>
  <c r="M167" i="20"/>
  <c r="K168" i="20" s="1"/>
  <c r="S171" i="11" l="1"/>
  <c r="U170" i="11" s="1"/>
  <c r="F171" i="11"/>
  <c r="U167" i="18"/>
  <c r="T168" i="18"/>
  <c r="S167" i="21"/>
  <c r="S170" i="16"/>
  <c r="S167" i="22"/>
  <c r="T167" i="22" s="1"/>
  <c r="L170" i="15"/>
  <c r="J171" i="15" s="1"/>
  <c r="M170" i="15"/>
  <c r="K171" i="15" s="1"/>
  <c r="E171" i="15" s="1"/>
  <c r="F170" i="15"/>
  <c r="F167" i="22"/>
  <c r="M168" i="19"/>
  <c r="K169" i="19" s="1"/>
  <c r="E169" i="19" s="1"/>
  <c r="L168" i="19"/>
  <c r="J169" i="19" s="1"/>
  <c r="F167" i="21"/>
  <c r="T166" i="22"/>
  <c r="U165" i="22"/>
  <c r="M169" i="17"/>
  <c r="K170" i="17" s="1"/>
  <c r="L169" i="17"/>
  <c r="J170" i="17" s="1"/>
  <c r="D170" i="17" s="1"/>
  <c r="M183" i="29"/>
  <c r="K184" i="29" s="1"/>
  <c r="L183" i="29"/>
  <c r="J184" i="29" s="1"/>
  <c r="L167" i="21"/>
  <c r="J168" i="21" s="1"/>
  <c r="M167" i="21"/>
  <c r="K168" i="21" s="1"/>
  <c r="E168" i="21" s="1"/>
  <c r="I168" i="20"/>
  <c r="U164" i="24"/>
  <c r="T165" i="24"/>
  <c r="I169" i="18"/>
  <c r="S166" i="23"/>
  <c r="I167" i="22"/>
  <c r="I166" i="24"/>
  <c r="D168" i="20"/>
  <c r="S168" i="19"/>
  <c r="I171" i="11"/>
  <c r="S165" i="25"/>
  <c r="I165" i="26"/>
  <c r="I170" i="16"/>
  <c r="D170" i="16"/>
  <c r="E168" i="20"/>
  <c r="S170" i="15"/>
  <c r="S166" i="24"/>
  <c r="U165" i="24" s="1"/>
  <c r="U168" i="16"/>
  <c r="T169" i="16"/>
  <c r="F169" i="17"/>
  <c r="M166" i="23"/>
  <c r="K167" i="23" s="1"/>
  <c r="L166" i="23"/>
  <c r="J167" i="23" s="1"/>
  <c r="F166" i="24"/>
  <c r="S169" i="18"/>
  <c r="T169" i="18" s="1"/>
  <c r="T170" i="11"/>
  <c r="U169" i="11"/>
  <c r="M165" i="25"/>
  <c r="K166" i="25" s="1"/>
  <c r="L165" i="25"/>
  <c r="J166" i="25" s="1"/>
  <c r="D165" i="26"/>
  <c r="D169" i="18"/>
  <c r="U182" i="29"/>
  <c r="S169" i="17"/>
  <c r="T171" i="11" l="1"/>
  <c r="T166" i="24"/>
  <c r="U166" i="22"/>
  <c r="S168" i="21"/>
  <c r="U167" i="21" s="1"/>
  <c r="T170" i="15"/>
  <c r="U169" i="15"/>
  <c r="S168" i="20"/>
  <c r="U164" i="25"/>
  <c r="T165" i="25"/>
  <c r="L169" i="18"/>
  <c r="J170" i="18" s="1"/>
  <c r="D170" i="18" s="1"/>
  <c r="M169" i="18"/>
  <c r="K170" i="18" s="1"/>
  <c r="I184" i="29"/>
  <c r="D184" i="29"/>
  <c r="I169" i="19"/>
  <c r="D169" i="19"/>
  <c r="T167" i="21"/>
  <c r="U166" i="21"/>
  <c r="U168" i="18"/>
  <c r="E170" i="17"/>
  <c r="F170" i="17"/>
  <c r="U169" i="16"/>
  <c r="L165" i="26"/>
  <c r="J166" i="26" s="1"/>
  <c r="M165" i="26"/>
  <c r="K166" i="26" s="1"/>
  <c r="E167" i="23"/>
  <c r="E184" i="29"/>
  <c r="E166" i="25"/>
  <c r="U167" i="19"/>
  <c r="T168" i="19"/>
  <c r="I168" i="21"/>
  <c r="I171" i="15"/>
  <c r="F169" i="18"/>
  <c r="L170" i="16"/>
  <c r="J171" i="16" s="1"/>
  <c r="D171" i="16" s="1"/>
  <c r="M170" i="16"/>
  <c r="K171" i="16" s="1"/>
  <c r="L171" i="11"/>
  <c r="J172" i="11" s="1"/>
  <c r="M171" i="11"/>
  <c r="K172" i="11" s="1"/>
  <c r="M167" i="22"/>
  <c r="K168" i="22" s="1"/>
  <c r="L167" i="22"/>
  <c r="J168" i="22" s="1"/>
  <c r="U168" i="17"/>
  <c r="T169" i="17"/>
  <c r="I166" i="25"/>
  <c r="D166" i="25"/>
  <c r="I167" i="23"/>
  <c r="D167" i="23"/>
  <c r="T170" i="16"/>
  <c r="S171" i="15"/>
  <c r="T171" i="15" s="1"/>
  <c r="F170" i="16"/>
  <c r="S169" i="19"/>
  <c r="T169" i="19" s="1"/>
  <c r="F168" i="20"/>
  <c r="M166" i="24"/>
  <c r="K167" i="24" s="1"/>
  <c r="L166" i="24"/>
  <c r="J167" i="24" s="1"/>
  <c r="T166" i="23"/>
  <c r="U165" i="23"/>
  <c r="L168" i="20"/>
  <c r="J169" i="20" s="1"/>
  <c r="M168" i="20"/>
  <c r="K169" i="20" s="1"/>
  <c r="I170" i="17"/>
  <c r="D168" i="21"/>
  <c r="D171" i="15"/>
  <c r="T168" i="21" l="1"/>
  <c r="F171" i="15"/>
  <c r="I172" i="11"/>
  <c r="D172" i="11"/>
  <c r="F170" i="18"/>
  <c r="F184" i="29"/>
  <c r="T168" i="20"/>
  <c r="U167" i="20"/>
  <c r="F167" i="23"/>
  <c r="E171" i="16"/>
  <c r="L168" i="21"/>
  <c r="J169" i="21" s="1"/>
  <c r="D169" i="21" s="1"/>
  <c r="M168" i="21"/>
  <c r="K169" i="21" s="1"/>
  <c r="U168" i="19"/>
  <c r="S167" i="23"/>
  <c r="I166" i="26"/>
  <c r="S170" i="17"/>
  <c r="F169" i="19"/>
  <c r="L184" i="29"/>
  <c r="J185" i="29" s="1"/>
  <c r="D185" i="29" s="1"/>
  <c r="M184" i="29"/>
  <c r="K185" i="29" s="1"/>
  <c r="I169" i="20"/>
  <c r="D169" i="20"/>
  <c r="L166" i="25"/>
  <c r="J167" i="25" s="1"/>
  <c r="D167" i="25" s="1"/>
  <c r="M166" i="25"/>
  <c r="K167" i="25" s="1"/>
  <c r="E167" i="25" s="1"/>
  <c r="I171" i="16"/>
  <c r="S166" i="25"/>
  <c r="E170" i="18"/>
  <c r="E167" i="24"/>
  <c r="F171" i="16"/>
  <c r="F166" i="25"/>
  <c r="E168" i="22"/>
  <c r="F168" i="21"/>
  <c r="L170" i="17"/>
  <c r="J171" i="17" s="1"/>
  <c r="M170" i="17"/>
  <c r="K171" i="17" s="1"/>
  <c r="I167" i="24"/>
  <c r="D167" i="24"/>
  <c r="M167" i="23"/>
  <c r="K168" i="23" s="1"/>
  <c r="L167" i="23"/>
  <c r="J168" i="23" s="1"/>
  <c r="D168" i="23" s="1"/>
  <c r="I168" i="22"/>
  <c r="D168" i="22"/>
  <c r="E172" i="11"/>
  <c r="L171" i="15"/>
  <c r="J172" i="15" s="1"/>
  <c r="M171" i="15"/>
  <c r="K172" i="15" s="1"/>
  <c r="S184" i="29"/>
  <c r="D166" i="26"/>
  <c r="M169" i="19"/>
  <c r="K170" i="19" s="1"/>
  <c r="L169" i="19"/>
  <c r="J170" i="19" s="1"/>
  <c r="D170" i="19" s="1"/>
  <c r="I170" i="18"/>
  <c r="E169" i="20"/>
  <c r="U170" i="15"/>
  <c r="F168" i="23" l="1"/>
  <c r="S167" i="25"/>
  <c r="U166" i="25" s="1"/>
  <c r="E172" i="15"/>
  <c r="F167" i="25"/>
  <c r="S170" i="18"/>
  <c r="L169" i="20"/>
  <c r="J170" i="20" s="1"/>
  <c r="M169" i="20"/>
  <c r="K170" i="20" s="1"/>
  <c r="E170" i="20" s="1"/>
  <c r="F170" i="19"/>
  <c r="F185" i="29"/>
  <c r="M172" i="11"/>
  <c r="K173" i="11" s="1"/>
  <c r="E173" i="11" s="1"/>
  <c r="L172" i="11"/>
  <c r="J173" i="11" s="1"/>
  <c r="D173" i="11" s="1"/>
  <c r="I170" i="19"/>
  <c r="I172" i="15"/>
  <c r="M167" i="24"/>
  <c r="K168" i="24" s="1"/>
  <c r="E168" i="24" s="1"/>
  <c r="L167" i="24"/>
  <c r="J168" i="24" s="1"/>
  <c r="D168" i="24" s="1"/>
  <c r="F169" i="21"/>
  <c r="S168" i="22"/>
  <c r="S167" i="24"/>
  <c r="L171" i="16"/>
  <c r="J172" i="16" s="1"/>
  <c r="M171" i="16"/>
  <c r="K172" i="16" s="1"/>
  <c r="E172" i="16" s="1"/>
  <c r="I167" i="25"/>
  <c r="M166" i="26"/>
  <c r="K167" i="26" s="1"/>
  <c r="L166" i="26"/>
  <c r="J167" i="26" s="1"/>
  <c r="D167" i="26" s="1"/>
  <c r="E169" i="21"/>
  <c r="S169" i="20"/>
  <c r="E170" i="19"/>
  <c r="E185" i="29"/>
  <c r="S172" i="11"/>
  <c r="L168" i="22"/>
  <c r="J169" i="22" s="1"/>
  <c r="D169" i="22" s="1"/>
  <c r="M168" i="22"/>
  <c r="K169" i="22" s="1"/>
  <c r="F169" i="20"/>
  <c r="I185" i="29"/>
  <c r="E171" i="17"/>
  <c r="E168" i="23"/>
  <c r="I169" i="21"/>
  <c r="F172" i="11"/>
  <c r="D172" i="15"/>
  <c r="F168" i="22"/>
  <c r="L170" i="18"/>
  <c r="J171" i="18" s="1"/>
  <c r="M170" i="18"/>
  <c r="K171" i="18" s="1"/>
  <c r="E171" i="18" s="1"/>
  <c r="U183" i="29"/>
  <c r="T184" i="29"/>
  <c r="I168" i="23"/>
  <c r="F167" i="24"/>
  <c r="I171" i="17"/>
  <c r="D171" i="17"/>
  <c r="T166" i="25"/>
  <c r="U165" i="25"/>
  <c r="T170" i="17"/>
  <c r="U169" i="17"/>
  <c r="U166" i="23"/>
  <c r="T167" i="23"/>
  <c r="S171" i="16"/>
  <c r="S172" i="16" l="1"/>
  <c r="T172" i="16" s="1"/>
  <c r="M169" i="21"/>
  <c r="K170" i="21" s="1"/>
  <c r="E170" i="21" s="1"/>
  <c r="L169" i="21"/>
  <c r="J170" i="21" s="1"/>
  <c r="T169" i="20"/>
  <c r="U168" i="20"/>
  <c r="M167" i="25"/>
  <c r="K168" i="25" s="1"/>
  <c r="L167" i="25"/>
  <c r="J168" i="25" s="1"/>
  <c r="S171" i="18"/>
  <c r="U170" i="18" s="1"/>
  <c r="S172" i="15"/>
  <c r="U170" i="16"/>
  <c r="T171" i="16"/>
  <c r="L171" i="17"/>
  <c r="J172" i="17" s="1"/>
  <c r="M171" i="17"/>
  <c r="K172" i="17" s="1"/>
  <c r="F173" i="11"/>
  <c r="S168" i="23"/>
  <c r="S185" i="29"/>
  <c r="S170" i="20"/>
  <c r="U169" i="20" s="1"/>
  <c r="E169" i="22"/>
  <c r="M172" i="15"/>
  <c r="K173" i="15" s="1"/>
  <c r="L172" i="15"/>
  <c r="J173" i="15" s="1"/>
  <c r="D173" i="15" s="1"/>
  <c r="L170" i="19"/>
  <c r="J171" i="19" s="1"/>
  <c r="M170" i="19"/>
  <c r="K171" i="19" s="1"/>
  <c r="E171" i="19" s="1"/>
  <c r="U169" i="18"/>
  <c r="T170" i="18"/>
  <c r="F171" i="17"/>
  <c r="I171" i="18"/>
  <c r="D171" i="18"/>
  <c r="F172" i="15"/>
  <c r="S173" i="11"/>
  <c r="U172" i="11" s="1"/>
  <c r="S168" i="24"/>
  <c r="T168" i="24" s="1"/>
  <c r="I170" i="20"/>
  <c r="T167" i="25"/>
  <c r="F168" i="24"/>
  <c r="M185" i="29"/>
  <c r="K186" i="29" s="1"/>
  <c r="L185" i="29"/>
  <c r="J186" i="29" s="1"/>
  <c r="U171" i="11"/>
  <c r="T172" i="11"/>
  <c r="I167" i="26"/>
  <c r="T167" i="24"/>
  <c r="U166" i="24"/>
  <c r="L168" i="23"/>
  <c r="J169" i="23" s="1"/>
  <c r="M168" i="23"/>
  <c r="K169" i="23" s="1"/>
  <c r="E169" i="23" s="1"/>
  <c r="F169" i="22"/>
  <c r="S171" i="17"/>
  <c r="D170" i="20"/>
  <c r="I169" i="22"/>
  <c r="S170" i="19"/>
  <c r="S169" i="21"/>
  <c r="I172" i="16"/>
  <c r="D172" i="16"/>
  <c r="T168" i="22"/>
  <c r="U167" i="22"/>
  <c r="I168" i="24"/>
  <c r="I173" i="11"/>
  <c r="T173" i="11" l="1"/>
  <c r="U171" i="16"/>
  <c r="S171" i="19"/>
  <c r="T171" i="19" s="1"/>
  <c r="M168" i="24"/>
  <c r="K169" i="24" s="1"/>
  <c r="L168" i="24"/>
  <c r="J169" i="24" s="1"/>
  <c r="S170" i="21"/>
  <c r="U169" i="21" s="1"/>
  <c r="I171" i="19"/>
  <c r="D171" i="19"/>
  <c r="S169" i="23"/>
  <c r="U168" i="23" s="1"/>
  <c r="I170" i="21"/>
  <c r="D170" i="21"/>
  <c r="U168" i="21"/>
  <c r="T169" i="21"/>
  <c r="M169" i="22"/>
  <c r="K170" i="22" s="1"/>
  <c r="L169" i="22"/>
  <c r="J170" i="22" s="1"/>
  <c r="F173" i="15"/>
  <c r="L171" i="18"/>
  <c r="J172" i="18" s="1"/>
  <c r="M171" i="18"/>
  <c r="K172" i="18" s="1"/>
  <c r="I173" i="15"/>
  <c r="U184" i="29"/>
  <c r="T185" i="29"/>
  <c r="I172" i="17"/>
  <c r="F170" i="20"/>
  <c r="M167" i="26"/>
  <c r="K168" i="26" s="1"/>
  <c r="L167" i="26"/>
  <c r="J168" i="26" s="1"/>
  <c r="M170" i="20"/>
  <c r="K171" i="20" s="1"/>
  <c r="L170" i="20"/>
  <c r="J171" i="20" s="1"/>
  <c r="D171" i="20" s="1"/>
  <c r="T171" i="18"/>
  <c r="E173" i="15"/>
  <c r="I168" i="25"/>
  <c r="D168" i="25"/>
  <c r="L173" i="11"/>
  <c r="J174" i="11" s="1"/>
  <c r="M173" i="11"/>
  <c r="K174" i="11" s="1"/>
  <c r="U170" i="17"/>
  <c r="T171" i="17"/>
  <c r="I169" i="23"/>
  <c r="D169" i="23"/>
  <c r="E186" i="29"/>
  <c r="F172" i="16"/>
  <c r="L172" i="16"/>
  <c r="J173" i="16" s="1"/>
  <c r="D173" i="16" s="1"/>
  <c r="M172" i="16"/>
  <c r="K173" i="16" s="1"/>
  <c r="T170" i="19"/>
  <c r="U169" i="19"/>
  <c r="E172" i="17"/>
  <c r="U167" i="24"/>
  <c r="I186" i="29"/>
  <c r="D186" i="29"/>
  <c r="F171" i="18"/>
  <c r="D172" i="17"/>
  <c r="S169" i="22"/>
  <c r="U167" i="23"/>
  <c r="T168" i="23"/>
  <c r="U171" i="15"/>
  <c r="T172" i="15"/>
  <c r="E168" i="25"/>
  <c r="T170" i="20"/>
  <c r="U170" i="19" l="1"/>
  <c r="T169" i="23"/>
  <c r="T170" i="21"/>
  <c r="F173" i="16"/>
  <c r="E171" i="20"/>
  <c r="F171" i="19"/>
  <c r="I169" i="24"/>
  <c r="D169" i="24"/>
  <c r="F172" i="17"/>
  <c r="F186" i="29"/>
  <c r="M169" i="23"/>
  <c r="K170" i="23" s="1"/>
  <c r="L169" i="23"/>
  <c r="J170" i="23" s="1"/>
  <c r="M168" i="25"/>
  <c r="K169" i="25" s="1"/>
  <c r="L168" i="25"/>
  <c r="J169" i="25" s="1"/>
  <c r="D169" i="25" s="1"/>
  <c r="F171" i="20"/>
  <c r="L173" i="15"/>
  <c r="J174" i="15" s="1"/>
  <c r="M173" i="15"/>
  <c r="K174" i="15" s="1"/>
  <c r="L170" i="21"/>
  <c r="J171" i="21" s="1"/>
  <c r="D171" i="21" s="1"/>
  <c r="M170" i="21"/>
  <c r="K171" i="21" s="1"/>
  <c r="E169" i="24"/>
  <c r="S168" i="25"/>
  <c r="E170" i="22"/>
  <c r="S172" i="17"/>
  <c r="S186" i="29"/>
  <c r="E174" i="11"/>
  <c r="S173" i="15"/>
  <c r="I168" i="26"/>
  <c r="D168" i="26"/>
  <c r="L171" i="19"/>
  <c r="J172" i="19" s="1"/>
  <c r="D172" i="19" s="1"/>
  <c r="M171" i="19"/>
  <c r="K172" i="19" s="1"/>
  <c r="I173" i="16"/>
  <c r="I172" i="18"/>
  <c r="U168" i="22"/>
  <c r="T169" i="22"/>
  <c r="D172" i="18"/>
  <c r="M186" i="29"/>
  <c r="K187" i="29" s="1"/>
  <c r="L186" i="29"/>
  <c r="J187" i="29" s="1"/>
  <c r="D187" i="29" s="1"/>
  <c r="E173" i="16"/>
  <c r="F169" i="23"/>
  <c r="I174" i="11"/>
  <c r="D174" i="11"/>
  <c r="F168" i="25"/>
  <c r="I171" i="20"/>
  <c r="M172" i="17"/>
  <c r="K173" i="17" s="1"/>
  <c r="E173" i="17" s="1"/>
  <c r="L172" i="17"/>
  <c r="J173" i="17" s="1"/>
  <c r="E172" i="18"/>
  <c r="I170" i="22"/>
  <c r="D170" i="22"/>
  <c r="F170" i="21"/>
  <c r="S173" i="17" l="1"/>
  <c r="T173" i="17" s="1"/>
  <c r="F171" i="21"/>
  <c r="M170" i="22"/>
  <c r="K171" i="22" s="1"/>
  <c r="E171" i="22" s="1"/>
  <c r="L170" i="22"/>
  <c r="J171" i="22" s="1"/>
  <c r="F169" i="25"/>
  <c r="S173" i="16"/>
  <c r="I171" i="21"/>
  <c r="F187" i="29"/>
  <c r="S171" i="20"/>
  <c r="S172" i="18"/>
  <c r="E172" i="19"/>
  <c r="M168" i="26"/>
  <c r="K169" i="26" s="1"/>
  <c r="L168" i="26"/>
  <c r="J169" i="26" s="1"/>
  <c r="D169" i="26" s="1"/>
  <c r="S169" i="24"/>
  <c r="I170" i="23"/>
  <c r="F169" i="24"/>
  <c r="F172" i="19"/>
  <c r="F170" i="22"/>
  <c r="L171" i="20"/>
  <c r="J172" i="20" s="1"/>
  <c r="M171" i="20"/>
  <c r="K172" i="20" s="1"/>
  <c r="E172" i="20" s="1"/>
  <c r="F174" i="11"/>
  <c r="D170" i="23"/>
  <c r="I187" i="29"/>
  <c r="M172" i="18"/>
  <c r="K173" i="18" s="1"/>
  <c r="E173" i="18" s="1"/>
  <c r="L172" i="18"/>
  <c r="J173" i="18" s="1"/>
  <c r="D173" i="18" s="1"/>
  <c r="I172" i="19"/>
  <c r="E174" i="15"/>
  <c r="T186" i="29"/>
  <c r="U185" i="29"/>
  <c r="S170" i="22"/>
  <c r="I174" i="15"/>
  <c r="D174" i="15"/>
  <c r="E170" i="23"/>
  <c r="L174" i="11"/>
  <c r="J175" i="11" s="1"/>
  <c r="M174" i="11"/>
  <c r="K175" i="11" s="1"/>
  <c r="E175" i="11" s="1"/>
  <c r="F172" i="18"/>
  <c r="L173" i="16"/>
  <c r="J174" i="16" s="1"/>
  <c r="M173" i="16"/>
  <c r="K174" i="16" s="1"/>
  <c r="E174" i="16" s="1"/>
  <c r="S174" i="11"/>
  <c r="T168" i="25"/>
  <c r="U167" i="25"/>
  <c r="T172" i="17"/>
  <c r="U171" i="17"/>
  <c r="I173" i="17"/>
  <c r="T173" i="15"/>
  <c r="U172" i="15"/>
  <c r="E187" i="29"/>
  <c r="E169" i="25"/>
  <c r="E171" i="21"/>
  <c r="I169" i="25"/>
  <c r="D173" i="17"/>
  <c r="M169" i="24"/>
  <c r="K170" i="24" s="1"/>
  <c r="E170" i="24" s="1"/>
  <c r="L169" i="24"/>
  <c r="J170" i="24" s="1"/>
  <c r="D170" i="24" s="1"/>
  <c r="U172" i="17" l="1"/>
  <c r="S172" i="20"/>
  <c r="U171" i="20" s="1"/>
  <c r="S175" i="11"/>
  <c r="I175" i="11"/>
  <c r="L172" i="19"/>
  <c r="J173" i="19" s="1"/>
  <c r="M172" i="19"/>
  <c r="K173" i="19" s="1"/>
  <c r="E173" i="19" s="1"/>
  <c r="S172" i="19"/>
  <c r="S174" i="16"/>
  <c r="U173" i="16" s="1"/>
  <c r="M169" i="25"/>
  <c r="K170" i="25" s="1"/>
  <c r="E170" i="25" s="1"/>
  <c r="L169" i="25"/>
  <c r="J170" i="25" s="1"/>
  <c r="F173" i="18"/>
  <c r="F174" i="15"/>
  <c r="I173" i="18"/>
  <c r="F170" i="23"/>
  <c r="T169" i="24"/>
  <c r="U168" i="24"/>
  <c r="T173" i="16"/>
  <c r="U172" i="16"/>
  <c r="I171" i="22"/>
  <c r="S169" i="25"/>
  <c r="S170" i="23"/>
  <c r="S174" i="15"/>
  <c r="I172" i="20"/>
  <c r="D172" i="20"/>
  <c r="D171" i="22"/>
  <c r="I169" i="26"/>
  <c r="U171" i="18"/>
  <c r="T172" i="18"/>
  <c r="S171" i="21"/>
  <c r="S171" i="22"/>
  <c r="U170" i="22" s="1"/>
  <c r="M187" i="29"/>
  <c r="K188" i="29" s="1"/>
  <c r="L187" i="29"/>
  <c r="J188" i="29" s="1"/>
  <c r="F170" i="24"/>
  <c r="S170" i="24"/>
  <c r="U170" i="20"/>
  <c r="T171" i="20"/>
  <c r="I170" i="24"/>
  <c r="U173" i="11"/>
  <c r="T174" i="11"/>
  <c r="U169" i="22"/>
  <c r="T170" i="22"/>
  <c r="F173" i="17"/>
  <c r="S187" i="29"/>
  <c r="M173" i="17"/>
  <c r="K174" i="17" s="1"/>
  <c r="L173" i="17"/>
  <c r="J174" i="17" s="1"/>
  <c r="D174" i="17" s="1"/>
  <c r="I174" i="16"/>
  <c r="D174" i="16"/>
  <c r="L174" i="15"/>
  <c r="J175" i="15" s="1"/>
  <c r="M174" i="15"/>
  <c r="K175" i="15" s="1"/>
  <c r="D175" i="11"/>
  <c r="L170" i="23"/>
  <c r="J171" i="23" s="1"/>
  <c r="D171" i="23" s="1"/>
  <c r="M170" i="23"/>
  <c r="K171" i="23" s="1"/>
  <c r="E171" i="23" s="1"/>
  <c r="S173" i="18"/>
  <c r="L171" i="21"/>
  <c r="J172" i="21" s="1"/>
  <c r="M171" i="21"/>
  <c r="K172" i="21" s="1"/>
  <c r="T172" i="20" l="1"/>
  <c r="T171" i="22"/>
  <c r="S171" i="23"/>
  <c r="T171" i="23" s="1"/>
  <c r="I172" i="21"/>
  <c r="D172" i="21"/>
  <c r="I175" i="15"/>
  <c r="T187" i="29"/>
  <c r="U186" i="29"/>
  <c r="F171" i="23"/>
  <c r="I173" i="19"/>
  <c r="D173" i="19"/>
  <c r="I174" i="17"/>
  <c r="M169" i="26"/>
  <c r="K170" i="26" s="1"/>
  <c r="L169" i="26"/>
  <c r="J170" i="26" s="1"/>
  <c r="M172" i="20"/>
  <c r="K173" i="20" s="1"/>
  <c r="L172" i="20"/>
  <c r="J173" i="20" s="1"/>
  <c r="D173" i="20" s="1"/>
  <c r="T174" i="16"/>
  <c r="T170" i="24"/>
  <c r="D175" i="15"/>
  <c r="I170" i="25"/>
  <c r="D170" i="25"/>
  <c r="S173" i="19"/>
  <c r="U172" i="19" s="1"/>
  <c r="F175" i="11"/>
  <c r="F174" i="16"/>
  <c r="E174" i="17"/>
  <c r="U174" i="11"/>
  <c r="T173" i="18"/>
  <c r="F171" i="22"/>
  <c r="T170" i="23"/>
  <c r="U169" i="23"/>
  <c r="S170" i="25"/>
  <c r="T170" i="25" s="1"/>
  <c r="L171" i="22"/>
  <c r="J172" i="22" s="1"/>
  <c r="M171" i="22"/>
  <c r="K172" i="22" s="1"/>
  <c r="U169" i="24"/>
  <c r="U171" i="19"/>
  <c r="T172" i="19"/>
  <c r="L175" i="11"/>
  <c r="J176" i="11" s="1"/>
  <c r="M175" i="11"/>
  <c r="K176" i="11" s="1"/>
  <c r="L174" i="16"/>
  <c r="J175" i="16" s="1"/>
  <c r="M174" i="16"/>
  <c r="K175" i="16" s="1"/>
  <c r="F174" i="17"/>
  <c r="T171" i="21"/>
  <c r="U170" i="21"/>
  <c r="T174" i="15"/>
  <c r="U173" i="15"/>
  <c r="I171" i="23"/>
  <c r="E188" i="29"/>
  <c r="T175" i="11"/>
  <c r="M170" i="24"/>
  <c r="K171" i="24" s="1"/>
  <c r="L170" i="24"/>
  <c r="J171" i="24" s="1"/>
  <c r="I188" i="29"/>
  <c r="D188" i="29"/>
  <c r="E172" i="21"/>
  <c r="U172" i="18"/>
  <c r="F172" i="20"/>
  <c r="E175" i="15"/>
  <c r="U168" i="25"/>
  <c r="T169" i="25"/>
  <c r="L173" i="18"/>
  <c r="J174" i="18" s="1"/>
  <c r="M173" i="18"/>
  <c r="K174" i="18" s="1"/>
  <c r="U170" i="23" l="1"/>
  <c r="U169" i="25"/>
  <c r="I171" i="24"/>
  <c r="D171" i="24"/>
  <c r="I176" i="11"/>
  <c r="I172" i="22"/>
  <c r="D172" i="22"/>
  <c r="F175" i="15"/>
  <c r="E173" i="20"/>
  <c r="M172" i="21"/>
  <c r="K173" i="21" s="1"/>
  <c r="E173" i="21" s="1"/>
  <c r="L172" i="21"/>
  <c r="J173" i="21" s="1"/>
  <c r="E171" i="24"/>
  <c r="I175" i="16"/>
  <c r="D176" i="11"/>
  <c r="F170" i="25"/>
  <c r="I170" i="26"/>
  <c r="D170" i="26"/>
  <c r="I174" i="18"/>
  <c r="D174" i="18"/>
  <c r="D175" i="16"/>
  <c r="F173" i="19"/>
  <c r="L175" i="15"/>
  <c r="J176" i="15" s="1"/>
  <c r="M175" i="15"/>
  <c r="K176" i="15" s="1"/>
  <c r="E176" i="15" s="1"/>
  <c r="S172" i="21"/>
  <c r="E175" i="16"/>
  <c r="L173" i="19"/>
  <c r="J174" i="19" s="1"/>
  <c r="D174" i="19" s="1"/>
  <c r="M173" i="19"/>
  <c r="K174" i="19" s="1"/>
  <c r="E174" i="18"/>
  <c r="F173" i="20"/>
  <c r="F188" i="29"/>
  <c r="S175" i="15"/>
  <c r="M188" i="29"/>
  <c r="K189" i="29" s="1"/>
  <c r="L188" i="29"/>
  <c r="J189" i="29" s="1"/>
  <c r="D189" i="29" s="1"/>
  <c r="S188" i="29"/>
  <c r="L171" i="23"/>
  <c r="J172" i="23" s="1"/>
  <c r="M171" i="23"/>
  <c r="K172" i="23" s="1"/>
  <c r="E176" i="11"/>
  <c r="T173" i="19"/>
  <c r="E172" i="22"/>
  <c r="S174" i="17"/>
  <c r="L170" i="25"/>
  <c r="J171" i="25" s="1"/>
  <c r="M170" i="25"/>
  <c r="K171" i="25" s="1"/>
  <c r="I173" i="20"/>
  <c r="M174" i="17"/>
  <c r="K175" i="17" s="1"/>
  <c r="L174" i="17"/>
  <c r="J175" i="17" s="1"/>
  <c r="F172" i="21"/>
  <c r="F174" i="19" l="1"/>
  <c r="S176" i="15"/>
  <c r="U175" i="15" s="1"/>
  <c r="F189" i="29"/>
  <c r="E171" i="25"/>
  <c r="I176" i="15"/>
  <c r="M176" i="11"/>
  <c r="K177" i="11" s="1"/>
  <c r="E177" i="11" s="1"/>
  <c r="L176" i="11"/>
  <c r="J177" i="11" s="1"/>
  <c r="D177" i="11" s="1"/>
  <c r="I171" i="25"/>
  <c r="S176" i="11"/>
  <c r="U187" i="29"/>
  <c r="T188" i="29"/>
  <c r="U174" i="15"/>
  <c r="T175" i="15"/>
  <c r="S174" i="18"/>
  <c r="S173" i="21"/>
  <c r="T173" i="21" s="1"/>
  <c r="D171" i="25"/>
  <c r="I173" i="21"/>
  <c r="F171" i="24"/>
  <c r="D173" i="21"/>
  <c r="E175" i="17"/>
  <c r="S172" i="22"/>
  <c r="E189" i="29"/>
  <c r="T172" i="21"/>
  <c r="U171" i="21"/>
  <c r="F174" i="18"/>
  <c r="M175" i="16"/>
  <c r="K176" i="16" s="1"/>
  <c r="E176" i="16" s="1"/>
  <c r="L175" i="16"/>
  <c r="J176" i="16" s="1"/>
  <c r="D176" i="16" s="1"/>
  <c r="D176" i="15"/>
  <c r="L172" i="22"/>
  <c r="J173" i="22" s="1"/>
  <c r="D173" i="22" s="1"/>
  <c r="M172" i="22"/>
  <c r="K173" i="22" s="1"/>
  <c r="E173" i="22" s="1"/>
  <c r="I175" i="17"/>
  <c r="D175" i="17"/>
  <c r="I172" i="23"/>
  <c r="D172" i="23"/>
  <c r="I174" i="19"/>
  <c r="F172" i="22"/>
  <c r="M173" i="20"/>
  <c r="K174" i="20" s="1"/>
  <c r="E174" i="20" s="1"/>
  <c r="L173" i="20"/>
  <c r="J174" i="20" s="1"/>
  <c r="U173" i="17"/>
  <c r="T174" i="17"/>
  <c r="E172" i="23"/>
  <c r="I189" i="29"/>
  <c r="E174" i="19"/>
  <c r="S175" i="16"/>
  <c r="F175" i="16"/>
  <c r="M174" i="18"/>
  <c r="K175" i="18" s="1"/>
  <c r="L174" i="18"/>
  <c r="J175" i="18" s="1"/>
  <c r="D175" i="18" s="1"/>
  <c r="M170" i="26"/>
  <c r="K171" i="26" s="1"/>
  <c r="L170" i="26"/>
  <c r="J171" i="26" s="1"/>
  <c r="F176" i="11"/>
  <c r="S171" i="24"/>
  <c r="S173" i="20"/>
  <c r="L171" i="24"/>
  <c r="J172" i="24" s="1"/>
  <c r="D172" i="24" s="1"/>
  <c r="M171" i="24"/>
  <c r="K172" i="24" s="1"/>
  <c r="U172" i="21" l="1"/>
  <c r="F177" i="11"/>
  <c r="F172" i="24"/>
  <c r="S177" i="11"/>
  <c r="T177" i="11" s="1"/>
  <c r="S174" i="20"/>
  <c r="T174" i="20" s="1"/>
  <c r="M172" i="23"/>
  <c r="K173" i="23" s="1"/>
  <c r="E173" i="23" s="1"/>
  <c r="L172" i="23"/>
  <c r="J173" i="23" s="1"/>
  <c r="D173" i="23" s="1"/>
  <c r="F176" i="15"/>
  <c r="U172" i="20"/>
  <c r="T173" i="20"/>
  <c r="F173" i="22"/>
  <c r="T172" i="22"/>
  <c r="U171" i="22"/>
  <c r="F176" i="16"/>
  <c r="U174" i="16"/>
  <c r="T175" i="16"/>
  <c r="L189" i="29"/>
  <c r="J190" i="29" s="1"/>
  <c r="M189" i="29"/>
  <c r="K190" i="29" s="1"/>
  <c r="E190" i="29" s="1"/>
  <c r="F172" i="23"/>
  <c r="I176" i="16"/>
  <c r="S175" i="17"/>
  <c r="T176" i="11"/>
  <c r="U175" i="11"/>
  <c r="M171" i="25"/>
  <c r="K172" i="25" s="1"/>
  <c r="L171" i="25"/>
  <c r="J172" i="25" s="1"/>
  <c r="D172" i="25" s="1"/>
  <c r="S171" i="25"/>
  <c r="I171" i="26"/>
  <c r="M174" i="19"/>
  <c r="K175" i="19" s="1"/>
  <c r="E175" i="19" s="1"/>
  <c r="L174" i="19"/>
  <c r="J175" i="19" s="1"/>
  <c r="S173" i="22"/>
  <c r="U172" i="22" s="1"/>
  <c r="L173" i="21"/>
  <c r="J174" i="21" s="1"/>
  <c r="D174" i="21" s="1"/>
  <c r="M173" i="21"/>
  <c r="K174" i="21" s="1"/>
  <c r="U173" i="18"/>
  <c r="T174" i="18"/>
  <c r="I177" i="11"/>
  <c r="L176" i="15"/>
  <c r="J177" i="15" s="1"/>
  <c r="M176" i="15"/>
  <c r="K177" i="15" s="1"/>
  <c r="S176" i="16"/>
  <c r="I174" i="20"/>
  <c r="D174" i="20"/>
  <c r="L175" i="17"/>
  <c r="J176" i="17" s="1"/>
  <c r="D176" i="17" s="1"/>
  <c r="M175" i="17"/>
  <c r="K176" i="17" s="1"/>
  <c r="E176" i="17" s="1"/>
  <c r="F175" i="18"/>
  <c r="F171" i="25"/>
  <c r="E172" i="24"/>
  <c r="I172" i="24"/>
  <c r="T171" i="24"/>
  <c r="U170" i="24"/>
  <c r="I175" i="18"/>
  <c r="S174" i="19"/>
  <c r="S172" i="23"/>
  <c r="F175" i="17"/>
  <c r="I173" i="22"/>
  <c r="S189" i="29"/>
  <c r="F173" i="21"/>
  <c r="D171" i="26"/>
  <c r="E175" i="18"/>
  <c r="T176" i="15"/>
  <c r="U173" i="20" l="1"/>
  <c r="T173" i="22"/>
  <c r="S173" i="23"/>
  <c r="U172" i="23" s="1"/>
  <c r="S190" i="29"/>
  <c r="S175" i="18"/>
  <c r="E174" i="21"/>
  <c r="I175" i="19"/>
  <c r="D175" i="19"/>
  <c r="T171" i="25"/>
  <c r="U170" i="25"/>
  <c r="U175" i="16"/>
  <c r="I177" i="15"/>
  <c r="F173" i="23"/>
  <c r="I190" i="29"/>
  <c r="D190" i="29"/>
  <c r="D177" i="15"/>
  <c r="U188" i="29"/>
  <c r="T189" i="29"/>
  <c r="S172" i="24"/>
  <c r="M174" i="20"/>
  <c r="K175" i="20" s="1"/>
  <c r="L174" i="20"/>
  <c r="J175" i="20" s="1"/>
  <c r="D175" i="20" s="1"/>
  <c r="L176" i="16"/>
  <c r="J177" i="16" s="1"/>
  <c r="M176" i="16"/>
  <c r="K177" i="16" s="1"/>
  <c r="F174" i="21"/>
  <c r="S175" i="19"/>
  <c r="T175" i="19" s="1"/>
  <c r="F174" i="20"/>
  <c r="E177" i="15"/>
  <c r="S176" i="17"/>
  <c r="U175" i="17" s="1"/>
  <c r="L173" i="22"/>
  <c r="J174" i="22" s="1"/>
  <c r="M173" i="22"/>
  <c r="K174" i="22" s="1"/>
  <c r="T174" i="19"/>
  <c r="U173" i="19"/>
  <c r="L172" i="24"/>
  <c r="J173" i="24" s="1"/>
  <c r="M172" i="24"/>
  <c r="K173" i="24" s="1"/>
  <c r="F172" i="25"/>
  <c r="I174" i="21"/>
  <c r="T176" i="16"/>
  <c r="F176" i="17"/>
  <c r="U171" i="23"/>
  <c r="T172" i="23"/>
  <c r="M175" i="18"/>
  <c r="K176" i="18" s="1"/>
  <c r="L175" i="18"/>
  <c r="J176" i="18" s="1"/>
  <c r="I176" i="17"/>
  <c r="M177" i="11"/>
  <c r="K178" i="11" s="1"/>
  <c r="L177" i="11"/>
  <c r="J178" i="11" s="1"/>
  <c r="L171" i="26"/>
  <c r="J172" i="26" s="1"/>
  <c r="D172" i="26" s="1"/>
  <c r="M171" i="26"/>
  <c r="K172" i="26" s="1"/>
  <c r="E172" i="25"/>
  <c r="I172" i="25"/>
  <c r="U176" i="11"/>
  <c r="T175" i="17"/>
  <c r="U174" i="17"/>
  <c r="I173" i="23"/>
  <c r="T173" i="23" l="1"/>
  <c r="T176" i="17"/>
  <c r="U174" i="19"/>
  <c r="I178" i="11"/>
  <c r="D178" i="11"/>
  <c r="I174" i="22"/>
  <c r="D174" i="22"/>
  <c r="E175" i="20"/>
  <c r="L177" i="15"/>
  <c r="J178" i="15" s="1"/>
  <c r="M177" i="15"/>
  <c r="K178" i="15" s="1"/>
  <c r="E178" i="15" s="1"/>
  <c r="M175" i="19"/>
  <c r="K176" i="19" s="1"/>
  <c r="L175" i="19"/>
  <c r="J176" i="19" s="1"/>
  <c r="D176" i="19" s="1"/>
  <c r="L173" i="23"/>
  <c r="J174" i="23" s="1"/>
  <c r="M173" i="23"/>
  <c r="K174" i="23" s="1"/>
  <c r="I172" i="26"/>
  <c r="M174" i="21"/>
  <c r="K175" i="21" s="1"/>
  <c r="E175" i="21" s="1"/>
  <c r="L174" i="21"/>
  <c r="J175" i="21" s="1"/>
  <c r="S174" i="21"/>
  <c r="M172" i="25"/>
  <c r="K173" i="25" s="1"/>
  <c r="L172" i="25"/>
  <c r="J173" i="25" s="1"/>
  <c r="M176" i="17"/>
  <c r="K177" i="17" s="1"/>
  <c r="L176" i="17"/>
  <c r="J177" i="17" s="1"/>
  <c r="S172" i="25"/>
  <c r="E174" i="22"/>
  <c r="F175" i="20"/>
  <c r="E177" i="16"/>
  <c r="I175" i="20"/>
  <c r="T172" i="24"/>
  <c r="U171" i="24"/>
  <c r="T190" i="29"/>
  <c r="L190" i="29"/>
  <c r="J191" i="29" s="1"/>
  <c r="D191" i="29" s="1"/>
  <c r="M190" i="29"/>
  <c r="K191" i="29" s="1"/>
  <c r="I176" i="18"/>
  <c r="D176" i="18"/>
  <c r="S177" i="15"/>
  <c r="I177" i="16"/>
  <c r="D177" i="16"/>
  <c r="F177" i="15"/>
  <c r="E178" i="11"/>
  <c r="F190" i="29"/>
  <c r="E176" i="18"/>
  <c r="I173" i="24"/>
  <c r="D173" i="24"/>
  <c r="E173" i="24"/>
  <c r="U189" i="29"/>
  <c r="F175" i="19"/>
  <c r="U174" i="18"/>
  <c r="T175" i="18"/>
  <c r="S175" i="21" l="1"/>
  <c r="U174" i="21" s="1"/>
  <c r="F191" i="29"/>
  <c r="F177" i="16"/>
  <c r="U173" i="21"/>
  <c r="T174" i="21"/>
  <c r="I178" i="15"/>
  <c r="L178" i="11"/>
  <c r="J179" i="11" s="1"/>
  <c r="D179" i="11" s="1"/>
  <c r="M178" i="11"/>
  <c r="K179" i="11" s="1"/>
  <c r="E179" i="11" s="1"/>
  <c r="F176" i="18"/>
  <c r="L172" i="26"/>
  <c r="J173" i="26" s="1"/>
  <c r="M172" i="26"/>
  <c r="K173" i="26" s="1"/>
  <c r="S175" i="20"/>
  <c r="S176" i="18"/>
  <c r="D178" i="15"/>
  <c r="L177" i="16"/>
  <c r="J178" i="16" s="1"/>
  <c r="M177" i="16"/>
  <c r="K178" i="16" s="1"/>
  <c r="E178" i="16" s="1"/>
  <c r="I191" i="29"/>
  <c r="S177" i="16"/>
  <c r="F176" i="19"/>
  <c r="F173" i="24"/>
  <c r="S178" i="11"/>
  <c r="S178" i="15"/>
  <c r="T178" i="15" s="1"/>
  <c r="L176" i="18"/>
  <c r="J177" i="18" s="1"/>
  <c r="M176" i="18"/>
  <c r="K177" i="18" s="1"/>
  <c r="E177" i="18" s="1"/>
  <c r="S174" i="22"/>
  <c r="I173" i="25"/>
  <c r="D173" i="25"/>
  <c r="I174" i="23"/>
  <c r="D174" i="23"/>
  <c r="E176" i="19"/>
  <c r="F174" i="22"/>
  <c r="U176" i="15"/>
  <c r="T177" i="15"/>
  <c r="L173" i="24"/>
  <c r="J174" i="24" s="1"/>
  <c r="D174" i="24" s="1"/>
  <c r="M173" i="24"/>
  <c r="K174" i="24" s="1"/>
  <c r="E191" i="29"/>
  <c r="M175" i="20"/>
  <c r="K176" i="20" s="1"/>
  <c r="E176" i="20" s="1"/>
  <c r="L175" i="20"/>
  <c r="J176" i="20" s="1"/>
  <c r="E173" i="25"/>
  <c r="I177" i="17"/>
  <c r="D177" i="17"/>
  <c r="I175" i="21"/>
  <c r="D175" i="21"/>
  <c r="M174" i="22"/>
  <c r="K175" i="22" s="1"/>
  <c r="E175" i="22" s="1"/>
  <c r="L174" i="22"/>
  <c r="J175" i="22" s="1"/>
  <c r="S173" i="24"/>
  <c r="T172" i="25"/>
  <c r="U171" i="25"/>
  <c r="E177" i="17"/>
  <c r="E174" i="23"/>
  <c r="I176" i="19"/>
  <c r="F178" i="11"/>
  <c r="U177" i="15" l="1"/>
  <c r="S179" i="11"/>
  <c r="U178" i="11" s="1"/>
  <c r="S191" i="29"/>
  <c r="I177" i="18"/>
  <c r="U174" i="20"/>
  <c r="T175" i="20"/>
  <c r="L178" i="15"/>
  <c r="J179" i="15" s="1"/>
  <c r="D179" i="15" s="1"/>
  <c r="M178" i="15"/>
  <c r="K179" i="15" s="1"/>
  <c r="I175" i="22"/>
  <c r="S173" i="25"/>
  <c r="L174" i="23"/>
  <c r="J175" i="23" s="1"/>
  <c r="D175" i="23" s="1"/>
  <c r="M174" i="23"/>
  <c r="K175" i="23" s="1"/>
  <c r="E175" i="23" s="1"/>
  <c r="S175" i="22"/>
  <c r="T175" i="22" s="1"/>
  <c r="F178" i="15"/>
  <c r="S176" i="20"/>
  <c r="T176" i="20" s="1"/>
  <c r="F177" i="17"/>
  <c r="F179" i="11"/>
  <c r="S174" i="23"/>
  <c r="E174" i="24"/>
  <c r="F175" i="21"/>
  <c r="I174" i="24"/>
  <c r="D175" i="22"/>
  <c r="F173" i="25"/>
  <c r="S178" i="16"/>
  <c r="U177" i="16" s="1"/>
  <c r="U175" i="18"/>
  <c r="T176" i="18"/>
  <c r="I173" i="26"/>
  <c r="D173" i="26"/>
  <c r="D177" i="18"/>
  <c r="T175" i="21"/>
  <c r="U172" i="24"/>
  <c r="T173" i="24"/>
  <c r="M177" i="17"/>
  <c r="K178" i="17" s="1"/>
  <c r="E178" i="17" s="1"/>
  <c r="L177" i="17"/>
  <c r="J178" i="17" s="1"/>
  <c r="D178" i="17" s="1"/>
  <c r="F174" i="23"/>
  <c r="T178" i="11"/>
  <c r="U177" i="11"/>
  <c r="U176" i="16"/>
  <c r="T177" i="16"/>
  <c r="I178" i="16"/>
  <c r="S177" i="17"/>
  <c r="L175" i="21"/>
  <c r="J176" i="21" s="1"/>
  <c r="M175" i="21"/>
  <c r="K176" i="21" s="1"/>
  <c r="M173" i="25"/>
  <c r="K174" i="25" s="1"/>
  <c r="E174" i="25" s="1"/>
  <c r="L173" i="25"/>
  <c r="J174" i="25" s="1"/>
  <c r="D174" i="25" s="1"/>
  <c r="M191" i="29"/>
  <c r="K192" i="29" s="1"/>
  <c r="L191" i="29"/>
  <c r="J192" i="29" s="1"/>
  <c r="M176" i="19"/>
  <c r="K177" i="19" s="1"/>
  <c r="E177" i="19" s="1"/>
  <c r="L176" i="19"/>
  <c r="J177" i="19" s="1"/>
  <c r="I176" i="20"/>
  <c r="D176" i="20"/>
  <c r="S176" i="19"/>
  <c r="U173" i="22"/>
  <c r="T174" i="22"/>
  <c r="F174" i="24"/>
  <c r="S177" i="18"/>
  <c r="U176" i="18" s="1"/>
  <c r="I179" i="11"/>
  <c r="D178" i="16"/>
  <c r="T179" i="11" l="1"/>
  <c r="T177" i="18"/>
  <c r="S177" i="19"/>
  <c r="T177" i="19" s="1"/>
  <c r="F175" i="23"/>
  <c r="S178" i="17"/>
  <c r="U177" i="17" s="1"/>
  <c r="M173" i="26"/>
  <c r="K174" i="26" s="1"/>
  <c r="L173" i="26"/>
  <c r="J174" i="26" s="1"/>
  <c r="D174" i="26" s="1"/>
  <c r="U172" i="25"/>
  <c r="T173" i="25"/>
  <c r="L177" i="18"/>
  <c r="J178" i="18" s="1"/>
  <c r="D178" i="18" s="1"/>
  <c r="M177" i="18"/>
  <c r="K178" i="18" s="1"/>
  <c r="L179" i="11"/>
  <c r="J180" i="11" s="1"/>
  <c r="M179" i="11"/>
  <c r="K180" i="11" s="1"/>
  <c r="L178" i="16"/>
  <c r="J179" i="16" s="1"/>
  <c r="D179" i="16" s="1"/>
  <c r="M178" i="16"/>
  <c r="K179" i="16" s="1"/>
  <c r="T178" i="16"/>
  <c r="I178" i="17"/>
  <c r="F175" i="22"/>
  <c r="S175" i="23"/>
  <c r="U174" i="23" s="1"/>
  <c r="F179" i="15"/>
  <c r="E179" i="15"/>
  <c r="F178" i="16"/>
  <c r="I177" i="19"/>
  <c r="D177" i="19"/>
  <c r="I176" i="21"/>
  <c r="F174" i="25"/>
  <c r="L174" i="24"/>
  <c r="J175" i="24" s="1"/>
  <c r="M174" i="24"/>
  <c r="K175" i="24" s="1"/>
  <c r="E175" i="24" s="1"/>
  <c r="S174" i="25"/>
  <c r="E192" i="29"/>
  <c r="F176" i="20"/>
  <c r="I174" i="25"/>
  <c r="S174" i="24"/>
  <c r="F178" i="17"/>
  <c r="T191" i="29"/>
  <c r="U190" i="29"/>
  <c r="U176" i="17"/>
  <c r="T177" i="17"/>
  <c r="U174" i="22"/>
  <c r="U175" i="19"/>
  <c r="T176" i="19"/>
  <c r="L176" i="20"/>
  <c r="J177" i="20" s="1"/>
  <c r="M176" i="20"/>
  <c r="K177" i="20" s="1"/>
  <c r="I192" i="29"/>
  <c r="D192" i="29"/>
  <c r="E176" i="21"/>
  <c r="F177" i="18"/>
  <c r="D176" i="21"/>
  <c r="T174" i="23"/>
  <c r="U173" i="23"/>
  <c r="I175" i="23"/>
  <c r="M175" i="22"/>
  <c r="K176" i="22" s="1"/>
  <c r="L175" i="22"/>
  <c r="J176" i="22" s="1"/>
  <c r="D176" i="22" s="1"/>
  <c r="I179" i="15"/>
  <c r="U175" i="20"/>
  <c r="U176" i="19" l="1"/>
  <c r="T175" i="23"/>
  <c r="L179" i="15"/>
  <c r="J180" i="15" s="1"/>
  <c r="M179" i="15"/>
  <c r="K180" i="15" s="1"/>
  <c r="E180" i="15" s="1"/>
  <c r="E177" i="20"/>
  <c r="F176" i="22"/>
  <c r="F192" i="29"/>
  <c r="U173" i="24"/>
  <c r="T174" i="24"/>
  <c r="I180" i="11"/>
  <c r="D180" i="11"/>
  <c r="F178" i="18"/>
  <c r="S176" i="21"/>
  <c r="M192" i="29"/>
  <c r="K193" i="29" s="1"/>
  <c r="E193" i="29" s="1"/>
  <c r="L192" i="29"/>
  <c r="J193" i="29" s="1"/>
  <c r="D193" i="29" s="1"/>
  <c r="T178" i="17"/>
  <c r="M174" i="25"/>
  <c r="K175" i="25" s="1"/>
  <c r="L174" i="25"/>
  <c r="J175" i="25" s="1"/>
  <c r="F177" i="19"/>
  <c r="F179" i="16"/>
  <c r="S179" i="15"/>
  <c r="M178" i="17"/>
  <c r="K179" i="17" s="1"/>
  <c r="L178" i="17"/>
  <c r="J179" i="17" s="1"/>
  <c r="I178" i="18"/>
  <c r="U173" i="25"/>
  <c r="I174" i="26"/>
  <c r="M175" i="23"/>
  <c r="K176" i="23" s="1"/>
  <c r="L175" i="23"/>
  <c r="J176" i="23" s="1"/>
  <c r="S175" i="24"/>
  <c r="U174" i="24" s="1"/>
  <c r="I175" i="24"/>
  <c r="D175" i="24"/>
  <c r="E180" i="11"/>
  <c r="I176" i="22"/>
  <c r="F176" i="21"/>
  <c r="I177" i="20"/>
  <c r="D177" i="20"/>
  <c r="L177" i="19"/>
  <c r="J178" i="19" s="1"/>
  <c r="D178" i="19" s="1"/>
  <c r="M177" i="19"/>
  <c r="K178" i="19" s="1"/>
  <c r="E179" i="16"/>
  <c r="E176" i="22"/>
  <c r="S192" i="29"/>
  <c r="L176" i="21"/>
  <c r="J177" i="21" s="1"/>
  <c r="M176" i="21"/>
  <c r="K177" i="21" s="1"/>
  <c r="E177" i="21" s="1"/>
  <c r="I179" i="16"/>
  <c r="E178" i="18"/>
  <c r="T174" i="25"/>
  <c r="F178" i="19" l="1"/>
  <c r="S193" i="29"/>
  <c r="T193" i="29" s="1"/>
  <c r="I177" i="21"/>
  <c r="I175" i="25"/>
  <c r="D175" i="25"/>
  <c r="L180" i="11"/>
  <c r="J181" i="11" s="1"/>
  <c r="D181" i="11" s="1"/>
  <c r="M180" i="11"/>
  <c r="K181" i="11" s="1"/>
  <c r="F177" i="20"/>
  <c r="L175" i="24"/>
  <c r="J176" i="24" s="1"/>
  <c r="M175" i="24"/>
  <c r="K176" i="24" s="1"/>
  <c r="M174" i="26"/>
  <c r="K175" i="26" s="1"/>
  <c r="L174" i="26"/>
  <c r="J175" i="26" s="1"/>
  <c r="S177" i="21"/>
  <c r="U176" i="21" s="1"/>
  <c r="I180" i="15"/>
  <c r="D180" i="15"/>
  <c r="T192" i="29"/>
  <c r="U191" i="29"/>
  <c r="E179" i="17"/>
  <c r="U175" i="21"/>
  <c r="T176" i="21"/>
  <c r="F180" i="11"/>
  <c r="F193" i="29"/>
  <c r="S177" i="20"/>
  <c r="I178" i="19"/>
  <c r="M176" i="22"/>
  <c r="K177" i="22" s="1"/>
  <c r="E177" i="22" s="1"/>
  <c r="L176" i="22"/>
  <c r="J177" i="22" s="1"/>
  <c r="I176" i="23"/>
  <c r="D176" i="23"/>
  <c r="S180" i="15"/>
  <c r="U179" i="15" s="1"/>
  <c r="S176" i="22"/>
  <c r="S179" i="16"/>
  <c r="D177" i="21"/>
  <c r="S180" i="11"/>
  <c r="E176" i="23"/>
  <c r="I179" i="17"/>
  <c r="D179" i="17"/>
  <c r="E175" i="25"/>
  <c r="L179" i="16"/>
  <c r="J180" i="16" s="1"/>
  <c r="M179" i="16"/>
  <c r="K180" i="16" s="1"/>
  <c r="E180" i="16" s="1"/>
  <c r="S178" i="18"/>
  <c r="E178" i="19"/>
  <c r="M177" i="20"/>
  <c r="K178" i="20" s="1"/>
  <c r="L177" i="20"/>
  <c r="J178" i="20" s="1"/>
  <c r="F175" i="24"/>
  <c r="L178" i="18"/>
  <c r="J179" i="18" s="1"/>
  <c r="M178" i="18"/>
  <c r="K179" i="18" s="1"/>
  <c r="T179" i="15"/>
  <c r="U178" i="15"/>
  <c r="I193" i="29"/>
  <c r="T175" i="24"/>
  <c r="U192" i="29" l="1"/>
  <c r="T177" i="21"/>
  <c r="S180" i="16"/>
  <c r="U179" i="16" s="1"/>
  <c r="S177" i="22"/>
  <c r="U176" i="22" s="1"/>
  <c r="T178" i="18"/>
  <c r="U177" i="18"/>
  <c r="F179" i="17"/>
  <c r="I177" i="22"/>
  <c r="D177" i="22"/>
  <c r="F181" i="11"/>
  <c r="F180" i="15"/>
  <c r="I176" i="24"/>
  <c r="M193" i="29"/>
  <c r="K194" i="29" s="1"/>
  <c r="L193" i="29"/>
  <c r="J194" i="29" s="1"/>
  <c r="M179" i="17"/>
  <c r="K180" i="17" s="1"/>
  <c r="L179" i="17"/>
  <c r="J180" i="17" s="1"/>
  <c r="U178" i="16"/>
  <c r="T179" i="16"/>
  <c r="F176" i="23"/>
  <c r="I175" i="26"/>
  <c r="D175" i="26"/>
  <c r="M175" i="25"/>
  <c r="K176" i="25" s="1"/>
  <c r="E176" i="25" s="1"/>
  <c r="L175" i="25"/>
  <c r="J176" i="25" s="1"/>
  <c r="D176" i="25" s="1"/>
  <c r="S175" i="25"/>
  <c r="E181" i="11"/>
  <c r="I179" i="18"/>
  <c r="D179" i="18"/>
  <c r="D176" i="24"/>
  <c r="S178" i="19"/>
  <c r="E179" i="18"/>
  <c r="S176" i="23"/>
  <c r="F177" i="21"/>
  <c r="M176" i="23"/>
  <c r="K177" i="23" s="1"/>
  <c r="L176" i="23"/>
  <c r="J177" i="23" s="1"/>
  <c r="L178" i="19"/>
  <c r="J179" i="19" s="1"/>
  <c r="M178" i="19"/>
  <c r="K179" i="19" s="1"/>
  <c r="E179" i="19" s="1"/>
  <c r="U176" i="20"/>
  <c r="T177" i="20"/>
  <c r="E176" i="24"/>
  <c r="F175" i="25"/>
  <c r="M177" i="21"/>
  <c r="K178" i="21" s="1"/>
  <c r="L177" i="21"/>
  <c r="J178" i="21" s="1"/>
  <c r="T180" i="15"/>
  <c r="I178" i="20"/>
  <c r="I180" i="16"/>
  <c r="D180" i="16"/>
  <c r="U179" i="11"/>
  <c r="T180" i="11"/>
  <c r="T176" i="22"/>
  <c r="U175" i="22"/>
  <c r="E178" i="20"/>
  <c r="S179" i="17"/>
  <c r="L180" i="15"/>
  <c r="J181" i="15" s="1"/>
  <c r="D181" i="15" s="1"/>
  <c r="M180" i="15"/>
  <c r="K181" i="15" s="1"/>
  <c r="D178" i="20"/>
  <c r="I181" i="11"/>
  <c r="T180" i="16" l="1"/>
  <c r="S179" i="19"/>
  <c r="U178" i="19" s="1"/>
  <c r="S176" i="25"/>
  <c r="T176" i="25" s="1"/>
  <c r="L181" i="11"/>
  <c r="J182" i="11" s="1"/>
  <c r="M181" i="11"/>
  <c r="K182" i="11" s="1"/>
  <c r="E182" i="11" s="1"/>
  <c r="S178" i="20"/>
  <c r="T175" i="25"/>
  <c r="U174" i="25"/>
  <c r="L175" i="26"/>
  <c r="J176" i="26" s="1"/>
  <c r="M175" i="26"/>
  <c r="K176" i="26" s="1"/>
  <c r="I180" i="17"/>
  <c r="E194" i="29"/>
  <c r="F181" i="15"/>
  <c r="F178" i="20"/>
  <c r="I179" i="19"/>
  <c r="D179" i="19"/>
  <c r="L179" i="18"/>
  <c r="J180" i="18" s="1"/>
  <c r="M179" i="18"/>
  <c r="K180" i="18" s="1"/>
  <c r="F177" i="22"/>
  <c r="D180" i="17"/>
  <c r="E180" i="17"/>
  <c r="F180" i="16"/>
  <c r="S176" i="24"/>
  <c r="I177" i="23"/>
  <c r="S181" i="11"/>
  <c r="T179" i="17"/>
  <c r="U178" i="17"/>
  <c r="T177" i="22"/>
  <c r="E177" i="23"/>
  <c r="S179" i="18"/>
  <c r="F179" i="18"/>
  <c r="I176" i="25"/>
  <c r="I194" i="29"/>
  <c r="D194" i="29"/>
  <c r="L177" i="22"/>
  <c r="J178" i="22" s="1"/>
  <c r="M177" i="22"/>
  <c r="K178" i="22" s="1"/>
  <c r="E181" i="15"/>
  <c r="L180" i="16"/>
  <c r="J181" i="16" s="1"/>
  <c r="D181" i="16" s="1"/>
  <c r="M180" i="16"/>
  <c r="K181" i="16" s="1"/>
  <c r="F176" i="25"/>
  <c r="T176" i="23"/>
  <c r="U175" i="23"/>
  <c r="I181" i="15"/>
  <c r="M178" i="20"/>
  <c r="K179" i="20" s="1"/>
  <c r="L178" i="20"/>
  <c r="J179" i="20" s="1"/>
  <c r="D179" i="20" s="1"/>
  <c r="I178" i="21"/>
  <c r="D178" i="21"/>
  <c r="U177" i="19"/>
  <c r="T178" i="19"/>
  <c r="E178" i="21"/>
  <c r="F176" i="24"/>
  <c r="D177" i="23"/>
  <c r="M176" i="24"/>
  <c r="K177" i="24" s="1"/>
  <c r="E177" i="24" s="1"/>
  <c r="L176" i="24"/>
  <c r="J177" i="24" s="1"/>
  <c r="D177" i="24" s="1"/>
  <c r="T179" i="19" l="1"/>
  <c r="L178" i="21"/>
  <c r="J179" i="21" s="1"/>
  <c r="D179" i="21" s="1"/>
  <c r="M178" i="21"/>
  <c r="K179" i="21" s="1"/>
  <c r="E179" i="21" s="1"/>
  <c r="S181" i="15"/>
  <c r="F194" i="29"/>
  <c r="S182" i="11"/>
  <c r="T182" i="11" s="1"/>
  <c r="F181" i="16"/>
  <c r="F179" i="19"/>
  <c r="F179" i="20"/>
  <c r="I176" i="26"/>
  <c r="F177" i="24"/>
  <c r="I179" i="20"/>
  <c r="L176" i="25"/>
  <c r="J177" i="25" s="1"/>
  <c r="M176" i="25"/>
  <c r="K177" i="25" s="1"/>
  <c r="I180" i="18"/>
  <c r="E178" i="22"/>
  <c r="M194" i="29"/>
  <c r="K195" i="29" s="1"/>
  <c r="E195" i="29" s="1"/>
  <c r="L194" i="29"/>
  <c r="J195" i="29" s="1"/>
  <c r="D195" i="29" s="1"/>
  <c r="U178" i="18"/>
  <c r="T179" i="18"/>
  <c r="S178" i="21"/>
  <c r="I181" i="16"/>
  <c r="I178" i="22"/>
  <c r="D180" i="18"/>
  <c r="S177" i="23"/>
  <c r="U180" i="11"/>
  <c r="T181" i="11"/>
  <c r="D178" i="22"/>
  <c r="S194" i="29"/>
  <c r="U175" i="25"/>
  <c r="E179" i="20"/>
  <c r="F177" i="23"/>
  <c r="M181" i="15"/>
  <c r="K182" i="15" s="1"/>
  <c r="E182" i="15" s="1"/>
  <c r="L181" i="15"/>
  <c r="J182" i="15" s="1"/>
  <c r="L177" i="23"/>
  <c r="J178" i="23" s="1"/>
  <c r="M177" i="23"/>
  <c r="K178" i="23" s="1"/>
  <c r="E178" i="23" s="1"/>
  <c r="T178" i="20"/>
  <c r="U177" i="20"/>
  <c r="E180" i="18"/>
  <c r="S177" i="24"/>
  <c r="T177" i="24" s="1"/>
  <c r="F180" i="17"/>
  <c r="I177" i="24"/>
  <c r="D176" i="26"/>
  <c r="F178" i="21"/>
  <c r="E181" i="16"/>
  <c r="U175" i="24"/>
  <c r="T176" i="24"/>
  <c r="S180" i="17"/>
  <c r="L179" i="19"/>
  <c r="J180" i="19" s="1"/>
  <c r="M179" i="19"/>
  <c r="K180" i="19" s="1"/>
  <c r="L180" i="17"/>
  <c r="J181" i="17" s="1"/>
  <c r="M180" i="17"/>
  <c r="K181" i="17" s="1"/>
  <c r="I182" i="11"/>
  <c r="D182" i="11"/>
  <c r="F195" i="29" l="1"/>
  <c r="F182" i="11"/>
  <c r="I180" i="19"/>
  <c r="I178" i="23"/>
  <c r="S178" i="23"/>
  <c r="T178" i="23" s="1"/>
  <c r="S182" i="15"/>
  <c r="U181" i="15" s="1"/>
  <c r="S181" i="16"/>
  <c r="S180" i="18"/>
  <c r="F178" i="22"/>
  <c r="I177" i="25"/>
  <c r="D177" i="25"/>
  <c r="S179" i="20"/>
  <c r="T194" i="29"/>
  <c r="U193" i="29"/>
  <c r="F180" i="18"/>
  <c r="S179" i="21"/>
  <c r="U178" i="21" s="1"/>
  <c r="D180" i="19"/>
  <c r="U179" i="17"/>
  <c r="T180" i="17"/>
  <c r="L177" i="24"/>
  <c r="J178" i="24" s="1"/>
  <c r="M177" i="24"/>
  <c r="K178" i="24" s="1"/>
  <c r="D178" i="23"/>
  <c r="E177" i="25"/>
  <c r="F179" i="21"/>
  <c r="I182" i="15"/>
  <c r="D182" i="15"/>
  <c r="S195" i="29"/>
  <c r="U194" i="29" s="1"/>
  <c r="U176" i="23"/>
  <c r="T177" i="23"/>
  <c r="L181" i="16"/>
  <c r="J182" i="16" s="1"/>
  <c r="M181" i="16"/>
  <c r="K182" i="16" s="1"/>
  <c r="I195" i="29"/>
  <c r="L176" i="26"/>
  <c r="J177" i="26" s="1"/>
  <c r="D177" i="26" s="1"/>
  <c r="M176" i="26"/>
  <c r="K177" i="26" s="1"/>
  <c r="T181" i="15"/>
  <c r="U180" i="15"/>
  <c r="L182" i="11"/>
  <c r="J183" i="11" s="1"/>
  <c r="D183" i="11" s="1"/>
  <c r="M182" i="11"/>
  <c r="K183" i="11" s="1"/>
  <c r="I181" i="17"/>
  <c r="E180" i="19"/>
  <c r="E181" i="17"/>
  <c r="U176" i="24"/>
  <c r="D181" i="17"/>
  <c r="U181" i="11"/>
  <c r="L178" i="22"/>
  <c r="J179" i="22" s="1"/>
  <c r="M178" i="22"/>
  <c r="K179" i="22" s="1"/>
  <c r="E179" i="22" s="1"/>
  <c r="T178" i="21"/>
  <c r="U177" i="21"/>
  <c r="S178" i="22"/>
  <c r="M180" i="18"/>
  <c r="K181" i="18" s="1"/>
  <c r="E181" i="18" s="1"/>
  <c r="L180" i="18"/>
  <c r="J181" i="18" s="1"/>
  <c r="D181" i="18" s="1"/>
  <c r="M179" i="20"/>
  <c r="K180" i="20" s="1"/>
  <c r="E180" i="20" s="1"/>
  <c r="L179" i="20"/>
  <c r="J180" i="20" s="1"/>
  <c r="I179" i="21"/>
  <c r="T195" i="29" l="1"/>
  <c r="T182" i="15"/>
  <c r="S180" i="20"/>
  <c r="T180" i="20" s="1"/>
  <c r="F181" i="18"/>
  <c r="I180" i="20"/>
  <c r="D180" i="20"/>
  <c r="S179" i="22"/>
  <c r="U178" i="22" s="1"/>
  <c r="S180" i="19"/>
  <c r="I182" i="16"/>
  <c r="D182" i="16"/>
  <c r="E178" i="24"/>
  <c r="U180" i="16"/>
  <c r="T181" i="16"/>
  <c r="M178" i="23"/>
  <c r="K179" i="23" s="1"/>
  <c r="L178" i="23"/>
  <c r="J179" i="23" s="1"/>
  <c r="D179" i="23" s="1"/>
  <c r="T178" i="22"/>
  <c r="U177" i="22"/>
  <c r="F181" i="17"/>
  <c r="I178" i="24"/>
  <c r="D178" i="24"/>
  <c r="F180" i="19"/>
  <c r="S181" i="18"/>
  <c r="U180" i="18" s="1"/>
  <c r="I183" i="11"/>
  <c r="L195" i="29"/>
  <c r="J196" i="29" s="1"/>
  <c r="M195" i="29"/>
  <c r="K196" i="29" s="1"/>
  <c r="T180" i="18"/>
  <c r="U179" i="18"/>
  <c r="L180" i="19"/>
  <c r="J181" i="19" s="1"/>
  <c r="D181" i="19" s="1"/>
  <c r="M180" i="19"/>
  <c r="K181" i="19" s="1"/>
  <c r="E181" i="19" s="1"/>
  <c r="I177" i="26"/>
  <c r="S177" i="25"/>
  <c r="F183" i="11"/>
  <c r="T179" i="21"/>
  <c r="E183" i="11"/>
  <c r="L182" i="15"/>
  <c r="J183" i="15" s="1"/>
  <c r="D183" i="15" s="1"/>
  <c r="M182" i="15"/>
  <c r="K183" i="15" s="1"/>
  <c r="L177" i="25"/>
  <c r="J178" i="25" s="1"/>
  <c r="D178" i="25" s="1"/>
  <c r="M177" i="25"/>
  <c r="K178" i="25" s="1"/>
  <c r="I181" i="18"/>
  <c r="M179" i="21"/>
  <c r="K180" i="21" s="1"/>
  <c r="L179" i="21"/>
  <c r="J180" i="21" s="1"/>
  <c r="I179" i="22"/>
  <c r="S181" i="17"/>
  <c r="L181" i="17"/>
  <c r="J182" i="17" s="1"/>
  <c r="M181" i="17"/>
  <c r="K182" i="17" s="1"/>
  <c r="U177" i="23"/>
  <c r="F182" i="15"/>
  <c r="F178" i="23"/>
  <c r="U178" i="20"/>
  <c r="T179" i="20"/>
  <c r="F177" i="25"/>
  <c r="D179" i="22"/>
  <c r="E182" i="16"/>
  <c r="U179" i="20" l="1"/>
  <c r="T181" i="18"/>
  <c r="T179" i="22"/>
  <c r="F181" i="19"/>
  <c r="M177" i="26"/>
  <c r="K178" i="26" s="1"/>
  <c r="L177" i="26"/>
  <c r="J178" i="26" s="1"/>
  <c r="F180" i="20"/>
  <c r="F178" i="25"/>
  <c r="I182" i="17"/>
  <c r="M179" i="22"/>
  <c r="K180" i="22" s="1"/>
  <c r="L179" i="22"/>
  <c r="J180" i="22" s="1"/>
  <c r="D180" i="22" s="1"/>
  <c r="E178" i="25"/>
  <c r="L183" i="11"/>
  <c r="J184" i="11" s="1"/>
  <c r="M183" i="11"/>
  <c r="K184" i="11" s="1"/>
  <c r="E184" i="11" s="1"/>
  <c r="F178" i="24"/>
  <c r="D182" i="17"/>
  <c r="F182" i="16"/>
  <c r="U179" i="19"/>
  <c r="T180" i="19"/>
  <c r="S182" i="16"/>
  <c r="E182" i="17"/>
  <c r="F179" i="22"/>
  <c r="F179" i="23"/>
  <c r="U180" i="17"/>
  <c r="T181" i="17"/>
  <c r="I180" i="21"/>
  <c r="D180" i="21"/>
  <c r="L181" i="18"/>
  <c r="J182" i="18" s="1"/>
  <c r="M181" i="18"/>
  <c r="K182" i="18" s="1"/>
  <c r="I183" i="15"/>
  <c r="I196" i="29"/>
  <c r="D196" i="29"/>
  <c r="I179" i="23"/>
  <c r="S178" i="24"/>
  <c r="L182" i="16"/>
  <c r="J183" i="16" s="1"/>
  <c r="M182" i="16"/>
  <c r="K183" i="16" s="1"/>
  <c r="E183" i="16" s="1"/>
  <c r="E180" i="21"/>
  <c r="S183" i="11"/>
  <c r="I181" i="19"/>
  <c r="E179" i="23"/>
  <c r="S181" i="19"/>
  <c r="U180" i="19" s="1"/>
  <c r="I178" i="25"/>
  <c r="F183" i="15"/>
  <c r="E183" i="15"/>
  <c r="U176" i="25"/>
  <c r="T177" i="25"/>
  <c r="E196" i="29"/>
  <c r="L178" i="24"/>
  <c r="J179" i="24" s="1"/>
  <c r="M178" i="24"/>
  <c r="K179" i="24" s="1"/>
  <c r="E179" i="24" s="1"/>
  <c r="M180" i="20"/>
  <c r="K181" i="20" s="1"/>
  <c r="L180" i="20"/>
  <c r="J181" i="20" s="1"/>
  <c r="F180" i="22" l="1"/>
  <c r="I181" i="20"/>
  <c r="S180" i="21"/>
  <c r="L179" i="23"/>
  <c r="J180" i="23" s="1"/>
  <c r="M179" i="23"/>
  <c r="K180" i="23" s="1"/>
  <c r="E180" i="23" s="1"/>
  <c r="I182" i="18"/>
  <c r="D182" i="18"/>
  <c r="I184" i="11"/>
  <c r="D184" i="11"/>
  <c r="D181" i="20"/>
  <c r="M181" i="19"/>
  <c r="K182" i="19" s="1"/>
  <c r="L181" i="19"/>
  <c r="J182" i="19" s="1"/>
  <c r="F196" i="29"/>
  <c r="F180" i="21"/>
  <c r="S184" i="11"/>
  <c r="T184" i="11" s="1"/>
  <c r="I179" i="24"/>
  <c r="S183" i="15"/>
  <c r="L178" i="25"/>
  <c r="J179" i="25" s="1"/>
  <c r="M178" i="25"/>
  <c r="K179" i="25" s="1"/>
  <c r="U182" i="11"/>
  <c r="T183" i="11"/>
  <c r="L196" i="29"/>
  <c r="J197" i="29" s="1"/>
  <c r="D197" i="29" s="1"/>
  <c r="M196" i="29"/>
  <c r="K197" i="29" s="1"/>
  <c r="E197" i="29" s="1"/>
  <c r="E182" i="18"/>
  <c r="L180" i="21"/>
  <c r="J181" i="21" s="1"/>
  <c r="M180" i="21"/>
  <c r="K181" i="21" s="1"/>
  <c r="E181" i="21" s="1"/>
  <c r="S182" i="17"/>
  <c r="T182" i="16"/>
  <c r="U181" i="16"/>
  <c r="F182" i="17"/>
  <c r="S178" i="25"/>
  <c r="M182" i="17"/>
  <c r="K183" i="17" s="1"/>
  <c r="E183" i="17" s="1"/>
  <c r="L182" i="17"/>
  <c r="J183" i="17" s="1"/>
  <c r="D183" i="17" s="1"/>
  <c r="S196" i="29"/>
  <c r="I183" i="16"/>
  <c r="I180" i="22"/>
  <c r="E181" i="20"/>
  <c r="S179" i="24"/>
  <c r="D183" i="16"/>
  <c r="E180" i="22"/>
  <c r="S179" i="23"/>
  <c r="T178" i="24"/>
  <c r="U177" i="24"/>
  <c r="L183" i="15"/>
  <c r="J184" i="15" s="1"/>
  <c r="M183" i="15"/>
  <c r="K184" i="15" s="1"/>
  <c r="S183" i="16"/>
  <c r="T181" i="19"/>
  <c r="D179" i="24"/>
  <c r="I178" i="26"/>
  <c r="D178" i="26"/>
  <c r="U183" i="11" l="1"/>
  <c r="F183" i="17"/>
  <c r="S183" i="17"/>
  <c r="S180" i="23"/>
  <c r="T180" i="23" s="1"/>
  <c r="L183" i="16"/>
  <c r="J184" i="16" s="1"/>
  <c r="M183" i="16"/>
  <c r="K184" i="16" s="1"/>
  <c r="U181" i="17"/>
  <c r="T182" i="17"/>
  <c r="L179" i="24"/>
  <c r="J180" i="24" s="1"/>
  <c r="D180" i="24" s="1"/>
  <c r="M179" i="24"/>
  <c r="K180" i="24" s="1"/>
  <c r="L184" i="11"/>
  <c r="J185" i="11" s="1"/>
  <c r="D185" i="11" s="1"/>
  <c r="M184" i="11"/>
  <c r="K185" i="11" s="1"/>
  <c r="U178" i="24"/>
  <c r="S197" i="29"/>
  <c r="I179" i="25"/>
  <c r="D179" i="25"/>
  <c r="F181" i="20"/>
  <c r="M182" i="18"/>
  <c r="K183" i="18" s="1"/>
  <c r="E183" i="18" s="1"/>
  <c r="L182" i="18"/>
  <c r="J183" i="18" s="1"/>
  <c r="D183" i="18" s="1"/>
  <c r="L178" i="26"/>
  <c r="J179" i="26" s="1"/>
  <c r="M178" i="26"/>
  <c r="K179" i="26" s="1"/>
  <c r="I184" i="15"/>
  <c r="D184" i="15"/>
  <c r="T179" i="24"/>
  <c r="M180" i="22"/>
  <c r="K181" i="22" s="1"/>
  <c r="L180" i="22"/>
  <c r="J181" i="22" s="1"/>
  <c r="E179" i="25"/>
  <c r="I197" i="29"/>
  <c r="T179" i="23"/>
  <c r="U178" i="23"/>
  <c r="S181" i="20"/>
  <c r="U177" i="25"/>
  <c r="T178" i="25"/>
  <c r="U182" i="16"/>
  <c r="S182" i="18"/>
  <c r="T183" i="15"/>
  <c r="U182" i="15"/>
  <c r="I182" i="19"/>
  <c r="D182" i="19"/>
  <c r="F182" i="18"/>
  <c r="I180" i="23"/>
  <c r="D180" i="23"/>
  <c r="F183" i="16"/>
  <c r="I183" i="17"/>
  <c r="E182" i="19"/>
  <c r="S181" i="21"/>
  <c r="T181" i="21" s="1"/>
  <c r="F179" i="24"/>
  <c r="F197" i="29"/>
  <c r="U179" i="21"/>
  <c r="T180" i="21"/>
  <c r="S180" i="22"/>
  <c r="T196" i="29"/>
  <c r="U195" i="29"/>
  <c r="T183" i="16"/>
  <c r="I181" i="21"/>
  <c r="E184" i="15"/>
  <c r="D181" i="21"/>
  <c r="F184" i="11"/>
  <c r="L181" i="20"/>
  <c r="J182" i="20" s="1"/>
  <c r="D182" i="20" s="1"/>
  <c r="M181" i="20"/>
  <c r="K182" i="20" s="1"/>
  <c r="U180" i="21" l="1"/>
  <c r="F185" i="11"/>
  <c r="L180" i="23"/>
  <c r="J181" i="23" s="1"/>
  <c r="D181" i="23" s="1"/>
  <c r="M180" i="23"/>
  <c r="K181" i="23" s="1"/>
  <c r="I181" i="22"/>
  <c r="D181" i="22"/>
  <c r="E184" i="16"/>
  <c r="U196" i="29"/>
  <c r="S182" i="19"/>
  <c r="I179" i="26"/>
  <c r="M179" i="25"/>
  <c r="K180" i="25" s="1"/>
  <c r="E180" i="25" s="1"/>
  <c r="L179" i="25"/>
  <c r="J180" i="25" s="1"/>
  <c r="D180" i="25" s="1"/>
  <c r="E180" i="24"/>
  <c r="I184" i="16"/>
  <c r="D179" i="26"/>
  <c r="F181" i="21"/>
  <c r="T197" i="29"/>
  <c r="D184" i="16"/>
  <c r="I182" i="20"/>
  <c r="S184" i="15"/>
  <c r="E181" i="22"/>
  <c r="U181" i="18"/>
  <c r="T182" i="18"/>
  <c r="U180" i="20"/>
  <c r="T181" i="20"/>
  <c r="S179" i="25"/>
  <c r="L184" i="15"/>
  <c r="J185" i="15" s="1"/>
  <c r="D185" i="15" s="1"/>
  <c r="M184" i="15"/>
  <c r="K185" i="15" s="1"/>
  <c r="E185" i="15" s="1"/>
  <c r="F179" i="25"/>
  <c r="E185" i="11"/>
  <c r="U182" i="17"/>
  <c r="U179" i="22"/>
  <c r="T180" i="22"/>
  <c r="M183" i="17"/>
  <c r="K184" i="17" s="1"/>
  <c r="L183" i="17"/>
  <c r="J184" i="17" s="1"/>
  <c r="F182" i="19"/>
  <c r="I185" i="11"/>
  <c r="L181" i="21"/>
  <c r="J182" i="21" s="1"/>
  <c r="M181" i="21"/>
  <c r="K182" i="21" s="1"/>
  <c r="M182" i="19"/>
  <c r="K183" i="19" s="1"/>
  <c r="E183" i="19" s="1"/>
  <c r="L182" i="19"/>
  <c r="J183" i="19" s="1"/>
  <c r="F184" i="15"/>
  <c r="F182" i="20"/>
  <c r="F180" i="24"/>
  <c r="F180" i="23"/>
  <c r="F183" i="18"/>
  <c r="S183" i="18"/>
  <c r="T183" i="18" s="1"/>
  <c r="E182" i="20"/>
  <c r="U179" i="23"/>
  <c r="M197" i="29"/>
  <c r="K198" i="29" s="1"/>
  <c r="L197" i="29"/>
  <c r="J198" i="29" s="1"/>
  <c r="I183" i="18"/>
  <c r="I180" i="24"/>
  <c r="T183" i="17"/>
  <c r="F180" i="25" l="1"/>
  <c r="L183" i="18"/>
  <c r="J184" i="18" s="1"/>
  <c r="M183" i="18"/>
  <c r="K184" i="18" s="1"/>
  <c r="F185" i="15"/>
  <c r="S185" i="15"/>
  <c r="T185" i="15" s="1"/>
  <c r="M179" i="26"/>
  <c r="K180" i="26" s="1"/>
  <c r="L179" i="26"/>
  <c r="J180" i="26" s="1"/>
  <c r="D180" i="26" s="1"/>
  <c r="I198" i="29"/>
  <c r="D198" i="29"/>
  <c r="I182" i="21"/>
  <c r="M185" i="11"/>
  <c r="K186" i="11" s="1"/>
  <c r="L185" i="11"/>
  <c r="J186" i="11" s="1"/>
  <c r="E184" i="17"/>
  <c r="S180" i="25"/>
  <c r="U179" i="25" s="1"/>
  <c r="U181" i="19"/>
  <c r="T182" i="19"/>
  <c r="S184" i="16"/>
  <c r="L181" i="22"/>
  <c r="J182" i="22" s="1"/>
  <c r="D182" i="22" s="1"/>
  <c r="M181" i="22"/>
  <c r="K182" i="22" s="1"/>
  <c r="E182" i="22" s="1"/>
  <c r="M180" i="24"/>
  <c r="K181" i="24" s="1"/>
  <c r="E181" i="24" s="1"/>
  <c r="L180" i="24"/>
  <c r="J181" i="24" s="1"/>
  <c r="E198" i="29"/>
  <c r="I183" i="19"/>
  <c r="D183" i="19"/>
  <c r="F181" i="23"/>
  <c r="S185" i="11"/>
  <c r="S181" i="22"/>
  <c r="L182" i="20"/>
  <c r="J183" i="20" s="1"/>
  <c r="M182" i="20"/>
  <c r="K183" i="20" s="1"/>
  <c r="S180" i="24"/>
  <c r="F181" i="22"/>
  <c r="I181" i="23"/>
  <c r="S182" i="20"/>
  <c r="E182" i="21"/>
  <c r="I184" i="17"/>
  <c r="D184" i="17"/>
  <c r="F184" i="16"/>
  <c r="S183" i="19"/>
  <c r="T183" i="19" s="1"/>
  <c r="T184" i="15"/>
  <c r="U183" i="15"/>
  <c r="I180" i="25"/>
  <c r="I185" i="15"/>
  <c r="T179" i="25"/>
  <c r="U178" i="25"/>
  <c r="U182" i="18"/>
  <c r="D182" i="21"/>
  <c r="L184" i="16"/>
  <c r="J185" i="16" s="1"/>
  <c r="M184" i="16"/>
  <c r="K185" i="16" s="1"/>
  <c r="E185" i="16" s="1"/>
  <c r="E181" i="23"/>
  <c r="S181" i="23" l="1"/>
  <c r="F182" i="21"/>
  <c r="T182" i="20"/>
  <c r="U181" i="20"/>
  <c r="F182" i="22"/>
  <c r="S182" i="22"/>
  <c r="U181" i="22" s="1"/>
  <c r="U184" i="11"/>
  <c r="T185" i="11"/>
  <c r="I181" i="24"/>
  <c r="D181" i="24"/>
  <c r="M198" i="29"/>
  <c r="K199" i="29" s="1"/>
  <c r="E199" i="29" s="1"/>
  <c r="L198" i="29"/>
  <c r="J199" i="29" s="1"/>
  <c r="D199" i="29" s="1"/>
  <c r="I185" i="16"/>
  <c r="L185" i="15"/>
  <c r="J186" i="15" s="1"/>
  <c r="M185" i="15"/>
  <c r="K186" i="15" s="1"/>
  <c r="E183" i="20"/>
  <c r="S181" i="24"/>
  <c r="T181" i="24" s="1"/>
  <c r="T181" i="22"/>
  <c r="U180" i="22"/>
  <c r="E186" i="11"/>
  <c r="S198" i="29"/>
  <c r="I186" i="11"/>
  <c r="D186" i="11"/>
  <c r="F198" i="29"/>
  <c r="I184" i="18"/>
  <c r="D184" i="18"/>
  <c r="L184" i="17"/>
  <c r="J185" i="17" s="1"/>
  <c r="D185" i="17" s="1"/>
  <c r="M184" i="17"/>
  <c r="K185" i="17" s="1"/>
  <c r="U179" i="24"/>
  <c r="T180" i="24"/>
  <c r="F183" i="19"/>
  <c r="I182" i="22"/>
  <c r="T180" i="25"/>
  <c r="M180" i="25"/>
  <c r="K181" i="25" s="1"/>
  <c r="L180" i="25"/>
  <c r="J181" i="25" s="1"/>
  <c r="S182" i="21"/>
  <c r="S185" i="16"/>
  <c r="T185" i="16" s="1"/>
  <c r="S184" i="17"/>
  <c r="U184" i="15"/>
  <c r="D185" i="16"/>
  <c r="F184" i="17"/>
  <c r="M181" i="23"/>
  <c r="K182" i="23" s="1"/>
  <c r="L181" i="23"/>
  <c r="J182" i="23" s="1"/>
  <c r="I183" i="20"/>
  <c r="D183" i="20"/>
  <c r="L183" i="19"/>
  <c r="J184" i="19" s="1"/>
  <c r="M183" i="19"/>
  <c r="K184" i="19" s="1"/>
  <c r="U183" i="16"/>
  <c r="T184" i="16"/>
  <c r="U182" i="19"/>
  <c r="L182" i="21"/>
  <c r="J183" i="21" s="1"/>
  <c r="D183" i="21" s="1"/>
  <c r="M182" i="21"/>
  <c r="K183" i="21" s="1"/>
  <c r="I180" i="26"/>
  <c r="E184" i="18"/>
  <c r="T182" i="22" l="1"/>
  <c r="F183" i="20"/>
  <c r="F185" i="16"/>
  <c r="U183" i="17"/>
  <c r="T184" i="17"/>
  <c r="U181" i="21"/>
  <c r="T182" i="21"/>
  <c r="E181" i="25"/>
  <c r="L182" i="22"/>
  <c r="J183" i="22" s="1"/>
  <c r="M182" i="22"/>
  <c r="K183" i="22" s="1"/>
  <c r="F186" i="11"/>
  <c r="S199" i="29"/>
  <c r="T199" i="29" s="1"/>
  <c r="L180" i="26"/>
  <c r="J181" i="26" s="1"/>
  <c r="M180" i="26"/>
  <c r="K181" i="26" s="1"/>
  <c r="F184" i="18"/>
  <c r="U197" i="29"/>
  <c r="T198" i="29"/>
  <c r="M185" i="16"/>
  <c r="K186" i="16" s="1"/>
  <c r="L185" i="16"/>
  <c r="J186" i="16" s="1"/>
  <c r="D186" i="16" s="1"/>
  <c r="F181" i="24"/>
  <c r="E184" i="19"/>
  <c r="I185" i="17"/>
  <c r="F199" i="29"/>
  <c r="L186" i="11"/>
  <c r="J187" i="11" s="1"/>
  <c r="M186" i="11"/>
  <c r="K187" i="11" s="1"/>
  <c r="S186" i="11"/>
  <c r="S183" i="20"/>
  <c r="E186" i="15"/>
  <c r="E182" i="23"/>
  <c r="F183" i="21"/>
  <c r="S184" i="18"/>
  <c r="L183" i="20"/>
  <c r="J184" i="20" s="1"/>
  <c r="M183" i="20"/>
  <c r="K184" i="20" s="1"/>
  <c r="F185" i="17"/>
  <c r="I183" i="21"/>
  <c r="U184" i="16"/>
  <c r="I184" i="19"/>
  <c r="I182" i="23"/>
  <c r="D182" i="23"/>
  <c r="E185" i="17"/>
  <c r="E183" i="21"/>
  <c r="I181" i="25"/>
  <c r="D181" i="25"/>
  <c r="D184" i="19"/>
  <c r="U180" i="24"/>
  <c r="M184" i="18"/>
  <c r="K185" i="18" s="1"/>
  <c r="L184" i="18"/>
  <c r="J185" i="18" s="1"/>
  <c r="D185" i="18" s="1"/>
  <c r="I186" i="15"/>
  <c r="D186" i="15"/>
  <c r="I199" i="29"/>
  <c r="L181" i="24"/>
  <c r="J182" i="24" s="1"/>
  <c r="M181" i="24"/>
  <c r="K182" i="24" s="1"/>
  <c r="T181" i="23"/>
  <c r="U180" i="23"/>
  <c r="U198" i="29" l="1"/>
  <c r="I182" i="24"/>
  <c r="F181" i="25"/>
  <c r="S185" i="17"/>
  <c r="T184" i="18"/>
  <c r="U183" i="18"/>
  <c r="S182" i="23"/>
  <c r="T183" i="20"/>
  <c r="U182" i="20"/>
  <c r="E186" i="16"/>
  <c r="F185" i="18"/>
  <c r="M186" i="15"/>
  <c r="K187" i="15" s="1"/>
  <c r="E187" i="15" s="1"/>
  <c r="L186" i="15"/>
  <c r="J187" i="15" s="1"/>
  <c r="D187" i="15" s="1"/>
  <c r="L182" i="23"/>
  <c r="J183" i="23" s="1"/>
  <c r="D183" i="23" s="1"/>
  <c r="M182" i="23"/>
  <c r="K183" i="23" s="1"/>
  <c r="I184" i="20"/>
  <c r="E184" i="20"/>
  <c r="I187" i="11"/>
  <c r="D182" i="24"/>
  <c r="D187" i="11"/>
  <c r="E183" i="22"/>
  <c r="L199" i="29"/>
  <c r="J200" i="29" s="1"/>
  <c r="M199" i="29"/>
  <c r="K200" i="29" s="1"/>
  <c r="I185" i="18"/>
  <c r="L181" i="25"/>
  <c r="J182" i="25" s="1"/>
  <c r="D182" i="25" s="1"/>
  <c r="M181" i="25"/>
  <c r="K182" i="25" s="1"/>
  <c r="E182" i="25" s="1"/>
  <c r="M183" i="21"/>
  <c r="K184" i="21" s="1"/>
  <c r="L183" i="21"/>
  <c r="J184" i="21" s="1"/>
  <c r="S186" i="15"/>
  <c r="E187" i="11"/>
  <c r="L185" i="17"/>
  <c r="J186" i="17" s="1"/>
  <c r="M185" i="17"/>
  <c r="K186" i="17" s="1"/>
  <c r="E186" i="17" s="1"/>
  <c r="I183" i="22"/>
  <c r="D183" i="22"/>
  <c r="F186" i="16"/>
  <c r="D184" i="20"/>
  <c r="E182" i="24"/>
  <c r="F186" i="15"/>
  <c r="F184" i="19"/>
  <c r="S183" i="21"/>
  <c r="F182" i="23"/>
  <c r="M184" i="19"/>
  <c r="K185" i="19" s="1"/>
  <c r="E185" i="19" s="1"/>
  <c r="L184" i="19"/>
  <c r="J185" i="19" s="1"/>
  <c r="E185" i="18"/>
  <c r="T186" i="11"/>
  <c r="U185" i="11"/>
  <c r="S184" i="19"/>
  <c r="I186" i="16"/>
  <c r="I181" i="26"/>
  <c r="D181" i="26"/>
  <c r="S181" i="25"/>
  <c r="U183" i="19" l="1"/>
  <c r="T184" i="19"/>
  <c r="T183" i="21"/>
  <c r="U182" i="21"/>
  <c r="S182" i="24"/>
  <c r="L183" i="22"/>
  <c r="J184" i="22" s="1"/>
  <c r="M183" i="22"/>
  <c r="K184" i="22" s="1"/>
  <c r="E184" i="22" s="1"/>
  <c r="I186" i="17"/>
  <c r="D186" i="17"/>
  <c r="I184" i="21"/>
  <c r="D184" i="21"/>
  <c r="S183" i="22"/>
  <c r="L187" i="11"/>
  <c r="J188" i="11" s="1"/>
  <c r="D188" i="11" s="1"/>
  <c r="M187" i="11"/>
  <c r="K188" i="11" s="1"/>
  <c r="F182" i="25"/>
  <c r="S185" i="18"/>
  <c r="F183" i="23"/>
  <c r="S187" i="11"/>
  <c r="M185" i="18"/>
  <c r="K186" i="18" s="1"/>
  <c r="L185" i="18"/>
  <c r="J186" i="18" s="1"/>
  <c r="S184" i="20"/>
  <c r="L184" i="20"/>
  <c r="J185" i="20" s="1"/>
  <c r="D185" i="20" s="1"/>
  <c r="M184" i="20"/>
  <c r="K185" i="20" s="1"/>
  <c r="S186" i="17"/>
  <c r="U185" i="17" s="1"/>
  <c r="S182" i="25"/>
  <c r="U181" i="25" s="1"/>
  <c r="M181" i="26"/>
  <c r="K182" i="26" s="1"/>
  <c r="L181" i="26"/>
  <c r="J182" i="26" s="1"/>
  <c r="D182" i="26" s="1"/>
  <c r="I185" i="19"/>
  <c r="D185" i="19"/>
  <c r="F187" i="15"/>
  <c r="F184" i="20"/>
  <c r="F183" i="22"/>
  <c r="S187" i="15"/>
  <c r="T187" i="15" s="1"/>
  <c r="E200" i="29"/>
  <c r="F187" i="11"/>
  <c r="I187" i="15"/>
  <c r="E183" i="23"/>
  <c r="U184" i="17"/>
  <c r="T185" i="17"/>
  <c r="U180" i="25"/>
  <c r="T181" i="25"/>
  <c r="L186" i="16"/>
  <c r="J187" i="16" s="1"/>
  <c r="M186" i="16"/>
  <c r="K187" i="16" s="1"/>
  <c r="E187" i="16" s="1"/>
  <c r="S185" i="19"/>
  <c r="U184" i="19" s="1"/>
  <c r="E184" i="21"/>
  <c r="T186" i="15"/>
  <c r="U185" i="15"/>
  <c r="I182" i="25"/>
  <c r="I200" i="29"/>
  <c r="D200" i="29"/>
  <c r="F182" i="24"/>
  <c r="I183" i="23"/>
  <c r="S186" i="16"/>
  <c r="U181" i="23"/>
  <c r="T182" i="23"/>
  <c r="L182" i="24"/>
  <c r="J183" i="24" s="1"/>
  <c r="M182" i="24"/>
  <c r="K183" i="24" s="1"/>
  <c r="E183" i="24" s="1"/>
  <c r="U186" i="15" l="1"/>
  <c r="T182" i="25"/>
  <c r="S183" i="24"/>
  <c r="I186" i="18"/>
  <c r="D186" i="18"/>
  <c r="I184" i="22"/>
  <c r="S187" i="16"/>
  <c r="T187" i="16" s="1"/>
  <c r="M182" i="25"/>
  <c r="K183" i="25" s="1"/>
  <c r="L182" i="25"/>
  <c r="J183" i="25" s="1"/>
  <c r="S183" i="23"/>
  <c r="S200" i="29"/>
  <c r="F184" i="21"/>
  <c r="M186" i="17"/>
  <c r="K187" i="17" s="1"/>
  <c r="L186" i="17"/>
  <c r="J187" i="17" s="1"/>
  <c r="D187" i="17" s="1"/>
  <c r="T186" i="16"/>
  <c r="U185" i="16"/>
  <c r="F185" i="20"/>
  <c r="I185" i="20"/>
  <c r="E186" i="18"/>
  <c r="I188" i="11"/>
  <c r="T182" i="24"/>
  <c r="U181" i="24"/>
  <c r="T185" i="19"/>
  <c r="I183" i="24"/>
  <c r="I187" i="16"/>
  <c r="D187" i="16"/>
  <c r="I182" i="26"/>
  <c r="T184" i="20"/>
  <c r="U183" i="20"/>
  <c r="T187" i="11"/>
  <c r="U186" i="11"/>
  <c r="T183" i="22"/>
  <c r="U182" i="22"/>
  <c r="F186" i="17"/>
  <c r="M183" i="23"/>
  <c r="K184" i="23" s="1"/>
  <c r="E184" i="23" s="1"/>
  <c r="L183" i="23"/>
  <c r="J184" i="23" s="1"/>
  <c r="F200" i="29"/>
  <c r="M185" i="19"/>
  <c r="K186" i="19" s="1"/>
  <c r="L185" i="19"/>
  <c r="J186" i="19" s="1"/>
  <c r="D186" i="19" s="1"/>
  <c r="D183" i="24"/>
  <c r="L200" i="29"/>
  <c r="J201" i="29" s="1"/>
  <c r="M200" i="29"/>
  <c r="K201" i="29" s="1"/>
  <c r="S184" i="21"/>
  <c r="T186" i="17"/>
  <c r="L187" i="15"/>
  <c r="J188" i="15" s="1"/>
  <c r="M187" i="15"/>
  <c r="K188" i="15" s="1"/>
  <c r="F188" i="11"/>
  <c r="D184" i="22"/>
  <c r="F185" i="19"/>
  <c r="E185" i="20"/>
  <c r="E188" i="11"/>
  <c r="U184" i="18"/>
  <c r="T185" i="18"/>
  <c r="S184" i="22"/>
  <c r="M184" i="21"/>
  <c r="K185" i="21" s="1"/>
  <c r="L184" i="21"/>
  <c r="J185" i="21" s="1"/>
  <c r="D185" i="21" s="1"/>
  <c r="S184" i="23" l="1"/>
  <c r="U183" i="23" s="1"/>
  <c r="F187" i="17"/>
  <c r="T184" i="21"/>
  <c r="U183" i="21"/>
  <c r="L187" i="16"/>
  <c r="J188" i="16" s="1"/>
  <c r="D188" i="16" s="1"/>
  <c r="M187" i="16"/>
  <c r="K188" i="16" s="1"/>
  <c r="F186" i="18"/>
  <c r="F186" i="19"/>
  <c r="L188" i="11"/>
  <c r="J189" i="11" s="1"/>
  <c r="M188" i="11"/>
  <c r="K189" i="11" s="1"/>
  <c r="E189" i="11" s="1"/>
  <c r="U182" i="23"/>
  <c r="T183" i="23"/>
  <c r="I185" i="21"/>
  <c r="S188" i="11"/>
  <c r="I201" i="29"/>
  <c r="I186" i="19"/>
  <c r="D201" i="29"/>
  <c r="U183" i="22"/>
  <c r="F187" i="16"/>
  <c r="L183" i="24"/>
  <c r="J184" i="24" s="1"/>
  <c r="D184" i="24" s="1"/>
  <c r="M183" i="24"/>
  <c r="K184" i="24" s="1"/>
  <c r="U182" i="24"/>
  <c r="S186" i="18"/>
  <c r="E187" i="17"/>
  <c r="E201" i="29"/>
  <c r="I183" i="25"/>
  <c r="D183" i="25"/>
  <c r="L186" i="18"/>
  <c r="J187" i="18" s="1"/>
  <c r="M186" i="18"/>
  <c r="K187" i="18" s="1"/>
  <c r="I188" i="15"/>
  <c r="D188" i="15"/>
  <c r="L185" i="20"/>
  <c r="J186" i="20" s="1"/>
  <c r="M185" i="20"/>
  <c r="K186" i="20" s="1"/>
  <c r="E186" i="20" s="1"/>
  <c r="F185" i="21"/>
  <c r="L182" i="26"/>
  <c r="J183" i="26" s="1"/>
  <c r="M182" i="26"/>
  <c r="K183" i="26" s="1"/>
  <c r="I187" i="17"/>
  <c r="S185" i="20"/>
  <c r="F184" i="22"/>
  <c r="E188" i="15"/>
  <c r="E185" i="21"/>
  <c r="F183" i="24"/>
  <c r="E186" i="19"/>
  <c r="I184" i="23"/>
  <c r="D184" i="23"/>
  <c r="T184" i="22"/>
  <c r="T183" i="24"/>
  <c r="U186" i="16"/>
  <c r="U199" i="29"/>
  <c r="T200" i="29"/>
  <c r="E183" i="25"/>
  <c r="L184" i="22"/>
  <c r="J185" i="22" s="1"/>
  <c r="M184" i="22"/>
  <c r="K185" i="22" s="1"/>
  <c r="T184" i="23" l="1"/>
  <c r="I187" i="18"/>
  <c r="F188" i="16"/>
  <c r="F184" i="23"/>
  <c r="F184" i="24"/>
  <c r="S186" i="20"/>
  <c r="T186" i="20" s="1"/>
  <c r="I183" i="26"/>
  <c r="D183" i="26"/>
  <c r="L188" i="15"/>
  <c r="J189" i="15" s="1"/>
  <c r="M188" i="15"/>
  <c r="K189" i="15" s="1"/>
  <c r="E189" i="15" s="1"/>
  <c r="E184" i="24"/>
  <c r="E185" i="22"/>
  <c r="I185" i="22"/>
  <c r="L184" i="23"/>
  <c r="J185" i="23" s="1"/>
  <c r="M184" i="23"/>
  <c r="K185" i="23" s="1"/>
  <c r="S188" i="15"/>
  <c r="U185" i="18"/>
  <c r="T186" i="18"/>
  <c r="F201" i="29"/>
  <c r="M201" i="29"/>
  <c r="K202" i="29" s="1"/>
  <c r="E202" i="29" s="1"/>
  <c r="L201" i="29"/>
  <c r="J202" i="29" s="1"/>
  <c r="D202" i="29" s="1"/>
  <c r="S189" i="11"/>
  <c r="T189" i="11" s="1"/>
  <c r="I188" i="16"/>
  <c r="S183" i="25"/>
  <c r="F188" i="15"/>
  <c r="S201" i="29"/>
  <c r="T188" i="11"/>
  <c r="U187" i="11"/>
  <c r="I189" i="11"/>
  <c r="D189" i="11"/>
  <c r="D187" i="18"/>
  <c r="S186" i="19"/>
  <c r="F183" i="25"/>
  <c r="S187" i="17"/>
  <c r="L186" i="19"/>
  <c r="J187" i="19" s="1"/>
  <c r="M186" i="19"/>
  <c r="K187" i="19" s="1"/>
  <c r="S185" i="21"/>
  <c r="D185" i="22"/>
  <c r="T185" i="20"/>
  <c r="U184" i="20"/>
  <c r="L187" i="17"/>
  <c r="J188" i="17" s="1"/>
  <c r="M187" i="17"/>
  <c r="K188" i="17" s="1"/>
  <c r="I186" i="20"/>
  <c r="D186" i="20"/>
  <c r="M183" i="25"/>
  <c r="K184" i="25" s="1"/>
  <c r="E184" i="25" s="1"/>
  <c r="L183" i="25"/>
  <c r="J184" i="25" s="1"/>
  <c r="D184" i="25" s="1"/>
  <c r="E187" i="18"/>
  <c r="I184" i="24"/>
  <c r="L185" i="21"/>
  <c r="J186" i="21" s="1"/>
  <c r="M185" i="21"/>
  <c r="K186" i="21" s="1"/>
  <c r="E188" i="16"/>
  <c r="U188" i="11" l="1"/>
  <c r="U185" i="20"/>
  <c r="S202" i="29"/>
  <c r="T202" i="29" s="1"/>
  <c r="F184" i="25"/>
  <c r="L184" i="24"/>
  <c r="J185" i="24" s="1"/>
  <c r="M184" i="24"/>
  <c r="K185" i="24" s="1"/>
  <c r="E185" i="24" s="1"/>
  <c r="E188" i="17"/>
  <c r="S184" i="25"/>
  <c r="T184" i="25" s="1"/>
  <c r="I185" i="23"/>
  <c r="S188" i="16"/>
  <c r="S187" i="18"/>
  <c r="I188" i="17"/>
  <c r="D188" i="17"/>
  <c r="T183" i="25"/>
  <c r="U182" i="25"/>
  <c r="S189" i="15"/>
  <c r="U188" i="15" s="1"/>
  <c r="S184" i="24"/>
  <c r="M187" i="18"/>
  <c r="K188" i="18" s="1"/>
  <c r="E188" i="18" s="1"/>
  <c r="L187" i="18"/>
  <c r="J188" i="18" s="1"/>
  <c r="D188" i="18" s="1"/>
  <c r="M186" i="20"/>
  <c r="K187" i="20" s="1"/>
  <c r="L186" i="20"/>
  <c r="J187" i="20" s="1"/>
  <c r="D187" i="20" s="1"/>
  <c r="F185" i="22"/>
  <c r="I187" i="19"/>
  <c r="D187" i="19"/>
  <c r="E187" i="19"/>
  <c r="L189" i="11"/>
  <c r="J190" i="11" s="1"/>
  <c r="D190" i="11" s="1"/>
  <c r="M189" i="11"/>
  <c r="K190" i="11" s="1"/>
  <c r="E186" i="21"/>
  <c r="T187" i="17"/>
  <c r="U186" i="17"/>
  <c r="F187" i="18"/>
  <c r="L188" i="16"/>
  <c r="J189" i="16" s="1"/>
  <c r="M188" i="16"/>
  <c r="K189" i="16" s="1"/>
  <c r="I202" i="29"/>
  <c r="E185" i="23"/>
  <c r="S185" i="22"/>
  <c r="L183" i="26"/>
  <c r="J184" i="26" s="1"/>
  <c r="M183" i="26"/>
  <c r="K184" i="26" s="1"/>
  <c r="I186" i="21"/>
  <c r="D186" i="21"/>
  <c r="F186" i="20"/>
  <c r="U184" i="21"/>
  <c r="T185" i="21"/>
  <c r="F189" i="11"/>
  <c r="T201" i="29"/>
  <c r="U200" i="29"/>
  <c r="I189" i="15"/>
  <c r="T186" i="19"/>
  <c r="U185" i="19"/>
  <c r="L185" i="22"/>
  <c r="J186" i="22" s="1"/>
  <c r="D186" i="22" s="1"/>
  <c r="M185" i="22"/>
  <c r="K186" i="22" s="1"/>
  <c r="E186" i="22" s="1"/>
  <c r="I184" i="25"/>
  <c r="D189" i="15"/>
  <c r="F202" i="29"/>
  <c r="T188" i="15"/>
  <c r="U187" i="15"/>
  <c r="D185" i="23"/>
  <c r="U201" i="29" l="1"/>
  <c r="T189" i="15"/>
  <c r="F187" i="20"/>
  <c r="S186" i="22"/>
  <c r="U185" i="22" s="1"/>
  <c r="S188" i="18"/>
  <c r="T188" i="18" s="1"/>
  <c r="T185" i="22"/>
  <c r="U184" i="22"/>
  <c r="I188" i="18"/>
  <c r="T184" i="24"/>
  <c r="U183" i="24"/>
  <c r="U186" i="18"/>
  <c r="T187" i="18"/>
  <c r="I186" i="22"/>
  <c r="M189" i="15"/>
  <c r="K190" i="15" s="1"/>
  <c r="L189" i="15"/>
  <c r="J190" i="15" s="1"/>
  <c r="D190" i="15" s="1"/>
  <c r="I184" i="26"/>
  <c r="S185" i="23"/>
  <c r="F189" i="15"/>
  <c r="D184" i="26"/>
  <c r="I189" i="16"/>
  <c r="D189" i="16"/>
  <c r="S186" i="21"/>
  <c r="S187" i="19"/>
  <c r="E187" i="20"/>
  <c r="M188" i="17"/>
  <c r="K189" i="17" s="1"/>
  <c r="E189" i="17" s="1"/>
  <c r="L188" i="17"/>
  <c r="J189" i="17" s="1"/>
  <c r="D189" i="17" s="1"/>
  <c r="E189" i="16"/>
  <c r="S188" i="17"/>
  <c r="L186" i="21"/>
  <c r="J187" i="21" s="1"/>
  <c r="D187" i="21" s="1"/>
  <c r="M186" i="21"/>
  <c r="K187" i="21" s="1"/>
  <c r="F187" i="19"/>
  <c r="S185" i="24"/>
  <c r="U184" i="24" s="1"/>
  <c r="F185" i="23"/>
  <c r="M184" i="25"/>
  <c r="K185" i="25" s="1"/>
  <c r="L184" i="25"/>
  <c r="J185" i="25" s="1"/>
  <c r="F190" i="11"/>
  <c r="L202" i="29"/>
  <c r="J203" i="29" s="1"/>
  <c r="M202" i="29"/>
  <c r="K203" i="29" s="1"/>
  <c r="F188" i="18"/>
  <c r="E190" i="11"/>
  <c r="F186" i="22"/>
  <c r="F188" i="17"/>
  <c r="F186" i="21"/>
  <c r="I190" i="11"/>
  <c r="M187" i="19"/>
  <c r="K188" i="19" s="1"/>
  <c r="L187" i="19"/>
  <c r="J188" i="19" s="1"/>
  <c r="D188" i="19" s="1"/>
  <c r="I187" i="20"/>
  <c r="U183" i="25"/>
  <c r="U187" i="16"/>
  <c r="T188" i="16"/>
  <c r="M185" i="23"/>
  <c r="K186" i="23" s="1"/>
  <c r="E186" i="23" s="1"/>
  <c r="L185" i="23"/>
  <c r="J186" i="23" s="1"/>
  <c r="I185" i="24"/>
  <c r="D185" i="24"/>
  <c r="U187" i="18" l="1"/>
  <c r="F188" i="19"/>
  <c r="I186" i="23"/>
  <c r="L187" i="20"/>
  <c r="J188" i="20" s="1"/>
  <c r="M187" i="20"/>
  <c r="K188" i="20" s="1"/>
  <c r="E185" i="25"/>
  <c r="T188" i="17"/>
  <c r="U187" i="17"/>
  <c r="F190" i="15"/>
  <c r="S186" i="23"/>
  <c r="T186" i="23" s="1"/>
  <c r="E203" i="29"/>
  <c r="S189" i="16"/>
  <c r="S187" i="20"/>
  <c r="E190" i="15"/>
  <c r="F187" i="21"/>
  <c r="D186" i="23"/>
  <c r="I187" i="21"/>
  <c r="F185" i="24"/>
  <c r="I185" i="25"/>
  <c r="D185" i="25"/>
  <c r="S189" i="17"/>
  <c r="E188" i="19"/>
  <c r="F189" i="16"/>
  <c r="L184" i="26"/>
  <c r="J185" i="26" s="1"/>
  <c r="D185" i="26" s="1"/>
  <c r="M184" i="26"/>
  <c r="K185" i="26" s="1"/>
  <c r="M186" i="22"/>
  <c r="K187" i="22" s="1"/>
  <c r="L186" i="22"/>
  <c r="J187" i="22" s="1"/>
  <c r="T185" i="24"/>
  <c r="L190" i="11"/>
  <c r="J191" i="11" s="1"/>
  <c r="M190" i="11"/>
  <c r="K191" i="11" s="1"/>
  <c r="E191" i="11" s="1"/>
  <c r="S190" i="11"/>
  <c r="T187" i="19"/>
  <c r="U186" i="19"/>
  <c r="I190" i="15"/>
  <c r="L185" i="24"/>
  <c r="J186" i="24" s="1"/>
  <c r="M185" i="24"/>
  <c r="K186" i="24" s="1"/>
  <c r="I188" i="19"/>
  <c r="F189" i="17"/>
  <c r="E187" i="21"/>
  <c r="M189" i="16"/>
  <c r="K190" i="16" s="1"/>
  <c r="E190" i="16" s="1"/>
  <c r="L189" i="16"/>
  <c r="J190" i="16" s="1"/>
  <c r="D190" i="16" s="1"/>
  <c r="U184" i="23"/>
  <c r="T185" i="23"/>
  <c r="I203" i="29"/>
  <c r="D203" i="29"/>
  <c r="I189" i="17"/>
  <c r="T186" i="21"/>
  <c r="U185" i="21"/>
  <c r="M188" i="18"/>
  <c r="K189" i="18" s="1"/>
  <c r="L188" i="18"/>
  <c r="J189" i="18" s="1"/>
  <c r="T186" i="22"/>
  <c r="U185" i="23" l="1"/>
  <c r="E189" i="18"/>
  <c r="F190" i="16"/>
  <c r="U186" i="20"/>
  <c r="T187" i="20"/>
  <c r="L189" i="17"/>
  <c r="J190" i="17" s="1"/>
  <c r="M189" i="17"/>
  <c r="K190" i="17" s="1"/>
  <c r="L188" i="19"/>
  <c r="J189" i="19" s="1"/>
  <c r="M188" i="19"/>
  <c r="K189" i="19" s="1"/>
  <c r="E189" i="19" s="1"/>
  <c r="S190" i="16"/>
  <c r="T190" i="16" s="1"/>
  <c r="E186" i="24"/>
  <c r="S188" i="19"/>
  <c r="M187" i="21"/>
  <c r="K188" i="21" s="1"/>
  <c r="L187" i="21"/>
  <c r="J188" i="21" s="1"/>
  <c r="I189" i="18"/>
  <c r="D189" i="18"/>
  <c r="L203" i="29"/>
  <c r="J204" i="29" s="1"/>
  <c r="D204" i="29" s="1"/>
  <c r="M203" i="29"/>
  <c r="K204" i="29" s="1"/>
  <c r="E204" i="29" s="1"/>
  <c r="S187" i="21"/>
  <c r="I186" i="24"/>
  <c r="U189" i="11"/>
  <c r="T190" i="11"/>
  <c r="I191" i="11"/>
  <c r="D191" i="11"/>
  <c r="I187" i="22"/>
  <c r="D187" i="22"/>
  <c r="L185" i="25"/>
  <c r="J186" i="25" s="1"/>
  <c r="D186" i="25" s="1"/>
  <c r="M185" i="25"/>
  <c r="K186" i="25" s="1"/>
  <c r="D186" i="24"/>
  <c r="F186" i="23"/>
  <c r="E188" i="20"/>
  <c r="S203" i="29"/>
  <c r="S185" i="25"/>
  <c r="E187" i="22"/>
  <c r="M186" i="23"/>
  <c r="K187" i="23" s="1"/>
  <c r="L186" i="23"/>
  <c r="J187" i="23" s="1"/>
  <c r="D187" i="23" s="1"/>
  <c r="I190" i="16"/>
  <c r="L190" i="15"/>
  <c r="J191" i="15" s="1"/>
  <c r="M190" i="15"/>
  <c r="K191" i="15" s="1"/>
  <c r="E191" i="15" s="1"/>
  <c r="F185" i="25"/>
  <c r="S190" i="15"/>
  <c r="T189" i="17"/>
  <c r="F203" i="29"/>
  <c r="S191" i="11"/>
  <c r="U190" i="11" s="1"/>
  <c r="I185" i="26"/>
  <c r="U188" i="16"/>
  <c r="T189" i="16"/>
  <c r="U188" i="17"/>
  <c r="I188" i="20"/>
  <c r="D188" i="20"/>
  <c r="U189" i="16" l="1"/>
  <c r="S204" i="29"/>
  <c r="T204" i="29" s="1"/>
  <c r="F187" i="23"/>
  <c r="F186" i="25"/>
  <c r="F188" i="20"/>
  <c r="L189" i="18"/>
  <c r="J190" i="18" s="1"/>
  <c r="D190" i="18" s="1"/>
  <c r="M189" i="18"/>
  <c r="K190" i="18" s="1"/>
  <c r="E190" i="18" s="1"/>
  <c r="I188" i="21"/>
  <c r="D188" i="21"/>
  <c r="U187" i="19"/>
  <c r="T188" i="19"/>
  <c r="L185" i="26"/>
  <c r="J186" i="26" s="1"/>
  <c r="M185" i="26"/>
  <c r="K186" i="26" s="1"/>
  <c r="F204" i="29"/>
  <c r="S187" i="22"/>
  <c r="F191" i="11"/>
  <c r="I204" i="29"/>
  <c r="I190" i="17"/>
  <c r="D190" i="17"/>
  <c r="S189" i="18"/>
  <c r="L188" i="20"/>
  <c r="J189" i="20" s="1"/>
  <c r="D189" i="20" s="1"/>
  <c r="M188" i="20"/>
  <c r="K189" i="20" s="1"/>
  <c r="E187" i="23"/>
  <c r="T185" i="25"/>
  <c r="U184" i="25"/>
  <c r="F187" i="22"/>
  <c r="E188" i="21"/>
  <c r="F189" i="18"/>
  <c r="S188" i="20"/>
  <c r="F186" i="24"/>
  <c r="M191" i="11"/>
  <c r="K192" i="11" s="1"/>
  <c r="L191" i="11"/>
  <c r="J192" i="11" s="1"/>
  <c r="D192" i="11" s="1"/>
  <c r="T191" i="11"/>
  <c r="T187" i="21"/>
  <c r="U186" i="21"/>
  <c r="S186" i="24"/>
  <c r="I189" i="19"/>
  <c r="D189" i="19"/>
  <c r="S191" i="15"/>
  <c r="U190" i="15" s="1"/>
  <c r="M190" i="16"/>
  <c r="K191" i="16" s="1"/>
  <c r="L190" i="16"/>
  <c r="J191" i="16" s="1"/>
  <c r="M187" i="22"/>
  <c r="K188" i="22" s="1"/>
  <c r="L187" i="22"/>
  <c r="J188" i="22" s="1"/>
  <c r="E190" i="17"/>
  <c r="U189" i="15"/>
  <c r="T190" i="15"/>
  <c r="I187" i="23"/>
  <c r="E186" i="25"/>
  <c r="I186" i="25"/>
  <c r="L186" i="24"/>
  <c r="J187" i="24" s="1"/>
  <c r="M186" i="24"/>
  <c r="K187" i="24" s="1"/>
  <c r="E187" i="24" s="1"/>
  <c r="S189" i="19"/>
  <c r="T189" i="19" s="1"/>
  <c r="I191" i="15"/>
  <c r="D191" i="15"/>
  <c r="T203" i="29"/>
  <c r="U202" i="29"/>
  <c r="U203" i="29" l="1"/>
  <c r="T191" i="15"/>
  <c r="S190" i="18"/>
  <c r="T190" i="18" s="1"/>
  <c r="I187" i="24"/>
  <c r="T188" i="20"/>
  <c r="U187" i="20"/>
  <c r="T189" i="18"/>
  <c r="U188" i="18"/>
  <c r="F191" i="15"/>
  <c r="L187" i="23"/>
  <c r="J188" i="23" s="1"/>
  <c r="M187" i="23"/>
  <c r="K188" i="23" s="1"/>
  <c r="E188" i="23" s="1"/>
  <c r="I188" i="22"/>
  <c r="F189" i="19"/>
  <c r="F190" i="18"/>
  <c r="I190" i="18"/>
  <c r="F189" i="20"/>
  <c r="L186" i="25"/>
  <c r="J187" i="25" s="1"/>
  <c r="M186" i="25"/>
  <c r="K187" i="25" s="1"/>
  <c r="S190" i="17"/>
  <c r="S187" i="24"/>
  <c r="T187" i="24" s="1"/>
  <c r="I189" i="20"/>
  <c r="S186" i="25"/>
  <c r="L189" i="19"/>
  <c r="J190" i="19" s="1"/>
  <c r="M189" i="19"/>
  <c r="K190" i="19" s="1"/>
  <c r="U185" i="24"/>
  <c r="T186" i="24"/>
  <c r="E192" i="11"/>
  <c r="E189" i="20"/>
  <c r="S188" i="21"/>
  <c r="S187" i="23"/>
  <c r="L190" i="17"/>
  <c r="J191" i="17" s="1"/>
  <c r="D191" i="17" s="1"/>
  <c r="M190" i="17"/>
  <c r="K191" i="17" s="1"/>
  <c r="E191" i="17" s="1"/>
  <c r="U186" i="22"/>
  <c r="T187" i="22"/>
  <c r="U188" i="19"/>
  <c r="M188" i="21"/>
  <c r="K189" i="21" s="1"/>
  <c r="E189" i="21" s="1"/>
  <c r="L188" i="21"/>
  <c r="J189" i="21" s="1"/>
  <c r="D189" i="21" s="1"/>
  <c r="F192" i="11"/>
  <c r="I191" i="16"/>
  <c r="D191" i="16"/>
  <c r="D187" i="24"/>
  <c r="D188" i="22"/>
  <c r="F190" i="17"/>
  <c r="I186" i="26"/>
  <c r="D186" i="26"/>
  <c r="F188" i="21"/>
  <c r="M191" i="15"/>
  <c r="K192" i="15" s="1"/>
  <c r="L191" i="15"/>
  <c r="J192" i="15" s="1"/>
  <c r="E191" i="16"/>
  <c r="I192" i="11"/>
  <c r="M204" i="29"/>
  <c r="K205" i="29" s="1"/>
  <c r="L204" i="29"/>
  <c r="J205" i="29" s="1"/>
  <c r="E188" i="22"/>
  <c r="U189" i="18" l="1"/>
  <c r="U186" i="24"/>
  <c r="S191" i="17"/>
  <c r="U190" i="17" s="1"/>
  <c r="F191" i="17"/>
  <c r="I192" i="15"/>
  <c r="U186" i="23"/>
  <c r="T187" i="23"/>
  <c r="I188" i="23"/>
  <c r="D188" i="23"/>
  <c r="S188" i="22"/>
  <c r="M192" i="11"/>
  <c r="K193" i="11" s="1"/>
  <c r="E193" i="11" s="1"/>
  <c r="L192" i="11"/>
  <c r="J193" i="11" s="1"/>
  <c r="F189" i="21"/>
  <c r="M186" i="26"/>
  <c r="K187" i="26" s="1"/>
  <c r="L186" i="26"/>
  <c r="J187" i="26" s="1"/>
  <c r="D187" i="26" s="1"/>
  <c r="L191" i="16"/>
  <c r="J192" i="16" s="1"/>
  <c r="M191" i="16"/>
  <c r="K192" i="16" s="1"/>
  <c r="E192" i="16" s="1"/>
  <c r="S189" i="21"/>
  <c r="T189" i="21" s="1"/>
  <c r="L190" i="18"/>
  <c r="J191" i="18" s="1"/>
  <c r="M190" i="18"/>
  <c r="K191" i="18" s="1"/>
  <c r="S191" i="16"/>
  <c r="E205" i="29"/>
  <c r="F191" i="16"/>
  <c r="S188" i="23"/>
  <c r="U187" i="23" s="1"/>
  <c r="S189" i="20"/>
  <c r="I190" i="19"/>
  <c r="U185" i="25"/>
  <c r="T186" i="25"/>
  <c r="L189" i="20"/>
  <c r="J190" i="20" s="1"/>
  <c r="M189" i="20"/>
  <c r="K190" i="20" s="1"/>
  <c r="E190" i="20" s="1"/>
  <c r="D190" i="19"/>
  <c r="S192" i="11"/>
  <c r="T190" i="17"/>
  <c r="U189" i="17"/>
  <c r="M187" i="24"/>
  <c r="K188" i="24" s="1"/>
  <c r="L187" i="24"/>
  <c r="J188" i="24" s="1"/>
  <c r="D188" i="24" s="1"/>
  <c r="E192" i="15"/>
  <c r="F188" i="22"/>
  <c r="I205" i="29"/>
  <c r="D205" i="29"/>
  <c r="F187" i="24"/>
  <c r="I189" i="21"/>
  <c r="I191" i="17"/>
  <c r="T188" i="21"/>
  <c r="U187" i="21"/>
  <c r="E190" i="19"/>
  <c r="E187" i="25"/>
  <c r="I187" i="25"/>
  <c r="D187" i="25"/>
  <c r="M188" i="22"/>
  <c r="K189" i="22" s="1"/>
  <c r="E189" i="22" s="1"/>
  <c r="L188" i="22"/>
  <c r="J189" i="22" s="1"/>
  <c r="D189" i="22" s="1"/>
  <c r="D192" i="15"/>
  <c r="U188" i="21" l="1"/>
  <c r="S190" i="20"/>
  <c r="U189" i="20" s="1"/>
  <c r="F189" i="22"/>
  <c r="L187" i="25"/>
  <c r="J188" i="25" s="1"/>
  <c r="D188" i="25" s="1"/>
  <c r="M187" i="25"/>
  <c r="K188" i="25" s="1"/>
  <c r="F205" i="29"/>
  <c r="T192" i="11"/>
  <c r="U191" i="11"/>
  <c r="I192" i="16"/>
  <c r="S189" i="22"/>
  <c r="T189" i="22" s="1"/>
  <c r="L188" i="23"/>
  <c r="J189" i="23" s="1"/>
  <c r="D189" i="23" s="1"/>
  <c r="M188" i="23"/>
  <c r="K189" i="23" s="1"/>
  <c r="S192" i="15"/>
  <c r="U188" i="20"/>
  <c r="T189" i="20"/>
  <c r="T191" i="16"/>
  <c r="U190" i="16"/>
  <c r="I187" i="26"/>
  <c r="U187" i="22"/>
  <c r="T188" i="22"/>
  <c r="M192" i="15"/>
  <c r="K193" i="15" s="1"/>
  <c r="E193" i="15" s="1"/>
  <c r="L192" i="15"/>
  <c r="J193" i="15" s="1"/>
  <c r="D193" i="15" s="1"/>
  <c r="S190" i="19"/>
  <c r="M189" i="21"/>
  <c r="K190" i="21" s="1"/>
  <c r="L189" i="21"/>
  <c r="J190" i="21" s="1"/>
  <c r="F188" i="24"/>
  <c r="T191" i="17"/>
  <c r="F192" i="15"/>
  <c r="I188" i="24"/>
  <c r="S193" i="11"/>
  <c r="U192" i="11" s="1"/>
  <c r="F190" i="19"/>
  <c r="L190" i="19"/>
  <c r="J191" i="19" s="1"/>
  <c r="M190" i="19"/>
  <c r="K191" i="19" s="1"/>
  <c r="S205" i="29"/>
  <c r="T188" i="23"/>
  <c r="I189" i="22"/>
  <c r="E188" i="24"/>
  <c r="S187" i="25"/>
  <c r="L191" i="17"/>
  <c r="J192" i="17" s="1"/>
  <c r="M191" i="17"/>
  <c r="K192" i="17" s="1"/>
  <c r="I190" i="20"/>
  <c r="D190" i="20"/>
  <c r="E191" i="18"/>
  <c r="F187" i="25"/>
  <c r="M205" i="29"/>
  <c r="K206" i="29" s="1"/>
  <c r="L205" i="29"/>
  <c r="J206" i="29" s="1"/>
  <c r="D192" i="16"/>
  <c r="S192" i="16"/>
  <c r="I191" i="18"/>
  <c r="D191" i="18"/>
  <c r="I193" i="11"/>
  <c r="D193" i="11"/>
  <c r="F188" i="23"/>
  <c r="T190" i="20" l="1"/>
  <c r="T193" i="11"/>
  <c r="F188" i="25"/>
  <c r="F193" i="11"/>
  <c r="F190" i="20"/>
  <c r="L189" i="22"/>
  <c r="J190" i="22" s="1"/>
  <c r="M189" i="22"/>
  <c r="K190" i="22" s="1"/>
  <c r="U204" i="29"/>
  <c r="T205" i="29"/>
  <c r="M188" i="24"/>
  <c r="K189" i="24" s="1"/>
  <c r="E189" i="24" s="1"/>
  <c r="L188" i="24"/>
  <c r="J189" i="24" s="1"/>
  <c r="I190" i="21"/>
  <c r="D190" i="21"/>
  <c r="F192" i="16"/>
  <c r="I191" i="19"/>
  <c r="E190" i="21"/>
  <c r="M187" i="26"/>
  <c r="K188" i="26" s="1"/>
  <c r="L187" i="26"/>
  <c r="J188" i="26" s="1"/>
  <c r="T192" i="16"/>
  <c r="F189" i="23"/>
  <c r="L193" i="11"/>
  <c r="J194" i="11" s="1"/>
  <c r="D194" i="11" s="1"/>
  <c r="M193" i="11"/>
  <c r="K194" i="11" s="1"/>
  <c r="M191" i="18"/>
  <c r="K192" i="18" s="1"/>
  <c r="E192" i="18" s="1"/>
  <c r="L191" i="18"/>
  <c r="J192" i="18" s="1"/>
  <c r="D192" i="18" s="1"/>
  <c r="M190" i="20"/>
  <c r="K191" i="20" s="1"/>
  <c r="L190" i="20"/>
  <c r="J191" i="20" s="1"/>
  <c r="D191" i="20" s="1"/>
  <c r="E188" i="25"/>
  <c r="S191" i="18"/>
  <c r="E192" i="17"/>
  <c r="S188" i="24"/>
  <c r="D191" i="19"/>
  <c r="E191" i="19"/>
  <c r="U191" i="15"/>
  <c r="T192" i="15"/>
  <c r="F191" i="18"/>
  <c r="I206" i="29"/>
  <c r="I192" i="17"/>
  <c r="D192" i="17"/>
  <c r="U191" i="16"/>
  <c r="T187" i="25"/>
  <c r="U186" i="25"/>
  <c r="E206" i="29"/>
  <c r="E189" i="23"/>
  <c r="I188" i="25"/>
  <c r="F193" i="15"/>
  <c r="U189" i="19"/>
  <c r="T190" i="19"/>
  <c r="I193" i="15"/>
  <c r="U188" i="22"/>
  <c r="S193" i="15"/>
  <c r="I189" i="23"/>
  <c r="M192" i="16"/>
  <c r="K193" i="16" s="1"/>
  <c r="L192" i="16"/>
  <c r="J193" i="16" s="1"/>
  <c r="D206" i="29"/>
  <c r="F192" i="18" l="1"/>
  <c r="F191" i="20"/>
  <c r="S206" i="29"/>
  <c r="T193" i="15"/>
  <c r="S189" i="24"/>
  <c r="T189" i="24" s="1"/>
  <c r="E194" i="11"/>
  <c r="F194" i="11"/>
  <c r="S189" i="23"/>
  <c r="F192" i="17"/>
  <c r="U187" i="24"/>
  <c r="T188" i="24"/>
  <c r="S188" i="25"/>
  <c r="I194" i="11"/>
  <c r="E190" i="22"/>
  <c r="F206" i="29"/>
  <c r="M189" i="23"/>
  <c r="K190" i="23" s="1"/>
  <c r="L189" i="23"/>
  <c r="J190" i="23" s="1"/>
  <c r="I193" i="16"/>
  <c r="L193" i="15"/>
  <c r="J194" i="15" s="1"/>
  <c r="M193" i="15"/>
  <c r="K194" i="15" s="1"/>
  <c r="M192" i="17"/>
  <c r="K193" i="17" s="1"/>
  <c r="E193" i="17" s="1"/>
  <c r="L192" i="17"/>
  <c r="J193" i="17" s="1"/>
  <c r="U192" i="15"/>
  <c r="F191" i="19"/>
  <c r="E191" i="20"/>
  <c r="L191" i="19"/>
  <c r="J192" i="19" s="1"/>
  <c r="D192" i="19" s="1"/>
  <c r="M191" i="19"/>
  <c r="K192" i="19" s="1"/>
  <c r="E192" i="19" s="1"/>
  <c r="F190" i="21"/>
  <c r="E193" i="16"/>
  <c r="M188" i="25"/>
  <c r="K189" i="25" s="1"/>
  <c r="E189" i="25" s="1"/>
  <c r="L188" i="25"/>
  <c r="J189" i="25" s="1"/>
  <c r="S192" i="18"/>
  <c r="U191" i="18" s="1"/>
  <c r="S190" i="21"/>
  <c r="M206" i="29"/>
  <c r="K207" i="29" s="1"/>
  <c r="E207" i="29" s="1"/>
  <c r="L206" i="29"/>
  <c r="J207" i="29" s="1"/>
  <c r="U190" i="18"/>
  <c r="T191" i="18"/>
  <c r="M190" i="21"/>
  <c r="K191" i="21" s="1"/>
  <c r="E191" i="21" s="1"/>
  <c r="L190" i="21"/>
  <c r="J191" i="21" s="1"/>
  <c r="D191" i="21" s="1"/>
  <c r="S191" i="19"/>
  <c r="S192" i="17"/>
  <c r="I191" i="20"/>
  <c r="I192" i="18"/>
  <c r="I188" i="26"/>
  <c r="D188" i="26"/>
  <c r="D193" i="16"/>
  <c r="I189" i="24"/>
  <c r="D189" i="24"/>
  <c r="I190" i="22"/>
  <c r="D190" i="22"/>
  <c r="U188" i="24" l="1"/>
  <c r="S207" i="29"/>
  <c r="T207" i="29" s="1"/>
  <c r="S191" i="21"/>
  <c r="T191" i="21" s="1"/>
  <c r="F191" i="21"/>
  <c r="S189" i="25"/>
  <c r="U188" i="25" s="1"/>
  <c r="U189" i="21"/>
  <c r="T190" i="21"/>
  <c r="I193" i="17"/>
  <c r="E190" i="23"/>
  <c r="L189" i="24"/>
  <c r="J190" i="24" s="1"/>
  <c r="M189" i="24"/>
  <c r="K190" i="24" s="1"/>
  <c r="L188" i="26"/>
  <c r="J189" i="26" s="1"/>
  <c r="M188" i="26"/>
  <c r="K189" i="26" s="1"/>
  <c r="S193" i="17"/>
  <c r="T193" i="17" s="1"/>
  <c r="M190" i="22"/>
  <c r="K191" i="22" s="1"/>
  <c r="E191" i="22" s="1"/>
  <c r="L190" i="22"/>
  <c r="J191" i="22" s="1"/>
  <c r="D191" i="22" s="1"/>
  <c r="F193" i="16"/>
  <c r="U191" i="17"/>
  <c r="T192" i="17"/>
  <c r="I192" i="19"/>
  <c r="S191" i="20"/>
  <c r="E194" i="15"/>
  <c r="I190" i="23"/>
  <c r="D190" i="23"/>
  <c r="M194" i="11"/>
  <c r="K195" i="11" s="1"/>
  <c r="L194" i="11"/>
  <c r="J195" i="11" s="1"/>
  <c r="D193" i="17"/>
  <c r="F189" i="24"/>
  <c r="M192" i="18"/>
  <c r="K193" i="18" s="1"/>
  <c r="L192" i="18"/>
  <c r="J193" i="18" s="1"/>
  <c r="S192" i="19"/>
  <c r="T192" i="19" s="1"/>
  <c r="I207" i="29"/>
  <c r="S193" i="16"/>
  <c r="I194" i="15"/>
  <c r="D194" i="15"/>
  <c r="S190" i="22"/>
  <c r="F190" i="22"/>
  <c r="T191" i="19"/>
  <c r="U190" i="19"/>
  <c r="T188" i="25"/>
  <c r="U187" i="25"/>
  <c r="L191" i="20"/>
  <c r="J192" i="20" s="1"/>
  <c r="M191" i="20"/>
  <c r="K192" i="20" s="1"/>
  <c r="I191" i="21"/>
  <c r="T192" i="18"/>
  <c r="I189" i="25"/>
  <c r="D189" i="25"/>
  <c r="F192" i="19"/>
  <c r="M193" i="16"/>
  <c r="K194" i="16" s="1"/>
  <c r="L193" i="16"/>
  <c r="J194" i="16" s="1"/>
  <c r="D194" i="16" s="1"/>
  <c r="D207" i="29"/>
  <c r="T189" i="23"/>
  <c r="U188" i="23"/>
  <c r="S194" i="11"/>
  <c r="U205" i="29"/>
  <c r="T206" i="29"/>
  <c r="U206" i="29" l="1"/>
  <c r="U190" i="21"/>
  <c r="U191" i="19"/>
  <c r="F207" i="29"/>
  <c r="F189" i="25"/>
  <c r="M191" i="21"/>
  <c r="K192" i="21" s="1"/>
  <c r="L191" i="21"/>
  <c r="J192" i="21" s="1"/>
  <c r="F194" i="15"/>
  <c r="M207" i="29"/>
  <c r="K208" i="29" s="1"/>
  <c r="L207" i="29"/>
  <c r="J208" i="29" s="1"/>
  <c r="D208" i="29" s="1"/>
  <c r="E190" i="24"/>
  <c r="F190" i="23"/>
  <c r="L192" i="19"/>
  <c r="J193" i="19" s="1"/>
  <c r="M192" i="19"/>
  <c r="K193" i="19" s="1"/>
  <c r="L193" i="17"/>
  <c r="J194" i="17" s="1"/>
  <c r="D194" i="17" s="1"/>
  <c r="M193" i="17"/>
  <c r="K194" i="17" s="1"/>
  <c r="E195" i="11"/>
  <c r="T194" i="11"/>
  <c r="U193" i="11"/>
  <c r="F191" i="22"/>
  <c r="T190" i="22"/>
  <c r="U189" i="22"/>
  <c r="I193" i="18"/>
  <c r="D193" i="18"/>
  <c r="I195" i="11"/>
  <c r="D195" i="11"/>
  <c r="T191" i="20"/>
  <c r="U190" i="20"/>
  <c r="I189" i="26"/>
  <c r="D189" i="26"/>
  <c r="E193" i="18"/>
  <c r="S194" i="15"/>
  <c r="F194" i="16"/>
  <c r="S190" i="23"/>
  <c r="I194" i="16"/>
  <c r="T193" i="16"/>
  <c r="U192" i="16"/>
  <c r="I190" i="24"/>
  <c r="L189" i="25"/>
  <c r="J190" i="25" s="1"/>
  <c r="M189" i="25"/>
  <c r="K190" i="25" s="1"/>
  <c r="I192" i="20"/>
  <c r="D192" i="20"/>
  <c r="T189" i="25"/>
  <c r="S191" i="22"/>
  <c r="L194" i="15"/>
  <c r="J195" i="15" s="1"/>
  <c r="M194" i="15"/>
  <c r="K195" i="15" s="1"/>
  <c r="E194" i="16"/>
  <c r="D190" i="24"/>
  <c r="F193" i="17"/>
  <c r="L190" i="23"/>
  <c r="J191" i="23" s="1"/>
  <c r="M190" i="23"/>
  <c r="K191" i="23" s="1"/>
  <c r="E192" i="20"/>
  <c r="U192" i="17"/>
  <c r="I191" i="22"/>
  <c r="L191" i="22" l="1"/>
  <c r="J192" i="22" s="1"/>
  <c r="M191" i="22"/>
  <c r="K192" i="22" s="1"/>
  <c r="E190" i="25"/>
  <c r="E195" i="15"/>
  <c r="E192" i="21"/>
  <c r="F192" i="20"/>
  <c r="L193" i="18"/>
  <c r="J194" i="18" s="1"/>
  <c r="D194" i="18" s="1"/>
  <c r="M193" i="18"/>
  <c r="K194" i="18" s="1"/>
  <c r="E194" i="18" s="1"/>
  <c r="S190" i="24"/>
  <c r="S194" i="16"/>
  <c r="M194" i="16"/>
  <c r="K195" i="16" s="1"/>
  <c r="E195" i="16" s="1"/>
  <c r="L194" i="16"/>
  <c r="J195" i="16" s="1"/>
  <c r="T190" i="23"/>
  <c r="U189" i="23"/>
  <c r="T194" i="15"/>
  <c r="U193" i="15"/>
  <c r="M189" i="26"/>
  <c r="K190" i="26" s="1"/>
  <c r="L189" i="26"/>
  <c r="J190" i="26" s="1"/>
  <c r="F193" i="18"/>
  <c r="T191" i="22"/>
  <c r="I194" i="17"/>
  <c r="I193" i="19"/>
  <c r="D193" i="19"/>
  <c r="E208" i="29"/>
  <c r="I192" i="21"/>
  <c r="D192" i="21"/>
  <c r="I191" i="23"/>
  <c r="F190" i="24"/>
  <c r="L190" i="24"/>
  <c r="J191" i="24" s="1"/>
  <c r="M190" i="24"/>
  <c r="K191" i="24" s="1"/>
  <c r="F195" i="11"/>
  <c r="I195" i="15"/>
  <c r="I190" i="25"/>
  <c r="S193" i="18"/>
  <c r="S195" i="11"/>
  <c r="D191" i="23"/>
  <c r="D195" i="15"/>
  <c r="F208" i="29"/>
  <c r="S192" i="20"/>
  <c r="F194" i="17"/>
  <c r="L192" i="20"/>
  <c r="J193" i="20" s="1"/>
  <c r="D193" i="20" s="1"/>
  <c r="M192" i="20"/>
  <c r="K193" i="20" s="1"/>
  <c r="E191" i="23"/>
  <c r="M195" i="11"/>
  <c r="K196" i="11" s="1"/>
  <c r="L195" i="11"/>
  <c r="J196" i="11" s="1"/>
  <c r="U190" i="22"/>
  <c r="E194" i="17"/>
  <c r="E193" i="19"/>
  <c r="I208" i="29"/>
  <c r="D190" i="25"/>
  <c r="S194" i="18" l="1"/>
  <c r="T194" i="18" s="1"/>
  <c r="F191" i="23"/>
  <c r="M195" i="15"/>
  <c r="K196" i="15" s="1"/>
  <c r="E196" i="15" s="1"/>
  <c r="L195" i="15"/>
  <c r="J196" i="15" s="1"/>
  <c r="D196" i="15" s="1"/>
  <c r="L192" i="21"/>
  <c r="J193" i="21" s="1"/>
  <c r="M192" i="21"/>
  <c r="K193" i="21" s="1"/>
  <c r="E193" i="21" s="1"/>
  <c r="I195" i="16"/>
  <c r="D195" i="16"/>
  <c r="T190" i="24"/>
  <c r="U189" i="24"/>
  <c r="M208" i="29"/>
  <c r="K209" i="29" s="1"/>
  <c r="E209" i="29" s="1"/>
  <c r="L208" i="29"/>
  <c r="J209" i="29" s="1"/>
  <c r="L190" i="25"/>
  <c r="J191" i="25" s="1"/>
  <c r="D191" i="25" s="1"/>
  <c r="M190" i="25"/>
  <c r="K191" i="25" s="1"/>
  <c r="E191" i="25" s="1"/>
  <c r="I191" i="24"/>
  <c r="T194" i="16"/>
  <c r="U193" i="16"/>
  <c r="F193" i="20"/>
  <c r="E192" i="22"/>
  <c r="F190" i="25"/>
  <c r="I196" i="11"/>
  <c r="U191" i="20"/>
  <c r="T192" i="20"/>
  <c r="F195" i="15"/>
  <c r="D191" i="24"/>
  <c r="F192" i="21"/>
  <c r="F193" i="19"/>
  <c r="M194" i="17"/>
  <c r="K195" i="17" s="1"/>
  <c r="E195" i="17" s="1"/>
  <c r="L194" i="17"/>
  <c r="J195" i="17" s="1"/>
  <c r="I190" i="26"/>
  <c r="E191" i="24"/>
  <c r="S192" i="21"/>
  <c r="S194" i="17"/>
  <c r="S191" i="23"/>
  <c r="T193" i="18"/>
  <c r="U192" i="18"/>
  <c r="S195" i="16"/>
  <c r="U194" i="16" s="1"/>
  <c r="E196" i="11"/>
  <c r="L193" i="19"/>
  <c r="J194" i="19" s="1"/>
  <c r="D194" i="19" s="1"/>
  <c r="M193" i="19"/>
  <c r="K194" i="19" s="1"/>
  <c r="E194" i="19" s="1"/>
  <c r="F194" i="18"/>
  <c r="S195" i="15"/>
  <c r="S193" i="19"/>
  <c r="I193" i="20"/>
  <c r="E193" i="20"/>
  <c r="U194" i="11"/>
  <c r="T195" i="11"/>
  <c r="D196" i="11"/>
  <c r="L191" i="23"/>
  <c r="J192" i="23" s="1"/>
  <c r="M191" i="23"/>
  <c r="K192" i="23" s="1"/>
  <c r="E192" i="23" s="1"/>
  <c r="S208" i="29"/>
  <c r="D190" i="26"/>
  <c r="I194" i="18"/>
  <c r="S190" i="25"/>
  <c r="I192" i="22"/>
  <c r="D192" i="22"/>
  <c r="U193" i="18" l="1"/>
  <c r="F192" i="22"/>
  <c r="L194" i="18"/>
  <c r="J195" i="18" s="1"/>
  <c r="M194" i="18"/>
  <c r="K195" i="18" s="1"/>
  <c r="I192" i="23"/>
  <c r="M193" i="20"/>
  <c r="K194" i="20" s="1"/>
  <c r="E194" i="20" s="1"/>
  <c r="L193" i="20"/>
  <c r="J194" i="20" s="1"/>
  <c r="S192" i="23"/>
  <c r="U191" i="23" s="1"/>
  <c r="L190" i="26"/>
  <c r="J191" i="26" s="1"/>
  <c r="D191" i="26" s="1"/>
  <c r="M190" i="26"/>
  <c r="K191" i="26" s="1"/>
  <c r="F196" i="11"/>
  <c r="S194" i="19"/>
  <c r="T194" i="19" s="1"/>
  <c r="U190" i="23"/>
  <c r="T191" i="23"/>
  <c r="I195" i="17"/>
  <c r="D195" i="17"/>
  <c r="F191" i="24"/>
  <c r="F195" i="16"/>
  <c r="I193" i="21"/>
  <c r="S191" i="25"/>
  <c r="U190" i="25" s="1"/>
  <c r="T195" i="15"/>
  <c r="U194" i="15"/>
  <c r="I194" i="19"/>
  <c r="U193" i="17"/>
  <c r="T194" i="17"/>
  <c r="D193" i="21"/>
  <c r="F196" i="15"/>
  <c r="M195" i="16"/>
  <c r="K196" i="16" s="1"/>
  <c r="L195" i="16"/>
  <c r="J196" i="16" s="1"/>
  <c r="D196" i="16" s="1"/>
  <c r="I196" i="15"/>
  <c r="U189" i="25"/>
  <c r="T190" i="25"/>
  <c r="S196" i="15"/>
  <c r="S196" i="11"/>
  <c r="S193" i="21"/>
  <c r="T193" i="21" s="1"/>
  <c r="F194" i="19"/>
  <c r="F191" i="25"/>
  <c r="I191" i="25"/>
  <c r="S209" i="29"/>
  <c r="U208" i="29" s="1"/>
  <c r="U191" i="21"/>
  <c r="T192" i="21"/>
  <c r="I209" i="29"/>
  <c r="D209" i="29"/>
  <c r="L192" i="22"/>
  <c r="J193" i="22" s="1"/>
  <c r="M192" i="22"/>
  <c r="K193" i="22" s="1"/>
  <c r="E193" i="22" s="1"/>
  <c r="T208" i="29"/>
  <c r="U207" i="29"/>
  <c r="S193" i="20"/>
  <c r="T193" i="19"/>
  <c r="U192" i="19"/>
  <c r="S195" i="17"/>
  <c r="U194" i="17" s="1"/>
  <c r="S191" i="24"/>
  <c r="M196" i="11"/>
  <c r="K197" i="11" s="1"/>
  <c r="E197" i="11" s="1"/>
  <c r="L196" i="11"/>
  <c r="J197" i="11" s="1"/>
  <c r="S192" i="22"/>
  <c r="T195" i="16"/>
  <c r="M191" i="24"/>
  <c r="K192" i="24" s="1"/>
  <c r="E192" i="24" s="1"/>
  <c r="L191" i="24"/>
  <c r="J192" i="24" s="1"/>
  <c r="D192" i="24" s="1"/>
  <c r="D192" i="23"/>
  <c r="U193" i="19" l="1"/>
  <c r="T192" i="23"/>
  <c r="U192" i="21"/>
  <c r="S197" i="11"/>
  <c r="T197" i="11" s="1"/>
  <c r="S192" i="24"/>
  <c r="I197" i="11"/>
  <c r="L191" i="25"/>
  <c r="J192" i="25" s="1"/>
  <c r="M191" i="25"/>
  <c r="K192" i="25" s="1"/>
  <c r="F192" i="23"/>
  <c r="I191" i="26"/>
  <c r="I192" i="24"/>
  <c r="T192" i="22"/>
  <c r="U191" i="22"/>
  <c r="S194" i="20"/>
  <c r="U193" i="20" s="1"/>
  <c r="L209" i="29"/>
  <c r="J210" i="29" s="1"/>
  <c r="D210" i="29" s="1"/>
  <c r="M209" i="29"/>
  <c r="K210" i="29" s="1"/>
  <c r="T191" i="25"/>
  <c r="I196" i="16"/>
  <c r="F193" i="21"/>
  <c r="M194" i="19"/>
  <c r="K195" i="19" s="1"/>
  <c r="L194" i="19"/>
  <c r="J195" i="19" s="1"/>
  <c r="U195" i="15"/>
  <c r="M193" i="21"/>
  <c r="K194" i="21" s="1"/>
  <c r="L193" i="21"/>
  <c r="J194" i="21" s="1"/>
  <c r="I195" i="18"/>
  <c r="D195" i="18"/>
  <c r="T191" i="24"/>
  <c r="U190" i="24"/>
  <c r="I193" i="22"/>
  <c r="E196" i="16"/>
  <c r="F192" i="24"/>
  <c r="M195" i="17"/>
  <c r="K196" i="17" s="1"/>
  <c r="L195" i="17"/>
  <c r="J196" i="17" s="1"/>
  <c r="D196" i="17" s="1"/>
  <c r="D197" i="11"/>
  <c r="M192" i="23"/>
  <c r="K193" i="23" s="1"/>
  <c r="L192" i="23"/>
  <c r="J193" i="23" s="1"/>
  <c r="D193" i="23" s="1"/>
  <c r="F209" i="29"/>
  <c r="F196" i="16"/>
  <c r="S193" i="22"/>
  <c r="T193" i="20"/>
  <c r="U192" i="20"/>
  <c r="T209" i="29"/>
  <c r="T196" i="11"/>
  <c r="U195" i="11"/>
  <c r="M196" i="15"/>
  <c r="K197" i="15" s="1"/>
  <c r="L196" i="15"/>
  <c r="J197" i="15" s="1"/>
  <c r="T195" i="17"/>
  <c r="T196" i="15"/>
  <c r="F195" i="17"/>
  <c r="I194" i="20"/>
  <c r="D194" i="20"/>
  <c r="E195" i="18"/>
  <c r="D193" i="22"/>
  <c r="T194" i="20" l="1"/>
  <c r="F196" i="17"/>
  <c r="M196" i="16"/>
  <c r="K197" i="16" s="1"/>
  <c r="E197" i="16" s="1"/>
  <c r="L196" i="16"/>
  <c r="J197" i="16" s="1"/>
  <c r="M192" i="24"/>
  <c r="K193" i="24" s="1"/>
  <c r="L192" i="24"/>
  <c r="J193" i="24" s="1"/>
  <c r="S196" i="16"/>
  <c r="U191" i="24"/>
  <c r="E194" i="21"/>
  <c r="U192" i="22"/>
  <c r="L194" i="20"/>
  <c r="J195" i="20" s="1"/>
  <c r="D195" i="20" s="1"/>
  <c r="M194" i="20"/>
  <c r="K195" i="20" s="1"/>
  <c r="S195" i="18"/>
  <c r="E193" i="23"/>
  <c r="F197" i="11"/>
  <c r="E195" i="19"/>
  <c r="I210" i="29"/>
  <c r="E192" i="25"/>
  <c r="F210" i="29"/>
  <c r="I196" i="17"/>
  <c r="F195" i="18"/>
  <c r="I194" i="21"/>
  <c r="F193" i="23"/>
  <c r="I192" i="25"/>
  <c r="D192" i="25"/>
  <c r="F194" i="20"/>
  <c r="I197" i="15"/>
  <c r="D197" i="15"/>
  <c r="E196" i="17"/>
  <c r="M193" i="22"/>
  <c r="K194" i="22" s="1"/>
  <c r="L193" i="22"/>
  <c r="J194" i="22" s="1"/>
  <c r="D194" i="22" s="1"/>
  <c r="L197" i="11"/>
  <c r="J198" i="11" s="1"/>
  <c r="M197" i="11"/>
  <c r="K198" i="11" s="1"/>
  <c r="F193" i="22"/>
  <c r="E197" i="15"/>
  <c r="U196" i="11"/>
  <c r="I193" i="23"/>
  <c r="T192" i="24"/>
  <c r="L195" i="18"/>
  <c r="J196" i="18" s="1"/>
  <c r="M195" i="18"/>
  <c r="K196" i="18" s="1"/>
  <c r="E196" i="18" s="1"/>
  <c r="I195" i="19"/>
  <c r="D195" i="19"/>
  <c r="D194" i="21"/>
  <c r="E210" i="29"/>
  <c r="T193" i="22"/>
  <c r="M191" i="26"/>
  <c r="K192" i="26" s="1"/>
  <c r="L191" i="26"/>
  <c r="J192" i="26" s="1"/>
  <c r="S196" i="18" l="1"/>
  <c r="U195" i="18" s="1"/>
  <c r="I194" i="22"/>
  <c r="F195" i="20"/>
  <c r="S195" i="19"/>
  <c r="S193" i="23"/>
  <c r="E195" i="20"/>
  <c r="S197" i="16"/>
  <c r="T197" i="16" s="1"/>
  <c r="I197" i="16"/>
  <c r="D197" i="16"/>
  <c r="I192" i="26"/>
  <c r="D192" i="26"/>
  <c r="F195" i="19"/>
  <c r="M194" i="21"/>
  <c r="K195" i="21" s="1"/>
  <c r="E195" i="21" s="1"/>
  <c r="L194" i="21"/>
  <c r="J195" i="21" s="1"/>
  <c r="D195" i="21" s="1"/>
  <c r="I195" i="20"/>
  <c r="T196" i="16"/>
  <c r="U195" i="16"/>
  <c r="L195" i="19"/>
  <c r="J196" i="19" s="1"/>
  <c r="M195" i="19"/>
  <c r="K196" i="19" s="1"/>
  <c r="I196" i="18"/>
  <c r="I198" i="11"/>
  <c r="D196" i="18"/>
  <c r="L210" i="29"/>
  <c r="J211" i="29" s="1"/>
  <c r="M210" i="29"/>
  <c r="K211" i="29" s="1"/>
  <c r="E193" i="24"/>
  <c r="F194" i="21"/>
  <c r="M193" i="23"/>
  <c r="K194" i="23" s="1"/>
  <c r="E194" i="23" s="1"/>
  <c r="L193" i="23"/>
  <c r="J194" i="23" s="1"/>
  <c r="F194" i="22"/>
  <c r="F197" i="15"/>
  <c r="M192" i="25"/>
  <c r="K193" i="25" s="1"/>
  <c r="E193" i="25" s="1"/>
  <c r="L192" i="25"/>
  <c r="J193" i="25" s="1"/>
  <c r="D193" i="25" s="1"/>
  <c r="S192" i="25"/>
  <c r="S197" i="15"/>
  <c r="E194" i="22"/>
  <c r="S194" i="21"/>
  <c r="S210" i="29"/>
  <c r="E198" i="11"/>
  <c r="S196" i="17"/>
  <c r="L197" i="15"/>
  <c r="J198" i="15" s="1"/>
  <c r="D198" i="15" s="1"/>
  <c r="M197" i="15"/>
  <c r="K198" i="15" s="1"/>
  <c r="E198" i="15" s="1"/>
  <c r="F192" i="25"/>
  <c r="M196" i="17"/>
  <c r="K197" i="17" s="1"/>
  <c r="E197" i="17" s="1"/>
  <c r="L196" i="17"/>
  <c r="J197" i="17" s="1"/>
  <c r="D198" i="11"/>
  <c r="U194" i="18"/>
  <c r="T195" i="18"/>
  <c r="I193" i="24"/>
  <c r="D193" i="24"/>
  <c r="T196" i="18" l="1"/>
  <c r="U196" i="16"/>
  <c r="S198" i="15"/>
  <c r="U197" i="15" s="1"/>
  <c r="F193" i="25"/>
  <c r="S197" i="17"/>
  <c r="F198" i="15"/>
  <c r="S193" i="25"/>
  <c r="T193" i="25" s="1"/>
  <c r="F195" i="21"/>
  <c r="S194" i="23"/>
  <c r="U193" i="23" s="1"/>
  <c r="I196" i="19"/>
  <c r="M197" i="16"/>
  <c r="K198" i="16" s="1"/>
  <c r="L197" i="16"/>
  <c r="J198" i="16" s="1"/>
  <c r="D198" i="16" s="1"/>
  <c r="L193" i="24"/>
  <c r="J194" i="24" s="1"/>
  <c r="D194" i="24" s="1"/>
  <c r="M193" i="24"/>
  <c r="K194" i="24" s="1"/>
  <c r="E194" i="24" s="1"/>
  <c r="S195" i="21"/>
  <c r="T195" i="21" s="1"/>
  <c r="I211" i="29"/>
  <c r="D211" i="29"/>
  <c r="D196" i="19"/>
  <c r="M192" i="26"/>
  <c r="K193" i="26" s="1"/>
  <c r="L192" i="26"/>
  <c r="J193" i="26" s="1"/>
  <c r="D193" i="26" s="1"/>
  <c r="M194" i="22"/>
  <c r="K195" i="22" s="1"/>
  <c r="L194" i="22"/>
  <c r="J195" i="22" s="1"/>
  <c r="F198" i="11"/>
  <c r="I197" i="17"/>
  <c r="D197" i="17"/>
  <c r="U195" i="17"/>
  <c r="T196" i="17"/>
  <c r="E211" i="29"/>
  <c r="T194" i="21"/>
  <c r="U193" i="21"/>
  <c r="U196" i="15"/>
  <c r="T197" i="15"/>
  <c r="T192" i="25"/>
  <c r="U191" i="25"/>
  <c r="F196" i="18"/>
  <c r="M196" i="18"/>
  <c r="K197" i="18" s="1"/>
  <c r="L196" i="18"/>
  <c r="J197" i="18" s="1"/>
  <c r="D197" i="18" s="1"/>
  <c r="F197" i="16"/>
  <c r="U192" i="23"/>
  <c r="T193" i="23"/>
  <c r="I198" i="15"/>
  <c r="S193" i="24"/>
  <c r="M198" i="11"/>
  <c r="K199" i="11" s="1"/>
  <c r="E199" i="11" s="1"/>
  <c r="L198" i="11"/>
  <c r="J199" i="11" s="1"/>
  <c r="D199" i="11" s="1"/>
  <c r="I195" i="21"/>
  <c r="U194" i="19"/>
  <c r="T195" i="19"/>
  <c r="F193" i="24"/>
  <c r="S198" i="11"/>
  <c r="U209" i="29"/>
  <c r="T210" i="29"/>
  <c r="S194" i="22"/>
  <c r="I193" i="25"/>
  <c r="I194" i="23"/>
  <c r="D194" i="23"/>
  <c r="M195" i="20"/>
  <c r="K196" i="20" s="1"/>
  <c r="E196" i="20" s="1"/>
  <c r="L195" i="20"/>
  <c r="J196" i="20" s="1"/>
  <c r="S195" i="20"/>
  <c r="E196" i="19"/>
  <c r="U194" i="21" l="1"/>
  <c r="T198" i="15"/>
  <c r="U192" i="25"/>
  <c r="F198" i="16"/>
  <c r="F197" i="18"/>
  <c r="M193" i="25"/>
  <c r="K194" i="25" s="1"/>
  <c r="L193" i="25"/>
  <c r="J194" i="25" s="1"/>
  <c r="S194" i="24"/>
  <c r="T194" i="24" s="1"/>
  <c r="E197" i="18"/>
  <c r="S196" i="20"/>
  <c r="T196" i="20" s="1"/>
  <c r="I196" i="20"/>
  <c r="D196" i="20"/>
  <c r="S199" i="11"/>
  <c r="U198" i="11" s="1"/>
  <c r="M195" i="21"/>
  <c r="K196" i="21" s="1"/>
  <c r="L195" i="21"/>
  <c r="J196" i="21" s="1"/>
  <c r="M198" i="15"/>
  <c r="K199" i="15" s="1"/>
  <c r="L198" i="15"/>
  <c r="J199" i="15" s="1"/>
  <c r="T194" i="23"/>
  <c r="U196" i="17"/>
  <c r="I193" i="26"/>
  <c r="F211" i="29"/>
  <c r="E198" i="16"/>
  <c r="T198" i="11"/>
  <c r="U197" i="11"/>
  <c r="F194" i="24"/>
  <c r="I199" i="11"/>
  <c r="S211" i="29"/>
  <c r="T197" i="17"/>
  <c r="T195" i="20"/>
  <c r="U194" i="20"/>
  <c r="T194" i="22"/>
  <c r="U193" i="22"/>
  <c r="L197" i="17"/>
  <c r="J198" i="17" s="1"/>
  <c r="D198" i="17" s="1"/>
  <c r="M197" i="17"/>
  <c r="K198" i="17" s="1"/>
  <c r="I198" i="16"/>
  <c r="F194" i="23"/>
  <c r="U192" i="24"/>
  <c r="T193" i="24"/>
  <c r="S196" i="19"/>
  <c r="M194" i="23"/>
  <c r="K195" i="23" s="1"/>
  <c r="L194" i="23"/>
  <c r="J195" i="23" s="1"/>
  <c r="D195" i="23" s="1"/>
  <c r="E195" i="22"/>
  <c r="I197" i="18"/>
  <c r="F197" i="17"/>
  <c r="F199" i="11"/>
  <c r="I195" i="22"/>
  <c r="D195" i="22"/>
  <c r="F196" i="19"/>
  <c r="L211" i="29"/>
  <c r="J212" i="29" s="1"/>
  <c r="M211" i="29"/>
  <c r="K212" i="29" s="1"/>
  <c r="E212" i="29" s="1"/>
  <c r="I194" i="24"/>
  <c r="L196" i="19"/>
  <c r="J197" i="19" s="1"/>
  <c r="M196" i="19"/>
  <c r="K197" i="19" s="1"/>
  <c r="U195" i="20" l="1"/>
  <c r="T199" i="11"/>
  <c r="S212" i="29"/>
  <c r="T212" i="29" s="1"/>
  <c r="F198" i="17"/>
  <c r="E197" i="19"/>
  <c r="M199" i="11"/>
  <c r="K200" i="11" s="1"/>
  <c r="L199" i="11"/>
  <c r="J200" i="11" s="1"/>
  <c r="F196" i="20"/>
  <c r="I212" i="29"/>
  <c r="F195" i="22"/>
  <c r="S195" i="22"/>
  <c r="U193" i="24"/>
  <c r="I198" i="17"/>
  <c r="S198" i="16"/>
  <c r="L193" i="26"/>
  <c r="J194" i="26" s="1"/>
  <c r="M193" i="26"/>
  <c r="K194" i="26" s="1"/>
  <c r="E196" i="21"/>
  <c r="S197" i="18"/>
  <c r="I194" i="25"/>
  <c r="D194" i="25"/>
  <c r="I195" i="23"/>
  <c r="L198" i="16"/>
  <c r="J199" i="16" s="1"/>
  <c r="M198" i="16"/>
  <c r="K199" i="16" s="1"/>
  <c r="E199" i="16" s="1"/>
  <c r="D212" i="29"/>
  <c r="I199" i="15"/>
  <c r="D199" i="15"/>
  <c r="M196" i="20"/>
  <c r="K197" i="20" s="1"/>
  <c r="L196" i="20"/>
  <c r="J197" i="20" s="1"/>
  <c r="E194" i="25"/>
  <c r="E198" i="17"/>
  <c r="I196" i="21"/>
  <c r="D196" i="21"/>
  <c r="I197" i="19"/>
  <c r="T196" i="19"/>
  <c r="U195" i="19"/>
  <c r="L194" i="24"/>
  <c r="J195" i="24" s="1"/>
  <c r="M194" i="24"/>
  <c r="K195" i="24" s="1"/>
  <c r="D197" i="19"/>
  <c r="M195" i="22"/>
  <c r="K196" i="22" s="1"/>
  <c r="L195" i="22"/>
  <c r="J196" i="22" s="1"/>
  <c r="M197" i="18"/>
  <c r="K198" i="18" s="1"/>
  <c r="E198" i="18" s="1"/>
  <c r="L197" i="18"/>
  <c r="J198" i="18" s="1"/>
  <c r="E195" i="23"/>
  <c r="F195" i="23"/>
  <c r="T211" i="29"/>
  <c r="U210" i="29"/>
  <c r="E199" i="15"/>
  <c r="U211" i="29" l="1"/>
  <c r="S199" i="16"/>
  <c r="U198" i="16" s="1"/>
  <c r="S199" i="15"/>
  <c r="S194" i="25"/>
  <c r="F199" i="15"/>
  <c r="S197" i="19"/>
  <c r="I198" i="18"/>
  <c r="D198" i="18"/>
  <c r="S195" i="23"/>
  <c r="I196" i="22"/>
  <c r="I195" i="24"/>
  <c r="D195" i="24"/>
  <c r="L197" i="19"/>
  <c r="J198" i="19" s="1"/>
  <c r="D198" i="19" s="1"/>
  <c r="M197" i="19"/>
  <c r="K198" i="19" s="1"/>
  <c r="E197" i="20"/>
  <c r="F212" i="29"/>
  <c r="M195" i="23"/>
  <c r="K196" i="23" s="1"/>
  <c r="L195" i="23"/>
  <c r="J196" i="23" s="1"/>
  <c r="S196" i="21"/>
  <c r="D196" i="22"/>
  <c r="E200" i="11"/>
  <c r="L196" i="21"/>
  <c r="J197" i="21" s="1"/>
  <c r="M196" i="21"/>
  <c r="K197" i="21" s="1"/>
  <c r="M194" i="25"/>
  <c r="K195" i="25" s="1"/>
  <c r="E195" i="25" s="1"/>
  <c r="L194" i="25"/>
  <c r="J195" i="25" s="1"/>
  <c r="D195" i="25" s="1"/>
  <c r="U197" i="16"/>
  <c r="T198" i="16"/>
  <c r="E196" i="22"/>
  <c r="F197" i="19"/>
  <c r="S198" i="17"/>
  <c r="I199" i="16"/>
  <c r="D199" i="16"/>
  <c r="S198" i="18"/>
  <c r="T198" i="18" s="1"/>
  <c r="U194" i="22"/>
  <c r="T195" i="22"/>
  <c r="E195" i="24"/>
  <c r="F196" i="21"/>
  <c r="I197" i="20"/>
  <c r="M199" i="15"/>
  <c r="K200" i="15" s="1"/>
  <c r="E200" i="15" s="1"/>
  <c r="L199" i="15"/>
  <c r="J200" i="15" s="1"/>
  <c r="D200" i="15" s="1"/>
  <c r="F194" i="25"/>
  <c r="U196" i="18"/>
  <c r="T197" i="18"/>
  <c r="I194" i="26"/>
  <c r="D194" i="26"/>
  <c r="M198" i="17"/>
  <c r="K199" i="17" s="1"/>
  <c r="E199" i="17" s="1"/>
  <c r="L198" i="17"/>
  <c r="J199" i="17" s="1"/>
  <c r="M212" i="29"/>
  <c r="K213" i="29" s="1"/>
  <c r="L212" i="29"/>
  <c r="J213" i="29" s="1"/>
  <c r="D197" i="20"/>
  <c r="I200" i="11"/>
  <c r="D200" i="11"/>
  <c r="T199" i="16" l="1"/>
  <c r="U197" i="18"/>
  <c r="F200" i="15"/>
  <c r="S200" i="15"/>
  <c r="L197" i="20"/>
  <c r="J198" i="20" s="1"/>
  <c r="D198" i="20" s="1"/>
  <c r="M197" i="20"/>
  <c r="K198" i="20" s="1"/>
  <c r="E198" i="20" s="1"/>
  <c r="F198" i="19"/>
  <c r="T199" i="15"/>
  <c r="U198" i="15"/>
  <c r="I199" i="17"/>
  <c r="D199" i="17"/>
  <c r="I197" i="21"/>
  <c r="F200" i="11"/>
  <c r="I213" i="29"/>
  <c r="S200" i="11"/>
  <c r="T196" i="21"/>
  <c r="U195" i="21"/>
  <c r="D213" i="29"/>
  <c r="L195" i="24"/>
  <c r="J196" i="24" s="1"/>
  <c r="M195" i="24"/>
  <c r="K196" i="24" s="1"/>
  <c r="E196" i="24" s="1"/>
  <c r="T195" i="23"/>
  <c r="U194" i="23"/>
  <c r="U196" i="19"/>
  <c r="T197" i="19"/>
  <c r="E213" i="29"/>
  <c r="F195" i="25"/>
  <c r="S195" i="24"/>
  <c r="M199" i="16"/>
  <c r="K200" i="16" s="1"/>
  <c r="L199" i="16"/>
  <c r="J200" i="16" s="1"/>
  <c r="S196" i="22"/>
  <c r="I196" i="23"/>
  <c r="D196" i="23"/>
  <c r="I198" i="19"/>
  <c r="F198" i="18"/>
  <c r="L200" i="11"/>
  <c r="J201" i="11" s="1"/>
  <c r="M200" i="11"/>
  <c r="K201" i="11" s="1"/>
  <c r="M194" i="26"/>
  <c r="K195" i="26" s="1"/>
  <c r="L194" i="26"/>
  <c r="J195" i="26" s="1"/>
  <c r="D195" i="26" s="1"/>
  <c r="I200" i="15"/>
  <c r="S199" i="17"/>
  <c r="I195" i="25"/>
  <c r="F196" i="22"/>
  <c r="S197" i="20"/>
  <c r="F195" i="24"/>
  <c r="L196" i="22"/>
  <c r="J197" i="22" s="1"/>
  <c r="M196" i="22"/>
  <c r="K197" i="22" s="1"/>
  <c r="E197" i="22" s="1"/>
  <c r="S195" i="25"/>
  <c r="U194" i="25" s="1"/>
  <c r="F197" i="20"/>
  <c r="D197" i="21"/>
  <c r="F199" i="16"/>
  <c r="T198" i="17"/>
  <c r="U197" i="17"/>
  <c r="E197" i="21"/>
  <c r="E196" i="23"/>
  <c r="L198" i="18"/>
  <c r="J199" i="18" s="1"/>
  <c r="D199" i="18" s="1"/>
  <c r="M198" i="18"/>
  <c r="K199" i="18" s="1"/>
  <c r="E198" i="19"/>
  <c r="U193" i="25"/>
  <c r="T194" i="25"/>
  <c r="S196" i="24" l="1"/>
  <c r="U195" i="24" s="1"/>
  <c r="S197" i="22"/>
  <c r="T197" i="22" s="1"/>
  <c r="S196" i="23"/>
  <c r="S198" i="20"/>
  <c r="T198" i="20" s="1"/>
  <c r="M198" i="19"/>
  <c r="K199" i="19" s="1"/>
  <c r="E199" i="19" s="1"/>
  <c r="L198" i="19"/>
  <c r="J199" i="19" s="1"/>
  <c r="I200" i="16"/>
  <c r="I196" i="24"/>
  <c r="T200" i="11"/>
  <c r="U199" i="11"/>
  <c r="M197" i="21"/>
  <c r="K198" i="21" s="1"/>
  <c r="E198" i="21" s="1"/>
  <c r="L197" i="21"/>
  <c r="J198" i="21" s="1"/>
  <c r="S197" i="21"/>
  <c r="D200" i="16"/>
  <c r="T197" i="20"/>
  <c r="U196" i="20"/>
  <c r="I201" i="11"/>
  <c r="E200" i="16"/>
  <c r="D201" i="11"/>
  <c r="L199" i="17"/>
  <c r="J200" i="17" s="1"/>
  <c r="D200" i="17" s="1"/>
  <c r="M199" i="17"/>
  <c r="K200" i="17" s="1"/>
  <c r="T200" i="15"/>
  <c r="I199" i="18"/>
  <c r="U198" i="17"/>
  <c r="D196" i="24"/>
  <c r="I195" i="26"/>
  <c r="F196" i="23"/>
  <c r="F213" i="29"/>
  <c r="U199" i="15"/>
  <c r="I198" i="20"/>
  <c r="S198" i="19"/>
  <c r="I197" i="22"/>
  <c r="D197" i="22"/>
  <c r="M196" i="23"/>
  <c r="K197" i="23" s="1"/>
  <c r="E197" i="23" s="1"/>
  <c r="L196" i="23"/>
  <c r="J197" i="23" s="1"/>
  <c r="D197" i="23" s="1"/>
  <c r="F199" i="17"/>
  <c r="E199" i="18"/>
  <c r="L200" i="15"/>
  <c r="J201" i="15" s="1"/>
  <c r="M200" i="15"/>
  <c r="K201" i="15" s="1"/>
  <c r="F199" i="18"/>
  <c r="T195" i="25"/>
  <c r="T199" i="17"/>
  <c r="F197" i="21"/>
  <c r="F198" i="20"/>
  <c r="L195" i="25"/>
  <c r="J196" i="25" s="1"/>
  <c r="M195" i="25"/>
  <c r="K196" i="25" s="1"/>
  <c r="U195" i="22"/>
  <c r="T196" i="22"/>
  <c r="T196" i="24"/>
  <c r="T195" i="24"/>
  <c r="U194" i="24"/>
  <c r="S213" i="29"/>
  <c r="E201" i="11"/>
  <c r="M213" i="29"/>
  <c r="K214" i="29" s="1"/>
  <c r="E214" i="29" s="1"/>
  <c r="L213" i="29"/>
  <c r="J214" i="29" s="1"/>
  <c r="S197" i="23" l="1"/>
  <c r="T197" i="23" s="1"/>
  <c r="S214" i="29"/>
  <c r="U213" i="29" s="1"/>
  <c r="I196" i="25"/>
  <c r="D196" i="25"/>
  <c r="I201" i="15"/>
  <c r="D201" i="15"/>
  <c r="F197" i="22"/>
  <c r="L198" i="20"/>
  <c r="J199" i="20" s="1"/>
  <c r="M198" i="20"/>
  <c r="K199" i="20" s="1"/>
  <c r="F196" i="24"/>
  <c r="E200" i="17"/>
  <c r="S198" i="21"/>
  <c r="U197" i="21" s="1"/>
  <c r="M200" i="16"/>
  <c r="K201" i="16" s="1"/>
  <c r="E201" i="16" s="1"/>
  <c r="L200" i="16"/>
  <c r="J201" i="16" s="1"/>
  <c r="D201" i="16" s="1"/>
  <c r="S199" i="18"/>
  <c r="L199" i="18"/>
  <c r="J200" i="18" s="1"/>
  <c r="M199" i="18"/>
  <c r="K200" i="18" s="1"/>
  <c r="E200" i="18" s="1"/>
  <c r="I200" i="17"/>
  <c r="S200" i="16"/>
  <c r="U197" i="20"/>
  <c r="T197" i="21"/>
  <c r="U196" i="21"/>
  <c r="I199" i="19"/>
  <c r="D199" i="19"/>
  <c r="I214" i="29"/>
  <c r="U196" i="22"/>
  <c r="I197" i="23"/>
  <c r="M197" i="22"/>
  <c r="K198" i="22" s="1"/>
  <c r="L197" i="22"/>
  <c r="J198" i="22" s="1"/>
  <c r="D198" i="22" s="1"/>
  <c r="T198" i="19"/>
  <c r="U197" i="19"/>
  <c r="F201" i="11"/>
  <c r="L196" i="24"/>
  <c r="J197" i="24" s="1"/>
  <c r="M196" i="24"/>
  <c r="K197" i="24" s="1"/>
  <c r="S201" i="11"/>
  <c r="F200" i="17"/>
  <c r="F197" i="23"/>
  <c r="I198" i="21"/>
  <c r="S199" i="19"/>
  <c r="U212" i="29"/>
  <c r="T213" i="29"/>
  <c r="E196" i="25"/>
  <c r="D198" i="21"/>
  <c r="E201" i="15"/>
  <c r="D214" i="29"/>
  <c r="M195" i="26"/>
  <c r="K196" i="26" s="1"/>
  <c r="L195" i="26"/>
  <c r="J196" i="26" s="1"/>
  <c r="M201" i="11"/>
  <c r="K202" i="11" s="1"/>
  <c r="L201" i="11"/>
  <c r="J202" i="11" s="1"/>
  <c r="F200" i="16"/>
  <c r="T196" i="23"/>
  <c r="U195" i="23"/>
  <c r="T214" i="29" l="1"/>
  <c r="U196" i="23"/>
  <c r="T198" i="21"/>
  <c r="S201" i="16"/>
  <c r="T201" i="16" s="1"/>
  <c r="S196" i="25"/>
  <c r="E197" i="24"/>
  <c r="M197" i="23"/>
  <c r="K198" i="23" s="1"/>
  <c r="L197" i="23"/>
  <c r="J198" i="23" s="1"/>
  <c r="I200" i="18"/>
  <c r="D200" i="18"/>
  <c r="S200" i="18"/>
  <c r="T200" i="18" s="1"/>
  <c r="F196" i="25"/>
  <c r="I196" i="26"/>
  <c r="D196" i="26"/>
  <c r="E202" i="11"/>
  <c r="I202" i="11"/>
  <c r="F214" i="29"/>
  <c r="F198" i="21"/>
  <c r="D202" i="11"/>
  <c r="U198" i="19"/>
  <c r="L214" i="29"/>
  <c r="J215" i="29" s="1"/>
  <c r="M214" i="29"/>
  <c r="K215" i="29" s="1"/>
  <c r="U198" i="18"/>
  <c r="T199" i="18"/>
  <c r="I201" i="16"/>
  <c r="S200" i="17"/>
  <c r="L201" i="15"/>
  <c r="J202" i="15" s="1"/>
  <c r="D202" i="15" s="1"/>
  <c r="M201" i="15"/>
  <c r="K202" i="15" s="1"/>
  <c r="L198" i="21"/>
  <c r="J199" i="21" s="1"/>
  <c r="D199" i="21" s="1"/>
  <c r="M198" i="21"/>
  <c r="K199" i="21" s="1"/>
  <c r="T199" i="19"/>
  <c r="L199" i="19"/>
  <c r="J200" i="19" s="1"/>
  <c r="M199" i="19"/>
  <c r="K200" i="19" s="1"/>
  <c r="T200" i="16"/>
  <c r="U199" i="16"/>
  <c r="E199" i="20"/>
  <c r="F198" i="22"/>
  <c r="F201" i="16"/>
  <c r="S201" i="15"/>
  <c r="I197" i="24"/>
  <c r="I198" i="22"/>
  <c r="I199" i="20"/>
  <c r="D199" i="20"/>
  <c r="F201" i="15"/>
  <c r="T201" i="11"/>
  <c r="U200" i="11"/>
  <c r="E198" i="22"/>
  <c r="F199" i="19"/>
  <c r="L200" i="17"/>
  <c r="J201" i="17" s="1"/>
  <c r="M200" i="17"/>
  <c r="K201" i="17" s="1"/>
  <c r="D197" i="24"/>
  <c r="M196" i="25"/>
  <c r="K197" i="25" s="1"/>
  <c r="L196" i="25"/>
  <c r="J197" i="25" s="1"/>
  <c r="D197" i="25" s="1"/>
  <c r="U200" i="16" l="1"/>
  <c r="U199" i="18"/>
  <c r="F199" i="21"/>
  <c r="F197" i="24"/>
  <c r="F202" i="15"/>
  <c r="M197" i="24"/>
  <c r="K198" i="24" s="1"/>
  <c r="E198" i="24" s="1"/>
  <c r="L197" i="24"/>
  <c r="J198" i="24" s="1"/>
  <c r="E200" i="19"/>
  <c r="T200" i="17"/>
  <c r="U199" i="17"/>
  <c r="F197" i="25"/>
  <c r="E198" i="23"/>
  <c r="S199" i="20"/>
  <c r="I200" i="19"/>
  <c r="I215" i="29"/>
  <c r="M202" i="11"/>
  <c r="K203" i="11" s="1"/>
  <c r="L202" i="11"/>
  <c r="J203" i="11" s="1"/>
  <c r="D203" i="11" s="1"/>
  <c r="I197" i="25"/>
  <c r="D200" i="19"/>
  <c r="F199" i="20"/>
  <c r="M198" i="22"/>
  <c r="K199" i="22" s="1"/>
  <c r="L198" i="22"/>
  <c r="J199" i="22" s="1"/>
  <c r="I202" i="15"/>
  <c r="M201" i="16"/>
  <c r="K202" i="16" s="1"/>
  <c r="L201" i="16"/>
  <c r="J202" i="16" s="1"/>
  <c r="M196" i="26"/>
  <c r="K197" i="26" s="1"/>
  <c r="L196" i="26"/>
  <c r="J197" i="26" s="1"/>
  <c r="D197" i="26" s="1"/>
  <c r="L200" i="18"/>
  <c r="J201" i="18" s="1"/>
  <c r="D201" i="18" s="1"/>
  <c r="M200" i="18"/>
  <c r="K201" i="18" s="1"/>
  <c r="I201" i="17"/>
  <c r="D201" i="17"/>
  <c r="S198" i="22"/>
  <c r="L199" i="20"/>
  <c r="J200" i="20" s="1"/>
  <c r="M199" i="20"/>
  <c r="K200" i="20" s="1"/>
  <c r="U200" i="15"/>
  <c r="T201" i="15"/>
  <c r="I199" i="21"/>
  <c r="E215" i="29"/>
  <c r="F200" i="18"/>
  <c r="T196" i="25"/>
  <c r="U195" i="25"/>
  <c r="E202" i="15"/>
  <c r="E199" i="21"/>
  <c r="E201" i="17"/>
  <c r="F202" i="11"/>
  <c r="D215" i="29"/>
  <c r="S202" i="11"/>
  <c r="I198" i="23"/>
  <c r="D198" i="23"/>
  <c r="S197" i="24"/>
  <c r="E197" i="25"/>
  <c r="S197" i="25" l="1"/>
  <c r="S201" i="17"/>
  <c r="F201" i="17"/>
  <c r="I200" i="20"/>
  <c r="I197" i="26"/>
  <c r="F198" i="23"/>
  <c r="T202" i="11"/>
  <c r="U201" i="11"/>
  <c r="S202" i="15"/>
  <c r="M199" i="21"/>
  <c r="K200" i="21" s="1"/>
  <c r="E200" i="21" s="1"/>
  <c r="L199" i="21"/>
  <c r="J200" i="21" s="1"/>
  <c r="U197" i="22"/>
  <c r="T198" i="22"/>
  <c r="L202" i="15"/>
  <c r="J203" i="15" s="1"/>
  <c r="M202" i="15"/>
  <c r="K203" i="15" s="1"/>
  <c r="E203" i="15" s="1"/>
  <c r="F200" i="19"/>
  <c r="I203" i="11"/>
  <c r="T199" i="20"/>
  <c r="U198" i="20"/>
  <c r="F215" i="29"/>
  <c r="S215" i="29"/>
  <c r="I202" i="16"/>
  <c r="D202" i="16"/>
  <c r="I198" i="24"/>
  <c r="S198" i="24"/>
  <c r="T198" i="24" s="1"/>
  <c r="M198" i="23"/>
  <c r="K199" i="23" s="1"/>
  <c r="L198" i="23"/>
  <c r="J199" i="23" s="1"/>
  <c r="S199" i="21"/>
  <c r="E201" i="18"/>
  <c r="E202" i="16"/>
  <c r="D200" i="20"/>
  <c r="M197" i="25"/>
  <c r="K198" i="25" s="1"/>
  <c r="L197" i="25"/>
  <c r="J198" i="25" s="1"/>
  <c r="M200" i="19"/>
  <c r="K201" i="19" s="1"/>
  <c r="E201" i="19" s="1"/>
  <c r="L200" i="19"/>
  <c r="J201" i="19" s="1"/>
  <c r="D201" i="19" s="1"/>
  <c r="U196" i="24"/>
  <c r="T197" i="24"/>
  <c r="E203" i="11"/>
  <c r="F203" i="11"/>
  <c r="F201" i="18"/>
  <c r="E199" i="22"/>
  <c r="M201" i="17"/>
  <c r="K202" i="17" s="1"/>
  <c r="L201" i="17"/>
  <c r="J202" i="17" s="1"/>
  <c r="D202" i="17" s="1"/>
  <c r="I201" i="18"/>
  <c r="I199" i="22"/>
  <c r="D199" i="22"/>
  <c r="L215" i="29"/>
  <c r="J216" i="29" s="1"/>
  <c r="M215" i="29"/>
  <c r="K216" i="29" s="1"/>
  <c r="E216" i="29" s="1"/>
  <c r="E200" i="20"/>
  <c r="S198" i="23"/>
  <c r="S200" i="19"/>
  <c r="D198" i="24"/>
  <c r="U197" i="24" l="1"/>
  <c r="F198" i="24"/>
  <c r="F199" i="22"/>
  <c r="S199" i="22"/>
  <c r="I198" i="25"/>
  <c r="D198" i="25"/>
  <c r="S216" i="29"/>
  <c r="U215" i="29" s="1"/>
  <c r="F201" i="19"/>
  <c r="S203" i="15"/>
  <c r="T203" i="15" s="1"/>
  <c r="S201" i="19"/>
  <c r="T201" i="19" s="1"/>
  <c r="S202" i="16"/>
  <c r="E199" i="23"/>
  <c r="I216" i="29"/>
  <c r="S203" i="11"/>
  <c r="S201" i="18"/>
  <c r="I199" i="23"/>
  <c r="D216" i="29"/>
  <c r="D199" i="23"/>
  <c r="E202" i="17"/>
  <c r="U197" i="23"/>
  <c r="T198" i="23"/>
  <c r="L201" i="18"/>
  <c r="J202" i="18" s="1"/>
  <c r="M201" i="18"/>
  <c r="K202" i="18" s="1"/>
  <c r="M198" i="24"/>
  <c r="K199" i="24" s="1"/>
  <c r="L198" i="24"/>
  <c r="J199" i="24" s="1"/>
  <c r="L202" i="16"/>
  <c r="J203" i="16" s="1"/>
  <c r="D203" i="16" s="1"/>
  <c r="M202" i="16"/>
  <c r="K203" i="16" s="1"/>
  <c r="E203" i="16" s="1"/>
  <c r="I203" i="15"/>
  <c r="D203" i="15"/>
  <c r="I200" i="21"/>
  <c r="D200" i="21"/>
  <c r="M200" i="20"/>
  <c r="K201" i="20" s="1"/>
  <c r="E201" i="20" s="1"/>
  <c r="L200" i="20"/>
  <c r="J201" i="20" s="1"/>
  <c r="D201" i="20" s="1"/>
  <c r="T201" i="17"/>
  <c r="U200" i="17"/>
  <c r="S200" i="20"/>
  <c r="S200" i="21"/>
  <c r="T200" i="21" s="1"/>
  <c r="U214" i="29"/>
  <c r="T215" i="29"/>
  <c r="U201" i="15"/>
  <c r="T202" i="15"/>
  <c r="F202" i="17"/>
  <c r="E198" i="25"/>
  <c r="T200" i="19"/>
  <c r="U199" i="19"/>
  <c r="L199" i="22"/>
  <c r="J200" i="22" s="1"/>
  <c r="M199" i="22"/>
  <c r="K200" i="22" s="1"/>
  <c r="E200" i="22" s="1"/>
  <c r="I202" i="17"/>
  <c r="I201" i="19"/>
  <c r="F200" i="20"/>
  <c r="U198" i="21"/>
  <c r="T199" i="21"/>
  <c r="F202" i="16"/>
  <c r="M203" i="11"/>
  <c r="K204" i="11" s="1"/>
  <c r="E204" i="11" s="1"/>
  <c r="L203" i="11"/>
  <c r="J204" i="11" s="1"/>
  <c r="M197" i="26"/>
  <c r="K198" i="26" s="1"/>
  <c r="L197" i="26"/>
  <c r="J198" i="26" s="1"/>
  <c r="U196" i="25"/>
  <c r="T197" i="25"/>
  <c r="T216" i="29" l="1"/>
  <c r="U202" i="15"/>
  <c r="U199" i="21"/>
  <c r="U200" i="19"/>
  <c r="S200" i="22"/>
  <c r="T200" i="22" s="1"/>
  <c r="F201" i="20"/>
  <c r="F200" i="21"/>
  <c r="E202" i="18"/>
  <c r="L216" i="29"/>
  <c r="J217" i="29" s="1"/>
  <c r="D217" i="29" s="1"/>
  <c r="M216" i="29"/>
  <c r="K217" i="29" s="1"/>
  <c r="M202" i="17"/>
  <c r="K203" i="17" s="1"/>
  <c r="E203" i="17" s="1"/>
  <c r="L202" i="17"/>
  <c r="J203" i="17" s="1"/>
  <c r="S198" i="25"/>
  <c r="U199" i="20"/>
  <c r="T200" i="20"/>
  <c r="F203" i="16"/>
  <c r="L201" i="19"/>
  <c r="J202" i="19" s="1"/>
  <c r="M201" i="19"/>
  <c r="K202" i="19" s="1"/>
  <c r="I200" i="22"/>
  <c r="F203" i="15"/>
  <c r="I203" i="16"/>
  <c r="F199" i="23"/>
  <c r="L199" i="23"/>
  <c r="J200" i="23" s="1"/>
  <c r="D200" i="23" s="1"/>
  <c r="M199" i="23"/>
  <c r="K200" i="23" s="1"/>
  <c r="S201" i="20"/>
  <c r="T201" i="20" s="1"/>
  <c r="L203" i="15"/>
  <c r="J204" i="15" s="1"/>
  <c r="M203" i="15"/>
  <c r="K204" i="15" s="1"/>
  <c r="I199" i="24"/>
  <c r="S204" i="11"/>
  <c r="U203" i="11" s="1"/>
  <c r="S203" i="16"/>
  <c r="U202" i="16" s="1"/>
  <c r="F198" i="25"/>
  <c r="U198" i="22"/>
  <c r="T199" i="22"/>
  <c r="E199" i="24"/>
  <c r="I202" i="18"/>
  <c r="D202" i="18"/>
  <c r="F216" i="29"/>
  <c r="T201" i="18"/>
  <c r="U200" i="18"/>
  <c r="U202" i="11"/>
  <c r="T203" i="11"/>
  <c r="S199" i="23"/>
  <c r="T202" i="16"/>
  <c r="U201" i="16"/>
  <c r="D199" i="24"/>
  <c r="I198" i="26"/>
  <c r="D198" i="26"/>
  <c r="I204" i="11"/>
  <c r="D204" i="11"/>
  <c r="I201" i="20"/>
  <c r="L200" i="21"/>
  <c r="J201" i="21" s="1"/>
  <c r="M200" i="21"/>
  <c r="K201" i="21" s="1"/>
  <c r="S202" i="17"/>
  <c r="M198" i="25"/>
  <c r="K199" i="25" s="1"/>
  <c r="L198" i="25"/>
  <c r="J199" i="25" s="1"/>
  <c r="D200" i="22"/>
  <c r="T203" i="16" l="1"/>
  <c r="U199" i="22"/>
  <c r="U200" i="20"/>
  <c r="F217" i="29"/>
  <c r="I204" i="15"/>
  <c r="I203" i="17"/>
  <c r="D203" i="17"/>
  <c r="I199" i="25"/>
  <c r="L201" i="20"/>
  <c r="J202" i="20" s="1"/>
  <c r="M201" i="20"/>
  <c r="K202" i="20" s="1"/>
  <c r="U198" i="23"/>
  <c r="T199" i="23"/>
  <c r="D204" i="15"/>
  <c r="L200" i="22"/>
  <c r="J201" i="22" s="1"/>
  <c r="D201" i="22" s="1"/>
  <c r="M200" i="22"/>
  <c r="K201" i="22" s="1"/>
  <c r="U201" i="17"/>
  <c r="T202" i="17"/>
  <c r="E201" i="21"/>
  <c r="L204" i="11"/>
  <c r="J205" i="11" s="1"/>
  <c r="D205" i="11" s="1"/>
  <c r="M204" i="11"/>
  <c r="K205" i="11" s="1"/>
  <c r="F199" i="24"/>
  <c r="E200" i="23"/>
  <c r="F202" i="18"/>
  <c r="M199" i="24"/>
  <c r="K200" i="24" s="1"/>
  <c r="E200" i="24" s="1"/>
  <c r="L199" i="24"/>
  <c r="J200" i="24" s="1"/>
  <c r="D200" i="24" s="1"/>
  <c r="I200" i="23"/>
  <c r="E202" i="19"/>
  <c r="E199" i="25"/>
  <c r="E217" i="29"/>
  <c r="F200" i="22"/>
  <c r="F204" i="11"/>
  <c r="L202" i="18"/>
  <c r="J203" i="18" s="1"/>
  <c r="D203" i="18" s="1"/>
  <c r="M202" i="18"/>
  <c r="K203" i="18" s="1"/>
  <c r="F200" i="23"/>
  <c r="S202" i="18"/>
  <c r="S203" i="17"/>
  <c r="T203" i="17" s="1"/>
  <c r="L198" i="26"/>
  <c r="J199" i="26" s="1"/>
  <c r="M198" i="26"/>
  <c r="K199" i="26" s="1"/>
  <c r="T204" i="11"/>
  <c r="S199" i="24"/>
  <c r="I201" i="21"/>
  <c r="D199" i="25"/>
  <c r="E204" i="15"/>
  <c r="M203" i="16"/>
  <c r="K204" i="16" s="1"/>
  <c r="L203" i="16"/>
  <c r="J204" i="16" s="1"/>
  <c r="I202" i="19"/>
  <c r="D202" i="19"/>
  <c r="T198" i="25"/>
  <c r="U197" i="25"/>
  <c r="I217" i="29"/>
  <c r="D201" i="21"/>
  <c r="S200" i="24" l="1"/>
  <c r="T200" i="24" s="1"/>
  <c r="F205" i="11"/>
  <c r="S199" i="25"/>
  <c r="F203" i="18"/>
  <c r="S201" i="21"/>
  <c r="S204" i="15"/>
  <c r="U198" i="24"/>
  <c r="T199" i="24"/>
  <c r="F201" i="21"/>
  <c r="L202" i="19"/>
  <c r="J203" i="19" s="1"/>
  <c r="D203" i="19" s="1"/>
  <c r="M202" i="19"/>
  <c r="K203" i="19" s="1"/>
  <c r="F199" i="25"/>
  <c r="U201" i="18"/>
  <c r="T202" i="18"/>
  <c r="I200" i="24"/>
  <c r="I205" i="11"/>
  <c r="I201" i="22"/>
  <c r="I202" i="20"/>
  <c r="D202" i="20"/>
  <c r="L204" i="15"/>
  <c r="J205" i="15" s="1"/>
  <c r="D205" i="15" s="1"/>
  <c r="M204" i="15"/>
  <c r="K205" i="15" s="1"/>
  <c r="E205" i="15" s="1"/>
  <c r="M201" i="21"/>
  <c r="K202" i="21" s="1"/>
  <c r="L201" i="21"/>
  <c r="J202" i="21" s="1"/>
  <c r="D202" i="21" s="1"/>
  <c r="I199" i="26"/>
  <c r="F201" i="22"/>
  <c r="L200" i="23"/>
  <c r="J201" i="23" s="1"/>
  <c r="M200" i="23"/>
  <c r="K201" i="23" s="1"/>
  <c r="F200" i="24"/>
  <c r="F204" i="15"/>
  <c r="M203" i="17"/>
  <c r="K204" i="17" s="1"/>
  <c r="L203" i="17"/>
  <c r="J204" i="17" s="1"/>
  <c r="D204" i="17" s="1"/>
  <c r="L217" i="29"/>
  <c r="J218" i="29" s="1"/>
  <c r="M217" i="29"/>
  <c r="K218" i="29" s="1"/>
  <c r="E218" i="29" s="1"/>
  <c r="I204" i="16"/>
  <c r="D204" i="16"/>
  <c r="D199" i="26"/>
  <c r="S202" i="19"/>
  <c r="U202" i="17"/>
  <c r="M199" i="25"/>
  <c r="K200" i="25" s="1"/>
  <c r="E200" i="25" s="1"/>
  <c r="L199" i="25"/>
  <c r="J200" i="25" s="1"/>
  <c r="D200" i="25" s="1"/>
  <c r="F202" i="19"/>
  <c r="E204" i="16"/>
  <c r="E203" i="18"/>
  <c r="I203" i="18"/>
  <c r="S217" i="29"/>
  <c r="S200" i="23"/>
  <c r="E205" i="11"/>
  <c r="E201" i="22"/>
  <c r="E202" i="20"/>
  <c r="F203" i="17"/>
  <c r="U199" i="24" l="1"/>
  <c r="S218" i="29"/>
  <c r="T218" i="29" s="1"/>
  <c r="S205" i="15"/>
  <c r="T205" i="15" s="1"/>
  <c r="F200" i="25"/>
  <c r="F202" i="21"/>
  <c r="S203" i="18"/>
  <c r="I201" i="23"/>
  <c r="D201" i="23"/>
  <c r="L201" i="22"/>
  <c r="J202" i="22" s="1"/>
  <c r="M201" i="22"/>
  <c r="K202" i="22" s="1"/>
  <c r="U203" i="15"/>
  <c r="T204" i="15"/>
  <c r="S200" i="25"/>
  <c r="U199" i="25" s="1"/>
  <c r="S201" i="22"/>
  <c r="E203" i="19"/>
  <c r="I218" i="29"/>
  <c r="D218" i="29"/>
  <c r="S202" i="20"/>
  <c r="S205" i="11"/>
  <c r="M204" i="16"/>
  <c r="K205" i="16" s="1"/>
  <c r="E205" i="16" s="1"/>
  <c r="L204" i="16"/>
  <c r="J205" i="16" s="1"/>
  <c r="D205" i="16" s="1"/>
  <c r="E204" i="17"/>
  <c r="I205" i="15"/>
  <c r="E202" i="21"/>
  <c r="U216" i="29"/>
  <c r="T217" i="29"/>
  <c r="F203" i="19"/>
  <c r="F202" i="20"/>
  <c r="M200" i="24"/>
  <c r="K201" i="24" s="1"/>
  <c r="L200" i="24"/>
  <c r="J201" i="24" s="1"/>
  <c r="U200" i="21"/>
  <c r="T201" i="21"/>
  <c r="F204" i="17"/>
  <c r="T200" i="23"/>
  <c r="U199" i="23"/>
  <c r="S204" i="16"/>
  <c r="F204" i="16"/>
  <c r="F205" i="15"/>
  <c r="M199" i="26"/>
  <c r="K200" i="26" s="1"/>
  <c r="L199" i="26"/>
  <c r="J200" i="26" s="1"/>
  <c r="L202" i="20"/>
  <c r="J203" i="20" s="1"/>
  <c r="D203" i="20" s="1"/>
  <c r="M202" i="20"/>
  <c r="K203" i="20" s="1"/>
  <c r="I203" i="19"/>
  <c r="T199" i="25"/>
  <c r="U198" i="25"/>
  <c r="E201" i="23"/>
  <c r="M203" i="18"/>
  <c r="K204" i="18" s="1"/>
  <c r="L203" i="18"/>
  <c r="J204" i="18" s="1"/>
  <c r="I200" i="25"/>
  <c r="T202" i="19"/>
  <c r="U201" i="19"/>
  <c r="I204" i="17"/>
  <c r="I202" i="21"/>
  <c r="L205" i="11"/>
  <c r="J206" i="11" s="1"/>
  <c r="M205" i="11"/>
  <c r="K206" i="11" s="1"/>
  <c r="U217" i="29" l="1"/>
  <c r="T200" i="25"/>
  <c r="I204" i="18"/>
  <c r="D204" i="18"/>
  <c r="M203" i="19"/>
  <c r="K204" i="19" s="1"/>
  <c r="E204" i="19" s="1"/>
  <c r="L203" i="19"/>
  <c r="J204" i="19" s="1"/>
  <c r="S204" i="17"/>
  <c r="I202" i="22"/>
  <c r="D202" i="22"/>
  <c r="F205" i="16"/>
  <c r="M202" i="21"/>
  <c r="K203" i="21" s="1"/>
  <c r="L202" i="21"/>
  <c r="J203" i="21" s="1"/>
  <c r="M200" i="25"/>
  <c r="K201" i="25" s="1"/>
  <c r="L200" i="25"/>
  <c r="J201" i="25" s="1"/>
  <c r="I200" i="26"/>
  <c r="E201" i="24"/>
  <c r="S202" i="21"/>
  <c r="U201" i="20"/>
  <c r="T202" i="20"/>
  <c r="T201" i="22"/>
  <c r="U200" i="22"/>
  <c r="L201" i="23"/>
  <c r="J202" i="23" s="1"/>
  <c r="M201" i="23"/>
  <c r="K202" i="23" s="1"/>
  <c r="E202" i="23" s="1"/>
  <c r="E204" i="18"/>
  <c r="I206" i="11"/>
  <c r="D206" i="11"/>
  <c r="U204" i="11"/>
  <c r="T205" i="11"/>
  <c r="M218" i="29"/>
  <c r="K219" i="29" s="1"/>
  <c r="L218" i="29"/>
  <c r="J219" i="29" s="1"/>
  <c r="D219" i="29" s="1"/>
  <c r="T203" i="18"/>
  <c r="U202" i="18"/>
  <c r="M204" i="17"/>
  <c r="K205" i="17" s="1"/>
  <c r="E205" i="17" s="1"/>
  <c r="L204" i="17"/>
  <c r="J205" i="17" s="1"/>
  <c r="S205" i="16"/>
  <c r="T205" i="16" s="1"/>
  <c r="F203" i="20"/>
  <c r="M205" i="15"/>
  <c r="K206" i="15" s="1"/>
  <c r="L205" i="15"/>
  <c r="J206" i="15" s="1"/>
  <c r="E206" i="11"/>
  <c r="S203" i="19"/>
  <c r="U204" i="15"/>
  <c r="F201" i="23"/>
  <c r="S201" i="23"/>
  <c r="I203" i="20"/>
  <c r="T204" i="16"/>
  <c r="U203" i="16"/>
  <c r="I201" i="24"/>
  <c r="D201" i="24"/>
  <c r="I205" i="16"/>
  <c r="E203" i="20"/>
  <c r="F218" i="29"/>
  <c r="E202" i="22"/>
  <c r="D200" i="26"/>
  <c r="U204" i="16" l="1"/>
  <c r="S202" i="22"/>
  <c r="S206" i="11"/>
  <c r="I202" i="23"/>
  <c r="T202" i="21"/>
  <c r="U201" i="21"/>
  <c r="S205" i="17"/>
  <c r="L201" i="24"/>
  <c r="J202" i="24" s="1"/>
  <c r="D202" i="24" s="1"/>
  <c r="M201" i="24"/>
  <c r="K202" i="24" s="1"/>
  <c r="E202" i="24" s="1"/>
  <c r="D202" i="23"/>
  <c r="I206" i="15"/>
  <c r="D206" i="15"/>
  <c r="S201" i="24"/>
  <c r="I201" i="25"/>
  <c r="D201" i="25"/>
  <c r="M202" i="22"/>
  <c r="K203" i="22" s="1"/>
  <c r="L202" i="22"/>
  <c r="J203" i="22" s="1"/>
  <c r="D203" i="22" s="1"/>
  <c r="T204" i="17"/>
  <c r="U203" i="17"/>
  <c r="F219" i="29"/>
  <c r="M205" i="16"/>
  <c r="K206" i="16" s="1"/>
  <c r="L205" i="16"/>
  <c r="J206" i="16" s="1"/>
  <c r="S204" i="19"/>
  <c r="U203" i="19" s="1"/>
  <c r="E206" i="15"/>
  <c r="I205" i="17"/>
  <c r="D205" i="17"/>
  <c r="I219" i="29"/>
  <c r="S204" i="18"/>
  <c r="E201" i="25"/>
  <c r="I204" i="19"/>
  <c r="D204" i="19"/>
  <c r="M204" i="18"/>
  <c r="K205" i="18" s="1"/>
  <c r="E205" i="18" s="1"/>
  <c r="L204" i="18"/>
  <c r="J205" i="18" s="1"/>
  <c r="D205" i="18" s="1"/>
  <c r="S203" i="20"/>
  <c r="S202" i="23"/>
  <c r="L206" i="11"/>
  <c r="J207" i="11" s="1"/>
  <c r="D207" i="11" s="1"/>
  <c r="M206" i="11"/>
  <c r="K207" i="11" s="1"/>
  <c r="L200" i="26"/>
  <c r="J201" i="26" s="1"/>
  <c r="M200" i="26"/>
  <c r="K201" i="26" s="1"/>
  <c r="F204" i="18"/>
  <c r="T201" i="23"/>
  <c r="U200" i="23"/>
  <c r="F201" i="24"/>
  <c r="L203" i="20"/>
  <c r="J204" i="20" s="1"/>
  <c r="M203" i="20"/>
  <c r="K204" i="20" s="1"/>
  <c r="U202" i="19"/>
  <c r="T203" i="19"/>
  <c r="E219" i="29"/>
  <c r="F206" i="11"/>
  <c r="E203" i="21"/>
  <c r="I203" i="21"/>
  <c r="D203" i="21"/>
  <c r="F202" i="22"/>
  <c r="T204" i="19" l="1"/>
  <c r="S205" i="18"/>
  <c r="T205" i="18" s="1"/>
  <c r="S203" i="21"/>
  <c r="I201" i="26"/>
  <c r="L205" i="17"/>
  <c r="J206" i="17" s="1"/>
  <c r="D206" i="17" s="1"/>
  <c r="M205" i="17"/>
  <c r="K206" i="17" s="1"/>
  <c r="S202" i="24"/>
  <c r="T202" i="24" s="1"/>
  <c r="F202" i="23"/>
  <c r="I204" i="20"/>
  <c r="D204" i="20"/>
  <c r="F205" i="18"/>
  <c r="L203" i="21"/>
  <c r="J204" i="21" s="1"/>
  <c r="D204" i="21" s="1"/>
  <c r="M203" i="21"/>
  <c r="K204" i="21" s="1"/>
  <c r="E204" i="21" s="1"/>
  <c r="F207" i="11"/>
  <c r="F202" i="24"/>
  <c r="T202" i="23"/>
  <c r="I205" i="18"/>
  <c r="M204" i="19"/>
  <c r="K205" i="19" s="1"/>
  <c r="L204" i="19"/>
  <c r="J205" i="19" s="1"/>
  <c r="D205" i="19" s="1"/>
  <c r="E206" i="16"/>
  <c r="I203" i="22"/>
  <c r="L201" i="25"/>
  <c r="J202" i="25" s="1"/>
  <c r="M201" i="25"/>
  <c r="K202" i="25" s="1"/>
  <c r="E202" i="25" s="1"/>
  <c r="M206" i="15"/>
  <c r="K207" i="15" s="1"/>
  <c r="E207" i="15" s="1"/>
  <c r="L206" i="15"/>
  <c r="J207" i="15" s="1"/>
  <c r="D207" i="15" s="1"/>
  <c r="U201" i="22"/>
  <c r="T202" i="22"/>
  <c r="F203" i="22"/>
  <c r="T204" i="18"/>
  <c r="U203" i="18"/>
  <c r="T206" i="11"/>
  <c r="U205" i="11"/>
  <c r="F203" i="21"/>
  <c r="S219" i="29"/>
  <c r="E204" i="20"/>
  <c r="F204" i="19"/>
  <c r="S201" i="25"/>
  <c r="M219" i="29"/>
  <c r="K220" i="29" s="1"/>
  <c r="L219" i="29"/>
  <c r="J220" i="29" s="1"/>
  <c r="S206" i="15"/>
  <c r="T205" i="17"/>
  <c r="F201" i="25"/>
  <c r="T201" i="24"/>
  <c r="U200" i="24"/>
  <c r="F206" i="15"/>
  <c r="E207" i="11"/>
  <c r="D201" i="26"/>
  <c r="U201" i="23"/>
  <c r="I207" i="11"/>
  <c r="T203" i="20"/>
  <c r="U202" i="20"/>
  <c r="F205" i="17"/>
  <c r="I206" i="16"/>
  <c r="D206" i="16"/>
  <c r="U204" i="17"/>
  <c r="I202" i="24"/>
  <c r="M202" i="23"/>
  <c r="K203" i="23" s="1"/>
  <c r="L202" i="23"/>
  <c r="J203" i="23" s="1"/>
  <c r="E203" i="22"/>
  <c r="U204" i="18" l="1"/>
  <c r="U201" i="24"/>
  <c r="S204" i="21"/>
  <c r="U203" i="21" s="1"/>
  <c r="S207" i="11"/>
  <c r="S202" i="25"/>
  <c r="T202" i="25" s="1"/>
  <c r="S206" i="16"/>
  <c r="E203" i="23"/>
  <c r="F206" i="17"/>
  <c r="S207" i="15"/>
  <c r="U206" i="15" s="1"/>
  <c r="T201" i="25"/>
  <c r="U200" i="25"/>
  <c r="S203" i="22"/>
  <c r="M202" i="24"/>
  <c r="K203" i="24" s="1"/>
  <c r="L202" i="24"/>
  <c r="J203" i="24" s="1"/>
  <c r="F207" i="15"/>
  <c r="I220" i="29"/>
  <c r="D220" i="29"/>
  <c r="F205" i="19"/>
  <c r="F204" i="21"/>
  <c r="L203" i="22"/>
  <c r="J204" i="22" s="1"/>
  <c r="M203" i="22"/>
  <c r="K204" i="22" s="1"/>
  <c r="E204" i="22" s="1"/>
  <c r="E205" i="19"/>
  <c r="I206" i="17"/>
  <c r="I203" i="23"/>
  <c r="E220" i="29"/>
  <c r="M204" i="20"/>
  <c r="K205" i="20" s="1"/>
  <c r="E205" i="20" s="1"/>
  <c r="L204" i="20"/>
  <c r="J205" i="20" s="1"/>
  <c r="D205" i="20" s="1"/>
  <c r="U202" i="21"/>
  <c r="T203" i="21"/>
  <c r="F206" i="16"/>
  <c r="L207" i="11"/>
  <c r="J208" i="11" s="1"/>
  <c r="M207" i="11"/>
  <c r="K208" i="11" s="1"/>
  <c r="E208" i="11" s="1"/>
  <c r="S204" i="20"/>
  <c r="U218" i="29"/>
  <c r="T219" i="29"/>
  <c r="I202" i="25"/>
  <c r="L205" i="18"/>
  <c r="J206" i="18" s="1"/>
  <c r="M205" i="18"/>
  <c r="K206" i="18" s="1"/>
  <c r="L201" i="26"/>
  <c r="J202" i="26" s="1"/>
  <c r="M201" i="26"/>
  <c r="K202" i="26" s="1"/>
  <c r="M206" i="16"/>
  <c r="K207" i="16" s="1"/>
  <c r="L206" i="16"/>
  <c r="J207" i="16" s="1"/>
  <c r="D207" i="16" s="1"/>
  <c r="D202" i="25"/>
  <c r="T206" i="15"/>
  <c r="U205" i="15"/>
  <c r="I207" i="15"/>
  <c r="I205" i="19"/>
  <c r="I204" i="21"/>
  <c r="F204" i="20"/>
  <c r="D203" i="23"/>
  <c r="E206" i="17"/>
  <c r="T204" i="21" l="1"/>
  <c r="T207" i="15"/>
  <c r="U201" i="25"/>
  <c r="F207" i="16"/>
  <c r="S208" i="11"/>
  <c r="T208" i="11" s="1"/>
  <c r="S206" i="17"/>
  <c r="S205" i="20"/>
  <c r="T205" i="20" s="1"/>
  <c r="L206" i="17"/>
  <c r="J207" i="17" s="1"/>
  <c r="M206" i="17"/>
  <c r="K207" i="17" s="1"/>
  <c r="E207" i="17" s="1"/>
  <c r="U203" i="20"/>
  <c r="T204" i="20"/>
  <c r="L205" i="19"/>
  <c r="J206" i="19" s="1"/>
  <c r="M205" i="19"/>
  <c r="K206" i="19" s="1"/>
  <c r="E206" i="19" s="1"/>
  <c r="F202" i="25"/>
  <c r="I202" i="26"/>
  <c r="I206" i="18"/>
  <c r="D206" i="18"/>
  <c r="L202" i="25"/>
  <c r="J203" i="25" s="1"/>
  <c r="D203" i="25" s="1"/>
  <c r="M202" i="25"/>
  <c r="K203" i="25" s="1"/>
  <c r="I208" i="11"/>
  <c r="D208" i="11"/>
  <c r="S220" i="29"/>
  <c r="D202" i="26"/>
  <c r="T203" i="22"/>
  <c r="U202" i="22"/>
  <c r="U205" i="16"/>
  <c r="T206" i="16"/>
  <c r="F205" i="20"/>
  <c r="I207" i="16"/>
  <c r="I205" i="20"/>
  <c r="I204" i="22"/>
  <c r="D204" i="22"/>
  <c r="F220" i="29"/>
  <c r="S204" i="22"/>
  <c r="T204" i="22" s="1"/>
  <c r="T207" i="11"/>
  <c r="U206" i="11"/>
  <c r="M207" i="15"/>
  <c r="K208" i="15" s="1"/>
  <c r="L207" i="15"/>
  <c r="J208" i="15" s="1"/>
  <c r="S205" i="19"/>
  <c r="I203" i="24"/>
  <c r="D203" i="24"/>
  <c r="F203" i="23"/>
  <c r="M204" i="21"/>
  <c r="K205" i="21" s="1"/>
  <c r="L204" i="21"/>
  <c r="J205" i="21" s="1"/>
  <c r="E206" i="18"/>
  <c r="M203" i="23"/>
  <c r="K204" i="23" s="1"/>
  <c r="L203" i="23"/>
  <c r="J204" i="23" s="1"/>
  <c r="M220" i="29"/>
  <c r="K221" i="29" s="1"/>
  <c r="L220" i="29"/>
  <c r="J221" i="29" s="1"/>
  <c r="D221" i="29" s="1"/>
  <c r="E203" i="24"/>
  <c r="S203" i="23"/>
  <c r="E207" i="16"/>
  <c r="U207" i="11" l="1"/>
  <c r="U203" i="22"/>
  <c r="U204" i="20"/>
  <c r="F221" i="29"/>
  <c r="F203" i="24"/>
  <c r="I208" i="15"/>
  <c r="D208" i="15"/>
  <c r="U219" i="29"/>
  <c r="T220" i="29"/>
  <c r="F206" i="18"/>
  <c r="I206" i="19"/>
  <c r="D206" i="19"/>
  <c r="S207" i="17"/>
  <c r="U206" i="17" s="1"/>
  <c r="S207" i="16"/>
  <c r="U202" i="23"/>
  <c r="T203" i="23"/>
  <c r="I205" i="21"/>
  <c r="D205" i="21"/>
  <c r="S206" i="19"/>
  <c r="U205" i="19" s="1"/>
  <c r="F204" i="22"/>
  <c r="M205" i="20"/>
  <c r="K206" i="20" s="1"/>
  <c r="L205" i="20"/>
  <c r="J206" i="20" s="1"/>
  <c r="E221" i="29"/>
  <c r="F208" i="11"/>
  <c r="I203" i="25"/>
  <c r="M202" i="26"/>
  <c r="K203" i="26" s="1"/>
  <c r="L202" i="26"/>
  <c r="J203" i="26" s="1"/>
  <c r="D203" i="26" s="1"/>
  <c r="I207" i="17"/>
  <c r="D207" i="17"/>
  <c r="I221" i="29"/>
  <c r="E205" i="21"/>
  <c r="T205" i="19"/>
  <c r="U204" i="19"/>
  <c r="S206" i="18"/>
  <c r="E208" i="15"/>
  <c r="M204" i="22"/>
  <c r="K205" i="22" s="1"/>
  <c r="L204" i="22"/>
  <c r="J205" i="22" s="1"/>
  <c r="L207" i="16"/>
  <c r="J208" i="16" s="1"/>
  <c r="M207" i="16"/>
  <c r="K208" i="16" s="1"/>
  <c r="M208" i="11"/>
  <c r="K209" i="11" s="1"/>
  <c r="L208" i="11"/>
  <c r="J209" i="11" s="1"/>
  <c r="F203" i="25"/>
  <c r="U205" i="17"/>
  <c r="T206" i="17"/>
  <c r="E204" i="23"/>
  <c r="S203" i="24"/>
  <c r="I204" i="23"/>
  <c r="D204" i="23"/>
  <c r="L203" i="24"/>
  <c r="J204" i="24" s="1"/>
  <c r="M203" i="24"/>
  <c r="K204" i="24" s="1"/>
  <c r="E203" i="25"/>
  <c r="M206" i="18"/>
  <c r="K207" i="18" s="1"/>
  <c r="E207" i="18" s="1"/>
  <c r="L206" i="18"/>
  <c r="J207" i="18" s="1"/>
  <c r="D207" i="18" s="1"/>
  <c r="T207" i="17" l="1"/>
  <c r="T206" i="19"/>
  <c r="S203" i="25"/>
  <c r="F204" i="23"/>
  <c r="I209" i="11"/>
  <c r="I208" i="16"/>
  <c r="D208" i="16"/>
  <c r="L205" i="21"/>
  <c r="J206" i="21" s="1"/>
  <c r="M205" i="21"/>
  <c r="K206" i="21" s="1"/>
  <c r="E206" i="21" s="1"/>
  <c r="F207" i="18"/>
  <c r="L208" i="15"/>
  <c r="J209" i="15" s="1"/>
  <c r="D209" i="15" s="1"/>
  <c r="M208" i="15"/>
  <c r="K209" i="15" s="1"/>
  <c r="E209" i="15" s="1"/>
  <c r="I205" i="22"/>
  <c r="S207" i="18"/>
  <c r="T207" i="18" s="1"/>
  <c r="S221" i="29"/>
  <c r="I204" i="24"/>
  <c r="E204" i="24"/>
  <c r="S208" i="15"/>
  <c r="D209" i="11"/>
  <c r="E206" i="20"/>
  <c r="U206" i="16"/>
  <c r="T207" i="16"/>
  <c r="D204" i="24"/>
  <c r="U202" i="24"/>
  <c r="T203" i="24"/>
  <c r="M207" i="17"/>
  <c r="K208" i="17" s="1"/>
  <c r="L207" i="17"/>
  <c r="J208" i="17" s="1"/>
  <c r="D208" i="17" s="1"/>
  <c r="F206" i="19"/>
  <c r="S204" i="23"/>
  <c r="E209" i="11"/>
  <c r="L221" i="29"/>
  <c r="J222" i="29" s="1"/>
  <c r="M221" i="29"/>
  <c r="K222" i="29" s="1"/>
  <c r="E222" i="29" s="1"/>
  <c r="L203" i="25"/>
  <c r="J204" i="25" s="1"/>
  <c r="M203" i="25"/>
  <c r="K204" i="25" s="1"/>
  <c r="I207" i="18"/>
  <c r="L204" i="23"/>
  <c r="J205" i="23" s="1"/>
  <c r="M204" i="23"/>
  <c r="K205" i="23" s="1"/>
  <c r="E205" i="23" s="1"/>
  <c r="E205" i="22"/>
  <c r="U205" i="18"/>
  <c r="T206" i="18"/>
  <c r="S205" i="21"/>
  <c r="F207" i="17"/>
  <c r="I203" i="26"/>
  <c r="I206" i="20"/>
  <c r="D206" i="20"/>
  <c r="D205" i="22"/>
  <c r="F205" i="21"/>
  <c r="E208" i="16"/>
  <c r="L206" i="19"/>
  <c r="J207" i="19" s="1"/>
  <c r="M206" i="19"/>
  <c r="K207" i="19" s="1"/>
  <c r="F208" i="15"/>
  <c r="U206" i="18" l="1"/>
  <c r="I207" i="19"/>
  <c r="L206" i="20"/>
  <c r="J207" i="20" s="1"/>
  <c r="D207" i="20" s="1"/>
  <c r="M206" i="20"/>
  <c r="K207" i="20" s="1"/>
  <c r="E207" i="20" s="1"/>
  <c r="S209" i="15"/>
  <c r="T209" i="15" s="1"/>
  <c r="S222" i="29"/>
  <c r="U221" i="29" s="1"/>
  <c r="I206" i="21"/>
  <c r="F209" i="15"/>
  <c r="S208" i="16"/>
  <c r="L203" i="26"/>
  <c r="J204" i="26" s="1"/>
  <c r="M203" i="26"/>
  <c r="K204" i="26" s="1"/>
  <c r="I204" i="25"/>
  <c r="D204" i="25"/>
  <c r="S205" i="23"/>
  <c r="U204" i="23" s="1"/>
  <c r="U207" i="15"/>
  <c r="T208" i="15"/>
  <c r="S204" i="24"/>
  <c r="L205" i="22"/>
  <c r="J206" i="22" s="1"/>
  <c r="D206" i="22" s="1"/>
  <c r="M205" i="22"/>
  <c r="K206" i="22" s="1"/>
  <c r="F208" i="16"/>
  <c r="E204" i="25"/>
  <c r="E207" i="19"/>
  <c r="D206" i="21"/>
  <c r="T205" i="21"/>
  <c r="U204" i="21"/>
  <c r="I205" i="23"/>
  <c r="I222" i="29"/>
  <c r="D222" i="29"/>
  <c r="S209" i="11"/>
  <c r="E208" i="17"/>
  <c r="S206" i="20"/>
  <c r="L204" i="24"/>
  <c r="J205" i="24" s="1"/>
  <c r="D205" i="24" s="1"/>
  <c r="M204" i="24"/>
  <c r="K205" i="24" s="1"/>
  <c r="E205" i="24" s="1"/>
  <c r="I209" i="15"/>
  <c r="L208" i="16"/>
  <c r="J209" i="16" s="1"/>
  <c r="M208" i="16"/>
  <c r="K209" i="16" s="1"/>
  <c r="D205" i="23"/>
  <c r="F208" i="17"/>
  <c r="S205" i="22"/>
  <c r="D207" i="19"/>
  <c r="F204" i="24"/>
  <c r="F205" i="22"/>
  <c r="M207" i="18"/>
  <c r="K208" i="18" s="1"/>
  <c r="L207" i="18"/>
  <c r="J208" i="18" s="1"/>
  <c r="F209" i="11"/>
  <c r="U220" i="29"/>
  <c r="T221" i="29"/>
  <c r="M209" i="11"/>
  <c r="K210" i="11" s="1"/>
  <c r="L209" i="11"/>
  <c r="J210" i="11" s="1"/>
  <c r="D210" i="11" s="1"/>
  <c r="F206" i="20"/>
  <c r="S206" i="21"/>
  <c r="U205" i="21" s="1"/>
  <c r="U203" i="23"/>
  <c r="T204" i="23"/>
  <c r="I208" i="17"/>
  <c r="U202" i="25"/>
  <c r="T203" i="25"/>
  <c r="T222" i="29" l="1"/>
  <c r="T205" i="23"/>
  <c r="T206" i="21"/>
  <c r="U208" i="15"/>
  <c r="S205" i="24"/>
  <c r="U204" i="24" s="1"/>
  <c r="F210" i="11"/>
  <c r="S207" i="20"/>
  <c r="U206" i="20" s="1"/>
  <c r="U203" i="24"/>
  <c r="T204" i="24"/>
  <c r="I208" i="18"/>
  <c r="D208" i="18"/>
  <c r="F207" i="19"/>
  <c r="I209" i="16"/>
  <c r="S208" i="17"/>
  <c r="E209" i="16"/>
  <c r="M207" i="19"/>
  <c r="K208" i="19" s="1"/>
  <c r="E208" i="19" s="1"/>
  <c r="L207" i="19"/>
  <c r="J208" i="19" s="1"/>
  <c r="D208" i="19" s="1"/>
  <c r="F205" i="24"/>
  <c r="T205" i="22"/>
  <c r="U204" i="22"/>
  <c r="F205" i="23"/>
  <c r="U205" i="20"/>
  <c r="T206" i="20"/>
  <c r="E210" i="11"/>
  <c r="M222" i="29"/>
  <c r="K223" i="29" s="1"/>
  <c r="L222" i="29"/>
  <c r="J223" i="29" s="1"/>
  <c r="D223" i="29" s="1"/>
  <c r="S207" i="19"/>
  <c r="D209" i="16"/>
  <c r="F204" i="25"/>
  <c r="I204" i="26"/>
  <c r="D204" i="26"/>
  <c r="F207" i="20"/>
  <c r="F206" i="22"/>
  <c r="M209" i="15"/>
  <c r="K210" i="15" s="1"/>
  <c r="L209" i="15"/>
  <c r="J210" i="15" s="1"/>
  <c r="T209" i="11"/>
  <c r="U208" i="11"/>
  <c r="T208" i="16"/>
  <c r="U207" i="16"/>
  <c r="I207" i="20"/>
  <c r="F222" i="29"/>
  <c r="M205" i="23"/>
  <c r="K206" i="23" s="1"/>
  <c r="L205" i="23"/>
  <c r="J206" i="23" s="1"/>
  <c r="D206" i="23" s="1"/>
  <c r="S204" i="25"/>
  <c r="L204" i="25"/>
  <c r="J205" i="25" s="1"/>
  <c r="D205" i="25" s="1"/>
  <c r="M204" i="25"/>
  <c r="K205" i="25" s="1"/>
  <c r="E205" i="25" s="1"/>
  <c r="L208" i="17"/>
  <c r="J209" i="17" s="1"/>
  <c r="M208" i="17"/>
  <c r="K209" i="17" s="1"/>
  <c r="E209" i="17" s="1"/>
  <c r="I210" i="11"/>
  <c r="E208" i="18"/>
  <c r="E206" i="22"/>
  <c r="I205" i="24"/>
  <c r="F206" i="21"/>
  <c r="I206" i="22"/>
  <c r="L206" i="21"/>
  <c r="J207" i="21" s="1"/>
  <c r="D207" i="21" s="1"/>
  <c r="M206" i="21"/>
  <c r="K207" i="21" s="1"/>
  <c r="T205" i="24" l="1"/>
  <c r="F205" i="25"/>
  <c r="F208" i="19"/>
  <c r="S206" i="22"/>
  <c r="I209" i="17"/>
  <c r="D209" i="17"/>
  <c r="S205" i="25"/>
  <c r="U204" i="25" s="1"/>
  <c r="M207" i="20"/>
  <c r="K208" i="20" s="1"/>
  <c r="L207" i="20"/>
  <c r="J208" i="20" s="1"/>
  <c r="S209" i="17"/>
  <c r="T209" i="17" s="1"/>
  <c r="I207" i="21"/>
  <c r="S208" i="18"/>
  <c r="I206" i="23"/>
  <c r="L204" i="26"/>
  <c r="J205" i="26" s="1"/>
  <c r="D205" i="26" s="1"/>
  <c r="M204" i="26"/>
  <c r="K205" i="26" s="1"/>
  <c r="F209" i="16"/>
  <c r="T208" i="17"/>
  <c r="U207" i="17"/>
  <c r="F208" i="18"/>
  <c r="L205" i="24"/>
  <c r="J206" i="24" s="1"/>
  <c r="M205" i="24"/>
  <c r="K206" i="24" s="1"/>
  <c r="M210" i="11"/>
  <c r="K211" i="11" s="1"/>
  <c r="L210" i="11"/>
  <c r="J211" i="11" s="1"/>
  <c r="U203" i="25"/>
  <c r="T204" i="25"/>
  <c r="T207" i="19"/>
  <c r="U206" i="19"/>
  <c r="L208" i="18"/>
  <c r="J209" i="18" s="1"/>
  <c r="D209" i="18" s="1"/>
  <c r="M208" i="18"/>
  <c r="K209" i="18" s="1"/>
  <c r="E209" i="18" s="1"/>
  <c r="E207" i="21"/>
  <c r="F207" i="21"/>
  <c r="F223" i="29"/>
  <c r="I223" i="29"/>
  <c r="F206" i="23"/>
  <c r="I210" i="15"/>
  <c r="D210" i="15"/>
  <c r="E223" i="29"/>
  <c r="L209" i="16"/>
  <c r="J210" i="16" s="1"/>
  <c r="M209" i="16"/>
  <c r="K210" i="16" s="1"/>
  <c r="M206" i="22"/>
  <c r="K207" i="22" s="1"/>
  <c r="E207" i="22" s="1"/>
  <c r="L206" i="22"/>
  <c r="J207" i="22" s="1"/>
  <c r="I205" i="25"/>
  <c r="E206" i="23"/>
  <c r="E210" i="15"/>
  <c r="S208" i="19"/>
  <c r="T208" i="19" s="1"/>
  <c r="S210" i="11"/>
  <c r="T207" i="20"/>
  <c r="I208" i="19"/>
  <c r="S209" i="16"/>
  <c r="F209" i="18" l="1"/>
  <c r="S209" i="18"/>
  <c r="U208" i="18" s="1"/>
  <c r="L208" i="19"/>
  <c r="J209" i="19" s="1"/>
  <c r="M208" i="19"/>
  <c r="K209" i="19" s="1"/>
  <c r="L209" i="17"/>
  <c r="J210" i="17" s="1"/>
  <c r="D210" i="17" s="1"/>
  <c r="M209" i="17"/>
  <c r="K210" i="17" s="1"/>
  <c r="E210" i="16"/>
  <c r="I210" i="16"/>
  <c r="I205" i="26"/>
  <c r="S207" i="22"/>
  <c r="U206" i="22" s="1"/>
  <c r="U208" i="16"/>
  <c r="T209" i="16"/>
  <c r="U209" i="11"/>
  <c r="T210" i="11"/>
  <c r="L205" i="25"/>
  <c r="J206" i="25" s="1"/>
  <c r="M205" i="25"/>
  <c r="K206" i="25" s="1"/>
  <c r="S223" i="29"/>
  <c r="S207" i="21"/>
  <c r="I206" i="24"/>
  <c r="D206" i="24"/>
  <c r="U208" i="17"/>
  <c r="L206" i="23"/>
  <c r="J207" i="23" s="1"/>
  <c r="M206" i="23"/>
  <c r="K207" i="23" s="1"/>
  <c r="E208" i="20"/>
  <c r="S206" i="23"/>
  <c r="M210" i="15"/>
  <c r="K211" i="15" s="1"/>
  <c r="E211" i="15" s="1"/>
  <c r="L210" i="15"/>
  <c r="J211" i="15" s="1"/>
  <c r="D211" i="15" s="1"/>
  <c r="M223" i="29"/>
  <c r="K224" i="29" s="1"/>
  <c r="L223" i="29"/>
  <c r="J224" i="29" s="1"/>
  <c r="I211" i="11"/>
  <c r="D211" i="11"/>
  <c r="L207" i="21"/>
  <c r="J208" i="21" s="1"/>
  <c r="M207" i="21"/>
  <c r="K208" i="21" s="1"/>
  <c r="E211" i="11"/>
  <c r="S210" i="15"/>
  <c r="I207" i="22"/>
  <c r="D207" i="22"/>
  <c r="F210" i="15"/>
  <c r="I209" i="18"/>
  <c r="U207" i="19"/>
  <c r="T205" i="25"/>
  <c r="E206" i="24"/>
  <c r="D210" i="16"/>
  <c r="T208" i="18"/>
  <c r="U207" i="18"/>
  <c r="I208" i="20"/>
  <c r="D208" i="20"/>
  <c r="F209" i="17"/>
  <c r="T206" i="22"/>
  <c r="U205" i="22"/>
  <c r="T209" i="18" l="1"/>
  <c r="U205" i="23"/>
  <c r="T206" i="23"/>
  <c r="S210" i="16"/>
  <c r="F208" i="20"/>
  <c r="S206" i="24"/>
  <c r="U209" i="15"/>
  <c r="T210" i="15"/>
  <c r="F211" i="11"/>
  <c r="E207" i="23"/>
  <c r="I207" i="23"/>
  <c r="D207" i="23"/>
  <c r="I209" i="19"/>
  <c r="D209" i="19"/>
  <c r="F210" i="17"/>
  <c r="M208" i="20"/>
  <c r="K209" i="20" s="1"/>
  <c r="L208" i="20"/>
  <c r="J209" i="20" s="1"/>
  <c r="D209" i="20" s="1"/>
  <c r="M207" i="22"/>
  <c r="K208" i="22" s="1"/>
  <c r="L207" i="22"/>
  <c r="J208" i="22" s="1"/>
  <c r="S211" i="11"/>
  <c r="M211" i="11"/>
  <c r="K212" i="11" s="1"/>
  <c r="L211" i="11"/>
  <c r="J212" i="11" s="1"/>
  <c r="F206" i="24"/>
  <c r="T207" i="21"/>
  <c r="U206" i="21"/>
  <c r="U222" i="29"/>
  <c r="T223" i="29"/>
  <c r="F210" i="16"/>
  <c r="F211" i="15"/>
  <c r="I224" i="29"/>
  <c r="D224" i="29"/>
  <c r="M205" i="26"/>
  <c r="K206" i="26" s="1"/>
  <c r="L205" i="26"/>
  <c r="J206" i="26" s="1"/>
  <c r="E209" i="19"/>
  <c r="T207" i="22"/>
  <c r="L206" i="24"/>
  <c r="J207" i="24" s="1"/>
  <c r="D207" i="24" s="1"/>
  <c r="M206" i="24"/>
  <c r="K207" i="24" s="1"/>
  <c r="E207" i="24" s="1"/>
  <c r="E206" i="25"/>
  <c r="E210" i="17"/>
  <c r="M209" i="18"/>
  <c r="K210" i="18" s="1"/>
  <c r="L209" i="18"/>
  <c r="J210" i="18" s="1"/>
  <c r="F207" i="22"/>
  <c r="S211" i="15"/>
  <c r="U210" i="15" s="1"/>
  <c r="I208" i="21"/>
  <c r="D208" i="21"/>
  <c r="I211" i="15"/>
  <c r="S208" i="20"/>
  <c r="E208" i="21"/>
  <c r="E224" i="29"/>
  <c r="I206" i="25"/>
  <c r="D206" i="25"/>
  <c r="M210" i="16"/>
  <c r="K211" i="16" s="1"/>
  <c r="L210" i="16"/>
  <c r="J211" i="16" s="1"/>
  <c r="I210" i="17"/>
  <c r="T211" i="15" l="1"/>
  <c r="F207" i="24"/>
  <c r="S224" i="29"/>
  <c r="U210" i="11"/>
  <c r="T211" i="11"/>
  <c r="F209" i="19"/>
  <c r="F209" i="20"/>
  <c r="S208" i="21"/>
  <c r="I210" i="18"/>
  <c r="D210" i="18"/>
  <c r="S209" i="19"/>
  <c r="I208" i="22"/>
  <c r="S207" i="24"/>
  <c r="U206" i="24" s="1"/>
  <c r="I211" i="16"/>
  <c r="T208" i="20"/>
  <c r="U207" i="20"/>
  <c r="D208" i="22"/>
  <c r="S210" i="17"/>
  <c r="I206" i="26"/>
  <c r="D206" i="26"/>
  <c r="F224" i="29"/>
  <c r="D211" i="16"/>
  <c r="E212" i="11"/>
  <c r="I209" i="20"/>
  <c r="L207" i="23"/>
  <c r="J208" i="23" s="1"/>
  <c r="D208" i="23" s="1"/>
  <c r="M207" i="23"/>
  <c r="K208" i="23" s="1"/>
  <c r="E208" i="23" s="1"/>
  <c r="T210" i="16"/>
  <c r="U209" i="16"/>
  <c r="L208" i="21"/>
  <c r="J209" i="21" s="1"/>
  <c r="D209" i="21" s="1"/>
  <c r="M208" i="21"/>
  <c r="K209" i="21" s="1"/>
  <c r="E209" i="21" s="1"/>
  <c r="I207" i="24"/>
  <c r="S207" i="23"/>
  <c r="F206" i="25"/>
  <c r="M211" i="15"/>
  <c r="K212" i="15" s="1"/>
  <c r="L211" i="15"/>
  <c r="J212" i="15" s="1"/>
  <c r="S206" i="25"/>
  <c r="M224" i="29"/>
  <c r="K225" i="29" s="1"/>
  <c r="L224" i="29"/>
  <c r="J225" i="29" s="1"/>
  <c r="D225" i="29" s="1"/>
  <c r="F207" i="23"/>
  <c r="M210" i="17"/>
  <c r="K211" i="17" s="1"/>
  <c r="E211" i="17" s="1"/>
  <c r="L210" i="17"/>
  <c r="J211" i="17" s="1"/>
  <c r="L206" i="25"/>
  <c r="J207" i="25" s="1"/>
  <c r="M206" i="25"/>
  <c r="K207" i="25" s="1"/>
  <c r="E207" i="25" s="1"/>
  <c r="E209" i="20"/>
  <c r="F208" i="21"/>
  <c r="E210" i="18"/>
  <c r="I212" i="11"/>
  <c r="E208" i="22"/>
  <c r="L209" i="19"/>
  <c r="J210" i="19" s="1"/>
  <c r="M209" i="19"/>
  <c r="K210" i="19" s="1"/>
  <c r="D212" i="11"/>
  <c r="U205" i="24"/>
  <c r="T206" i="24"/>
  <c r="E211" i="16"/>
  <c r="F225" i="29" l="1"/>
  <c r="M212" i="11"/>
  <c r="K213" i="11" s="1"/>
  <c r="E213" i="11" s="1"/>
  <c r="L212" i="11"/>
  <c r="J213" i="11" s="1"/>
  <c r="D213" i="11" s="1"/>
  <c r="I207" i="25"/>
  <c r="S207" i="25"/>
  <c r="U206" i="25" s="1"/>
  <c r="I212" i="15"/>
  <c r="D212" i="15"/>
  <c r="E210" i="19"/>
  <c r="S209" i="21"/>
  <c r="T209" i="21" s="1"/>
  <c r="I210" i="19"/>
  <c r="I211" i="17"/>
  <c r="D211" i="17"/>
  <c r="T206" i="25"/>
  <c r="U205" i="25"/>
  <c r="S208" i="23"/>
  <c r="U207" i="23" s="1"/>
  <c r="L209" i="20"/>
  <c r="J210" i="20" s="1"/>
  <c r="M209" i="20"/>
  <c r="K210" i="20" s="1"/>
  <c r="E210" i="20" s="1"/>
  <c r="S211" i="17"/>
  <c r="U210" i="17" s="1"/>
  <c r="U208" i="19"/>
  <c r="T209" i="19"/>
  <c r="U207" i="21"/>
  <c r="T208" i="21"/>
  <c r="F212" i="11"/>
  <c r="D207" i="25"/>
  <c r="I209" i="21"/>
  <c r="S212" i="11"/>
  <c r="M206" i="26"/>
  <c r="K207" i="26" s="1"/>
  <c r="L206" i="26"/>
  <c r="J207" i="26" s="1"/>
  <c r="F208" i="22"/>
  <c r="L211" i="16"/>
  <c r="J212" i="16" s="1"/>
  <c r="D212" i="16" s="1"/>
  <c r="M211" i="16"/>
  <c r="K212" i="16" s="1"/>
  <c r="E212" i="16" s="1"/>
  <c r="M208" i="22"/>
  <c r="K209" i="22" s="1"/>
  <c r="E209" i="22" s="1"/>
  <c r="L208" i="22"/>
  <c r="J209" i="22" s="1"/>
  <c r="D209" i="22" s="1"/>
  <c r="U223" i="29"/>
  <c r="T224" i="29"/>
  <c r="F209" i="21"/>
  <c r="F208" i="23"/>
  <c r="L210" i="18"/>
  <c r="J211" i="18" s="1"/>
  <c r="D211" i="18" s="1"/>
  <c r="M210" i="18"/>
  <c r="K211" i="18" s="1"/>
  <c r="T207" i="24"/>
  <c r="S210" i="18"/>
  <c r="E212" i="15"/>
  <c r="L207" i="24"/>
  <c r="J208" i="24" s="1"/>
  <c r="M207" i="24"/>
  <c r="K208" i="24" s="1"/>
  <c r="F211" i="16"/>
  <c r="S211" i="16"/>
  <c r="S208" i="22"/>
  <c r="S209" i="20"/>
  <c r="I225" i="29"/>
  <c r="U206" i="23"/>
  <c r="T207" i="23"/>
  <c r="I208" i="23"/>
  <c r="U209" i="17"/>
  <c r="T210" i="17"/>
  <c r="F210" i="18"/>
  <c r="D210" i="19"/>
  <c r="E225" i="29"/>
  <c r="U208" i="21" l="1"/>
  <c r="T207" i="25"/>
  <c r="T208" i="23"/>
  <c r="T211" i="17"/>
  <c r="S212" i="16"/>
  <c r="T212" i="16" s="1"/>
  <c r="S225" i="29"/>
  <c r="S209" i="22"/>
  <c r="T209" i="22" s="1"/>
  <c r="F207" i="25"/>
  <c r="F213" i="11"/>
  <c r="I210" i="20"/>
  <c r="D210" i="20"/>
  <c r="F212" i="16"/>
  <c r="I208" i="24"/>
  <c r="D208" i="24"/>
  <c r="U209" i="18"/>
  <c r="T210" i="18"/>
  <c r="I211" i="18"/>
  <c r="I212" i="16"/>
  <c r="I207" i="26"/>
  <c r="D207" i="26"/>
  <c r="F211" i="17"/>
  <c r="L210" i="19"/>
  <c r="J211" i="19" s="1"/>
  <c r="D211" i="19" s="1"/>
  <c r="M210" i="19"/>
  <c r="K211" i="19" s="1"/>
  <c r="M212" i="15"/>
  <c r="K213" i="15" s="1"/>
  <c r="E213" i="15" s="1"/>
  <c r="L212" i="15"/>
  <c r="J213" i="15" s="1"/>
  <c r="M207" i="25"/>
  <c r="K208" i="25" s="1"/>
  <c r="L207" i="25"/>
  <c r="J208" i="25" s="1"/>
  <c r="T209" i="20"/>
  <c r="U208" i="20"/>
  <c r="T211" i="16"/>
  <c r="U210" i="16"/>
  <c r="S212" i="15"/>
  <c r="I209" i="22"/>
  <c r="M209" i="21"/>
  <c r="K210" i="21" s="1"/>
  <c r="L209" i="21"/>
  <c r="J210" i="21" s="1"/>
  <c r="S210" i="19"/>
  <c r="I213" i="11"/>
  <c r="F211" i="18"/>
  <c r="E208" i="24"/>
  <c r="E211" i="18"/>
  <c r="U211" i="11"/>
  <c r="T212" i="11"/>
  <c r="F210" i="19"/>
  <c r="S210" i="20"/>
  <c r="T210" i="20" s="1"/>
  <c r="L208" i="23"/>
  <c r="J209" i="23" s="1"/>
  <c r="M208" i="23"/>
  <c r="K209" i="23" s="1"/>
  <c r="M225" i="29"/>
  <c r="K226" i="29" s="1"/>
  <c r="E226" i="29" s="1"/>
  <c r="L225" i="29"/>
  <c r="J226" i="29" s="1"/>
  <c r="T208" i="22"/>
  <c r="U207" i="22"/>
  <c r="F209" i="22"/>
  <c r="S213" i="11"/>
  <c r="M211" i="17"/>
  <c r="K212" i="17" s="1"/>
  <c r="L211" i="17"/>
  <c r="J212" i="17" s="1"/>
  <c r="F212" i="15"/>
  <c r="U208" i="22" l="1"/>
  <c r="U211" i="16"/>
  <c r="I209" i="23"/>
  <c r="D209" i="23"/>
  <c r="T213" i="11"/>
  <c r="S208" i="24"/>
  <c r="T210" i="19"/>
  <c r="U209" i="19"/>
  <c r="I213" i="15"/>
  <c r="L208" i="24"/>
  <c r="J209" i="24" s="1"/>
  <c r="D209" i="24" s="1"/>
  <c r="M208" i="24"/>
  <c r="K209" i="24" s="1"/>
  <c r="F210" i="20"/>
  <c r="I226" i="29"/>
  <c r="D226" i="29"/>
  <c r="U212" i="11"/>
  <c r="E210" i="21"/>
  <c r="I211" i="19"/>
  <c r="M212" i="16"/>
  <c r="K213" i="16" s="1"/>
  <c r="L212" i="16"/>
  <c r="J213" i="16" s="1"/>
  <c r="L211" i="18"/>
  <c r="J212" i="18" s="1"/>
  <c r="M211" i="18"/>
  <c r="K212" i="18" s="1"/>
  <c r="E212" i="18" s="1"/>
  <c r="T225" i="29"/>
  <c r="U224" i="29"/>
  <c r="L213" i="11"/>
  <c r="J214" i="11" s="1"/>
  <c r="M213" i="11"/>
  <c r="K214" i="11" s="1"/>
  <c r="T212" i="15"/>
  <c r="U211" i="15"/>
  <c r="U209" i="20"/>
  <c r="I208" i="25"/>
  <c r="F208" i="24"/>
  <c r="M210" i="20"/>
  <c r="K211" i="20" s="1"/>
  <c r="L210" i="20"/>
  <c r="J211" i="20" s="1"/>
  <c r="E212" i="17"/>
  <c r="F211" i="19"/>
  <c r="I210" i="21"/>
  <c r="D210" i="21"/>
  <c r="L209" i="22"/>
  <c r="J210" i="22" s="1"/>
  <c r="M209" i="22"/>
  <c r="K210" i="22" s="1"/>
  <c r="S226" i="29"/>
  <c r="U225" i="29" s="1"/>
  <c r="D213" i="15"/>
  <c r="S213" i="15"/>
  <c r="T213" i="15" s="1"/>
  <c r="I212" i="17"/>
  <c r="E209" i="23"/>
  <c r="S211" i="18"/>
  <c r="E211" i="19"/>
  <c r="E208" i="25"/>
  <c r="D212" i="17"/>
  <c r="M207" i="26"/>
  <c r="K208" i="26" s="1"/>
  <c r="L207" i="26"/>
  <c r="J208" i="26" s="1"/>
  <c r="D208" i="25"/>
  <c r="T226" i="29" l="1"/>
  <c r="S208" i="25"/>
  <c r="E211" i="20"/>
  <c r="I213" i="16"/>
  <c r="D213" i="16"/>
  <c r="F209" i="23"/>
  <c r="T211" i="18"/>
  <c r="U210" i="18"/>
  <c r="E210" i="22"/>
  <c r="S212" i="17"/>
  <c r="F208" i="25"/>
  <c r="F212" i="17"/>
  <c r="S211" i="19"/>
  <c r="M212" i="17"/>
  <c r="K213" i="17" s="1"/>
  <c r="E213" i="17" s="1"/>
  <c r="L212" i="17"/>
  <c r="J213" i="17" s="1"/>
  <c r="F210" i="21"/>
  <c r="I211" i="20"/>
  <c r="L208" i="25"/>
  <c r="J209" i="25" s="1"/>
  <c r="M208" i="25"/>
  <c r="K209" i="25" s="1"/>
  <c r="U212" i="15"/>
  <c r="I212" i="18"/>
  <c r="D212" i="18"/>
  <c r="L211" i="19"/>
  <c r="J212" i="19" s="1"/>
  <c r="M211" i="19"/>
  <c r="K212" i="19" s="1"/>
  <c r="E212" i="19" s="1"/>
  <c r="F226" i="29"/>
  <c r="D211" i="20"/>
  <c r="S212" i="18"/>
  <c r="F213" i="15"/>
  <c r="S210" i="21"/>
  <c r="L213" i="15"/>
  <c r="J214" i="15" s="1"/>
  <c r="M213" i="15"/>
  <c r="K214" i="15" s="1"/>
  <c r="I208" i="26"/>
  <c r="D208" i="26"/>
  <c r="L210" i="21"/>
  <c r="J211" i="21" s="1"/>
  <c r="D211" i="21" s="1"/>
  <c r="M210" i="21"/>
  <c r="K211" i="21" s="1"/>
  <c r="E211" i="21" s="1"/>
  <c r="E214" i="11"/>
  <c r="E213" i="16"/>
  <c r="L226" i="29"/>
  <c r="J227" i="29" s="1"/>
  <c r="D227" i="29" s="1"/>
  <c r="M226" i="29"/>
  <c r="K227" i="29" s="1"/>
  <c r="E209" i="24"/>
  <c r="M209" i="23"/>
  <c r="K210" i="23" s="1"/>
  <c r="L209" i="23"/>
  <c r="J210" i="23" s="1"/>
  <c r="S209" i="23"/>
  <c r="I210" i="22"/>
  <c r="D210" i="22"/>
  <c r="F209" i="24"/>
  <c r="I214" i="11"/>
  <c r="D214" i="11"/>
  <c r="I209" i="24"/>
  <c r="T208" i="24"/>
  <c r="U207" i="24"/>
  <c r="M209" i="24" l="1"/>
  <c r="K210" i="24" s="1"/>
  <c r="E210" i="24" s="1"/>
  <c r="L209" i="24"/>
  <c r="J210" i="24" s="1"/>
  <c r="F210" i="22"/>
  <c r="E227" i="29"/>
  <c r="F212" i="18"/>
  <c r="L213" i="16"/>
  <c r="J214" i="16" s="1"/>
  <c r="D214" i="16" s="1"/>
  <c r="M213" i="16"/>
  <c r="K214" i="16" s="1"/>
  <c r="E214" i="16" s="1"/>
  <c r="L210" i="22"/>
  <c r="J211" i="22" s="1"/>
  <c r="D211" i="22" s="1"/>
  <c r="M210" i="22"/>
  <c r="K211" i="22" s="1"/>
  <c r="E211" i="22" s="1"/>
  <c r="I227" i="29"/>
  <c r="U208" i="23"/>
  <c r="T209" i="23"/>
  <c r="I211" i="21"/>
  <c r="S211" i="21"/>
  <c r="U210" i="21" s="1"/>
  <c r="I212" i="19"/>
  <c r="D212" i="19"/>
  <c r="L211" i="20"/>
  <c r="J212" i="20" s="1"/>
  <c r="D212" i="20" s="1"/>
  <c r="M211" i="20"/>
  <c r="K212" i="20" s="1"/>
  <c r="E212" i="20" s="1"/>
  <c r="S212" i="19"/>
  <c r="U211" i="19" s="1"/>
  <c r="S210" i="22"/>
  <c r="L214" i="11"/>
  <c r="J215" i="11" s="1"/>
  <c r="D215" i="11" s="1"/>
  <c r="M214" i="11"/>
  <c r="K215" i="11" s="1"/>
  <c r="I210" i="23"/>
  <c r="S214" i="11"/>
  <c r="T210" i="21"/>
  <c r="U209" i="21"/>
  <c r="F227" i="29"/>
  <c r="T211" i="19"/>
  <c r="U210" i="19"/>
  <c r="D210" i="23"/>
  <c r="E214" i="15"/>
  <c r="I209" i="25"/>
  <c r="F211" i="21"/>
  <c r="I213" i="17"/>
  <c r="D209" i="25"/>
  <c r="S213" i="17"/>
  <c r="U212" i="17" s="1"/>
  <c r="U211" i="18"/>
  <c r="S211" i="20"/>
  <c r="E209" i="25"/>
  <c r="F214" i="11"/>
  <c r="E210" i="23"/>
  <c r="S209" i="24"/>
  <c r="S213" i="16"/>
  <c r="L208" i="26"/>
  <c r="J209" i="26" s="1"/>
  <c r="D209" i="26" s="1"/>
  <c r="M208" i="26"/>
  <c r="K209" i="26" s="1"/>
  <c r="I214" i="15"/>
  <c r="D214" i="15"/>
  <c r="F211" i="20"/>
  <c r="L212" i="18"/>
  <c r="J213" i="18" s="1"/>
  <c r="M212" i="18"/>
  <c r="K213" i="18" s="1"/>
  <c r="D213" i="17"/>
  <c r="U211" i="17"/>
  <c r="T212" i="17"/>
  <c r="T212" i="18"/>
  <c r="F213" i="16"/>
  <c r="U207" i="25"/>
  <c r="T208" i="25"/>
  <c r="T211" i="21" l="1"/>
  <c r="T212" i="19"/>
  <c r="F211" i="22"/>
  <c r="M209" i="25"/>
  <c r="K210" i="25" s="1"/>
  <c r="E210" i="25" s="1"/>
  <c r="L209" i="25"/>
  <c r="J210" i="25" s="1"/>
  <c r="D210" i="25" s="1"/>
  <c r="L210" i="23"/>
  <c r="J211" i="23" s="1"/>
  <c r="D211" i="23" s="1"/>
  <c r="M210" i="23"/>
  <c r="K211" i="23" s="1"/>
  <c r="E211" i="23" s="1"/>
  <c r="F212" i="19"/>
  <c r="L211" i="21"/>
  <c r="J212" i="21" s="1"/>
  <c r="M211" i="21"/>
  <c r="K212" i="21" s="1"/>
  <c r="S227" i="29"/>
  <c r="F213" i="17"/>
  <c r="I209" i="26"/>
  <c r="U210" i="20"/>
  <c r="T211" i="20"/>
  <c r="T210" i="22"/>
  <c r="U209" i="22"/>
  <c r="T213" i="17"/>
  <c r="E213" i="18"/>
  <c r="F212" i="20"/>
  <c r="M214" i="15"/>
  <c r="K215" i="15" s="1"/>
  <c r="E215" i="15" s="1"/>
  <c r="L214" i="15"/>
  <c r="J215" i="15" s="1"/>
  <c r="D215" i="15" s="1"/>
  <c r="S214" i="16"/>
  <c r="U213" i="16" s="1"/>
  <c r="S210" i="23"/>
  <c r="S209" i="25"/>
  <c r="I212" i="20"/>
  <c r="L227" i="29"/>
  <c r="J228" i="29" s="1"/>
  <c r="M227" i="29"/>
  <c r="K228" i="29" s="1"/>
  <c r="I214" i="16"/>
  <c r="I213" i="18"/>
  <c r="U212" i="16"/>
  <c r="T213" i="16"/>
  <c r="S212" i="20"/>
  <c r="U211" i="20" s="1"/>
  <c r="S211" i="22"/>
  <c r="T211" i="22" s="1"/>
  <c r="F214" i="15"/>
  <c r="S210" i="24"/>
  <c r="T210" i="24" s="1"/>
  <c r="F215" i="11"/>
  <c r="F209" i="25"/>
  <c r="S214" i="15"/>
  <c r="U213" i="11"/>
  <c r="T214" i="11"/>
  <c r="I211" i="22"/>
  <c r="D213" i="18"/>
  <c r="I210" i="24"/>
  <c r="D210" i="24"/>
  <c r="F214" i="16"/>
  <c r="U208" i="24"/>
  <c r="T209" i="24"/>
  <c r="L213" i="17"/>
  <c r="J214" i="17" s="1"/>
  <c r="D214" i="17" s="1"/>
  <c r="M213" i="17"/>
  <c r="K214" i="17" s="1"/>
  <c r="F210" i="23"/>
  <c r="E215" i="11"/>
  <c r="I215" i="11"/>
  <c r="L212" i="19"/>
  <c r="J213" i="19" s="1"/>
  <c r="M212" i="19"/>
  <c r="K213" i="19" s="1"/>
  <c r="U209" i="24" l="1"/>
  <c r="F214" i="17"/>
  <c r="F211" i="23"/>
  <c r="E213" i="19"/>
  <c r="I228" i="29"/>
  <c r="D228" i="29"/>
  <c r="S210" i="25"/>
  <c r="U209" i="25" s="1"/>
  <c r="U226" i="29"/>
  <c r="T227" i="29"/>
  <c r="I213" i="19"/>
  <c r="S215" i="15"/>
  <c r="T215" i="15" s="1"/>
  <c r="M214" i="16"/>
  <c r="K215" i="16" s="1"/>
  <c r="L214" i="16"/>
  <c r="J215" i="16" s="1"/>
  <c r="U208" i="25"/>
  <c r="T209" i="25"/>
  <c r="U210" i="22"/>
  <c r="T212" i="20"/>
  <c r="D213" i="19"/>
  <c r="I210" i="25"/>
  <c r="L215" i="11"/>
  <c r="J216" i="11" s="1"/>
  <c r="M215" i="11"/>
  <c r="K216" i="11" s="1"/>
  <c r="L210" i="24"/>
  <c r="J211" i="24" s="1"/>
  <c r="D211" i="24" s="1"/>
  <c r="M210" i="24"/>
  <c r="K211" i="24" s="1"/>
  <c r="U213" i="15"/>
  <c r="T214" i="15"/>
  <c r="L212" i="20"/>
  <c r="J213" i="20" s="1"/>
  <c r="M212" i="20"/>
  <c r="K213" i="20" s="1"/>
  <c r="S211" i="23"/>
  <c r="U210" i="23" s="1"/>
  <c r="I215" i="15"/>
  <c r="E212" i="21"/>
  <c r="I214" i="17"/>
  <c r="F210" i="24"/>
  <c r="F210" i="25"/>
  <c r="F215" i="15"/>
  <c r="L213" i="18"/>
  <c r="J214" i="18" s="1"/>
  <c r="M213" i="18"/>
  <c r="K214" i="18" s="1"/>
  <c r="E214" i="18" s="1"/>
  <c r="I211" i="23"/>
  <c r="M211" i="22"/>
  <c r="K212" i="22" s="1"/>
  <c r="L211" i="22"/>
  <c r="J212" i="22" s="1"/>
  <c r="T214" i="16"/>
  <c r="S215" i="11"/>
  <c r="E214" i="17"/>
  <c r="F213" i="18"/>
  <c r="U209" i="23"/>
  <c r="T210" i="23"/>
  <c r="S213" i="18"/>
  <c r="M209" i="26"/>
  <c r="K210" i="26" s="1"/>
  <c r="L209" i="26"/>
  <c r="J210" i="26" s="1"/>
  <c r="E228" i="29"/>
  <c r="I212" i="21"/>
  <c r="D212" i="21"/>
  <c r="T211" i="23" l="1"/>
  <c r="U214" i="15"/>
  <c r="I214" i="18"/>
  <c r="F211" i="24"/>
  <c r="E213" i="20"/>
  <c r="M213" i="19"/>
  <c r="K214" i="19" s="1"/>
  <c r="E214" i="19" s="1"/>
  <c r="L213" i="19"/>
  <c r="J214" i="19" s="1"/>
  <c r="D214" i="19" s="1"/>
  <c r="M212" i="21"/>
  <c r="K213" i="21" s="1"/>
  <c r="E213" i="21" s="1"/>
  <c r="L212" i="21"/>
  <c r="J213" i="21" s="1"/>
  <c r="S214" i="18"/>
  <c r="T214" i="18" s="1"/>
  <c r="D214" i="18"/>
  <c r="I212" i="22"/>
  <c r="D212" i="22"/>
  <c r="I213" i="20"/>
  <c r="D213" i="20"/>
  <c r="F212" i="21"/>
  <c r="I210" i="26"/>
  <c r="D210" i="26"/>
  <c r="S214" i="17"/>
  <c r="L214" i="17"/>
  <c r="J215" i="17" s="1"/>
  <c r="M214" i="17"/>
  <c r="K215" i="17" s="1"/>
  <c r="E215" i="17" s="1"/>
  <c r="L215" i="15"/>
  <c r="J216" i="15" s="1"/>
  <c r="M215" i="15"/>
  <c r="K216" i="15" s="1"/>
  <c r="I211" i="24"/>
  <c r="S213" i="19"/>
  <c r="M211" i="23"/>
  <c r="K212" i="23" s="1"/>
  <c r="L211" i="23"/>
  <c r="J212" i="23" s="1"/>
  <c r="M210" i="25"/>
  <c r="K211" i="25" s="1"/>
  <c r="L210" i="25"/>
  <c r="J211" i="25" s="1"/>
  <c r="I215" i="16"/>
  <c r="D215" i="16"/>
  <c r="F228" i="29"/>
  <c r="E216" i="11"/>
  <c r="S212" i="21"/>
  <c r="I216" i="11"/>
  <c r="D216" i="11"/>
  <c r="F213" i="19"/>
  <c r="E215" i="16"/>
  <c r="S228" i="29"/>
  <c r="T213" i="18"/>
  <c r="U212" i="18"/>
  <c r="T215" i="11"/>
  <c r="U214" i="11"/>
  <c r="E212" i="22"/>
  <c r="E211" i="24"/>
  <c r="T210" i="25"/>
  <c r="L228" i="29"/>
  <c r="J229" i="29" s="1"/>
  <c r="D229" i="29" s="1"/>
  <c r="M228" i="29"/>
  <c r="K229" i="29" s="1"/>
  <c r="S212" i="22" l="1"/>
  <c r="U211" i="21"/>
  <c r="T212" i="21"/>
  <c r="I211" i="25"/>
  <c r="D211" i="25"/>
  <c r="I215" i="17"/>
  <c r="D215" i="17"/>
  <c r="L210" i="26"/>
  <c r="J211" i="26" s="1"/>
  <c r="D211" i="26" s="1"/>
  <c r="M210" i="26"/>
  <c r="K211" i="26" s="1"/>
  <c r="U227" i="29"/>
  <c r="T228" i="29"/>
  <c r="S216" i="11"/>
  <c r="E211" i="25"/>
  <c r="U213" i="18"/>
  <c r="S215" i="16"/>
  <c r="S213" i="21"/>
  <c r="U212" i="21" s="1"/>
  <c r="F229" i="29"/>
  <c r="L215" i="16"/>
  <c r="J216" i="16" s="1"/>
  <c r="D216" i="16" s="1"/>
  <c r="M215" i="16"/>
  <c r="K216" i="16" s="1"/>
  <c r="E212" i="23"/>
  <c r="L211" i="24"/>
  <c r="J212" i="24" s="1"/>
  <c r="M211" i="24"/>
  <c r="K212" i="24" s="1"/>
  <c r="E212" i="24" s="1"/>
  <c r="F212" i="22"/>
  <c r="I214" i="19"/>
  <c r="S211" i="24"/>
  <c r="F216" i="11"/>
  <c r="S214" i="19"/>
  <c r="U213" i="19" s="1"/>
  <c r="S215" i="17"/>
  <c r="U214" i="17" s="1"/>
  <c r="F213" i="20"/>
  <c r="L214" i="18"/>
  <c r="J215" i="18" s="1"/>
  <c r="M214" i="18"/>
  <c r="K215" i="18" s="1"/>
  <c r="F215" i="16"/>
  <c r="U212" i="19"/>
  <c r="T213" i="19"/>
  <c r="E216" i="15"/>
  <c r="U213" i="17"/>
  <c r="T214" i="17"/>
  <c r="M212" i="22"/>
  <c r="K213" i="22" s="1"/>
  <c r="L212" i="22"/>
  <c r="J213" i="22" s="1"/>
  <c r="I213" i="21"/>
  <c r="I229" i="29"/>
  <c r="E229" i="29"/>
  <c r="F214" i="19"/>
  <c r="M216" i="11"/>
  <c r="K217" i="11" s="1"/>
  <c r="E217" i="11" s="1"/>
  <c r="L216" i="11"/>
  <c r="J217" i="11" s="1"/>
  <c r="I212" i="23"/>
  <c r="D212" i="23"/>
  <c r="I216" i="15"/>
  <c r="D216" i="15"/>
  <c r="D213" i="21"/>
  <c r="M213" i="20"/>
  <c r="K214" i="20" s="1"/>
  <c r="L213" i="20"/>
  <c r="J214" i="20" s="1"/>
  <c r="F214" i="18"/>
  <c r="S213" i="20"/>
  <c r="T215" i="17" l="1"/>
  <c r="T214" i="19"/>
  <c r="F216" i="16"/>
  <c r="I214" i="20"/>
  <c r="I213" i="22"/>
  <c r="T211" i="24"/>
  <c r="U210" i="24"/>
  <c r="I212" i="24"/>
  <c r="D212" i="24"/>
  <c r="L216" i="15"/>
  <c r="J217" i="15" s="1"/>
  <c r="D217" i="15" s="1"/>
  <c r="M216" i="15"/>
  <c r="K217" i="15" s="1"/>
  <c r="E217" i="15" s="1"/>
  <c r="U212" i="20"/>
  <c r="T213" i="20"/>
  <c r="F216" i="15"/>
  <c r="M213" i="21"/>
  <c r="K214" i="21" s="1"/>
  <c r="L213" i="21"/>
  <c r="J214" i="21" s="1"/>
  <c r="D214" i="21" s="1"/>
  <c r="I215" i="18"/>
  <c r="S212" i="24"/>
  <c r="U211" i="24" s="1"/>
  <c r="T215" i="16"/>
  <c r="U214" i="16"/>
  <c r="S211" i="25"/>
  <c r="L215" i="17"/>
  <c r="J216" i="17" s="1"/>
  <c r="M215" i="17"/>
  <c r="K216" i="17" s="1"/>
  <c r="L211" i="25"/>
  <c r="J212" i="25" s="1"/>
  <c r="D212" i="25" s="1"/>
  <c r="M211" i="25"/>
  <c r="K212" i="25" s="1"/>
  <c r="T212" i="22"/>
  <c r="U211" i="22"/>
  <c r="M212" i="23"/>
  <c r="K213" i="23" s="1"/>
  <c r="E213" i="23" s="1"/>
  <c r="L212" i="23"/>
  <c r="J213" i="23" s="1"/>
  <c r="D213" i="23" s="1"/>
  <c r="D213" i="22"/>
  <c r="I216" i="16"/>
  <c r="I211" i="26"/>
  <c r="I217" i="11"/>
  <c r="M229" i="29"/>
  <c r="K230" i="29" s="1"/>
  <c r="E230" i="29" s="1"/>
  <c r="L229" i="29"/>
  <c r="J230" i="29" s="1"/>
  <c r="D217" i="11"/>
  <c r="M214" i="19"/>
  <c r="K215" i="19" s="1"/>
  <c r="L214" i="19"/>
  <c r="J215" i="19" s="1"/>
  <c r="S212" i="23"/>
  <c r="S217" i="11"/>
  <c r="U216" i="11" s="1"/>
  <c r="F215" i="17"/>
  <c r="F211" i="25"/>
  <c r="E214" i="20"/>
  <c r="D215" i="18"/>
  <c r="F213" i="21"/>
  <c r="F212" i="23"/>
  <c r="S229" i="29"/>
  <c r="S216" i="15"/>
  <c r="E215" i="18"/>
  <c r="D214" i="20"/>
  <c r="E216" i="16"/>
  <c r="U215" i="11"/>
  <c r="T216" i="11"/>
  <c r="T213" i="21"/>
  <c r="E213" i="22"/>
  <c r="T217" i="11" l="1"/>
  <c r="S230" i="29"/>
  <c r="U229" i="29" s="1"/>
  <c r="F213" i="23"/>
  <c r="L211" i="26"/>
  <c r="J212" i="26" s="1"/>
  <c r="M211" i="26"/>
  <c r="K212" i="26" s="1"/>
  <c r="I216" i="17"/>
  <c r="F214" i="20"/>
  <c r="F215" i="18"/>
  <c r="S213" i="23"/>
  <c r="U212" i="23" s="1"/>
  <c r="F217" i="11"/>
  <c r="L215" i="18"/>
  <c r="J216" i="18" s="1"/>
  <c r="M215" i="18"/>
  <c r="K216" i="18" s="1"/>
  <c r="E216" i="18" s="1"/>
  <c r="F217" i="15"/>
  <c r="I217" i="15"/>
  <c r="S213" i="22"/>
  <c r="S216" i="16"/>
  <c r="S215" i="18"/>
  <c r="S214" i="20"/>
  <c r="T212" i="23"/>
  <c r="U211" i="23"/>
  <c r="M217" i="11"/>
  <c r="K218" i="11" s="1"/>
  <c r="L217" i="11"/>
  <c r="J218" i="11" s="1"/>
  <c r="L216" i="16"/>
  <c r="J217" i="16" s="1"/>
  <c r="M216" i="16"/>
  <c r="K217" i="16" s="1"/>
  <c r="E217" i="16" s="1"/>
  <c r="I212" i="25"/>
  <c r="U210" i="25"/>
  <c r="T211" i="25"/>
  <c r="I214" i="21"/>
  <c r="F212" i="24"/>
  <c r="L213" i="22"/>
  <c r="J214" i="22" s="1"/>
  <c r="D214" i="22" s="1"/>
  <c r="M213" i="22"/>
  <c r="K214" i="22" s="1"/>
  <c r="E214" i="22" s="1"/>
  <c r="S217" i="15"/>
  <c r="U216" i="15" s="1"/>
  <c r="F212" i="25"/>
  <c r="E215" i="19"/>
  <c r="I213" i="23"/>
  <c r="M212" i="24"/>
  <c r="K213" i="24" s="1"/>
  <c r="L212" i="24"/>
  <c r="J213" i="24" s="1"/>
  <c r="U215" i="15"/>
  <c r="T216" i="15"/>
  <c r="T229" i="29"/>
  <c r="U228" i="29"/>
  <c r="F214" i="21"/>
  <c r="D216" i="17"/>
  <c r="I215" i="19"/>
  <c r="D215" i="19"/>
  <c r="I230" i="29"/>
  <c r="D230" i="29"/>
  <c r="F213" i="22"/>
  <c r="E216" i="17"/>
  <c r="E212" i="25"/>
  <c r="E214" i="21"/>
  <c r="T212" i="24"/>
  <c r="M214" i="20"/>
  <c r="K215" i="20" s="1"/>
  <c r="L214" i="20"/>
  <c r="J215" i="20" s="1"/>
  <c r="T230" i="29" l="1"/>
  <c r="T217" i="15"/>
  <c r="L230" i="29"/>
  <c r="J231" i="29" s="1"/>
  <c r="D231" i="29" s="1"/>
  <c r="M230" i="29"/>
  <c r="K231" i="29" s="1"/>
  <c r="L215" i="19"/>
  <c r="J216" i="19" s="1"/>
  <c r="D216" i="19" s="1"/>
  <c r="M215" i="19"/>
  <c r="K216" i="19" s="1"/>
  <c r="E216" i="19" s="1"/>
  <c r="T213" i="22"/>
  <c r="U212" i="22"/>
  <c r="S212" i="25"/>
  <c r="I213" i="24"/>
  <c r="D213" i="24"/>
  <c r="F230" i="29"/>
  <c r="S215" i="19"/>
  <c r="I214" i="22"/>
  <c r="U214" i="18"/>
  <c r="T215" i="18"/>
  <c r="S214" i="22"/>
  <c r="T214" i="22" s="1"/>
  <c r="I216" i="18"/>
  <c r="D216" i="18"/>
  <c r="I215" i="20"/>
  <c r="M214" i="21"/>
  <c r="K215" i="21" s="1"/>
  <c r="L214" i="21"/>
  <c r="J215" i="21" s="1"/>
  <c r="I217" i="16"/>
  <c r="D217" i="16"/>
  <c r="S216" i="18"/>
  <c r="I212" i="26"/>
  <c r="D212" i="26"/>
  <c r="S214" i="21"/>
  <c r="F214" i="22"/>
  <c r="F216" i="17"/>
  <c r="L213" i="23"/>
  <c r="J214" i="23" s="1"/>
  <c r="M213" i="23"/>
  <c r="K214" i="23" s="1"/>
  <c r="I218" i="11"/>
  <c r="E215" i="20"/>
  <c r="S217" i="16"/>
  <c r="T217" i="16" s="1"/>
  <c r="S216" i="17"/>
  <c r="F215" i="19"/>
  <c r="E213" i="24"/>
  <c r="L212" i="25"/>
  <c r="J213" i="25" s="1"/>
  <c r="M212" i="25"/>
  <c r="K213" i="25" s="1"/>
  <c r="E218" i="11"/>
  <c r="T213" i="23"/>
  <c r="T214" i="20"/>
  <c r="U213" i="20"/>
  <c r="T216" i="16"/>
  <c r="U215" i="16"/>
  <c r="L217" i="15"/>
  <c r="J218" i="15" s="1"/>
  <c r="M217" i="15"/>
  <c r="K218" i="15" s="1"/>
  <c r="D218" i="11"/>
  <c r="D215" i="20"/>
  <c r="L216" i="17"/>
  <c r="J217" i="17" s="1"/>
  <c r="D217" i="17" s="1"/>
  <c r="M216" i="17"/>
  <c r="K217" i="17" s="1"/>
  <c r="E217" i="17" s="1"/>
  <c r="U216" i="16" l="1"/>
  <c r="F216" i="19"/>
  <c r="S217" i="17"/>
  <c r="U216" i="17" s="1"/>
  <c r="I218" i="15"/>
  <c r="D218" i="15"/>
  <c r="M216" i="18"/>
  <c r="K217" i="18" s="1"/>
  <c r="L216" i="18"/>
  <c r="J217" i="18" s="1"/>
  <c r="D217" i="18" s="1"/>
  <c r="F218" i="11"/>
  <c r="I213" i="25"/>
  <c r="D213" i="25"/>
  <c r="U215" i="18"/>
  <c r="L213" i="24"/>
  <c r="J214" i="24" s="1"/>
  <c r="D214" i="24" s="1"/>
  <c r="M213" i="24"/>
  <c r="K214" i="24" s="1"/>
  <c r="I217" i="17"/>
  <c r="E218" i="15"/>
  <c r="S213" i="24"/>
  <c r="I214" i="23"/>
  <c r="D214" i="23"/>
  <c r="T214" i="21"/>
  <c r="U213" i="21"/>
  <c r="M217" i="16"/>
  <c r="K218" i="16" s="1"/>
  <c r="L217" i="16"/>
  <c r="J218" i="16" s="1"/>
  <c r="D218" i="16" s="1"/>
  <c r="T215" i="19"/>
  <c r="U214" i="19"/>
  <c r="F213" i="24"/>
  <c r="T212" i="25"/>
  <c r="U211" i="25"/>
  <c r="F215" i="20"/>
  <c r="U215" i="17"/>
  <c r="T216" i="17"/>
  <c r="I215" i="21"/>
  <c r="D215" i="21"/>
  <c r="I216" i="19"/>
  <c r="S215" i="20"/>
  <c r="F217" i="17"/>
  <c r="F217" i="16"/>
  <c r="M215" i="20"/>
  <c r="K216" i="20" s="1"/>
  <c r="L215" i="20"/>
  <c r="J216" i="20" s="1"/>
  <c r="D216" i="20" s="1"/>
  <c r="M214" i="22"/>
  <c r="K215" i="22" s="1"/>
  <c r="L214" i="22"/>
  <c r="J215" i="22" s="1"/>
  <c r="F231" i="29"/>
  <c r="E231" i="29"/>
  <c r="S218" i="11"/>
  <c r="L218" i="11"/>
  <c r="J219" i="11" s="1"/>
  <c r="D219" i="11" s="1"/>
  <c r="M218" i="11"/>
  <c r="K219" i="11" s="1"/>
  <c r="E214" i="23"/>
  <c r="E215" i="21"/>
  <c r="L212" i="26"/>
  <c r="J213" i="26" s="1"/>
  <c r="M212" i="26"/>
  <c r="K213" i="26" s="1"/>
  <c r="F216" i="18"/>
  <c r="T216" i="18"/>
  <c r="S216" i="19"/>
  <c r="T216" i="19" s="1"/>
  <c r="E213" i="25"/>
  <c r="U213" i="22"/>
  <c r="I231" i="29"/>
  <c r="T217" i="17" l="1"/>
  <c r="F217" i="18"/>
  <c r="T213" i="24"/>
  <c r="U212" i="24"/>
  <c r="S231" i="29"/>
  <c r="F218" i="16"/>
  <c r="L216" i="19"/>
  <c r="J217" i="19" s="1"/>
  <c r="M216" i="19"/>
  <c r="K217" i="19" s="1"/>
  <c r="I218" i="16"/>
  <c r="F219" i="11"/>
  <c r="M231" i="29"/>
  <c r="K232" i="29" s="1"/>
  <c r="E232" i="29" s="1"/>
  <c r="L231" i="29"/>
  <c r="J232" i="29" s="1"/>
  <c r="S214" i="23"/>
  <c r="E219" i="11"/>
  <c r="T215" i="20"/>
  <c r="U214" i="20"/>
  <c r="F214" i="23"/>
  <c r="E214" i="24"/>
  <c r="M213" i="25"/>
  <c r="K214" i="25" s="1"/>
  <c r="E214" i="25" s="1"/>
  <c r="L213" i="25"/>
  <c r="J214" i="25" s="1"/>
  <c r="D214" i="25" s="1"/>
  <c r="I217" i="18"/>
  <c r="F218" i="15"/>
  <c r="I215" i="22"/>
  <c r="D215" i="22"/>
  <c r="F215" i="21"/>
  <c r="L217" i="17"/>
  <c r="J218" i="17" s="1"/>
  <c r="M217" i="17"/>
  <c r="K218" i="17" s="1"/>
  <c r="E217" i="18"/>
  <c r="S213" i="25"/>
  <c r="I213" i="26"/>
  <c r="E215" i="22"/>
  <c r="D213" i="26"/>
  <c r="F216" i="20"/>
  <c r="F214" i="24"/>
  <c r="M214" i="23"/>
  <c r="K215" i="23" s="1"/>
  <c r="E215" i="23" s="1"/>
  <c r="L214" i="23"/>
  <c r="J215" i="23" s="1"/>
  <c r="S218" i="15"/>
  <c r="F213" i="25"/>
  <c r="M218" i="15"/>
  <c r="K219" i="15" s="1"/>
  <c r="L218" i="15"/>
  <c r="J219" i="15" s="1"/>
  <c r="S215" i="21"/>
  <c r="I219" i="11"/>
  <c r="U217" i="11"/>
  <c r="T218" i="11"/>
  <c r="I216" i="20"/>
  <c r="E216" i="20"/>
  <c r="M215" i="21"/>
  <c r="K216" i="21" s="1"/>
  <c r="L215" i="21"/>
  <c r="J216" i="21" s="1"/>
  <c r="D216" i="21" s="1"/>
  <c r="U215" i="19"/>
  <c r="E218" i="16"/>
  <c r="I214" i="24"/>
  <c r="S214" i="24" l="1"/>
  <c r="S218" i="16"/>
  <c r="L216" i="20"/>
  <c r="J217" i="20" s="1"/>
  <c r="M216" i="20"/>
  <c r="K217" i="20" s="1"/>
  <c r="U214" i="21"/>
  <c r="T215" i="21"/>
  <c r="E219" i="15"/>
  <c r="S214" i="25"/>
  <c r="T214" i="25" s="1"/>
  <c r="I218" i="17"/>
  <c r="D218" i="17"/>
  <c r="F215" i="22"/>
  <c r="T218" i="15"/>
  <c r="U217" i="15"/>
  <c r="S217" i="18"/>
  <c r="M217" i="18"/>
  <c r="K218" i="18" s="1"/>
  <c r="E218" i="18" s="1"/>
  <c r="L217" i="18"/>
  <c r="J218" i="18" s="1"/>
  <c r="S219" i="11"/>
  <c r="E217" i="19"/>
  <c r="S216" i="20"/>
  <c r="M219" i="11"/>
  <c r="K220" i="11" s="1"/>
  <c r="L219" i="11"/>
  <c r="J220" i="11" s="1"/>
  <c r="F214" i="25"/>
  <c r="I215" i="23"/>
  <c r="M213" i="26"/>
  <c r="K214" i="26" s="1"/>
  <c r="L213" i="26"/>
  <c r="J214" i="26" s="1"/>
  <c r="D214" i="26" s="1"/>
  <c r="F216" i="21"/>
  <c r="L215" i="22"/>
  <c r="J216" i="22" s="1"/>
  <c r="D216" i="22" s="1"/>
  <c r="M215" i="22"/>
  <c r="K216" i="22" s="1"/>
  <c r="I214" i="25"/>
  <c r="D215" i="23"/>
  <c r="S215" i="23"/>
  <c r="U214" i="23" s="1"/>
  <c r="I217" i="19"/>
  <c r="D217" i="19"/>
  <c r="S232" i="29"/>
  <c r="U231" i="29" s="1"/>
  <c r="L214" i="24"/>
  <c r="J215" i="24" s="1"/>
  <c r="M214" i="24"/>
  <c r="K215" i="24" s="1"/>
  <c r="I216" i="21"/>
  <c r="E216" i="21"/>
  <c r="I219" i="15"/>
  <c r="S215" i="22"/>
  <c r="U212" i="25"/>
  <c r="T213" i="25"/>
  <c r="E218" i="17"/>
  <c r="D219" i="15"/>
  <c r="U213" i="23"/>
  <c r="T214" i="23"/>
  <c r="I232" i="29"/>
  <c r="D232" i="29"/>
  <c r="M218" i="16"/>
  <c r="K219" i="16" s="1"/>
  <c r="E219" i="16" s="1"/>
  <c r="L218" i="16"/>
  <c r="J219" i="16" s="1"/>
  <c r="T231" i="29"/>
  <c r="U230" i="29"/>
  <c r="T232" i="29" l="1"/>
  <c r="U213" i="25"/>
  <c r="T215" i="23"/>
  <c r="L232" i="29"/>
  <c r="J233" i="29" s="1"/>
  <c r="D233" i="29" s="1"/>
  <c r="M232" i="29"/>
  <c r="K233" i="29" s="1"/>
  <c r="S218" i="17"/>
  <c r="F215" i="23"/>
  <c r="S217" i="19"/>
  <c r="E220" i="11"/>
  <c r="S218" i="18"/>
  <c r="U217" i="18" s="1"/>
  <c r="T218" i="16"/>
  <c r="U217" i="16"/>
  <c r="I219" i="16"/>
  <c r="D219" i="16"/>
  <c r="M219" i="15"/>
  <c r="K220" i="15" s="1"/>
  <c r="E220" i="15" s="1"/>
  <c r="L219" i="15"/>
  <c r="J220" i="15" s="1"/>
  <c r="L216" i="21"/>
  <c r="J217" i="21" s="1"/>
  <c r="M216" i="21"/>
  <c r="K217" i="21" s="1"/>
  <c r="E217" i="21" s="1"/>
  <c r="F217" i="19"/>
  <c r="I216" i="22"/>
  <c r="I214" i="26"/>
  <c r="E217" i="20"/>
  <c r="U218" i="11"/>
  <c r="T219" i="11"/>
  <c r="T217" i="18"/>
  <c r="U216" i="18"/>
  <c r="F218" i="17"/>
  <c r="I217" i="20"/>
  <c r="D217" i="20"/>
  <c r="E216" i="22"/>
  <c r="L214" i="25"/>
  <c r="J215" i="25" s="1"/>
  <c r="M214" i="25"/>
  <c r="K215" i="25" s="1"/>
  <c r="U215" i="20"/>
  <c r="T216" i="20"/>
  <c r="I218" i="18"/>
  <c r="D218" i="18"/>
  <c r="S219" i="15"/>
  <c r="E215" i="24"/>
  <c r="F232" i="29"/>
  <c r="F219" i="15"/>
  <c r="T215" i="22"/>
  <c r="U214" i="22"/>
  <c r="S216" i="21"/>
  <c r="I215" i="24"/>
  <c r="D215" i="24"/>
  <c r="L217" i="19"/>
  <c r="J218" i="19" s="1"/>
  <c r="D218" i="19" s="1"/>
  <c r="M217" i="19"/>
  <c r="K218" i="19" s="1"/>
  <c r="L215" i="23"/>
  <c r="J216" i="23" s="1"/>
  <c r="M215" i="23"/>
  <c r="K216" i="23" s="1"/>
  <c r="I220" i="11"/>
  <c r="D220" i="11"/>
  <c r="F216" i="22"/>
  <c r="M218" i="17"/>
  <c r="K219" i="17" s="1"/>
  <c r="E219" i="17" s="1"/>
  <c r="L218" i="17"/>
  <c r="J219" i="17" s="1"/>
  <c r="S219" i="16"/>
  <c r="U213" i="24"/>
  <c r="T214" i="24"/>
  <c r="I216" i="23" l="1"/>
  <c r="T216" i="21"/>
  <c r="U215" i="21"/>
  <c r="L218" i="18"/>
  <c r="J219" i="18" s="1"/>
  <c r="D219" i="18" s="1"/>
  <c r="M218" i="18"/>
  <c r="K219" i="18" s="1"/>
  <c r="L214" i="26"/>
  <c r="J215" i="26" s="1"/>
  <c r="M214" i="26"/>
  <c r="K215" i="26" s="1"/>
  <c r="I220" i="15"/>
  <c r="T219" i="16"/>
  <c r="T217" i="19"/>
  <c r="U216" i="19"/>
  <c r="F233" i="29"/>
  <c r="F217" i="20"/>
  <c r="T218" i="17"/>
  <c r="U217" i="17"/>
  <c r="I219" i="17"/>
  <c r="M220" i="11"/>
  <c r="K221" i="11" s="1"/>
  <c r="E221" i="11" s="1"/>
  <c r="L220" i="11"/>
  <c r="J221" i="11" s="1"/>
  <c r="L215" i="24"/>
  <c r="J216" i="24" s="1"/>
  <c r="D216" i="24" s="1"/>
  <c r="M215" i="24"/>
  <c r="K216" i="24" s="1"/>
  <c r="D220" i="15"/>
  <c r="F218" i="18"/>
  <c r="E215" i="25"/>
  <c r="M216" i="22"/>
  <c r="K217" i="22" s="1"/>
  <c r="E217" i="22" s="1"/>
  <c r="L216" i="22"/>
  <c r="J217" i="22" s="1"/>
  <c r="F219" i="16"/>
  <c r="S220" i="11"/>
  <c r="E233" i="29"/>
  <c r="F220" i="11"/>
  <c r="F215" i="24"/>
  <c r="S220" i="15"/>
  <c r="T220" i="15" s="1"/>
  <c r="F218" i="19"/>
  <c r="M219" i="16"/>
  <c r="K220" i="16" s="1"/>
  <c r="L219" i="16"/>
  <c r="J220" i="16" s="1"/>
  <c r="S219" i="17"/>
  <c r="T219" i="17" s="1"/>
  <c r="U218" i="15"/>
  <c r="T219" i="15"/>
  <c r="S217" i="20"/>
  <c r="E216" i="23"/>
  <c r="I218" i="19"/>
  <c r="S217" i="21"/>
  <c r="U216" i="21" s="1"/>
  <c r="S215" i="24"/>
  <c r="I215" i="25"/>
  <c r="D215" i="25"/>
  <c r="S216" i="22"/>
  <c r="L217" i="20"/>
  <c r="J218" i="20" s="1"/>
  <c r="M217" i="20"/>
  <c r="K218" i="20" s="1"/>
  <c r="E218" i="20" s="1"/>
  <c r="D219" i="17"/>
  <c r="T218" i="18"/>
  <c r="I217" i="21"/>
  <c r="D217" i="21"/>
  <c r="U218" i="16"/>
  <c r="E218" i="19"/>
  <c r="D216" i="23"/>
  <c r="I233" i="29"/>
  <c r="M233" i="29" l="1"/>
  <c r="K234" i="29" s="1"/>
  <c r="E234" i="29" s="1"/>
  <c r="L233" i="29"/>
  <c r="J234" i="29" s="1"/>
  <c r="M217" i="21"/>
  <c r="K218" i="21" s="1"/>
  <c r="L217" i="21"/>
  <c r="J218" i="21" s="1"/>
  <c r="D218" i="21" s="1"/>
  <c r="S216" i="23"/>
  <c r="F216" i="24"/>
  <c r="T220" i="11"/>
  <c r="U219" i="11"/>
  <c r="F220" i="15"/>
  <c r="I215" i="26"/>
  <c r="D215" i="26"/>
  <c r="S217" i="22"/>
  <c r="T217" i="22" s="1"/>
  <c r="S233" i="29"/>
  <c r="I217" i="22"/>
  <c r="D217" i="22"/>
  <c r="U218" i="17"/>
  <c r="U215" i="22"/>
  <c r="T216" i="22"/>
  <c r="I220" i="16"/>
  <c r="D220" i="16"/>
  <c r="F219" i="18"/>
  <c r="I216" i="24"/>
  <c r="L219" i="17"/>
  <c r="J220" i="17" s="1"/>
  <c r="D220" i="17" s="1"/>
  <c r="M219" i="17"/>
  <c r="K220" i="17" s="1"/>
  <c r="L220" i="15"/>
  <c r="J221" i="15" s="1"/>
  <c r="D221" i="15" s="1"/>
  <c r="M220" i="15"/>
  <c r="K221" i="15" s="1"/>
  <c r="I219" i="18"/>
  <c r="I218" i="20"/>
  <c r="S218" i="20"/>
  <c r="T218" i="20" s="1"/>
  <c r="M216" i="23"/>
  <c r="K217" i="23" s="1"/>
  <c r="E217" i="23" s="1"/>
  <c r="L216" i="23"/>
  <c r="J217" i="23" s="1"/>
  <c r="D217" i="23" s="1"/>
  <c r="F216" i="23"/>
  <c r="M215" i="25"/>
  <c r="K216" i="25" s="1"/>
  <c r="E216" i="25" s="1"/>
  <c r="L215" i="25"/>
  <c r="J216" i="25" s="1"/>
  <c r="U216" i="20"/>
  <c r="T217" i="20"/>
  <c r="I221" i="11"/>
  <c r="E219" i="18"/>
  <c r="T217" i="21"/>
  <c r="S218" i="19"/>
  <c r="F217" i="21"/>
  <c r="F219" i="17"/>
  <c r="E216" i="24"/>
  <c r="F215" i="25"/>
  <c r="U214" i="24"/>
  <c r="T215" i="24"/>
  <c r="L218" i="19"/>
  <c r="J219" i="19" s="1"/>
  <c r="M218" i="19"/>
  <c r="K219" i="19" s="1"/>
  <c r="U219" i="15"/>
  <c r="E220" i="16"/>
  <c r="D221" i="11"/>
  <c r="S221" i="11"/>
  <c r="U220" i="11" s="1"/>
  <c r="S215" i="25"/>
  <c r="D218" i="20"/>
  <c r="U216" i="22" l="1"/>
  <c r="F220" i="17"/>
  <c r="F218" i="21"/>
  <c r="S217" i="23"/>
  <c r="T217" i="23" s="1"/>
  <c r="F221" i="11"/>
  <c r="S216" i="24"/>
  <c r="T218" i="19"/>
  <c r="U217" i="19"/>
  <c r="M219" i="18"/>
  <c r="K220" i="18" s="1"/>
  <c r="E220" i="18" s="1"/>
  <c r="L219" i="18"/>
  <c r="J220" i="18" s="1"/>
  <c r="L216" i="24"/>
  <c r="J217" i="24" s="1"/>
  <c r="M216" i="24"/>
  <c r="K217" i="24" s="1"/>
  <c r="E217" i="24" s="1"/>
  <c r="F217" i="22"/>
  <c r="T215" i="25"/>
  <c r="U214" i="25"/>
  <c r="I219" i="19"/>
  <c r="D219" i="19"/>
  <c r="E221" i="15"/>
  <c r="L220" i="16"/>
  <c r="J221" i="16" s="1"/>
  <c r="D221" i="16" s="1"/>
  <c r="M220" i="16"/>
  <c r="K221" i="16" s="1"/>
  <c r="E221" i="16" s="1"/>
  <c r="E218" i="21"/>
  <c r="S219" i="18"/>
  <c r="L221" i="11"/>
  <c r="J222" i="11" s="1"/>
  <c r="M221" i="11"/>
  <c r="K222" i="11" s="1"/>
  <c r="I217" i="23"/>
  <c r="M218" i="20"/>
  <c r="K219" i="20" s="1"/>
  <c r="L218" i="20"/>
  <c r="J219" i="20" s="1"/>
  <c r="D219" i="20" s="1"/>
  <c r="I221" i="15"/>
  <c r="L217" i="22"/>
  <c r="J218" i="22" s="1"/>
  <c r="D218" i="22" s="1"/>
  <c r="M217" i="22"/>
  <c r="K218" i="22" s="1"/>
  <c r="T221" i="11"/>
  <c r="I234" i="29"/>
  <c r="D234" i="29"/>
  <c r="S216" i="25"/>
  <c r="T216" i="25" s="1"/>
  <c r="F217" i="23"/>
  <c r="E220" i="17"/>
  <c r="U232" i="29"/>
  <c r="T233" i="29"/>
  <c r="I218" i="21"/>
  <c r="F218" i="20"/>
  <c r="S220" i="16"/>
  <c r="I216" i="25"/>
  <c r="I220" i="17"/>
  <c r="F220" i="16"/>
  <c r="F221" i="15"/>
  <c r="D216" i="25"/>
  <c r="E219" i="19"/>
  <c r="U217" i="20"/>
  <c r="S234" i="29"/>
  <c r="U233" i="29" s="1"/>
  <c r="M215" i="26"/>
  <c r="K216" i="26" s="1"/>
  <c r="L215" i="26"/>
  <c r="J216" i="26" s="1"/>
  <c r="D216" i="26" s="1"/>
  <c r="T216" i="23"/>
  <c r="U215" i="23"/>
  <c r="U216" i="23" l="1"/>
  <c r="F216" i="25"/>
  <c r="F221" i="16"/>
  <c r="F219" i="20"/>
  <c r="S220" i="17"/>
  <c r="F234" i="29"/>
  <c r="S217" i="24"/>
  <c r="L221" i="15"/>
  <c r="J222" i="15" s="1"/>
  <c r="M221" i="15"/>
  <c r="K222" i="15" s="1"/>
  <c r="S220" i="18"/>
  <c r="U219" i="18" s="1"/>
  <c r="I220" i="18"/>
  <c r="D220" i="18"/>
  <c r="U215" i="24"/>
  <c r="T216" i="24"/>
  <c r="I216" i="26"/>
  <c r="L220" i="17"/>
  <c r="J221" i="17" s="1"/>
  <c r="M220" i="17"/>
  <c r="K221" i="17" s="1"/>
  <c r="E221" i="17" s="1"/>
  <c r="S221" i="16"/>
  <c r="T221" i="16" s="1"/>
  <c r="L234" i="29"/>
  <c r="J235" i="29" s="1"/>
  <c r="M234" i="29"/>
  <c r="K235" i="29" s="1"/>
  <c r="E218" i="22"/>
  <c r="I219" i="20"/>
  <c r="T219" i="18"/>
  <c r="U218" i="18"/>
  <c r="S218" i="21"/>
  <c r="M216" i="25"/>
  <c r="K217" i="25" s="1"/>
  <c r="L216" i="25"/>
  <c r="J217" i="25" s="1"/>
  <c r="I222" i="11"/>
  <c r="I221" i="16"/>
  <c r="I217" i="24"/>
  <c r="D217" i="24"/>
  <c r="T220" i="16"/>
  <c r="U219" i="16"/>
  <c r="L217" i="23"/>
  <c r="J218" i="23" s="1"/>
  <c r="M217" i="23"/>
  <c r="K218" i="23" s="1"/>
  <c r="S221" i="15"/>
  <c r="F219" i="19"/>
  <c r="F218" i="22"/>
  <c r="S219" i="19"/>
  <c r="M218" i="21"/>
  <c r="K219" i="21" s="1"/>
  <c r="E219" i="21" s="1"/>
  <c r="L218" i="21"/>
  <c r="J219" i="21" s="1"/>
  <c r="T234" i="29"/>
  <c r="I218" i="22"/>
  <c r="E219" i="20"/>
  <c r="E222" i="11"/>
  <c r="M219" i="19"/>
  <c r="K220" i="19" s="1"/>
  <c r="L219" i="19"/>
  <c r="J220" i="19" s="1"/>
  <c r="D220" i="19" s="1"/>
  <c r="U215" i="25"/>
  <c r="D222" i="11"/>
  <c r="U220" i="16" l="1"/>
  <c r="T220" i="18"/>
  <c r="I217" i="25"/>
  <c r="I235" i="29"/>
  <c r="F220" i="18"/>
  <c r="M218" i="22"/>
  <c r="K219" i="22" s="1"/>
  <c r="E219" i="22" s="1"/>
  <c r="L218" i="22"/>
  <c r="J219" i="22" s="1"/>
  <c r="T219" i="19"/>
  <c r="U218" i="19"/>
  <c r="E218" i="23"/>
  <c r="F217" i="24"/>
  <c r="M221" i="16"/>
  <c r="K222" i="16" s="1"/>
  <c r="L221" i="16"/>
  <c r="J222" i="16" s="1"/>
  <c r="S219" i="20"/>
  <c r="I218" i="23"/>
  <c r="D218" i="23"/>
  <c r="L222" i="11"/>
  <c r="J223" i="11" s="1"/>
  <c r="M222" i="11"/>
  <c r="K223" i="11" s="1"/>
  <c r="E223" i="11" s="1"/>
  <c r="T218" i="21"/>
  <c r="U217" i="21"/>
  <c r="U216" i="24"/>
  <c r="M220" i="18"/>
  <c r="K221" i="18" s="1"/>
  <c r="L220" i="18"/>
  <c r="J221" i="18" s="1"/>
  <c r="T220" i="17"/>
  <c r="U219" i="17"/>
  <c r="D217" i="25"/>
  <c r="F222" i="11"/>
  <c r="S222" i="11"/>
  <c r="E220" i="19"/>
  <c r="T221" i="15"/>
  <c r="U220" i="15"/>
  <c r="M219" i="20"/>
  <c r="K220" i="20" s="1"/>
  <c r="E220" i="20" s="1"/>
  <c r="L219" i="20"/>
  <c r="J220" i="20" s="1"/>
  <c r="I221" i="17"/>
  <c r="D221" i="17"/>
  <c r="I219" i="21"/>
  <c r="D219" i="21"/>
  <c r="F220" i="19"/>
  <c r="E217" i="25"/>
  <c r="S219" i="21"/>
  <c r="U218" i="21" s="1"/>
  <c r="S218" i="22"/>
  <c r="I222" i="15"/>
  <c r="D222" i="15"/>
  <c r="S221" i="17"/>
  <c r="T221" i="17" s="1"/>
  <c r="I220" i="19"/>
  <c r="E222" i="15"/>
  <c r="L217" i="24"/>
  <c r="J218" i="24" s="1"/>
  <c r="D218" i="24" s="1"/>
  <c r="M217" i="24"/>
  <c r="K218" i="24" s="1"/>
  <c r="E235" i="29"/>
  <c r="L216" i="26"/>
  <c r="J217" i="26" s="1"/>
  <c r="M216" i="26"/>
  <c r="K217" i="26" s="1"/>
  <c r="T217" i="24"/>
  <c r="D235" i="29"/>
  <c r="T219" i="21" l="1"/>
  <c r="F218" i="24"/>
  <c r="S220" i="20"/>
  <c r="S219" i="22"/>
  <c r="T219" i="22" s="1"/>
  <c r="S217" i="25"/>
  <c r="I220" i="20"/>
  <c r="D220" i="20"/>
  <c r="F217" i="25"/>
  <c r="I223" i="11"/>
  <c r="E222" i="16"/>
  <c r="F235" i="29"/>
  <c r="S235" i="29"/>
  <c r="S222" i="15"/>
  <c r="U217" i="22"/>
  <c r="T218" i="22"/>
  <c r="F219" i="21"/>
  <c r="F221" i="17"/>
  <c r="I221" i="18"/>
  <c r="F218" i="23"/>
  <c r="D221" i="18"/>
  <c r="F222" i="15"/>
  <c r="S220" i="19"/>
  <c r="D223" i="11"/>
  <c r="E221" i="18"/>
  <c r="I219" i="22"/>
  <c r="D219" i="22"/>
  <c r="M217" i="25"/>
  <c r="K218" i="25" s="1"/>
  <c r="E218" i="25" s="1"/>
  <c r="L217" i="25"/>
  <c r="J218" i="25" s="1"/>
  <c r="D218" i="25" s="1"/>
  <c r="I218" i="24"/>
  <c r="M222" i="15"/>
  <c r="K223" i="15" s="1"/>
  <c r="E223" i="15" s="1"/>
  <c r="L222" i="15"/>
  <c r="J223" i="15" s="1"/>
  <c r="S223" i="11"/>
  <c r="U222" i="11" s="1"/>
  <c r="S218" i="23"/>
  <c r="I217" i="26"/>
  <c r="D217" i="26"/>
  <c r="E218" i="24"/>
  <c r="L220" i="19"/>
  <c r="J221" i="19" s="1"/>
  <c r="M220" i="19"/>
  <c r="K221" i="19" s="1"/>
  <c r="E221" i="19" s="1"/>
  <c r="L219" i="21"/>
  <c r="J220" i="21" s="1"/>
  <c r="D220" i="21" s="1"/>
  <c r="M219" i="21"/>
  <c r="K220" i="21" s="1"/>
  <c r="L221" i="17"/>
  <c r="J222" i="17" s="1"/>
  <c r="M221" i="17"/>
  <c r="K222" i="17" s="1"/>
  <c r="U221" i="11"/>
  <c r="T222" i="11"/>
  <c r="U220" i="17"/>
  <c r="L218" i="23"/>
  <c r="J219" i="23" s="1"/>
  <c r="M218" i="23"/>
  <c r="K219" i="23" s="1"/>
  <c r="U218" i="20"/>
  <c r="T219" i="20"/>
  <c r="I222" i="16"/>
  <c r="D222" i="16"/>
  <c r="L235" i="29"/>
  <c r="J236" i="29" s="1"/>
  <c r="D236" i="29" s="1"/>
  <c r="M235" i="29"/>
  <c r="K236" i="29" s="1"/>
  <c r="E236" i="29" s="1"/>
  <c r="U218" i="22" l="1"/>
  <c r="S236" i="29"/>
  <c r="U235" i="29" s="1"/>
  <c r="S221" i="19"/>
  <c r="U220" i="19" s="1"/>
  <c r="F218" i="25"/>
  <c r="M220" i="20"/>
  <c r="K221" i="20" s="1"/>
  <c r="L220" i="20"/>
  <c r="J221" i="20" s="1"/>
  <c r="D221" i="20" s="1"/>
  <c r="E220" i="21"/>
  <c r="T220" i="19"/>
  <c r="U219" i="19"/>
  <c r="F236" i="29"/>
  <c r="S218" i="25"/>
  <c r="U217" i="25" s="1"/>
  <c r="I236" i="29"/>
  <c r="M222" i="16"/>
  <c r="K223" i="16" s="1"/>
  <c r="E223" i="16" s="1"/>
  <c r="L222" i="16"/>
  <c r="J223" i="16" s="1"/>
  <c r="D223" i="16" s="1"/>
  <c r="U219" i="20"/>
  <c r="T223" i="11"/>
  <c r="I220" i="21"/>
  <c r="I221" i="19"/>
  <c r="D221" i="19"/>
  <c r="I223" i="15"/>
  <c r="I218" i="25"/>
  <c r="L219" i="22"/>
  <c r="J220" i="22" s="1"/>
  <c r="M219" i="22"/>
  <c r="K220" i="22" s="1"/>
  <c r="F221" i="18"/>
  <c r="M223" i="11"/>
  <c r="K224" i="11" s="1"/>
  <c r="L223" i="11"/>
  <c r="J224" i="11" s="1"/>
  <c r="D224" i="11" s="1"/>
  <c r="F220" i="20"/>
  <c r="U216" i="25"/>
  <c r="T217" i="25"/>
  <c r="F222" i="16"/>
  <c r="I219" i="23"/>
  <c r="I222" i="17"/>
  <c r="U217" i="23"/>
  <c r="T218" i="23"/>
  <c r="M218" i="24"/>
  <c r="K219" i="24" s="1"/>
  <c r="E219" i="24" s="1"/>
  <c r="L218" i="24"/>
  <c r="J219" i="24" s="1"/>
  <c r="F219" i="22"/>
  <c r="F220" i="21"/>
  <c r="S223" i="15"/>
  <c r="U222" i="15" s="1"/>
  <c r="T220" i="20"/>
  <c r="S221" i="18"/>
  <c r="D219" i="23"/>
  <c r="D222" i="17"/>
  <c r="U221" i="15"/>
  <c r="T222" i="15"/>
  <c r="E222" i="17"/>
  <c r="S218" i="24"/>
  <c r="M217" i="26"/>
  <c r="K218" i="26" s="1"/>
  <c r="L217" i="26"/>
  <c r="J218" i="26" s="1"/>
  <c r="D218" i="26" s="1"/>
  <c r="E219" i="23"/>
  <c r="F223" i="11"/>
  <c r="D223" i="15"/>
  <c r="L221" i="18"/>
  <c r="J222" i="18" s="1"/>
  <c r="M221" i="18"/>
  <c r="K222" i="18" s="1"/>
  <c r="E222" i="18" s="1"/>
  <c r="U234" i="29"/>
  <c r="T235" i="29"/>
  <c r="S222" i="16"/>
  <c r="T236" i="29" l="1"/>
  <c r="T221" i="19"/>
  <c r="T218" i="25"/>
  <c r="T223" i="15"/>
  <c r="S222" i="18"/>
  <c r="U221" i="16"/>
  <c r="T222" i="16"/>
  <c r="L223" i="15"/>
  <c r="J224" i="15" s="1"/>
  <c r="D224" i="15" s="1"/>
  <c r="M223" i="15"/>
  <c r="K224" i="15" s="1"/>
  <c r="E221" i="20"/>
  <c r="F224" i="11"/>
  <c r="I219" i="24"/>
  <c r="D219" i="24"/>
  <c r="F223" i="16"/>
  <c r="I222" i="18"/>
  <c r="S219" i="23"/>
  <c r="T218" i="24"/>
  <c r="U217" i="24"/>
  <c r="F222" i="17"/>
  <c r="D222" i="18"/>
  <c r="F221" i="19"/>
  <c r="M220" i="21"/>
  <c r="K221" i="21" s="1"/>
  <c r="L220" i="21"/>
  <c r="J221" i="21" s="1"/>
  <c r="M222" i="17"/>
  <c r="K223" i="17" s="1"/>
  <c r="L222" i="17"/>
  <c r="J223" i="17" s="1"/>
  <c r="D223" i="17" s="1"/>
  <c r="E224" i="11"/>
  <c r="I220" i="22"/>
  <c r="L221" i="19"/>
  <c r="J222" i="19" s="1"/>
  <c r="M221" i="19"/>
  <c r="K222" i="19" s="1"/>
  <c r="S219" i="24"/>
  <c r="U218" i="24" s="1"/>
  <c r="M219" i="23"/>
  <c r="K220" i="23" s="1"/>
  <c r="L219" i="23"/>
  <c r="J220" i="23" s="1"/>
  <c r="F221" i="20"/>
  <c r="M218" i="25"/>
  <c r="K219" i="25" s="1"/>
  <c r="L218" i="25"/>
  <c r="J219" i="25" s="1"/>
  <c r="I223" i="16"/>
  <c r="S223" i="16"/>
  <c r="T223" i="16" s="1"/>
  <c r="F223" i="15"/>
  <c r="I218" i="26"/>
  <c r="S222" i="17"/>
  <c r="F219" i="23"/>
  <c r="U220" i="18"/>
  <c r="T221" i="18"/>
  <c r="D220" i="22"/>
  <c r="I224" i="11"/>
  <c r="E220" i="22"/>
  <c r="M236" i="29"/>
  <c r="K237" i="29" s="1"/>
  <c r="L236" i="29"/>
  <c r="J237" i="29" s="1"/>
  <c r="S220" i="21"/>
  <c r="I221" i="20"/>
  <c r="T219" i="24" l="1"/>
  <c r="L218" i="26"/>
  <c r="J219" i="26" s="1"/>
  <c r="M218" i="26"/>
  <c r="K219" i="26" s="1"/>
  <c r="I220" i="23"/>
  <c r="I221" i="21"/>
  <c r="D221" i="21"/>
  <c r="F223" i="17"/>
  <c r="M219" i="24"/>
  <c r="K220" i="24" s="1"/>
  <c r="L219" i="24"/>
  <c r="J220" i="24" s="1"/>
  <c r="D220" i="24" s="1"/>
  <c r="S221" i="20"/>
  <c r="L221" i="20"/>
  <c r="J222" i="20" s="1"/>
  <c r="M221" i="20"/>
  <c r="K222" i="20" s="1"/>
  <c r="E222" i="20" s="1"/>
  <c r="M224" i="11"/>
  <c r="K225" i="11" s="1"/>
  <c r="L224" i="11"/>
  <c r="J225" i="11" s="1"/>
  <c r="T222" i="18"/>
  <c r="S224" i="11"/>
  <c r="L222" i="18"/>
  <c r="J223" i="18" s="1"/>
  <c r="M222" i="18"/>
  <c r="K223" i="18" s="1"/>
  <c r="E221" i="21"/>
  <c r="F220" i="22"/>
  <c r="U221" i="18"/>
  <c r="E223" i="17"/>
  <c r="L223" i="16"/>
  <c r="J224" i="16" s="1"/>
  <c r="M223" i="16"/>
  <c r="K224" i="16" s="1"/>
  <c r="I222" i="19"/>
  <c r="E220" i="23"/>
  <c r="F219" i="24"/>
  <c r="E224" i="15"/>
  <c r="U222" i="16"/>
  <c r="I237" i="29"/>
  <c r="D237" i="29"/>
  <c r="E219" i="25"/>
  <c r="M220" i="22"/>
  <c r="K221" i="22" s="1"/>
  <c r="E221" i="22" s="1"/>
  <c r="L220" i="22"/>
  <c r="J221" i="22" s="1"/>
  <c r="D221" i="22" s="1"/>
  <c r="E237" i="29"/>
  <c r="D220" i="23"/>
  <c r="E222" i="19"/>
  <c r="S220" i="22"/>
  <c r="U219" i="21"/>
  <c r="T220" i="21"/>
  <c r="T222" i="17"/>
  <c r="U221" i="17"/>
  <c r="F224" i="15"/>
  <c r="I219" i="25"/>
  <c r="D219" i="25"/>
  <c r="I223" i="17"/>
  <c r="D222" i="19"/>
  <c r="F222" i="18"/>
  <c r="T219" i="23"/>
  <c r="U218" i="23"/>
  <c r="I224" i="15"/>
  <c r="F221" i="22" l="1"/>
  <c r="S222" i="20"/>
  <c r="L219" i="25"/>
  <c r="J220" i="25" s="1"/>
  <c r="D220" i="25" s="1"/>
  <c r="M219" i="25"/>
  <c r="K220" i="25" s="1"/>
  <c r="E220" i="25" s="1"/>
  <c r="S220" i="23"/>
  <c r="S221" i="21"/>
  <c r="U223" i="11"/>
  <c r="T224" i="11"/>
  <c r="F221" i="21"/>
  <c r="F222" i="19"/>
  <c r="F237" i="29"/>
  <c r="S224" i="15"/>
  <c r="I223" i="18"/>
  <c r="L220" i="23"/>
  <c r="J221" i="23" s="1"/>
  <c r="D221" i="23" s="1"/>
  <c r="M220" i="23"/>
  <c r="K221" i="23" s="1"/>
  <c r="F219" i="25"/>
  <c r="F220" i="23"/>
  <c r="I222" i="20"/>
  <c r="D222" i="20"/>
  <c r="T221" i="20"/>
  <c r="U220" i="20"/>
  <c r="S221" i="22"/>
  <c r="U220" i="22" s="1"/>
  <c r="S222" i="19"/>
  <c r="I224" i="16"/>
  <c r="D224" i="16"/>
  <c r="E223" i="18"/>
  <c r="E220" i="24"/>
  <c r="M223" i="17"/>
  <c r="K224" i="17" s="1"/>
  <c r="E224" i="17" s="1"/>
  <c r="L223" i="17"/>
  <c r="J224" i="17" s="1"/>
  <c r="U219" i="22"/>
  <c r="T220" i="22"/>
  <c r="I221" i="22"/>
  <c r="F220" i="24"/>
  <c r="M221" i="21"/>
  <c r="K222" i="21" s="1"/>
  <c r="E222" i="21" s="1"/>
  <c r="L221" i="21"/>
  <c r="J222" i="21" s="1"/>
  <c r="M224" i="15"/>
  <c r="K225" i="15" s="1"/>
  <c r="L224" i="15"/>
  <c r="J225" i="15" s="1"/>
  <c r="D223" i="18"/>
  <c r="S237" i="29"/>
  <c r="S219" i="25"/>
  <c r="M237" i="29"/>
  <c r="K238" i="29" s="1"/>
  <c r="E238" i="29" s="1"/>
  <c r="L237" i="29"/>
  <c r="J238" i="29" s="1"/>
  <c r="D238" i="29" s="1"/>
  <c r="L222" i="19"/>
  <c r="J223" i="19" s="1"/>
  <c r="D223" i="19" s="1"/>
  <c r="M222" i="19"/>
  <c r="K223" i="19" s="1"/>
  <c r="E224" i="16"/>
  <c r="S223" i="17"/>
  <c r="E225" i="11"/>
  <c r="I225" i="11"/>
  <c r="D225" i="11"/>
  <c r="I220" i="24"/>
  <c r="I219" i="26"/>
  <c r="D219" i="26"/>
  <c r="T221" i="22" l="1"/>
  <c r="F223" i="19"/>
  <c r="U222" i="17"/>
  <c r="T223" i="17"/>
  <c r="S220" i="25"/>
  <c r="U219" i="25" s="1"/>
  <c r="L221" i="22"/>
  <c r="J222" i="22" s="1"/>
  <c r="M221" i="22"/>
  <c r="K222" i="22" s="1"/>
  <c r="F224" i="16"/>
  <c r="E225" i="15"/>
  <c r="S224" i="17"/>
  <c r="T224" i="17" s="1"/>
  <c r="U218" i="25"/>
  <c r="T219" i="25"/>
  <c r="I222" i="21"/>
  <c r="I221" i="23"/>
  <c r="S222" i="21"/>
  <c r="U221" i="21" s="1"/>
  <c r="S224" i="16"/>
  <c r="S238" i="29"/>
  <c r="U237" i="29" s="1"/>
  <c r="F223" i="18"/>
  <c r="S223" i="18"/>
  <c r="M224" i="16"/>
  <c r="K225" i="16" s="1"/>
  <c r="E225" i="16" s="1"/>
  <c r="L224" i="16"/>
  <c r="J225" i="16" s="1"/>
  <c r="T222" i="20"/>
  <c r="M222" i="20"/>
  <c r="K223" i="20" s="1"/>
  <c r="L222" i="20"/>
  <c r="J223" i="20" s="1"/>
  <c r="L223" i="18"/>
  <c r="J224" i="18" s="1"/>
  <c r="D224" i="18" s="1"/>
  <c r="M223" i="18"/>
  <c r="K224" i="18" s="1"/>
  <c r="U220" i="21"/>
  <c r="T221" i="21"/>
  <c r="I220" i="25"/>
  <c r="F225" i="11"/>
  <c r="U221" i="19"/>
  <c r="T222" i="19"/>
  <c r="F222" i="20"/>
  <c r="F238" i="29"/>
  <c r="T220" i="23"/>
  <c r="U219" i="23"/>
  <c r="L219" i="26"/>
  <c r="J220" i="26" s="1"/>
  <c r="D220" i="26" s="1"/>
  <c r="M219" i="26"/>
  <c r="K220" i="26" s="1"/>
  <c r="I223" i="19"/>
  <c r="I224" i="17"/>
  <c r="D224" i="17"/>
  <c r="F221" i="23"/>
  <c r="F220" i="25"/>
  <c r="T224" i="15"/>
  <c r="U223" i="15"/>
  <c r="L225" i="11"/>
  <c r="J226" i="11" s="1"/>
  <c r="D226" i="11" s="1"/>
  <c r="M225" i="11"/>
  <c r="K226" i="11" s="1"/>
  <c r="E226" i="11" s="1"/>
  <c r="I238" i="29"/>
  <c r="M220" i="24"/>
  <c r="K221" i="24" s="1"/>
  <c r="E221" i="24" s="1"/>
  <c r="L220" i="24"/>
  <c r="J221" i="24" s="1"/>
  <c r="S225" i="11"/>
  <c r="U236" i="29"/>
  <c r="T237" i="29"/>
  <c r="I225" i="15"/>
  <c r="D225" i="15"/>
  <c r="S220" i="24"/>
  <c r="E223" i="19"/>
  <c r="U221" i="20"/>
  <c r="D222" i="21"/>
  <c r="E221" i="23"/>
  <c r="T238" i="29" l="1"/>
  <c r="T222" i="21"/>
  <c r="M223" i="19"/>
  <c r="K224" i="19" s="1"/>
  <c r="E224" i="19" s="1"/>
  <c r="L223" i="19"/>
  <c r="J224" i="19" s="1"/>
  <c r="M220" i="25"/>
  <c r="K221" i="25" s="1"/>
  <c r="L220" i="25"/>
  <c r="J221" i="25" s="1"/>
  <c r="I223" i="20"/>
  <c r="F224" i="18"/>
  <c r="E222" i="22"/>
  <c r="S223" i="19"/>
  <c r="D223" i="20"/>
  <c r="F226" i="11"/>
  <c r="I225" i="16"/>
  <c r="T224" i="16"/>
  <c r="U223" i="16"/>
  <c r="M225" i="15"/>
  <c r="K226" i="15" s="1"/>
  <c r="E226" i="15" s="1"/>
  <c r="L225" i="15"/>
  <c r="J226" i="15" s="1"/>
  <c r="D226" i="15" s="1"/>
  <c r="I221" i="24"/>
  <c r="D221" i="24"/>
  <c r="I226" i="11"/>
  <c r="I224" i="18"/>
  <c r="D225" i="16"/>
  <c r="F225" i="15"/>
  <c r="S226" i="11"/>
  <c r="T226" i="11" s="1"/>
  <c r="L238" i="29"/>
  <c r="J239" i="29" s="1"/>
  <c r="M238" i="29"/>
  <c r="K239" i="29" s="1"/>
  <c r="T223" i="18"/>
  <c r="U222" i="18"/>
  <c r="S225" i="16"/>
  <c r="T225" i="11"/>
  <c r="U224" i="11"/>
  <c r="F224" i="17"/>
  <c r="E223" i="20"/>
  <c r="L221" i="23"/>
  <c r="J222" i="23" s="1"/>
  <c r="M221" i="23"/>
  <c r="K222" i="23" s="1"/>
  <c r="S225" i="15"/>
  <c r="I222" i="22"/>
  <c r="D222" i="22"/>
  <c r="S221" i="23"/>
  <c r="U219" i="24"/>
  <c r="T220" i="24"/>
  <c r="F222" i="21"/>
  <c r="S221" i="24"/>
  <c r="U220" i="24" s="1"/>
  <c r="L224" i="17"/>
  <c r="J225" i="17" s="1"/>
  <c r="D225" i="17" s="1"/>
  <c r="M224" i="17"/>
  <c r="K225" i="17" s="1"/>
  <c r="I220" i="26"/>
  <c r="E224" i="18"/>
  <c r="M222" i="21"/>
  <c r="K223" i="21" s="1"/>
  <c r="L222" i="21"/>
  <c r="J223" i="21" s="1"/>
  <c r="D223" i="21" s="1"/>
  <c r="T220" i="25"/>
  <c r="U223" i="17"/>
  <c r="U225" i="11" l="1"/>
  <c r="T221" i="24"/>
  <c r="F225" i="17"/>
  <c r="T225" i="15"/>
  <c r="U224" i="15"/>
  <c r="F226" i="15"/>
  <c r="S224" i="18"/>
  <c r="L225" i="16"/>
  <c r="J226" i="16" s="1"/>
  <c r="D226" i="16" s="1"/>
  <c r="M225" i="16"/>
  <c r="K226" i="16" s="1"/>
  <c r="T223" i="19"/>
  <c r="U222" i="19"/>
  <c r="I221" i="25"/>
  <c r="D221" i="25"/>
  <c r="E223" i="21"/>
  <c r="E225" i="17"/>
  <c r="E222" i="23"/>
  <c r="L222" i="22"/>
  <c r="J223" i="22" s="1"/>
  <c r="D223" i="22" s="1"/>
  <c r="M222" i="22"/>
  <c r="K223" i="22" s="1"/>
  <c r="E223" i="22" s="1"/>
  <c r="I222" i="23"/>
  <c r="D222" i="23"/>
  <c r="F225" i="16"/>
  <c r="M224" i="18"/>
  <c r="K225" i="18" s="1"/>
  <c r="L224" i="18"/>
  <c r="J225" i="18" s="1"/>
  <c r="L226" i="11"/>
  <c r="J227" i="11" s="1"/>
  <c r="M226" i="11"/>
  <c r="K227" i="11" s="1"/>
  <c r="I226" i="15"/>
  <c r="T225" i="16"/>
  <c r="F223" i="20"/>
  <c r="S222" i="22"/>
  <c r="E221" i="25"/>
  <c r="F223" i="21"/>
  <c r="F222" i="22"/>
  <c r="I239" i="29"/>
  <c r="D239" i="29"/>
  <c r="S224" i="19"/>
  <c r="U223" i="19" s="1"/>
  <c r="L223" i="20"/>
  <c r="J224" i="20" s="1"/>
  <c r="M223" i="20"/>
  <c r="K224" i="20" s="1"/>
  <c r="E224" i="20" s="1"/>
  <c r="I223" i="21"/>
  <c r="L220" i="26"/>
  <c r="J221" i="26" s="1"/>
  <c r="M220" i="26"/>
  <c r="K221" i="26" s="1"/>
  <c r="L221" i="24"/>
  <c r="J222" i="24" s="1"/>
  <c r="D222" i="24" s="1"/>
  <c r="M221" i="24"/>
  <c r="K222" i="24" s="1"/>
  <c r="I225" i="17"/>
  <c r="T221" i="23"/>
  <c r="U220" i="23"/>
  <c r="S226" i="15"/>
  <c r="U225" i="15" s="1"/>
  <c r="S223" i="20"/>
  <c r="E239" i="29"/>
  <c r="F221" i="24"/>
  <c r="U224" i="16"/>
  <c r="I224" i="19"/>
  <c r="D224" i="19"/>
  <c r="I221" i="26" l="1"/>
  <c r="D221" i="26"/>
  <c r="S222" i="23"/>
  <c r="E222" i="24"/>
  <c r="F226" i="16"/>
  <c r="L221" i="25"/>
  <c r="J222" i="25" s="1"/>
  <c r="D222" i="25" s="1"/>
  <c r="M221" i="25"/>
  <c r="K222" i="25" s="1"/>
  <c r="I222" i="24"/>
  <c r="M223" i="21"/>
  <c r="K224" i="21" s="1"/>
  <c r="L223" i="21"/>
  <c r="J224" i="21" s="1"/>
  <c r="F239" i="29"/>
  <c r="S221" i="25"/>
  <c r="L226" i="15"/>
  <c r="J227" i="15" s="1"/>
  <c r="M226" i="15"/>
  <c r="K227" i="15" s="1"/>
  <c r="I225" i="18"/>
  <c r="D225" i="18"/>
  <c r="E226" i="16"/>
  <c r="U222" i="20"/>
  <c r="T223" i="20"/>
  <c r="M225" i="17"/>
  <c r="K226" i="17" s="1"/>
  <c r="E226" i="17" s="1"/>
  <c r="L225" i="17"/>
  <c r="J226" i="17" s="1"/>
  <c r="I224" i="20"/>
  <c r="L239" i="29"/>
  <c r="J240" i="29" s="1"/>
  <c r="M239" i="29"/>
  <c r="K240" i="29" s="1"/>
  <c r="E240" i="29" s="1"/>
  <c r="F223" i="22"/>
  <c r="S223" i="22"/>
  <c r="T223" i="22" s="1"/>
  <c r="E227" i="11"/>
  <c r="U223" i="18"/>
  <c r="T224" i="18"/>
  <c r="F224" i="19"/>
  <c r="U221" i="22"/>
  <c r="T222" i="22"/>
  <c r="I227" i="11"/>
  <c r="D227" i="11"/>
  <c r="L222" i="23"/>
  <c r="J223" i="23" s="1"/>
  <c r="D223" i="23" s="1"/>
  <c r="M222" i="23"/>
  <c r="K223" i="23" s="1"/>
  <c r="S223" i="21"/>
  <c r="T224" i="19"/>
  <c r="M224" i="19"/>
  <c r="K225" i="19" s="1"/>
  <c r="L224" i="19"/>
  <c r="J225" i="19" s="1"/>
  <c r="D225" i="19" s="1"/>
  <c r="F222" i="24"/>
  <c r="S239" i="29"/>
  <c r="S224" i="20"/>
  <c r="U223" i="20" s="1"/>
  <c r="D224" i="20"/>
  <c r="F222" i="23"/>
  <c r="I223" i="22"/>
  <c r="S225" i="17"/>
  <c r="F221" i="25"/>
  <c r="I226" i="16"/>
  <c r="E225" i="18"/>
  <c r="T226" i="15"/>
  <c r="E225" i="19" l="1"/>
  <c r="S227" i="11"/>
  <c r="E227" i="15"/>
  <c r="T222" i="23"/>
  <c r="U221" i="23"/>
  <c r="F223" i="23"/>
  <c r="I223" i="23"/>
  <c r="F225" i="18"/>
  <c r="L222" i="24"/>
  <c r="J223" i="24" s="1"/>
  <c r="M222" i="24"/>
  <c r="K223" i="24" s="1"/>
  <c r="E223" i="24" s="1"/>
  <c r="S222" i="24"/>
  <c r="F222" i="25"/>
  <c r="F227" i="11"/>
  <c r="F225" i="19"/>
  <c r="S226" i="16"/>
  <c r="E222" i="25"/>
  <c r="I222" i="25"/>
  <c r="S226" i="17"/>
  <c r="T226" i="17" s="1"/>
  <c r="F224" i="20"/>
  <c r="M227" i="11"/>
  <c r="K228" i="11" s="1"/>
  <c r="L227" i="11"/>
  <c r="J228" i="11" s="1"/>
  <c r="I240" i="29"/>
  <c r="S225" i="18"/>
  <c r="T225" i="17"/>
  <c r="U224" i="17"/>
  <c r="M224" i="20"/>
  <c r="K225" i="20" s="1"/>
  <c r="L224" i="20"/>
  <c r="J225" i="20" s="1"/>
  <c r="D225" i="20" s="1"/>
  <c r="I227" i="15"/>
  <c r="D227" i="15"/>
  <c r="D240" i="29"/>
  <c r="S240" i="29"/>
  <c r="U239" i="29" s="1"/>
  <c r="E224" i="21"/>
  <c r="L226" i="16"/>
  <c r="J227" i="16" s="1"/>
  <c r="M226" i="16"/>
  <c r="K227" i="16" s="1"/>
  <c r="L223" i="22"/>
  <c r="J224" i="22" s="1"/>
  <c r="M223" i="22"/>
  <c r="K224" i="22" s="1"/>
  <c r="U238" i="29"/>
  <c r="T239" i="29"/>
  <c r="I225" i="19"/>
  <c r="T223" i="21"/>
  <c r="U222" i="21"/>
  <c r="U222" i="22"/>
  <c r="I226" i="17"/>
  <c r="D226" i="17"/>
  <c r="T224" i="20"/>
  <c r="L225" i="18"/>
  <c r="J226" i="18" s="1"/>
  <c r="D226" i="18" s="1"/>
  <c r="M225" i="18"/>
  <c r="K226" i="18" s="1"/>
  <c r="T221" i="25"/>
  <c r="U220" i="25"/>
  <c r="I224" i="21"/>
  <c r="D224" i="21"/>
  <c r="E223" i="23"/>
  <c r="M221" i="26"/>
  <c r="K222" i="26" s="1"/>
  <c r="L221" i="26"/>
  <c r="J222" i="26" s="1"/>
  <c r="U225" i="17" l="1"/>
  <c r="T240" i="29"/>
  <c r="F226" i="18"/>
  <c r="I223" i="24"/>
  <c r="D223" i="24"/>
  <c r="L223" i="23"/>
  <c r="J224" i="23" s="1"/>
  <c r="M223" i="23"/>
  <c r="K224" i="23" s="1"/>
  <c r="E224" i="23" s="1"/>
  <c r="I224" i="22"/>
  <c r="D224" i="22"/>
  <c r="M227" i="15"/>
  <c r="K228" i="15" s="1"/>
  <c r="E228" i="15" s="1"/>
  <c r="L227" i="15"/>
  <c r="J228" i="15" s="1"/>
  <c r="T222" i="24"/>
  <c r="U221" i="24"/>
  <c r="S227" i="15"/>
  <c r="F240" i="29"/>
  <c r="I225" i="20"/>
  <c r="U224" i="18"/>
  <c r="T225" i="18"/>
  <c r="M240" i="29"/>
  <c r="K241" i="29" s="1"/>
  <c r="L240" i="29"/>
  <c r="J241" i="29" s="1"/>
  <c r="S222" i="25"/>
  <c r="S225" i="19"/>
  <c r="E224" i="22"/>
  <c r="S224" i="21"/>
  <c r="F225" i="20"/>
  <c r="U225" i="16"/>
  <c r="T226" i="16"/>
  <c r="S223" i="24"/>
  <c r="U222" i="24" s="1"/>
  <c r="E228" i="11"/>
  <c r="I222" i="26"/>
  <c r="L224" i="21"/>
  <c r="J225" i="21" s="1"/>
  <c r="D225" i="21" s="1"/>
  <c r="M224" i="21"/>
  <c r="K225" i="21" s="1"/>
  <c r="E225" i="21" s="1"/>
  <c r="F226" i="17"/>
  <c r="D222" i="26"/>
  <c r="L222" i="25"/>
  <c r="J223" i="25" s="1"/>
  <c r="M222" i="25"/>
  <c r="K223" i="25" s="1"/>
  <c r="E223" i="25" s="1"/>
  <c r="T227" i="11"/>
  <c r="U226" i="11"/>
  <c r="S223" i="23"/>
  <c r="F224" i="21"/>
  <c r="I226" i="18"/>
  <c r="L226" i="17"/>
  <c r="J227" i="17" s="1"/>
  <c r="D227" i="17" s="1"/>
  <c r="M226" i="17"/>
  <c r="K227" i="17" s="1"/>
  <c r="L225" i="19"/>
  <c r="J226" i="19" s="1"/>
  <c r="M225" i="19"/>
  <c r="K226" i="19" s="1"/>
  <c r="E226" i="19" s="1"/>
  <c r="I227" i="16"/>
  <c r="D227" i="16"/>
  <c r="F227" i="15"/>
  <c r="E225" i="20"/>
  <c r="E226" i="18"/>
  <c r="I228" i="11"/>
  <c r="E227" i="16"/>
  <c r="D228" i="11"/>
  <c r="T223" i="24" l="1"/>
  <c r="S226" i="19"/>
  <c r="U225" i="19" s="1"/>
  <c r="S223" i="25"/>
  <c r="T223" i="25" s="1"/>
  <c r="S227" i="16"/>
  <c r="F225" i="21"/>
  <c r="U226" i="15"/>
  <c r="T227" i="15"/>
  <c r="I228" i="15"/>
  <c r="F227" i="16"/>
  <c r="L226" i="18"/>
  <c r="J227" i="18" s="1"/>
  <c r="M226" i="18"/>
  <c r="K227" i="18" s="1"/>
  <c r="F227" i="17"/>
  <c r="S225" i="21"/>
  <c r="U224" i="21" s="1"/>
  <c r="L225" i="20"/>
  <c r="J226" i="20" s="1"/>
  <c r="M225" i="20"/>
  <c r="K226" i="20" s="1"/>
  <c r="E226" i="20" s="1"/>
  <c r="M228" i="11"/>
  <c r="K229" i="11" s="1"/>
  <c r="L228" i="11"/>
  <c r="J229" i="11" s="1"/>
  <c r="D229" i="11" s="1"/>
  <c r="U222" i="23"/>
  <c r="T223" i="23"/>
  <c r="I223" i="25"/>
  <c r="D223" i="25"/>
  <c r="M222" i="26"/>
  <c r="K223" i="26" s="1"/>
  <c r="L222" i="26"/>
  <c r="J223" i="26" s="1"/>
  <c r="D223" i="26" s="1"/>
  <c r="T224" i="21"/>
  <c r="U223" i="21"/>
  <c r="U224" i="19"/>
  <c r="T225" i="19"/>
  <c r="I241" i="29"/>
  <c r="F224" i="22"/>
  <c r="S225" i="20"/>
  <c r="I225" i="21"/>
  <c r="L224" i="22"/>
  <c r="J225" i="22" s="1"/>
  <c r="M224" i="22"/>
  <c r="K225" i="22" s="1"/>
  <c r="I224" i="23"/>
  <c r="D224" i="23"/>
  <c r="I226" i="19"/>
  <c r="D226" i="19"/>
  <c r="S224" i="23"/>
  <c r="U223" i="23" s="1"/>
  <c r="S228" i="15"/>
  <c r="F223" i="24"/>
  <c r="E227" i="17"/>
  <c r="F228" i="11"/>
  <c r="S226" i="18"/>
  <c r="D228" i="15"/>
  <c r="L227" i="16"/>
  <c r="J228" i="16" s="1"/>
  <c r="M227" i="16"/>
  <c r="K228" i="16" s="1"/>
  <c r="I227" i="17"/>
  <c r="S228" i="11"/>
  <c r="S224" i="22"/>
  <c r="U221" i="25"/>
  <c r="T222" i="25"/>
  <c r="E241" i="29"/>
  <c r="D241" i="29"/>
  <c r="L223" i="24"/>
  <c r="J224" i="24" s="1"/>
  <c r="M223" i="24"/>
  <c r="K224" i="24" s="1"/>
  <c r="U222" i="25" l="1"/>
  <c r="T226" i="19"/>
  <c r="I228" i="16"/>
  <c r="M226" i="19"/>
  <c r="K227" i="19" s="1"/>
  <c r="L226" i="19"/>
  <c r="J227" i="19" s="1"/>
  <c r="D227" i="19" s="1"/>
  <c r="U226" i="16"/>
  <c r="T227" i="16"/>
  <c r="F229" i="11"/>
  <c r="F224" i="23"/>
  <c r="U224" i="20"/>
  <c r="T225" i="20"/>
  <c r="E224" i="24"/>
  <c r="T228" i="11"/>
  <c r="U227" i="11"/>
  <c r="L227" i="17"/>
  <c r="J228" i="17" s="1"/>
  <c r="M227" i="17"/>
  <c r="K228" i="17" s="1"/>
  <c r="E227" i="18"/>
  <c r="F226" i="19"/>
  <c r="M225" i="21"/>
  <c r="K226" i="21" s="1"/>
  <c r="L225" i="21"/>
  <c r="J226" i="21" s="1"/>
  <c r="I223" i="26"/>
  <c r="M223" i="25"/>
  <c r="K224" i="25" s="1"/>
  <c r="L223" i="25"/>
  <c r="J224" i="25" s="1"/>
  <c r="D224" i="25" s="1"/>
  <c r="I227" i="18"/>
  <c r="D227" i="18"/>
  <c r="U227" i="15"/>
  <c r="F241" i="29"/>
  <c r="U223" i="22"/>
  <c r="T224" i="22"/>
  <c r="S226" i="20"/>
  <c r="F223" i="25"/>
  <c r="S241" i="29"/>
  <c r="E229" i="11"/>
  <c r="F228" i="15"/>
  <c r="I225" i="22"/>
  <c r="M241" i="29"/>
  <c r="K242" i="29" s="1"/>
  <c r="L241" i="29"/>
  <c r="J242" i="29" s="1"/>
  <c r="D242" i="29" s="1"/>
  <c r="T225" i="21"/>
  <c r="T224" i="23"/>
  <c r="D228" i="16"/>
  <c r="I224" i="24"/>
  <c r="E225" i="22"/>
  <c r="U225" i="18"/>
  <c r="T226" i="18"/>
  <c r="S227" i="17"/>
  <c r="D224" i="24"/>
  <c r="M224" i="23"/>
  <c r="K225" i="23" s="1"/>
  <c r="L224" i="23"/>
  <c r="J225" i="23" s="1"/>
  <c r="D225" i="23" s="1"/>
  <c r="D225" i="22"/>
  <c r="I229" i="11"/>
  <c r="I226" i="20"/>
  <c r="D226" i="20"/>
  <c r="L228" i="15"/>
  <c r="J229" i="15" s="1"/>
  <c r="M228" i="15"/>
  <c r="K229" i="15" s="1"/>
  <c r="T228" i="15"/>
  <c r="E228" i="16"/>
  <c r="F225" i="23" l="1"/>
  <c r="I229" i="15"/>
  <c r="E225" i="23"/>
  <c r="S229" i="11"/>
  <c r="L227" i="18"/>
  <c r="J228" i="18" s="1"/>
  <c r="D228" i="18" s="1"/>
  <c r="M227" i="18"/>
  <c r="K228" i="18" s="1"/>
  <c r="E228" i="18" s="1"/>
  <c r="T226" i="20"/>
  <c r="F226" i="20"/>
  <c r="F224" i="25"/>
  <c r="L223" i="26"/>
  <c r="J224" i="26" s="1"/>
  <c r="M223" i="26"/>
  <c r="K224" i="26" s="1"/>
  <c r="I228" i="17"/>
  <c r="D228" i="17"/>
  <c r="E228" i="17"/>
  <c r="M225" i="22"/>
  <c r="K226" i="22" s="1"/>
  <c r="L225" i="22"/>
  <c r="J226" i="22" s="1"/>
  <c r="D226" i="22" s="1"/>
  <c r="D229" i="15"/>
  <c r="E242" i="29"/>
  <c r="F227" i="18"/>
  <c r="I224" i="25"/>
  <c r="I226" i="21"/>
  <c r="D226" i="21"/>
  <c r="S224" i="24"/>
  <c r="I227" i="19"/>
  <c r="F225" i="22"/>
  <c r="F228" i="16"/>
  <c r="S228" i="16"/>
  <c r="M229" i="11"/>
  <c r="K230" i="11" s="1"/>
  <c r="E230" i="11" s="1"/>
  <c r="L229" i="11"/>
  <c r="J230" i="11" s="1"/>
  <c r="F224" i="24"/>
  <c r="T241" i="29"/>
  <c r="U240" i="29"/>
  <c r="F242" i="29"/>
  <c r="F227" i="19"/>
  <c r="E229" i="15"/>
  <c r="M226" i="20"/>
  <c r="K227" i="20" s="1"/>
  <c r="L226" i="20"/>
  <c r="J227" i="20" s="1"/>
  <c r="D227" i="20" s="1"/>
  <c r="I225" i="23"/>
  <c r="T227" i="17"/>
  <c r="U226" i="17"/>
  <c r="S225" i="22"/>
  <c r="L224" i="24"/>
  <c r="J225" i="24" s="1"/>
  <c r="M224" i="24"/>
  <c r="K225" i="24" s="1"/>
  <c r="I242" i="29"/>
  <c r="E224" i="25"/>
  <c r="E226" i="21"/>
  <c r="S227" i="18"/>
  <c r="U225" i="20"/>
  <c r="E227" i="19"/>
  <c r="M228" i="16"/>
  <c r="K229" i="16" s="1"/>
  <c r="L228" i="16"/>
  <c r="J229" i="16" s="1"/>
  <c r="S230" i="11" l="1"/>
  <c r="U229" i="11" s="1"/>
  <c r="F227" i="20"/>
  <c r="L227" i="19"/>
  <c r="J228" i="19" s="1"/>
  <c r="M227" i="19"/>
  <c r="K228" i="19" s="1"/>
  <c r="E228" i="19" s="1"/>
  <c r="F226" i="21"/>
  <c r="M224" i="25"/>
  <c r="K225" i="25" s="1"/>
  <c r="L224" i="25"/>
  <c r="J225" i="25" s="1"/>
  <c r="S242" i="29"/>
  <c r="F228" i="17"/>
  <c r="I224" i="26"/>
  <c r="D224" i="26"/>
  <c r="I229" i="16"/>
  <c r="S229" i="15"/>
  <c r="D229" i="16"/>
  <c r="F226" i="22"/>
  <c r="E225" i="24"/>
  <c r="M226" i="21"/>
  <c r="K227" i="21" s="1"/>
  <c r="E227" i="21" s="1"/>
  <c r="L226" i="21"/>
  <c r="J227" i="21" s="1"/>
  <c r="F228" i="18"/>
  <c r="I226" i="22"/>
  <c r="S228" i="17"/>
  <c r="M228" i="17"/>
  <c r="K229" i="17" s="1"/>
  <c r="L228" i="17"/>
  <c r="J229" i="17" s="1"/>
  <c r="M229" i="15"/>
  <c r="K230" i="15" s="1"/>
  <c r="E230" i="15" s="1"/>
  <c r="L229" i="15"/>
  <c r="J230" i="15" s="1"/>
  <c r="S228" i="18"/>
  <c r="T228" i="18" s="1"/>
  <c r="S224" i="25"/>
  <c r="I225" i="24"/>
  <c r="L225" i="23"/>
  <c r="J226" i="23" s="1"/>
  <c r="M225" i="23"/>
  <c r="K226" i="23" s="1"/>
  <c r="E226" i="23" s="1"/>
  <c r="D225" i="24"/>
  <c r="E229" i="16"/>
  <c r="T224" i="24"/>
  <c r="U223" i="24"/>
  <c r="S225" i="23"/>
  <c r="S227" i="19"/>
  <c r="U226" i="18"/>
  <c r="T227" i="18"/>
  <c r="L242" i="29"/>
  <c r="J243" i="29" s="1"/>
  <c r="M242" i="29"/>
  <c r="K243" i="29" s="1"/>
  <c r="E226" i="22"/>
  <c r="I227" i="20"/>
  <c r="U227" i="16"/>
  <c r="T228" i="16"/>
  <c r="S226" i="21"/>
  <c r="U224" i="22"/>
  <c r="T225" i="22"/>
  <c r="E227" i="20"/>
  <c r="I230" i="11"/>
  <c r="D230" i="11"/>
  <c r="F229" i="15"/>
  <c r="I228" i="18"/>
  <c r="T229" i="11"/>
  <c r="U228" i="11"/>
  <c r="T230" i="11" l="1"/>
  <c r="U227" i="18"/>
  <c r="S230" i="15"/>
  <c r="U229" i="15" s="1"/>
  <c r="F230" i="11"/>
  <c r="U223" i="25"/>
  <c r="T224" i="25"/>
  <c r="I229" i="17"/>
  <c r="D229" i="17"/>
  <c r="I225" i="25"/>
  <c r="D225" i="25"/>
  <c r="S226" i="22"/>
  <c r="T227" i="19"/>
  <c r="U226" i="19"/>
  <c r="I227" i="21"/>
  <c r="U225" i="21"/>
  <c r="T226" i="21"/>
  <c r="S226" i="23"/>
  <c r="T226" i="23" s="1"/>
  <c r="F225" i="24"/>
  <c r="M225" i="24"/>
  <c r="K226" i="24" s="1"/>
  <c r="E226" i="24" s="1"/>
  <c r="L225" i="24"/>
  <c r="J226" i="24" s="1"/>
  <c r="D226" i="24" s="1"/>
  <c r="E229" i="17"/>
  <c r="T229" i="15"/>
  <c r="U228" i="15"/>
  <c r="L224" i="26"/>
  <c r="J225" i="26" s="1"/>
  <c r="M224" i="26"/>
  <c r="K225" i="26" s="1"/>
  <c r="E243" i="29"/>
  <c r="I228" i="19"/>
  <c r="D228" i="19"/>
  <c r="L227" i="20"/>
  <c r="J228" i="20" s="1"/>
  <c r="M227" i="20"/>
  <c r="K228" i="20" s="1"/>
  <c r="E228" i="20" s="1"/>
  <c r="S228" i="19"/>
  <c r="T228" i="19" s="1"/>
  <c r="I226" i="23"/>
  <c r="D226" i="23"/>
  <c r="I230" i="15"/>
  <c r="D230" i="15"/>
  <c r="L230" i="11"/>
  <c r="J231" i="11" s="1"/>
  <c r="D231" i="11" s="1"/>
  <c r="M230" i="11"/>
  <c r="K231" i="11" s="1"/>
  <c r="S227" i="21"/>
  <c r="T227" i="21" s="1"/>
  <c r="S229" i="16"/>
  <c r="L226" i="22"/>
  <c r="J227" i="22" s="1"/>
  <c r="M226" i="22"/>
  <c r="K227" i="22" s="1"/>
  <c r="E227" i="22" s="1"/>
  <c r="M228" i="18"/>
  <c r="K229" i="18" s="1"/>
  <c r="L228" i="18"/>
  <c r="J229" i="18" s="1"/>
  <c r="S227" i="20"/>
  <c r="I243" i="29"/>
  <c r="D243" i="29"/>
  <c r="U224" i="23"/>
  <c r="T225" i="23"/>
  <c r="E225" i="25"/>
  <c r="T228" i="17"/>
  <c r="U227" i="17"/>
  <c r="S225" i="24"/>
  <c r="F229" i="16"/>
  <c r="L229" i="16"/>
  <c r="J230" i="16" s="1"/>
  <c r="M229" i="16"/>
  <c r="K230" i="16" s="1"/>
  <c r="E230" i="16" s="1"/>
  <c r="T242" i="29"/>
  <c r="U241" i="29"/>
  <c r="D227" i="21"/>
  <c r="T230" i="15" l="1"/>
  <c r="U227" i="19"/>
  <c r="F226" i="24"/>
  <c r="S226" i="24"/>
  <c r="U225" i="24" s="1"/>
  <c r="S227" i="22"/>
  <c r="U226" i="22" s="1"/>
  <c r="S230" i="16"/>
  <c r="U229" i="16" s="1"/>
  <c r="F243" i="29"/>
  <c r="I227" i="22"/>
  <c r="D227" i="22"/>
  <c r="F230" i="15"/>
  <c r="I228" i="20"/>
  <c r="D228" i="20"/>
  <c r="F228" i="19"/>
  <c r="I230" i="16"/>
  <c r="M226" i="23"/>
  <c r="K227" i="23" s="1"/>
  <c r="L226" i="23"/>
  <c r="J227" i="23" s="1"/>
  <c r="D227" i="23" s="1"/>
  <c r="I225" i="26"/>
  <c r="U226" i="21"/>
  <c r="M229" i="17"/>
  <c r="K230" i="17" s="1"/>
  <c r="E230" i="17" s="1"/>
  <c r="L229" i="17"/>
  <c r="J230" i="17" s="1"/>
  <c r="M243" i="29"/>
  <c r="K244" i="29" s="1"/>
  <c r="E244" i="29" s="1"/>
  <c r="L243" i="29"/>
  <c r="J244" i="29" s="1"/>
  <c r="E229" i="18"/>
  <c r="E231" i="11"/>
  <c r="D225" i="26"/>
  <c r="L228" i="19"/>
  <c r="J229" i="19" s="1"/>
  <c r="M228" i="19"/>
  <c r="K229" i="19" s="1"/>
  <c r="L225" i="25"/>
  <c r="J226" i="25" s="1"/>
  <c r="D226" i="25" s="1"/>
  <c r="M225" i="25"/>
  <c r="K226" i="25" s="1"/>
  <c r="U226" i="20"/>
  <c r="T227" i="20"/>
  <c r="F226" i="23"/>
  <c r="L227" i="21"/>
  <c r="J228" i="21" s="1"/>
  <c r="D228" i="21" s="1"/>
  <c r="M227" i="21"/>
  <c r="K228" i="21" s="1"/>
  <c r="F225" i="25"/>
  <c r="T225" i="24"/>
  <c r="U224" i="24"/>
  <c r="S225" i="25"/>
  <c r="I229" i="18"/>
  <c r="D229" i="18"/>
  <c r="F231" i="11"/>
  <c r="F227" i="21"/>
  <c r="D230" i="16"/>
  <c r="U225" i="23"/>
  <c r="S228" i="20"/>
  <c r="U228" i="16"/>
  <c r="T229" i="16"/>
  <c r="I231" i="11"/>
  <c r="L230" i="15"/>
  <c r="J231" i="15" s="1"/>
  <c r="D231" i="15" s="1"/>
  <c r="M230" i="15"/>
  <c r="K231" i="15" s="1"/>
  <c r="S243" i="29"/>
  <c r="S229" i="17"/>
  <c r="I226" i="24"/>
  <c r="U225" i="22"/>
  <c r="T226" i="22"/>
  <c r="F229" i="17"/>
  <c r="T230" i="16" l="1"/>
  <c r="T227" i="22"/>
  <c r="T226" i="24"/>
  <c r="U228" i="17"/>
  <c r="T229" i="17"/>
  <c r="L231" i="11"/>
  <c r="J232" i="11" s="1"/>
  <c r="M231" i="11"/>
  <c r="K232" i="11" s="1"/>
  <c r="E232" i="11" s="1"/>
  <c r="F228" i="21"/>
  <c r="I228" i="21"/>
  <c r="F227" i="23"/>
  <c r="T228" i="20"/>
  <c r="I229" i="19"/>
  <c r="I244" i="29"/>
  <c r="F231" i="15"/>
  <c r="S244" i="29"/>
  <c r="U243" i="29" s="1"/>
  <c r="L226" i="24"/>
  <c r="J227" i="24" s="1"/>
  <c r="M226" i="24"/>
  <c r="K227" i="24" s="1"/>
  <c r="I231" i="15"/>
  <c r="F230" i="16"/>
  <c r="E226" i="25"/>
  <c r="I230" i="17"/>
  <c r="D230" i="17"/>
  <c r="S230" i="17"/>
  <c r="T230" i="17" s="1"/>
  <c r="F229" i="18"/>
  <c r="T225" i="25"/>
  <c r="U224" i="25"/>
  <c r="E228" i="21"/>
  <c r="E229" i="19"/>
  <c r="I227" i="23"/>
  <c r="S231" i="11"/>
  <c r="E227" i="23"/>
  <c r="F228" i="20"/>
  <c r="M227" i="22"/>
  <c r="K228" i="22" s="1"/>
  <c r="L227" i="22"/>
  <c r="J228" i="22" s="1"/>
  <c r="D228" i="22" s="1"/>
  <c r="E231" i="15"/>
  <c r="M229" i="18"/>
  <c r="K230" i="18" s="1"/>
  <c r="E230" i="18" s="1"/>
  <c r="L229" i="18"/>
  <c r="J230" i="18" s="1"/>
  <c r="D230" i="18" s="1"/>
  <c r="F226" i="25"/>
  <c r="U227" i="20"/>
  <c r="T243" i="29"/>
  <c r="U242" i="29"/>
  <c r="I226" i="25"/>
  <c r="S229" i="18"/>
  <c r="L225" i="26"/>
  <c r="J226" i="26" s="1"/>
  <c r="D226" i="26" s="1"/>
  <c r="M225" i="26"/>
  <c r="K226" i="26" s="1"/>
  <c r="L230" i="16"/>
  <c r="J231" i="16" s="1"/>
  <c r="D231" i="16" s="1"/>
  <c r="M230" i="16"/>
  <c r="K231" i="16" s="1"/>
  <c r="D229" i="19"/>
  <c r="M228" i="20"/>
  <c r="K229" i="20" s="1"/>
  <c r="L228" i="20"/>
  <c r="J229" i="20" s="1"/>
  <c r="F227" i="22"/>
  <c r="D244" i="29"/>
  <c r="F231" i="16" l="1"/>
  <c r="I229" i="20"/>
  <c r="T229" i="18"/>
  <c r="U228" i="18"/>
  <c r="S226" i="25"/>
  <c r="M227" i="23"/>
  <c r="K228" i="23" s="1"/>
  <c r="E228" i="23" s="1"/>
  <c r="L227" i="23"/>
  <c r="J228" i="23" s="1"/>
  <c r="F230" i="18"/>
  <c r="F229" i="19"/>
  <c r="M226" i="25"/>
  <c r="K227" i="25" s="1"/>
  <c r="L226" i="25"/>
  <c r="J227" i="25" s="1"/>
  <c r="I230" i="18"/>
  <c r="I228" i="22"/>
  <c r="D229" i="20"/>
  <c r="T231" i="11"/>
  <c r="U230" i="11"/>
  <c r="S229" i="19"/>
  <c r="S228" i="21"/>
  <c r="E227" i="24"/>
  <c r="L229" i="19"/>
  <c r="J230" i="19" s="1"/>
  <c r="M229" i="19"/>
  <c r="K230" i="19" s="1"/>
  <c r="F244" i="29"/>
  <c r="I231" i="16"/>
  <c r="S231" i="15"/>
  <c r="L244" i="29"/>
  <c r="J245" i="29" s="1"/>
  <c r="D245" i="29" s="1"/>
  <c r="M244" i="29"/>
  <c r="K245" i="29" s="1"/>
  <c r="E229" i="20"/>
  <c r="S232" i="11"/>
  <c r="F230" i="17"/>
  <c r="L231" i="15"/>
  <c r="J232" i="15" s="1"/>
  <c r="M231" i="15"/>
  <c r="K232" i="15" s="1"/>
  <c r="E232" i="15" s="1"/>
  <c r="F228" i="22"/>
  <c r="I226" i="26"/>
  <c r="T244" i="29"/>
  <c r="E231" i="16"/>
  <c r="S230" i="18"/>
  <c r="U229" i="18" s="1"/>
  <c r="E228" i="22"/>
  <c r="S227" i="23"/>
  <c r="L230" i="17"/>
  <c r="J231" i="17" s="1"/>
  <c r="D231" i="17" s="1"/>
  <c r="M230" i="17"/>
  <c r="K231" i="17" s="1"/>
  <c r="I227" i="24"/>
  <c r="D227" i="24"/>
  <c r="M228" i="21"/>
  <c r="K229" i="21" s="1"/>
  <c r="E229" i="21" s="1"/>
  <c r="L228" i="21"/>
  <c r="J229" i="21" s="1"/>
  <c r="I232" i="11"/>
  <c r="D232" i="11"/>
  <c r="U229" i="17"/>
  <c r="F245" i="29" l="1"/>
  <c r="S232" i="15"/>
  <c r="U231" i="15" s="1"/>
  <c r="M232" i="11"/>
  <c r="K233" i="11" s="1"/>
  <c r="L232" i="11"/>
  <c r="J233" i="11" s="1"/>
  <c r="S228" i="23"/>
  <c r="U227" i="23" s="1"/>
  <c r="T229" i="19"/>
  <c r="U228" i="19"/>
  <c r="I229" i="21"/>
  <c r="D229" i="21"/>
  <c r="S228" i="22"/>
  <c r="F231" i="17"/>
  <c r="U230" i="15"/>
  <c r="T231" i="15"/>
  <c r="S229" i="21"/>
  <c r="T229" i="21" s="1"/>
  <c r="U231" i="11"/>
  <c r="F232" i="11"/>
  <c r="E231" i="17"/>
  <c r="S231" i="16"/>
  <c r="M226" i="26"/>
  <c r="K227" i="26" s="1"/>
  <c r="L226" i="26"/>
  <c r="J227" i="26" s="1"/>
  <c r="I230" i="19"/>
  <c r="T228" i="21"/>
  <c r="U227" i="21"/>
  <c r="F227" i="24"/>
  <c r="I231" i="17"/>
  <c r="T227" i="23"/>
  <c r="U226" i="23"/>
  <c r="I232" i="15"/>
  <c r="D232" i="15"/>
  <c r="E245" i="29"/>
  <c r="M231" i="16"/>
  <c r="K232" i="16" s="1"/>
  <c r="L231" i="16"/>
  <c r="J232" i="16" s="1"/>
  <c r="S227" i="24"/>
  <c r="E230" i="19"/>
  <c r="I227" i="25"/>
  <c r="D227" i="25"/>
  <c r="T226" i="25"/>
  <c r="U225" i="25"/>
  <c r="L229" i="20"/>
  <c r="J230" i="20" s="1"/>
  <c r="D230" i="20" s="1"/>
  <c r="M229" i="20"/>
  <c r="K230" i="20" s="1"/>
  <c r="E230" i="20" s="1"/>
  <c r="M227" i="24"/>
  <c r="K228" i="24" s="1"/>
  <c r="L227" i="24"/>
  <c r="J228" i="24" s="1"/>
  <c r="D228" i="24" s="1"/>
  <c r="I245" i="29"/>
  <c r="T232" i="11"/>
  <c r="L228" i="22"/>
  <c r="J229" i="22" s="1"/>
  <c r="M228" i="22"/>
  <c r="K229" i="22" s="1"/>
  <c r="E229" i="22" s="1"/>
  <c r="S229" i="20"/>
  <c r="M230" i="18"/>
  <c r="K231" i="18" s="1"/>
  <c r="L230" i="18"/>
  <c r="J231" i="18" s="1"/>
  <c r="I228" i="23"/>
  <c r="D228" i="23"/>
  <c r="T230" i="18"/>
  <c r="F229" i="20"/>
  <c r="D230" i="19"/>
  <c r="E227" i="25"/>
  <c r="T228" i="23" l="1"/>
  <c r="U228" i="21"/>
  <c r="F228" i="24"/>
  <c r="I229" i="22"/>
  <c r="D229" i="22"/>
  <c r="S230" i="19"/>
  <c r="L232" i="15"/>
  <c r="J233" i="15" s="1"/>
  <c r="D233" i="15" s="1"/>
  <c r="M232" i="15"/>
  <c r="K233" i="15" s="1"/>
  <c r="L230" i="19"/>
  <c r="J231" i="19" s="1"/>
  <c r="D231" i="19" s="1"/>
  <c r="M230" i="19"/>
  <c r="K231" i="19" s="1"/>
  <c r="M229" i="21"/>
  <c r="K230" i="21" s="1"/>
  <c r="L229" i="21"/>
  <c r="J230" i="21" s="1"/>
  <c r="D230" i="21" s="1"/>
  <c r="I233" i="11"/>
  <c r="E231" i="18"/>
  <c r="F227" i="25"/>
  <c r="E228" i="24"/>
  <c r="T228" i="22"/>
  <c r="U227" i="22"/>
  <c r="S227" i="25"/>
  <c r="T227" i="24"/>
  <c r="U226" i="24"/>
  <c r="T231" i="16"/>
  <c r="U230" i="16"/>
  <c r="F229" i="21"/>
  <c r="F230" i="19"/>
  <c r="I231" i="18"/>
  <c r="D231" i="18"/>
  <c r="I228" i="24"/>
  <c r="I227" i="26"/>
  <c r="D227" i="26"/>
  <c r="S231" i="17"/>
  <c r="S229" i="22"/>
  <c r="F228" i="23"/>
  <c r="S230" i="20"/>
  <c r="U229" i="20" s="1"/>
  <c r="S245" i="29"/>
  <c r="E233" i="11"/>
  <c r="F230" i="20"/>
  <c r="T229" i="20"/>
  <c r="U228" i="20"/>
  <c r="M228" i="23"/>
  <c r="K229" i="23" s="1"/>
  <c r="L228" i="23"/>
  <c r="J229" i="23" s="1"/>
  <c r="M245" i="29"/>
  <c r="K246" i="29" s="1"/>
  <c r="E246" i="29" s="1"/>
  <c r="L245" i="29"/>
  <c r="J246" i="29" s="1"/>
  <c r="I230" i="20"/>
  <c r="L227" i="25"/>
  <c r="J228" i="25" s="1"/>
  <c r="D228" i="25" s="1"/>
  <c r="M227" i="25"/>
  <c r="K228" i="25" s="1"/>
  <c r="I232" i="16"/>
  <c r="D232" i="16"/>
  <c r="F232" i="15"/>
  <c r="M231" i="17"/>
  <c r="K232" i="17" s="1"/>
  <c r="E232" i="17" s="1"/>
  <c r="L231" i="17"/>
  <c r="J232" i="17" s="1"/>
  <c r="E232" i="16"/>
  <c r="D233" i="11"/>
  <c r="T232" i="15"/>
  <c r="T230" i="20" l="1"/>
  <c r="L228" i="24"/>
  <c r="J229" i="24" s="1"/>
  <c r="M228" i="24"/>
  <c r="K229" i="24" s="1"/>
  <c r="T229" i="22"/>
  <c r="S231" i="18"/>
  <c r="L229" i="22"/>
  <c r="J230" i="22" s="1"/>
  <c r="M229" i="22"/>
  <c r="K230" i="22" s="1"/>
  <c r="S232" i="16"/>
  <c r="L232" i="16"/>
  <c r="J233" i="16" s="1"/>
  <c r="M232" i="16"/>
  <c r="K233" i="16" s="1"/>
  <c r="E233" i="16" s="1"/>
  <c r="T245" i="29"/>
  <c r="U244" i="29"/>
  <c r="S232" i="17"/>
  <c r="T232" i="17" s="1"/>
  <c r="F231" i="18"/>
  <c r="U228" i="22"/>
  <c r="M233" i="11"/>
  <c r="K234" i="11" s="1"/>
  <c r="E234" i="11" s="1"/>
  <c r="L233" i="11"/>
  <c r="J234" i="11" s="1"/>
  <c r="U229" i="19"/>
  <c r="T230" i="19"/>
  <c r="I232" i="17"/>
  <c r="D232" i="17"/>
  <c r="S233" i="11"/>
  <c r="T231" i="17"/>
  <c r="U230" i="17"/>
  <c r="E228" i="25"/>
  <c r="I230" i="21"/>
  <c r="E233" i="15"/>
  <c r="F229" i="22"/>
  <c r="F233" i="11"/>
  <c r="M230" i="20"/>
  <c r="K231" i="20" s="1"/>
  <c r="L230" i="20"/>
  <c r="J231" i="20" s="1"/>
  <c r="S246" i="29"/>
  <c r="U245" i="29" s="1"/>
  <c r="F230" i="21"/>
  <c r="E231" i="19"/>
  <c r="F233" i="15"/>
  <c r="I229" i="23"/>
  <c r="D229" i="23"/>
  <c r="L227" i="26"/>
  <c r="J228" i="26" s="1"/>
  <c r="M227" i="26"/>
  <c r="K228" i="26" s="1"/>
  <c r="F231" i="19"/>
  <c r="F228" i="25"/>
  <c r="I231" i="19"/>
  <c r="I246" i="29"/>
  <c r="D246" i="29"/>
  <c r="E229" i="23"/>
  <c r="F232" i="16"/>
  <c r="I228" i="25"/>
  <c r="L231" i="18"/>
  <c r="J232" i="18" s="1"/>
  <c r="M231" i="18"/>
  <c r="K232" i="18" s="1"/>
  <c r="T227" i="25"/>
  <c r="U226" i="25"/>
  <c r="S228" i="24"/>
  <c r="E230" i="21"/>
  <c r="I233" i="15"/>
  <c r="U231" i="17" l="1"/>
  <c r="T246" i="29"/>
  <c r="M231" i="19"/>
  <c r="K232" i="19" s="1"/>
  <c r="E232" i="19" s="1"/>
  <c r="L231" i="19"/>
  <c r="J232" i="19" s="1"/>
  <c r="I228" i="26"/>
  <c r="M232" i="17"/>
  <c r="K233" i="17" s="1"/>
  <c r="L232" i="17"/>
  <c r="J233" i="17" s="1"/>
  <c r="D233" i="17" s="1"/>
  <c r="I230" i="22"/>
  <c r="M233" i="15"/>
  <c r="K234" i="15" s="1"/>
  <c r="L233" i="15"/>
  <c r="J234" i="15" s="1"/>
  <c r="F229" i="23"/>
  <c r="E231" i="20"/>
  <c r="S233" i="16"/>
  <c r="U232" i="16" s="1"/>
  <c r="I229" i="24"/>
  <c r="D229" i="24"/>
  <c r="S229" i="23"/>
  <c r="M246" i="29"/>
  <c r="K247" i="29" s="1"/>
  <c r="L246" i="29"/>
  <c r="J247" i="29" s="1"/>
  <c r="D247" i="29" s="1"/>
  <c r="D230" i="22"/>
  <c r="S228" i="25"/>
  <c r="F232" i="17"/>
  <c r="U231" i="16"/>
  <c r="T232" i="16"/>
  <c r="E232" i="18"/>
  <c r="T228" i="24"/>
  <c r="U227" i="24"/>
  <c r="F246" i="29"/>
  <c r="I231" i="20"/>
  <c r="D231" i="20"/>
  <c r="S233" i="15"/>
  <c r="T233" i="11"/>
  <c r="U232" i="11"/>
  <c r="I233" i="16"/>
  <c r="I232" i="18"/>
  <c r="M228" i="25"/>
  <c r="K229" i="25" s="1"/>
  <c r="L228" i="25"/>
  <c r="J229" i="25" s="1"/>
  <c r="I234" i="11"/>
  <c r="T231" i="18"/>
  <c r="U230" i="18"/>
  <c r="S230" i="21"/>
  <c r="E229" i="24"/>
  <c r="D228" i="26"/>
  <c r="D233" i="16"/>
  <c r="L229" i="23"/>
  <c r="J230" i="23" s="1"/>
  <c r="M229" i="23"/>
  <c r="K230" i="23" s="1"/>
  <c r="S231" i="19"/>
  <c r="D234" i="11"/>
  <c r="L230" i="21"/>
  <c r="J231" i="21" s="1"/>
  <c r="M230" i="21"/>
  <c r="K231" i="21" s="1"/>
  <c r="S234" i="11"/>
  <c r="U233" i="11" s="1"/>
  <c r="D232" i="18"/>
  <c r="E230" i="22"/>
  <c r="T233" i="16" l="1"/>
  <c r="U229" i="21"/>
  <c r="T230" i="21"/>
  <c r="U232" i="15"/>
  <c r="T233" i="15"/>
  <c r="F233" i="17"/>
  <c r="T229" i="23"/>
  <c r="U228" i="23"/>
  <c r="I230" i="23"/>
  <c r="T234" i="11"/>
  <c r="F247" i="29"/>
  <c r="I247" i="29"/>
  <c r="F232" i="18"/>
  <c r="I231" i="21"/>
  <c r="D231" i="21"/>
  <c r="S232" i="19"/>
  <c r="T232" i="19" s="1"/>
  <c r="M233" i="16"/>
  <c r="K234" i="16" s="1"/>
  <c r="L233" i="16"/>
  <c r="J234" i="16" s="1"/>
  <c r="E229" i="25"/>
  <c r="E247" i="29"/>
  <c r="S231" i="20"/>
  <c r="I232" i="19"/>
  <c r="D232" i="19"/>
  <c r="I229" i="25"/>
  <c r="D229" i="25"/>
  <c r="F230" i="22"/>
  <c r="L229" i="24"/>
  <c r="J230" i="24" s="1"/>
  <c r="D230" i="24" s="1"/>
  <c r="M229" i="24"/>
  <c r="K230" i="24" s="1"/>
  <c r="E230" i="24" s="1"/>
  <c r="I234" i="15"/>
  <c r="D234" i="15"/>
  <c r="I233" i="17"/>
  <c r="E231" i="21"/>
  <c r="F231" i="20"/>
  <c r="E233" i="17"/>
  <c r="M228" i="26"/>
  <c r="K229" i="26" s="1"/>
  <c r="L228" i="26"/>
  <c r="J229" i="26" s="1"/>
  <c r="S230" i="22"/>
  <c r="F234" i="11"/>
  <c r="T231" i="19"/>
  <c r="U230" i="19"/>
  <c r="F233" i="16"/>
  <c r="S229" i="24"/>
  <c r="M234" i="11"/>
  <c r="K235" i="11" s="1"/>
  <c r="L234" i="11"/>
  <c r="J235" i="11" s="1"/>
  <c r="M232" i="18"/>
  <c r="K233" i="18" s="1"/>
  <c r="L232" i="18"/>
  <c r="J233" i="18" s="1"/>
  <c r="E234" i="15"/>
  <c r="L231" i="20"/>
  <c r="J232" i="20" s="1"/>
  <c r="D232" i="20" s="1"/>
  <c r="M231" i="20"/>
  <c r="K232" i="20" s="1"/>
  <c r="S232" i="18"/>
  <c r="U227" i="25"/>
  <c r="T228" i="25"/>
  <c r="E230" i="23"/>
  <c r="F229" i="24"/>
  <c r="D230" i="23"/>
  <c r="L230" i="22"/>
  <c r="J231" i="22" s="1"/>
  <c r="D231" i="22" s="1"/>
  <c r="M230" i="22"/>
  <c r="K231" i="22" s="1"/>
  <c r="E231" i="22" s="1"/>
  <c r="U231" i="19" l="1"/>
  <c r="F230" i="23"/>
  <c r="F230" i="24"/>
  <c r="T232" i="18"/>
  <c r="U231" i="18"/>
  <c r="S230" i="24"/>
  <c r="S233" i="17"/>
  <c r="F232" i="20"/>
  <c r="L234" i="15"/>
  <c r="J235" i="15" s="1"/>
  <c r="D235" i="15" s="1"/>
  <c r="M234" i="15"/>
  <c r="K235" i="15" s="1"/>
  <c r="E235" i="15" s="1"/>
  <c r="F231" i="22"/>
  <c r="M232" i="19"/>
  <c r="K233" i="19" s="1"/>
  <c r="L232" i="19"/>
  <c r="J233" i="19" s="1"/>
  <c r="S229" i="25"/>
  <c r="T230" i="22"/>
  <c r="U229" i="22"/>
  <c r="L233" i="17"/>
  <c r="J234" i="17" s="1"/>
  <c r="M233" i="17"/>
  <c r="K234" i="17" s="1"/>
  <c r="E234" i="17" s="1"/>
  <c r="I234" i="16"/>
  <c r="S230" i="23"/>
  <c r="I232" i="20"/>
  <c r="I235" i="11"/>
  <c r="D235" i="11"/>
  <c r="I229" i="26"/>
  <c r="S231" i="21"/>
  <c r="F234" i="15"/>
  <c r="I230" i="24"/>
  <c r="F229" i="25"/>
  <c r="F232" i="19"/>
  <c r="S247" i="29"/>
  <c r="E234" i="16"/>
  <c r="L247" i="29"/>
  <c r="J248" i="29" s="1"/>
  <c r="M247" i="29"/>
  <c r="K248" i="29" s="1"/>
  <c r="I233" i="18"/>
  <c r="S231" i="22"/>
  <c r="T231" i="22" s="1"/>
  <c r="M229" i="25"/>
  <c r="K230" i="25" s="1"/>
  <c r="E230" i="25" s="1"/>
  <c r="L229" i="25"/>
  <c r="J230" i="25" s="1"/>
  <c r="D230" i="25" s="1"/>
  <c r="U230" i="20"/>
  <c r="T231" i="20"/>
  <c r="T229" i="24"/>
  <c r="U228" i="24"/>
  <c r="M231" i="21"/>
  <c r="K232" i="21" s="1"/>
  <c r="L231" i="21"/>
  <c r="J232" i="21" s="1"/>
  <c r="D232" i="21" s="1"/>
  <c r="L230" i="23"/>
  <c r="J231" i="23" s="1"/>
  <c r="M230" i="23"/>
  <c r="K231" i="23" s="1"/>
  <c r="E231" i="23" s="1"/>
  <c r="I231" i="22"/>
  <c r="E233" i="18"/>
  <c r="S234" i="15"/>
  <c r="E235" i="11"/>
  <c r="D234" i="16"/>
  <c r="D229" i="26"/>
  <c r="E232" i="20"/>
  <c r="F231" i="21"/>
  <c r="D233" i="18"/>
  <c r="S234" i="17" l="1"/>
  <c r="T234" i="17" s="1"/>
  <c r="S231" i="23"/>
  <c r="U230" i="23" s="1"/>
  <c r="S230" i="25"/>
  <c r="T230" i="25" s="1"/>
  <c r="T234" i="15"/>
  <c r="U233" i="15"/>
  <c r="L233" i="18"/>
  <c r="J234" i="18" s="1"/>
  <c r="D234" i="18" s="1"/>
  <c r="M233" i="18"/>
  <c r="K234" i="18" s="1"/>
  <c r="E234" i="18" s="1"/>
  <c r="F230" i="25"/>
  <c r="U230" i="21"/>
  <c r="T231" i="21"/>
  <c r="I234" i="17"/>
  <c r="D234" i="17"/>
  <c r="I233" i="19"/>
  <c r="F233" i="18"/>
  <c r="S232" i="20"/>
  <c r="S235" i="15"/>
  <c r="T235" i="15" s="1"/>
  <c r="S234" i="16"/>
  <c r="E233" i="19"/>
  <c r="S235" i="11"/>
  <c r="I231" i="23"/>
  <c r="U229" i="24"/>
  <c r="I248" i="29"/>
  <c r="D248" i="29"/>
  <c r="L235" i="11"/>
  <c r="J236" i="11" s="1"/>
  <c r="D236" i="11" s="1"/>
  <c r="M235" i="11"/>
  <c r="K236" i="11" s="1"/>
  <c r="E236" i="11" s="1"/>
  <c r="L234" i="16"/>
  <c r="J235" i="16" s="1"/>
  <c r="D235" i="16" s="1"/>
  <c r="M234" i="16"/>
  <c r="K235" i="16" s="1"/>
  <c r="I235" i="15"/>
  <c r="D231" i="23"/>
  <c r="M231" i="22"/>
  <c r="K232" i="22" s="1"/>
  <c r="L231" i="22"/>
  <c r="J232" i="22" s="1"/>
  <c r="U246" i="29"/>
  <c r="T247" i="29"/>
  <c r="M232" i="20"/>
  <c r="K233" i="20" s="1"/>
  <c r="E233" i="20" s="1"/>
  <c r="L232" i="20"/>
  <c r="J233" i="20" s="1"/>
  <c r="F234" i="16"/>
  <c r="D233" i="19"/>
  <c r="F235" i="15"/>
  <c r="F235" i="11"/>
  <c r="S233" i="18"/>
  <c r="F232" i="21"/>
  <c r="I232" i="21"/>
  <c r="T230" i="24"/>
  <c r="I230" i="25"/>
  <c r="E248" i="29"/>
  <c r="M230" i="24"/>
  <c r="K231" i="24" s="1"/>
  <c r="L230" i="24"/>
  <c r="J231" i="24" s="1"/>
  <c r="E232" i="21"/>
  <c r="L229" i="26"/>
  <c r="J230" i="26" s="1"/>
  <c r="D230" i="26" s="1"/>
  <c r="M229" i="26"/>
  <c r="K230" i="26" s="1"/>
  <c r="U229" i="23"/>
  <c r="T230" i="23"/>
  <c r="U230" i="22"/>
  <c r="T229" i="25"/>
  <c r="U228" i="25"/>
  <c r="U232" i="17"/>
  <c r="T233" i="17"/>
  <c r="U233" i="17" l="1"/>
  <c r="U234" i="15"/>
  <c r="S236" i="11"/>
  <c r="U235" i="11" s="1"/>
  <c r="S234" i="18"/>
  <c r="T234" i="18" s="1"/>
  <c r="I231" i="24"/>
  <c r="D231" i="24"/>
  <c r="I232" i="22"/>
  <c r="D232" i="22"/>
  <c r="I236" i="11"/>
  <c r="U233" i="16"/>
  <c r="T234" i="16"/>
  <c r="L234" i="17"/>
  <c r="J235" i="17" s="1"/>
  <c r="M234" i="17"/>
  <c r="K235" i="17" s="1"/>
  <c r="I233" i="20"/>
  <c r="D233" i="20"/>
  <c r="L248" i="29"/>
  <c r="J249" i="29" s="1"/>
  <c r="D249" i="29" s="1"/>
  <c r="M248" i="29"/>
  <c r="K249" i="29" s="1"/>
  <c r="I234" i="18"/>
  <c r="I230" i="26"/>
  <c r="S248" i="29"/>
  <c r="M232" i="21"/>
  <c r="K233" i="21" s="1"/>
  <c r="E233" i="21" s="1"/>
  <c r="L232" i="21"/>
  <c r="J233" i="21" s="1"/>
  <c r="T233" i="18"/>
  <c r="U232" i="18"/>
  <c r="F231" i="23"/>
  <c r="I235" i="16"/>
  <c r="T232" i="20"/>
  <c r="U231" i="20"/>
  <c r="F234" i="17"/>
  <c r="F236" i="11"/>
  <c r="F248" i="29"/>
  <c r="S233" i="19"/>
  <c r="F234" i="18"/>
  <c r="E231" i="24"/>
  <c r="F233" i="19"/>
  <c r="E232" i="22"/>
  <c r="L231" i="23"/>
  <c r="J232" i="23" s="1"/>
  <c r="M231" i="23"/>
  <c r="K232" i="23" s="1"/>
  <c r="S233" i="20"/>
  <c r="U232" i="20" s="1"/>
  <c r="L233" i="19"/>
  <c r="J234" i="19" s="1"/>
  <c r="M233" i="19"/>
  <c r="K234" i="19" s="1"/>
  <c r="U229" i="25"/>
  <c r="T231" i="23"/>
  <c r="S232" i="21"/>
  <c r="M230" i="25"/>
  <c r="K231" i="25" s="1"/>
  <c r="L230" i="25"/>
  <c r="J231" i="25" s="1"/>
  <c r="F235" i="16"/>
  <c r="M235" i="15"/>
  <c r="K236" i="15" s="1"/>
  <c r="L235" i="15"/>
  <c r="J236" i="15" s="1"/>
  <c r="U234" i="11"/>
  <c r="T235" i="11"/>
  <c r="E235" i="16"/>
  <c r="T236" i="11" l="1"/>
  <c r="I232" i="23"/>
  <c r="T233" i="19"/>
  <c r="U232" i="19"/>
  <c r="M234" i="18"/>
  <c r="K235" i="18" s="1"/>
  <c r="L234" i="18"/>
  <c r="J235" i="18" s="1"/>
  <c r="E235" i="17"/>
  <c r="I235" i="17"/>
  <c r="F231" i="24"/>
  <c r="I236" i="15"/>
  <c r="D236" i="15"/>
  <c r="U231" i="21"/>
  <c r="T232" i="21"/>
  <c r="S232" i="22"/>
  <c r="F249" i="29"/>
  <c r="D232" i="23"/>
  <c r="I249" i="29"/>
  <c r="L233" i="20"/>
  <c r="J234" i="20" s="1"/>
  <c r="D234" i="20" s="1"/>
  <c r="M233" i="20"/>
  <c r="K234" i="20" s="1"/>
  <c r="L232" i="22"/>
  <c r="J233" i="22" s="1"/>
  <c r="D233" i="22" s="1"/>
  <c r="M232" i="22"/>
  <c r="K233" i="22" s="1"/>
  <c r="E233" i="22" s="1"/>
  <c r="E231" i="25"/>
  <c r="I234" i="19"/>
  <c r="L235" i="16"/>
  <c r="J236" i="16" s="1"/>
  <c r="M235" i="16"/>
  <c r="K236" i="16" s="1"/>
  <c r="E236" i="16" s="1"/>
  <c r="U247" i="29"/>
  <c r="T248" i="29"/>
  <c r="F233" i="20"/>
  <c r="F232" i="22"/>
  <c r="S233" i="21"/>
  <c r="T233" i="21" s="1"/>
  <c r="D234" i="19"/>
  <c r="I233" i="21"/>
  <c r="D233" i="21"/>
  <c r="M230" i="26"/>
  <c r="K231" i="26" s="1"/>
  <c r="L230" i="26"/>
  <c r="J231" i="26" s="1"/>
  <c r="S235" i="16"/>
  <c r="E236" i="15"/>
  <c r="I231" i="25"/>
  <c r="D231" i="25"/>
  <c r="E232" i="23"/>
  <c r="S231" i="24"/>
  <c r="E234" i="19"/>
  <c r="D235" i="17"/>
  <c r="T233" i="20"/>
  <c r="U233" i="18"/>
  <c r="E249" i="29"/>
  <c r="M236" i="11"/>
  <c r="K237" i="11" s="1"/>
  <c r="L236" i="11"/>
  <c r="J237" i="11" s="1"/>
  <c r="M231" i="24"/>
  <c r="K232" i="24" s="1"/>
  <c r="L231" i="24"/>
  <c r="J232" i="24" s="1"/>
  <c r="D232" i="24" s="1"/>
  <c r="T231" i="24" l="1"/>
  <c r="U230" i="24"/>
  <c r="I234" i="20"/>
  <c r="S233" i="22"/>
  <c r="U232" i="22" s="1"/>
  <c r="I235" i="18"/>
  <c r="D235" i="18"/>
  <c r="I232" i="24"/>
  <c r="S231" i="25"/>
  <c r="U231" i="22"/>
  <c r="T232" i="22"/>
  <c r="E235" i="18"/>
  <c r="I237" i="11"/>
  <c r="D237" i="11"/>
  <c r="S234" i="19"/>
  <c r="M231" i="25"/>
  <c r="K232" i="25" s="1"/>
  <c r="E232" i="25" s="1"/>
  <c r="L231" i="25"/>
  <c r="J232" i="25" s="1"/>
  <c r="D232" i="25" s="1"/>
  <c r="F233" i="22"/>
  <c r="I233" i="22"/>
  <c r="M249" i="29"/>
  <c r="K250" i="29" s="1"/>
  <c r="E250" i="29" s="1"/>
  <c r="L249" i="29"/>
  <c r="J250" i="29" s="1"/>
  <c r="M236" i="15"/>
  <c r="K237" i="15" s="1"/>
  <c r="E237" i="15" s="1"/>
  <c r="L236" i="15"/>
  <c r="J237" i="15" s="1"/>
  <c r="D237" i="15" s="1"/>
  <c r="M235" i="17"/>
  <c r="K236" i="17" s="1"/>
  <c r="L235" i="17"/>
  <c r="J236" i="17" s="1"/>
  <c r="D236" i="17" s="1"/>
  <c r="S235" i="17"/>
  <c r="S249" i="29"/>
  <c r="F231" i="25"/>
  <c r="T235" i="16"/>
  <c r="U234" i="16"/>
  <c r="F234" i="19"/>
  <c r="F234" i="20"/>
  <c r="M234" i="19"/>
  <c r="K235" i="19" s="1"/>
  <c r="E235" i="19" s="1"/>
  <c r="L234" i="19"/>
  <c r="J235" i="19" s="1"/>
  <c r="F232" i="23"/>
  <c r="F236" i="15"/>
  <c r="F232" i="24"/>
  <c r="S232" i="23"/>
  <c r="F233" i="21"/>
  <c r="E237" i="11"/>
  <c r="F235" i="17"/>
  <c r="E232" i="24"/>
  <c r="S236" i="15"/>
  <c r="S236" i="16"/>
  <c r="U235" i="16" s="1"/>
  <c r="I231" i="26"/>
  <c r="D231" i="26"/>
  <c r="L233" i="21"/>
  <c r="J234" i="21" s="1"/>
  <c r="M233" i="21"/>
  <c r="K234" i="21" s="1"/>
  <c r="I236" i="16"/>
  <c r="D236" i="16"/>
  <c r="E234" i="20"/>
  <c r="U232" i="21"/>
  <c r="L232" i="23"/>
  <c r="J233" i="23" s="1"/>
  <c r="M232" i="23"/>
  <c r="K233" i="23" s="1"/>
  <c r="E233" i="23" s="1"/>
  <c r="T233" i="22" l="1"/>
  <c r="F236" i="17"/>
  <c r="S233" i="23"/>
  <c r="U232" i="23" s="1"/>
  <c r="I234" i="21"/>
  <c r="S232" i="24"/>
  <c r="S237" i="11"/>
  <c r="F237" i="15"/>
  <c r="S250" i="29"/>
  <c r="U249" i="29" s="1"/>
  <c r="I250" i="29"/>
  <c r="D250" i="29"/>
  <c r="S235" i="19"/>
  <c r="U234" i="19" s="1"/>
  <c r="S232" i="25"/>
  <c r="T232" i="25" s="1"/>
  <c r="T234" i="19"/>
  <c r="U233" i="19"/>
  <c r="S234" i="20"/>
  <c r="F236" i="16"/>
  <c r="T236" i="15"/>
  <c r="U235" i="15"/>
  <c r="F232" i="25"/>
  <c r="E236" i="17"/>
  <c r="I237" i="15"/>
  <c r="I232" i="25"/>
  <c r="F237" i="11"/>
  <c r="M232" i="24"/>
  <c r="K233" i="24" s="1"/>
  <c r="L232" i="24"/>
  <c r="J233" i="24" s="1"/>
  <c r="I233" i="23"/>
  <c r="M236" i="16"/>
  <c r="K237" i="16" s="1"/>
  <c r="L236" i="16"/>
  <c r="J237" i="16" s="1"/>
  <c r="D234" i="21"/>
  <c r="I236" i="17"/>
  <c r="L237" i="11"/>
  <c r="J238" i="11" s="1"/>
  <c r="M237" i="11"/>
  <c r="K238" i="11" s="1"/>
  <c r="I235" i="19"/>
  <c r="T249" i="29"/>
  <c r="U248" i="29"/>
  <c r="S235" i="18"/>
  <c r="M235" i="18"/>
  <c r="K236" i="18" s="1"/>
  <c r="L235" i="18"/>
  <c r="J236" i="18" s="1"/>
  <c r="D236" i="18" s="1"/>
  <c r="M234" i="20"/>
  <c r="K235" i="20" s="1"/>
  <c r="L234" i="20"/>
  <c r="J235" i="20" s="1"/>
  <c r="E234" i="21"/>
  <c r="M231" i="26"/>
  <c r="K232" i="26" s="1"/>
  <c r="L231" i="26"/>
  <c r="J232" i="26" s="1"/>
  <c r="D232" i="26" s="1"/>
  <c r="S237" i="15"/>
  <c r="U236" i="15" s="1"/>
  <c r="T232" i="23"/>
  <c r="U231" i="23"/>
  <c r="D233" i="23"/>
  <c r="D235" i="19"/>
  <c r="T236" i="16"/>
  <c r="T235" i="17"/>
  <c r="U234" i="17"/>
  <c r="M233" i="22"/>
  <c r="K234" i="22" s="1"/>
  <c r="L233" i="22"/>
  <c r="J234" i="22" s="1"/>
  <c r="T231" i="25"/>
  <c r="U230" i="25"/>
  <c r="F235" i="18"/>
  <c r="T250" i="29" l="1"/>
  <c r="T235" i="19"/>
  <c r="T237" i="15"/>
  <c r="I235" i="20"/>
  <c r="D235" i="20"/>
  <c r="I237" i="16"/>
  <c r="L237" i="15"/>
  <c r="J238" i="15" s="1"/>
  <c r="M237" i="15"/>
  <c r="K238" i="15" s="1"/>
  <c r="M234" i="21"/>
  <c r="K235" i="21" s="1"/>
  <c r="E235" i="21" s="1"/>
  <c r="L234" i="21"/>
  <c r="J235" i="21" s="1"/>
  <c r="M235" i="19"/>
  <c r="K236" i="19" s="1"/>
  <c r="L235" i="19"/>
  <c r="J236" i="19" s="1"/>
  <c r="D236" i="19" s="1"/>
  <c r="E237" i="16"/>
  <c r="E233" i="24"/>
  <c r="I236" i="18"/>
  <c r="T235" i="18"/>
  <c r="U234" i="18"/>
  <c r="M236" i="17"/>
  <c r="K237" i="17" s="1"/>
  <c r="L236" i="17"/>
  <c r="J237" i="17" s="1"/>
  <c r="L232" i="25"/>
  <c r="J233" i="25" s="1"/>
  <c r="M232" i="25"/>
  <c r="K233" i="25" s="1"/>
  <c r="U233" i="20"/>
  <c r="T234" i="20"/>
  <c r="U231" i="24"/>
  <c r="T232" i="24"/>
  <c r="I233" i="24"/>
  <c r="D233" i="24"/>
  <c r="T237" i="11"/>
  <c r="U236" i="11"/>
  <c r="S234" i="21"/>
  <c r="S236" i="17"/>
  <c r="E235" i="20"/>
  <c r="L250" i="29"/>
  <c r="J251" i="29" s="1"/>
  <c r="D251" i="29" s="1"/>
  <c r="M250" i="29"/>
  <c r="K251" i="29" s="1"/>
  <c r="F236" i="18"/>
  <c r="I234" i="22"/>
  <c r="D234" i="22"/>
  <c r="F235" i="19"/>
  <c r="U231" i="25"/>
  <c r="E234" i="22"/>
  <c r="F233" i="23"/>
  <c r="T233" i="23"/>
  <c r="I232" i="26"/>
  <c r="E236" i="18"/>
  <c r="I238" i="11"/>
  <c r="F234" i="21"/>
  <c r="M233" i="23"/>
  <c r="K234" i="23" s="1"/>
  <c r="L233" i="23"/>
  <c r="J234" i="23" s="1"/>
  <c r="D234" i="23" s="1"/>
  <c r="D238" i="11"/>
  <c r="D237" i="16"/>
  <c r="F250" i="29"/>
  <c r="E238" i="11"/>
  <c r="F236" i="19" l="1"/>
  <c r="F251" i="29"/>
  <c r="F234" i="23"/>
  <c r="I235" i="21"/>
  <c r="F238" i="11"/>
  <c r="S236" i="18"/>
  <c r="S234" i="22"/>
  <c r="F234" i="22"/>
  <c r="S235" i="20"/>
  <c r="E233" i="25"/>
  <c r="M236" i="18"/>
  <c r="K237" i="18" s="1"/>
  <c r="E237" i="18" s="1"/>
  <c r="L236" i="18"/>
  <c r="J237" i="18" s="1"/>
  <c r="E234" i="23"/>
  <c r="M238" i="11"/>
  <c r="K239" i="11" s="1"/>
  <c r="E239" i="11" s="1"/>
  <c r="L238" i="11"/>
  <c r="J239" i="11" s="1"/>
  <c r="D239" i="11" s="1"/>
  <c r="L232" i="26"/>
  <c r="J233" i="26" s="1"/>
  <c r="M232" i="26"/>
  <c r="K233" i="26" s="1"/>
  <c r="L234" i="22"/>
  <c r="J235" i="22" s="1"/>
  <c r="D235" i="22" s="1"/>
  <c r="M234" i="22"/>
  <c r="K235" i="22" s="1"/>
  <c r="E251" i="29"/>
  <c r="T236" i="17"/>
  <c r="U235" i="17"/>
  <c r="L233" i="24"/>
  <c r="J234" i="24" s="1"/>
  <c r="D234" i="24" s="1"/>
  <c r="M233" i="24"/>
  <c r="K234" i="24" s="1"/>
  <c r="E234" i="24" s="1"/>
  <c r="I237" i="17"/>
  <c r="D237" i="17"/>
  <c r="S237" i="16"/>
  <c r="M237" i="16"/>
  <c r="K238" i="16" s="1"/>
  <c r="E238" i="16" s="1"/>
  <c r="L237" i="16"/>
  <c r="J238" i="16" s="1"/>
  <c r="D238" i="16" s="1"/>
  <c r="F235" i="20"/>
  <c r="F237" i="16"/>
  <c r="I251" i="29"/>
  <c r="E238" i="15"/>
  <c r="D235" i="21"/>
  <c r="S235" i="21"/>
  <c r="U234" i="21" s="1"/>
  <c r="F233" i="24"/>
  <c r="I236" i="19"/>
  <c r="I238" i="15"/>
  <c r="D238" i="15"/>
  <c r="M235" i="20"/>
  <c r="K236" i="20" s="1"/>
  <c r="E236" i="20" s="1"/>
  <c r="L235" i="20"/>
  <c r="J236" i="20" s="1"/>
  <c r="D236" i="20" s="1"/>
  <c r="S238" i="11"/>
  <c r="I234" i="23"/>
  <c r="E237" i="17"/>
  <c r="T234" i="21"/>
  <c r="U233" i="21"/>
  <c r="I233" i="25"/>
  <c r="D233" i="25"/>
  <c r="S233" i="24"/>
  <c r="E236" i="19"/>
  <c r="F234" i="24" l="1"/>
  <c r="S236" i="20"/>
  <c r="T236" i="20" s="1"/>
  <c r="S237" i="18"/>
  <c r="U236" i="18" s="1"/>
  <c r="F235" i="22"/>
  <c r="F233" i="25"/>
  <c r="F238" i="15"/>
  <c r="F237" i="17"/>
  <c r="T234" i="22"/>
  <c r="U233" i="22"/>
  <c r="T238" i="11"/>
  <c r="U237" i="11"/>
  <c r="F236" i="20"/>
  <c r="S251" i="29"/>
  <c r="S234" i="23"/>
  <c r="S236" i="19"/>
  <c r="L233" i="25"/>
  <c r="J234" i="25" s="1"/>
  <c r="D234" i="25" s="1"/>
  <c r="M233" i="25"/>
  <c r="K234" i="25" s="1"/>
  <c r="E234" i="25" s="1"/>
  <c r="T235" i="21"/>
  <c r="I236" i="20"/>
  <c r="M238" i="15"/>
  <c r="K239" i="15" s="1"/>
  <c r="E239" i="15" s="1"/>
  <c r="L238" i="15"/>
  <c r="J239" i="15" s="1"/>
  <c r="F235" i="21"/>
  <c r="I238" i="16"/>
  <c r="L237" i="17"/>
  <c r="J238" i="17" s="1"/>
  <c r="D238" i="17" s="1"/>
  <c r="M237" i="17"/>
  <c r="K238" i="17" s="1"/>
  <c r="I233" i="26"/>
  <c r="D233" i="26"/>
  <c r="S233" i="25"/>
  <c r="S234" i="24"/>
  <c r="T234" i="24" s="1"/>
  <c r="S239" i="11"/>
  <c r="U238" i="11" s="1"/>
  <c r="L236" i="19"/>
  <c r="J237" i="19" s="1"/>
  <c r="M236" i="19"/>
  <c r="K237" i="19" s="1"/>
  <c r="S238" i="16"/>
  <c r="I234" i="24"/>
  <c r="I235" i="22"/>
  <c r="I237" i="18"/>
  <c r="D237" i="18"/>
  <c r="F239" i="11"/>
  <c r="U232" i="24"/>
  <c r="T233" i="24"/>
  <c r="S237" i="17"/>
  <c r="F238" i="16"/>
  <c r="U236" i="16"/>
  <c r="T237" i="16"/>
  <c r="T236" i="18"/>
  <c r="U235" i="18"/>
  <c r="M234" i="23"/>
  <c r="K235" i="23" s="1"/>
  <c r="L234" i="23"/>
  <c r="J235" i="23" s="1"/>
  <c r="S238" i="15"/>
  <c r="M251" i="29"/>
  <c r="K252" i="29" s="1"/>
  <c r="E252" i="29" s="1"/>
  <c r="L251" i="29"/>
  <c r="J252" i="29" s="1"/>
  <c r="I239" i="11"/>
  <c r="T235" i="20"/>
  <c r="U234" i="20"/>
  <c r="E235" i="22"/>
  <c r="L235" i="21"/>
  <c r="J236" i="21" s="1"/>
  <c r="M235" i="21"/>
  <c r="K236" i="21" s="1"/>
  <c r="U233" i="24" l="1"/>
  <c r="T237" i="18"/>
  <c r="S252" i="29"/>
  <c r="U251" i="29" s="1"/>
  <c r="S235" i="22"/>
  <c r="T237" i="17"/>
  <c r="U236" i="17"/>
  <c r="F237" i="18"/>
  <c r="L238" i="16"/>
  <c r="J239" i="16" s="1"/>
  <c r="M238" i="16"/>
  <c r="K239" i="16" s="1"/>
  <c r="U237" i="15"/>
  <c r="T238" i="15"/>
  <c r="I238" i="17"/>
  <c r="I239" i="15"/>
  <c r="E236" i="21"/>
  <c r="U237" i="16"/>
  <c r="M237" i="18"/>
  <c r="K238" i="18" s="1"/>
  <c r="L237" i="18"/>
  <c r="J238" i="18" s="1"/>
  <c r="D238" i="18" s="1"/>
  <c r="L234" i="24"/>
  <c r="J235" i="24" s="1"/>
  <c r="M234" i="24"/>
  <c r="K235" i="24" s="1"/>
  <c r="I237" i="19"/>
  <c r="D237" i="19"/>
  <c r="E237" i="19"/>
  <c r="S239" i="15"/>
  <c r="T239" i="15" s="1"/>
  <c r="M235" i="22"/>
  <c r="K236" i="22" s="1"/>
  <c r="L235" i="22"/>
  <c r="J236" i="22" s="1"/>
  <c r="U232" i="25"/>
  <c r="T233" i="25"/>
  <c r="M236" i="20"/>
  <c r="K237" i="20" s="1"/>
  <c r="L236" i="20"/>
  <c r="J237" i="20" s="1"/>
  <c r="E235" i="23"/>
  <c r="F238" i="17"/>
  <c r="F234" i="25"/>
  <c r="L239" i="11"/>
  <c r="J240" i="11" s="1"/>
  <c r="M239" i="11"/>
  <c r="K240" i="11" s="1"/>
  <c r="U233" i="23"/>
  <c r="T234" i="23"/>
  <c r="I252" i="29"/>
  <c r="D252" i="29"/>
  <c r="I236" i="21"/>
  <c r="U235" i="20"/>
  <c r="I235" i="23"/>
  <c r="D235" i="23"/>
  <c r="T238" i="16"/>
  <c r="E238" i="17"/>
  <c r="S234" i="25"/>
  <c r="U233" i="25" s="1"/>
  <c r="M233" i="26"/>
  <c r="K234" i="26" s="1"/>
  <c r="L233" i="26"/>
  <c r="J234" i="26" s="1"/>
  <c r="D236" i="21"/>
  <c r="I234" i="25"/>
  <c r="T236" i="19"/>
  <c r="U235" i="19"/>
  <c r="U250" i="29"/>
  <c r="T251" i="29"/>
  <c r="T239" i="11"/>
  <c r="D239" i="15"/>
  <c r="T252" i="29" l="1"/>
  <c r="F239" i="15"/>
  <c r="E240" i="11"/>
  <c r="E238" i="18"/>
  <c r="L239" i="15"/>
  <c r="J240" i="15" s="1"/>
  <c r="D240" i="15" s="1"/>
  <c r="M239" i="15"/>
  <c r="K240" i="15" s="1"/>
  <c r="I239" i="16"/>
  <c r="D239" i="16"/>
  <c r="L252" i="29"/>
  <c r="J253" i="29" s="1"/>
  <c r="D253" i="29" s="1"/>
  <c r="M252" i="29"/>
  <c r="K253" i="29" s="1"/>
  <c r="I240" i="11"/>
  <c r="D240" i="11"/>
  <c r="E235" i="24"/>
  <c r="F238" i="18"/>
  <c r="I234" i="26"/>
  <c r="S238" i="17"/>
  <c r="M235" i="23"/>
  <c r="K236" i="23" s="1"/>
  <c r="E236" i="23" s="1"/>
  <c r="L235" i="23"/>
  <c r="J236" i="23" s="1"/>
  <c r="D236" i="23" s="1"/>
  <c r="L236" i="21"/>
  <c r="J237" i="21" s="1"/>
  <c r="M236" i="21"/>
  <c r="K237" i="21" s="1"/>
  <c r="E237" i="21" s="1"/>
  <c r="D234" i="26"/>
  <c r="S235" i="23"/>
  <c r="F237" i="19"/>
  <c r="I235" i="24"/>
  <c r="D235" i="24"/>
  <c r="F236" i="21"/>
  <c r="F235" i="23"/>
  <c r="E237" i="20"/>
  <c r="M237" i="19"/>
  <c r="K238" i="19" s="1"/>
  <c r="L237" i="19"/>
  <c r="J238" i="19" s="1"/>
  <c r="D238" i="19" s="1"/>
  <c r="S236" i="21"/>
  <c r="E236" i="22"/>
  <c r="U234" i="22"/>
  <c r="T235" i="22"/>
  <c r="M234" i="25"/>
  <c r="K235" i="25" s="1"/>
  <c r="L234" i="25"/>
  <c r="J235" i="25" s="1"/>
  <c r="F252" i="29"/>
  <c r="I237" i="20"/>
  <c r="D237" i="20"/>
  <c r="T234" i="25"/>
  <c r="I236" i="22"/>
  <c r="D236" i="22"/>
  <c r="S237" i="19"/>
  <c r="I238" i="18"/>
  <c r="M238" i="17"/>
  <c r="K239" i="17" s="1"/>
  <c r="L238" i="17"/>
  <c r="J239" i="17" s="1"/>
  <c r="U238" i="15"/>
  <c r="E239" i="16"/>
  <c r="F253" i="29" l="1"/>
  <c r="F238" i="19"/>
  <c r="S239" i="16"/>
  <c r="S236" i="22"/>
  <c r="L235" i="24"/>
  <c r="J236" i="24" s="1"/>
  <c r="D236" i="24" s="1"/>
  <c r="M235" i="24"/>
  <c r="K236" i="24" s="1"/>
  <c r="E236" i="24" s="1"/>
  <c r="I237" i="21"/>
  <c r="E240" i="15"/>
  <c r="M236" i="22"/>
  <c r="K237" i="22" s="1"/>
  <c r="L236" i="22"/>
  <c r="J237" i="22" s="1"/>
  <c r="D237" i="22" s="1"/>
  <c r="S237" i="21"/>
  <c r="U236" i="21" s="1"/>
  <c r="F236" i="23"/>
  <c r="T235" i="23"/>
  <c r="U234" i="23"/>
  <c r="I236" i="23"/>
  <c r="F239" i="16"/>
  <c r="S240" i="11"/>
  <c r="M238" i="18"/>
  <c r="K239" i="18" s="1"/>
  <c r="E239" i="18" s="1"/>
  <c r="L238" i="18"/>
  <c r="J239" i="18" s="1"/>
  <c r="U236" i="19"/>
  <c r="T237" i="19"/>
  <c r="U235" i="21"/>
  <c r="T236" i="21"/>
  <c r="F235" i="24"/>
  <c r="S236" i="23"/>
  <c r="T236" i="23" s="1"/>
  <c r="L234" i="26"/>
  <c r="J235" i="26" s="1"/>
  <c r="M234" i="26"/>
  <c r="K235" i="26" s="1"/>
  <c r="S235" i="24"/>
  <c r="M240" i="11"/>
  <c r="K241" i="11" s="1"/>
  <c r="E241" i="11" s="1"/>
  <c r="L240" i="11"/>
  <c r="J241" i="11" s="1"/>
  <c r="D241" i="11" s="1"/>
  <c r="S238" i="18"/>
  <c r="L237" i="20"/>
  <c r="J238" i="20" s="1"/>
  <c r="M237" i="20"/>
  <c r="K238" i="20" s="1"/>
  <c r="E238" i="20" s="1"/>
  <c r="I235" i="25"/>
  <c r="D235" i="25"/>
  <c r="E239" i="17"/>
  <c r="F240" i="11"/>
  <c r="I253" i="29"/>
  <c r="F240" i="15"/>
  <c r="E238" i="19"/>
  <c r="E235" i="25"/>
  <c r="S237" i="20"/>
  <c r="I240" i="15"/>
  <c r="I239" i="17"/>
  <c r="D239" i="17"/>
  <c r="F236" i="22"/>
  <c r="F237" i="20"/>
  <c r="I238" i="19"/>
  <c r="D237" i="21"/>
  <c r="T238" i="17"/>
  <c r="U237" i="17"/>
  <c r="E253" i="29"/>
  <c r="M239" i="16"/>
  <c r="K240" i="16" s="1"/>
  <c r="E240" i="16" s="1"/>
  <c r="L239" i="16"/>
  <c r="J240" i="16" s="1"/>
  <c r="T237" i="21" l="1"/>
  <c r="U235" i="23"/>
  <c r="F237" i="22"/>
  <c r="F241" i="11"/>
  <c r="F235" i="25"/>
  <c r="I241" i="11"/>
  <c r="T236" i="22"/>
  <c r="U235" i="22"/>
  <c r="T239" i="16"/>
  <c r="U238" i="16"/>
  <c r="I240" i="16"/>
  <c r="F237" i="21"/>
  <c r="S238" i="20"/>
  <c r="T238" i="20" s="1"/>
  <c r="I235" i="26"/>
  <c r="T240" i="11"/>
  <c r="U239" i="11"/>
  <c r="E237" i="22"/>
  <c r="F239" i="17"/>
  <c r="M240" i="15"/>
  <c r="K241" i="15" s="1"/>
  <c r="E241" i="15" s="1"/>
  <c r="L240" i="15"/>
  <c r="J241" i="15" s="1"/>
  <c r="T237" i="20"/>
  <c r="U236" i="20"/>
  <c r="S239" i="17"/>
  <c r="M235" i="25"/>
  <c r="K236" i="25" s="1"/>
  <c r="E236" i="25" s="1"/>
  <c r="L235" i="25"/>
  <c r="J236" i="25" s="1"/>
  <c r="S239" i="18"/>
  <c r="T239" i="18" s="1"/>
  <c r="S236" i="24"/>
  <c r="T236" i="24" s="1"/>
  <c r="F236" i="24"/>
  <c r="I239" i="18"/>
  <c r="D239" i="18"/>
  <c r="L236" i="23"/>
  <c r="J237" i="23" s="1"/>
  <c r="M236" i="23"/>
  <c r="K237" i="23" s="1"/>
  <c r="S240" i="15"/>
  <c r="I238" i="20"/>
  <c r="S241" i="11"/>
  <c r="I237" i="22"/>
  <c r="S238" i="19"/>
  <c r="M253" i="29"/>
  <c r="K254" i="29" s="1"/>
  <c r="L253" i="29"/>
  <c r="J254" i="29" s="1"/>
  <c r="M237" i="21"/>
  <c r="K238" i="21" s="1"/>
  <c r="L237" i="21"/>
  <c r="J238" i="21" s="1"/>
  <c r="D238" i="21" s="1"/>
  <c r="S240" i="16"/>
  <c r="U239" i="16" s="1"/>
  <c r="S253" i="29"/>
  <c r="D235" i="26"/>
  <c r="L238" i="19"/>
  <c r="J239" i="19" s="1"/>
  <c r="M238" i="19"/>
  <c r="K239" i="19" s="1"/>
  <c r="E239" i="19" s="1"/>
  <c r="D238" i="20"/>
  <c r="L239" i="17"/>
  <c r="J240" i="17" s="1"/>
  <c r="M239" i="17"/>
  <c r="K240" i="17" s="1"/>
  <c r="S235" i="25"/>
  <c r="U237" i="18"/>
  <c r="T238" i="18"/>
  <c r="U234" i="24"/>
  <c r="T235" i="24"/>
  <c r="D240" i="16"/>
  <c r="I236" i="24"/>
  <c r="U235" i="24" l="1"/>
  <c r="I239" i="19"/>
  <c r="D239" i="19"/>
  <c r="L238" i="20"/>
  <c r="J239" i="20" s="1"/>
  <c r="D239" i="20" s="1"/>
  <c r="M238" i="20"/>
  <c r="K239" i="20" s="1"/>
  <c r="F239" i="18"/>
  <c r="S237" i="22"/>
  <c r="U240" i="11"/>
  <c r="F238" i="21"/>
  <c r="I240" i="17"/>
  <c r="S241" i="15"/>
  <c r="U240" i="15" s="1"/>
  <c r="D240" i="17"/>
  <c r="T240" i="16"/>
  <c r="S236" i="25"/>
  <c r="U235" i="25" s="1"/>
  <c r="F238" i="20"/>
  <c r="E254" i="29"/>
  <c r="I238" i="21"/>
  <c r="U237" i="19"/>
  <c r="T238" i="19"/>
  <c r="L237" i="22"/>
  <c r="J238" i="22" s="1"/>
  <c r="M237" i="22"/>
  <c r="K238" i="22" s="1"/>
  <c r="E238" i="22" s="1"/>
  <c r="E237" i="23"/>
  <c r="L239" i="18"/>
  <c r="J240" i="18" s="1"/>
  <c r="D240" i="18" s="1"/>
  <c r="M239" i="18"/>
  <c r="K240" i="18" s="1"/>
  <c r="I236" i="25"/>
  <c r="I241" i="15"/>
  <c r="D241" i="15"/>
  <c r="M240" i="16"/>
  <c r="K241" i="16" s="1"/>
  <c r="L240" i="16"/>
  <c r="J241" i="16" s="1"/>
  <c r="D241" i="16" s="1"/>
  <c r="D236" i="25"/>
  <c r="T240" i="15"/>
  <c r="U239" i="15"/>
  <c r="E240" i="17"/>
  <c r="L241" i="11"/>
  <c r="J242" i="11" s="1"/>
  <c r="M241" i="11"/>
  <c r="K242" i="11" s="1"/>
  <c r="F240" i="16"/>
  <c r="S239" i="19"/>
  <c r="U238" i="17"/>
  <c r="T239" i="17"/>
  <c r="U237" i="20"/>
  <c r="T241" i="11"/>
  <c r="L236" i="24"/>
  <c r="J237" i="24" s="1"/>
  <c r="M236" i="24"/>
  <c r="K237" i="24" s="1"/>
  <c r="U238" i="18"/>
  <c r="U234" i="25"/>
  <c r="T235" i="25"/>
  <c r="U252" i="29"/>
  <c r="T253" i="29"/>
  <c r="E238" i="21"/>
  <c r="I254" i="29"/>
  <c r="D254" i="29"/>
  <c r="I237" i="23"/>
  <c r="D237" i="23"/>
  <c r="M235" i="26"/>
  <c r="K236" i="26" s="1"/>
  <c r="L235" i="26"/>
  <c r="J236" i="26" s="1"/>
  <c r="D236" i="26" s="1"/>
  <c r="T241" i="15" l="1"/>
  <c r="T236" i="25"/>
  <c r="F240" i="18"/>
  <c r="F239" i="20"/>
  <c r="L254" i="29"/>
  <c r="J255" i="29" s="1"/>
  <c r="D255" i="29" s="1"/>
  <c r="M254" i="29"/>
  <c r="K255" i="29" s="1"/>
  <c r="E255" i="29" s="1"/>
  <c r="L236" i="25"/>
  <c r="J237" i="25" s="1"/>
  <c r="D237" i="25" s="1"/>
  <c r="M236" i="25"/>
  <c r="K237" i="25" s="1"/>
  <c r="L238" i="21"/>
  <c r="J239" i="21" s="1"/>
  <c r="M238" i="21"/>
  <c r="K239" i="21" s="1"/>
  <c r="E239" i="21" s="1"/>
  <c r="F240" i="17"/>
  <c r="F239" i="19"/>
  <c r="S238" i="21"/>
  <c r="E237" i="24"/>
  <c r="E242" i="11"/>
  <c r="S240" i="17"/>
  <c r="F236" i="25"/>
  <c r="E240" i="18"/>
  <c r="U238" i="19"/>
  <c r="S254" i="29"/>
  <c r="T237" i="22"/>
  <c r="U236" i="22"/>
  <c r="F241" i="16"/>
  <c r="E241" i="16"/>
  <c r="S237" i="23"/>
  <c r="E239" i="20"/>
  <c r="I236" i="26"/>
  <c r="L237" i="23"/>
  <c r="J238" i="23" s="1"/>
  <c r="M237" i="23"/>
  <c r="K238" i="23" s="1"/>
  <c r="F241" i="15"/>
  <c r="S238" i="22"/>
  <c r="I239" i="20"/>
  <c r="F237" i="23"/>
  <c r="F254" i="29"/>
  <c r="I237" i="24"/>
  <c r="D237" i="24"/>
  <c r="I242" i="11"/>
  <c r="D242" i="11"/>
  <c r="I241" i="16"/>
  <c r="L241" i="15"/>
  <c r="J242" i="15" s="1"/>
  <c r="D242" i="15" s="1"/>
  <c r="M241" i="15"/>
  <c r="K242" i="15" s="1"/>
  <c r="I240" i="18"/>
  <c r="I238" i="22"/>
  <c r="D238" i="22"/>
  <c r="T239" i="19"/>
  <c r="L240" i="17"/>
  <c r="J241" i="17" s="1"/>
  <c r="M240" i="17"/>
  <c r="K241" i="17" s="1"/>
  <c r="E241" i="17" s="1"/>
  <c r="L239" i="19"/>
  <c r="J240" i="19" s="1"/>
  <c r="M239" i="19"/>
  <c r="K240" i="19" s="1"/>
  <c r="F242" i="15" l="1"/>
  <c r="F238" i="22"/>
  <c r="M241" i="16"/>
  <c r="K242" i="16" s="1"/>
  <c r="E242" i="16" s="1"/>
  <c r="L241" i="16"/>
  <c r="J242" i="16" s="1"/>
  <c r="M242" i="11"/>
  <c r="K243" i="11" s="1"/>
  <c r="E243" i="11" s="1"/>
  <c r="L242" i="11"/>
  <c r="J243" i="11" s="1"/>
  <c r="D243" i="11" s="1"/>
  <c r="S239" i="20"/>
  <c r="S241" i="16"/>
  <c r="F237" i="25"/>
  <c r="E242" i="15"/>
  <c r="M237" i="24"/>
  <c r="K238" i="24" s="1"/>
  <c r="E238" i="24" s="1"/>
  <c r="L237" i="24"/>
  <c r="J238" i="24" s="1"/>
  <c r="D238" i="24" s="1"/>
  <c r="I238" i="23"/>
  <c r="S255" i="29"/>
  <c r="T255" i="29" s="1"/>
  <c r="I240" i="19"/>
  <c r="L238" i="22"/>
  <c r="J239" i="22" s="1"/>
  <c r="M238" i="22"/>
  <c r="K239" i="22" s="1"/>
  <c r="F242" i="11"/>
  <c r="D238" i="23"/>
  <c r="M239" i="20"/>
  <c r="K240" i="20" s="1"/>
  <c r="L239" i="20"/>
  <c r="J240" i="20" s="1"/>
  <c r="L236" i="26"/>
  <c r="J237" i="26" s="1"/>
  <c r="M236" i="26"/>
  <c r="K237" i="26" s="1"/>
  <c r="T237" i="23"/>
  <c r="U236" i="23"/>
  <c r="U237" i="22"/>
  <c r="U253" i="29"/>
  <c r="T254" i="29"/>
  <c r="T240" i="17"/>
  <c r="U239" i="17"/>
  <c r="D240" i="19"/>
  <c r="I237" i="25"/>
  <c r="I255" i="29"/>
  <c r="I241" i="17"/>
  <c r="L240" i="18"/>
  <c r="J241" i="18" s="1"/>
  <c r="M240" i="18"/>
  <c r="K241" i="18" s="1"/>
  <c r="E241" i="18" s="1"/>
  <c r="U237" i="21"/>
  <c r="T238" i="21"/>
  <c r="I239" i="21"/>
  <c r="D239" i="21"/>
  <c r="E240" i="19"/>
  <c r="T238" i="22"/>
  <c r="S240" i="18"/>
  <c r="S241" i="17"/>
  <c r="S237" i="24"/>
  <c r="D241" i="17"/>
  <c r="E237" i="25"/>
  <c r="I242" i="15"/>
  <c r="F237" i="24"/>
  <c r="F255" i="29"/>
  <c r="E238" i="23"/>
  <c r="S242" i="11"/>
  <c r="S239" i="21"/>
  <c r="T239" i="21" s="1"/>
  <c r="S238" i="23" l="1"/>
  <c r="L241" i="17"/>
  <c r="J242" i="17" s="1"/>
  <c r="D242" i="17" s="1"/>
  <c r="M241" i="17"/>
  <c r="K242" i="17" s="1"/>
  <c r="I237" i="26"/>
  <c r="D237" i="26"/>
  <c r="E239" i="22"/>
  <c r="S242" i="16"/>
  <c r="U241" i="16" s="1"/>
  <c r="S243" i="11"/>
  <c r="U242" i="11" s="1"/>
  <c r="F238" i="24"/>
  <c r="S238" i="24"/>
  <c r="U237" i="24" s="1"/>
  <c r="M255" i="29"/>
  <c r="K256" i="29" s="1"/>
  <c r="L255" i="29"/>
  <c r="J256" i="29" s="1"/>
  <c r="U240" i="17"/>
  <c r="I239" i="22"/>
  <c r="T241" i="16"/>
  <c r="U240" i="16"/>
  <c r="U236" i="24"/>
  <c r="T237" i="24"/>
  <c r="T240" i="18"/>
  <c r="U239" i="18"/>
  <c r="S240" i="19"/>
  <c r="F239" i="21"/>
  <c r="I241" i="18"/>
  <c r="D241" i="18"/>
  <c r="E240" i="20"/>
  <c r="I243" i="11"/>
  <c r="F241" i="17"/>
  <c r="M239" i="21"/>
  <c r="K240" i="21" s="1"/>
  <c r="L239" i="21"/>
  <c r="J240" i="21" s="1"/>
  <c r="D240" i="21" s="1"/>
  <c r="L237" i="25"/>
  <c r="J238" i="25" s="1"/>
  <c r="M237" i="25"/>
  <c r="K238" i="25" s="1"/>
  <c r="E238" i="25" s="1"/>
  <c r="T241" i="17"/>
  <c r="L238" i="23"/>
  <c r="J239" i="23" s="1"/>
  <c r="M238" i="23"/>
  <c r="K239" i="23" s="1"/>
  <c r="E239" i="23" s="1"/>
  <c r="I242" i="16"/>
  <c r="D242" i="16"/>
  <c r="M242" i="15"/>
  <c r="K243" i="15" s="1"/>
  <c r="E243" i="15" s="1"/>
  <c r="L242" i="15"/>
  <c r="J243" i="15" s="1"/>
  <c r="S241" i="18"/>
  <c r="F240" i="19"/>
  <c r="U254" i="29"/>
  <c r="I240" i="20"/>
  <c r="D240" i="20"/>
  <c r="F243" i="11"/>
  <c r="I238" i="24"/>
  <c r="T242" i="11"/>
  <c r="U241" i="11"/>
  <c r="S237" i="25"/>
  <c r="U238" i="21"/>
  <c r="F238" i="23"/>
  <c r="M240" i="19"/>
  <c r="K241" i="19" s="1"/>
  <c r="E241" i="19" s="1"/>
  <c r="L240" i="19"/>
  <c r="J241" i="19" s="1"/>
  <c r="S242" i="15"/>
  <c r="T239" i="20"/>
  <c r="U238" i="20"/>
  <c r="D239" i="22"/>
  <c r="T243" i="11" l="1"/>
  <c r="T238" i="24"/>
  <c r="S241" i="19"/>
  <c r="T241" i="19" s="1"/>
  <c r="S239" i="23"/>
  <c r="U238" i="23" s="1"/>
  <c r="S238" i="25"/>
  <c r="T238" i="25" s="1"/>
  <c r="L238" i="24"/>
  <c r="J239" i="24" s="1"/>
  <c r="M238" i="24"/>
  <c r="K239" i="24" s="1"/>
  <c r="F240" i="20"/>
  <c r="I239" i="23"/>
  <c r="F240" i="21"/>
  <c r="E242" i="17"/>
  <c r="F239" i="22"/>
  <c r="D239" i="23"/>
  <c r="T237" i="25"/>
  <c r="U236" i="25"/>
  <c r="I238" i="25"/>
  <c r="D238" i="25"/>
  <c r="E256" i="29"/>
  <c r="I242" i="17"/>
  <c r="M240" i="20"/>
  <c r="K241" i="20" s="1"/>
  <c r="E241" i="20" s="1"/>
  <c r="L240" i="20"/>
  <c r="J241" i="20" s="1"/>
  <c r="I243" i="15"/>
  <c r="D243" i="15"/>
  <c r="M242" i="16"/>
  <c r="K243" i="16" s="1"/>
  <c r="L242" i="16"/>
  <c r="J243" i="16" s="1"/>
  <c r="I240" i="21"/>
  <c r="M243" i="11"/>
  <c r="K244" i="11" s="1"/>
  <c r="L243" i="11"/>
  <c r="J244" i="11" s="1"/>
  <c r="U240" i="18"/>
  <c r="M239" i="22"/>
  <c r="K240" i="22" s="1"/>
  <c r="E240" i="22" s="1"/>
  <c r="L239" i="22"/>
  <c r="J240" i="22" s="1"/>
  <c r="L237" i="26"/>
  <c r="J238" i="26" s="1"/>
  <c r="D238" i="26" s="1"/>
  <c r="M237" i="26"/>
  <c r="K238" i="26" s="1"/>
  <c r="T242" i="15"/>
  <c r="U241" i="15"/>
  <c r="F242" i="16"/>
  <c r="L241" i="18"/>
  <c r="J242" i="18" s="1"/>
  <c r="M241" i="18"/>
  <c r="K242" i="18" s="1"/>
  <c r="I256" i="29"/>
  <c r="D256" i="29"/>
  <c r="I241" i="19"/>
  <c r="D241" i="19"/>
  <c r="F242" i="17"/>
  <c r="U239" i="19"/>
  <c r="T240" i="19"/>
  <c r="T241" i="18"/>
  <c r="T242" i="16"/>
  <c r="S243" i="15"/>
  <c r="U242" i="15" s="1"/>
  <c r="E240" i="21"/>
  <c r="S240" i="20"/>
  <c r="F241" i="18"/>
  <c r="S239" i="22"/>
  <c r="T238" i="23"/>
  <c r="U237" i="23"/>
  <c r="U237" i="25" l="1"/>
  <c r="T239" i="23"/>
  <c r="U240" i="19"/>
  <c r="S241" i="20"/>
  <c r="T241" i="20" s="1"/>
  <c r="I242" i="18"/>
  <c r="I240" i="22"/>
  <c r="E239" i="24"/>
  <c r="M241" i="19"/>
  <c r="K242" i="19" s="1"/>
  <c r="L241" i="19"/>
  <c r="J242" i="19" s="1"/>
  <c r="I243" i="16"/>
  <c r="F238" i="25"/>
  <c r="I239" i="24"/>
  <c r="D239" i="24"/>
  <c r="D242" i="18"/>
  <c r="E243" i="16"/>
  <c r="I241" i="20"/>
  <c r="F239" i="23"/>
  <c r="S242" i="17"/>
  <c r="D241" i="20"/>
  <c r="F256" i="29"/>
  <c r="E244" i="11"/>
  <c r="M243" i="15"/>
  <c r="K244" i="15" s="1"/>
  <c r="L243" i="15"/>
  <c r="J244" i="15" s="1"/>
  <c r="D240" i="22"/>
  <c r="M239" i="23"/>
  <c r="K240" i="23" s="1"/>
  <c r="L239" i="23"/>
  <c r="J240" i="23" s="1"/>
  <c r="D240" i="23" s="1"/>
  <c r="S240" i="22"/>
  <c r="T240" i="22" s="1"/>
  <c r="U239" i="20"/>
  <c r="T240" i="20"/>
  <c r="L256" i="29"/>
  <c r="J257" i="29" s="1"/>
  <c r="D257" i="29" s="1"/>
  <c r="M256" i="29"/>
  <c r="K257" i="29" s="1"/>
  <c r="E257" i="29" s="1"/>
  <c r="L240" i="21"/>
  <c r="J241" i="21" s="1"/>
  <c r="M240" i="21"/>
  <c r="K241" i="21" s="1"/>
  <c r="T239" i="22"/>
  <c r="U238" i="22"/>
  <c r="S240" i="21"/>
  <c r="F241" i="19"/>
  <c r="E242" i="18"/>
  <c r="D243" i="16"/>
  <c r="T243" i="15"/>
  <c r="I238" i="26"/>
  <c r="I244" i="11"/>
  <c r="D244" i="11"/>
  <c r="F243" i="15"/>
  <c r="M242" i="17"/>
  <c r="K243" i="17" s="1"/>
  <c r="L242" i="17"/>
  <c r="J243" i="17" s="1"/>
  <c r="S256" i="29"/>
  <c r="M238" i="25"/>
  <c r="K239" i="25" s="1"/>
  <c r="L238" i="25"/>
  <c r="J239" i="25" s="1"/>
  <c r="D239" i="25" s="1"/>
  <c r="U240" i="20" l="1"/>
  <c r="U239" i="22"/>
  <c r="F257" i="29"/>
  <c r="F240" i="23"/>
  <c r="F239" i="24"/>
  <c r="S257" i="29"/>
  <c r="T257" i="29" s="1"/>
  <c r="F243" i="16"/>
  <c r="E241" i="21"/>
  <c r="I244" i="15"/>
  <c r="U241" i="17"/>
  <c r="T242" i="17"/>
  <c r="U255" i="29"/>
  <c r="T256" i="29"/>
  <c r="S242" i="18"/>
  <c r="T240" i="21"/>
  <c r="U239" i="21"/>
  <c r="I240" i="23"/>
  <c r="E244" i="15"/>
  <c r="E243" i="17"/>
  <c r="L239" i="24"/>
  <c r="J240" i="24" s="1"/>
  <c r="D240" i="24" s="1"/>
  <c r="M239" i="24"/>
  <c r="K240" i="24" s="1"/>
  <c r="E240" i="24" s="1"/>
  <c r="L243" i="16"/>
  <c r="J244" i="16" s="1"/>
  <c r="M243" i="16"/>
  <c r="K244" i="16" s="1"/>
  <c r="E244" i="16" s="1"/>
  <c r="S239" i="24"/>
  <c r="E239" i="25"/>
  <c r="F240" i="22"/>
  <c r="F241" i="20"/>
  <c r="S243" i="16"/>
  <c r="F239" i="25"/>
  <c r="I242" i="19"/>
  <c r="L244" i="11"/>
  <c r="J245" i="11" s="1"/>
  <c r="M244" i="11"/>
  <c r="K245" i="11" s="1"/>
  <c r="E245" i="11" s="1"/>
  <c r="D242" i="19"/>
  <c r="I241" i="21"/>
  <c r="D241" i="21"/>
  <c r="E242" i="19"/>
  <c r="L242" i="18"/>
  <c r="J243" i="18" s="1"/>
  <c r="D243" i="18" s="1"/>
  <c r="M242" i="18"/>
  <c r="K243" i="18" s="1"/>
  <c r="I239" i="25"/>
  <c r="I243" i="17"/>
  <c r="D243" i="17"/>
  <c r="D244" i="15"/>
  <c r="F244" i="11"/>
  <c r="M238" i="26"/>
  <c r="K239" i="26" s="1"/>
  <c r="L238" i="26"/>
  <c r="J239" i="26" s="1"/>
  <c r="I257" i="29"/>
  <c r="E240" i="23"/>
  <c r="S244" i="11"/>
  <c r="M241" i="20"/>
  <c r="K242" i="20" s="1"/>
  <c r="L241" i="20"/>
  <c r="J242" i="20" s="1"/>
  <c r="F242" i="18"/>
  <c r="L240" i="22"/>
  <c r="J241" i="22" s="1"/>
  <c r="M240" i="22"/>
  <c r="K241" i="22" s="1"/>
  <c r="F243" i="18" l="1"/>
  <c r="F240" i="24"/>
  <c r="S245" i="11"/>
  <c r="I241" i="22"/>
  <c r="I242" i="20"/>
  <c r="I239" i="26"/>
  <c r="D239" i="26"/>
  <c r="L243" i="17"/>
  <c r="J244" i="17" s="1"/>
  <c r="M243" i="17"/>
  <c r="K244" i="17" s="1"/>
  <c r="E244" i="17" s="1"/>
  <c r="S244" i="16"/>
  <c r="U243" i="16" s="1"/>
  <c r="E242" i="20"/>
  <c r="S242" i="19"/>
  <c r="F241" i="21"/>
  <c r="U242" i="16"/>
  <c r="T243" i="16"/>
  <c r="I244" i="16"/>
  <c r="M244" i="15"/>
  <c r="K245" i="15" s="1"/>
  <c r="E245" i="15" s="1"/>
  <c r="L244" i="15"/>
  <c r="J245" i="15" s="1"/>
  <c r="D245" i="15" s="1"/>
  <c r="F243" i="17"/>
  <c r="L239" i="25"/>
  <c r="J240" i="25" s="1"/>
  <c r="M239" i="25"/>
  <c r="K240" i="25" s="1"/>
  <c r="E240" i="25" s="1"/>
  <c r="I245" i="11"/>
  <c r="D241" i="22"/>
  <c r="U238" i="24"/>
  <c r="T239" i="24"/>
  <c r="S240" i="23"/>
  <c r="I243" i="18"/>
  <c r="F242" i="19"/>
  <c r="S239" i="25"/>
  <c r="S243" i="17"/>
  <c r="U241" i="18"/>
  <c r="T242" i="18"/>
  <c r="F244" i="15"/>
  <c r="S244" i="15"/>
  <c r="D244" i="16"/>
  <c r="E241" i="22"/>
  <c r="T244" i="11"/>
  <c r="U243" i="11"/>
  <c r="M257" i="29"/>
  <c r="K258" i="29" s="1"/>
  <c r="L257" i="29"/>
  <c r="J258" i="29" s="1"/>
  <c r="D245" i="11"/>
  <c r="L241" i="21"/>
  <c r="J242" i="21" s="1"/>
  <c r="D242" i="21" s="1"/>
  <c r="M241" i="21"/>
  <c r="K242" i="21" s="1"/>
  <c r="E242" i="21" s="1"/>
  <c r="L242" i="19"/>
  <c r="J243" i="19" s="1"/>
  <c r="M242" i="19"/>
  <c r="K243" i="19" s="1"/>
  <c r="E243" i="19" s="1"/>
  <c r="D242" i="20"/>
  <c r="S240" i="24"/>
  <c r="T240" i="24" s="1"/>
  <c r="I240" i="24"/>
  <c r="L240" i="23"/>
  <c r="J241" i="23" s="1"/>
  <c r="M240" i="23"/>
  <c r="K241" i="23" s="1"/>
  <c r="E243" i="18"/>
  <c r="U256" i="29"/>
  <c r="S241" i="21"/>
  <c r="T244" i="16" l="1"/>
  <c r="F242" i="21"/>
  <c r="F242" i="20"/>
  <c r="S241" i="22"/>
  <c r="M244" i="16"/>
  <c r="K245" i="16" s="1"/>
  <c r="L244" i="16"/>
  <c r="J245" i="16" s="1"/>
  <c r="D245" i="16" s="1"/>
  <c r="S243" i="19"/>
  <c r="I244" i="17"/>
  <c r="U244" i="11"/>
  <c r="S244" i="17"/>
  <c r="T244" i="17" s="1"/>
  <c r="L243" i="18"/>
  <c r="J244" i="18" s="1"/>
  <c r="M243" i="18"/>
  <c r="K244" i="18" s="1"/>
  <c r="E244" i="18" s="1"/>
  <c r="F241" i="22"/>
  <c r="I245" i="15"/>
  <c r="S242" i="21"/>
  <c r="U241" i="21" s="1"/>
  <c r="I243" i="19"/>
  <c r="F245" i="11"/>
  <c r="E258" i="29"/>
  <c r="T245" i="11"/>
  <c r="T243" i="17"/>
  <c r="U242" i="17"/>
  <c r="D243" i="19"/>
  <c r="T240" i="23"/>
  <c r="U239" i="23"/>
  <c r="M241" i="22"/>
  <c r="K242" i="22" s="1"/>
  <c r="L241" i="22"/>
  <c r="J242" i="22" s="1"/>
  <c r="D242" i="22" s="1"/>
  <c r="I242" i="21"/>
  <c r="S245" i="15"/>
  <c r="F245" i="15"/>
  <c r="S240" i="25"/>
  <c r="U239" i="25" s="1"/>
  <c r="S242" i="20"/>
  <c r="M242" i="20"/>
  <c r="K243" i="20" s="1"/>
  <c r="E243" i="20" s="1"/>
  <c r="L242" i="20"/>
  <c r="J243" i="20" s="1"/>
  <c r="D243" i="20" s="1"/>
  <c r="S243" i="18"/>
  <c r="L240" i="24"/>
  <c r="J241" i="24" s="1"/>
  <c r="M240" i="24"/>
  <c r="K241" i="24" s="1"/>
  <c r="I258" i="29"/>
  <c r="D258" i="29"/>
  <c r="U243" i="15"/>
  <c r="T244" i="15"/>
  <c r="I240" i="25"/>
  <c r="D240" i="25"/>
  <c r="U241" i="19"/>
  <c r="T242" i="19"/>
  <c r="U240" i="21"/>
  <c r="T241" i="21"/>
  <c r="I241" i="23"/>
  <c r="D241" i="23"/>
  <c r="F244" i="16"/>
  <c r="U238" i="25"/>
  <c r="T239" i="25"/>
  <c r="E241" i="23"/>
  <c r="U239" i="24"/>
  <c r="L245" i="11"/>
  <c r="J246" i="11" s="1"/>
  <c r="D246" i="11" s="1"/>
  <c r="M245" i="11"/>
  <c r="K246" i="11" s="1"/>
  <c r="D244" i="17"/>
  <c r="L239" i="26"/>
  <c r="J240" i="26" s="1"/>
  <c r="M239" i="26"/>
  <c r="K240" i="26" s="1"/>
  <c r="U243" i="17" l="1"/>
  <c r="T240" i="25"/>
  <c r="F246" i="11"/>
  <c r="M241" i="23"/>
  <c r="K242" i="23" s="1"/>
  <c r="E242" i="23" s="1"/>
  <c r="L241" i="23"/>
  <c r="J242" i="23" s="1"/>
  <c r="D242" i="23" s="1"/>
  <c r="S243" i="20"/>
  <c r="U242" i="20" s="1"/>
  <c r="S241" i="23"/>
  <c r="L258" i="29"/>
  <c r="J259" i="29" s="1"/>
  <c r="D259" i="29" s="1"/>
  <c r="M258" i="29"/>
  <c r="K259" i="29" s="1"/>
  <c r="E259" i="29" s="1"/>
  <c r="U241" i="20"/>
  <c r="T242" i="20"/>
  <c r="M243" i="19"/>
  <c r="K244" i="19" s="1"/>
  <c r="L243" i="19"/>
  <c r="J244" i="19" s="1"/>
  <c r="D244" i="19" s="1"/>
  <c r="U240" i="22"/>
  <c r="T241" i="22"/>
  <c r="F243" i="20"/>
  <c r="E246" i="11"/>
  <c r="T243" i="19"/>
  <c r="L240" i="25"/>
  <c r="J241" i="25" s="1"/>
  <c r="D241" i="25" s="1"/>
  <c r="M240" i="25"/>
  <c r="K241" i="25" s="1"/>
  <c r="T245" i="15"/>
  <c r="E241" i="24"/>
  <c r="I243" i="20"/>
  <c r="L242" i="21"/>
  <c r="J243" i="21" s="1"/>
  <c r="M242" i="21"/>
  <c r="K243" i="21" s="1"/>
  <c r="M245" i="15"/>
  <c r="K246" i="15" s="1"/>
  <c r="L245" i="15"/>
  <c r="J246" i="15" s="1"/>
  <c r="I245" i="16"/>
  <c r="F240" i="25"/>
  <c r="U242" i="18"/>
  <c r="T243" i="18"/>
  <c r="F242" i="22"/>
  <c r="E242" i="22"/>
  <c r="F244" i="17"/>
  <c r="U244" i="15"/>
  <c r="S244" i="18"/>
  <c r="F243" i="19"/>
  <c r="I240" i="26"/>
  <c r="F241" i="23"/>
  <c r="I246" i="11"/>
  <c r="F245" i="16"/>
  <c r="T242" i="21"/>
  <c r="D240" i="26"/>
  <c r="U242" i="19"/>
  <c r="F258" i="29"/>
  <c r="I241" i="24"/>
  <c r="D241" i="24"/>
  <c r="I242" i="22"/>
  <c r="S258" i="29"/>
  <c r="I244" i="18"/>
  <c r="D244" i="18"/>
  <c r="L244" i="17"/>
  <c r="J245" i="17" s="1"/>
  <c r="M244" i="17"/>
  <c r="K245" i="17" s="1"/>
  <c r="E245" i="16"/>
  <c r="T243" i="20" l="1"/>
  <c r="S242" i="23"/>
  <c r="U241" i="23" s="1"/>
  <c r="S259" i="29"/>
  <c r="T259" i="29" s="1"/>
  <c r="L242" i="22"/>
  <c r="J243" i="22" s="1"/>
  <c r="M242" i="22"/>
  <c r="K243" i="22" s="1"/>
  <c r="E243" i="22" s="1"/>
  <c r="F242" i="23"/>
  <c r="I243" i="21"/>
  <c r="D243" i="21"/>
  <c r="E245" i="17"/>
  <c r="F259" i="29"/>
  <c r="E246" i="15"/>
  <c r="I245" i="17"/>
  <c r="T244" i="18"/>
  <c r="M245" i="16"/>
  <c r="K246" i="16" s="1"/>
  <c r="E246" i="16" s="1"/>
  <c r="L245" i="16"/>
  <c r="J246" i="16" s="1"/>
  <c r="L243" i="20"/>
  <c r="J244" i="20" s="1"/>
  <c r="M243" i="20"/>
  <c r="K244" i="20" s="1"/>
  <c r="E241" i="25"/>
  <c r="I244" i="19"/>
  <c r="F244" i="18"/>
  <c r="I246" i="15"/>
  <c r="D246" i="15"/>
  <c r="F241" i="24"/>
  <c r="M246" i="11"/>
  <c r="K247" i="11" s="1"/>
  <c r="E247" i="11" s="1"/>
  <c r="L246" i="11"/>
  <c r="J247" i="11" s="1"/>
  <c r="M240" i="26"/>
  <c r="K241" i="26" s="1"/>
  <c r="L240" i="26"/>
  <c r="J241" i="26" s="1"/>
  <c r="D241" i="26" s="1"/>
  <c r="F241" i="25"/>
  <c r="S246" i="11"/>
  <c r="I259" i="29"/>
  <c r="L244" i="18"/>
  <c r="J245" i="18" s="1"/>
  <c r="M244" i="18"/>
  <c r="K245" i="18" s="1"/>
  <c r="S245" i="16"/>
  <c r="T258" i="29"/>
  <c r="U257" i="29"/>
  <c r="L241" i="24"/>
  <c r="J242" i="24" s="1"/>
  <c r="M241" i="24"/>
  <c r="K242" i="24" s="1"/>
  <c r="E242" i="24" s="1"/>
  <c r="F244" i="19"/>
  <c r="D245" i="17"/>
  <c r="S242" i="22"/>
  <c r="U243" i="18"/>
  <c r="E243" i="21"/>
  <c r="S241" i="24"/>
  <c r="I241" i="25"/>
  <c r="E244" i="19"/>
  <c r="T241" i="23"/>
  <c r="U240" i="23"/>
  <c r="I242" i="23"/>
  <c r="T242" i="23" l="1"/>
  <c r="U258" i="29"/>
  <c r="S242" i="24"/>
  <c r="U241" i="24" s="1"/>
  <c r="F245" i="17"/>
  <c r="I242" i="24"/>
  <c r="E245" i="18"/>
  <c r="L245" i="17"/>
  <c r="J246" i="17" s="1"/>
  <c r="D246" i="17" s="1"/>
  <c r="M245" i="17"/>
  <c r="K246" i="17" s="1"/>
  <c r="E246" i="17" s="1"/>
  <c r="S245" i="17"/>
  <c r="I245" i="18"/>
  <c r="D245" i="18"/>
  <c r="I246" i="16"/>
  <c r="D246" i="16"/>
  <c r="S246" i="15"/>
  <c r="S243" i="21"/>
  <c r="S243" i="22"/>
  <c r="T243" i="22" s="1"/>
  <c r="S246" i="16"/>
  <c r="U245" i="16" s="1"/>
  <c r="D242" i="24"/>
  <c r="M244" i="19"/>
  <c r="K245" i="19" s="1"/>
  <c r="E245" i="19" s="1"/>
  <c r="L244" i="19"/>
  <c r="J245" i="19" s="1"/>
  <c r="I244" i="20"/>
  <c r="D244" i="20"/>
  <c r="S244" i="19"/>
  <c r="S247" i="11"/>
  <c r="U240" i="24"/>
  <c r="T241" i="24"/>
  <c r="T246" i="11"/>
  <c r="U245" i="11"/>
  <c r="I241" i="26"/>
  <c r="F246" i="15"/>
  <c r="E244" i="20"/>
  <c r="L243" i="21"/>
  <c r="J244" i="21" s="1"/>
  <c r="M243" i="21"/>
  <c r="K244" i="21" s="1"/>
  <c r="E244" i="21" s="1"/>
  <c r="L242" i="23"/>
  <c r="J243" i="23" s="1"/>
  <c r="M242" i="23"/>
  <c r="K243" i="23" s="1"/>
  <c r="L241" i="25"/>
  <c r="J242" i="25" s="1"/>
  <c r="M241" i="25"/>
  <c r="K242" i="25" s="1"/>
  <c r="E242" i="25" s="1"/>
  <c r="T242" i="22"/>
  <c r="U241" i="22"/>
  <c r="T245" i="16"/>
  <c r="U244" i="16"/>
  <c r="L259" i="29"/>
  <c r="J260" i="29" s="1"/>
  <c r="M259" i="29"/>
  <c r="K260" i="29" s="1"/>
  <c r="I247" i="11"/>
  <c r="D247" i="11"/>
  <c r="L246" i="15"/>
  <c r="J247" i="15" s="1"/>
  <c r="D247" i="15" s="1"/>
  <c r="M246" i="15"/>
  <c r="K247" i="15" s="1"/>
  <c r="E247" i="15" s="1"/>
  <c r="S241" i="25"/>
  <c r="F243" i="21"/>
  <c r="I243" i="22"/>
  <c r="D243" i="22"/>
  <c r="T242" i="24" l="1"/>
  <c r="U242" i="22"/>
  <c r="T246" i="16"/>
  <c r="S246" i="17"/>
  <c r="T246" i="17" s="1"/>
  <c r="F247" i="15"/>
  <c r="E260" i="29"/>
  <c r="I244" i="21"/>
  <c r="S247" i="15"/>
  <c r="T247" i="15" s="1"/>
  <c r="S242" i="25"/>
  <c r="U241" i="25" s="1"/>
  <c r="I260" i="29"/>
  <c r="D260" i="29"/>
  <c r="M244" i="20"/>
  <c r="K245" i="20" s="1"/>
  <c r="L244" i="20"/>
  <c r="J245" i="20" s="1"/>
  <c r="D245" i="20" s="1"/>
  <c r="U245" i="15"/>
  <c r="T246" i="15"/>
  <c r="F243" i="22"/>
  <c r="D244" i="21"/>
  <c r="U240" i="25"/>
  <c r="T241" i="25"/>
  <c r="M247" i="11"/>
  <c r="K248" i="11" s="1"/>
  <c r="L247" i="11"/>
  <c r="J248" i="11" s="1"/>
  <c r="D248" i="11" s="1"/>
  <c r="I243" i="23"/>
  <c r="D243" i="23"/>
  <c r="U246" i="11"/>
  <c r="I245" i="19"/>
  <c r="D245" i="19"/>
  <c r="F246" i="16"/>
  <c r="M242" i="24"/>
  <c r="K243" i="24" s="1"/>
  <c r="L242" i="24"/>
  <c r="J243" i="24" s="1"/>
  <c r="D243" i="24" s="1"/>
  <c r="M243" i="22"/>
  <c r="K244" i="22" s="1"/>
  <c r="L243" i="22"/>
  <c r="J244" i="22" s="1"/>
  <c r="I247" i="15"/>
  <c r="I242" i="25"/>
  <c r="D242" i="25"/>
  <c r="T244" i="19"/>
  <c r="U243" i="19"/>
  <c r="F242" i="24"/>
  <c r="S244" i="21"/>
  <c r="T244" i="21" s="1"/>
  <c r="L246" i="16"/>
  <c r="J247" i="16" s="1"/>
  <c r="D247" i="16" s="1"/>
  <c r="M246" i="16"/>
  <c r="K247" i="16" s="1"/>
  <c r="F246" i="17"/>
  <c r="F247" i="11"/>
  <c r="E243" i="23"/>
  <c r="S244" i="20"/>
  <c r="T243" i="21"/>
  <c r="U242" i="21"/>
  <c r="F245" i="18"/>
  <c r="I246" i="17"/>
  <c r="L241" i="26"/>
  <c r="J242" i="26" s="1"/>
  <c r="M241" i="26"/>
  <c r="K242" i="26" s="1"/>
  <c r="T247" i="11"/>
  <c r="S245" i="19"/>
  <c r="T245" i="19" s="1"/>
  <c r="F244" i="20"/>
  <c r="L245" i="18"/>
  <c r="J246" i="18" s="1"/>
  <c r="D246" i="18" s="1"/>
  <c r="M245" i="18"/>
  <c r="K246" i="18" s="1"/>
  <c r="E246" i="18" s="1"/>
  <c r="T245" i="17"/>
  <c r="U244" i="17"/>
  <c r="S245" i="18"/>
  <c r="U243" i="21" l="1"/>
  <c r="U245" i="17"/>
  <c r="U246" i="15"/>
  <c r="T242" i="25"/>
  <c r="F245" i="20"/>
  <c r="I244" i="22"/>
  <c r="T245" i="18"/>
  <c r="U244" i="18"/>
  <c r="F246" i="18"/>
  <c r="M242" i="25"/>
  <c r="K243" i="25" s="1"/>
  <c r="L242" i="25"/>
  <c r="J243" i="25" s="1"/>
  <c r="D243" i="25" s="1"/>
  <c r="F247" i="16"/>
  <c r="F243" i="23"/>
  <c r="M246" i="17"/>
  <c r="K247" i="17" s="1"/>
  <c r="L246" i="17"/>
  <c r="J247" i="17" s="1"/>
  <c r="E247" i="16"/>
  <c r="I243" i="24"/>
  <c r="F244" i="21"/>
  <c r="L244" i="21"/>
  <c r="J245" i="21" s="1"/>
  <c r="M244" i="21"/>
  <c r="K245" i="21" s="1"/>
  <c r="S246" i="18"/>
  <c r="U245" i="18" s="1"/>
  <c r="U243" i="20"/>
  <c r="T244" i="20"/>
  <c r="F248" i="11"/>
  <c r="I248" i="11"/>
  <c r="D244" i="22"/>
  <c r="I245" i="20"/>
  <c r="I242" i="26"/>
  <c r="D242" i="26"/>
  <c r="S243" i="23"/>
  <c r="E244" i="22"/>
  <c r="L245" i="19"/>
  <c r="J246" i="19" s="1"/>
  <c r="D246" i="19" s="1"/>
  <c r="M245" i="19"/>
  <c r="K246" i="19" s="1"/>
  <c r="E248" i="11"/>
  <c r="F260" i="29"/>
  <c r="I246" i="18"/>
  <c r="E245" i="20"/>
  <c r="I247" i="16"/>
  <c r="F243" i="24"/>
  <c r="U244" i="19"/>
  <c r="F242" i="25"/>
  <c r="L247" i="15"/>
  <c r="J248" i="15" s="1"/>
  <c r="M247" i="15"/>
  <c r="K248" i="15" s="1"/>
  <c r="E243" i="24"/>
  <c r="F245" i="19"/>
  <c r="L243" i="23"/>
  <c r="J244" i="23" s="1"/>
  <c r="M243" i="23"/>
  <c r="K244" i="23" s="1"/>
  <c r="L260" i="29"/>
  <c r="J261" i="29" s="1"/>
  <c r="D261" i="29" s="1"/>
  <c r="M260" i="29"/>
  <c r="K261" i="29" s="1"/>
  <c r="E261" i="29" s="1"/>
  <c r="S260" i="29"/>
  <c r="S261" i="29" l="1"/>
  <c r="U260" i="29" s="1"/>
  <c r="F243" i="25"/>
  <c r="S245" i="20"/>
  <c r="E246" i="19"/>
  <c r="M245" i="20"/>
  <c r="K246" i="20" s="1"/>
  <c r="L245" i="20"/>
  <c r="J246" i="20" s="1"/>
  <c r="E243" i="25"/>
  <c r="I261" i="29"/>
  <c r="F246" i="19"/>
  <c r="F244" i="22"/>
  <c r="E245" i="21"/>
  <c r="S248" i="11"/>
  <c r="S244" i="22"/>
  <c r="E244" i="23"/>
  <c r="M242" i="26"/>
  <c r="K243" i="26" s="1"/>
  <c r="L242" i="26"/>
  <c r="J243" i="26" s="1"/>
  <c r="D243" i="26" s="1"/>
  <c r="I245" i="21"/>
  <c r="D245" i="21"/>
  <c r="M243" i="24"/>
  <c r="K244" i="24" s="1"/>
  <c r="E244" i="24" s="1"/>
  <c r="L243" i="24"/>
  <c r="J244" i="24" s="1"/>
  <c r="S247" i="16"/>
  <c r="F261" i="29"/>
  <c r="I247" i="17"/>
  <c r="D247" i="17"/>
  <c r="T246" i="18"/>
  <c r="I244" i="23"/>
  <c r="E248" i="15"/>
  <c r="M246" i="18"/>
  <c r="K247" i="18" s="1"/>
  <c r="L246" i="18"/>
  <c r="J247" i="18" s="1"/>
  <c r="I246" i="19"/>
  <c r="E247" i="17"/>
  <c r="I248" i="15"/>
  <c r="D248" i="15"/>
  <c r="T260" i="29"/>
  <c r="U259" i="29"/>
  <c r="S243" i="24"/>
  <c r="M247" i="16"/>
  <c r="K248" i="16" s="1"/>
  <c r="L247" i="16"/>
  <c r="J248" i="16" s="1"/>
  <c r="T243" i="23"/>
  <c r="U242" i="23"/>
  <c r="M248" i="11"/>
  <c r="K249" i="11" s="1"/>
  <c r="E249" i="11" s="1"/>
  <c r="L248" i="11"/>
  <c r="J249" i="11" s="1"/>
  <c r="D244" i="23"/>
  <c r="I243" i="25"/>
  <c r="L244" i="22"/>
  <c r="J245" i="22" s="1"/>
  <c r="M244" i="22"/>
  <c r="K245" i="22" s="1"/>
  <c r="E245" i="22" s="1"/>
  <c r="S249" i="11" l="1"/>
  <c r="U248" i="11" s="1"/>
  <c r="I245" i="22"/>
  <c r="T247" i="16"/>
  <c r="U246" i="16"/>
  <c r="S244" i="23"/>
  <c r="I246" i="20"/>
  <c r="D246" i="20"/>
  <c r="T245" i="20"/>
  <c r="U244" i="20"/>
  <c r="I249" i="11"/>
  <c r="D249" i="11"/>
  <c r="U242" i="24"/>
  <c r="T243" i="24"/>
  <c r="L246" i="19"/>
  <c r="J247" i="19" s="1"/>
  <c r="M246" i="19"/>
  <c r="K247" i="19" s="1"/>
  <c r="E247" i="19" s="1"/>
  <c r="F247" i="17"/>
  <c r="I244" i="24"/>
  <c r="D244" i="24"/>
  <c r="S245" i="22"/>
  <c r="T245" i="22" s="1"/>
  <c r="D245" i="22"/>
  <c r="S246" i="19"/>
  <c r="F244" i="23"/>
  <c r="I248" i="16"/>
  <c r="D248" i="16"/>
  <c r="T261" i="29"/>
  <c r="M248" i="15"/>
  <c r="K249" i="15" s="1"/>
  <c r="E249" i="15" s="1"/>
  <c r="L248" i="15"/>
  <c r="J249" i="15" s="1"/>
  <c r="E247" i="18"/>
  <c r="L244" i="23"/>
  <c r="J245" i="23" s="1"/>
  <c r="M244" i="23"/>
  <c r="K245" i="23" s="1"/>
  <c r="L247" i="17"/>
  <c r="J248" i="17" s="1"/>
  <c r="D248" i="17" s="1"/>
  <c r="M247" i="17"/>
  <c r="K248" i="17" s="1"/>
  <c r="E248" i="17" s="1"/>
  <c r="E248" i="16"/>
  <c r="F245" i="21"/>
  <c r="M261" i="29"/>
  <c r="K262" i="29" s="1"/>
  <c r="L261" i="29"/>
  <c r="J262" i="29" s="1"/>
  <c r="E246" i="20"/>
  <c r="S248" i="15"/>
  <c r="T248" i="11"/>
  <c r="U247" i="11"/>
  <c r="S243" i="25"/>
  <c r="L243" i="25"/>
  <c r="J244" i="25" s="1"/>
  <c r="M243" i="25"/>
  <c r="K244" i="25" s="1"/>
  <c r="E244" i="25" s="1"/>
  <c r="F248" i="15"/>
  <c r="L245" i="21"/>
  <c r="J246" i="21" s="1"/>
  <c r="D246" i="21" s="1"/>
  <c r="M245" i="21"/>
  <c r="K246" i="21" s="1"/>
  <c r="S244" i="24"/>
  <c r="T244" i="24" s="1"/>
  <c r="S247" i="17"/>
  <c r="I247" i="18"/>
  <c r="D247" i="18"/>
  <c r="I243" i="26"/>
  <c r="T244" i="22"/>
  <c r="U243" i="22"/>
  <c r="S245" i="21"/>
  <c r="U244" i="22" l="1"/>
  <c r="T249" i="11"/>
  <c r="S244" i="25"/>
  <c r="T244" i="25" s="1"/>
  <c r="S247" i="19"/>
  <c r="F244" i="24"/>
  <c r="U246" i="17"/>
  <c r="T247" i="17"/>
  <c r="S248" i="16"/>
  <c r="M246" i="20"/>
  <c r="K247" i="20" s="1"/>
  <c r="E247" i="20" s="1"/>
  <c r="L246" i="20"/>
  <c r="J247" i="20" s="1"/>
  <c r="D247" i="20" s="1"/>
  <c r="I244" i="25"/>
  <c r="D244" i="25"/>
  <c r="T248" i="15"/>
  <c r="U247" i="15"/>
  <c r="S246" i="20"/>
  <c r="S247" i="18"/>
  <c r="M244" i="24"/>
  <c r="K245" i="24" s="1"/>
  <c r="L244" i="24"/>
  <c r="J245" i="24" s="1"/>
  <c r="E245" i="23"/>
  <c r="L245" i="22"/>
  <c r="J246" i="22" s="1"/>
  <c r="D246" i="22" s="1"/>
  <c r="M245" i="22"/>
  <c r="K246" i="22" s="1"/>
  <c r="S248" i="17"/>
  <c r="E262" i="29"/>
  <c r="F246" i="21"/>
  <c r="I249" i="15"/>
  <c r="F248" i="17"/>
  <c r="F249" i="11"/>
  <c r="F247" i="18"/>
  <c r="I246" i="21"/>
  <c r="S249" i="15"/>
  <c r="T249" i="15" s="1"/>
  <c r="I245" i="23"/>
  <c r="M248" i="16"/>
  <c r="K249" i="16" s="1"/>
  <c r="L248" i="16"/>
  <c r="J249" i="16" s="1"/>
  <c r="D249" i="16" s="1"/>
  <c r="T246" i="19"/>
  <c r="U245" i="19"/>
  <c r="M249" i="11"/>
  <c r="K250" i="11" s="1"/>
  <c r="L249" i="11"/>
  <c r="J250" i="11" s="1"/>
  <c r="E246" i="21"/>
  <c r="T245" i="21"/>
  <c r="U244" i="21"/>
  <c r="M243" i="26"/>
  <c r="K244" i="26" s="1"/>
  <c r="L243" i="26"/>
  <c r="J244" i="26" s="1"/>
  <c r="M247" i="18"/>
  <c r="K248" i="18" s="1"/>
  <c r="L247" i="18"/>
  <c r="J248" i="18" s="1"/>
  <c r="D249" i="15"/>
  <c r="U242" i="25"/>
  <c r="T243" i="25"/>
  <c r="I262" i="29"/>
  <c r="D262" i="29"/>
  <c r="I248" i="17"/>
  <c r="F248" i="16"/>
  <c r="D245" i="23"/>
  <c r="F245" i="22"/>
  <c r="I247" i="19"/>
  <c r="D247" i="19"/>
  <c r="U243" i="24"/>
  <c r="F246" i="20"/>
  <c r="U243" i="23"/>
  <c r="T244" i="23"/>
  <c r="F249" i="16" l="1"/>
  <c r="F247" i="19"/>
  <c r="T246" i="20"/>
  <c r="U245" i="20"/>
  <c r="M244" i="25"/>
  <c r="K245" i="25" s="1"/>
  <c r="L244" i="25"/>
  <c r="J245" i="25" s="1"/>
  <c r="M248" i="17"/>
  <c r="K249" i="17" s="1"/>
  <c r="L248" i="17"/>
  <c r="J249" i="17" s="1"/>
  <c r="I248" i="18"/>
  <c r="S246" i="21"/>
  <c r="E246" i="22"/>
  <c r="S245" i="23"/>
  <c r="S247" i="20"/>
  <c r="U246" i="20" s="1"/>
  <c r="M247" i="19"/>
  <c r="K248" i="19" s="1"/>
  <c r="L247" i="19"/>
  <c r="J248" i="19" s="1"/>
  <c r="F249" i="15"/>
  <c r="I250" i="11"/>
  <c r="T247" i="19"/>
  <c r="L245" i="23"/>
  <c r="J246" i="23" s="1"/>
  <c r="D246" i="23" s="1"/>
  <c r="M245" i="23"/>
  <c r="K246" i="23" s="1"/>
  <c r="E246" i="23" s="1"/>
  <c r="M246" i="21"/>
  <c r="K247" i="21" s="1"/>
  <c r="E247" i="21" s="1"/>
  <c r="L246" i="21"/>
  <c r="J247" i="21" s="1"/>
  <c r="D250" i="11"/>
  <c r="I246" i="22"/>
  <c r="E248" i="18"/>
  <c r="F244" i="25"/>
  <c r="I247" i="20"/>
  <c r="F245" i="23"/>
  <c r="I249" i="16"/>
  <c r="E245" i="24"/>
  <c r="U247" i="16"/>
  <c r="T248" i="16"/>
  <c r="T248" i="17"/>
  <c r="F247" i="20"/>
  <c r="L262" i="29"/>
  <c r="J263" i="29" s="1"/>
  <c r="D263" i="29" s="1"/>
  <c r="M262" i="29"/>
  <c r="K263" i="29" s="1"/>
  <c r="E263" i="29" s="1"/>
  <c r="U243" i="25"/>
  <c r="D248" i="18"/>
  <c r="M249" i="15"/>
  <c r="K250" i="15" s="1"/>
  <c r="L249" i="15"/>
  <c r="J250" i="15" s="1"/>
  <c r="D250" i="15" s="1"/>
  <c r="S262" i="29"/>
  <c r="U246" i="18"/>
  <c r="T247" i="18"/>
  <c r="U248" i="15"/>
  <c r="U247" i="17"/>
  <c r="F246" i="22"/>
  <c r="F262" i="29"/>
  <c r="I244" i="26"/>
  <c r="D244" i="26"/>
  <c r="E250" i="11"/>
  <c r="U246" i="19"/>
  <c r="I245" i="24"/>
  <c r="E249" i="16"/>
  <c r="D245" i="24"/>
  <c r="S247" i="21" l="1"/>
  <c r="T247" i="21" s="1"/>
  <c r="L245" i="24"/>
  <c r="J246" i="24" s="1"/>
  <c r="M245" i="24"/>
  <c r="K246" i="24" s="1"/>
  <c r="E246" i="24" s="1"/>
  <c r="F263" i="29"/>
  <c r="S263" i="29"/>
  <c r="F248" i="18"/>
  <c r="L247" i="20"/>
  <c r="J248" i="20" s="1"/>
  <c r="M247" i="20"/>
  <c r="K248" i="20" s="1"/>
  <c r="S248" i="18"/>
  <c r="E248" i="19"/>
  <c r="I245" i="25"/>
  <c r="S249" i="16"/>
  <c r="I263" i="29"/>
  <c r="F250" i="15"/>
  <c r="E245" i="25"/>
  <c r="M244" i="26"/>
  <c r="K245" i="26" s="1"/>
  <c r="L244" i="26"/>
  <c r="J245" i="26" s="1"/>
  <c r="I250" i="15"/>
  <c r="S245" i="24"/>
  <c r="L249" i="16"/>
  <c r="J250" i="16" s="1"/>
  <c r="M249" i="16"/>
  <c r="K250" i="16" s="1"/>
  <c r="F246" i="23"/>
  <c r="D245" i="25"/>
  <c r="L246" i="22"/>
  <c r="J247" i="22" s="1"/>
  <c r="M246" i="22"/>
  <c r="K247" i="22" s="1"/>
  <c r="E247" i="22" s="1"/>
  <c r="L250" i="11"/>
  <c r="J251" i="11" s="1"/>
  <c r="M250" i="11"/>
  <c r="K251" i="11" s="1"/>
  <c r="E251" i="11" s="1"/>
  <c r="U244" i="23"/>
  <c r="T245" i="23"/>
  <c r="I249" i="17"/>
  <c r="D249" i="17"/>
  <c r="F245" i="24"/>
  <c r="I247" i="21"/>
  <c r="D247" i="21"/>
  <c r="T247" i="20"/>
  <c r="T262" i="29"/>
  <c r="U261" i="29"/>
  <c r="S246" i="23"/>
  <c r="T246" i="23" s="1"/>
  <c r="M248" i="18"/>
  <c r="K249" i="18" s="1"/>
  <c r="E249" i="18" s="1"/>
  <c r="L248" i="18"/>
  <c r="J249" i="18" s="1"/>
  <c r="D249" i="18" s="1"/>
  <c r="S250" i="11"/>
  <c r="E250" i="15"/>
  <c r="F250" i="11"/>
  <c r="I246" i="23"/>
  <c r="I248" i="19"/>
  <c r="S246" i="22"/>
  <c r="T246" i="21"/>
  <c r="U245" i="21"/>
  <c r="E249" i="17"/>
  <c r="D248" i="19"/>
  <c r="U246" i="21" l="1"/>
  <c r="U245" i="23"/>
  <c r="S246" i="24"/>
  <c r="U245" i="24" s="1"/>
  <c r="S249" i="18"/>
  <c r="T249" i="18" s="1"/>
  <c r="S249" i="17"/>
  <c r="I245" i="26"/>
  <c r="U248" i="16"/>
  <c r="T249" i="16"/>
  <c r="U249" i="11"/>
  <c r="T250" i="11"/>
  <c r="D245" i="26"/>
  <c r="U247" i="18"/>
  <c r="T248" i="18"/>
  <c r="S251" i="11"/>
  <c r="U262" i="29"/>
  <c r="M249" i="17"/>
  <c r="K250" i="17" s="1"/>
  <c r="E250" i="17" s="1"/>
  <c r="L249" i="17"/>
  <c r="J250" i="17" s="1"/>
  <c r="D250" i="17" s="1"/>
  <c r="S245" i="25"/>
  <c r="S248" i="19"/>
  <c r="E248" i="20"/>
  <c r="F249" i="17"/>
  <c r="I251" i="11"/>
  <c r="F245" i="25"/>
  <c r="L263" i="29"/>
  <c r="J264" i="29" s="1"/>
  <c r="M263" i="29"/>
  <c r="K264" i="29" s="1"/>
  <c r="L248" i="19"/>
  <c r="J249" i="19" s="1"/>
  <c r="D249" i="19" s="1"/>
  <c r="M248" i="19"/>
  <c r="K249" i="19" s="1"/>
  <c r="D251" i="11"/>
  <c r="M247" i="21"/>
  <c r="K248" i="21" s="1"/>
  <c r="L247" i="21"/>
  <c r="J248" i="21" s="1"/>
  <c r="I250" i="16"/>
  <c r="D250" i="16"/>
  <c r="L250" i="15"/>
  <c r="J251" i="15" s="1"/>
  <c r="M250" i="15"/>
  <c r="K251" i="15" s="1"/>
  <c r="E251" i="15" s="1"/>
  <c r="E250" i="16"/>
  <c r="M245" i="25"/>
  <c r="K246" i="25" s="1"/>
  <c r="E246" i="25" s="1"/>
  <c r="L245" i="25"/>
  <c r="J246" i="25" s="1"/>
  <c r="F249" i="18"/>
  <c r="I246" i="24"/>
  <c r="F248" i="19"/>
  <c r="S247" i="22"/>
  <c r="T247" i="22" s="1"/>
  <c r="U245" i="22"/>
  <c r="T246" i="22"/>
  <c r="L246" i="23"/>
  <c r="J247" i="23" s="1"/>
  <c r="M246" i="23"/>
  <c r="K247" i="23" s="1"/>
  <c r="S250" i="15"/>
  <c r="I249" i="18"/>
  <c r="T263" i="29"/>
  <c r="F247" i="21"/>
  <c r="D246" i="24"/>
  <c r="I247" i="22"/>
  <c r="D247" i="22"/>
  <c r="U244" i="24"/>
  <c r="T245" i="24"/>
  <c r="I248" i="20"/>
  <c r="D248" i="20"/>
  <c r="T246" i="24" l="1"/>
  <c r="U246" i="22"/>
  <c r="S246" i="25"/>
  <c r="U245" i="25" s="1"/>
  <c r="F249" i="19"/>
  <c r="S250" i="17"/>
  <c r="U249" i="17" s="1"/>
  <c r="F248" i="20"/>
  <c r="F247" i="22"/>
  <c r="I246" i="25"/>
  <c r="I248" i="21"/>
  <c r="U247" i="19"/>
  <c r="T248" i="19"/>
  <c r="M245" i="26"/>
  <c r="K246" i="26" s="1"/>
  <c r="L245" i="26"/>
  <c r="J246" i="26" s="1"/>
  <c r="D246" i="26" s="1"/>
  <c r="E248" i="21"/>
  <c r="D246" i="25"/>
  <c r="S248" i="20"/>
  <c r="U250" i="11"/>
  <c r="L247" i="22"/>
  <c r="J248" i="22" s="1"/>
  <c r="D248" i="22" s="1"/>
  <c r="M247" i="22"/>
  <c r="K248" i="22" s="1"/>
  <c r="L249" i="18"/>
  <c r="J250" i="18" s="1"/>
  <c r="M249" i="18"/>
  <c r="K250" i="18" s="1"/>
  <c r="I247" i="23"/>
  <c r="D247" i="23"/>
  <c r="S250" i="16"/>
  <c r="L250" i="16"/>
  <c r="J251" i="16" s="1"/>
  <c r="D251" i="16" s="1"/>
  <c r="M250" i="16"/>
  <c r="K251" i="16" s="1"/>
  <c r="F251" i="11"/>
  <c r="E264" i="29"/>
  <c r="F250" i="17"/>
  <c r="T245" i="25"/>
  <c r="U244" i="25"/>
  <c r="I250" i="17"/>
  <c r="T251" i="11"/>
  <c r="F246" i="24"/>
  <c r="T250" i="15"/>
  <c r="U249" i="15"/>
  <c r="L246" i="24"/>
  <c r="J247" i="24" s="1"/>
  <c r="M246" i="24"/>
  <c r="K247" i="24" s="1"/>
  <c r="I251" i="15"/>
  <c r="D251" i="15"/>
  <c r="I249" i="19"/>
  <c r="L251" i="11"/>
  <c r="J252" i="11" s="1"/>
  <c r="M251" i="11"/>
  <c r="K252" i="11" s="1"/>
  <c r="E247" i="23"/>
  <c r="F250" i="16"/>
  <c r="M248" i="20"/>
  <c r="K249" i="20" s="1"/>
  <c r="E249" i="20" s="1"/>
  <c r="L248" i="20"/>
  <c r="J249" i="20" s="1"/>
  <c r="D248" i="21"/>
  <c r="S251" i="15"/>
  <c r="U250" i="15" s="1"/>
  <c r="I264" i="29"/>
  <c r="D264" i="29"/>
  <c r="E249" i="19"/>
  <c r="U248" i="18"/>
  <c r="U248" i="17"/>
  <c r="T249" i="17"/>
  <c r="T250" i="17" l="1"/>
  <c r="T246" i="25"/>
  <c r="M264" i="29"/>
  <c r="K265" i="29" s="1"/>
  <c r="E265" i="29" s="1"/>
  <c r="L264" i="29"/>
  <c r="J265" i="29" s="1"/>
  <c r="D265" i="29" s="1"/>
  <c r="E252" i="11"/>
  <c r="I247" i="24"/>
  <c r="I250" i="18"/>
  <c r="D250" i="18"/>
  <c r="M248" i="21"/>
  <c r="K249" i="21" s="1"/>
  <c r="E249" i="21" s="1"/>
  <c r="L248" i="21"/>
  <c r="J249" i="21" s="1"/>
  <c r="D249" i="21" s="1"/>
  <c r="I252" i="11"/>
  <c r="D247" i="24"/>
  <c r="E248" i="22"/>
  <c r="I246" i="26"/>
  <c r="M251" i="15"/>
  <c r="K252" i="15" s="1"/>
  <c r="L251" i="15"/>
  <c r="J252" i="15" s="1"/>
  <c r="D252" i="15" s="1"/>
  <c r="I251" i="16"/>
  <c r="M247" i="23"/>
  <c r="K248" i="23" s="1"/>
  <c r="L247" i="23"/>
  <c r="J248" i="23" s="1"/>
  <c r="D248" i="23" s="1"/>
  <c r="I248" i="22"/>
  <c r="F246" i="25"/>
  <c r="M246" i="25"/>
  <c r="K247" i="25" s="1"/>
  <c r="L246" i="25"/>
  <c r="J247" i="25" s="1"/>
  <c r="I249" i="20"/>
  <c r="S247" i="23"/>
  <c r="F251" i="15"/>
  <c r="M250" i="17"/>
  <c r="K251" i="17" s="1"/>
  <c r="L250" i="17"/>
  <c r="J251" i="17" s="1"/>
  <c r="S264" i="29"/>
  <c r="T250" i="16"/>
  <c r="U249" i="16"/>
  <c r="F247" i="23"/>
  <c r="S249" i="20"/>
  <c r="T249" i="20" s="1"/>
  <c r="F248" i="22"/>
  <c r="F251" i="16"/>
  <c r="T248" i="20"/>
  <c r="U247" i="20"/>
  <c r="S249" i="19"/>
  <c r="F264" i="29"/>
  <c r="F248" i="21"/>
  <c r="M249" i="19"/>
  <c r="K250" i="19" s="1"/>
  <c r="L249" i="19"/>
  <c r="J250" i="19" s="1"/>
  <c r="E247" i="24"/>
  <c r="T251" i="15"/>
  <c r="D252" i="11"/>
  <c r="E251" i="16"/>
  <c r="E250" i="18"/>
  <c r="S248" i="21"/>
  <c r="D249" i="20"/>
  <c r="S250" i="18" l="1"/>
  <c r="I251" i="17"/>
  <c r="D251" i="17"/>
  <c r="E247" i="25"/>
  <c r="I250" i="19"/>
  <c r="D250" i="19"/>
  <c r="F248" i="23"/>
  <c r="E248" i="23"/>
  <c r="S248" i="22"/>
  <c r="L250" i="18"/>
  <c r="J251" i="18" s="1"/>
  <c r="D251" i="18" s="1"/>
  <c r="M250" i="18"/>
  <c r="K251" i="18" s="1"/>
  <c r="E251" i="18" s="1"/>
  <c r="S249" i="21"/>
  <c r="U248" i="21" s="1"/>
  <c r="F265" i="29"/>
  <c r="S265" i="29"/>
  <c r="U264" i="29" s="1"/>
  <c r="T247" i="23"/>
  <c r="U246" i="23"/>
  <c r="M248" i="22"/>
  <c r="K249" i="22" s="1"/>
  <c r="E249" i="22" s="1"/>
  <c r="L248" i="22"/>
  <c r="J249" i="22" s="1"/>
  <c r="L251" i="16"/>
  <c r="J252" i="16" s="1"/>
  <c r="M251" i="16"/>
  <c r="K252" i="16" s="1"/>
  <c r="L252" i="11"/>
  <c r="J253" i="11" s="1"/>
  <c r="D253" i="11" s="1"/>
  <c r="M252" i="11"/>
  <c r="K253" i="11" s="1"/>
  <c r="E253" i="11" s="1"/>
  <c r="M247" i="24"/>
  <c r="K248" i="24" s="1"/>
  <c r="E248" i="24" s="1"/>
  <c r="L247" i="24"/>
  <c r="J248" i="24" s="1"/>
  <c r="D248" i="24" s="1"/>
  <c r="I265" i="29"/>
  <c r="E252" i="15"/>
  <c r="M246" i="26"/>
  <c r="K247" i="26" s="1"/>
  <c r="L246" i="26"/>
  <c r="J247" i="26" s="1"/>
  <c r="F247" i="24"/>
  <c r="S252" i="11"/>
  <c r="F249" i="21"/>
  <c r="E251" i="17"/>
  <c r="I249" i="21"/>
  <c r="S251" i="16"/>
  <c r="E250" i="19"/>
  <c r="F249" i="20"/>
  <c r="U247" i="21"/>
  <c r="T248" i="21"/>
  <c r="F252" i="11"/>
  <c r="S247" i="24"/>
  <c r="U248" i="19"/>
  <c r="T249" i="19"/>
  <c r="U248" i="20"/>
  <c r="T264" i="29"/>
  <c r="U263" i="29"/>
  <c r="F252" i="15"/>
  <c r="L249" i="20"/>
  <c r="J250" i="20" s="1"/>
  <c r="D250" i="20" s="1"/>
  <c r="M249" i="20"/>
  <c r="K250" i="20" s="1"/>
  <c r="I247" i="25"/>
  <c r="D247" i="25"/>
  <c r="I248" i="23"/>
  <c r="I252" i="15"/>
  <c r="F250" i="18"/>
  <c r="T265" i="29" l="1"/>
  <c r="T249" i="21"/>
  <c r="S251" i="18"/>
  <c r="U250" i="18" s="1"/>
  <c r="F250" i="20"/>
  <c r="S249" i="22"/>
  <c r="T249" i="22" s="1"/>
  <c r="F251" i="18"/>
  <c r="S250" i="19"/>
  <c r="S253" i="11"/>
  <c r="U252" i="11" s="1"/>
  <c r="U246" i="24"/>
  <c r="T247" i="24"/>
  <c r="L249" i="21"/>
  <c r="J250" i="21" s="1"/>
  <c r="M249" i="21"/>
  <c r="K250" i="21" s="1"/>
  <c r="T252" i="11"/>
  <c r="U251" i="11"/>
  <c r="T248" i="22"/>
  <c r="U247" i="22"/>
  <c r="M248" i="23"/>
  <c r="K249" i="23" s="1"/>
  <c r="E249" i="23" s="1"/>
  <c r="L248" i="23"/>
  <c r="J249" i="23" s="1"/>
  <c r="M265" i="29"/>
  <c r="K266" i="29" s="1"/>
  <c r="L265" i="29"/>
  <c r="J266" i="29" s="1"/>
  <c r="I252" i="16"/>
  <c r="D252" i="16"/>
  <c r="L252" i="15"/>
  <c r="J253" i="15" s="1"/>
  <c r="M252" i="15"/>
  <c r="K253" i="15" s="1"/>
  <c r="E253" i="15" s="1"/>
  <c r="S248" i="24"/>
  <c r="T248" i="24" s="1"/>
  <c r="U250" i="16"/>
  <c r="T251" i="16"/>
  <c r="S251" i="17"/>
  <c r="I251" i="18"/>
  <c r="L251" i="17"/>
  <c r="J252" i="17" s="1"/>
  <c r="D252" i="17" s="1"/>
  <c r="M251" i="17"/>
  <c r="K252" i="17" s="1"/>
  <c r="M247" i="25"/>
  <c r="K248" i="25" s="1"/>
  <c r="E248" i="25" s="1"/>
  <c r="L247" i="25"/>
  <c r="J248" i="25" s="1"/>
  <c r="D248" i="25" s="1"/>
  <c r="I247" i="26"/>
  <c r="D247" i="26"/>
  <c r="M250" i="19"/>
  <c r="K251" i="19" s="1"/>
  <c r="E251" i="19" s="1"/>
  <c r="L250" i="19"/>
  <c r="J251" i="19" s="1"/>
  <c r="D251" i="19" s="1"/>
  <c r="S247" i="25"/>
  <c r="E250" i="20"/>
  <c r="F247" i="25"/>
  <c r="I250" i="20"/>
  <c r="F253" i="11"/>
  <c r="E252" i="16"/>
  <c r="F248" i="24"/>
  <c r="S252" i="15"/>
  <c r="I248" i="24"/>
  <c r="I253" i="11"/>
  <c r="I249" i="22"/>
  <c r="D249" i="22"/>
  <c r="S248" i="23"/>
  <c r="F250" i="19"/>
  <c r="F251" i="17"/>
  <c r="T250" i="18"/>
  <c r="U249" i="18"/>
  <c r="T253" i="11" l="1"/>
  <c r="T251" i="18"/>
  <c r="U247" i="24"/>
  <c r="U248" i="22"/>
  <c r="E252" i="17"/>
  <c r="S251" i="19"/>
  <c r="U250" i="19" s="1"/>
  <c r="F252" i="17"/>
  <c r="F249" i="22"/>
  <c r="T252" i="15"/>
  <c r="U251" i="15"/>
  <c r="S248" i="25"/>
  <c r="T248" i="25" s="1"/>
  <c r="U250" i="17"/>
  <c r="T251" i="17"/>
  <c r="I250" i="21"/>
  <c r="D250" i="21"/>
  <c r="U249" i="19"/>
  <c r="T250" i="19"/>
  <c r="S249" i="23"/>
  <c r="U248" i="23" s="1"/>
  <c r="L250" i="20"/>
  <c r="J251" i="20" s="1"/>
  <c r="M250" i="20"/>
  <c r="K251" i="20" s="1"/>
  <c r="E251" i="20" s="1"/>
  <c r="S250" i="20"/>
  <c r="I251" i="19"/>
  <c r="I248" i="25"/>
  <c r="F252" i="16"/>
  <c r="I266" i="29"/>
  <c r="D266" i="29"/>
  <c r="I249" i="23"/>
  <c r="D249" i="23"/>
  <c r="F251" i="19"/>
  <c r="S253" i="15"/>
  <c r="T253" i="15" s="1"/>
  <c r="U246" i="25"/>
  <c r="T247" i="25"/>
  <c r="M251" i="18"/>
  <c r="K252" i="18" s="1"/>
  <c r="L251" i="18"/>
  <c r="J252" i="18" s="1"/>
  <c r="M252" i="16"/>
  <c r="K253" i="16" s="1"/>
  <c r="L252" i="16"/>
  <c r="J253" i="16" s="1"/>
  <c r="E250" i="21"/>
  <c r="M253" i="11"/>
  <c r="K254" i="11" s="1"/>
  <c r="L253" i="11"/>
  <c r="J254" i="11" s="1"/>
  <c r="S252" i="16"/>
  <c r="F248" i="25"/>
  <c r="I252" i="17"/>
  <c r="I253" i="15"/>
  <c r="D253" i="15"/>
  <c r="T248" i="23"/>
  <c r="U247" i="23"/>
  <c r="L249" i="22"/>
  <c r="J250" i="22" s="1"/>
  <c r="M249" i="22"/>
  <c r="K250" i="22" s="1"/>
  <c r="M248" i="24"/>
  <c r="K249" i="24" s="1"/>
  <c r="L248" i="24"/>
  <c r="J249" i="24" s="1"/>
  <c r="M247" i="26"/>
  <c r="K248" i="26" s="1"/>
  <c r="L247" i="26"/>
  <c r="J248" i="26" s="1"/>
  <c r="E266" i="29"/>
  <c r="U247" i="25" l="1"/>
  <c r="T251" i="19"/>
  <c r="L252" i="17"/>
  <c r="J253" i="17" s="1"/>
  <c r="M252" i="17"/>
  <c r="K253" i="17" s="1"/>
  <c r="E253" i="17" s="1"/>
  <c r="U251" i="16"/>
  <c r="T252" i="16"/>
  <c r="I253" i="16"/>
  <c r="M248" i="25"/>
  <c r="K249" i="25" s="1"/>
  <c r="L248" i="25"/>
  <c r="J249" i="25" s="1"/>
  <c r="I250" i="22"/>
  <c r="I254" i="11"/>
  <c r="D254" i="11"/>
  <c r="F266" i="29"/>
  <c r="F250" i="21"/>
  <c r="I249" i="24"/>
  <c r="D249" i="24"/>
  <c r="L253" i="15"/>
  <c r="J254" i="15" s="1"/>
  <c r="D254" i="15" s="1"/>
  <c r="M253" i="15"/>
  <c r="K254" i="15" s="1"/>
  <c r="E254" i="11"/>
  <c r="L251" i="19"/>
  <c r="J252" i="19" s="1"/>
  <c r="M251" i="19"/>
  <c r="K252" i="19" s="1"/>
  <c r="I251" i="20"/>
  <c r="D251" i="20"/>
  <c r="D250" i="22"/>
  <c r="S252" i="17"/>
  <c r="E250" i="22"/>
  <c r="F253" i="15"/>
  <c r="E252" i="18"/>
  <c r="F249" i="23"/>
  <c r="S251" i="20"/>
  <c r="T251" i="20" s="1"/>
  <c r="T249" i="23"/>
  <c r="M249" i="23"/>
  <c r="K250" i="23" s="1"/>
  <c r="L249" i="23"/>
  <c r="J250" i="23" s="1"/>
  <c r="D253" i="16"/>
  <c r="S266" i="29"/>
  <c r="I248" i="26"/>
  <c r="E249" i="24"/>
  <c r="D248" i="26"/>
  <c r="E253" i="16"/>
  <c r="S250" i="21"/>
  <c r="I252" i="18"/>
  <c r="D252" i="18"/>
  <c r="L266" i="29"/>
  <c r="J267" i="29" s="1"/>
  <c r="M266" i="29"/>
  <c r="K267" i="29" s="1"/>
  <c r="E267" i="29" s="1"/>
  <c r="T250" i="20"/>
  <c r="U249" i="20"/>
  <c r="L250" i="21"/>
  <c r="J251" i="21" s="1"/>
  <c r="M250" i="21"/>
  <c r="K251" i="21" s="1"/>
  <c r="U252" i="15"/>
  <c r="S253" i="17" l="1"/>
  <c r="U252" i="17" s="1"/>
  <c r="F254" i="15"/>
  <c r="I267" i="29"/>
  <c r="M248" i="26"/>
  <c r="K249" i="26" s="1"/>
  <c r="L248" i="26"/>
  <c r="J249" i="26" s="1"/>
  <c r="F250" i="22"/>
  <c r="L253" i="16"/>
  <c r="J254" i="16" s="1"/>
  <c r="D254" i="16" s="1"/>
  <c r="M253" i="16"/>
  <c r="K254" i="16" s="1"/>
  <c r="U265" i="29"/>
  <c r="T266" i="29"/>
  <c r="F251" i="20"/>
  <c r="I249" i="25"/>
  <c r="D249" i="25"/>
  <c r="I251" i="21"/>
  <c r="F252" i="18"/>
  <c r="S267" i="29"/>
  <c r="U266" i="29" s="1"/>
  <c r="I250" i="23"/>
  <c r="S254" i="11"/>
  <c r="D251" i="21"/>
  <c r="F254" i="11"/>
  <c r="E249" i="25"/>
  <c r="I253" i="17"/>
  <c r="D253" i="17"/>
  <c r="L252" i="18"/>
  <c r="J253" i="18" s="1"/>
  <c r="M252" i="18"/>
  <c r="K253" i="18" s="1"/>
  <c r="E253" i="18" s="1"/>
  <c r="S250" i="22"/>
  <c r="E252" i="19"/>
  <c r="E254" i="15"/>
  <c r="M254" i="11"/>
  <c r="K255" i="11" s="1"/>
  <c r="L254" i="11"/>
  <c r="J255" i="11" s="1"/>
  <c r="E251" i="21"/>
  <c r="S249" i="24"/>
  <c r="F253" i="16"/>
  <c r="I252" i="19"/>
  <c r="D252" i="19"/>
  <c r="I254" i="15"/>
  <c r="F249" i="24"/>
  <c r="D267" i="29"/>
  <c r="L250" i="22"/>
  <c r="J251" i="22" s="1"/>
  <c r="D251" i="22" s="1"/>
  <c r="M250" i="22"/>
  <c r="K251" i="22" s="1"/>
  <c r="U250" i="20"/>
  <c r="T250" i="21"/>
  <c r="U249" i="21"/>
  <c r="S253" i="16"/>
  <c r="E250" i="23"/>
  <c r="D250" i="23"/>
  <c r="S252" i="18"/>
  <c r="U251" i="17"/>
  <c r="T252" i="17"/>
  <c r="L251" i="20"/>
  <c r="J252" i="20" s="1"/>
  <c r="D252" i="20" s="1"/>
  <c r="M251" i="20"/>
  <c r="K252" i="20" s="1"/>
  <c r="M249" i="24"/>
  <c r="K250" i="24" s="1"/>
  <c r="E250" i="24" s="1"/>
  <c r="L249" i="24"/>
  <c r="J250" i="24" s="1"/>
  <c r="T253" i="17" l="1"/>
  <c r="F252" i="20"/>
  <c r="S250" i="24"/>
  <c r="T250" i="24" s="1"/>
  <c r="F251" i="22"/>
  <c r="I250" i="24"/>
  <c r="S250" i="23"/>
  <c r="D250" i="24"/>
  <c r="F254" i="16"/>
  <c r="I253" i="18"/>
  <c r="S249" i="25"/>
  <c r="I249" i="26"/>
  <c r="S252" i="19"/>
  <c r="F251" i="21"/>
  <c r="L249" i="25"/>
  <c r="J250" i="25" s="1"/>
  <c r="D250" i="25" s="1"/>
  <c r="M249" i="25"/>
  <c r="K250" i="25" s="1"/>
  <c r="U251" i="18"/>
  <c r="T252" i="18"/>
  <c r="F267" i="29"/>
  <c r="L254" i="15"/>
  <c r="J255" i="15" s="1"/>
  <c r="M254" i="15"/>
  <c r="K255" i="15" s="1"/>
  <c r="E255" i="15" s="1"/>
  <c r="U253" i="11"/>
  <c r="T254" i="11"/>
  <c r="I254" i="16"/>
  <c r="L267" i="29"/>
  <c r="J268" i="29" s="1"/>
  <c r="M267" i="29"/>
  <c r="K268" i="29" s="1"/>
  <c r="I252" i="20"/>
  <c r="U252" i="16"/>
  <c r="T253" i="16"/>
  <c r="F252" i="19"/>
  <c r="S251" i="21"/>
  <c r="U249" i="22"/>
  <c r="T250" i="22"/>
  <c r="D249" i="26"/>
  <c r="S253" i="18"/>
  <c r="U252" i="18" s="1"/>
  <c r="I251" i="22"/>
  <c r="M252" i="19"/>
  <c r="K253" i="19" s="1"/>
  <c r="L252" i="19"/>
  <c r="J253" i="19" s="1"/>
  <c r="I255" i="11"/>
  <c r="F253" i="17"/>
  <c r="M251" i="21"/>
  <c r="K252" i="21" s="1"/>
  <c r="L251" i="21"/>
  <c r="J252" i="21" s="1"/>
  <c r="T267" i="29"/>
  <c r="E252" i="20"/>
  <c r="F250" i="23"/>
  <c r="E254" i="16"/>
  <c r="U248" i="24"/>
  <c r="T249" i="24"/>
  <c r="S254" i="15"/>
  <c r="E251" i="22"/>
  <c r="M253" i="17"/>
  <c r="K254" i="17" s="1"/>
  <c r="L253" i="17"/>
  <c r="J254" i="17" s="1"/>
  <c r="D254" i="17" s="1"/>
  <c r="D255" i="11"/>
  <c r="E255" i="11"/>
  <c r="M250" i="23"/>
  <c r="K251" i="23" s="1"/>
  <c r="E251" i="23" s="1"/>
  <c r="L250" i="23"/>
  <c r="J251" i="23" s="1"/>
  <c r="D253" i="18"/>
  <c r="F249" i="25"/>
  <c r="F254" i="17" l="1"/>
  <c r="I251" i="23"/>
  <c r="S255" i="15"/>
  <c r="U254" i="15" s="1"/>
  <c r="I268" i="29"/>
  <c r="T249" i="25"/>
  <c r="U248" i="25"/>
  <c r="S251" i="23"/>
  <c r="U250" i="23" s="1"/>
  <c r="F250" i="25"/>
  <c r="E254" i="17"/>
  <c r="U250" i="21"/>
  <c r="T251" i="21"/>
  <c r="L252" i="20"/>
  <c r="J253" i="20" s="1"/>
  <c r="M252" i="20"/>
  <c r="K253" i="20" s="1"/>
  <c r="E253" i="20" s="1"/>
  <c r="L254" i="16"/>
  <c r="J255" i="16" s="1"/>
  <c r="M254" i="16"/>
  <c r="K255" i="16" s="1"/>
  <c r="E255" i="16" s="1"/>
  <c r="I255" i="15"/>
  <c r="D255" i="15"/>
  <c r="T252" i="19"/>
  <c r="U251" i="19"/>
  <c r="M253" i="18"/>
  <c r="K254" i="18" s="1"/>
  <c r="L253" i="18"/>
  <c r="J254" i="18" s="1"/>
  <c r="D254" i="18" s="1"/>
  <c r="F250" i="24"/>
  <c r="I254" i="17"/>
  <c r="I253" i="19"/>
  <c r="E252" i="21"/>
  <c r="D268" i="29"/>
  <c r="M249" i="26"/>
  <c r="K250" i="26" s="1"/>
  <c r="L249" i="26"/>
  <c r="J250" i="26" s="1"/>
  <c r="D250" i="26" s="1"/>
  <c r="T254" i="15"/>
  <c r="U253" i="15"/>
  <c r="U249" i="24"/>
  <c r="T253" i="18"/>
  <c r="E253" i="19"/>
  <c r="U249" i="23"/>
  <c r="T250" i="23"/>
  <c r="S255" i="11"/>
  <c r="S254" i="16"/>
  <c r="D251" i="23"/>
  <c r="F253" i="18"/>
  <c r="F255" i="11"/>
  <c r="S251" i="22"/>
  <c r="S252" i="20"/>
  <c r="I252" i="21"/>
  <c r="L255" i="11"/>
  <c r="J256" i="11" s="1"/>
  <c r="M255" i="11"/>
  <c r="K256" i="11" s="1"/>
  <c r="E256" i="11" s="1"/>
  <c r="M251" i="22"/>
  <c r="K252" i="22" s="1"/>
  <c r="L251" i="22"/>
  <c r="J252" i="22" s="1"/>
  <c r="D253" i="19"/>
  <c r="E268" i="29"/>
  <c r="I250" i="25"/>
  <c r="D252" i="21"/>
  <c r="E250" i="25"/>
  <c r="M250" i="24"/>
  <c r="K251" i="24" s="1"/>
  <c r="L250" i="24"/>
  <c r="J251" i="24" s="1"/>
  <c r="T251" i="23" l="1"/>
  <c r="S255" i="16"/>
  <c r="T255" i="16" s="1"/>
  <c r="I251" i="24"/>
  <c r="M252" i="21"/>
  <c r="K253" i="21" s="1"/>
  <c r="L252" i="21"/>
  <c r="J253" i="21" s="1"/>
  <c r="S256" i="11"/>
  <c r="U255" i="11" s="1"/>
  <c r="E251" i="24"/>
  <c r="S253" i="20"/>
  <c r="U252" i="20" s="1"/>
  <c r="F254" i="18"/>
  <c r="F251" i="23"/>
  <c r="D251" i="24"/>
  <c r="I255" i="16"/>
  <c r="D255" i="16"/>
  <c r="S250" i="25"/>
  <c r="I256" i="11"/>
  <c r="U251" i="20"/>
  <c r="T252" i="20"/>
  <c r="D256" i="11"/>
  <c r="S253" i="19"/>
  <c r="T255" i="15"/>
  <c r="I250" i="26"/>
  <c r="L254" i="17"/>
  <c r="J255" i="17" s="1"/>
  <c r="M254" i="17"/>
  <c r="K255" i="17" s="1"/>
  <c r="I254" i="18"/>
  <c r="L250" i="25"/>
  <c r="J251" i="25" s="1"/>
  <c r="M250" i="25"/>
  <c r="K251" i="25" s="1"/>
  <c r="U250" i="22"/>
  <c r="T251" i="22"/>
  <c r="F268" i="29"/>
  <c r="L251" i="23"/>
  <c r="J252" i="23" s="1"/>
  <c r="M251" i="23"/>
  <c r="K252" i="23" s="1"/>
  <c r="S268" i="29"/>
  <c r="U254" i="11"/>
  <c r="T255" i="11"/>
  <c r="S252" i="21"/>
  <c r="L255" i="15"/>
  <c r="J256" i="15" s="1"/>
  <c r="M255" i="15"/>
  <c r="K256" i="15" s="1"/>
  <c r="F252" i="21"/>
  <c r="F253" i="19"/>
  <c r="I252" i="22"/>
  <c r="D252" i="22"/>
  <c r="E252" i="22"/>
  <c r="U253" i="16"/>
  <c r="T254" i="16"/>
  <c r="L253" i="19"/>
  <c r="J254" i="19" s="1"/>
  <c r="M253" i="19"/>
  <c r="K254" i="19" s="1"/>
  <c r="E254" i="19" s="1"/>
  <c r="E254" i="18"/>
  <c r="F255" i="15"/>
  <c r="I253" i="20"/>
  <c r="D253" i="20"/>
  <c r="S254" i="17"/>
  <c r="L268" i="29"/>
  <c r="J269" i="29" s="1"/>
  <c r="D269" i="29" s="1"/>
  <c r="M268" i="29"/>
  <c r="K269" i="29" s="1"/>
  <c r="U254" i="16" l="1"/>
  <c r="T256" i="11"/>
  <c r="S254" i="19"/>
  <c r="T254" i="19" s="1"/>
  <c r="I254" i="19"/>
  <c r="T252" i="21"/>
  <c r="U251" i="21"/>
  <c r="E252" i="23"/>
  <c r="I253" i="21"/>
  <c r="M253" i="20"/>
  <c r="K254" i="20" s="1"/>
  <c r="L253" i="20"/>
  <c r="J254" i="20" s="1"/>
  <c r="D254" i="20" s="1"/>
  <c r="L252" i="22"/>
  <c r="J253" i="22" s="1"/>
  <c r="D253" i="22" s="1"/>
  <c r="M252" i="22"/>
  <c r="K253" i="22" s="1"/>
  <c r="E253" i="22" s="1"/>
  <c r="I252" i="23"/>
  <c r="I255" i="17"/>
  <c r="D255" i="17"/>
  <c r="M256" i="11"/>
  <c r="K257" i="11" s="1"/>
  <c r="L256" i="11"/>
  <c r="J257" i="11" s="1"/>
  <c r="D257" i="11" s="1"/>
  <c r="F255" i="16"/>
  <c r="M251" i="24"/>
  <c r="K252" i="24" s="1"/>
  <c r="E252" i="24" s="1"/>
  <c r="L251" i="24"/>
  <c r="J252" i="24" s="1"/>
  <c r="D252" i="24" s="1"/>
  <c r="I269" i="29"/>
  <c r="E255" i="17"/>
  <c r="S252" i="22"/>
  <c r="D253" i="21"/>
  <c r="E269" i="29"/>
  <c r="I251" i="25"/>
  <c r="D251" i="25"/>
  <c r="T250" i="25"/>
  <c r="U249" i="25"/>
  <c r="S251" i="24"/>
  <c r="I256" i="15"/>
  <c r="F251" i="24"/>
  <c r="U253" i="17"/>
  <c r="T254" i="17"/>
  <c r="S254" i="18"/>
  <c r="F269" i="29"/>
  <c r="U252" i="19"/>
  <c r="T253" i="19"/>
  <c r="E251" i="25"/>
  <c r="F253" i="20"/>
  <c r="D256" i="15"/>
  <c r="F252" i="22"/>
  <c r="D254" i="19"/>
  <c r="E256" i="15"/>
  <c r="E253" i="21"/>
  <c r="U267" i="29"/>
  <c r="T268" i="29"/>
  <c r="L254" i="18"/>
  <c r="J255" i="18" s="1"/>
  <c r="M254" i="18"/>
  <c r="K255" i="18" s="1"/>
  <c r="M250" i="26"/>
  <c r="K251" i="26" s="1"/>
  <c r="L250" i="26"/>
  <c r="J251" i="26" s="1"/>
  <c r="F256" i="11"/>
  <c r="T253" i="20"/>
  <c r="L255" i="16"/>
  <c r="J256" i="16" s="1"/>
  <c r="M255" i="16"/>
  <c r="K256" i="16" s="1"/>
  <c r="D252" i="23"/>
  <c r="U253" i="19" l="1"/>
  <c r="F254" i="20"/>
  <c r="F257" i="11"/>
  <c r="F252" i="24"/>
  <c r="F253" i="21"/>
  <c r="I256" i="16"/>
  <c r="I255" i="18"/>
  <c r="D255" i="18"/>
  <c r="S256" i="15"/>
  <c r="L269" i="29"/>
  <c r="J270" i="29" s="1"/>
  <c r="M269" i="29"/>
  <c r="K270" i="29" s="1"/>
  <c r="E270" i="29" s="1"/>
  <c r="F255" i="17"/>
  <c r="I251" i="26"/>
  <c r="D251" i="26"/>
  <c r="F253" i="22"/>
  <c r="T254" i="18"/>
  <c r="U253" i="18"/>
  <c r="T252" i="22"/>
  <c r="U251" i="22"/>
  <c r="I252" i="24"/>
  <c r="M255" i="17"/>
  <c r="K256" i="17" s="1"/>
  <c r="E256" i="17" s="1"/>
  <c r="L255" i="17"/>
  <c r="J256" i="17" s="1"/>
  <c r="D256" i="17" s="1"/>
  <c r="L252" i="23"/>
  <c r="J253" i="23" s="1"/>
  <c r="M252" i="23"/>
  <c r="K253" i="23" s="1"/>
  <c r="E253" i="23" s="1"/>
  <c r="S252" i="23"/>
  <c r="E256" i="16"/>
  <c r="S253" i="21"/>
  <c r="F256" i="15"/>
  <c r="T251" i="24"/>
  <c r="U250" i="24"/>
  <c r="S269" i="29"/>
  <c r="E257" i="11"/>
  <c r="I254" i="20"/>
  <c r="M253" i="21"/>
  <c r="K254" i="21" s="1"/>
  <c r="E254" i="21" s="1"/>
  <c r="L253" i="21"/>
  <c r="J254" i="21" s="1"/>
  <c r="E255" i="18"/>
  <c r="M256" i="15"/>
  <c r="K257" i="15" s="1"/>
  <c r="L256" i="15"/>
  <c r="J257" i="15" s="1"/>
  <c r="F251" i="25"/>
  <c r="S253" i="22"/>
  <c r="U252" i="22" s="1"/>
  <c r="D256" i="16"/>
  <c r="E254" i="20"/>
  <c r="L254" i="19"/>
  <c r="J255" i="19" s="1"/>
  <c r="D255" i="19" s="1"/>
  <c r="M254" i="19"/>
  <c r="K255" i="19" s="1"/>
  <c r="F252" i="23"/>
  <c r="F254" i="19"/>
  <c r="S251" i="25"/>
  <c r="S252" i="24"/>
  <c r="M251" i="25"/>
  <c r="K252" i="25" s="1"/>
  <c r="L251" i="25"/>
  <c r="J252" i="25" s="1"/>
  <c r="S255" i="17"/>
  <c r="I257" i="11"/>
  <c r="I253" i="22"/>
  <c r="F255" i="19" l="1"/>
  <c r="I255" i="19"/>
  <c r="S257" i="11"/>
  <c r="S253" i="23"/>
  <c r="T253" i="23" s="1"/>
  <c r="L252" i="24"/>
  <c r="J253" i="24" s="1"/>
  <c r="M252" i="24"/>
  <c r="K253" i="24" s="1"/>
  <c r="F256" i="17"/>
  <c r="U255" i="15"/>
  <c r="T256" i="15"/>
  <c r="L253" i="22"/>
  <c r="J254" i="22" s="1"/>
  <c r="M253" i="22"/>
  <c r="K254" i="22" s="1"/>
  <c r="I252" i="25"/>
  <c r="S254" i="20"/>
  <c r="T252" i="23"/>
  <c r="U251" i="23"/>
  <c r="F255" i="18"/>
  <c r="E252" i="25"/>
  <c r="M254" i="20"/>
  <c r="K255" i="20" s="1"/>
  <c r="L254" i="20"/>
  <c r="J255" i="20" s="1"/>
  <c r="U268" i="29"/>
  <c r="T269" i="29"/>
  <c r="U251" i="24"/>
  <c r="S256" i="16"/>
  <c r="M255" i="18"/>
  <c r="K256" i="18" s="1"/>
  <c r="L255" i="18"/>
  <c r="J256" i="18" s="1"/>
  <c r="D256" i="18" s="1"/>
  <c r="I254" i="21"/>
  <c r="S254" i="21"/>
  <c r="T254" i="21" s="1"/>
  <c r="I253" i="23"/>
  <c r="S256" i="17"/>
  <c r="T256" i="17" s="1"/>
  <c r="U250" i="25"/>
  <c r="T251" i="25"/>
  <c r="D253" i="23"/>
  <c r="I257" i="15"/>
  <c r="D257" i="15"/>
  <c r="I256" i="17"/>
  <c r="L251" i="26"/>
  <c r="J252" i="26" s="1"/>
  <c r="D252" i="26" s="1"/>
  <c r="M251" i="26"/>
  <c r="K252" i="26" s="1"/>
  <c r="L256" i="16"/>
  <c r="J257" i="16" s="1"/>
  <c r="M256" i="16"/>
  <c r="K257" i="16" s="1"/>
  <c r="E257" i="16" s="1"/>
  <c r="T255" i="17"/>
  <c r="U254" i="17"/>
  <c r="M257" i="11"/>
  <c r="K258" i="11" s="1"/>
  <c r="E258" i="11" s="1"/>
  <c r="L257" i="11"/>
  <c r="J258" i="11" s="1"/>
  <c r="E255" i="19"/>
  <c r="F256" i="16"/>
  <c r="D252" i="25"/>
  <c r="S255" i="18"/>
  <c r="S270" i="29"/>
  <c r="U269" i="29" s="1"/>
  <c r="T252" i="24"/>
  <c r="U252" i="21"/>
  <c r="T253" i="21"/>
  <c r="T253" i="22"/>
  <c r="I270" i="29"/>
  <c r="D270" i="29"/>
  <c r="E257" i="15"/>
  <c r="D254" i="21"/>
  <c r="U253" i="21" l="1"/>
  <c r="U252" i="23"/>
  <c r="M270" i="29"/>
  <c r="K271" i="29" s="1"/>
  <c r="L270" i="29"/>
  <c r="J271" i="29" s="1"/>
  <c r="D271" i="29" s="1"/>
  <c r="F252" i="25"/>
  <c r="F253" i="23"/>
  <c r="S257" i="16"/>
  <c r="I254" i="22"/>
  <c r="D254" i="22"/>
  <c r="S258" i="11"/>
  <c r="T258" i="11" s="1"/>
  <c r="S257" i="15"/>
  <c r="I258" i="11"/>
  <c r="D258" i="11"/>
  <c r="L254" i="21"/>
  <c r="J255" i="21" s="1"/>
  <c r="D255" i="21" s="1"/>
  <c r="M254" i="21"/>
  <c r="K255" i="21" s="1"/>
  <c r="I253" i="24"/>
  <c r="D253" i="24"/>
  <c r="L256" i="17"/>
  <c r="J257" i="17" s="1"/>
  <c r="M256" i="17"/>
  <c r="K257" i="17" s="1"/>
  <c r="I255" i="20"/>
  <c r="D255" i="20"/>
  <c r="L252" i="25"/>
  <c r="J253" i="25" s="1"/>
  <c r="M252" i="25"/>
  <c r="K253" i="25" s="1"/>
  <c r="E253" i="25" s="1"/>
  <c r="F254" i="21"/>
  <c r="S255" i="19"/>
  <c r="I252" i="26"/>
  <c r="F256" i="18"/>
  <c r="T254" i="20"/>
  <c r="U253" i="20"/>
  <c r="E253" i="24"/>
  <c r="L257" i="15"/>
  <c r="J258" i="15" s="1"/>
  <c r="D258" i="15" s="1"/>
  <c r="M257" i="15"/>
  <c r="K258" i="15" s="1"/>
  <c r="E258" i="15" s="1"/>
  <c r="M253" i="23"/>
  <c r="K254" i="23" s="1"/>
  <c r="L253" i="23"/>
  <c r="J254" i="23" s="1"/>
  <c r="T270" i="29"/>
  <c r="S252" i="25"/>
  <c r="T257" i="11"/>
  <c r="U256" i="11"/>
  <c r="F270" i="29"/>
  <c r="U254" i="18"/>
  <c r="T255" i="18"/>
  <c r="I257" i="16"/>
  <c r="E256" i="18"/>
  <c r="D257" i="16"/>
  <c r="U255" i="17"/>
  <c r="F257" i="15"/>
  <c r="I256" i="18"/>
  <c r="T256" i="16"/>
  <c r="U255" i="16"/>
  <c r="E255" i="20"/>
  <c r="E254" i="22"/>
  <c r="M255" i="19"/>
  <c r="K256" i="19" s="1"/>
  <c r="E256" i="19" s="1"/>
  <c r="L255" i="19"/>
  <c r="J256" i="19" s="1"/>
  <c r="U257" i="11" l="1"/>
  <c r="S254" i="22"/>
  <c r="I254" i="23"/>
  <c r="S253" i="24"/>
  <c r="S256" i="19"/>
  <c r="U255" i="19" s="1"/>
  <c r="I253" i="25"/>
  <c r="F254" i="22"/>
  <c r="L256" i="18"/>
  <c r="J257" i="18" s="1"/>
  <c r="M256" i="18"/>
  <c r="K257" i="18" s="1"/>
  <c r="E257" i="18" s="1"/>
  <c r="S253" i="25"/>
  <c r="T253" i="25" s="1"/>
  <c r="U254" i="19"/>
  <c r="T255" i="19"/>
  <c r="F255" i="20"/>
  <c r="U256" i="15"/>
  <c r="T257" i="15"/>
  <c r="S255" i="20"/>
  <c r="U251" i="25"/>
  <c r="T252" i="25"/>
  <c r="M252" i="26"/>
  <c r="K253" i="26" s="1"/>
  <c r="L252" i="26"/>
  <c r="J253" i="26" s="1"/>
  <c r="E257" i="17"/>
  <c r="F253" i="24"/>
  <c r="I255" i="21"/>
  <c r="M254" i="22"/>
  <c r="K255" i="22" s="1"/>
  <c r="L254" i="22"/>
  <c r="J255" i="22" s="1"/>
  <c r="D254" i="23"/>
  <c r="S256" i="18"/>
  <c r="M253" i="24"/>
  <c r="K254" i="24" s="1"/>
  <c r="E254" i="24" s="1"/>
  <c r="L253" i="24"/>
  <c r="J254" i="24" s="1"/>
  <c r="D254" i="24" s="1"/>
  <c r="S258" i="15"/>
  <c r="E271" i="29"/>
  <c r="E254" i="23"/>
  <c r="E255" i="21"/>
  <c r="M258" i="11"/>
  <c r="K259" i="11" s="1"/>
  <c r="L258" i="11"/>
  <c r="J259" i="11" s="1"/>
  <c r="D253" i="25"/>
  <c r="I256" i="19"/>
  <c r="D256" i="19"/>
  <c r="U256" i="16"/>
  <c r="T257" i="16"/>
  <c r="F258" i="15"/>
  <c r="F257" i="16"/>
  <c r="M257" i="16"/>
  <c r="K258" i="16" s="1"/>
  <c r="L257" i="16"/>
  <c r="J258" i="16" s="1"/>
  <c r="D258" i="16" s="1"/>
  <c r="F271" i="29"/>
  <c r="I258" i="15"/>
  <c r="F255" i="21"/>
  <c r="M255" i="20"/>
  <c r="K256" i="20" s="1"/>
  <c r="L255" i="20"/>
  <c r="J256" i="20" s="1"/>
  <c r="I257" i="17"/>
  <c r="D257" i="17"/>
  <c r="F258" i="11"/>
  <c r="I271" i="29"/>
  <c r="S254" i="24" l="1"/>
  <c r="U253" i="24" s="1"/>
  <c r="F258" i="16"/>
  <c r="I256" i="20"/>
  <c r="I255" i="22"/>
  <c r="I257" i="18"/>
  <c r="D257" i="18"/>
  <c r="F257" i="17"/>
  <c r="F256" i="19"/>
  <c r="S254" i="23"/>
  <c r="I253" i="26"/>
  <c r="D253" i="26"/>
  <c r="T256" i="19"/>
  <c r="E259" i="11"/>
  <c r="I254" i="24"/>
  <c r="U254" i="20"/>
  <c r="T255" i="20"/>
  <c r="U257" i="15"/>
  <c r="D256" i="20"/>
  <c r="D255" i="22"/>
  <c r="E255" i="22"/>
  <c r="E258" i="16"/>
  <c r="F253" i="25"/>
  <c r="S271" i="29"/>
  <c r="S257" i="18"/>
  <c r="U256" i="18" s="1"/>
  <c r="M271" i="29"/>
  <c r="K272" i="29" s="1"/>
  <c r="L271" i="29"/>
  <c r="J272" i="29" s="1"/>
  <c r="I259" i="11"/>
  <c r="T256" i="18"/>
  <c r="U255" i="18"/>
  <c r="F254" i="24"/>
  <c r="M254" i="23"/>
  <c r="K255" i="23" s="1"/>
  <c r="L254" i="23"/>
  <c r="J255" i="23" s="1"/>
  <c r="D255" i="23" s="1"/>
  <c r="D259" i="11"/>
  <c r="L257" i="17"/>
  <c r="J258" i="17" s="1"/>
  <c r="D258" i="17" s="1"/>
  <c r="M257" i="17"/>
  <c r="K258" i="17" s="1"/>
  <c r="E258" i="17" s="1"/>
  <c r="L258" i="15"/>
  <c r="J259" i="15" s="1"/>
  <c r="M258" i="15"/>
  <c r="K259" i="15" s="1"/>
  <c r="I258" i="16"/>
  <c r="M256" i="19"/>
  <c r="K257" i="19" s="1"/>
  <c r="L256" i="19"/>
  <c r="J257" i="19" s="1"/>
  <c r="S255" i="21"/>
  <c r="F254" i="23"/>
  <c r="M255" i="21"/>
  <c r="K256" i="21" s="1"/>
  <c r="E256" i="21" s="1"/>
  <c r="L255" i="21"/>
  <c r="J256" i="21" s="1"/>
  <c r="S257" i="17"/>
  <c r="U252" i="25"/>
  <c r="E256" i="20"/>
  <c r="T258" i="15"/>
  <c r="L253" i="25"/>
  <c r="J254" i="25" s="1"/>
  <c r="M253" i="25"/>
  <c r="K254" i="25" s="1"/>
  <c r="U252" i="24"/>
  <c r="T253" i="24"/>
  <c r="T254" i="22"/>
  <c r="U253" i="22"/>
  <c r="T257" i="18" l="1"/>
  <c r="T254" i="24"/>
  <c r="T257" i="17"/>
  <c r="U256" i="17"/>
  <c r="S256" i="21"/>
  <c r="U255" i="21" s="1"/>
  <c r="E259" i="15"/>
  <c r="F259" i="11"/>
  <c r="T271" i="29"/>
  <c r="U270" i="29"/>
  <c r="F256" i="20"/>
  <c r="S259" i="11"/>
  <c r="L257" i="18"/>
  <c r="J258" i="18" s="1"/>
  <c r="M257" i="18"/>
  <c r="K258" i="18" s="1"/>
  <c r="E254" i="25"/>
  <c r="I255" i="23"/>
  <c r="M253" i="26"/>
  <c r="K254" i="26" s="1"/>
  <c r="L253" i="26"/>
  <c r="J254" i="26" s="1"/>
  <c r="D254" i="26" s="1"/>
  <c r="I254" i="25"/>
  <c r="S256" i="20"/>
  <c r="I257" i="19"/>
  <c r="D254" i="25"/>
  <c r="S255" i="22"/>
  <c r="L254" i="24"/>
  <c r="J255" i="24" s="1"/>
  <c r="M254" i="24"/>
  <c r="K255" i="24" s="1"/>
  <c r="D257" i="19"/>
  <c r="F257" i="18"/>
  <c r="L255" i="22"/>
  <c r="J256" i="22" s="1"/>
  <c r="M255" i="22"/>
  <c r="K256" i="22" s="1"/>
  <c r="M256" i="20"/>
  <c r="K257" i="20" s="1"/>
  <c r="E257" i="20" s="1"/>
  <c r="L256" i="20"/>
  <c r="J257" i="20" s="1"/>
  <c r="D257" i="20" s="1"/>
  <c r="F255" i="23"/>
  <c r="S258" i="16"/>
  <c r="T254" i="23"/>
  <c r="U253" i="23"/>
  <c r="F258" i="17"/>
  <c r="I256" i="21"/>
  <c r="D256" i="21"/>
  <c r="U254" i="21"/>
  <c r="T255" i="21"/>
  <c r="I259" i="15"/>
  <c r="D259" i="15"/>
  <c r="L259" i="11"/>
  <c r="J260" i="11" s="1"/>
  <c r="M259" i="11"/>
  <c r="K260" i="11" s="1"/>
  <c r="E260" i="11" s="1"/>
  <c r="S258" i="17"/>
  <c r="E257" i="19"/>
  <c r="M258" i="16"/>
  <c r="K259" i="16" s="1"/>
  <c r="L258" i="16"/>
  <c r="J259" i="16" s="1"/>
  <c r="I258" i="17"/>
  <c r="I272" i="29"/>
  <c r="D272" i="29"/>
  <c r="E272" i="29"/>
  <c r="F255" i="22"/>
  <c r="E255" i="23"/>
  <c r="T256" i="21" l="1"/>
  <c r="S260" i="11"/>
  <c r="T260" i="11" s="1"/>
  <c r="S257" i="20"/>
  <c r="U256" i="20" s="1"/>
  <c r="L256" i="21"/>
  <c r="J257" i="21" s="1"/>
  <c r="M256" i="21"/>
  <c r="K257" i="21" s="1"/>
  <c r="E256" i="22"/>
  <c r="I258" i="18"/>
  <c r="T258" i="17"/>
  <c r="S257" i="19"/>
  <c r="L259" i="15"/>
  <c r="J260" i="15" s="1"/>
  <c r="M259" i="15"/>
  <c r="K260" i="15" s="1"/>
  <c r="I256" i="22"/>
  <c r="F257" i="19"/>
  <c r="S254" i="25"/>
  <c r="S255" i="23"/>
  <c r="D256" i="22"/>
  <c r="L258" i="17"/>
  <c r="J259" i="17" s="1"/>
  <c r="M258" i="17"/>
  <c r="K259" i="17" s="1"/>
  <c r="I260" i="11"/>
  <c r="F256" i="21"/>
  <c r="I257" i="20"/>
  <c r="E255" i="24"/>
  <c r="F254" i="25"/>
  <c r="M255" i="23"/>
  <c r="K256" i="23" s="1"/>
  <c r="E256" i="23" s="1"/>
  <c r="L255" i="23"/>
  <c r="J256" i="23" s="1"/>
  <c r="U258" i="11"/>
  <c r="T259" i="11"/>
  <c r="F272" i="29"/>
  <c r="E259" i="16"/>
  <c r="L257" i="19"/>
  <c r="J258" i="19" s="1"/>
  <c r="D258" i="19" s="1"/>
  <c r="M257" i="19"/>
  <c r="K258" i="19" s="1"/>
  <c r="F257" i="20"/>
  <c r="L272" i="29"/>
  <c r="J273" i="29" s="1"/>
  <c r="M272" i="29"/>
  <c r="K273" i="29" s="1"/>
  <c r="E273" i="29" s="1"/>
  <c r="T258" i="16"/>
  <c r="U257" i="16"/>
  <c r="U254" i="22"/>
  <c r="T255" i="22"/>
  <c r="M254" i="25"/>
  <c r="K255" i="25" s="1"/>
  <c r="L254" i="25"/>
  <c r="J255" i="25" s="1"/>
  <c r="S259" i="15"/>
  <c r="S272" i="29"/>
  <c r="I259" i="16"/>
  <c r="D259" i="16"/>
  <c r="F259" i="15"/>
  <c r="D258" i="18"/>
  <c r="I255" i="24"/>
  <c r="D255" i="24"/>
  <c r="U255" i="20"/>
  <c r="T256" i="20"/>
  <c r="I254" i="26"/>
  <c r="E258" i="18"/>
  <c r="D260" i="11"/>
  <c r="U257" i="17"/>
  <c r="U259" i="11" l="1"/>
  <c r="F258" i="19"/>
  <c r="F260" i="11"/>
  <c r="F258" i="18"/>
  <c r="S259" i="16"/>
  <c r="S256" i="22"/>
  <c r="S255" i="24"/>
  <c r="M260" i="11"/>
  <c r="K261" i="11" s="1"/>
  <c r="L260" i="11"/>
  <c r="J261" i="11" s="1"/>
  <c r="S256" i="23"/>
  <c r="T256" i="23" s="1"/>
  <c r="I260" i="15"/>
  <c r="I257" i="21"/>
  <c r="S273" i="29"/>
  <c r="T273" i="29" s="1"/>
  <c r="E260" i="15"/>
  <c r="D257" i="21"/>
  <c r="E259" i="17"/>
  <c r="U254" i="23"/>
  <c r="T255" i="23"/>
  <c r="T257" i="19"/>
  <c r="U256" i="19"/>
  <c r="M258" i="18"/>
  <c r="K259" i="18" s="1"/>
  <c r="E259" i="18" s="1"/>
  <c r="L258" i="18"/>
  <c r="J259" i="18" s="1"/>
  <c r="L254" i="26"/>
  <c r="J255" i="26" s="1"/>
  <c r="M254" i="26"/>
  <c r="K255" i="26" s="1"/>
  <c r="F256" i="22"/>
  <c r="T254" i="25"/>
  <c r="U253" i="25"/>
  <c r="E257" i="21"/>
  <c r="S258" i="18"/>
  <c r="F255" i="24"/>
  <c r="F259" i="16"/>
  <c r="U258" i="15"/>
  <c r="T259" i="15"/>
  <c r="I256" i="23"/>
  <c r="D256" i="23"/>
  <c r="L256" i="22"/>
  <c r="J257" i="22" s="1"/>
  <c r="D257" i="22" s="1"/>
  <c r="M256" i="22"/>
  <c r="K257" i="22" s="1"/>
  <c r="T257" i="20"/>
  <c r="L255" i="24"/>
  <c r="J256" i="24" s="1"/>
  <c r="D256" i="24" s="1"/>
  <c r="M255" i="24"/>
  <c r="K256" i="24" s="1"/>
  <c r="D260" i="15"/>
  <c r="M259" i="16"/>
  <c r="K260" i="16" s="1"/>
  <c r="L259" i="16"/>
  <c r="J260" i="16" s="1"/>
  <c r="D260" i="16" s="1"/>
  <c r="T272" i="29"/>
  <c r="U271" i="29"/>
  <c r="I255" i="25"/>
  <c r="I273" i="29"/>
  <c r="I258" i="19"/>
  <c r="D273" i="29"/>
  <c r="D255" i="25"/>
  <c r="M257" i="20"/>
  <c r="K258" i="20" s="1"/>
  <c r="L257" i="20"/>
  <c r="J258" i="20" s="1"/>
  <c r="I259" i="17"/>
  <c r="D259" i="17"/>
  <c r="E255" i="25"/>
  <c r="E258" i="19"/>
  <c r="U272" i="29" l="1"/>
  <c r="F257" i="22"/>
  <c r="S255" i="25"/>
  <c r="F256" i="24"/>
  <c r="T259" i="16"/>
  <c r="U258" i="16"/>
  <c r="E258" i="20"/>
  <c r="L255" i="25"/>
  <c r="J256" i="25" s="1"/>
  <c r="M255" i="25"/>
  <c r="K256" i="25" s="1"/>
  <c r="L256" i="23"/>
  <c r="J257" i="23" s="1"/>
  <c r="D257" i="23" s="1"/>
  <c r="M256" i="23"/>
  <c r="K257" i="23" s="1"/>
  <c r="S259" i="18"/>
  <c r="U258" i="18" s="1"/>
  <c r="F257" i="21"/>
  <c r="E256" i="24"/>
  <c r="F255" i="25"/>
  <c r="M273" i="29"/>
  <c r="K274" i="29" s="1"/>
  <c r="L273" i="29"/>
  <c r="J274" i="29" s="1"/>
  <c r="D274" i="29" s="1"/>
  <c r="I260" i="16"/>
  <c r="I256" i="24"/>
  <c r="U257" i="18"/>
  <c r="T258" i="18"/>
  <c r="I255" i="26"/>
  <c r="D255" i="26"/>
  <c r="U255" i="23"/>
  <c r="I261" i="11"/>
  <c r="I258" i="20"/>
  <c r="D258" i="20"/>
  <c r="F260" i="15"/>
  <c r="F256" i="23"/>
  <c r="F260" i="16"/>
  <c r="I259" i="18"/>
  <c r="U254" i="24"/>
  <c r="T255" i="24"/>
  <c r="T256" i="22"/>
  <c r="U255" i="22"/>
  <c r="D259" i="18"/>
  <c r="F259" i="17"/>
  <c r="M258" i="19"/>
  <c r="K259" i="19" s="1"/>
  <c r="E259" i="19" s="1"/>
  <c r="L258" i="19"/>
  <c r="J259" i="19" s="1"/>
  <c r="S260" i="15"/>
  <c r="M257" i="21"/>
  <c r="K258" i="21" s="1"/>
  <c r="E258" i="21" s="1"/>
  <c r="L257" i="21"/>
  <c r="J258" i="21" s="1"/>
  <c r="S258" i="19"/>
  <c r="L259" i="17"/>
  <c r="J260" i="17" s="1"/>
  <c r="D260" i="17" s="1"/>
  <c r="M259" i="17"/>
  <c r="K260" i="17" s="1"/>
  <c r="E260" i="17" s="1"/>
  <c r="F273" i="29"/>
  <c r="I257" i="22"/>
  <c r="S257" i="21"/>
  <c r="S259" i="17"/>
  <c r="M260" i="15"/>
  <c r="K261" i="15" s="1"/>
  <c r="L260" i="15"/>
  <c r="J261" i="15" s="1"/>
  <c r="D261" i="15" s="1"/>
  <c r="E261" i="11"/>
  <c r="E257" i="22"/>
  <c r="E260" i="16"/>
  <c r="D261" i="11"/>
  <c r="T259" i="18" l="1"/>
  <c r="S257" i="22"/>
  <c r="U257" i="19"/>
  <c r="T258" i="19"/>
  <c r="F260" i="17"/>
  <c r="L255" i="26"/>
  <c r="J256" i="26" s="1"/>
  <c r="D256" i="26" s="1"/>
  <c r="M255" i="26"/>
  <c r="K256" i="26" s="1"/>
  <c r="L256" i="24"/>
  <c r="J257" i="24" s="1"/>
  <c r="M256" i="24"/>
  <c r="K257" i="24" s="1"/>
  <c r="E257" i="24" s="1"/>
  <c r="U254" i="25"/>
  <c r="T255" i="25"/>
  <c r="S261" i="11"/>
  <c r="I259" i="19"/>
  <c r="D259" i="19"/>
  <c r="F257" i="23"/>
  <c r="L261" i="11"/>
  <c r="J262" i="11" s="1"/>
  <c r="D262" i="11" s="1"/>
  <c r="M261" i="11"/>
  <c r="K262" i="11" s="1"/>
  <c r="E262" i="11" s="1"/>
  <c r="E257" i="23"/>
  <c r="T257" i="21"/>
  <c r="U256" i="21"/>
  <c r="I260" i="17"/>
  <c r="F259" i="18"/>
  <c r="F258" i="20"/>
  <c r="L260" i="16"/>
  <c r="J261" i="16" s="1"/>
  <c r="M260" i="16"/>
  <c r="K261" i="16" s="1"/>
  <c r="I257" i="23"/>
  <c r="S258" i="20"/>
  <c r="T260" i="15"/>
  <c r="U259" i="15"/>
  <c r="F261" i="15"/>
  <c r="E274" i="29"/>
  <c r="S256" i="24"/>
  <c r="F261" i="11"/>
  <c r="S260" i="17"/>
  <c r="S258" i="21"/>
  <c r="T258" i="21" s="1"/>
  <c r="I258" i="21"/>
  <c r="D258" i="21"/>
  <c r="I256" i="25"/>
  <c r="T259" i="17"/>
  <c r="U258" i="17"/>
  <c r="S260" i="16"/>
  <c r="I261" i="15"/>
  <c r="M257" i="22"/>
  <c r="K258" i="22" s="1"/>
  <c r="L257" i="22"/>
  <c r="J258" i="22" s="1"/>
  <c r="F274" i="29"/>
  <c r="S259" i="19"/>
  <c r="E261" i="15"/>
  <c r="M259" i="18"/>
  <c r="K260" i="18" s="1"/>
  <c r="L259" i="18"/>
  <c r="J260" i="18" s="1"/>
  <c r="L258" i="20"/>
  <c r="J259" i="20" s="1"/>
  <c r="D259" i="20" s="1"/>
  <c r="M258" i="20"/>
  <c r="K259" i="20" s="1"/>
  <c r="E259" i="20" s="1"/>
  <c r="I274" i="29"/>
  <c r="D256" i="25"/>
  <c r="E256" i="25"/>
  <c r="F262" i="11" l="1"/>
  <c r="F258" i="21"/>
  <c r="F259" i="19"/>
  <c r="I257" i="24"/>
  <c r="D257" i="24"/>
  <c r="U257" i="20"/>
  <c r="T258" i="20"/>
  <c r="S257" i="23"/>
  <c r="T261" i="11"/>
  <c r="U260" i="11"/>
  <c r="F256" i="25"/>
  <c r="I259" i="20"/>
  <c r="S261" i="15"/>
  <c r="E261" i="16"/>
  <c r="T260" i="17"/>
  <c r="S274" i="29"/>
  <c r="L259" i="19"/>
  <c r="J260" i="19" s="1"/>
  <c r="M259" i="19"/>
  <c r="K260" i="19" s="1"/>
  <c r="I256" i="26"/>
  <c r="T259" i="19"/>
  <c r="E258" i="22"/>
  <c r="E260" i="18"/>
  <c r="I258" i="22"/>
  <c r="D258" i="22"/>
  <c r="M258" i="21"/>
  <c r="K259" i="21" s="1"/>
  <c r="L258" i="21"/>
  <c r="J259" i="21" s="1"/>
  <c r="S257" i="24"/>
  <c r="U256" i="24" s="1"/>
  <c r="S259" i="20"/>
  <c r="T259" i="20" s="1"/>
  <c r="F259" i="20"/>
  <c r="M260" i="17"/>
  <c r="K261" i="17" s="1"/>
  <c r="L260" i="17"/>
  <c r="J261" i="17" s="1"/>
  <c r="I262" i="11"/>
  <c r="S262" i="11"/>
  <c r="L261" i="15"/>
  <c r="J262" i="15" s="1"/>
  <c r="M261" i="15"/>
  <c r="K262" i="15" s="1"/>
  <c r="U255" i="24"/>
  <c r="T256" i="24"/>
  <c r="I261" i="16"/>
  <c r="D261" i="16"/>
  <c r="S256" i="25"/>
  <c r="M274" i="29"/>
  <c r="K275" i="29" s="1"/>
  <c r="E275" i="29" s="1"/>
  <c r="L274" i="29"/>
  <c r="J275" i="29" s="1"/>
  <c r="I260" i="18"/>
  <c r="T260" i="16"/>
  <c r="U259" i="16"/>
  <c r="U259" i="17"/>
  <c r="M256" i="25"/>
  <c r="K257" i="25" s="1"/>
  <c r="L256" i="25"/>
  <c r="J257" i="25" s="1"/>
  <c r="L257" i="23"/>
  <c r="J258" i="23" s="1"/>
  <c r="M257" i="23"/>
  <c r="K258" i="23" s="1"/>
  <c r="E258" i="23" s="1"/>
  <c r="D260" i="18"/>
  <c r="U257" i="21"/>
  <c r="U258" i="19"/>
  <c r="U256" i="22"/>
  <c r="T257" i="22"/>
  <c r="T257" i="24" l="1"/>
  <c r="S275" i="29"/>
  <c r="U274" i="29" s="1"/>
  <c r="I257" i="25"/>
  <c r="E261" i="17"/>
  <c r="I259" i="21"/>
  <c r="M256" i="26"/>
  <c r="K257" i="26" s="1"/>
  <c r="L256" i="26"/>
  <c r="J257" i="26" s="1"/>
  <c r="E257" i="25"/>
  <c r="S258" i="22"/>
  <c r="S261" i="16"/>
  <c r="S258" i="23"/>
  <c r="U257" i="23" s="1"/>
  <c r="L260" i="18"/>
  <c r="J261" i="18" s="1"/>
  <c r="D261" i="18" s="1"/>
  <c r="M260" i="18"/>
  <c r="K261" i="18" s="1"/>
  <c r="E261" i="18" s="1"/>
  <c r="U255" i="25"/>
  <c r="T256" i="25"/>
  <c r="M262" i="11"/>
  <c r="K263" i="11" s="1"/>
  <c r="L262" i="11"/>
  <c r="J263" i="11" s="1"/>
  <c r="L258" i="22"/>
  <c r="J259" i="22" s="1"/>
  <c r="M258" i="22"/>
  <c r="K259" i="22" s="1"/>
  <c r="I260" i="19"/>
  <c r="E262" i="15"/>
  <c r="T257" i="23"/>
  <c r="U256" i="23"/>
  <c r="D259" i="21"/>
  <c r="F258" i="22"/>
  <c r="U261" i="11"/>
  <c r="F260" i="18"/>
  <c r="M261" i="16"/>
  <c r="K262" i="16" s="1"/>
  <c r="E262" i="16" s="1"/>
  <c r="L261" i="16"/>
  <c r="J262" i="16" s="1"/>
  <c r="D262" i="16" s="1"/>
  <c r="E259" i="21"/>
  <c r="E260" i="19"/>
  <c r="M259" i="20"/>
  <c r="K260" i="20" s="1"/>
  <c r="L259" i="20"/>
  <c r="J260" i="20" s="1"/>
  <c r="U258" i="20"/>
  <c r="L257" i="24"/>
  <c r="J258" i="24" s="1"/>
  <c r="D258" i="24" s="1"/>
  <c r="M257" i="24"/>
  <c r="K258" i="24" s="1"/>
  <c r="I258" i="23"/>
  <c r="D258" i="23"/>
  <c r="I275" i="29"/>
  <c r="D275" i="29"/>
  <c r="F261" i="16"/>
  <c r="I262" i="15"/>
  <c r="D262" i="15"/>
  <c r="I261" i="17"/>
  <c r="D261" i="17"/>
  <c r="S260" i="18"/>
  <c r="U273" i="29"/>
  <c r="T274" i="29"/>
  <c r="U260" i="15"/>
  <c r="T261" i="15"/>
  <c r="D257" i="25"/>
  <c r="T262" i="11"/>
  <c r="F257" i="24"/>
  <c r="D260" i="19"/>
  <c r="T275" i="29" l="1"/>
  <c r="F261" i="18"/>
  <c r="F258" i="24"/>
  <c r="F261" i="17"/>
  <c r="L262" i="15"/>
  <c r="J263" i="15" s="1"/>
  <c r="D263" i="15" s="1"/>
  <c r="M262" i="15"/>
  <c r="K263" i="15" s="1"/>
  <c r="E263" i="15" s="1"/>
  <c r="I260" i="20"/>
  <c r="D260" i="20"/>
  <c r="F259" i="21"/>
  <c r="S257" i="25"/>
  <c r="E260" i="20"/>
  <c r="E263" i="11"/>
  <c r="S262" i="16"/>
  <c r="U261" i="16" s="1"/>
  <c r="F260" i="19"/>
  <c r="M261" i="17"/>
  <c r="K262" i="17" s="1"/>
  <c r="E262" i="17" s="1"/>
  <c r="L261" i="17"/>
  <c r="J262" i="17" s="1"/>
  <c r="D262" i="17" s="1"/>
  <c r="F258" i="23"/>
  <c r="I258" i="24"/>
  <c r="S260" i="19"/>
  <c r="I262" i="16"/>
  <c r="U260" i="16"/>
  <c r="T261" i="16"/>
  <c r="I257" i="26"/>
  <c r="D257" i="26"/>
  <c r="S261" i="17"/>
  <c r="L257" i="25"/>
  <c r="J258" i="25" s="1"/>
  <c r="D258" i="25" s="1"/>
  <c r="M257" i="25"/>
  <c r="K258" i="25" s="1"/>
  <c r="S261" i="18"/>
  <c r="T261" i="18" s="1"/>
  <c r="M258" i="23"/>
  <c r="K259" i="23" s="1"/>
  <c r="L258" i="23"/>
  <c r="J259" i="23" s="1"/>
  <c r="D259" i="23" s="1"/>
  <c r="S259" i="21"/>
  <c r="I263" i="11"/>
  <c r="D263" i="11"/>
  <c r="I261" i="18"/>
  <c r="U257" i="22"/>
  <c r="T258" i="22"/>
  <c r="M259" i="21"/>
  <c r="K260" i="21" s="1"/>
  <c r="L259" i="21"/>
  <c r="J260" i="21" s="1"/>
  <c r="D260" i="21" s="1"/>
  <c r="T260" i="18"/>
  <c r="U259" i="18"/>
  <c r="F275" i="29"/>
  <c r="E258" i="24"/>
  <c r="S262" i="15"/>
  <c r="I259" i="22"/>
  <c r="F257" i="25"/>
  <c r="F262" i="15"/>
  <c r="F262" i="16"/>
  <c r="L275" i="29"/>
  <c r="J276" i="29" s="1"/>
  <c r="M275" i="29"/>
  <c r="K276" i="29" s="1"/>
  <c r="D259" i="22"/>
  <c r="T258" i="23"/>
  <c r="M260" i="19"/>
  <c r="K261" i="19" s="1"/>
  <c r="E261" i="19" s="1"/>
  <c r="L260" i="19"/>
  <c r="J261" i="19" s="1"/>
  <c r="D261" i="19" s="1"/>
  <c r="E259" i="22"/>
  <c r="T262" i="16" l="1"/>
  <c r="S261" i="19"/>
  <c r="U260" i="19" s="1"/>
  <c r="F260" i="21"/>
  <c r="E276" i="29"/>
  <c r="T259" i="21"/>
  <c r="U258" i="21"/>
  <c r="T261" i="17"/>
  <c r="U260" i="17"/>
  <c r="F259" i="23"/>
  <c r="S263" i="11"/>
  <c r="F260" i="20"/>
  <c r="I261" i="19"/>
  <c r="I276" i="29"/>
  <c r="F258" i="25"/>
  <c r="L262" i="16"/>
  <c r="J263" i="16" s="1"/>
  <c r="M262" i="16"/>
  <c r="K263" i="16" s="1"/>
  <c r="I262" i="17"/>
  <c r="E258" i="25"/>
  <c r="F263" i="15"/>
  <c r="U261" i="15"/>
  <c r="T262" i="15"/>
  <c r="D276" i="29"/>
  <c r="L263" i="11"/>
  <c r="J264" i="11" s="1"/>
  <c r="M263" i="11"/>
  <c r="K264" i="11" s="1"/>
  <c r="E264" i="11" s="1"/>
  <c r="E259" i="23"/>
  <c r="I258" i="25"/>
  <c r="S260" i="20"/>
  <c r="M260" i="20"/>
  <c r="K261" i="20" s="1"/>
  <c r="L260" i="20"/>
  <c r="J261" i="20" s="1"/>
  <c r="I263" i="15"/>
  <c r="F259" i="22"/>
  <c r="L259" i="22"/>
  <c r="J260" i="22" s="1"/>
  <c r="D260" i="22" s="1"/>
  <c r="M259" i="22"/>
  <c r="K260" i="22" s="1"/>
  <c r="E260" i="22" s="1"/>
  <c r="I260" i="21"/>
  <c r="F263" i="11"/>
  <c r="L258" i="24"/>
  <c r="J259" i="24" s="1"/>
  <c r="M258" i="24"/>
  <c r="K259" i="24" s="1"/>
  <c r="F261" i="19"/>
  <c r="U256" i="25"/>
  <c r="T257" i="25"/>
  <c r="F262" i="17"/>
  <c r="S263" i="15"/>
  <c r="U262" i="15" s="1"/>
  <c r="I259" i="23"/>
  <c r="S259" i="22"/>
  <c r="S258" i="24"/>
  <c r="U260" i="18"/>
  <c r="L261" i="18"/>
  <c r="J262" i="18" s="1"/>
  <c r="M261" i="18"/>
  <c r="K262" i="18" s="1"/>
  <c r="E260" i="21"/>
  <c r="S262" i="17"/>
  <c r="T262" i="17" s="1"/>
  <c r="L257" i="26"/>
  <c r="J258" i="26" s="1"/>
  <c r="M257" i="26"/>
  <c r="K258" i="26" s="1"/>
  <c r="U259" i="19"/>
  <c r="T260" i="19"/>
  <c r="T261" i="19" l="1"/>
  <c r="T263" i="15"/>
  <c r="S264" i="11"/>
  <c r="T264" i="11" s="1"/>
  <c r="I258" i="26"/>
  <c r="U257" i="24"/>
  <c r="T258" i="24"/>
  <c r="M263" i="15"/>
  <c r="K264" i="15" s="1"/>
  <c r="L263" i="15"/>
  <c r="J264" i="15" s="1"/>
  <c r="I264" i="11"/>
  <c r="I262" i="18"/>
  <c r="D262" i="18"/>
  <c r="M260" i="21"/>
  <c r="K261" i="21" s="1"/>
  <c r="E261" i="21" s="1"/>
  <c r="L260" i="21"/>
  <c r="J261" i="21" s="1"/>
  <c r="I261" i="20"/>
  <c r="S259" i="23"/>
  <c r="E263" i="16"/>
  <c r="L261" i="19"/>
  <c r="J262" i="19" s="1"/>
  <c r="M261" i="19"/>
  <c r="K262" i="19" s="1"/>
  <c r="D261" i="20"/>
  <c r="S276" i="29"/>
  <c r="S260" i="22"/>
  <c r="U259" i="22" s="1"/>
  <c r="I259" i="24"/>
  <c r="D259" i="24"/>
  <c r="D264" i="11"/>
  <c r="S258" i="25"/>
  <c r="I263" i="16"/>
  <c r="D263" i="16"/>
  <c r="E262" i="18"/>
  <c r="M259" i="23"/>
  <c r="K260" i="23" s="1"/>
  <c r="E260" i="23" s="1"/>
  <c r="L259" i="23"/>
  <c r="J260" i="23" s="1"/>
  <c r="U259" i="20"/>
  <c r="T260" i="20"/>
  <c r="L258" i="25"/>
  <c r="J259" i="25" s="1"/>
  <c r="M258" i="25"/>
  <c r="K259" i="25" s="1"/>
  <c r="M262" i="17"/>
  <c r="K263" i="17" s="1"/>
  <c r="L262" i="17"/>
  <c r="J263" i="17" s="1"/>
  <c r="T259" i="22"/>
  <c r="U258" i="22"/>
  <c r="D258" i="26"/>
  <c r="F260" i="22"/>
  <c r="F276" i="29"/>
  <c r="S260" i="21"/>
  <c r="E259" i="24"/>
  <c r="I260" i="22"/>
  <c r="E261" i="20"/>
  <c r="L276" i="29"/>
  <c r="J277" i="29" s="1"/>
  <c r="M276" i="29"/>
  <c r="K277" i="29" s="1"/>
  <c r="E277" i="29" s="1"/>
  <c r="T263" i="11"/>
  <c r="U262" i="11"/>
  <c r="U261" i="17"/>
  <c r="U263" i="11" l="1"/>
  <c r="T260" i="22"/>
  <c r="S260" i="23"/>
  <c r="U259" i="23" s="1"/>
  <c r="I277" i="29"/>
  <c r="E262" i="19"/>
  <c r="I264" i="15"/>
  <c r="D264" i="15"/>
  <c r="S261" i="21"/>
  <c r="U260" i="21" s="1"/>
  <c r="F264" i="11"/>
  <c r="S277" i="29"/>
  <c r="U276" i="29" s="1"/>
  <c r="T259" i="23"/>
  <c r="U258" i="23"/>
  <c r="E264" i="15"/>
  <c r="U259" i="21"/>
  <c r="T260" i="21"/>
  <c r="I259" i="25"/>
  <c r="D259" i="25"/>
  <c r="F263" i="16"/>
  <c r="T258" i="25"/>
  <c r="U257" i="25"/>
  <c r="F259" i="24"/>
  <c r="T276" i="29"/>
  <c r="U275" i="29"/>
  <c r="S263" i="16"/>
  <c r="S259" i="24"/>
  <c r="E263" i="17"/>
  <c r="M259" i="24"/>
  <c r="K260" i="24" s="1"/>
  <c r="L259" i="24"/>
  <c r="J260" i="24" s="1"/>
  <c r="I261" i="21"/>
  <c r="D261" i="21"/>
  <c r="M262" i="18"/>
  <c r="K263" i="18" s="1"/>
  <c r="E263" i="18" s="1"/>
  <c r="L262" i="18"/>
  <c r="J263" i="18" s="1"/>
  <c r="D263" i="18" s="1"/>
  <c r="M260" i="22"/>
  <c r="K261" i="22" s="1"/>
  <c r="L260" i="22"/>
  <c r="J261" i="22" s="1"/>
  <c r="S262" i="18"/>
  <c r="E259" i="25"/>
  <c r="I262" i="19"/>
  <c r="D262" i="19"/>
  <c r="S261" i="20"/>
  <c r="D277" i="29"/>
  <c r="I263" i="17"/>
  <c r="D263" i="17"/>
  <c r="I260" i="23"/>
  <c r="D260" i="23"/>
  <c r="M263" i="16"/>
  <c r="K264" i="16" s="1"/>
  <c r="L263" i="16"/>
  <c r="J264" i="16" s="1"/>
  <c r="D264" i="16" s="1"/>
  <c r="F261" i="20"/>
  <c r="L261" i="20"/>
  <c r="J262" i="20" s="1"/>
  <c r="M261" i="20"/>
  <c r="K262" i="20" s="1"/>
  <c r="F262" i="18"/>
  <c r="M264" i="11"/>
  <c r="K265" i="11" s="1"/>
  <c r="L264" i="11"/>
  <c r="J265" i="11" s="1"/>
  <c r="D265" i="11" s="1"/>
  <c r="L258" i="26"/>
  <c r="J259" i="26" s="1"/>
  <c r="M258" i="26"/>
  <c r="K259" i="26" s="1"/>
  <c r="T277" i="29" l="1"/>
  <c r="T260" i="23"/>
  <c r="T261" i="21"/>
  <c r="F264" i="16"/>
  <c r="S263" i="18"/>
  <c r="E262" i="20"/>
  <c r="M262" i="19"/>
  <c r="K263" i="19" s="1"/>
  <c r="E263" i="19" s="1"/>
  <c r="L262" i="19"/>
  <c r="J263" i="19" s="1"/>
  <c r="D263" i="19" s="1"/>
  <c r="I260" i="24"/>
  <c r="F259" i="25"/>
  <c r="F264" i="15"/>
  <c r="I262" i="20"/>
  <c r="L260" i="23"/>
  <c r="J261" i="23" s="1"/>
  <c r="D261" i="23" s="1"/>
  <c r="M260" i="23"/>
  <c r="K261" i="23" s="1"/>
  <c r="F277" i="29"/>
  <c r="S259" i="25"/>
  <c r="F261" i="21"/>
  <c r="M259" i="25"/>
  <c r="K260" i="25" s="1"/>
  <c r="L259" i="25"/>
  <c r="J260" i="25" s="1"/>
  <c r="D260" i="25" s="1"/>
  <c r="I259" i="26"/>
  <c r="F263" i="18"/>
  <c r="F263" i="17"/>
  <c r="F262" i="19"/>
  <c r="E261" i="22"/>
  <c r="D259" i="26"/>
  <c r="E264" i="16"/>
  <c r="M264" i="15"/>
  <c r="K265" i="15" s="1"/>
  <c r="E265" i="15" s="1"/>
  <c r="L264" i="15"/>
  <c r="J265" i="15" s="1"/>
  <c r="D265" i="15" s="1"/>
  <c r="E265" i="11"/>
  <c r="T259" i="24"/>
  <c r="U258" i="24"/>
  <c r="F265" i="11"/>
  <c r="M277" i="29"/>
  <c r="K278" i="29" s="1"/>
  <c r="L277" i="29"/>
  <c r="J278" i="29" s="1"/>
  <c r="I264" i="16"/>
  <c r="U260" i="20"/>
  <c r="T261" i="20"/>
  <c r="I261" i="22"/>
  <c r="D261" i="22"/>
  <c r="E260" i="24"/>
  <c r="I265" i="11"/>
  <c r="D262" i="20"/>
  <c r="F260" i="23"/>
  <c r="L263" i="17"/>
  <c r="J264" i="17" s="1"/>
  <c r="D264" i="17" s="1"/>
  <c r="M263" i="17"/>
  <c r="K264" i="17" s="1"/>
  <c r="E264" i="17" s="1"/>
  <c r="U261" i="18"/>
  <c r="T262" i="18"/>
  <c r="I263" i="18"/>
  <c r="M261" i="21"/>
  <c r="K262" i="21" s="1"/>
  <c r="L261" i="21"/>
  <c r="J262" i="21" s="1"/>
  <c r="D262" i="21" s="1"/>
  <c r="S263" i="17"/>
  <c r="U262" i="16"/>
  <c r="T263" i="16"/>
  <c r="D260" i="24"/>
  <c r="S264" i="15"/>
  <c r="S262" i="19"/>
  <c r="F262" i="21" l="1"/>
  <c r="S265" i="15"/>
  <c r="U264" i="15" s="1"/>
  <c r="F265" i="15"/>
  <c r="F261" i="23"/>
  <c r="F260" i="24"/>
  <c r="M260" i="24"/>
  <c r="K261" i="24" s="1"/>
  <c r="L260" i="24"/>
  <c r="J261" i="24" s="1"/>
  <c r="D261" i="24" s="1"/>
  <c r="U262" i="18"/>
  <c r="S264" i="16"/>
  <c r="F264" i="17"/>
  <c r="F260" i="25"/>
  <c r="S262" i="20"/>
  <c r="S264" i="17"/>
  <c r="T264" i="17" s="1"/>
  <c r="T263" i="18"/>
  <c r="S260" i="24"/>
  <c r="M261" i="22"/>
  <c r="K262" i="22" s="1"/>
  <c r="L261" i="22"/>
  <c r="J262" i="22" s="1"/>
  <c r="E278" i="29"/>
  <c r="F263" i="19"/>
  <c r="E260" i="25"/>
  <c r="M262" i="20"/>
  <c r="K263" i="20" s="1"/>
  <c r="L262" i="20"/>
  <c r="J263" i="20" s="1"/>
  <c r="S263" i="19"/>
  <c r="T263" i="19" s="1"/>
  <c r="E262" i="21"/>
  <c r="F261" i="22"/>
  <c r="L259" i="26"/>
  <c r="J260" i="26" s="1"/>
  <c r="D260" i="26" s="1"/>
  <c r="M259" i="26"/>
  <c r="K260" i="26" s="1"/>
  <c r="I261" i="23"/>
  <c r="T262" i="19"/>
  <c r="U261" i="19"/>
  <c r="U262" i="17"/>
  <c r="T263" i="17"/>
  <c r="M265" i="11"/>
  <c r="K266" i="11" s="1"/>
  <c r="L265" i="11"/>
  <c r="J266" i="11" s="1"/>
  <c r="I278" i="29"/>
  <c r="D278" i="29"/>
  <c r="L263" i="18"/>
  <c r="J264" i="18" s="1"/>
  <c r="M263" i="18"/>
  <c r="K264" i="18" s="1"/>
  <c r="T264" i="15"/>
  <c r="U263" i="15"/>
  <c r="I262" i="21"/>
  <c r="I264" i="17"/>
  <c r="F262" i="20"/>
  <c r="M264" i="16"/>
  <c r="K265" i="16" s="1"/>
  <c r="E265" i="16" s="1"/>
  <c r="L264" i="16"/>
  <c r="J265" i="16" s="1"/>
  <c r="S265" i="11"/>
  <c r="I265" i="15"/>
  <c r="S261" i="22"/>
  <c r="I260" i="25"/>
  <c r="T259" i="25"/>
  <c r="U258" i="25"/>
  <c r="E261" i="23"/>
  <c r="I263" i="19"/>
  <c r="U262" i="19" l="1"/>
  <c r="U263" i="17"/>
  <c r="I265" i="16"/>
  <c r="D265" i="16"/>
  <c r="U261" i="20"/>
  <c r="T262" i="20"/>
  <c r="F261" i="24"/>
  <c r="M265" i="15"/>
  <c r="K266" i="15" s="1"/>
  <c r="L265" i="15"/>
  <c r="J266" i="15" s="1"/>
  <c r="M264" i="17"/>
  <c r="K265" i="17" s="1"/>
  <c r="L264" i="17"/>
  <c r="J265" i="17" s="1"/>
  <c r="E263" i="20"/>
  <c r="U264" i="11"/>
  <c r="T265" i="11"/>
  <c r="I264" i="18"/>
  <c r="D264" i="18"/>
  <c r="F278" i="29"/>
  <c r="M278" i="29"/>
  <c r="K279" i="29" s="1"/>
  <c r="E279" i="29" s="1"/>
  <c r="L278" i="29"/>
  <c r="J279" i="29" s="1"/>
  <c r="D279" i="29" s="1"/>
  <c r="M261" i="23"/>
  <c r="K262" i="23" s="1"/>
  <c r="E262" i="23" s="1"/>
  <c r="L261" i="23"/>
  <c r="J262" i="23" s="1"/>
  <c r="I260" i="26"/>
  <c r="S260" i="25"/>
  <c r="S278" i="29"/>
  <c r="E261" i="24"/>
  <c r="I263" i="20"/>
  <c r="I262" i="22"/>
  <c r="S265" i="16"/>
  <c r="T265" i="16" s="1"/>
  <c r="L260" i="25"/>
  <c r="J261" i="25" s="1"/>
  <c r="M260" i="25"/>
  <c r="K261" i="25" s="1"/>
  <c r="E261" i="25" s="1"/>
  <c r="E264" i="18"/>
  <c r="D262" i="22"/>
  <c r="U263" i="16"/>
  <c r="T264" i="16"/>
  <c r="S261" i="23"/>
  <c r="E262" i="22"/>
  <c r="L263" i="19"/>
  <c r="J264" i="19" s="1"/>
  <c r="M263" i="19"/>
  <c r="K264" i="19" s="1"/>
  <c r="U260" i="22"/>
  <c r="T261" i="22"/>
  <c r="E266" i="11"/>
  <c r="D263" i="20"/>
  <c r="L262" i="21"/>
  <c r="J263" i="21" s="1"/>
  <c r="M262" i="21"/>
  <c r="K263" i="21" s="1"/>
  <c r="E263" i="21" s="1"/>
  <c r="T265" i="15"/>
  <c r="I266" i="11"/>
  <c r="D266" i="11"/>
  <c r="S262" i="21"/>
  <c r="T260" i="24"/>
  <c r="U259" i="24"/>
  <c r="I261" i="24"/>
  <c r="U264" i="16" l="1"/>
  <c r="S263" i="21"/>
  <c r="U262" i="21" s="1"/>
  <c r="S261" i="25"/>
  <c r="T261" i="25" s="1"/>
  <c r="S262" i="23"/>
  <c r="T262" i="23" s="1"/>
  <c r="S264" i="18"/>
  <c r="U277" i="29"/>
  <c r="T278" i="29"/>
  <c r="I262" i="23"/>
  <c r="D262" i="23"/>
  <c r="E266" i="15"/>
  <c r="E264" i="19"/>
  <c r="M263" i="20"/>
  <c r="K264" i="20" s="1"/>
  <c r="L263" i="20"/>
  <c r="J264" i="20" s="1"/>
  <c r="D264" i="20" s="1"/>
  <c r="L264" i="18"/>
  <c r="J265" i="18" s="1"/>
  <c r="D265" i="18" s="1"/>
  <c r="M264" i="18"/>
  <c r="K265" i="18" s="1"/>
  <c r="E265" i="18" s="1"/>
  <c r="I265" i="17"/>
  <c r="D265" i="17"/>
  <c r="M265" i="16"/>
  <c r="K266" i="16" s="1"/>
  <c r="L265" i="16"/>
  <c r="J266" i="16" s="1"/>
  <c r="D266" i="16" s="1"/>
  <c r="F266" i="11"/>
  <c r="I263" i="21"/>
  <c r="D263" i="21"/>
  <c r="I264" i="19"/>
  <c r="D264" i="19"/>
  <c r="I279" i="29"/>
  <c r="S263" i="20"/>
  <c r="E265" i="17"/>
  <c r="M261" i="24"/>
  <c r="K262" i="24" s="1"/>
  <c r="E262" i="24" s="1"/>
  <c r="L261" i="24"/>
  <c r="J262" i="24" s="1"/>
  <c r="L266" i="11"/>
  <c r="J267" i="11" s="1"/>
  <c r="M266" i="11"/>
  <c r="K267" i="11" s="1"/>
  <c r="E267" i="11" s="1"/>
  <c r="S266" i="11"/>
  <c r="I261" i="25"/>
  <c r="D261" i="25"/>
  <c r="T261" i="23"/>
  <c r="U260" i="23"/>
  <c r="S279" i="29"/>
  <c r="F279" i="29"/>
  <c r="U261" i="21"/>
  <c r="T262" i="21"/>
  <c r="F263" i="20"/>
  <c r="S262" i="22"/>
  <c r="F262" i="22"/>
  <c r="L262" i="22"/>
  <c r="J263" i="22" s="1"/>
  <c r="D263" i="22" s="1"/>
  <c r="M262" i="22"/>
  <c r="K263" i="22" s="1"/>
  <c r="S261" i="24"/>
  <c r="T260" i="25"/>
  <c r="U259" i="25"/>
  <c r="L260" i="26"/>
  <c r="J261" i="26" s="1"/>
  <c r="M260" i="26"/>
  <c r="K261" i="26" s="1"/>
  <c r="F264" i="18"/>
  <c r="I266" i="15"/>
  <c r="D266" i="15"/>
  <c r="F265" i="16"/>
  <c r="T263" i="21" l="1"/>
  <c r="U260" i="25"/>
  <c r="U261" i="23"/>
  <c r="S265" i="18"/>
  <c r="U264" i="18" s="1"/>
  <c r="I267" i="11"/>
  <c r="M263" i="21"/>
  <c r="K264" i="21" s="1"/>
  <c r="L263" i="21"/>
  <c r="J264" i="21" s="1"/>
  <c r="D264" i="21" s="1"/>
  <c r="E266" i="16"/>
  <c r="F266" i="16"/>
  <c r="F265" i="18"/>
  <c r="I261" i="26"/>
  <c r="D261" i="26"/>
  <c r="I263" i="22"/>
  <c r="I262" i="24"/>
  <c r="D262" i="24"/>
  <c r="F265" i="17"/>
  <c r="S264" i="19"/>
  <c r="S262" i="24"/>
  <c r="T262" i="24" s="1"/>
  <c r="E263" i="22"/>
  <c r="F261" i="25"/>
  <c r="T266" i="11"/>
  <c r="U265" i="11"/>
  <c r="T263" i="20"/>
  <c r="U262" i="20"/>
  <c r="F263" i="21"/>
  <c r="U278" i="29"/>
  <c r="F263" i="22"/>
  <c r="M261" i="25"/>
  <c r="K262" i="25" s="1"/>
  <c r="L261" i="25"/>
  <c r="J262" i="25" s="1"/>
  <c r="D262" i="25" s="1"/>
  <c r="M279" i="29"/>
  <c r="K280" i="29" s="1"/>
  <c r="L279" i="29"/>
  <c r="J280" i="29" s="1"/>
  <c r="F266" i="15"/>
  <c r="F264" i="20"/>
  <c r="S267" i="11"/>
  <c r="T267" i="11" s="1"/>
  <c r="E264" i="20"/>
  <c r="L264" i="19"/>
  <c r="J265" i="19" s="1"/>
  <c r="M264" i="19"/>
  <c r="K265" i="19" s="1"/>
  <c r="D267" i="11"/>
  <c r="I265" i="18"/>
  <c r="F262" i="23"/>
  <c r="T264" i="18"/>
  <c r="U263" i="18"/>
  <c r="M266" i="15"/>
  <c r="K267" i="15" s="1"/>
  <c r="E267" i="15" s="1"/>
  <c r="L266" i="15"/>
  <c r="J267" i="15" s="1"/>
  <c r="D267" i="15" s="1"/>
  <c r="T261" i="24"/>
  <c r="U260" i="24"/>
  <c r="U261" i="22"/>
  <c r="T262" i="22"/>
  <c r="S265" i="17"/>
  <c r="F264" i="19"/>
  <c r="I266" i="16"/>
  <c r="M265" i="17"/>
  <c r="K266" i="17" s="1"/>
  <c r="E266" i="17" s="1"/>
  <c r="L265" i="17"/>
  <c r="J266" i="17" s="1"/>
  <c r="I264" i="20"/>
  <c r="S266" i="15"/>
  <c r="M262" i="23"/>
  <c r="K263" i="23" s="1"/>
  <c r="L262" i="23"/>
  <c r="J263" i="23" s="1"/>
  <c r="T279" i="29"/>
  <c r="T265" i="18" l="1"/>
  <c r="U261" i="24"/>
  <c r="F264" i="21"/>
  <c r="S266" i="17"/>
  <c r="T266" i="17" s="1"/>
  <c r="S267" i="15"/>
  <c r="T267" i="15" s="1"/>
  <c r="L266" i="16"/>
  <c r="J267" i="16" s="1"/>
  <c r="M266" i="16"/>
  <c r="K267" i="16" s="1"/>
  <c r="E267" i="16" s="1"/>
  <c r="E280" i="29"/>
  <c r="U263" i="19"/>
  <c r="T264" i="19"/>
  <c r="L267" i="11"/>
  <c r="J268" i="11" s="1"/>
  <c r="D268" i="11" s="1"/>
  <c r="M267" i="11"/>
  <c r="K268" i="11" s="1"/>
  <c r="M264" i="20"/>
  <c r="K265" i="20" s="1"/>
  <c r="E265" i="20" s="1"/>
  <c r="L264" i="20"/>
  <c r="J265" i="20" s="1"/>
  <c r="L265" i="18"/>
  <c r="J266" i="18" s="1"/>
  <c r="M265" i="18"/>
  <c r="K266" i="18" s="1"/>
  <c r="I262" i="25"/>
  <c r="I266" i="17"/>
  <c r="F267" i="11"/>
  <c r="E262" i="25"/>
  <c r="U266" i="11"/>
  <c r="S263" i="22"/>
  <c r="D266" i="17"/>
  <c r="L262" i="24"/>
  <c r="J263" i="24" s="1"/>
  <c r="D263" i="24" s="1"/>
  <c r="M262" i="24"/>
  <c r="K263" i="24" s="1"/>
  <c r="E264" i="21"/>
  <c r="I263" i="23"/>
  <c r="I265" i="19"/>
  <c r="F267" i="15"/>
  <c r="F262" i="25"/>
  <c r="F262" i="24"/>
  <c r="E263" i="23"/>
  <c r="T265" i="17"/>
  <c r="U264" i="17"/>
  <c r="S264" i="20"/>
  <c r="I264" i="21"/>
  <c r="U265" i="15"/>
  <c r="T266" i="15"/>
  <c r="D265" i="19"/>
  <c r="I267" i="15"/>
  <c r="D263" i="23"/>
  <c r="I280" i="29"/>
  <c r="D280" i="29"/>
  <c r="E265" i="19"/>
  <c r="L263" i="22"/>
  <c r="J264" i="22" s="1"/>
  <c r="M263" i="22"/>
  <c r="K264" i="22" s="1"/>
  <c r="E264" i="22" s="1"/>
  <c r="L261" i="26"/>
  <c r="J262" i="26" s="1"/>
  <c r="M261" i="26"/>
  <c r="K262" i="26" s="1"/>
  <c r="S266" i="16"/>
  <c r="U266" i="15" l="1"/>
  <c r="F280" i="29"/>
  <c r="F265" i="19"/>
  <c r="S265" i="20"/>
  <c r="T265" i="20" s="1"/>
  <c r="S267" i="16"/>
  <c r="U266" i="16" s="1"/>
  <c r="S265" i="19"/>
  <c r="L267" i="15"/>
  <c r="J268" i="15" s="1"/>
  <c r="M267" i="15"/>
  <c r="K268" i="15" s="1"/>
  <c r="F263" i="24"/>
  <c r="L263" i="23"/>
  <c r="J264" i="23" s="1"/>
  <c r="M263" i="23"/>
  <c r="K264" i="23" s="1"/>
  <c r="E264" i="23" s="1"/>
  <c r="U262" i="22"/>
  <c r="T263" i="22"/>
  <c r="M266" i="17"/>
  <c r="K267" i="17" s="1"/>
  <c r="L266" i="17"/>
  <c r="J267" i="17" s="1"/>
  <c r="D267" i="17" s="1"/>
  <c r="L262" i="25"/>
  <c r="J263" i="25" s="1"/>
  <c r="M262" i="25"/>
  <c r="K263" i="25" s="1"/>
  <c r="E263" i="25" s="1"/>
  <c r="U265" i="16"/>
  <c r="T266" i="16"/>
  <c r="L280" i="29"/>
  <c r="J281" i="29" s="1"/>
  <c r="D281" i="29" s="1"/>
  <c r="M280" i="29"/>
  <c r="K281" i="29" s="1"/>
  <c r="E281" i="29" s="1"/>
  <c r="S263" i="23"/>
  <c r="L265" i="19"/>
  <c r="J266" i="19" s="1"/>
  <c r="D266" i="19" s="1"/>
  <c r="M265" i="19"/>
  <c r="K266" i="19" s="1"/>
  <c r="I263" i="24"/>
  <c r="F268" i="11"/>
  <c r="E266" i="18"/>
  <c r="E268" i="11"/>
  <c r="I262" i="26"/>
  <c r="F263" i="23"/>
  <c r="S264" i="22"/>
  <c r="U263" i="22" s="1"/>
  <c r="I265" i="20"/>
  <c r="D265" i="20"/>
  <c r="I267" i="16"/>
  <c r="D267" i="16"/>
  <c r="T264" i="20"/>
  <c r="U263" i="20"/>
  <c r="U265" i="17"/>
  <c r="E263" i="24"/>
  <c r="S262" i="25"/>
  <c r="S280" i="29"/>
  <c r="I264" i="22"/>
  <c r="D264" i="22"/>
  <c r="L264" i="21"/>
  <c r="J265" i="21" s="1"/>
  <c r="M264" i="21"/>
  <c r="K265" i="21" s="1"/>
  <c r="S264" i="21"/>
  <c r="F266" i="17"/>
  <c r="D262" i="26"/>
  <c r="I266" i="18"/>
  <c r="D266" i="18"/>
  <c r="I268" i="11"/>
  <c r="U264" i="20" l="1"/>
  <c r="T264" i="22"/>
  <c r="U263" i="21"/>
  <c r="T264" i="21"/>
  <c r="F265" i="20"/>
  <c r="S268" i="11"/>
  <c r="U262" i="23"/>
  <c r="T263" i="23"/>
  <c r="I263" i="25"/>
  <c r="D263" i="25"/>
  <c r="I264" i="23"/>
  <c r="F266" i="18"/>
  <c r="S281" i="29"/>
  <c r="T281" i="29" s="1"/>
  <c r="S263" i="24"/>
  <c r="F267" i="16"/>
  <c r="M262" i="26"/>
  <c r="K263" i="26" s="1"/>
  <c r="L262" i="26"/>
  <c r="J263" i="26" s="1"/>
  <c r="I267" i="17"/>
  <c r="F266" i="19"/>
  <c r="I265" i="21"/>
  <c r="D265" i="21"/>
  <c r="U279" i="29"/>
  <c r="T280" i="29"/>
  <c r="M267" i="16"/>
  <c r="K268" i="16" s="1"/>
  <c r="L267" i="16"/>
  <c r="J268" i="16" s="1"/>
  <c r="L265" i="20"/>
  <c r="J266" i="20" s="1"/>
  <c r="D266" i="20" s="1"/>
  <c r="M265" i="20"/>
  <c r="K266" i="20" s="1"/>
  <c r="D264" i="23"/>
  <c r="S266" i="18"/>
  <c r="I266" i="19"/>
  <c r="I281" i="29"/>
  <c r="T267" i="16"/>
  <c r="E267" i="17"/>
  <c r="T265" i="19"/>
  <c r="U264" i="19"/>
  <c r="M268" i="11"/>
  <c r="K269" i="11" s="1"/>
  <c r="L268" i="11"/>
  <c r="J269" i="11" s="1"/>
  <c r="M264" i="22"/>
  <c r="K265" i="22" s="1"/>
  <c r="L264" i="22"/>
  <c r="J265" i="22" s="1"/>
  <c r="D265" i="22" s="1"/>
  <c r="U261" i="25"/>
  <c r="T262" i="25"/>
  <c r="E268" i="15"/>
  <c r="F281" i="29"/>
  <c r="F267" i="17"/>
  <c r="I268" i="15"/>
  <c r="D268" i="15"/>
  <c r="L266" i="18"/>
  <c r="J267" i="18" s="1"/>
  <c r="M266" i="18"/>
  <c r="K267" i="18" s="1"/>
  <c r="F264" i="22"/>
  <c r="E265" i="21"/>
  <c r="S263" i="25"/>
  <c r="U262" i="25" s="1"/>
  <c r="M263" i="24"/>
  <c r="K264" i="24" s="1"/>
  <c r="E264" i="24" s="1"/>
  <c r="L263" i="24"/>
  <c r="J264" i="24" s="1"/>
  <c r="S264" i="23"/>
  <c r="T264" i="23" s="1"/>
  <c r="E266" i="19"/>
  <c r="U280" i="29" l="1"/>
  <c r="S266" i="19"/>
  <c r="F265" i="22"/>
  <c r="L268" i="15"/>
  <c r="J269" i="15" s="1"/>
  <c r="D269" i="15" s="1"/>
  <c r="M268" i="15"/>
  <c r="K269" i="15" s="1"/>
  <c r="S267" i="17"/>
  <c r="I268" i="16"/>
  <c r="L265" i="21"/>
  <c r="J266" i="21" s="1"/>
  <c r="D266" i="21" s="1"/>
  <c r="M265" i="21"/>
  <c r="K266" i="21" s="1"/>
  <c r="E266" i="21" s="1"/>
  <c r="I263" i="26"/>
  <c r="U263" i="23"/>
  <c r="I264" i="24"/>
  <c r="D264" i="24"/>
  <c r="I265" i="22"/>
  <c r="E268" i="16"/>
  <c r="F268" i="15"/>
  <c r="E265" i="22"/>
  <c r="E266" i="20"/>
  <c r="F265" i="21"/>
  <c r="D263" i="26"/>
  <c r="T263" i="24"/>
  <c r="U262" i="24"/>
  <c r="L264" i="23"/>
  <c r="J265" i="23" s="1"/>
  <c r="D265" i="23" s="1"/>
  <c r="M264" i="23"/>
  <c r="K265" i="23" s="1"/>
  <c r="E269" i="11"/>
  <c r="S265" i="21"/>
  <c r="U265" i="18"/>
  <c r="T266" i="18"/>
  <c r="M263" i="25"/>
  <c r="K264" i="25" s="1"/>
  <c r="L263" i="25"/>
  <c r="J264" i="25" s="1"/>
  <c r="D264" i="25" s="1"/>
  <c r="M266" i="19"/>
  <c r="K267" i="19" s="1"/>
  <c r="E267" i="19" s="1"/>
  <c r="L266" i="19"/>
  <c r="J267" i="19" s="1"/>
  <c r="F264" i="23"/>
  <c r="M267" i="17"/>
  <c r="K268" i="17" s="1"/>
  <c r="E268" i="17" s="1"/>
  <c r="L267" i="17"/>
  <c r="J268" i="17" s="1"/>
  <c r="S264" i="24"/>
  <c r="U263" i="24" s="1"/>
  <c r="F266" i="20"/>
  <c r="I267" i="18"/>
  <c r="S268" i="15"/>
  <c r="T263" i="25"/>
  <c r="I269" i="11"/>
  <c r="D269" i="11"/>
  <c r="L281" i="29"/>
  <c r="J282" i="29" s="1"/>
  <c r="M281" i="29"/>
  <c r="K282" i="29" s="1"/>
  <c r="E267" i="18"/>
  <c r="I266" i="20"/>
  <c r="D268" i="16"/>
  <c r="D267" i="18"/>
  <c r="F263" i="25"/>
  <c r="U267" i="11"/>
  <c r="T268" i="11"/>
  <c r="S267" i="19" l="1"/>
  <c r="U266" i="19" s="1"/>
  <c r="S268" i="17"/>
  <c r="T268" i="17" s="1"/>
  <c r="E282" i="29"/>
  <c r="M269" i="11"/>
  <c r="K270" i="11" s="1"/>
  <c r="E270" i="11" s="1"/>
  <c r="L269" i="11"/>
  <c r="J270" i="11" s="1"/>
  <c r="F269" i="15"/>
  <c r="M266" i="20"/>
  <c r="K267" i="20" s="1"/>
  <c r="E267" i="20" s="1"/>
  <c r="L266" i="20"/>
  <c r="J267" i="20" s="1"/>
  <c r="T265" i="21"/>
  <c r="U264" i="21"/>
  <c r="M265" i="22"/>
  <c r="K266" i="22" s="1"/>
  <c r="E266" i="22" s="1"/>
  <c r="L265" i="22"/>
  <c r="J266" i="22" s="1"/>
  <c r="M263" i="26"/>
  <c r="K264" i="26" s="1"/>
  <c r="L263" i="26"/>
  <c r="J264" i="26" s="1"/>
  <c r="D264" i="26" s="1"/>
  <c r="F269" i="11"/>
  <c r="E269" i="15"/>
  <c r="I264" i="25"/>
  <c r="I265" i="23"/>
  <c r="T264" i="24"/>
  <c r="F266" i="21"/>
  <c r="S268" i="16"/>
  <c r="L264" i="24"/>
  <c r="J265" i="24" s="1"/>
  <c r="D265" i="24" s="1"/>
  <c r="M264" i="24"/>
  <c r="K265" i="24" s="1"/>
  <c r="I269" i="15"/>
  <c r="F264" i="25"/>
  <c r="F268" i="16"/>
  <c r="I267" i="19"/>
  <c r="D267" i="19"/>
  <c r="S266" i="21"/>
  <c r="U265" i="21" s="1"/>
  <c r="S269" i="11"/>
  <c r="F264" i="24"/>
  <c r="F267" i="18"/>
  <c r="I282" i="29"/>
  <c r="D282" i="29"/>
  <c r="E265" i="23"/>
  <c r="S265" i="22"/>
  <c r="L268" i="16"/>
  <c r="J269" i="16" s="1"/>
  <c r="D269" i="16" s="1"/>
  <c r="M268" i="16"/>
  <c r="K269" i="16" s="1"/>
  <c r="S267" i="18"/>
  <c r="T268" i="15"/>
  <c r="U267" i="15"/>
  <c r="L267" i="18"/>
  <c r="J268" i="18" s="1"/>
  <c r="M267" i="18"/>
  <c r="K268" i="18" s="1"/>
  <c r="E268" i="18" s="1"/>
  <c r="I268" i="17"/>
  <c r="D268" i="17"/>
  <c r="F265" i="23"/>
  <c r="E264" i="25"/>
  <c r="S266" i="20"/>
  <c r="I266" i="21"/>
  <c r="T267" i="17"/>
  <c r="U266" i="17"/>
  <c r="U265" i="19"/>
  <c r="T266" i="19"/>
  <c r="T267" i="19" l="1"/>
  <c r="T266" i="21"/>
  <c r="F269" i="16"/>
  <c r="T266" i="20"/>
  <c r="U265" i="20"/>
  <c r="S264" i="25"/>
  <c r="F267" i="19"/>
  <c r="T268" i="16"/>
  <c r="U267" i="16"/>
  <c r="I266" i="22"/>
  <c r="D266" i="22"/>
  <c r="I270" i="11"/>
  <c r="S266" i="22"/>
  <c r="U265" i="22" s="1"/>
  <c r="T269" i="11"/>
  <c r="U268" i="11"/>
  <c r="S269" i="15"/>
  <c r="I267" i="20"/>
  <c r="D267" i="20"/>
  <c r="M266" i="21"/>
  <c r="K267" i="21" s="1"/>
  <c r="L266" i="21"/>
  <c r="J267" i="21" s="1"/>
  <c r="M268" i="17"/>
  <c r="K269" i="17" s="1"/>
  <c r="L268" i="17"/>
  <c r="J269" i="17" s="1"/>
  <c r="D269" i="17" s="1"/>
  <c r="U264" i="22"/>
  <c r="T265" i="22"/>
  <c r="F265" i="24"/>
  <c r="M267" i="19"/>
  <c r="K268" i="19" s="1"/>
  <c r="L267" i="19"/>
  <c r="J268" i="19" s="1"/>
  <c r="D268" i="19" s="1"/>
  <c r="I265" i="24"/>
  <c r="M265" i="23"/>
  <c r="K266" i="23" s="1"/>
  <c r="E266" i="23" s="1"/>
  <c r="L265" i="23"/>
  <c r="J266" i="23" s="1"/>
  <c r="I264" i="26"/>
  <c r="S282" i="29"/>
  <c r="S268" i="18"/>
  <c r="T268" i="18" s="1"/>
  <c r="L282" i="29"/>
  <c r="J283" i="29" s="1"/>
  <c r="D283" i="29" s="1"/>
  <c r="M282" i="29"/>
  <c r="K283" i="29" s="1"/>
  <c r="E283" i="29" s="1"/>
  <c r="S270" i="11"/>
  <c r="U269" i="11" s="1"/>
  <c r="F268" i="17"/>
  <c r="T267" i="18"/>
  <c r="U266" i="18"/>
  <c r="E265" i="24"/>
  <c r="U267" i="17"/>
  <c r="S267" i="20"/>
  <c r="T267" i="20" s="1"/>
  <c r="I268" i="18"/>
  <c r="I269" i="16"/>
  <c r="S265" i="23"/>
  <c r="F282" i="29"/>
  <c r="D268" i="18"/>
  <c r="M269" i="15"/>
  <c r="K270" i="15" s="1"/>
  <c r="E270" i="15" s="1"/>
  <c r="L269" i="15"/>
  <c r="J270" i="15" s="1"/>
  <c r="E269" i="16"/>
  <c r="M264" i="25"/>
  <c r="K265" i="25" s="1"/>
  <c r="L264" i="25"/>
  <c r="J265" i="25" s="1"/>
  <c r="D270" i="11"/>
  <c r="T270" i="11" l="1"/>
  <c r="T266" i="22"/>
  <c r="U267" i="18"/>
  <c r="F269" i="17"/>
  <c r="F283" i="29"/>
  <c r="S283" i="29"/>
  <c r="U282" i="29" s="1"/>
  <c r="S266" i="23"/>
  <c r="E268" i="19"/>
  <c r="T269" i="15"/>
  <c r="U268" i="15"/>
  <c r="L266" i="22"/>
  <c r="J267" i="22" s="1"/>
  <c r="D267" i="22" s="1"/>
  <c r="M266" i="22"/>
  <c r="K267" i="22" s="1"/>
  <c r="M268" i="18"/>
  <c r="K269" i="18" s="1"/>
  <c r="L268" i="18"/>
  <c r="J269" i="18" s="1"/>
  <c r="U281" i="29"/>
  <c r="T282" i="29"/>
  <c r="F267" i="20"/>
  <c r="F270" i="11"/>
  <c r="I270" i="15"/>
  <c r="D270" i="15"/>
  <c r="I267" i="21"/>
  <c r="D267" i="21"/>
  <c r="F266" i="22"/>
  <c r="F268" i="18"/>
  <c r="L265" i="24"/>
  <c r="J266" i="24" s="1"/>
  <c r="M265" i="24"/>
  <c r="K266" i="24" s="1"/>
  <c r="E266" i="24" s="1"/>
  <c r="I269" i="17"/>
  <c r="L270" i="11"/>
  <c r="J271" i="11" s="1"/>
  <c r="D271" i="11" s="1"/>
  <c r="M270" i="11"/>
  <c r="K271" i="11" s="1"/>
  <c r="F268" i="19"/>
  <c r="E265" i="25"/>
  <c r="S269" i="16"/>
  <c r="U264" i="23"/>
  <c r="T265" i="23"/>
  <c r="I283" i="29"/>
  <c r="I266" i="23"/>
  <c r="D266" i="23"/>
  <c r="E269" i="17"/>
  <c r="S270" i="15"/>
  <c r="I265" i="25"/>
  <c r="D265" i="25"/>
  <c r="M269" i="16"/>
  <c r="K270" i="16" s="1"/>
  <c r="E270" i="16" s="1"/>
  <c r="L269" i="16"/>
  <c r="J270" i="16" s="1"/>
  <c r="S265" i="24"/>
  <c r="M264" i="26"/>
  <c r="K265" i="26" s="1"/>
  <c r="L264" i="26"/>
  <c r="J265" i="26" s="1"/>
  <c r="I268" i="19"/>
  <c r="E267" i="21"/>
  <c r="L267" i="20"/>
  <c r="J268" i="20" s="1"/>
  <c r="M267" i="20"/>
  <c r="K268" i="20" s="1"/>
  <c r="T264" i="25"/>
  <c r="U263" i="25"/>
  <c r="U266" i="20"/>
  <c r="T283" i="29" l="1"/>
  <c r="F267" i="22"/>
  <c r="S270" i="16"/>
  <c r="I268" i="20"/>
  <c r="L265" i="25"/>
  <c r="J266" i="25" s="1"/>
  <c r="D266" i="25" s="1"/>
  <c r="M265" i="25"/>
  <c r="K266" i="25" s="1"/>
  <c r="E266" i="25" s="1"/>
  <c r="M267" i="21"/>
  <c r="K268" i="21" s="1"/>
  <c r="E268" i="21" s="1"/>
  <c r="L267" i="21"/>
  <c r="J268" i="21" s="1"/>
  <c r="F270" i="15"/>
  <c r="D268" i="20"/>
  <c r="I265" i="26"/>
  <c r="D265" i="26"/>
  <c r="I269" i="18"/>
  <c r="S268" i="19"/>
  <c r="S266" i="24"/>
  <c r="T266" i="24" s="1"/>
  <c r="F265" i="25"/>
  <c r="U265" i="23"/>
  <c r="S265" i="25"/>
  <c r="E271" i="11"/>
  <c r="D269" i="18"/>
  <c r="F267" i="21"/>
  <c r="E269" i="18"/>
  <c r="F271" i="11"/>
  <c r="I267" i="22"/>
  <c r="T270" i="15"/>
  <c r="S267" i="21"/>
  <c r="U264" i="24"/>
  <c r="T265" i="24"/>
  <c r="S269" i="17"/>
  <c r="L266" i="23"/>
  <c r="J267" i="23" s="1"/>
  <c r="M266" i="23"/>
  <c r="K267" i="23" s="1"/>
  <c r="U268" i="16"/>
  <c r="T269" i="16"/>
  <c r="L269" i="17"/>
  <c r="J270" i="17" s="1"/>
  <c r="M269" i="17"/>
  <c r="K270" i="17" s="1"/>
  <c r="L270" i="15"/>
  <c r="J271" i="15" s="1"/>
  <c r="D271" i="15" s="1"/>
  <c r="M270" i="15"/>
  <c r="K271" i="15" s="1"/>
  <c r="E268" i="20"/>
  <c r="L268" i="19"/>
  <c r="J269" i="19" s="1"/>
  <c r="M268" i="19"/>
  <c r="K269" i="19" s="1"/>
  <c r="I270" i="16"/>
  <c r="D270" i="16"/>
  <c r="F266" i="23"/>
  <c r="M283" i="29"/>
  <c r="K284" i="29" s="1"/>
  <c r="L283" i="29"/>
  <c r="J284" i="29" s="1"/>
  <c r="T266" i="23"/>
  <c r="I271" i="11"/>
  <c r="I266" i="24"/>
  <c r="D266" i="24"/>
  <c r="E267" i="22"/>
  <c r="U269" i="15"/>
  <c r="F271" i="15" l="1"/>
  <c r="F266" i="25"/>
  <c r="L271" i="11"/>
  <c r="J272" i="11" s="1"/>
  <c r="M271" i="11"/>
  <c r="K272" i="11" s="1"/>
  <c r="T268" i="19"/>
  <c r="U267" i="19"/>
  <c r="F266" i="24"/>
  <c r="F270" i="16"/>
  <c r="I267" i="23"/>
  <c r="F269" i="18"/>
  <c r="M265" i="26"/>
  <c r="K266" i="26" s="1"/>
  <c r="L265" i="26"/>
  <c r="J266" i="26" s="1"/>
  <c r="D266" i="26" s="1"/>
  <c r="D267" i="23"/>
  <c r="L270" i="16"/>
  <c r="J271" i="16" s="1"/>
  <c r="D271" i="16" s="1"/>
  <c r="M270" i="16"/>
  <c r="K271" i="16" s="1"/>
  <c r="S268" i="20"/>
  <c r="E271" i="15"/>
  <c r="U269" i="16"/>
  <c r="E270" i="17"/>
  <c r="U264" i="25"/>
  <c r="T265" i="25"/>
  <c r="M269" i="18"/>
  <c r="K270" i="18" s="1"/>
  <c r="E270" i="18" s="1"/>
  <c r="L269" i="18"/>
  <c r="J270" i="18" s="1"/>
  <c r="L268" i="20"/>
  <c r="J269" i="20" s="1"/>
  <c r="D269" i="20" s="1"/>
  <c r="M268" i="20"/>
  <c r="K269" i="20" s="1"/>
  <c r="E284" i="29"/>
  <c r="E267" i="23"/>
  <c r="S268" i="21"/>
  <c r="U267" i="21" s="1"/>
  <c r="S269" i="18"/>
  <c r="F268" i="20"/>
  <c r="I268" i="21"/>
  <c r="I266" i="25"/>
  <c r="I269" i="19"/>
  <c r="D269" i="19"/>
  <c r="T267" i="21"/>
  <c r="U266" i="21"/>
  <c r="D268" i="21"/>
  <c r="S266" i="25"/>
  <c r="S267" i="22"/>
  <c r="M266" i="24"/>
  <c r="K267" i="24" s="1"/>
  <c r="L266" i="24"/>
  <c r="J267" i="24" s="1"/>
  <c r="I284" i="29"/>
  <c r="D284" i="29"/>
  <c r="I271" i="15"/>
  <c r="I270" i="17"/>
  <c r="D270" i="17"/>
  <c r="T270" i="16"/>
  <c r="U268" i="17"/>
  <c r="T269" i="17"/>
  <c r="U265" i="24"/>
  <c r="L267" i="22"/>
  <c r="J268" i="22" s="1"/>
  <c r="M267" i="22"/>
  <c r="K268" i="22" s="1"/>
  <c r="E268" i="22" s="1"/>
  <c r="S271" i="11"/>
  <c r="E269" i="19"/>
  <c r="I268" i="22" l="1"/>
  <c r="D268" i="22"/>
  <c r="E267" i="24"/>
  <c r="M266" i="25"/>
  <c r="K267" i="25" s="1"/>
  <c r="L266" i="25"/>
  <c r="J267" i="25" s="1"/>
  <c r="E271" i="16"/>
  <c r="M270" i="17"/>
  <c r="K271" i="17" s="1"/>
  <c r="E271" i="17" s="1"/>
  <c r="L270" i="17"/>
  <c r="J271" i="17" s="1"/>
  <c r="D271" i="17" s="1"/>
  <c r="I271" i="16"/>
  <c r="E272" i="11"/>
  <c r="M284" i="29"/>
  <c r="K285" i="29" s="1"/>
  <c r="E285" i="29" s="1"/>
  <c r="L284" i="29"/>
  <c r="J285" i="29" s="1"/>
  <c r="T267" i="22"/>
  <c r="U266" i="22"/>
  <c r="L269" i="19"/>
  <c r="J270" i="19" s="1"/>
  <c r="M269" i="19"/>
  <c r="K270" i="19" s="1"/>
  <c r="M268" i="21"/>
  <c r="K269" i="21" s="1"/>
  <c r="L268" i="21"/>
  <c r="J269" i="21" s="1"/>
  <c r="D269" i="21" s="1"/>
  <c r="S270" i="18"/>
  <c r="U269" i="18" s="1"/>
  <c r="S267" i="23"/>
  <c r="S284" i="29"/>
  <c r="I270" i="18"/>
  <c r="U265" i="25"/>
  <c r="E269" i="20"/>
  <c r="F267" i="23"/>
  <c r="M267" i="23"/>
  <c r="K268" i="23" s="1"/>
  <c r="E268" i="23" s="1"/>
  <c r="L267" i="23"/>
  <c r="J268" i="23" s="1"/>
  <c r="D268" i="23" s="1"/>
  <c r="F284" i="29"/>
  <c r="F269" i="19"/>
  <c r="F269" i="20"/>
  <c r="S271" i="15"/>
  <c r="I266" i="26"/>
  <c r="F271" i="16"/>
  <c r="S269" i="19"/>
  <c r="S268" i="22"/>
  <c r="I269" i="20"/>
  <c r="S270" i="17"/>
  <c r="I272" i="11"/>
  <c r="D272" i="11"/>
  <c r="T271" i="11"/>
  <c r="U270" i="11"/>
  <c r="F270" i="17"/>
  <c r="M271" i="15"/>
  <c r="K272" i="15" s="1"/>
  <c r="L271" i="15"/>
  <c r="J272" i="15" s="1"/>
  <c r="I267" i="24"/>
  <c r="F268" i="21"/>
  <c r="T268" i="21"/>
  <c r="U268" i="18"/>
  <c r="T269" i="18"/>
  <c r="T266" i="25"/>
  <c r="U267" i="20"/>
  <c r="T268" i="20"/>
  <c r="D270" i="18"/>
  <c r="D267" i="24"/>
  <c r="T270" i="18" l="1"/>
  <c r="S268" i="23"/>
  <c r="U267" i="23" s="1"/>
  <c r="F268" i="23"/>
  <c r="L267" i="24"/>
  <c r="J268" i="24" s="1"/>
  <c r="D268" i="24" s="1"/>
  <c r="M267" i="24"/>
  <c r="K268" i="24" s="1"/>
  <c r="S269" i="20"/>
  <c r="I285" i="29"/>
  <c r="S267" i="24"/>
  <c r="I272" i="15"/>
  <c r="D272" i="15"/>
  <c r="S271" i="17"/>
  <c r="T271" i="17" s="1"/>
  <c r="E270" i="19"/>
  <c r="T284" i="29"/>
  <c r="U283" i="29"/>
  <c r="I270" i="19"/>
  <c r="I271" i="17"/>
  <c r="M269" i="20"/>
  <c r="K270" i="20" s="1"/>
  <c r="E270" i="20" s="1"/>
  <c r="L269" i="20"/>
  <c r="J270" i="20" s="1"/>
  <c r="M266" i="26"/>
  <c r="K267" i="26" s="1"/>
  <c r="L266" i="26"/>
  <c r="J267" i="26" s="1"/>
  <c r="D285" i="29"/>
  <c r="L270" i="18"/>
  <c r="J271" i="18" s="1"/>
  <c r="D271" i="18" s="1"/>
  <c r="M270" i="18"/>
  <c r="K271" i="18" s="1"/>
  <c r="I269" i="21"/>
  <c r="U267" i="22"/>
  <c r="S272" i="11"/>
  <c r="I267" i="25"/>
  <c r="D267" i="25"/>
  <c r="F268" i="22"/>
  <c r="F269" i="21"/>
  <c r="F271" i="17"/>
  <c r="T270" i="17"/>
  <c r="U269" i="17"/>
  <c r="U268" i="19"/>
  <c r="T269" i="19"/>
  <c r="U270" i="15"/>
  <c r="T271" i="15"/>
  <c r="S285" i="29"/>
  <c r="U284" i="29" s="1"/>
  <c r="M271" i="16"/>
  <c r="K272" i="16" s="1"/>
  <c r="E272" i="16" s="1"/>
  <c r="L271" i="16"/>
  <c r="J272" i="16" s="1"/>
  <c r="L272" i="11"/>
  <c r="J273" i="11" s="1"/>
  <c r="D273" i="11" s="1"/>
  <c r="M272" i="11"/>
  <c r="K273" i="11" s="1"/>
  <c r="F267" i="24"/>
  <c r="F270" i="18"/>
  <c r="F272" i="11"/>
  <c r="E272" i="15"/>
  <c r="D270" i="19"/>
  <c r="I268" i="23"/>
  <c r="U266" i="23"/>
  <c r="T267" i="23"/>
  <c r="E269" i="21"/>
  <c r="T268" i="22"/>
  <c r="S271" i="16"/>
  <c r="E267" i="25"/>
  <c r="M268" i="22"/>
  <c r="K269" i="22" s="1"/>
  <c r="L268" i="22"/>
  <c r="J269" i="22" s="1"/>
  <c r="D269" i="22" s="1"/>
  <c r="U270" i="17" l="1"/>
  <c r="T268" i="23"/>
  <c r="S270" i="20"/>
  <c r="T270" i="20" s="1"/>
  <c r="F271" i="18"/>
  <c r="E269" i="22"/>
  <c r="I272" i="16"/>
  <c r="D272" i="16"/>
  <c r="I267" i="26"/>
  <c r="D267" i="26"/>
  <c r="M272" i="15"/>
  <c r="K273" i="15" s="1"/>
  <c r="E273" i="15" s="1"/>
  <c r="L272" i="15"/>
  <c r="J273" i="15" s="1"/>
  <c r="D273" i="15" s="1"/>
  <c r="L268" i="23"/>
  <c r="J269" i="23" s="1"/>
  <c r="M268" i="23"/>
  <c r="K269" i="23" s="1"/>
  <c r="F273" i="11"/>
  <c r="F267" i="25"/>
  <c r="E273" i="11"/>
  <c r="M269" i="21"/>
  <c r="K270" i="21" s="1"/>
  <c r="E270" i="21" s="1"/>
  <c r="L269" i="21"/>
  <c r="J270" i="21" s="1"/>
  <c r="L271" i="17"/>
  <c r="J272" i="17" s="1"/>
  <c r="M271" i="17"/>
  <c r="K272" i="17" s="1"/>
  <c r="E268" i="24"/>
  <c r="M285" i="29"/>
  <c r="K286" i="29" s="1"/>
  <c r="L285" i="29"/>
  <c r="J286" i="29" s="1"/>
  <c r="D286" i="29" s="1"/>
  <c r="U268" i="20"/>
  <c r="T269" i="20"/>
  <c r="I268" i="24"/>
  <c r="S272" i="16"/>
  <c r="U271" i="16" s="1"/>
  <c r="S272" i="15"/>
  <c r="F268" i="24"/>
  <c r="I271" i="18"/>
  <c r="I270" i="20"/>
  <c r="D270" i="20"/>
  <c r="M270" i="19"/>
  <c r="K271" i="19" s="1"/>
  <c r="E271" i="19" s="1"/>
  <c r="L270" i="19"/>
  <c r="J271" i="19" s="1"/>
  <c r="D271" i="19" s="1"/>
  <c r="S270" i="19"/>
  <c r="S267" i="25"/>
  <c r="F269" i="22"/>
  <c r="F285" i="29"/>
  <c r="I269" i="22"/>
  <c r="U270" i="16"/>
  <c r="T271" i="16"/>
  <c r="S269" i="21"/>
  <c r="F270" i="19"/>
  <c r="I273" i="11"/>
  <c r="M267" i="25"/>
  <c r="K268" i="25" s="1"/>
  <c r="L267" i="25"/>
  <c r="J268" i="25" s="1"/>
  <c r="T272" i="11"/>
  <c r="U271" i="11"/>
  <c r="E271" i="18"/>
  <c r="T285" i="29"/>
  <c r="F272" i="15"/>
  <c r="U266" i="24"/>
  <c r="T267" i="24"/>
  <c r="U269" i="20" l="1"/>
  <c r="T270" i="19"/>
  <c r="U269" i="19"/>
  <c r="L268" i="24"/>
  <c r="J269" i="24" s="1"/>
  <c r="M268" i="24"/>
  <c r="K269" i="24" s="1"/>
  <c r="L272" i="16"/>
  <c r="J273" i="16" s="1"/>
  <c r="D273" i="16" s="1"/>
  <c r="M272" i="16"/>
  <c r="K273" i="16" s="1"/>
  <c r="I271" i="19"/>
  <c r="S269" i="22"/>
  <c r="I268" i="25"/>
  <c r="L273" i="11"/>
  <c r="J274" i="11" s="1"/>
  <c r="M273" i="11"/>
  <c r="K274" i="11" s="1"/>
  <c r="L269" i="22"/>
  <c r="J270" i="22" s="1"/>
  <c r="M269" i="22"/>
  <c r="K270" i="22" s="1"/>
  <c r="E270" i="22" s="1"/>
  <c r="E286" i="29"/>
  <c r="E272" i="17"/>
  <c r="I270" i="21"/>
  <c r="D270" i="21"/>
  <c r="D268" i="25"/>
  <c r="I273" i="15"/>
  <c r="F272" i="16"/>
  <c r="S271" i="18"/>
  <c r="S270" i="21"/>
  <c r="U269" i="21" s="1"/>
  <c r="U266" i="25"/>
  <c r="T267" i="25"/>
  <c r="T272" i="15"/>
  <c r="U271" i="15"/>
  <c r="S273" i="11"/>
  <c r="I269" i="23"/>
  <c r="D269" i="23"/>
  <c r="M267" i="26"/>
  <c r="K268" i="26" s="1"/>
  <c r="L267" i="26"/>
  <c r="J268" i="26" s="1"/>
  <c r="D268" i="26" s="1"/>
  <c r="F271" i="19"/>
  <c r="F286" i="29"/>
  <c r="M270" i="20"/>
  <c r="K271" i="20" s="1"/>
  <c r="L270" i="20"/>
  <c r="J271" i="20" s="1"/>
  <c r="D271" i="20" s="1"/>
  <c r="I286" i="29"/>
  <c r="F273" i="15"/>
  <c r="U268" i="21"/>
  <c r="T269" i="21"/>
  <c r="T272" i="16"/>
  <c r="E268" i="25"/>
  <c r="S271" i="19"/>
  <c r="F270" i="20"/>
  <c r="M271" i="18"/>
  <c r="K272" i="18" s="1"/>
  <c r="E272" i="18" s="1"/>
  <c r="L271" i="18"/>
  <c r="J272" i="18" s="1"/>
  <c r="S273" i="15"/>
  <c r="S268" i="24"/>
  <c r="I272" i="17"/>
  <c r="D272" i="17"/>
  <c r="E269" i="23"/>
  <c r="T270" i="21" l="1"/>
  <c r="E271" i="20"/>
  <c r="T273" i="15"/>
  <c r="S272" i="18"/>
  <c r="U271" i="18" s="1"/>
  <c r="F273" i="16"/>
  <c r="S270" i="22"/>
  <c r="U269" i="22" s="1"/>
  <c r="S268" i="25"/>
  <c r="L286" i="29"/>
  <c r="J287" i="29" s="1"/>
  <c r="M286" i="29"/>
  <c r="K287" i="29" s="1"/>
  <c r="E287" i="29" s="1"/>
  <c r="F269" i="23"/>
  <c r="U272" i="15"/>
  <c r="L273" i="15"/>
  <c r="J274" i="15" s="1"/>
  <c r="M273" i="15"/>
  <c r="K274" i="15" s="1"/>
  <c r="S272" i="17"/>
  <c r="I274" i="11"/>
  <c r="D274" i="11"/>
  <c r="T271" i="19"/>
  <c r="T268" i="24"/>
  <c r="U267" i="24"/>
  <c r="I272" i="18"/>
  <c r="D272" i="18"/>
  <c r="L269" i="23"/>
  <c r="J270" i="23" s="1"/>
  <c r="D270" i="23" s="1"/>
  <c r="M269" i="23"/>
  <c r="K270" i="23" s="1"/>
  <c r="F270" i="21"/>
  <c r="E273" i="16"/>
  <c r="I269" i="24"/>
  <c r="D269" i="24"/>
  <c r="U270" i="19"/>
  <c r="S269" i="23"/>
  <c r="T273" i="11"/>
  <c r="U272" i="11"/>
  <c r="L272" i="17"/>
  <c r="J273" i="17" s="1"/>
  <c r="M272" i="17"/>
  <c r="K273" i="17" s="1"/>
  <c r="F271" i="20"/>
  <c r="E274" i="11"/>
  <c r="T271" i="18"/>
  <c r="U270" i="18"/>
  <c r="F268" i="25"/>
  <c r="T269" i="22"/>
  <c r="U268" i="22"/>
  <c r="F272" i="17"/>
  <c r="E269" i="24"/>
  <c r="I271" i="20"/>
  <c r="I268" i="26"/>
  <c r="M270" i="21"/>
  <c r="K271" i="21" s="1"/>
  <c r="L270" i="21"/>
  <c r="J271" i="21" s="1"/>
  <c r="S286" i="29"/>
  <c r="I270" i="22"/>
  <c r="D270" i="22"/>
  <c r="L268" i="25"/>
  <c r="J269" i="25" s="1"/>
  <c r="M268" i="25"/>
  <c r="K269" i="25" s="1"/>
  <c r="M271" i="19"/>
  <c r="K272" i="19" s="1"/>
  <c r="L271" i="19"/>
  <c r="J272" i="19" s="1"/>
  <c r="I273" i="16"/>
  <c r="T272" i="18" l="1"/>
  <c r="T270" i="22"/>
  <c r="I272" i="19"/>
  <c r="D272" i="19"/>
  <c r="F270" i="22"/>
  <c r="S287" i="29"/>
  <c r="U286" i="29" s="1"/>
  <c r="S273" i="16"/>
  <c r="F272" i="18"/>
  <c r="F274" i="11"/>
  <c r="T272" i="17"/>
  <c r="U271" i="17"/>
  <c r="I287" i="29"/>
  <c r="D287" i="29"/>
  <c r="E272" i="19"/>
  <c r="I271" i="21"/>
  <c r="M268" i="26"/>
  <c r="K269" i="26" s="1"/>
  <c r="L268" i="26"/>
  <c r="J269" i="26" s="1"/>
  <c r="S269" i="24"/>
  <c r="S274" i="11"/>
  <c r="S271" i="20"/>
  <c r="F269" i="24"/>
  <c r="E274" i="15"/>
  <c r="F270" i="23"/>
  <c r="L273" i="16"/>
  <c r="J274" i="16" s="1"/>
  <c r="M273" i="16"/>
  <c r="K274" i="16" s="1"/>
  <c r="M270" i="22"/>
  <c r="K271" i="22" s="1"/>
  <c r="L270" i="22"/>
  <c r="J271" i="22" s="1"/>
  <c r="E271" i="21"/>
  <c r="I273" i="17"/>
  <c r="T269" i="23"/>
  <c r="U268" i="23"/>
  <c r="D271" i="21"/>
  <c r="L272" i="18"/>
  <c r="J273" i="18" s="1"/>
  <c r="D273" i="18" s="1"/>
  <c r="M272" i="18"/>
  <c r="K273" i="18" s="1"/>
  <c r="M274" i="11"/>
  <c r="K275" i="11" s="1"/>
  <c r="L274" i="11"/>
  <c r="J275" i="11" s="1"/>
  <c r="D275" i="11" s="1"/>
  <c r="I274" i="15"/>
  <c r="D274" i="15"/>
  <c r="E269" i="25"/>
  <c r="I269" i="25"/>
  <c r="U285" i="29"/>
  <c r="T286" i="29"/>
  <c r="M271" i="20"/>
  <c r="K272" i="20" s="1"/>
  <c r="L271" i="20"/>
  <c r="J272" i="20" s="1"/>
  <c r="D273" i="17"/>
  <c r="D269" i="25"/>
  <c r="E270" i="23"/>
  <c r="L269" i="24"/>
  <c r="J270" i="24" s="1"/>
  <c r="M269" i="24"/>
  <c r="K270" i="24" s="1"/>
  <c r="I270" i="23"/>
  <c r="E273" i="17"/>
  <c r="T268" i="25"/>
  <c r="U267" i="25"/>
  <c r="E275" i="11" l="1"/>
  <c r="I270" i="24"/>
  <c r="E273" i="18"/>
  <c r="I271" i="22"/>
  <c r="T274" i="11"/>
  <c r="U273" i="11"/>
  <c r="L271" i="21"/>
  <c r="J272" i="21" s="1"/>
  <c r="D272" i="21" s="1"/>
  <c r="M271" i="21"/>
  <c r="K272" i="21" s="1"/>
  <c r="E272" i="21" s="1"/>
  <c r="F287" i="29"/>
  <c r="S270" i="23"/>
  <c r="I273" i="18"/>
  <c r="L273" i="17"/>
  <c r="J274" i="17" s="1"/>
  <c r="M273" i="17"/>
  <c r="K274" i="17" s="1"/>
  <c r="E274" i="17" s="1"/>
  <c r="E271" i="22"/>
  <c r="U270" i="20"/>
  <c r="T271" i="20"/>
  <c r="E270" i="24"/>
  <c r="U272" i="16"/>
  <c r="T273" i="16"/>
  <c r="M272" i="19"/>
  <c r="K273" i="19" s="1"/>
  <c r="E273" i="19" s="1"/>
  <c r="L272" i="19"/>
  <c r="J273" i="19" s="1"/>
  <c r="D273" i="19" s="1"/>
  <c r="S273" i="17"/>
  <c r="F274" i="15"/>
  <c r="F271" i="21"/>
  <c r="I269" i="26"/>
  <c r="D269" i="26"/>
  <c r="F273" i="18"/>
  <c r="F269" i="25"/>
  <c r="L269" i="25"/>
  <c r="J270" i="25" s="1"/>
  <c r="D270" i="25" s="1"/>
  <c r="M269" i="25"/>
  <c r="K270" i="25" s="1"/>
  <c r="E270" i="25" s="1"/>
  <c r="L274" i="15"/>
  <c r="J275" i="15" s="1"/>
  <c r="M274" i="15"/>
  <c r="K275" i="15" s="1"/>
  <c r="E275" i="15" s="1"/>
  <c r="I274" i="16"/>
  <c r="D274" i="16"/>
  <c r="E272" i="20"/>
  <c r="F275" i="11"/>
  <c r="E274" i="16"/>
  <c r="F272" i="19"/>
  <c r="L270" i="23"/>
  <c r="J271" i="23" s="1"/>
  <c r="M270" i="23"/>
  <c r="K271" i="23" s="1"/>
  <c r="F273" i="17"/>
  <c r="I272" i="20"/>
  <c r="D272" i="20"/>
  <c r="T287" i="29"/>
  <c r="S269" i="25"/>
  <c r="I275" i="11"/>
  <c r="S271" i="21"/>
  <c r="S274" i="15"/>
  <c r="D270" i="24"/>
  <c r="T269" i="24"/>
  <c r="U268" i="24"/>
  <c r="S272" i="19"/>
  <c r="L287" i="29"/>
  <c r="J288" i="29" s="1"/>
  <c r="D288" i="29" s="1"/>
  <c r="M287" i="29"/>
  <c r="K288" i="29" s="1"/>
  <c r="D271" i="22"/>
  <c r="F272" i="21" l="1"/>
  <c r="S272" i="21"/>
  <c r="F288" i="29"/>
  <c r="S270" i="25"/>
  <c r="T270" i="25" s="1"/>
  <c r="S273" i="19"/>
  <c r="T273" i="19" s="1"/>
  <c r="S275" i="15"/>
  <c r="I275" i="15"/>
  <c r="F270" i="25"/>
  <c r="S270" i="24"/>
  <c r="T270" i="23"/>
  <c r="U269" i="23"/>
  <c r="S273" i="18"/>
  <c r="F272" i="20"/>
  <c r="D275" i="15"/>
  <c r="S271" i="22"/>
  <c r="E288" i="29"/>
  <c r="F270" i="24"/>
  <c r="I271" i="23"/>
  <c r="D271" i="23"/>
  <c r="S274" i="16"/>
  <c r="M274" i="16"/>
  <c r="K275" i="16" s="1"/>
  <c r="L274" i="16"/>
  <c r="J275" i="16" s="1"/>
  <c r="D275" i="16" s="1"/>
  <c r="I270" i="25"/>
  <c r="T273" i="17"/>
  <c r="U272" i="17"/>
  <c r="M273" i="18"/>
  <c r="K274" i="18" s="1"/>
  <c r="E274" i="18" s="1"/>
  <c r="L273" i="18"/>
  <c r="J274" i="18" s="1"/>
  <c r="F273" i="19"/>
  <c r="F274" i="16"/>
  <c r="I274" i="17"/>
  <c r="S275" i="11"/>
  <c r="U271" i="19"/>
  <c r="T272" i="19"/>
  <c r="L275" i="11"/>
  <c r="J276" i="11" s="1"/>
  <c r="M275" i="11"/>
  <c r="K276" i="11" s="1"/>
  <c r="S274" i="17"/>
  <c r="U273" i="17" s="1"/>
  <c r="I272" i="21"/>
  <c r="F271" i="22"/>
  <c r="I288" i="29"/>
  <c r="T274" i="15"/>
  <c r="U273" i="15"/>
  <c r="U270" i="21"/>
  <c r="T271" i="21"/>
  <c r="U268" i="25"/>
  <c r="T269" i="25"/>
  <c r="M272" i="20"/>
  <c r="K273" i="20" s="1"/>
  <c r="E273" i="20" s="1"/>
  <c r="L272" i="20"/>
  <c r="J273" i="20" s="1"/>
  <c r="D273" i="20" s="1"/>
  <c r="D274" i="17"/>
  <c r="S272" i="20"/>
  <c r="M269" i="26"/>
  <c r="K270" i="26" s="1"/>
  <c r="L269" i="26"/>
  <c r="J270" i="26" s="1"/>
  <c r="I273" i="19"/>
  <c r="E271" i="23"/>
  <c r="M271" i="22"/>
  <c r="K272" i="22" s="1"/>
  <c r="L271" i="22"/>
  <c r="J272" i="22" s="1"/>
  <c r="L270" i="24"/>
  <c r="J271" i="24" s="1"/>
  <c r="M270" i="24"/>
  <c r="K271" i="24" s="1"/>
  <c r="U272" i="19" l="1"/>
  <c r="T274" i="17"/>
  <c r="U271" i="20"/>
  <c r="T272" i="20"/>
  <c r="T275" i="11"/>
  <c r="U274" i="11"/>
  <c r="U273" i="16"/>
  <c r="T274" i="16"/>
  <c r="F273" i="20"/>
  <c r="U269" i="24"/>
  <c r="T270" i="24"/>
  <c r="I272" i="22"/>
  <c r="F274" i="17"/>
  <c r="F275" i="16"/>
  <c r="F271" i="23"/>
  <c r="F275" i="15"/>
  <c r="S274" i="18"/>
  <c r="T274" i="18" s="1"/>
  <c r="L272" i="21"/>
  <c r="J273" i="21" s="1"/>
  <c r="M272" i="21"/>
  <c r="K273" i="21" s="1"/>
  <c r="I276" i="11"/>
  <c r="D276" i="11"/>
  <c r="L274" i="17"/>
  <c r="J275" i="17" s="1"/>
  <c r="D275" i="17" s="1"/>
  <c r="M274" i="17"/>
  <c r="K275" i="17" s="1"/>
  <c r="T273" i="18"/>
  <c r="U272" i="18"/>
  <c r="L275" i="15"/>
  <c r="J276" i="15" s="1"/>
  <c r="M275" i="15"/>
  <c r="K276" i="15" s="1"/>
  <c r="I271" i="24"/>
  <c r="I270" i="26"/>
  <c r="M288" i="29"/>
  <c r="K289" i="29" s="1"/>
  <c r="E289" i="29" s="1"/>
  <c r="L288" i="29"/>
  <c r="J289" i="29" s="1"/>
  <c r="M270" i="25"/>
  <c r="K271" i="25" s="1"/>
  <c r="L270" i="25"/>
  <c r="J271" i="25" s="1"/>
  <c r="T271" i="22"/>
  <c r="U270" i="22"/>
  <c r="I274" i="18"/>
  <c r="D274" i="18"/>
  <c r="I275" i="16"/>
  <c r="D271" i="24"/>
  <c r="M273" i="19"/>
  <c r="K274" i="19" s="1"/>
  <c r="L273" i="19"/>
  <c r="J274" i="19" s="1"/>
  <c r="I273" i="20"/>
  <c r="T272" i="21"/>
  <c r="U274" i="15"/>
  <c r="S271" i="23"/>
  <c r="S273" i="20"/>
  <c r="U269" i="25"/>
  <c r="U271" i="21"/>
  <c r="T275" i="15"/>
  <c r="D272" i="22"/>
  <c r="D270" i="26"/>
  <c r="E276" i="11"/>
  <c r="E275" i="16"/>
  <c r="L271" i="23"/>
  <c r="J272" i="23" s="1"/>
  <c r="M271" i="23"/>
  <c r="K272" i="23" s="1"/>
  <c r="S288" i="29"/>
  <c r="E272" i="22"/>
  <c r="E271" i="24"/>
  <c r="U273" i="18" l="1"/>
  <c r="F275" i="17"/>
  <c r="U287" i="29"/>
  <c r="T288" i="29"/>
  <c r="I274" i="19"/>
  <c r="D274" i="19"/>
  <c r="E276" i="15"/>
  <c r="L272" i="22"/>
  <c r="J273" i="22" s="1"/>
  <c r="D273" i="22" s="1"/>
  <c r="M272" i="22"/>
  <c r="K273" i="22" s="1"/>
  <c r="E272" i="23"/>
  <c r="I271" i="25"/>
  <c r="D271" i="25"/>
  <c r="L270" i="26"/>
  <c r="J271" i="26" s="1"/>
  <c r="D271" i="26" s="1"/>
  <c r="M270" i="26"/>
  <c r="K271" i="26" s="1"/>
  <c r="E273" i="21"/>
  <c r="I272" i="23"/>
  <c r="F272" i="22"/>
  <c r="L273" i="20"/>
  <c r="J274" i="20" s="1"/>
  <c r="M273" i="20"/>
  <c r="K274" i="20" s="1"/>
  <c r="M275" i="16"/>
  <c r="K276" i="16" s="1"/>
  <c r="E276" i="16" s="1"/>
  <c r="L275" i="16"/>
  <c r="J276" i="16" s="1"/>
  <c r="E271" i="25"/>
  <c r="I289" i="29"/>
  <c r="D289" i="29"/>
  <c r="M271" i="24"/>
  <c r="K272" i="24" s="1"/>
  <c r="E272" i="24" s="1"/>
  <c r="L271" i="24"/>
  <c r="J272" i="24" s="1"/>
  <c r="D272" i="24" s="1"/>
  <c r="F276" i="11"/>
  <c r="I273" i="21"/>
  <c r="D273" i="21"/>
  <c r="D272" i="23"/>
  <c r="U272" i="20"/>
  <c r="S271" i="24"/>
  <c r="F271" i="24"/>
  <c r="E275" i="17"/>
  <c r="S276" i="11"/>
  <c r="E274" i="19"/>
  <c r="L274" i="18"/>
  <c r="J275" i="18" s="1"/>
  <c r="D275" i="18" s="1"/>
  <c r="M274" i="18"/>
  <c r="K275" i="18" s="1"/>
  <c r="I276" i="15"/>
  <c r="I275" i="17"/>
  <c r="D276" i="15"/>
  <c r="S272" i="22"/>
  <c r="T271" i="23"/>
  <c r="U270" i="23"/>
  <c r="S289" i="29"/>
  <c r="U289" i="29" s="1"/>
  <c r="N19" i="29"/>
  <c r="P19" i="29"/>
  <c r="S275" i="16"/>
  <c r="F274" i="18"/>
  <c r="L276" i="11"/>
  <c r="J277" i="11" s="1"/>
  <c r="M276" i="11"/>
  <c r="K277" i="11" s="1"/>
  <c r="T273" i="20"/>
  <c r="O19" i="29" l="1"/>
  <c r="P16" i="9"/>
  <c r="AZ16" i="9" s="1"/>
  <c r="U288" i="29"/>
  <c r="R19" i="29" s="1"/>
  <c r="O15" i="29" s="1"/>
  <c r="I277" i="11"/>
  <c r="F275" i="18"/>
  <c r="F276" i="15"/>
  <c r="M276" i="15"/>
  <c r="K277" i="15" s="1"/>
  <c r="L276" i="15"/>
  <c r="J277" i="15" s="1"/>
  <c r="F272" i="24"/>
  <c r="F273" i="21"/>
  <c r="D277" i="11"/>
  <c r="I272" i="24"/>
  <c r="S271" i="25"/>
  <c r="E274" i="20"/>
  <c r="F273" i="22"/>
  <c r="F274" i="19"/>
  <c r="U274" i="16"/>
  <c r="T275" i="16"/>
  <c r="L275" i="17"/>
  <c r="J276" i="17" s="1"/>
  <c r="M275" i="17"/>
  <c r="K276" i="17" s="1"/>
  <c r="E276" i="17" s="1"/>
  <c r="E275" i="18"/>
  <c r="E277" i="11"/>
  <c r="S275" i="17"/>
  <c r="S272" i="24"/>
  <c r="T272" i="24" s="1"/>
  <c r="I274" i="20"/>
  <c r="D274" i="20"/>
  <c r="M271" i="25"/>
  <c r="K272" i="25" s="1"/>
  <c r="L271" i="25"/>
  <c r="J272" i="25" s="1"/>
  <c r="D272" i="25" s="1"/>
  <c r="I273" i="22"/>
  <c r="M274" i="19"/>
  <c r="K275" i="19" s="1"/>
  <c r="L274" i="19"/>
  <c r="J275" i="19" s="1"/>
  <c r="D275" i="19" s="1"/>
  <c r="S276" i="16"/>
  <c r="U275" i="16" s="1"/>
  <c r="U271" i="22"/>
  <c r="T272" i="22"/>
  <c r="I275" i="18"/>
  <c r="T276" i="11"/>
  <c r="U275" i="11"/>
  <c r="T271" i="24"/>
  <c r="U270" i="24"/>
  <c r="M273" i="21"/>
  <c r="K274" i="21" s="1"/>
  <c r="L273" i="21"/>
  <c r="J274" i="21" s="1"/>
  <c r="F289" i="29"/>
  <c r="I276" i="16"/>
  <c r="D276" i="16"/>
  <c r="M272" i="23"/>
  <c r="K273" i="23" s="1"/>
  <c r="E273" i="23" s="1"/>
  <c r="L272" i="23"/>
  <c r="J273" i="23" s="1"/>
  <c r="I271" i="26"/>
  <c r="S272" i="23"/>
  <c r="S276" i="15"/>
  <c r="E273" i="22"/>
  <c r="S274" i="19"/>
  <c r="F272" i="23"/>
  <c r="M289" i="29"/>
  <c r="L289" i="29"/>
  <c r="S273" i="21"/>
  <c r="F271" i="25"/>
  <c r="T289" i="29"/>
  <c r="Q19" i="29" s="1"/>
  <c r="U271" i="24" l="1"/>
  <c r="F272" i="25"/>
  <c r="T274" i="19"/>
  <c r="U273" i="19"/>
  <c r="I273" i="23"/>
  <c r="T275" i="17"/>
  <c r="U274" i="17"/>
  <c r="Q15" i="29"/>
  <c r="P15" i="29"/>
  <c r="E277" i="15"/>
  <c r="L271" i="26"/>
  <c r="J272" i="26" s="1"/>
  <c r="M271" i="26"/>
  <c r="K272" i="26" s="1"/>
  <c r="F276" i="16"/>
  <c r="L273" i="22"/>
  <c r="J274" i="22" s="1"/>
  <c r="M273" i="22"/>
  <c r="K274" i="22" s="1"/>
  <c r="F274" i="20"/>
  <c r="S277" i="11"/>
  <c r="I276" i="17"/>
  <c r="D276" i="17"/>
  <c r="S274" i="20"/>
  <c r="S273" i="23"/>
  <c r="U272" i="23" s="1"/>
  <c r="M275" i="18"/>
  <c r="K276" i="18" s="1"/>
  <c r="E276" i="18" s="1"/>
  <c r="L275" i="18"/>
  <c r="J276" i="18" s="1"/>
  <c r="F275" i="19"/>
  <c r="E272" i="25"/>
  <c r="F277" i="11"/>
  <c r="I277" i="15"/>
  <c r="E274" i="21"/>
  <c r="D273" i="23"/>
  <c r="S273" i="22"/>
  <c r="T272" i="23"/>
  <c r="U271" i="23"/>
  <c r="S276" i="17"/>
  <c r="T276" i="17" s="1"/>
  <c r="T271" i="25"/>
  <c r="U270" i="25"/>
  <c r="L277" i="11"/>
  <c r="J278" i="11" s="1"/>
  <c r="D278" i="11" s="1"/>
  <c r="M277" i="11"/>
  <c r="K278" i="11" s="1"/>
  <c r="U272" i="21"/>
  <c r="T273" i="21"/>
  <c r="E275" i="19"/>
  <c r="U275" i="15"/>
  <c r="T276" i="15"/>
  <c r="L276" i="16"/>
  <c r="J277" i="16" s="1"/>
  <c r="D277" i="16" s="1"/>
  <c r="M276" i="16"/>
  <c r="K277" i="16" s="1"/>
  <c r="I274" i="21"/>
  <c r="I275" i="19"/>
  <c r="I272" i="25"/>
  <c r="L274" i="20"/>
  <c r="J275" i="20" s="1"/>
  <c r="M274" i="20"/>
  <c r="K275" i="20" s="1"/>
  <c r="S275" i="18"/>
  <c r="V19" i="29"/>
  <c r="T276" i="16"/>
  <c r="L272" i="24"/>
  <c r="J273" i="24" s="1"/>
  <c r="M272" i="24"/>
  <c r="K273" i="24" s="1"/>
  <c r="D274" i="21"/>
  <c r="D277" i="15"/>
  <c r="T273" i="23" l="1"/>
  <c r="U275" i="17"/>
  <c r="F273" i="23"/>
  <c r="F277" i="16"/>
  <c r="S277" i="15"/>
  <c r="I273" i="24"/>
  <c r="D273" i="24"/>
  <c r="T275" i="18"/>
  <c r="U274" i="18"/>
  <c r="I275" i="20"/>
  <c r="M275" i="19"/>
  <c r="K276" i="19" s="1"/>
  <c r="E276" i="19" s="1"/>
  <c r="L275" i="19"/>
  <c r="J276" i="19" s="1"/>
  <c r="I277" i="16"/>
  <c r="I278" i="11"/>
  <c r="E274" i="22"/>
  <c r="T274" i="20"/>
  <c r="U273" i="20"/>
  <c r="L276" i="17"/>
  <c r="J277" i="17" s="1"/>
  <c r="D277" i="17" s="1"/>
  <c r="M276" i="17"/>
  <c r="K277" i="17" s="1"/>
  <c r="D275" i="20"/>
  <c r="F274" i="21"/>
  <c r="I276" i="18"/>
  <c r="D276" i="18"/>
  <c r="F276" i="17"/>
  <c r="U276" i="11"/>
  <c r="T277" i="11"/>
  <c r="I272" i="26"/>
  <c r="D272" i="26"/>
  <c r="L273" i="23"/>
  <c r="J274" i="23" s="1"/>
  <c r="D274" i="23" s="1"/>
  <c r="M273" i="23"/>
  <c r="K274" i="23" s="1"/>
  <c r="F277" i="15"/>
  <c r="E273" i="24"/>
  <c r="S276" i="18"/>
  <c r="U275" i="18" s="1"/>
  <c r="E277" i="16"/>
  <c r="S274" i="21"/>
  <c r="F278" i="11"/>
  <c r="I274" i="22"/>
  <c r="D274" i="22"/>
  <c r="L272" i="25"/>
  <c r="J273" i="25" s="1"/>
  <c r="M272" i="25"/>
  <c r="K273" i="25" s="1"/>
  <c r="E273" i="25" s="1"/>
  <c r="M274" i="21"/>
  <c r="K275" i="21" s="1"/>
  <c r="L274" i="21"/>
  <c r="J275" i="21" s="1"/>
  <c r="D275" i="21" s="1"/>
  <c r="S275" i="19"/>
  <c r="U272" i="22"/>
  <c r="T273" i="22"/>
  <c r="M277" i="15"/>
  <c r="K278" i="15" s="1"/>
  <c r="L277" i="15"/>
  <c r="J278" i="15" s="1"/>
  <c r="D278" i="15" s="1"/>
  <c r="S272" i="25"/>
  <c r="E275" i="20"/>
  <c r="E278" i="11"/>
  <c r="S273" i="25" l="1"/>
  <c r="U272" i="25" s="1"/>
  <c r="U274" i="19"/>
  <c r="T275" i="19"/>
  <c r="U273" i="21"/>
  <c r="T274" i="21"/>
  <c r="S277" i="16"/>
  <c r="F278" i="15"/>
  <c r="L272" i="26"/>
  <c r="J273" i="26" s="1"/>
  <c r="D273" i="26" s="1"/>
  <c r="M272" i="26"/>
  <c r="K273" i="26" s="1"/>
  <c r="F276" i="18"/>
  <c r="S274" i="22"/>
  <c r="L275" i="20"/>
  <c r="J276" i="20" s="1"/>
  <c r="D276" i="20" s="1"/>
  <c r="M275" i="20"/>
  <c r="K276" i="20" s="1"/>
  <c r="E276" i="20" s="1"/>
  <c r="U271" i="25"/>
  <c r="T272" i="25"/>
  <c r="I273" i="25"/>
  <c r="D273" i="25"/>
  <c r="F275" i="20"/>
  <c r="F274" i="23"/>
  <c r="S275" i="20"/>
  <c r="I275" i="21"/>
  <c r="F274" i="22"/>
  <c r="E274" i="23"/>
  <c r="F277" i="17"/>
  <c r="L276" i="18"/>
  <c r="J277" i="18" s="1"/>
  <c r="M276" i="18"/>
  <c r="K277" i="18" s="1"/>
  <c r="E277" i="17"/>
  <c r="M278" i="11"/>
  <c r="K279" i="11" s="1"/>
  <c r="E279" i="11" s="1"/>
  <c r="L278" i="11"/>
  <c r="J279" i="11" s="1"/>
  <c r="T277" i="15"/>
  <c r="U276" i="15"/>
  <c r="F275" i="21"/>
  <c r="L277" i="16"/>
  <c r="J278" i="16" s="1"/>
  <c r="M277" i="16"/>
  <c r="K278" i="16" s="1"/>
  <c r="E278" i="16" s="1"/>
  <c r="S278" i="11"/>
  <c r="S276" i="19"/>
  <c r="U275" i="19" s="1"/>
  <c r="S273" i="24"/>
  <c r="I276" i="19"/>
  <c r="D276" i="19"/>
  <c r="F273" i="24"/>
  <c r="I278" i="15"/>
  <c r="M274" i="22"/>
  <c r="K275" i="22" s="1"/>
  <c r="E275" i="22" s="1"/>
  <c r="L274" i="22"/>
  <c r="J275" i="22" s="1"/>
  <c r="E275" i="21"/>
  <c r="I274" i="23"/>
  <c r="I277" i="17"/>
  <c r="T276" i="18"/>
  <c r="M273" i="24"/>
  <c r="K274" i="24" s="1"/>
  <c r="L273" i="24"/>
  <c r="J274" i="24" s="1"/>
  <c r="D274" i="24" s="1"/>
  <c r="E278" i="15"/>
  <c r="F274" i="24" l="1"/>
  <c r="S278" i="16"/>
  <c r="U277" i="16" s="1"/>
  <c r="F276" i="20"/>
  <c r="S275" i="21"/>
  <c r="I275" i="22"/>
  <c r="L276" i="19"/>
  <c r="J277" i="19" s="1"/>
  <c r="D277" i="19" s="1"/>
  <c r="M276" i="19"/>
  <c r="K277" i="19" s="1"/>
  <c r="T278" i="11"/>
  <c r="U277" i="11"/>
  <c r="E277" i="18"/>
  <c r="S274" i="23"/>
  <c r="U274" i="20"/>
  <c r="T275" i="20"/>
  <c r="S275" i="22"/>
  <c r="S278" i="15"/>
  <c r="M277" i="17"/>
  <c r="K278" i="17" s="1"/>
  <c r="L277" i="17"/>
  <c r="J278" i="17" s="1"/>
  <c r="I278" i="16"/>
  <c r="D278" i="16"/>
  <c r="I277" i="18"/>
  <c r="S276" i="20"/>
  <c r="U275" i="20" s="1"/>
  <c r="L273" i="25"/>
  <c r="J274" i="25" s="1"/>
  <c r="M273" i="25"/>
  <c r="K274" i="25" s="1"/>
  <c r="U273" i="22"/>
  <c r="T274" i="22"/>
  <c r="I273" i="26"/>
  <c r="M278" i="15"/>
  <c r="K279" i="15" s="1"/>
  <c r="E279" i="15" s="1"/>
  <c r="L278" i="15"/>
  <c r="J279" i="15" s="1"/>
  <c r="U272" i="24"/>
  <c r="T273" i="24"/>
  <c r="S279" i="11"/>
  <c r="U278" i="11" s="1"/>
  <c r="F273" i="25"/>
  <c r="I276" i="20"/>
  <c r="L274" i="23"/>
  <c r="J275" i="23" s="1"/>
  <c r="M274" i="23"/>
  <c r="K275" i="23" s="1"/>
  <c r="E274" i="24"/>
  <c r="I279" i="11"/>
  <c r="D279" i="11"/>
  <c r="D275" i="22"/>
  <c r="T273" i="25"/>
  <c r="I274" i="24"/>
  <c r="F276" i="19"/>
  <c r="S277" i="17"/>
  <c r="M275" i="21"/>
  <c r="K276" i="21" s="1"/>
  <c r="L275" i="21"/>
  <c r="J276" i="21" s="1"/>
  <c r="D277" i="18"/>
  <c r="U276" i="16"/>
  <c r="T277" i="16"/>
  <c r="T276" i="19"/>
  <c r="T279" i="11" l="1"/>
  <c r="T276" i="20"/>
  <c r="T277" i="17"/>
  <c r="U276" i="17"/>
  <c r="E274" i="25"/>
  <c r="F277" i="18"/>
  <c r="I275" i="23"/>
  <c r="D275" i="23"/>
  <c r="I279" i="15"/>
  <c r="D279" i="15"/>
  <c r="F275" i="22"/>
  <c r="T275" i="22"/>
  <c r="U277" i="15"/>
  <c r="T278" i="15"/>
  <c r="T274" i="23"/>
  <c r="U273" i="23"/>
  <c r="E277" i="19"/>
  <c r="E276" i="21"/>
  <c r="F277" i="19"/>
  <c r="S277" i="18"/>
  <c r="I276" i="21"/>
  <c r="D276" i="21"/>
  <c r="M279" i="11"/>
  <c r="K280" i="11" s="1"/>
  <c r="L279" i="11"/>
  <c r="J280" i="11" s="1"/>
  <c r="D280" i="11" s="1"/>
  <c r="L276" i="20"/>
  <c r="J277" i="20" s="1"/>
  <c r="M276" i="20"/>
  <c r="K277" i="20" s="1"/>
  <c r="I274" i="25"/>
  <c r="M277" i="18"/>
  <c r="K278" i="18" s="1"/>
  <c r="E278" i="18" s="1"/>
  <c r="L277" i="18"/>
  <c r="J278" i="18" s="1"/>
  <c r="F278" i="16"/>
  <c r="S279" i="15"/>
  <c r="U278" i="15" s="1"/>
  <c r="L275" i="22"/>
  <c r="J276" i="22" s="1"/>
  <c r="D276" i="22" s="1"/>
  <c r="M275" i="22"/>
  <c r="K276" i="22" s="1"/>
  <c r="T278" i="16"/>
  <c r="E278" i="17"/>
  <c r="M274" i="24"/>
  <c r="K275" i="24" s="1"/>
  <c r="E275" i="24" s="1"/>
  <c r="L274" i="24"/>
  <c r="J275" i="24" s="1"/>
  <c r="F279" i="11"/>
  <c r="S274" i="24"/>
  <c r="D274" i="25"/>
  <c r="M273" i="26"/>
  <c r="K274" i="26" s="1"/>
  <c r="L273" i="26"/>
  <c r="J274" i="26" s="1"/>
  <c r="U274" i="22"/>
  <c r="M278" i="16"/>
  <c r="K279" i="16" s="1"/>
  <c r="L278" i="16"/>
  <c r="J279" i="16" s="1"/>
  <c r="I278" i="17"/>
  <c r="D278" i="17"/>
  <c r="E275" i="23"/>
  <c r="I277" i="19"/>
  <c r="U274" i="21"/>
  <c r="T275" i="21"/>
  <c r="M277" i="19" l="1"/>
  <c r="K278" i="19" s="1"/>
  <c r="L277" i="19"/>
  <c r="J278" i="19" s="1"/>
  <c r="S275" i="24"/>
  <c r="T275" i="24" s="1"/>
  <c r="E280" i="11"/>
  <c r="F276" i="22"/>
  <c r="S275" i="23"/>
  <c r="E277" i="20"/>
  <c r="U276" i="18"/>
  <c r="T277" i="18"/>
  <c r="F278" i="17"/>
  <c r="I274" i="26"/>
  <c r="D274" i="26"/>
  <c r="F274" i="25"/>
  <c r="F280" i="11"/>
  <c r="S278" i="17"/>
  <c r="E276" i="22"/>
  <c r="I277" i="20"/>
  <c r="D277" i="20"/>
  <c r="S276" i="21"/>
  <c r="L279" i="15"/>
  <c r="J280" i="15" s="1"/>
  <c r="D280" i="15" s="1"/>
  <c r="M279" i="15"/>
  <c r="K280" i="15" s="1"/>
  <c r="S274" i="25"/>
  <c r="M278" i="17"/>
  <c r="K279" i="17" s="1"/>
  <c r="E279" i="17" s="1"/>
  <c r="L278" i="17"/>
  <c r="J279" i="17" s="1"/>
  <c r="D279" i="17" s="1"/>
  <c r="I275" i="24"/>
  <c r="D275" i="24"/>
  <c r="M274" i="25"/>
  <c r="K275" i="25" s="1"/>
  <c r="L274" i="25"/>
  <c r="J275" i="25" s="1"/>
  <c r="S278" i="18"/>
  <c r="U277" i="18" s="1"/>
  <c r="F279" i="15"/>
  <c r="I279" i="16"/>
  <c r="I278" i="18"/>
  <c r="F276" i="21"/>
  <c r="M275" i="23"/>
  <c r="K276" i="23" s="1"/>
  <c r="E276" i="23" s="1"/>
  <c r="L275" i="23"/>
  <c r="J276" i="23" s="1"/>
  <c r="D276" i="23" s="1"/>
  <c r="E279" i="16"/>
  <c r="T274" i="24"/>
  <c r="U273" i="24"/>
  <c r="I276" i="22"/>
  <c r="D279" i="16"/>
  <c r="I280" i="11"/>
  <c r="L276" i="21"/>
  <c r="J277" i="21" s="1"/>
  <c r="M276" i="21"/>
  <c r="K277" i="21" s="1"/>
  <c r="E277" i="21" s="1"/>
  <c r="S277" i="19"/>
  <c r="T279" i="15"/>
  <c r="F275" i="23"/>
  <c r="D278" i="18"/>
  <c r="U274" i="24" l="1"/>
  <c r="S276" i="23"/>
  <c r="U275" i="23" s="1"/>
  <c r="I277" i="21"/>
  <c r="M278" i="18"/>
  <c r="K279" i="18" s="1"/>
  <c r="L278" i="18"/>
  <c r="J279" i="18" s="1"/>
  <c r="D279" i="18" s="1"/>
  <c r="I275" i="25"/>
  <c r="T274" i="25"/>
  <c r="U273" i="25"/>
  <c r="S279" i="17"/>
  <c r="T279" i="17" s="1"/>
  <c r="F279" i="17"/>
  <c r="S277" i="20"/>
  <c r="S280" i="11"/>
  <c r="T277" i="19"/>
  <c r="U276" i="19"/>
  <c r="L276" i="22"/>
  <c r="J277" i="22" s="1"/>
  <c r="M276" i="22"/>
  <c r="K277" i="22" s="1"/>
  <c r="E277" i="22" s="1"/>
  <c r="E280" i="15"/>
  <c r="S276" i="22"/>
  <c r="D275" i="25"/>
  <c r="E278" i="19"/>
  <c r="M280" i="11"/>
  <c r="K281" i="11" s="1"/>
  <c r="E281" i="11" s="1"/>
  <c r="L280" i="11"/>
  <c r="J281" i="11" s="1"/>
  <c r="D277" i="21"/>
  <c r="F280" i="15"/>
  <c r="F275" i="24"/>
  <c r="I280" i="15"/>
  <c r="T275" i="23"/>
  <c r="U274" i="23"/>
  <c r="F278" i="18"/>
  <c r="L275" i="24"/>
  <c r="J276" i="24" s="1"/>
  <c r="D276" i="24" s="1"/>
  <c r="M275" i="24"/>
  <c r="K276" i="24" s="1"/>
  <c r="S277" i="21"/>
  <c r="U276" i="21" s="1"/>
  <c r="I278" i="19"/>
  <c r="D278" i="19"/>
  <c r="S279" i="16"/>
  <c r="I279" i="17"/>
  <c r="F277" i="20"/>
  <c r="M274" i="26"/>
  <c r="K275" i="26" s="1"/>
  <c r="L274" i="26"/>
  <c r="J275" i="26" s="1"/>
  <c r="F276" i="23"/>
  <c r="F279" i="16"/>
  <c r="I276" i="23"/>
  <c r="L279" i="16"/>
  <c r="J280" i="16" s="1"/>
  <c r="M279" i="16"/>
  <c r="K280" i="16" s="1"/>
  <c r="E275" i="25"/>
  <c r="U275" i="21"/>
  <c r="T276" i="21"/>
  <c r="L277" i="20"/>
  <c r="J278" i="20" s="1"/>
  <c r="M277" i="20"/>
  <c r="K278" i="20" s="1"/>
  <c r="T278" i="17"/>
  <c r="U277" i="17"/>
  <c r="T278" i="18"/>
  <c r="T277" i="21" l="1"/>
  <c r="T276" i="23"/>
  <c r="F279" i="18"/>
  <c r="I275" i="26"/>
  <c r="S278" i="19"/>
  <c r="S280" i="15"/>
  <c r="T277" i="20"/>
  <c r="U276" i="20"/>
  <c r="I278" i="20"/>
  <c r="E276" i="24"/>
  <c r="F276" i="24"/>
  <c r="E279" i="18"/>
  <c r="S275" i="25"/>
  <c r="I280" i="16"/>
  <c r="T279" i="16"/>
  <c r="U278" i="16"/>
  <c r="I276" i="24"/>
  <c r="I281" i="11"/>
  <c r="D281" i="11"/>
  <c r="S277" i="22"/>
  <c r="T277" i="22" s="1"/>
  <c r="U279" i="11"/>
  <c r="T280" i="11"/>
  <c r="M275" i="25"/>
  <c r="K276" i="25" s="1"/>
  <c r="E276" i="25" s="1"/>
  <c r="L275" i="25"/>
  <c r="J276" i="25" s="1"/>
  <c r="D276" i="25" s="1"/>
  <c r="F278" i="19"/>
  <c r="L280" i="15"/>
  <c r="J281" i="15" s="1"/>
  <c r="M280" i="15"/>
  <c r="K281" i="15" s="1"/>
  <c r="I277" i="22"/>
  <c r="D277" i="22"/>
  <c r="I279" i="18"/>
  <c r="L279" i="17"/>
  <c r="J280" i="17" s="1"/>
  <c r="M279" i="17"/>
  <c r="K280" i="17" s="1"/>
  <c r="M278" i="19"/>
  <c r="K279" i="19" s="1"/>
  <c r="E279" i="19" s="1"/>
  <c r="L278" i="19"/>
  <c r="J279" i="19" s="1"/>
  <c r="F277" i="21"/>
  <c r="F275" i="25"/>
  <c r="S281" i="11"/>
  <c r="D275" i="26"/>
  <c r="U278" i="17"/>
  <c r="L276" i="23"/>
  <c r="J277" i="23" s="1"/>
  <c r="M276" i="23"/>
  <c r="K277" i="23" s="1"/>
  <c r="D280" i="16"/>
  <c r="D278" i="20"/>
  <c r="E280" i="16"/>
  <c r="T276" i="22"/>
  <c r="U275" i="22"/>
  <c r="E278" i="20"/>
  <c r="M277" i="21"/>
  <c r="K278" i="21" s="1"/>
  <c r="L277" i="21"/>
  <c r="J278" i="21" s="1"/>
  <c r="F277" i="22" l="1"/>
  <c r="M276" i="24"/>
  <c r="K277" i="24" s="1"/>
  <c r="E277" i="24" s="1"/>
  <c r="L276" i="24"/>
  <c r="J277" i="24" s="1"/>
  <c r="S276" i="25"/>
  <c r="U275" i="25" s="1"/>
  <c r="S279" i="19"/>
  <c r="T279" i="19" s="1"/>
  <c r="E278" i="21"/>
  <c r="E277" i="23"/>
  <c r="I279" i="19"/>
  <c r="M277" i="22"/>
  <c r="K278" i="22" s="1"/>
  <c r="L277" i="22"/>
  <c r="J278" i="22" s="1"/>
  <c r="L280" i="16"/>
  <c r="J281" i="16" s="1"/>
  <c r="M280" i="16"/>
  <c r="K281" i="16" s="1"/>
  <c r="E281" i="16" s="1"/>
  <c r="T278" i="19"/>
  <c r="U277" i="19"/>
  <c r="I277" i="23"/>
  <c r="D277" i="23"/>
  <c r="D279" i="19"/>
  <c r="I276" i="25"/>
  <c r="U280" i="11"/>
  <c r="F281" i="11"/>
  <c r="S276" i="24"/>
  <c r="U279" i="15"/>
  <c r="T280" i="15"/>
  <c r="M275" i="26"/>
  <c r="K276" i="26" s="1"/>
  <c r="L275" i="26"/>
  <c r="J276" i="26" s="1"/>
  <c r="D276" i="26" s="1"/>
  <c r="I278" i="21"/>
  <c r="F280" i="16"/>
  <c r="F276" i="25"/>
  <c r="I280" i="17"/>
  <c r="D280" i="17"/>
  <c r="I281" i="15"/>
  <c r="D281" i="15"/>
  <c r="L281" i="11"/>
  <c r="J282" i="11" s="1"/>
  <c r="D282" i="11" s="1"/>
  <c r="M281" i="11"/>
  <c r="K282" i="11" s="1"/>
  <c r="M278" i="20"/>
  <c r="K279" i="20" s="1"/>
  <c r="E279" i="20" s="1"/>
  <c r="L278" i="20"/>
  <c r="J279" i="20" s="1"/>
  <c r="S279" i="18"/>
  <c r="S278" i="20"/>
  <c r="U276" i="22"/>
  <c r="S280" i="16"/>
  <c r="F278" i="20"/>
  <c r="D278" i="21"/>
  <c r="E280" i="17"/>
  <c r="M279" i="18"/>
  <c r="K280" i="18" s="1"/>
  <c r="L279" i="18"/>
  <c r="J280" i="18" s="1"/>
  <c r="T281" i="11"/>
  <c r="U274" i="25"/>
  <c r="T275" i="25"/>
  <c r="E281" i="15"/>
  <c r="T276" i="25" l="1"/>
  <c r="U278" i="19"/>
  <c r="S277" i="24"/>
  <c r="U276" i="24" s="1"/>
  <c r="T278" i="20"/>
  <c r="U277" i="20"/>
  <c r="L276" i="25"/>
  <c r="J277" i="25" s="1"/>
  <c r="M276" i="25"/>
  <c r="K277" i="25" s="1"/>
  <c r="I281" i="16"/>
  <c r="F278" i="21"/>
  <c r="S279" i="20"/>
  <c r="T279" i="20" s="1"/>
  <c r="F282" i="11"/>
  <c r="I278" i="22"/>
  <c r="D278" i="22"/>
  <c r="U279" i="16"/>
  <c r="T280" i="16"/>
  <c r="T279" i="18"/>
  <c r="U278" i="18"/>
  <c r="E282" i="11"/>
  <c r="L281" i="15"/>
  <c r="J282" i="15" s="1"/>
  <c r="M281" i="15"/>
  <c r="K282" i="15" s="1"/>
  <c r="D281" i="16"/>
  <c r="I276" i="26"/>
  <c r="F279" i="19"/>
  <c r="F277" i="23"/>
  <c r="E278" i="22"/>
  <c r="I279" i="20"/>
  <c r="F281" i="15"/>
  <c r="L280" i="17"/>
  <c r="J281" i="17" s="1"/>
  <c r="D281" i="17" s="1"/>
  <c r="M280" i="17"/>
  <c r="K281" i="17" s="1"/>
  <c r="L278" i="21"/>
  <c r="J279" i="21" s="1"/>
  <c r="D279" i="21" s="1"/>
  <c r="M278" i="21"/>
  <c r="K279" i="21" s="1"/>
  <c r="E279" i="21" s="1"/>
  <c r="S281" i="15"/>
  <c r="I280" i="18"/>
  <c r="D280" i="18"/>
  <c r="S281" i="16"/>
  <c r="S277" i="23"/>
  <c r="S280" i="17"/>
  <c r="D279" i="20"/>
  <c r="E280" i="18"/>
  <c r="I282" i="11"/>
  <c r="F280" i="17"/>
  <c r="U275" i="24"/>
  <c r="T276" i="24"/>
  <c r="M277" i="23"/>
  <c r="K278" i="23" s="1"/>
  <c r="E278" i="23" s="1"/>
  <c r="L277" i="23"/>
  <c r="J278" i="23" s="1"/>
  <c r="D278" i="23" s="1"/>
  <c r="L279" i="19"/>
  <c r="J280" i="19" s="1"/>
  <c r="M279" i="19"/>
  <c r="K280" i="19" s="1"/>
  <c r="S278" i="21"/>
  <c r="I277" i="24"/>
  <c r="D277" i="24"/>
  <c r="T277" i="24" l="1"/>
  <c r="U278" i="20"/>
  <c r="F278" i="23"/>
  <c r="U277" i="21"/>
  <c r="T278" i="21"/>
  <c r="F281" i="17"/>
  <c r="F279" i="20"/>
  <c r="E280" i="19"/>
  <c r="T277" i="23"/>
  <c r="U276" i="23"/>
  <c r="I281" i="17"/>
  <c r="I282" i="15"/>
  <c r="I277" i="25"/>
  <c r="D277" i="25"/>
  <c r="T280" i="17"/>
  <c r="U279" i="17"/>
  <c r="E282" i="15"/>
  <c r="M279" i="20"/>
  <c r="K280" i="20" s="1"/>
  <c r="L279" i="20"/>
  <c r="J280" i="20" s="1"/>
  <c r="S282" i="11"/>
  <c r="T281" i="16"/>
  <c r="I278" i="23"/>
  <c r="S278" i="23"/>
  <c r="T278" i="23" s="1"/>
  <c r="F278" i="22"/>
  <c r="M278" i="22"/>
  <c r="K279" i="22" s="1"/>
  <c r="E279" i="22" s="1"/>
  <c r="L278" i="22"/>
  <c r="J279" i="22" s="1"/>
  <c r="E277" i="25"/>
  <c r="E281" i="17"/>
  <c r="L280" i="18"/>
  <c r="J281" i="18" s="1"/>
  <c r="D281" i="18" s="1"/>
  <c r="M280" i="18"/>
  <c r="K281" i="18" s="1"/>
  <c r="E281" i="18" s="1"/>
  <c r="S278" i="22"/>
  <c r="M276" i="26"/>
  <c r="K277" i="26" s="1"/>
  <c r="L276" i="26"/>
  <c r="J277" i="26" s="1"/>
  <c r="F279" i="21"/>
  <c r="F277" i="24"/>
  <c r="I280" i="19"/>
  <c r="L277" i="24"/>
  <c r="J278" i="24" s="1"/>
  <c r="M277" i="24"/>
  <c r="K278" i="24" s="1"/>
  <c r="S279" i="21"/>
  <c r="M282" i="11"/>
  <c r="K283" i="11" s="1"/>
  <c r="E283" i="11" s="1"/>
  <c r="L282" i="11"/>
  <c r="J283" i="11" s="1"/>
  <c r="S280" i="18"/>
  <c r="F280" i="18"/>
  <c r="T281" i="15"/>
  <c r="U280" i="15"/>
  <c r="I279" i="21"/>
  <c r="D282" i="15"/>
  <c r="D280" i="19"/>
  <c r="F281" i="16"/>
  <c r="U280" i="16"/>
  <c r="M281" i="16"/>
  <c r="K282" i="16" s="1"/>
  <c r="L281" i="16"/>
  <c r="J282" i="16" s="1"/>
  <c r="D282" i="16" s="1"/>
  <c r="F282" i="16" l="1"/>
  <c r="S283" i="11"/>
  <c r="T283" i="11" s="1"/>
  <c r="M279" i="21"/>
  <c r="K280" i="21" s="1"/>
  <c r="L279" i="21"/>
  <c r="J280" i="21" s="1"/>
  <c r="I277" i="26"/>
  <c r="D277" i="26"/>
  <c r="S281" i="17"/>
  <c r="I280" i="20"/>
  <c r="E280" i="20"/>
  <c r="U278" i="21"/>
  <c r="F282" i="15"/>
  <c r="F281" i="18"/>
  <c r="I283" i="11"/>
  <c r="D283" i="11"/>
  <c r="E278" i="24"/>
  <c r="S279" i="22"/>
  <c r="U278" i="22" s="1"/>
  <c r="I279" i="22"/>
  <c r="D279" i="22"/>
  <c r="L278" i="23"/>
  <c r="J279" i="23" s="1"/>
  <c r="M278" i="23"/>
  <c r="K279" i="23" s="1"/>
  <c r="M277" i="25"/>
  <c r="K278" i="25" s="1"/>
  <c r="E278" i="25" s="1"/>
  <c r="L277" i="25"/>
  <c r="J278" i="25" s="1"/>
  <c r="D278" i="25" s="1"/>
  <c r="L281" i="17"/>
  <c r="J282" i="17" s="1"/>
  <c r="M281" i="17"/>
  <c r="K282" i="17" s="1"/>
  <c r="D280" i="20"/>
  <c r="T279" i="21"/>
  <c r="I282" i="16"/>
  <c r="S281" i="18"/>
  <c r="U280" i="18" s="1"/>
  <c r="S277" i="25"/>
  <c r="F277" i="25"/>
  <c r="E282" i="16"/>
  <c r="T280" i="18"/>
  <c r="U279" i="18"/>
  <c r="M280" i="19"/>
  <c r="K281" i="19" s="1"/>
  <c r="L280" i="19"/>
  <c r="J281" i="19" s="1"/>
  <c r="D281" i="19" s="1"/>
  <c r="U277" i="23"/>
  <c r="F280" i="19"/>
  <c r="I278" i="24"/>
  <c r="D278" i="24"/>
  <c r="U277" i="22"/>
  <c r="T278" i="22"/>
  <c r="I281" i="18"/>
  <c r="T282" i="11"/>
  <c r="U281" i="11"/>
  <c r="S282" i="15"/>
  <c r="M282" i="15"/>
  <c r="K283" i="15" s="1"/>
  <c r="L282" i="15"/>
  <c r="J283" i="15" s="1"/>
  <c r="S280" i="19"/>
  <c r="I283" i="15" l="1"/>
  <c r="M281" i="18"/>
  <c r="K282" i="18" s="1"/>
  <c r="L281" i="18"/>
  <c r="J282" i="18" s="1"/>
  <c r="L277" i="26"/>
  <c r="J278" i="26" s="1"/>
  <c r="D278" i="26" s="1"/>
  <c r="M277" i="26"/>
  <c r="K278" i="26" s="1"/>
  <c r="I280" i="21"/>
  <c r="D280" i="21"/>
  <c r="E281" i="19"/>
  <c r="M278" i="24"/>
  <c r="K279" i="24" s="1"/>
  <c r="L278" i="24"/>
  <c r="J279" i="24" s="1"/>
  <c r="D279" i="24" s="1"/>
  <c r="F281" i="19"/>
  <c r="F278" i="25"/>
  <c r="T277" i="25"/>
  <c r="U276" i="25"/>
  <c r="I278" i="25"/>
  <c r="E279" i="23"/>
  <c r="M279" i="22"/>
  <c r="K280" i="22" s="1"/>
  <c r="L279" i="22"/>
  <c r="J280" i="22" s="1"/>
  <c r="D280" i="22" s="1"/>
  <c r="S278" i="24"/>
  <c r="S280" i="20"/>
  <c r="E280" i="21"/>
  <c r="F279" i="22"/>
  <c r="F283" i="11"/>
  <c r="E282" i="17"/>
  <c r="F278" i="24"/>
  <c r="F280" i="20"/>
  <c r="I282" i="17"/>
  <c r="D282" i="17"/>
  <c r="L283" i="11"/>
  <c r="J284" i="11" s="1"/>
  <c r="D284" i="11" s="1"/>
  <c r="M283" i="11"/>
  <c r="K284" i="11" s="1"/>
  <c r="U280" i="17"/>
  <c r="T281" i="17"/>
  <c r="E283" i="15"/>
  <c r="U279" i="19"/>
  <c r="T280" i="19"/>
  <c r="U281" i="15"/>
  <c r="T282" i="15"/>
  <c r="U282" i="11"/>
  <c r="T279" i="22"/>
  <c r="I281" i="19"/>
  <c r="T281" i="18"/>
  <c r="S282" i="16"/>
  <c r="S278" i="25"/>
  <c r="U277" i="25" s="1"/>
  <c r="M282" i="16"/>
  <c r="K283" i="16" s="1"/>
  <c r="L282" i="16"/>
  <c r="J283" i="16" s="1"/>
  <c r="I279" i="23"/>
  <c r="D279" i="23"/>
  <c r="D283" i="15"/>
  <c r="L280" i="20"/>
  <c r="J281" i="20" s="1"/>
  <c r="M280" i="20"/>
  <c r="K281" i="20" s="1"/>
  <c r="E281" i="20" s="1"/>
  <c r="S281" i="20" l="1"/>
  <c r="U280" i="20" s="1"/>
  <c r="F284" i="11"/>
  <c r="T282" i="16"/>
  <c r="U281" i="16"/>
  <c r="U277" i="24"/>
  <c r="T278" i="24"/>
  <c r="I282" i="18"/>
  <c r="D282" i="18"/>
  <c r="M279" i="23"/>
  <c r="K280" i="23" s="1"/>
  <c r="E280" i="23" s="1"/>
  <c r="L279" i="23"/>
  <c r="J280" i="23" s="1"/>
  <c r="D280" i="23" s="1"/>
  <c r="F280" i="22"/>
  <c r="E282" i="18"/>
  <c r="S283" i="15"/>
  <c r="T280" i="20"/>
  <c r="U279" i="20"/>
  <c r="E280" i="22"/>
  <c r="L278" i="25"/>
  <c r="J279" i="25" s="1"/>
  <c r="M278" i="25"/>
  <c r="K279" i="25" s="1"/>
  <c r="I284" i="11"/>
  <c r="S282" i="17"/>
  <c r="S280" i="21"/>
  <c r="S281" i="19"/>
  <c r="I278" i="26"/>
  <c r="I281" i="20"/>
  <c r="L282" i="17"/>
  <c r="J283" i="17" s="1"/>
  <c r="D283" i="17" s="1"/>
  <c r="M282" i="17"/>
  <c r="K283" i="17" s="1"/>
  <c r="E283" i="17" s="1"/>
  <c r="I280" i="22"/>
  <c r="F280" i="21"/>
  <c r="F283" i="15"/>
  <c r="F279" i="23"/>
  <c r="I283" i="16"/>
  <c r="D283" i="16"/>
  <c r="E283" i="16"/>
  <c r="M281" i="19"/>
  <c r="K282" i="19" s="1"/>
  <c r="E282" i="19" s="1"/>
  <c r="L281" i="19"/>
  <c r="J282" i="19" s="1"/>
  <c r="E284" i="11"/>
  <c r="F282" i="17"/>
  <c r="D281" i="20"/>
  <c r="F279" i="24"/>
  <c r="E279" i="24"/>
  <c r="S279" i="23"/>
  <c r="T278" i="25"/>
  <c r="I279" i="24"/>
  <c r="M280" i="21"/>
  <c r="K281" i="21" s="1"/>
  <c r="L280" i="21"/>
  <c r="J281" i="21" s="1"/>
  <c r="D281" i="21" s="1"/>
  <c r="L283" i="15"/>
  <c r="J284" i="15" s="1"/>
  <c r="D284" i="15" s="1"/>
  <c r="M283" i="15"/>
  <c r="K284" i="15" s="1"/>
  <c r="T281" i="20" l="1"/>
  <c r="F284" i="15"/>
  <c r="S282" i="19"/>
  <c r="U281" i="19" s="1"/>
  <c r="S283" i="17"/>
  <c r="T283" i="17" s="1"/>
  <c r="U278" i="23"/>
  <c r="T279" i="23"/>
  <c r="F283" i="17"/>
  <c r="L283" i="16"/>
  <c r="J284" i="16" s="1"/>
  <c r="D284" i="16" s="1"/>
  <c r="M283" i="16"/>
  <c r="K284" i="16" s="1"/>
  <c r="E284" i="16" s="1"/>
  <c r="L280" i="22"/>
  <c r="J281" i="22" s="1"/>
  <c r="M280" i="22"/>
  <c r="K281" i="22" s="1"/>
  <c r="T282" i="17"/>
  <c r="U281" i="17"/>
  <c r="S280" i="23"/>
  <c r="M281" i="20"/>
  <c r="K282" i="20" s="1"/>
  <c r="L281" i="20"/>
  <c r="J282" i="20" s="1"/>
  <c r="D282" i="20" s="1"/>
  <c r="S279" i="24"/>
  <c r="F281" i="20"/>
  <c r="S284" i="11"/>
  <c r="S283" i="16"/>
  <c r="E281" i="21"/>
  <c r="E279" i="25"/>
  <c r="S282" i="18"/>
  <c r="I280" i="23"/>
  <c r="L282" i="18"/>
  <c r="J283" i="18" s="1"/>
  <c r="M282" i="18"/>
  <c r="K283" i="18" s="1"/>
  <c r="I282" i="19"/>
  <c r="D282" i="19"/>
  <c r="F280" i="23"/>
  <c r="U280" i="19"/>
  <c r="T281" i="19"/>
  <c r="S280" i="22"/>
  <c r="E284" i="15"/>
  <c r="F282" i="18"/>
  <c r="I284" i="15"/>
  <c r="F281" i="21"/>
  <c r="I283" i="17"/>
  <c r="M284" i="11"/>
  <c r="K285" i="11" s="1"/>
  <c r="L284" i="11"/>
  <c r="J285" i="11" s="1"/>
  <c r="T283" i="15"/>
  <c r="U282" i="15"/>
  <c r="I281" i="21"/>
  <c r="M279" i="24"/>
  <c r="K280" i="24" s="1"/>
  <c r="E280" i="24" s="1"/>
  <c r="L279" i="24"/>
  <c r="J280" i="24" s="1"/>
  <c r="F283" i="16"/>
  <c r="M278" i="26"/>
  <c r="K279" i="26" s="1"/>
  <c r="L278" i="26"/>
  <c r="J279" i="26" s="1"/>
  <c r="T280" i="21"/>
  <c r="U279" i="21"/>
  <c r="I279" i="25"/>
  <c r="D279" i="25"/>
  <c r="U282" i="17" l="1"/>
  <c r="F284" i="16"/>
  <c r="I280" i="24"/>
  <c r="D280" i="24"/>
  <c r="I285" i="11"/>
  <c r="D285" i="11"/>
  <c r="S280" i="24"/>
  <c r="U279" i="24" s="1"/>
  <c r="M284" i="15"/>
  <c r="K285" i="15" s="1"/>
  <c r="E285" i="15" s="1"/>
  <c r="L284" i="15"/>
  <c r="J285" i="15" s="1"/>
  <c r="I283" i="18"/>
  <c r="S281" i="21"/>
  <c r="T280" i="22"/>
  <c r="U279" i="22"/>
  <c r="L282" i="19"/>
  <c r="J283" i="19" s="1"/>
  <c r="M282" i="19"/>
  <c r="K283" i="19" s="1"/>
  <c r="S284" i="16"/>
  <c r="T284" i="16" s="1"/>
  <c r="F282" i="20"/>
  <c r="I281" i="22"/>
  <c r="D281" i="22"/>
  <c r="T280" i="23"/>
  <c r="L279" i="25"/>
  <c r="J280" i="25" s="1"/>
  <c r="D280" i="25" s="1"/>
  <c r="M279" i="25"/>
  <c r="K280" i="25" s="1"/>
  <c r="E280" i="25" s="1"/>
  <c r="F282" i="19"/>
  <c r="T282" i="18"/>
  <c r="U281" i="18"/>
  <c r="U283" i="11"/>
  <c r="T284" i="11"/>
  <c r="E282" i="20"/>
  <c r="I284" i="16"/>
  <c r="S284" i="15"/>
  <c r="E283" i="18"/>
  <c r="U282" i="16"/>
  <c r="T283" i="16"/>
  <c r="T279" i="24"/>
  <c r="U278" i="24"/>
  <c r="F279" i="25"/>
  <c r="I279" i="26"/>
  <c r="D279" i="26"/>
  <c r="M281" i="21"/>
  <c r="K282" i="21" s="1"/>
  <c r="L281" i="21"/>
  <c r="J282" i="21" s="1"/>
  <c r="M283" i="17"/>
  <c r="K284" i="17" s="1"/>
  <c r="L283" i="17"/>
  <c r="J284" i="17" s="1"/>
  <c r="D283" i="18"/>
  <c r="E281" i="22"/>
  <c r="T282" i="19"/>
  <c r="M280" i="23"/>
  <c r="K281" i="23" s="1"/>
  <c r="L280" i="23"/>
  <c r="J281" i="23" s="1"/>
  <c r="S279" i="25"/>
  <c r="E285" i="11"/>
  <c r="I282" i="20"/>
  <c r="U279" i="23"/>
  <c r="T280" i="24" l="1"/>
  <c r="E284" i="17"/>
  <c r="S282" i="20"/>
  <c r="T279" i="25"/>
  <c r="U278" i="25"/>
  <c r="I282" i="21"/>
  <c r="D282" i="21"/>
  <c r="S283" i="18"/>
  <c r="I281" i="23"/>
  <c r="D281" i="23"/>
  <c r="F283" i="18"/>
  <c r="S285" i="15"/>
  <c r="U284" i="15" s="1"/>
  <c r="I280" i="25"/>
  <c r="F281" i="22"/>
  <c r="E282" i="21"/>
  <c r="I285" i="15"/>
  <c r="D285" i="15"/>
  <c r="L285" i="11"/>
  <c r="J286" i="11" s="1"/>
  <c r="D286" i="11" s="1"/>
  <c r="M285" i="11"/>
  <c r="K286" i="11" s="1"/>
  <c r="L280" i="24"/>
  <c r="J281" i="24" s="1"/>
  <c r="M280" i="24"/>
  <c r="K281" i="24" s="1"/>
  <c r="S280" i="25"/>
  <c r="U279" i="25" s="1"/>
  <c r="M281" i="22"/>
  <c r="K282" i="22" s="1"/>
  <c r="L281" i="22"/>
  <c r="J282" i="22" s="1"/>
  <c r="I283" i="19"/>
  <c r="M283" i="18"/>
  <c r="K284" i="18" s="1"/>
  <c r="L283" i="18"/>
  <c r="J284" i="18" s="1"/>
  <c r="F280" i="24"/>
  <c r="S281" i="22"/>
  <c r="L279" i="26"/>
  <c r="J280" i="26" s="1"/>
  <c r="D280" i="26" s="1"/>
  <c r="M279" i="26"/>
  <c r="K280" i="26" s="1"/>
  <c r="F285" i="11"/>
  <c r="M282" i="20"/>
  <c r="K283" i="20" s="1"/>
  <c r="E283" i="20" s="1"/>
  <c r="L282" i="20"/>
  <c r="J283" i="20" s="1"/>
  <c r="S285" i="11"/>
  <c r="E281" i="23"/>
  <c r="I284" i="17"/>
  <c r="D284" i="17"/>
  <c r="F280" i="25"/>
  <c r="U283" i="16"/>
  <c r="U283" i="15"/>
  <c r="T284" i="15"/>
  <c r="L284" i="16"/>
  <c r="J285" i="16" s="1"/>
  <c r="M284" i="16"/>
  <c r="K285" i="16" s="1"/>
  <c r="D283" i="19"/>
  <c r="E283" i="19"/>
  <c r="T281" i="21"/>
  <c r="U280" i="21"/>
  <c r="T280" i="25" l="1"/>
  <c r="S283" i="20"/>
  <c r="U282" i="20" s="1"/>
  <c r="I285" i="16"/>
  <c r="D285" i="16"/>
  <c r="F284" i="17"/>
  <c r="I284" i="18"/>
  <c r="L285" i="15"/>
  <c r="J286" i="15" s="1"/>
  <c r="D286" i="15" s="1"/>
  <c r="M285" i="15"/>
  <c r="K286" i="15" s="1"/>
  <c r="U281" i="20"/>
  <c r="T282" i="20"/>
  <c r="E282" i="22"/>
  <c r="F281" i="23"/>
  <c r="L282" i="21"/>
  <c r="J283" i="21" s="1"/>
  <c r="D283" i="21" s="1"/>
  <c r="M282" i="21"/>
  <c r="K283" i="21" s="1"/>
  <c r="E283" i="21" s="1"/>
  <c r="F283" i="19"/>
  <c r="L284" i="17"/>
  <c r="J285" i="17" s="1"/>
  <c r="M284" i="17"/>
  <c r="K285" i="17" s="1"/>
  <c r="E285" i="17" s="1"/>
  <c r="E286" i="11"/>
  <c r="F286" i="11"/>
  <c r="U280" i="22"/>
  <c r="T281" i="22"/>
  <c r="M283" i="19"/>
  <c r="K284" i="19" s="1"/>
  <c r="E284" i="19" s="1"/>
  <c r="L283" i="19"/>
  <c r="J284" i="19" s="1"/>
  <c r="D284" i="19" s="1"/>
  <c r="I286" i="11"/>
  <c r="F285" i="15"/>
  <c r="M280" i="25"/>
  <c r="K281" i="25" s="1"/>
  <c r="L280" i="25"/>
  <c r="J281" i="25" s="1"/>
  <c r="U282" i="18"/>
  <c r="T283" i="18"/>
  <c r="S284" i="17"/>
  <c r="S283" i="19"/>
  <c r="I280" i="26"/>
  <c r="I281" i="24"/>
  <c r="U284" i="11"/>
  <c r="T285" i="11"/>
  <c r="S282" i="21"/>
  <c r="E284" i="18"/>
  <c r="E285" i="16"/>
  <c r="T285" i="15"/>
  <c r="S281" i="23"/>
  <c r="I283" i="20"/>
  <c r="D283" i="20"/>
  <c r="D281" i="24"/>
  <c r="I282" i="22"/>
  <c r="E281" i="24"/>
  <c r="D282" i="22"/>
  <c r="D284" i="18"/>
  <c r="L281" i="23"/>
  <c r="J282" i="23" s="1"/>
  <c r="D282" i="23" s="1"/>
  <c r="M281" i="23"/>
  <c r="K282" i="23" s="1"/>
  <c r="F282" i="21"/>
  <c r="T283" i="20" l="1"/>
  <c r="S284" i="19"/>
  <c r="U283" i="19" s="1"/>
  <c r="F282" i="22"/>
  <c r="F281" i="24"/>
  <c r="S285" i="16"/>
  <c r="S285" i="17"/>
  <c r="U284" i="17" s="1"/>
  <c r="M284" i="18"/>
  <c r="K285" i="18" s="1"/>
  <c r="E285" i="18" s="1"/>
  <c r="L284" i="18"/>
  <c r="J285" i="18" s="1"/>
  <c r="D285" i="18" s="1"/>
  <c r="T281" i="23"/>
  <c r="U280" i="23"/>
  <c r="F282" i="23"/>
  <c r="I282" i="23"/>
  <c r="F283" i="20"/>
  <c r="E282" i="23"/>
  <c r="T282" i="21"/>
  <c r="U281" i="21"/>
  <c r="I281" i="25"/>
  <c r="D281" i="25"/>
  <c r="I285" i="17"/>
  <c r="E286" i="15"/>
  <c r="D285" i="17"/>
  <c r="L285" i="16"/>
  <c r="J286" i="16" s="1"/>
  <c r="D286" i="16" s="1"/>
  <c r="M285" i="16"/>
  <c r="K286" i="16" s="1"/>
  <c r="E286" i="16" s="1"/>
  <c r="S281" i="24"/>
  <c r="S284" i="18"/>
  <c r="M280" i="26"/>
  <c r="K281" i="26" s="1"/>
  <c r="L280" i="26"/>
  <c r="J281" i="26" s="1"/>
  <c r="S286" i="11"/>
  <c r="F284" i="19"/>
  <c r="F285" i="16"/>
  <c r="S283" i="21"/>
  <c r="T283" i="21" s="1"/>
  <c r="U283" i="17"/>
  <c r="T284" i="17"/>
  <c r="F286" i="15"/>
  <c r="S282" i="22"/>
  <c r="F283" i="21"/>
  <c r="F284" i="18"/>
  <c r="L282" i="22"/>
  <c r="J283" i="22" s="1"/>
  <c r="D283" i="22" s="1"/>
  <c r="M282" i="22"/>
  <c r="K283" i="22" s="1"/>
  <c r="E283" i="22" s="1"/>
  <c r="L283" i="20"/>
  <c r="J284" i="20" s="1"/>
  <c r="M283" i="20"/>
  <c r="K284" i="20" s="1"/>
  <c r="L281" i="24"/>
  <c r="J282" i="24" s="1"/>
  <c r="D282" i="24" s="1"/>
  <c r="M281" i="24"/>
  <c r="K282" i="24" s="1"/>
  <c r="E282" i="24" s="1"/>
  <c r="U282" i="19"/>
  <c r="T283" i="19"/>
  <c r="E281" i="25"/>
  <c r="L286" i="11"/>
  <c r="J287" i="11" s="1"/>
  <c r="M286" i="11"/>
  <c r="K287" i="11" s="1"/>
  <c r="E287" i="11" s="1"/>
  <c r="I284" i="19"/>
  <c r="I283" i="21"/>
  <c r="I286" i="15"/>
  <c r="T284" i="19" l="1"/>
  <c r="S287" i="11"/>
  <c r="T287" i="11" s="1"/>
  <c r="F282" i="24"/>
  <c r="S283" i="22"/>
  <c r="U282" i="22" s="1"/>
  <c r="S286" i="16"/>
  <c r="M283" i="21"/>
  <c r="K284" i="21" s="1"/>
  <c r="L283" i="21"/>
  <c r="J284" i="21" s="1"/>
  <c r="I284" i="20"/>
  <c r="F285" i="18"/>
  <c r="F286" i="16"/>
  <c r="S285" i="18"/>
  <c r="T285" i="18" s="1"/>
  <c r="F283" i="22"/>
  <c r="S282" i="24"/>
  <c r="U281" i="24" s="1"/>
  <c r="F285" i="17"/>
  <c r="M285" i="17"/>
  <c r="K286" i="17" s="1"/>
  <c r="L285" i="17"/>
  <c r="J286" i="17" s="1"/>
  <c r="D286" i="17" s="1"/>
  <c r="M282" i="23"/>
  <c r="K283" i="23" s="1"/>
  <c r="E283" i="23" s="1"/>
  <c r="L282" i="23"/>
  <c r="J283" i="23" s="1"/>
  <c r="L284" i="19"/>
  <c r="J285" i="19" s="1"/>
  <c r="M284" i="19"/>
  <c r="K285" i="19" s="1"/>
  <c r="I283" i="22"/>
  <c r="U280" i="24"/>
  <c r="T281" i="24"/>
  <c r="S286" i="15"/>
  <c r="I285" i="18"/>
  <c r="I287" i="11"/>
  <c r="D287" i="11"/>
  <c r="I282" i="24"/>
  <c r="U281" i="22"/>
  <c r="T282" i="22"/>
  <c r="I286" i="16"/>
  <c r="L286" i="15"/>
  <c r="J287" i="15" s="1"/>
  <c r="M286" i="15"/>
  <c r="K287" i="15" s="1"/>
  <c r="S281" i="25"/>
  <c r="I281" i="26"/>
  <c r="D281" i="26"/>
  <c r="M281" i="25"/>
  <c r="K282" i="25" s="1"/>
  <c r="L281" i="25"/>
  <c r="J282" i="25" s="1"/>
  <c r="D282" i="25" s="1"/>
  <c r="S282" i="23"/>
  <c r="E284" i="20"/>
  <c r="T285" i="17"/>
  <c r="T286" i="11"/>
  <c r="U285" i="11"/>
  <c r="T284" i="18"/>
  <c r="U283" i="18"/>
  <c r="F281" i="25"/>
  <c r="U282" i="21"/>
  <c r="D284" i="20"/>
  <c r="U284" i="16"/>
  <c r="T285" i="16"/>
  <c r="U286" i="11" l="1"/>
  <c r="T283" i="22"/>
  <c r="S284" i="20"/>
  <c r="T281" i="25"/>
  <c r="U280" i="25"/>
  <c r="M286" i="16"/>
  <c r="K287" i="16" s="1"/>
  <c r="L286" i="16"/>
  <c r="J287" i="16" s="1"/>
  <c r="S283" i="23"/>
  <c r="U282" i="23" s="1"/>
  <c r="I284" i="21"/>
  <c r="D284" i="21"/>
  <c r="I282" i="25"/>
  <c r="L281" i="26"/>
  <c r="J282" i="26" s="1"/>
  <c r="D282" i="26" s="1"/>
  <c r="M281" i="26"/>
  <c r="K282" i="26" s="1"/>
  <c r="I287" i="15"/>
  <c r="D287" i="15"/>
  <c r="M282" i="24"/>
  <c r="K283" i="24" s="1"/>
  <c r="L282" i="24"/>
  <c r="J283" i="24" s="1"/>
  <c r="M283" i="22"/>
  <c r="K284" i="22" s="1"/>
  <c r="L283" i="22"/>
  <c r="J284" i="22" s="1"/>
  <c r="F286" i="17"/>
  <c r="E284" i="21"/>
  <c r="T282" i="23"/>
  <c r="U281" i="23"/>
  <c r="T286" i="15"/>
  <c r="U285" i="15"/>
  <c r="I285" i="19"/>
  <c r="D285" i="19"/>
  <c r="E286" i="17"/>
  <c r="L284" i="20"/>
  <c r="J285" i="20" s="1"/>
  <c r="M284" i="20"/>
  <c r="K285" i="20" s="1"/>
  <c r="E285" i="20" s="1"/>
  <c r="M287" i="11"/>
  <c r="K288" i="11" s="1"/>
  <c r="L287" i="11"/>
  <c r="J288" i="11" s="1"/>
  <c r="I283" i="23"/>
  <c r="D283" i="23"/>
  <c r="T286" i="16"/>
  <c r="F282" i="25"/>
  <c r="U285" i="16"/>
  <c r="F284" i="20"/>
  <c r="U284" i="18"/>
  <c r="E282" i="25"/>
  <c r="F287" i="11"/>
  <c r="L285" i="18"/>
  <c r="J286" i="18" s="1"/>
  <c r="M285" i="18"/>
  <c r="K286" i="18" s="1"/>
  <c r="E287" i="15"/>
  <c r="T282" i="24"/>
  <c r="E285" i="19"/>
  <c r="I286" i="17"/>
  <c r="T283" i="23" l="1"/>
  <c r="S285" i="20"/>
  <c r="T285" i="20" s="1"/>
  <c r="E286" i="18"/>
  <c r="S284" i="21"/>
  <c r="E284" i="22"/>
  <c r="S282" i="25"/>
  <c r="F283" i="23"/>
  <c r="S286" i="17"/>
  <c r="L287" i="15"/>
  <c r="J288" i="15" s="1"/>
  <c r="M287" i="15"/>
  <c r="K288" i="15" s="1"/>
  <c r="E288" i="15" s="1"/>
  <c r="E283" i="24"/>
  <c r="M284" i="21"/>
  <c r="K285" i="21" s="1"/>
  <c r="L284" i="21"/>
  <c r="J285" i="21" s="1"/>
  <c r="D285" i="21" s="1"/>
  <c r="E287" i="16"/>
  <c r="S285" i="19"/>
  <c r="I288" i="11"/>
  <c r="I285" i="20"/>
  <c r="M285" i="19"/>
  <c r="K286" i="19" s="1"/>
  <c r="E286" i="19" s="1"/>
  <c r="L285" i="19"/>
  <c r="J286" i="19" s="1"/>
  <c r="D286" i="19" s="1"/>
  <c r="L282" i="25"/>
  <c r="J283" i="25" s="1"/>
  <c r="M282" i="25"/>
  <c r="K283" i="25" s="1"/>
  <c r="F284" i="21"/>
  <c r="I286" i="18"/>
  <c r="D286" i="18"/>
  <c r="E288" i="11"/>
  <c r="I283" i="24"/>
  <c r="D283" i="24"/>
  <c r="I287" i="16"/>
  <c r="D287" i="16"/>
  <c r="M286" i="17"/>
  <c r="K287" i="17" s="1"/>
  <c r="E287" i="17" s="1"/>
  <c r="L286" i="17"/>
  <c r="J287" i="17" s="1"/>
  <c r="S287" i="15"/>
  <c r="D288" i="11"/>
  <c r="D285" i="20"/>
  <c r="L283" i="23"/>
  <c r="J284" i="23" s="1"/>
  <c r="M283" i="23"/>
  <c r="K284" i="23" s="1"/>
  <c r="F285" i="19"/>
  <c r="I284" i="22"/>
  <c r="D284" i="22"/>
  <c r="F287" i="15"/>
  <c r="I282" i="26"/>
  <c r="T284" i="20"/>
  <c r="U283" i="20"/>
  <c r="U284" i="20" l="1"/>
  <c r="F285" i="21"/>
  <c r="S287" i="17"/>
  <c r="U286" i="17" s="1"/>
  <c r="S288" i="15"/>
  <c r="T288" i="15" s="1"/>
  <c r="F286" i="18"/>
  <c r="U284" i="19"/>
  <c r="T285" i="19"/>
  <c r="S283" i="24"/>
  <c r="I288" i="15"/>
  <c r="S284" i="22"/>
  <c r="F284" i="22"/>
  <c r="I284" i="23"/>
  <c r="M287" i="16"/>
  <c r="K288" i="16" s="1"/>
  <c r="E288" i="16" s="1"/>
  <c r="L287" i="16"/>
  <c r="J288" i="16" s="1"/>
  <c r="M285" i="20"/>
  <c r="K286" i="20" s="1"/>
  <c r="L285" i="20"/>
  <c r="J286" i="20" s="1"/>
  <c r="D286" i="20" s="1"/>
  <c r="T286" i="17"/>
  <c r="U285" i="17"/>
  <c r="F285" i="20"/>
  <c r="I287" i="17"/>
  <c r="D287" i="17"/>
  <c r="S288" i="11"/>
  <c r="L286" i="18"/>
  <c r="J287" i="18" s="1"/>
  <c r="D287" i="18" s="1"/>
  <c r="M286" i="18"/>
  <c r="K287" i="18" s="1"/>
  <c r="E287" i="18" s="1"/>
  <c r="I286" i="19"/>
  <c r="S287" i="16"/>
  <c r="U281" i="25"/>
  <c r="T282" i="25"/>
  <c r="U283" i="21"/>
  <c r="T284" i="21"/>
  <c r="E284" i="23"/>
  <c r="F287" i="16"/>
  <c r="I285" i="21"/>
  <c r="S286" i="18"/>
  <c r="M282" i="26"/>
  <c r="K283" i="26" s="1"/>
  <c r="L282" i="26"/>
  <c r="J283" i="26" s="1"/>
  <c r="F286" i="19"/>
  <c r="T287" i="15"/>
  <c r="U286" i="15"/>
  <c r="L283" i="24"/>
  <c r="J284" i="24" s="1"/>
  <c r="M283" i="24"/>
  <c r="K284" i="24" s="1"/>
  <c r="I283" i="25"/>
  <c r="D283" i="25"/>
  <c r="S286" i="19"/>
  <c r="D284" i="23"/>
  <c r="D288" i="15"/>
  <c r="M284" i="22"/>
  <c r="K285" i="22" s="1"/>
  <c r="L284" i="22"/>
  <c r="J285" i="22" s="1"/>
  <c r="F288" i="11"/>
  <c r="F283" i="24"/>
  <c r="L288" i="11"/>
  <c r="J289" i="11" s="1"/>
  <c r="M288" i="11"/>
  <c r="K289" i="11" s="1"/>
  <c r="E289" i="11" s="1"/>
  <c r="E283" i="25"/>
  <c r="E285" i="21"/>
  <c r="S289" i="11" l="1"/>
  <c r="U289" i="11" s="1"/>
  <c r="P19" i="11"/>
  <c r="N19" i="11"/>
  <c r="P31" i="9" s="1"/>
  <c r="S288" i="16"/>
  <c r="I285" i="22"/>
  <c r="S287" i="18"/>
  <c r="T287" i="18" s="1"/>
  <c r="I288" i="16"/>
  <c r="T284" i="22"/>
  <c r="U283" i="22"/>
  <c r="I289" i="11"/>
  <c r="I284" i="24"/>
  <c r="U287" i="15"/>
  <c r="D288" i="16"/>
  <c r="U286" i="16"/>
  <c r="T287" i="16"/>
  <c r="F287" i="17"/>
  <c r="F287" i="18"/>
  <c r="F284" i="23"/>
  <c r="L285" i="21"/>
  <c r="J286" i="21" s="1"/>
  <c r="M285" i="21"/>
  <c r="K286" i="21" s="1"/>
  <c r="E286" i="21" s="1"/>
  <c r="I287" i="18"/>
  <c r="I286" i="20"/>
  <c r="L284" i="23"/>
  <c r="J285" i="23" s="1"/>
  <c r="M284" i="23"/>
  <c r="K285" i="23" s="1"/>
  <c r="D285" i="22"/>
  <c r="L286" i="19"/>
  <c r="J287" i="19" s="1"/>
  <c r="M286" i="19"/>
  <c r="K287" i="19" s="1"/>
  <c r="T283" i="24"/>
  <c r="U282" i="24"/>
  <c r="U285" i="19"/>
  <c r="S285" i="21"/>
  <c r="F283" i="25"/>
  <c r="I283" i="26"/>
  <c r="D283" i="26"/>
  <c r="F286" i="20"/>
  <c r="L288" i="15"/>
  <c r="J289" i="15" s="1"/>
  <c r="M288" i="15"/>
  <c r="K289" i="15" s="1"/>
  <c r="E289" i="15" s="1"/>
  <c r="S283" i="25"/>
  <c r="D289" i="11"/>
  <c r="F288" i="15"/>
  <c r="D284" i="24"/>
  <c r="M283" i="25"/>
  <c r="K284" i="25" s="1"/>
  <c r="E284" i="25" s="1"/>
  <c r="L283" i="25"/>
  <c r="J284" i="25" s="1"/>
  <c r="U285" i="18"/>
  <c r="T286" i="18"/>
  <c r="S284" i="23"/>
  <c r="T288" i="11"/>
  <c r="U287" i="11"/>
  <c r="M287" i="17"/>
  <c r="K288" i="17" s="1"/>
  <c r="L287" i="17"/>
  <c r="J288" i="17" s="1"/>
  <c r="T287" i="17"/>
  <c r="E286" i="20"/>
  <c r="E285" i="22"/>
  <c r="E284" i="24"/>
  <c r="T286" i="19"/>
  <c r="O19" i="11" l="1"/>
  <c r="T289" i="11"/>
  <c r="Q19" i="11" s="1"/>
  <c r="P15" i="11" s="1"/>
  <c r="U288" i="11"/>
  <c r="R19" i="11" s="1"/>
  <c r="U286" i="18"/>
  <c r="I289" i="15"/>
  <c r="M289" i="15" s="1"/>
  <c r="T284" i="23"/>
  <c r="U283" i="23"/>
  <c r="U284" i="21"/>
  <c r="T285" i="21"/>
  <c r="S286" i="20"/>
  <c r="F289" i="11"/>
  <c r="L289" i="11"/>
  <c r="M289" i="11"/>
  <c r="S285" i="22"/>
  <c r="L283" i="26"/>
  <c r="J284" i="26" s="1"/>
  <c r="D284" i="26" s="1"/>
  <c r="M283" i="26"/>
  <c r="K284" i="26" s="1"/>
  <c r="M287" i="18"/>
  <c r="K288" i="18" s="1"/>
  <c r="L287" i="18"/>
  <c r="J288" i="18" s="1"/>
  <c r="F288" i="16"/>
  <c r="M288" i="16"/>
  <c r="K289" i="16" s="1"/>
  <c r="E289" i="16" s="1"/>
  <c r="L288" i="16"/>
  <c r="J289" i="16" s="1"/>
  <c r="D289" i="16" s="1"/>
  <c r="E285" i="23"/>
  <c r="S286" i="21"/>
  <c r="U285" i="21" s="1"/>
  <c r="E287" i="19"/>
  <c r="I285" i="23"/>
  <c r="I288" i="17"/>
  <c r="I284" i="25"/>
  <c r="S284" i="25"/>
  <c r="U283" i="25" s="1"/>
  <c r="I287" i="19"/>
  <c r="D287" i="19"/>
  <c r="D285" i="23"/>
  <c r="D288" i="17"/>
  <c r="T288" i="16"/>
  <c r="L285" i="22"/>
  <c r="J286" i="22" s="1"/>
  <c r="D286" i="22" s="1"/>
  <c r="M285" i="22"/>
  <c r="K286" i="22" s="1"/>
  <c r="S284" i="24"/>
  <c r="E288" i="17"/>
  <c r="F284" i="24"/>
  <c r="D289" i="15"/>
  <c r="U282" i="25"/>
  <c r="T283" i="25"/>
  <c r="S289" i="15"/>
  <c r="P19" i="15"/>
  <c r="N19" i="15"/>
  <c r="D284" i="25"/>
  <c r="F285" i="22"/>
  <c r="L286" i="20"/>
  <c r="J287" i="20" s="1"/>
  <c r="M286" i="20"/>
  <c r="K287" i="20" s="1"/>
  <c r="I286" i="21"/>
  <c r="D286" i="21"/>
  <c r="U287" i="16"/>
  <c r="M284" i="24"/>
  <c r="K285" i="24" s="1"/>
  <c r="E285" i="24" s="1"/>
  <c r="L284" i="24"/>
  <c r="J285" i="24" s="1"/>
  <c r="O19" i="15" l="1"/>
  <c r="P30" i="9"/>
  <c r="Q15" i="11"/>
  <c r="O15" i="11"/>
  <c r="V19" i="11"/>
  <c r="L289" i="15"/>
  <c r="F289" i="16"/>
  <c r="S285" i="24"/>
  <c r="T285" i="24" s="1"/>
  <c r="U289" i="15"/>
  <c r="U288" i="15"/>
  <c r="T289" i="15"/>
  <c r="Q19" i="15" s="1"/>
  <c r="U283" i="24"/>
  <c r="T284" i="24"/>
  <c r="L287" i="19"/>
  <c r="J288" i="19" s="1"/>
  <c r="M287" i="19"/>
  <c r="K288" i="19" s="1"/>
  <c r="E288" i="19" s="1"/>
  <c r="S289" i="16"/>
  <c r="P19" i="16"/>
  <c r="N19" i="16"/>
  <c r="I288" i="18"/>
  <c r="D288" i="18"/>
  <c r="U285" i="20"/>
  <c r="T286" i="20"/>
  <c r="F286" i="21"/>
  <c r="I287" i="20"/>
  <c r="D287" i="20"/>
  <c r="F284" i="25"/>
  <c r="F289" i="15"/>
  <c r="F288" i="17"/>
  <c r="L285" i="23"/>
  <c r="J286" i="23" s="1"/>
  <c r="D286" i="23" s="1"/>
  <c r="M285" i="23"/>
  <c r="K286" i="23" s="1"/>
  <c r="E286" i="23" s="1"/>
  <c r="E288" i="18"/>
  <c r="T286" i="21"/>
  <c r="I285" i="24"/>
  <c r="S288" i="17"/>
  <c r="F285" i="23"/>
  <c r="F287" i="19"/>
  <c r="S287" i="19"/>
  <c r="U284" i="22"/>
  <c r="T285" i="22"/>
  <c r="M286" i="21"/>
  <c r="K287" i="21" s="1"/>
  <c r="L286" i="21"/>
  <c r="J287" i="21" s="1"/>
  <c r="D287" i="21" s="1"/>
  <c r="F286" i="22"/>
  <c r="T284" i="25"/>
  <c r="D285" i="24"/>
  <c r="I286" i="22"/>
  <c r="M284" i="25"/>
  <c r="K285" i="25" s="1"/>
  <c r="L284" i="25"/>
  <c r="J285" i="25" s="1"/>
  <c r="L288" i="17"/>
  <c r="J289" i="17" s="1"/>
  <c r="M288" i="17"/>
  <c r="K289" i="17" s="1"/>
  <c r="E289" i="17" s="1"/>
  <c r="S285" i="23"/>
  <c r="I289" i="16"/>
  <c r="I284" i="26"/>
  <c r="E286" i="22"/>
  <c r="E287" i="20"/>
  <c r="O19" i="16" l="1"/>
  <c r="P29" i="9"/>
  <c r="R19" i="15"/>
  <c r="O15" i="15" s="1"/>
  <c r="I289" i="17"/>
  <c r="M289" i="17" s="1"/>
  <c r="S288" i="19"/>
  <c r="U287" i="19" s="1"/>
  <c r="S289" i="17"/>
  <c r="U289" i="17" s="1"/>
  <c r="P19" i="17"/>
  <c r="N19" i="17"/>
  <c r="F287" i="20"/>
  <c r="I288" i="19"/>
  <c r="L284" i="26"/>
  <c r="J285" i="26" s="1"/>
  <c r="M284" i="26"/>
  <c r="K285" i="26" s="1"/>
  <c r="I285" i="25"/>
  <c r="F285" i="24"/>
  <c r="U286" i="19"/>
  <c r="T287" i="19"/>
  <c r="F286" i="23"/>
  <c r="U287" i="17"/>
  <c r="T288" i="17"/>
  <c r="D289" i="17"/>
  <c r="F287" i="21"/>
  <c r="F288" i="18"/>
  <c r="P15" i="15"/>
  <c r="Q15" i="15"/>
  <c r="D288" i="19"/>
  <c r="S288" i="18"/>
  <c r="D285" i="25"/>
  <c r="M287" i="20"/>
  <c r="K288" i="20" s="1"/>
  <c r="E288" i="20" s="1"/>
  <c r="L287" i="20"/>
  <c r="J288" i="20" s="1"/>
  <c r="D288" i="20" s="1"/>
  <c r="U289" i="16"/>
  <c r="T289" i="16"/>
  <c r="Q19" i="16" s="1"/>
  <c r="U288" i="16"/>
  <c r="U284" i="23"/>
  <c r="T285" i="23"/>
  <c r="S287" i="20"/>
  <c r="L289" i="16"/>
  <c r="M289" i="16"/>
  <c r="E285" i="25"/>
  <c r="I287" i="21"/>
  <c r="S286" i="22"/>
  <c r="S286" i="23"/>
  <c r="T286" i="23" s="1"/>
  <c r="L286" i="22"/>
  <c r="J287" i="22" s="1"/>
  <c r="M286" i="22"/>
  <c r="K287" i="22" s="1"/>
  <c r="E287" i="21"/>
  <c r="L285" i="24"/>
  <c r="J286" i="24" s="1"/>
  <c r="D286" i="24" s="1"/>
  <c r="M285" i="24"/>
  <c r="K286" i="24" s="1"/>
  <c r="I286" i="23"/>
  <c r="M288" i="18"/>
  <c r="K289" i="18" s="1"/>
  <c r="E289" i="18" s="1"/>
  <c r="L288" i="18"/>
  <c r="J289" i="18" s="1"/>
  <c r="U284" i="24"/>
  <c r="O19" i="17" l="1"/>
  <c r="P28" i="9"/>
  <c r="R19" i="16"/>
  <c r="V19" i="16" s="1"/>
  <c r="L289" i="17"/>
  <c r="T288" i="19"/>
  <c r="V19" i="15"/>
  <c r="F288" i="20"/>
  <c r="U286" i="20"/>
  <c r="T287" i="20"/>
  <c r="S289" i="18"/>
  <c r="U289" i="18" s="1"/>
  <c r="N19" i="18"/>
  <c r="P19" i="18"/>
  <c r="M288" i="19"/>
  <c r="K289" i="19" s="1"/>
  <c r="E289" i="19" s="1"/>
  <c r="L288" i="19"/>
  <c r="J289" i="19" s="1"/>
  <c r="D289" i="19" s="1"/>
  <c r="E286" i="24"/>
  <c r="E287" i="22"/>
  <c r="M287" i="21"/>
  <c r="K288" i="21" s="1"/>
  <c r="E288" i="21" s="1"/>
  <c r="L287" i="21"/>
  <c r="J288" i="21" s="1"/>
  <c r="T288" i="18"/>
  <c r="U287" i="18"/>
  <c r="F286" i="24"/>
  <c r="I289" i="18"/>
  <c r="I286" i="24"/>
  <c r="I287" i="22"/>
  <c r="D287" i="22"/>
  <c r="U285" i="22"/>
  <c r="T286" i="22"/>
  <c r="P15" i="16"/>
  <c r="Q15" i="16"/>
  <c r="F285" i="25"/>
  <c r="F288" i="19"/>
  <c r="D289" i="18"/>
  <c r="U288" i="17"/>
  <c r="R19" i="17" s="1"/>
  <c r="O15" i="17" s="1"/>
  <c r="M285" i="25"/>
  <c r="K286" i="25" s="1"/>
  <c r="E286" i="25" s="1"/>
  <c r="L285" i="25"/>
  <c r="J286" i="25" s="1"/>
  <c r="D286" i="25" s="1"/>
  <c r="I288" i="20"/>
  <c r="L286" i="23"/>
  <c r="J287" i="23" s="1"/>
  <c r="M286" i="23"/>
  <c r="K287" i="23" s="1"/>
  <c r="S287" i="21"/>
  <c r="S285" i="25"/>
  <c r="S288" i="20"/>
  <c r="U287" i="20" s="1"/>
  <c r="U285" i="23"/>
  <c r="F289" i="17"/>
  <c r="T289" i="17"/>
  <c r="Q19" i="17" s="1"/>
  <c r="I285" i="26"/>
  <c r="D285" i="26"/>
  <c r="O15" i="16" l="1"/>
  <c r="O19" i="18"/>
  <c r="P27" i="9"/>
  <c r="V19" i="17"/>
  <c r="T289" i="18"/>
  <c r="Q19" i="18" s="1"/>
  <c r="P15" i="18" s="1"/>
  <c r="S286" i="25"/>
  <c r="U285" i="25" s="1"/>
  <c r="S288" i="21"/>
  <c r="T288" i="21" s="1"/>
  <c r="F289" i="19"/>
  <c r="S289" i="19"/>
  <c r="N19" i="19"/>
  <c r="P19" i="19"/>
  <c r="T288" i="20"/>
  <c r="U286" i="21"/>
  <c r="T287" i="21"/>
  <c r="E287" i="23"/>
  <c r="F289" i="18"/>
  <c r="M287" i="22"/>
  <c r="K288" i="22" s="1"/>
  <c r="E288" i="22" s="1"/>
  <c r="L287" i="22"/>
  <c r="J288" i="22" s="1"/>
  <c r="D288" i="22" s="1"/>
  <c r="I288" i="21"/>
  <c r="D288" i="21"/>
  <c r="S286" i="24"/>
  <c r="I287" i="23"/>
  <c r="D287" i="23"/>
  <c r="I286" i="25"/>
  <c r="L289" i="18"/>
  <c r="M289" i="18"/>
  <c r="U288" i="18"/>
  <c r="R19" i="18" s="1"/>
  <c r="P15" i="17"/>
  <c r="Q15" i="17"/>
  <c r="U284" i="25"/>
  <c r="T285" i="25"/>
  <c r="L285" i="26"/>
  <c r="J286" i="26" s="1"/>
  <c r="M285" i="26"/>
  <c r="K286" i="26" s="1"/>
  <c r="L288" i="20"/>
  <c r="J289" i="20" s="1"/>
  <c r="M288" i="20"/>
  <c r="K289" i="20" s="1"/>
  <c r="E289" i="20" s="1"/>
  <c r="F286" i="25"/>
  <c r="F287" i="22"/>
  <c r="M286" i="24"/>
  <c r="K287" i="24" s="1"/>
  <c r="L286" i="24"/>
  <c r="J287" i="24" s="1"/>
  <c r="S287" i="22"/>
  <c r="I289" i="19"/>
  <c r="O19" i="19" l="1"/>
  <c r="P26" i="9"/>
  <c r="O15" i="18"/>
  <c r="V19" i="18"/>
  <c r="Q15" i="18"/>
  <c r="U287" i="21"/>
  <c r="T286" i="25"/>
  <c r="M289" i="19"/>
  <c r="L289" i="19"/>
  <c r="F288" i="22"/>
  <c r="I289" i="20"/>
  <c r="D289" i="20"/>
  <c r="M286" i="25"/>
  <c r="K287" i="25" s="1"/>
  <c r="L286" i="25"/>
  <c r="J287" i="25" s="1"/>
  <c r="F287" i="23"/>
  <c r="I288" i="22"/>
  <c r="S287" i="23"/>
  <c r="S288" i="22"/>
  <c r="U287" i="22" s="1"/>
  <c r="I287" i="24"/>
  <c r="D287" i="24"/>
  <c r="M287" i="23"/>
  <c r="K288" i="23" s="1"/>
  <c r="E288" i="23" s="1"/>
  <c r="L287" i="23"/>
  <c r="J288" i="23" s="1"/>
  <c r="T286" i="24"/>
  <c r="U285" i="24"/>
  <c r="M288" i="21"/>
  <c r="K289" i="21" s="1"/>
  <c r="E289" i="21" s="1"/>
  <c r="L288" i="21"/>
  <c r="J289" i="21" s="1"/>
  <c r="D289" i="21" s="1"/>
  <c r="U289" i="19"/>
  <c r="U288" i="19"/>
  <c r="T289" i="19"/>
  <c r="Q19" i="19" s="1"/>
  <c r="U286" i="22"/>
  <c r="T287" i="22"/>
  <c r="E287" i="24"/>
  <c r="S289" i="20"/>
  <c r="P19" i="20"/>
  <c r="N19" i="20"/>
  <c r="I286" i="26"/>
  <c r="F288" i="21"/>
  <c r="D286" i="26"/>
  <c r="O19" i="20" l="1"/>
  <c r="P25" i="9"/>
  <c r="F289" i="21"/>
  <c r="S289" i="21"/>
  <c r="N19" i="21"/>
  <c r="P19" i="21"/>
  <c r="M287" i="24"/>
  <c r="K288" i="24" s="1"/>
  <c r="E288" i="24" s="1"/>
  <c r="L287" i="24"/>
  <c r="J288" i="24" s="1"/>
  <c r="D288" i="24" s="1"/>
  <c r="U286" i="23"/>
  <c r="T287" i="23"/>
  <c r="F289" i="20"/>
  <c r="R19" i="19"/>
  <c r="I288" i="23"/>
  <c r="M288" i="22"/>
  <c r="K289" i="22" s="1"/>
  <c r="E289" i="22" s="1"/>
  <c r="L288" i="22"/>
  <c r="J289" i="22" s="1"/>
  <c r="D288" i="23"/>
  <c r="M289" i="20"/>
  <c r="L289" i="20"/>
  <c r="U289" i="20"/>
  <c r="U288" i="20"/>
  <c r="T289" i="20"/>
  <c r="Q19" i="20" s="1"/>
  <c r="T288" i="22"/>
  <c r="F287" i="24"/>
  <c r="I287" i="25"/>
  <c r="D287" i="25"/>
  <c r="L286" i="26"/>
  <c r="J287" i="26" s="1"/>
  <c r="D287" i="26" s="1"/>
  <c r="M286" i="26"/>
  <c r="K287" i="26" s="1"/>
  <c r="S287" i="24"/>
  <c r="Q15" i="19"/>
  <c r="P15" i="19"/>
  <c r="I289" i="21"/>
  <c r="S288" i="23"/>
  <c r="E287" i="25"/>
  <c r="O19" i="21" l="1"/>
  <c r="P24" i="9"/>
  <c r="S288" i="24"/>
  <c r="T288" i="24" s="1"/>
  <c r="T287" i="24"/>
  <c r="U286" i="24"/>
  <c r="F287" i="25"/>
  <c r="I289" i="22"/>
  <c r="D289" i="22"/>
  <c r="L288" i="23"/>
  <c r="J289" i="23" s="1"/>
  <c r="M288" i="23"/>
  <c r="K289" i="23" s="1"/>
  <c r="E289" i="23" s="1"/>
  <c r="T288" i="23"/>
  <c r="U289" i="21"/>
  <c r="U288" i="21"/>
  <c r="T289" i="21"/>
  <c r="Q19" i="21" s="1"/>
  <c r="S287" i="25"/>
  <c r="L289" i="21"/>
  <c r="M289" i="21"/>
  <c r="F288" i="24"/>
  <c r="R19" i="20"/>
  <c r="S289" i="22"/>
  <c r="P19" i="22"/>
  <c r="N19" i="22"/>
  <c r="I288" i="24"/>
  <c r="I287" i="26"/>
  <c r="L287" i="25"/>
  <c r="J288" i="25" s="1"/>
  <c r="D288" i="25" s="1"/>
  <c r="M287" i="25"/>
  <c r="K288" i="25" s="1"/>
  <c r="V19" i="19"/>
  <c r="O15" i="19"/>
  <c r="Q15" i="20"/>
  <c r="P15" i="20"/>
  <c r="F288" i="23"/>
  <c r="U287" i="23"/>
  <c r="O19" i="22" l="1"/>
  <c r="P23" i="9"/>
  <c r="U287" i="24"/>
  <c r="I289" i="23"/>
  <c r="L289" i="23" s="1"/>
  <c r="F288" i="25"/>
  <c r="U286" i="25"/>
  <c r="T287" i="25"/>
  <c r="Q15" i="21"/>
  <c r="P15" i="21"/>
  <c r="D289" i="23"/>
  <c r="L288" i="24"/>
  <c r="J289" i="24" s="1"/>
  <c r="M288" i="24"/>
  <c r="K289" i="24" s="1"/>
  <c r="E289" i="24" s="1"/>
  <c r="R19" i="21"/>
  <c r="M289" i="22"/>
  <c r="L289" i="22"/>
  <c r="U289" i="22"/>
  <c r="U288" i="22"/>
  <c r="T289" i="22"/>
  <c r="Q19" i="22" s="1"/>
  <c r="V19" i="20"/>
  <c r="O15" i="20"/>
  <c r="F289" i="22"/>
  <c r="L287" i="26"/>
  <c r="J288" i="26" s="1"/>
  <c r="M287" i="26"/>
  <c r="K288" i="26" s="1"/>
  <c r="I288" i="25"/>
  <c r="E288" i="25"/>
  <c r="S289" i="23"/>
  <c r="N19" i="23"/>
  <c r="P19" i="23"/>
  <c r="O19" i="23" l="1"/>
  <c r="P22" i="9"/>
  <c r="R19" i="22"/>
  <c r="V19" i="22" s="1"/>
  <c r="M289" i="23"/>
  <c r="V19" i="21"/>
  <c r="O15" i="21"/>
  <c r="I288" i="26"/>
  <c r="D288" i="26"/>
  <c r="S289" i="24"/>
  <c r="N19" i="24"/>
  <c r="P19" i="24"/>
  <c r="U289" i="23"/>
  <c r="T289" i="23"/>
  <c r="Q19" i="23" s="1"/>
  <c r="U288" i="23"/>
  <c r="P15" i="22"/>
  <c r="Q15" i="22"/>
  <c r="I289" i="24"/>
  <c r="D289" i="24"/>
  <c r="F289" i="23"/>
  <c r="S288" i="25"/>
  <c r="L288" i="25"/>
  <c r="J289" i="25" s="1"/>
  <c r="M288" i="25"/>
  <c r="K289" i="25" s="1"/>
  <c r="E289" i="25" s="1"/>
  <c r="O19" i="24" l="1"/>
  <c r="P21" i="9"/>
  <c r="O15" i="22"/>
  <c r="R19" i="23"/>
  <c r="V19" i="23" s="1"/>
  <c r="T288" i="25"/>
  <c r="U287" i="25"/>
  <c r="S289" i="25"/>
  <c r="U289" i="25" s="1"/>
  <c r="N19" i="25"/>
  <c r="P19" i="25"/>
  <c r="L288" i="26"/>
  <c r="J289" i="26" s="1"/>
  <c r="M288" i="26"/>
  <c r="K289" i="26" s="1"/>
  <c r="F289" i="24"/>
  <c r="I289" i="25"/>
  <c r="D289" i="25"/>
  <c r="L289" i="24"/>
  <c r="M289" i="24"/>
  <c r="P15" i="23"/>
  <c r="Q15" i="23"/>
  <c r="U289" i="24"/>
  <c r="U288" i="24"/>
  <c r="T289" i="24"/>
  <c r="Q19" i="24" s="1"/>
  <c r="O19" i="25" l="1"/>
  <c r="P20" i="9"/>
  <c r="O15" i="23"/>
  <c r="I289" i="26"/>
  <c r="L289" i="26" s="1"/>
  <c r="U288" i="25"/>
  <c r="R19" i="25" s="1"/>
  <c r="D289" i="26"/>
  <c r="M289" i="25"/>
  <c r="L289" i="25"/>
  <c r="R19" i="24"/>
  <c r="Q15" i="24"/>
  <c r="P15" i="24"/>
  <c r="F289" i="25"/>
  <c r="T289" i="25"/>
  <c r="Q19" i="25" s="1"/>
  <c r="M289" i="26" l="1"/>
  <c r="Q15" i="25"/>
  <c r="P15" i="25"/>
  <c r="V19" i="24"/>
  <c r="O15" i="24"/>
  <c r="V19" i="25"/>
  <c r="O15" i="25"/>
  <c r="C1" i="28" l="1"/>
  <c r="I19" i="28" l="1"/>
  <c r="O1" i="28"/>
  <c r="K19" i="28"/>
  <c r="J19" i="28"/>
  <c r="F19" i="28" l="1"/>
  <c r="M19" i="28"/>
  <c r="K20" i="28" s="1"/>
  <c r="L19" i="28"/>
  <c r="J20" i="28" s="1"/>
  <c r="C1" i="27"/>
  <c r="O1" i="27" l="1"/>
  <c r="I19" i="27"/>
  <c r="K19" i="27"/>
  <c r="J19" i="27"/>
  <c r="I20" i="28"/>
  <c r="D20" i="28"/>
  <c r="E20" i="28"/>
  <c r="F20" i="28" l="1"/>
  <c r="M19" i="27"/>
  <c r="K20" i="27" s="1"/>
  <c r="L19" i="27"/>
  <c r="J20" i="27" s="1"/>
  <c r="S20" i="28"/>
  <c r="L20" i="28"/>
  <c r="J21" i="28" s="1"/>
  <c r="M20" i="28"/>
  <c r="K21" i="28" s="1"/>
  <c r="F19" i="27"/>
  <c r="I20" i="27" l="1"/>
  <c r="D20" i="27"/>
  <c r="T20" i="28"/>
  <c r="U19" i="28"/>
  <c r="I21" i="28"/>
  <c r="E21" i="28"/>
  <c r="E20" i="27"/>
  <c r="D21" i="28"/>
  <c r="S20" i="27" l="1"/>
  <c r="S21" i="28"/>
  <c r="F20" i="27"/>
  <c r="F21" i="28"/>
  <c r="M21" i="28"/>
  <c r="K22" i="28" s="1"/>
  <c r="L21" i="28"/>
  <c r="J22" i="28" s="1"/>
  <c r="D22" i="28" s="1"/>
  <c r="L20" i="27"/>
  <c r="J21" i="27" s="1"/>
  <c r="M20" i="27"/>
  <c r="K21" i="27" s="1"/>
  <c r="E21" i="27" s="1"/>
  <c r="F22" i="28" l="1"/>
  <c r="S21" i="27"/>
  <c r="T21" i="27" s="1"/>
  <c r="I21" i="27"/>
  <c r="T20" i="27"/>
  <c r="U19" i="27"/>
  <c r="E22" i="28"/>
  <c r="I22" i="28"/>
  <c r="D21" i="27"/>
  <c r="U20" i="28"/>
  <c r="T21" i="28"/>
  <c r="U20" i="27" l="1"/>
  <c r="M21" i="27"/>
  <c r="K22" i="27" s="1"/>
  <c r="L21" i="27"/>
  <c r="J22" i="27" s="1"/>
  <c r="D22" i="27" s="1"/>
  <c r="L22" i="28"/>
  <c r="J23" i="28" s="1"/>
  <c r="M22" i="28"/>
  <c r="K23" i="28" s="1"/>
  <c r="E23" i="28" s="1"/>
  <c r="F21" i="27"/>
  <c r="S22" i="28"/>
  <c r="E22" i="27" l="1"/>
  <c r="S23" i="28"/>
  <c r="U22" i="28" s="1"/>
  <c r="T22" i="28"/>
  <c r="U21" i="28"/>
  <c r="F22" i="27"/>
  <c r="I23" i="28"/>
  <c r="D23" i="28"/>
  <c r="I22" i="27"/>
  <c r="L22" i="27" l="1"/>
  <c r="J23" i="27" s="1"/>
  <c r="M22" i="27"/>
  <c r="K23" i="27" s="1"/>
  <c r="E23" i="27" s="1"/>
  <c r="F23" i="28"/>
  <c r="M23" i="28"/>
  <c r="K24" i="28" s="1"/>
  <c r="L23" i="28"/>
  <c r="J24" i="28" s="1"/>
  <c r="T23" i="28"/>
  <c r="S22" i="27"/>
  <c r="I24" i="28" l="1"/>
  <c r="D24" i="28"/>
  <c r="S23" i="27"/>
  <c r="U22" i="27" s="1"/>
  <c r="E24" i="28"/>
  <c r="U21" i="27"/>
  <c r="T22" i="27"/>
  <c r="I23" i="27"/>
  <c r="D23" i="27"/>
  <c r="F23" i="27" l="1"/>
  <c r="F24" i="28"/>
  <c r="S24" i="28"/>
  <c r="L23" i="27"/>
  <c r="J24" i="27" s="1"/>
  <c r="D24" i="27" s="1"/>
  <c r="M23" i="27"/>
  <c r="K24" i="27" s="1"/>
  <c r="T23" i="27"/>
  <c r="M24" i="28"/>
  <c r="K25" i="28" s="1"/>
  <c r="E25" i="28" s="1"/>
  <c r="L24" i="28"/>
  <c r="J25" i="28" s="1"/>
  <c r="I25" i="28" l="1"/>
  <c r="E24" i="27"/>
  <c r="S25" i="28"/>
  <c r="U24" i="28" s="1"/>
  <c r="D25" i="28"/>
  <c r="F24" i="27"/>
  <c r="I24" i="27"/>
  <c r="T24" i="28"/>
  <c r="U23" i="28"/>
  <c r="T25" i="28" l="1"/>
  <c r="F25" i="28"/>
  <c r="L25" i="28"/>
  <c r="J26" i="28" s="1"/>
  <c r="M25" i="28"/>
  <c r="K26" i="28" s="1"/>
  <c r="L24" i="27"/>
  <c r="J25" i="27" s="1"/>
  <c r="M24" i="27"/>
  <c r="K25" i="27" s="1"/>
  <c r="S24" i="27"/>
  <c r="T24" i="27" l="1"/>
  <c r="U23" i="27"/>
  <c r="I26" i="28"/>
  <c r="I25" i="27"/>
  <c r="D25" i="27"/>
  <c r="D26" i="28"/>
  <c r="E25" i="27"/>
  <c r="E26" i="28"/>
  <c r="S25" i="27" l="1"/>
  <c r="L25" i="27"/>
  <c r="J26" i="27" s="1"/>
  <c r="D26" i="27" s="1"/>
  <c r="M25" i="27"/>
  <c r="K26" i="27" s="1"/>
  <c r="F26" i="28"/>
  <c r="S26" i="28"/>
  <c r="F25" i="27"/>
  <c r="L26" i="28"/>
  <c r="J27" i="28" s="1"/>
  <c r="M26" i="28"/>
  <c r="K27" i="28" s="1"/>
  <c r="I27" i="28" l="1"/>
  <c r="F26" i="27"/>
  <c r="U25" i="28"/>
  <c r="T26" i="28"/>
  <c r="U24" i="27"/>
  <c r="T25" i="27"/>
  <c r="I26" i="27"/>
  <c r="E27" i="28"/>
  <c r="D27" i="28"/>
  <c r="E26" i="27"/>
  <c r="S26" i="27" l="1"/>
  <c r="M26" i="27"/>
  <c r="K27" i="27" s="1"/>
  <c r="E27" i="27" s="1"/>
  <c r="L26" i="27"/>
  <c r="J27" i="27" s="1"/>
  <c r="F27" i="28"/>
  <c r="S27" i="28"/>
  <c r="L27" i="28"/>
  <c r="J28" i="28" s="1"/>
  <c r="M27" i="28"/>
  <c r="K28" i="28" s="1"/>
  <c r="E28" i="28" s="1"/>
  <c r="T27" i="28" l="1"/>
  <c r="U26" i="28"/>
  <c r="I27" i="27"/>
  <c r="D27" i="27"/>
  <c r="I28" i="28"/>
  <c r="D28" i="28"/>
  <c r="S27" i="27"/>
  <c r="T27" i="27" s="1"/>
  <c r="S28" i="28"/>
  <c r="T26" i="27"/>
  <c r="U25" i="27"/>
  <c r="U26" i="27" l="1"/>
  <c r="F28" i="28"/>
  <c r="F27" i="27"/>
  <c r="L28" i="28"/>
  <c r="J29" i="28" s="1"/>
  <c r="D29" i="28" s="1"/>
  <c r="M28" i="28"/>
  <c r="K29" i="28" s="1"/>
  <c r="T28" i="28"/>
  <c r="M27" i="27"/>
  <c r="K28" i="27" s="1"/>
  <c r="L27" i="27"/>
  <c r="J28" i="27" s="1"/>
  <c r="D28" i="27" s="1"/>
  <c r="U27" i="28"/>
  <c r="F28" i="27" l="1"/>
  <c r="F29" i="28"/>
  <c r="E29" i="28"/>
  <c r="I28" i="27"/>
  <c r="E28" i="27"/>
  <c r="I29" i="28"/>
  <c r="S28" i="27" l="1"/>
  <c r="M29" i="28"/>
  <c r="K30" i="28" s="1"/>
  <c r="E30" i="28" s="1"/>
  <c r="L29" i="28"/>
  <c r="J30" i="28" s="1"/>
  <c r="S29" i="28"/>
  <c r="L28" i="27"/>
  <c r="J29" i="27" s="1"/>
  <c r="M28" i="27"/>
  <c r="K29" i="27" s="1"/>
  <c r="I30" i="28" l="1"/>
  <c r="D30" i="28"/>
  <c r="I29" i="27"/>
  <c r="D29" i="27"/>
  <c r="S30" i="28"/>
  <c r="U29" i="28" s="1"/>
  <c r="E29" i="27"/>
  <c r="U28" i="28"/>
  <c r="T29" i="28"/>
  <c r="U27" i="27"/>
  <c r="T28" i="27"/>
  <c r="T30" i="28" l="1"/>
  <c r="S29" i="27"/>
  <c r="F30" i="28"/>
  <c r="M30" i="28"/>
  <c r="K31" i="28" s="1"/>
  <c r="L30" i="28"/>
  <c r="J31" i="28" s="1"/>
  <c r="D31" i="28" s="1"/>
  <c r="F29" i="27"/>
  <c r="L29" i="27"/>
  <c r="J30" i="27" s="1"/>
  <c r="M29" i="27"/>
  <c r="K30" i="27" s="1"/>
  <c r="F31" i="28" l="1"/>
  <c r="I31" i="28"/>
  <c r="E31" i="28"/>
  <c r="E30" i="27"/>
  <c r="I30" i="27"/>
  <c r="D30" i="27"/>
  <c r="U28" i="27"/>
  <c r="T29" i="27"/>
  <c r="S31" i="28" l="1"/>
  <c r="L31" i="28"/>
  <c r="J32" i="28" s="1"/>
  <c r="M31" i="28"/>
  <c r="K32" i="28" s="1"/>
  <c r="F30" i="27"/>
  <c r="L30" i="27"/>
  <c r="J31" i="27" s="1"/>
  <c r="M30" i="27"/>
  <c r="K31" i="27" s="1"/>
  <c r="E31" i="27" s="1"/>
  <c r="S30" i="27"/>
  <c r="I31" i="27" l="1"/>
  <c r="S31" i="27"/>
  <c r="I32" i="28"/>
  <c r="D32" i="28"/>
  <c r="U29" i="27"/>
  <c r="T30" i="27"/>
  <c r="D31" i="27"/>
  <c r="E32" i="28"/>
  <c r="T31" i="28"/>
  <c r="U30" i="28"/>
  <c r="F32" i="28" l="1"/>
  <c r="S32" i="28"/>
  <c r="T31" i="27"/>
  <c r="L32" i="28"/>
  <c r="J33" i="28" s="1"/>
  <c r="D33" i="28" s="1"/>
  <c r="M32" i="28"/>
  <c r="K33" i="28" s="1"/>
  <c r="E33" i="28" s="1"/>
  <c r="F31" i="27"/>
  <c r="U30" i="27"/>
  <c r="M31" i="27"/>
  <c r="K32" i="27" s="1"/>
  <c r="L31" i="27"/>
  <c r="J32" i="27" s="1"/>
  <c r="F33" i="28" l="1"/>
  <c r="I32" i="27"/>
  <c r="D32" i="27"/>
  <c r="E32" i="27"/>
  <c r="S33" i="28"/>
  <c r="U32" i="28" s="1"/>
  <c r="U31" i="28"/>
  <c r="T32" i="28"/>
  <c r="I33" i="28"/>
  <c r="T33" i="28" l="1"/>
  <c r="L33" i="28"/>
  <c r="J34" i="28" s="1"/>
  <c r="M33" i="28"/>
  <c r="K34" i="28" s="1"/>
  <c r="S32" i="27"/>
  <c r="F32" i="27"/>
  <c r="L32" i="27"/>
  <c r="J33" i="27" s="1"/>
  <c r="D33" i="27" s="1"/>
  <c r="M32" i="27"/>
  <c r="K33" i="27" s="1"/>
  <c r="E33" i="27" s="1"/>
  <c r="F33" i="27" l="1"/>
  <c r="S33" i="27"/>
  <c r="T33" i="27" s="1"/>
  <c r="U31" i="27"/>
  <c r="T32" i="27"/>
  <c r="E34" i="28"/>
  <c r="I33" i="27"/>
  <c r="I34" i="28"/>
  <c r="D34" i="28"/>
  <c r="U32" i="27" l="1"/>
  <c r="S34" i="28"/>
  <c r="M34" i="28"/>
  <c r="K35" i="28" s="1"/>
  <c r="E35" i="28" s="1"/>
  <c r="L34" i="28"/>
  <c r="J35" i="28" s="1"/>
  <c r="D35" i="28" s="1"/>
  <c r="F34" i="28"/>
  <c r="M33" i="27"/>
  <c r="K34" i="27" s="1"/>
  <c r="L33" i="27"/>
  <c r="J34" i="27" s="1"/>
  <c r="F35" i="28" l="1"/>
  <c r="I34" i="27"/>
  <c r="D34" i="27"/>
  <c r="I35" i="28"/>
  <c r="S35" i="28"/>
  <c r="U34" i="28" s="1"/>
  <c r="E34" i="27"/>
  <c r="T34" i="28"/>
  <c r="U33" i="28"/>
  <c r="T35" i="28" l="1"/>
  <c r="M35" i="28"/>
  <c r="K36" i="28" s="1"/>
  <c r="L35" i="28"/>
  <c r="J36" i="28" s="1"/>
  <c r="S34" i="27"/>
  <c r="M34" i="27"/>
  <c r="K35" i="27" s="1"/>
  <c r="E35" i="27" s="1"/>
  <c r="L34" i="27"/>
  <c r="J35" i="27" s="1"/>
  <c r="D35" i="27" s="1"/>
  <c r="F34" i="27"/>
  <c r="F35" i="27" l="1"/>
  <c r="S35" i="27"/>
  <c r="U34" i="27" s="1"/>
  <c r="I35" i="27"/>
  <c r="I36" i="28"/>
  <c r="D36" i="28"/>
  <c r="U33" i="27"/>
  <c r="T34" i="27"/>
  <c r="E36" i="28"/>
  <c r="T35" i="27" l="1"/>
  <c r="M36" i="28"/>
  <c r="K37" i="28" s="1"/>
  <c r="E37" i="28" s="1"/>
  <c r="L36" i="28"/>
  <c r="J37" i="28" s="1"/>
  <c r="D37" i="28" s="1"/>
  <c r="F36" i="28"/>
  <c r="M35" i="27"/>
  <c r="K36" i="27" s="1"/>
  <c r="L35" i="27"/>
  <c r="J36" i="27" s="1"/>
  <c r="S36" i="28"/>
  <c r="E36" i="27" l="1"/>
  <c r="S37" i="28"/>
  <c r="U36" i="28" s="1"/>
  <c r="T36" i="28"/>
  <c r="U35" i="28"/>
  <c r="F37" i="28"/>
  <c r="I37" i="28"/>
  <c r="I36" i="27"/>
  <c r="D36" i="27"/>
  <c r="T37" i="28" l="1"/>
  <c r="F36" i="27"/>
  <c r="L37" i="28"/>
  <c r="J38" i="28" s="1"/>
  <c r="M37" i="28"/>
  <c r="K38" i="28" s="1"/>
  <c r="M36" i="27"/>
  <c r="K37" i="27" s="1"/>
  <c r="E37" i="27" s="1"/>
  <c r="L36" i="27"/>
  <c r="J37" i="27" s="1"/>
  <c r="D37" i="27" s="1"/>
  <c r="S36" i="27"/>
  <c r="F37" i="27" l="1"/>
  <c r="S37" i="27"/>
  <c r="T37" i="27" s="1"/>
  <c r="I38" i="28"/>
  <c r="D38" i="28"/>
  <c r="T36" i="27"/>
  <c r="U35" i="27"/>
  <c r="I37" i="27"/>
  <c r="E38" i="28"/>
  <c r="L38" i="28" l="1"/>
  <c r="J39" i="28" s="1"/>
  <c r="D39" i="28" s="1"/>
  <c r="M38" i="28"/>
  <c r="K39" i="28" s="1"/>
  <c r="M37" i="27"/>
  <c r="K38" i="27" s="1"/>
  <c r="L37" i="27"/>
  <c r="J38" i="27" s="1"/>
  <c r="U36" i="27"/>
  <c r="S38" i="28"/>
  <c r="F38" i="28"/>
  <c r="F39" i="28" l="1"/>
  <c r="I38" i="27"/>
  <c r="D38" i="27"/>
  <c r="T38" i="28"/>
  <c r="U37" i="28"/>
  <c r="I39" i="28"/>
  <c r="E39" i="28"/>
  <c r="E38" i="27"/>
  <c r="L39" i="28" l="1"/>
  <c r="J40" i="28" s="1"/>
  <c r="M39" i="28"/>
  <c r="K40" i="28" s="1"/>
  <c r="E40" i="28" s="1"/>
  <c r="S39" i="28"/>
  <c r="S38" i="27"/>
  <c r="F38" i="27"/>
  <c r="L38" i="27"/>
  <c r="J39" i="27" s="1"/>
  <c r="D39" i="27" s="1"/>
  <c r="M38" i="27"/>
  <c r="K39" i="27" s="1"/>
  <c r="E39" i="27" s="1"/>
  <c r="S39" i="27" l="1"/>
  <c r="T39" i="27" s="1"/>
  <c r="F39" i="27"/>
  <c r="S40" i="28"/>
  <c r="U39" i="28" s="1"/>
  <c r="I39" i="27"/>
  <c r="U38" i="28"/>
  <c r="T39" i="28"/>
  <c r="T38" i="27"/>
  <c r="U37" i="27"/>
  <c r="I40" i="28"/>
  <c r="D40" i="28"/>
  <c r="M40" i="28" l="1"/>
  <c r="K41" i="28" s="1"/>
  <c r="L40" i="28"/>
  <c r="J41" i="28" s="1"/>
  <c r="D41" i="28" s="1"/>
  <c r="M39" i="27"/>
  <c r="K40" i="27" s="1"/>
  <c r="L39" i="27"/>
  <c r="J40" i="27" s="1"/>
  <c r="F40" i="28"/>
  <c r="U38" i="27"/>
  <c r="T40" i="28"/>
  <c r="I40" i="27" l="1"/>
  <c r="D40" i="27"/>
  <c r="E40" i="27"/>
  <c r="F41" i="28"/>
  <c r="I41" i="28"/>
  <c r="E41" i="28"/>
  <c r="S41" i="28" l="1"/>
  <c r="F40" i="27"/>
  <c r="L41" i="28"/>
  <c r="J42" i="28" s="1"/>
  <c r="M41" i="28"/>
  <c r="K42" i="28" s="1"/>
  <c r="S40" i="27"/>
  <c r="L40" i="27"/>
  <c r="J41" i="27" s="1"/>
  <c r="D41" i="27" s="1"/>
  <c r="M40" i="27"/>
  <c r="K41" i="27" s="1"/>
  <c r="U39" i="27" l="1"/>
  <c r="T40" i="27"/>
  <c r="F41" i="27"/>
  <c r="I41" i="27"/>
  <c r="I42" i="28"/>
  <c r="D42" i="28"/>
  <c r="E42" i="28"/>
  <c r="E41" i="27"/>
  <c r="U40" i="28"/>
  <c r="T41" i="28"/>
  <c r="S41" i="27" l="1"/>
  <c r="L42" i="28"/>
  <c r="J43" i="28" s="1"/>
  <c r="D43" i="28" s="1"/>
  <c r="M42" i="28"/>
  <c r="K43" i="28" s="1"/>
  <c r="S42" i="28"/>
  <c r="F42" i="28"/>
  <c r="M41" i="27"/>
  <c r="K42" i="27" s="1"/>
  <c r="L41" i="27"/>
  <c r="J42" i="27" s="1"/>
  <c r="F43" i="28" l="1"/>
  <c r="E43" i="28"/>
  <c r="E42" i="27"/>
  <c r="I42" i="27"/>
  <c r="D42" i="27"/>
  <c r="I43" i="28"/>
  <c r="U41" i="28"/>
  <c r="T42" i="28"/>
  <c r="U40" i="27"/>
  <c r="T41" i="27"/>
  <c r="L42" i="27" l="1"/>
  <c r="J43" i="27" s="1"/>
  <c r="D43" i="27" s="1"/>
  <c r="M42" i="27"/>
  <c r="K43" i="27" s="1"/>
  <c r="E43" i="27" s="1"/>
  <c r="F42" i="27"/>
  <c r="S43" i="28"/>
  <c r="L43" i="28"/>
  <c r="J44" i="28" s="1"/>
  <c r="M43" i="28"/>
  <c r="K44" i="28" s="1"/>
  <c r="E44" i="28" s="1"/>
  <c r="S42" i="27"/>
  <c r="I44" i="28" l="1"/>
  <c r="D44" i="28"/>
  <c r="F43" i="27"/>
  <c r="S43" i="27"/>
  <c r="T43" i="27" s="1"/>
  <c r="T43" i="28"/>
  <c r="U42" i="28"/>
  <c r="S44" i="28"/>
  <c r="T44" i="28" s="1"/>
  <c r="T42" i="27"/>
  <c r="U41" i="27"/>
  <c r="I43" i="27"/>
  <c r="U42" i="27" l="1"/>
  <c r="F44" i="28"/>
  <c r="M43" i="27"/>
  <c r="K44" i="27" s="1"/>
  <c r="L43" i="27"/>
  <c r="J44" i="27" s="1"/>
  <c r="U43" i="28"/>
  <c r="L44" i="28"/>
  <c r="J45" i="28" s="1"/>
  <c r="D45" i="28" s="1"/>
  <c r="M44" i="28"/>
  <c r="K45" i="28" s="1"/>
  <c r="F45" i="28" l="1"/>
  <c r="E45" i="28"/>
  <c r="E44" i="27"/>
  <c r="I45" i="28"/>
  <c r="I44" i="27"/>
  <c r="D44" i="27"/>
  <c r="L45" i="28" l="1"/>
  <c r="J46" i="28" s="1"/>
  <c r="M45" i="28"/>
  <c r="K46" i="28" s="1"/>
  <c r="E46" i="28" s="1"/>
  <c r="F44" i="27"/>
  <c r="S44" i="27"/>
  <c r="M44" i="27"/>
  <c r="K45" i="27" s="1"/>
  <c r="L44" i="27"/>
  <c r="J45" i="27" s="1"/>
  <c r="D45" i="27" s="1"/>
  <c r="S45" i="28"/>
  <c r="S46" i="28" l="1"/>
  <c r="U45" i="28" s="1"/>
  <c r="F45" i="27"/>
  <c r="E45" i="27"/>
  <c r="U44" i="28"/>
  <c r="T45" i="28"/>
  <c r="T44" i="27"/>
  <c r="U43" i="27"/>
  <c r="I45" i="27"/>
  <c r="I46" i="28"/>
  <c r="D46" i="28"/>
  <c r="L46" i="28" l="1"/>
  <c r="J47" i="28" s="1"/>
  <c r="D47" i="28" s="1"/>
  <c r="M46" i="28"/>
  <c r="K47" i="28" s="1"/>
  <c r="S45" i="27"/>
  <c r="F46" i="28"/>
  <c r="M45" i="27"/>
  <c r="K46" i="27" s="1"/>
  <c r="L45" i="27"/>
  <c r="J46" i="27" s="1"/>
  <c r="T46" i="28"/>
  <c r="F47" i="28" l="1"/>
  <c r="E47" i="28"/>
  <c r="I46" i="27"/>
  <c r="D46" i="27"/>
  <c r="E46" i="27"/>
  <c r="U44" i="27"/>
  <c r="T45" i="27"/>
  <c r="I47" i="28"/>
  <c r="F46" i="27" l="1"/>
  <c r="L46" i="27"/>
  <c r="J47" i="27" s="1"/>
  <c r="M46" i="27"/>
  <c r="K47" i="27" s="1"/>
  <c r="E47" i="27" s="1"/>
  <c r="M47" i="28"/>
  <c r="K48" i="28" s="1"/>
  <c r="E48" i="28" s="1"/>
  <c r="L47" i="28"/>
  <c r="J48" i="28" s="1"/>
  <c r="S46" i="27"/>
  <c r="S47" i="28"/>
  <c r="T46" i="27" l="1"/>
  <c r="U45" i="27"/>
  <c r="I47" i="27"/>
  <c r="S48" i="28"/>
  <c r="U47" i="28" s="1"/>
  <c r="D47" i="27"/>
  <c r="I48" i="28"/>
  <c r="D48" i="28"/>
  <c r="T47" i="28"/>
  <c r="U46" i="28"/>
  <c r="S47" i="27"/>
  <c r="T48" i="28" l="1"/>
  <c r="F47" i="27"/>
  <c r="T47" i="27"/>
  <c r="L48" i="28"/>
  <c r="J49" i="28" s="1"/>
  <c r="M48" i="28"/>
  <c r="K49" i="28" s="1"/>
  <c r="F48" i="28"/>
  <c r="L47" i="27"/>
  <c r="J48" i="27" s="1"/>
  <c r="M47" i="27"/>
  <c r="K48" i="27" s="1"/>
  <c r="U46" i="27"/>
  <c r="E48" i="27" l="1"/>
  <c r="E49" i="28"/>
  <c r="I49" i="28"/>
  <c r="I48" i="27"/>
  <c r="D48" i="27"/>
  <c r="D49" i="28"/>
  <c r="S49" i="28" l="1"/>
  <c r="L48" i="27"/>
  <c r="J49" i="27" s="1"/>
  <c r="D49" i="27" s="1"/>
  <c r="M48" i="27"/>
  <c r="K49" i="27" s="1"/>
  <c r="E49" i="27" s="1"/>
  <c r="F49" i="28"/>
  <c r="S48" i="27"/>
  <c r="F48" i="27"/>
  <c r="L49" i="28"/>
  <c r="J50" i="28" s="1"/>
  <c r="M49" i="28"/>
  <c r="K50" i="28" s="1"/>
  <c r="I50" i="28" l="1"/>
  <c r="S49" i="27"/>
  <c r="U48" i="27" s="1"/>
  <c r="U48" i="28"/>
  <c r="T49" i="28"/>
  <c r="F49" i="27"/>
  <c r="I49" i="27"/>
  <c r="U47" i="27"/>
  <c r="T48" i="27"/>
  <c r="D50" i="28"/>
  <c r="E50" i="28"/>
  <c r="T49" i="27" l="1"/>
  <c r="F50" i="28"/>
  <c r="S50" i="28"/>
  <c r="M49" i="27"/>
  <c r="K50" i="27" s="1"/>
  <c r="L49" i="27"/>
  <c r="J50" i="27" s="1"/>
  <c r="M50" i="28"/>
  <c r="K51" i="28" s="1"/>
  <c r="L50" i="28"/>
  <c r="J51" i="28" s="1"/>
  <c r="I51" i="28" l="1"/>
  <c r="U49" i="28"/>
  <c r="T50" i="28"/>
  <c r="E51" i="28"/>
  <c r="D51" i="28"/>
  <c r="E50" i="27"/>
  <c r="I50" i="27"/>
  <c r="D50" i="27"/>
  <c r="S51" i="28" l="1"/>
  <c r="S50" i="27"/>
  <c r="F50" i="27"/>
  <c r="M50" i="27"/>
  <c r="K51" i="27" s="1"/>
  <c r="L50" i="27"/>
  <c r="J51" i="27" s="1"/>
  <c r="D51" i="27" s="1"/>
  <c r="F51" i="28"/>
  <c r="M51" i="28"/>
  <c r="K52" i="28" s="1"/>
  <c r="E52" i="28" s="1"/>
  <c r="L51" i="28"/>
  <c r="J52" i="28" s="1"/>
  <c r="D52" i="28" s="1"/>
  <c r="F51" i="27" l="1"/>
  <c r="S52" i="28"/>
  <c r="U51" i="28" s="1"/>
  <c r="T50" i="27"/>
  <c r="U49" i="27"/>
  <c r="I52" i="28"/>
  <c r="E51" i="27"/>
  <c r="F52" i="28"/>
  <c r="I51" i="27"/>
  <c r="T51" i="28"/>
  <c r="U50" i="28"/>
  <c r="L51" i="27" l="1"/>
  <c r="J52" i="27" s="1"/>
  <c r="M51" i="27"/>
  <c r="K52" i="27" s="1"/>
  <c r="E52" i="27" s="1"/>
  <c r="L52" i="28"/>
  <c r="J53" i="28" s="1"/>
  <c r="M52" i="28"/>
  <c r="K53" i="28" s="1"/>
  <c r="T52" i="28"/>
  <c r="S51" i="27"/>
  <c r="T51" i="27" l="1"/>
  <c r="U50" i="27"/>
  <c r="E53" i="28"/>
  <c r="S52" i="27"/>
  <c r="I53" i="28"/>
  <c r="D53" i="28"/>
  <c r="I52" i="27"/>
  <c r="D52" i="27"/>
  <c r="F52" i="27" l="1"/>
  <c r="L53" i="28"/>
  <c r="J54" i="28" s="1"/>
  <c r="D54" i="28" s="1"/>
  <c r="M53" i="28"/>
  <c r="K54" i="28" s="1"/>
  <c r="S53" i="28"/>
  <c r="T52" i="27"/>
  <c r="F53" i="28"/>
  <c r="M52" i="27"/>
  <c r="K53" i="27" s="1"/>
  <c r="L52" i="27"/>
  <c r="J53" i="27" s="1"/>
  <c r="D53" i="27" s="1"/>
  <c r="U51" i="27"/>
  <c r="F54" i="28" l="1"/>
  <c r="F53" i="27"/>
  <c r="I53" i="27"/>
  <c r="E53" i="27"/>
  <c r="I54" i="28"/>
  <c r="U52" i="28"/>
  <c r="T53" i="28"/>
  <c r="E54" i="28"/>
  <c r="S53" i="27" l="1"/>
  <c r="M53" i="27"/>
  <c r="K54" i="27" s="1"/>
  <c r="L53" i="27"/>
  <c r="J54" i="27" s="1"/>
  <c r="S54" i="28"/>
  <c r="L54" i="28"/>
  <c r="J55" i="28" s="1"/>
  <c r="M54" i="28"/>
  <c r="K55" i="28" s="1"/>
  <c r="I55" i="28" l="1"/>
  <c r="D55" i="28"/>
  <c r="E55" i="28"/>
  <c r="E54" i="27"/>
  <c r="I54" i="27"/>
  <c r="D54" i="27"/>
  <c r="U53" i="28"/>
  <c r="T54" i="28"/>
  <c r="U52" i="27"/>
  <c r="T53" i="27"/>
  <c r="S55" i="28" l="1"/>
  <c r="M54" i="27"/>
  <c r="K55" i="27" s="1"/>
  <c r="L54" i="27"/>
  <c r="J55" i="27" s="1"/>
  <c r="D55" i="27" s="1"/>
  <c r="F55" i="28"/>
  <c r="S54" i="27"/>
  <c r="F54" i="27"/>
  <c r="L55" i="28"/>
  <c r="J56" i="28" s="1"/>
  <c r="D56" i="28" s="1"/>
  <c r="M55" i="28"/>
  <c r="K56" i="28" s="1"/>
  <c r="F55" i="27" l="1"/>
  <c r="F56" i="28"/>
  <c r="T54" i="27"/>
  <c r="U53" i="27"/>
  <c r="E56" i="28"/>
  <c r="I55" i="27"/>
  <c r="I56" i="28"/>
  <c r="E55" i="27"/>
  <c r="T55" i="28"/>
  <c r="U54" i="28"/>
  <c r="S55" i="27" l="1"/>
  <c r="M55" i="27"/>
  <c r="K56" i="27" s="1"/>
  <c r="L55" i="27"/>
  <c r="J56" i="27" s="1"/>
  <c r="L56" i="28"/>
  <c r="J57" i="28" s="1"/>
  <c r="M56" i="28"/>
  <c r="K57" i="28" s="1"/>
  <c r="E57" i="28" s="1"/>
  <c r="S56" i="28"/>
  <c r="T56" i="28" l="1"/>
  <c r="U55" i="28"/>
  <c r="E56" i="27"/>
  <c r="S57" i="28"/>
  <c r="I56" i="27"/>
  <c r="D56" i="27"/>
  <c r="I57" i="28"/>
  <c r="D57" i="28"/>
  <c r="T55" i="27"/>
  <c r="U54" i="27"/>
  <c r="F56" i="27" l="1"/>
  <c r="F57" i="28"/>
  <c r="S56" i="27"/>
  <c r="M56" i="27"/>
  <c r="K57" i="27" s="1"/>
  <c r="E57" i="27" s="1"/>
  <c r="L56" i="27"/>
  <c r="J57" i="27" s="1"/>
  <c r="D57" i="27" s="1"/>
  <c r="T57" i="28"/>
  <c r="M57" i="28"/>
  <c r="K58" i="28" s="1"/>
  <c r="L57" i="28"/>
  <c r="J58" i="28" s="1"/>
  <c r="U56" i="28"/>
  <c r="E58" i="28" l="1"/>
  <c r="S57" i="27"/>
  <c r="U56" i="27" s="1"/>
  <c r="I57" i="27"/>
  <c r="I58" i="28"/>
  <c r="D58" i="28"/>
  <c r="F57" i="27"/>
  <c r="T56" i="27"/>
  <c r="U55" i="27"/>
  <c r="T57" i="27" l="1"/>
  <c r="F58" i="28"/>
  <c r="S58" i="28"/>
  <c r="L58" i="28"/>
  <c r="J59" i="28" s="1"/>
  <c r="M58" i="28"/>
  <c r="K59" i="28" s="1"/>
  <c r="E59" i="28" s="1"/>
  <c r="M57" i="27"/>
  <c r="K58" i="27" s="1"/>
  <c r="L57" i="27"/>
  <c r="J58" i="27" s="1"/>
  <c r="I58" i="27" l="1"/>
  <c r="D58" i="27"/>
  <c r="S59" i="28"/>
  <c r="U58" i="28" s="1"/>
  <c r="E58" i="27"/>
  <c r="T58" i="28"/>
  <c r="U57" i="28"/>
  <c r="I59" i="28"/>
  <c r="D59" i="28"/>
  <c r="F59" i="28" l="1"/>
  <c r="F58" i="27"/>
  <c r="M58" i="27"/>
  <c r="K59" i="27" s="1"/>
  <c r="E59" i="27" s="1"/>
  <c r="L58" i="27"/>
  <c r="J59" i="27" s="1"/>
  <c r="D59" i="27" s="1"/>
  <c r="S58" i="27"/>
  <c r="L59" i="28"/>
  <c r="J60" i="28" s="1"/>
  <c r="D60" i="28" s="1"/>
  <c r="M59" i="28"/>
  <c r="K60" i="28" s="1"/>
  <c r="T59" i="28"/>
  <c r="F59" i="27" l="1"/>
  <c r="F60" i="28"/>
  <c r="U57" i="27"/>
  <c r="T58" i="27"/>
  <c r="S59" i="27"/>
  <c r="T59" i="27" s="1"/>
  <c r="E60" i="28"/>
  <c r="I59" i="27"/>
  <c r="I60" i="28"/>
  <c r="L59" i="27" l="1"/>
  <c r="J60" i="27" s="1"/>
  <c r="M59" i="27"/>
  <c r="K60" i="27" s="1"/>
  <c r="U58" i="27"/>
  <c r="S60" i="28"/>
  <c r="M60" i="28"/>
  <c r="K61" i="28" s="1"/>
  <c r="L60" i="28"/>
  <c r="J61" i="28" s="1"/>
  <c r="T60" i="28" l="1"/>
  <c r="U59" i="28"/>
  <c r="E60" i="27"/>
  <c r="E61" i="28"/>
  <c r="I61" i="28"/>
  <c r="D61" i="28"/>
  <c r="I60" i="27"/>
  <c r="D60" i="27"/>
  <c r="M60" i="27" l="1"/>
  <c r="K61" i="27" s="1"/>
  <c r="E61" i="27" s="1"/>
  <c r="L60" i="27"/>
  <c r="J61" i="27" s="1"/>
  <c r="F61" i="28"/>
  <c r="S60" i="27"/>
  <c r="F60" i="27"/>
  <c r="S61" i="28"/>
  <c r="M61" i="28"/>
  <c r="K62" i="28" s="1"/>
  <c r="E62" i="28" s="1"/>
  <c r="L61" i="28"/>
  <c r="J62" i="28" s="1"/>
  <c r="D62" i="28" s="1"/>
  <c r="F62" i="28" l="1"/>
  <c r="S62" i="28"/>
  <c r="T62" i="28" s="1"/>
  <c r="T61" i="28"/>
  <c r="U60" i="28"/>
  <c r="S61" i="27"/>
  <c r="T61" i="27" s="1"/>
  <c r="T60" i="27"/>
  <c r="U59" i="27"/>
  <c r="I61" i="27"/>
  <c r="I62" i="28"/>
  <c r="D61" i="27"/>
  <c r="U61" i="28" l="1"/>
  <c r="M61" i="27"/>
  <c r="K62" i="27" s="1"/>
  <c r="L61" i="27"/>
  <c r="J62" i="27" s="1"/>
  <c r="D62" i="27" s="1"/>
  <c r="M62" i="28"/>
  <c r="K63" i="28" s="1"/>
  <c r="L62" i="28"/>
  <c r="J63" i="28" s="1"/>
  <c r="F61" i="27"/>
  <c r="U60" i="27"/>
  <c r="F62" i="27" l="1"/>
  <c r="I63" i="28"/>
  <c r="D63" i="28"/>
  <c r="I62" i="27"/>
  <c r="E63" i="28"/>
  <c r="E62" i="27"/>
  <c r="S62" i="27" l="1"/>
  <c r="M63" i="28"/>
  <c r="K64" i="28" s="1"/>
  <c r="E64" i="28" s="1"/>
  <c r="L63" i="28"/>
  <c r="J64" i="28" s="1"/>
  <c r="D64" i="28" s="1"/>
  <c r="M62" i="27"/>
  <c r="K63" i="27" s="1"/>
  <c r="E63" i="27" s="1"/>
  <c r="L62" i="27"/>
  <c r="J63" i="27" s="1"/>
  <c r="S63" i="28"/>
  <c r="F63" i="28"/>
  <c r="S64" i="28" l="1"/>
  <c r="U63" i="28" s="1"/>
  <c r="T63" i="28"/>
  <c r="U62" i="28"/>
  <c r="I64" i="28"/>
  <c r="F64" i="28"/>
  <c r="I63" i="27"/>
  <c r="D63" i="27"/>
  <c r="S63" i="27"/>
  <c r="U62" i="27" s="1"/>
  <c r="T62" i="27"/>
  <c r="U61" i="27"/>
  <c r="T64" i="28" l="1"/>
  <c r="T63" i="27"/>
  <c r="M64" i="28"/>
  <c r="K65" i="28" s="1"/>
  <c r="L64" i="28"/>
  <c r="J65" i="28" s="1"/>
  <c r="M63" i="27"/>
  <c r="K64" i="27" s="1"/>
  <c r="L63" i="27"/>
  <c r="J64" i="27" s="1"/>
  <c r="D64" i="27" s="1"/>
  <c r="F63" i="27"/>
  <c r="E64" i="27" l="1"/>
  <c r="I65" i="28"/>
  <c r="D65" i="28"/>
  <c r="E65" i="28"/>
  <c r="F64" i="27"/>
  <c r="I64" i="27"/>
  <c r="L64" i="27" l="1"/>
  <c r="J65" i="27" s="1"/>
  <c r="M64" i="27"/>
  <c r="K65" i="27" s="1"/>
  <c r="E65" i="27" s="1"/>
  <c r="S65" i="28"/>
  <c r="L65" i="28"/>
  <c r="J66" i="28" s="1"/>
  <c r="D66" i="28" s="1"/>
  <c r="M65" i="28"/>
  <c r="K66" i="28" s="1"/>
  <c r="E66" i="28" s="1"/>
  <c r="S64" i="27"/>
  <c r="F65" i="28"/>
  <c r="S66" i="28" l="1"/>
  <c r="T66" i="28" s="1"/>
  <c r="T65" i="28"/>
  <c r="U64" i="28"/>
  <c r="F66" i="28"/>
  <c r="S65" i="27"/>
  <c r="U64" i="27" s="1"/>
  <c r="T64" i="27"/>
  <c r="U63" i="27"/>
  <c r="I66" i="28"/>
  <c r="I65" i="27"/>
  <c r="D65" i="27"/>
  <c r="U65" i="28" l="1"/>
  <c r="L65" i="27"/>
  <c r="J66" i="27" s="1"/>
  <c r="D66" i="27" s="1"/>
  <c r="M65" i="27"/>
  <c r="K66" i="27" s="1"/>
  <c r="F65" i="27"/>
  <c r="M66" i="28"/>
  <c r="K67" i="28" s="1"/>
  <c r="L66" i="28"/>
  <c r="J67" i="28" s="1"/>
  <c r="T65" i="27"/>
  <c r="E67" i="28" l="1"/>
  <c r="F66" i="27"/>
  <c r="E66" i="27"/>
  <c r="I67" i="28"/>
  <c r="D67" i="28"/>
  <c r="I66" i="27"/>
  <c r="M66" i="27" l="1"/>
  <c r="K67" i="27" s="1"/>
  <c r="E67" i="27" s="1"/>
  <c r="L66" i="27"/>
  <c r="J67" i="27" s="1"/>
  <c r="M67" i="28"/>
  <c r="K68" i="28" s="1"/>
  <c r="E68" i="28" s="1"/>
  <c r="L67" i="28"/>
  <c r="J68" i="28" s="1"/>
  <c r="S66" i="27"/>
  <c r="F67" i="28"/>
  <c r="S67" i="28"/>
  <c r="S68" i="28" l="1"/>
  <c r="T68" i="28" s="1"/>
  <c r="I68" i="28"/>
  <c r="S67" i="27"/>
  <c r="T67" i="27" s="1"/>
  <c r="I67" i="27"/>
  <c r="D67" i="27"/>
  <c r="D68" i="28"/>
  <c r="U66" i="28"/>
  <c r="T67" i="28"/>
  <c r="T66" i="27"/>
  <c r="U65" i="27"/>
  <c r="U67" i="28" l="1"/>
  <c r="M67" i="27"/>
  <c r="K68" i="27" s="1"/>
  <c r="L67" i="27"/>
  <c r="J68" i="27" s="1"/>
  <c r="D68" i="27" s="1"/>
  <c r="L68" i="28"/>
  <c r="J69" i="28" s="1"/>
  <c r="D69" i="28" s="1"/>
  <c r="M68" i="28"/>
  <c r="K69" i="28" s="1"/>
  <c r="F68" i="28"/>
  <c r="F67" i="27"/>
  <c r="U66" i="27"/>
  <c r="E69" i="28" l="1"/>
  <c r="I69" i="28"/>
  <c r="F69" i="28"/>
  <c r="I68" i="27"/>
  <c r="F68" i="27"/>
  <c r="E68" i="27"/>
  <c r="L68" i="27" l="1"/>
  <c r="J69" i="27" s="1"/>
  <c r="M68" i="27"/>
  <c r="K69" i="27" s="1"/>
  <c r="M69" i="28"/>
  <c r="K70" i="28" s="1"/>
  <c r="E70" i="28" s="1"/>
  <c r="L69" i="28"/>
  <c r="J70" i="28" s="1"/>
  <c r="S68" i="27"/>
  <c r="S69" i="28"/>
  <c r="S70" i="28" l="1"/>
  <c r="T70" i="28" s="1"/>
  <c r="U68" i="28"/>
  <c r="T69" i="28"/>
  <c r="I70" i="28"/>
  <c r="D70" i="28"/>
  <c r="E69" i="27"/>
  <c r="T68" i="27"/>
  <c r="U67" i="27"/>
  <c r="I69" i="27"/>
  <c r="D69" i="27"/>
  <c r="U69" i="28" l="1"/>
  <c r="S69" i="27"/>
  <c r="F69" i="27"/>
  <c r="F70" i="28"/>
  <c r="M69" i="27"/>
  <c r="K70" i="27" s="1"/>
  <c r="E70" i="27" s="1"/>
  <c r="L69" i="27"/>
  <c r="J70" i="27" s="1"/>
  <c r="D70" i="27" s="1"/>
  <c r="L70" i="28"/>
  <c r="J71" i="28" s="1"/>
  <c r="M70" i="28"/>
  <c r="K71" i="28" s="1"/>
  <c r="F70" i="27" l="1"/>
  <c r="E71" i="28"/>
  <c r="I71" i="28"/>
  <c r="D71" i="28"/>
  <c r="S70" i="27"/>
  <c r="T70" i="27" s="1"/>
  <c r="I70" i="27"/>
  <c r="U68" i="27"/>
  <c r="T69" i="27"/>
  <c r="U69" i="27" l="1"/>
  <c r="M71" i="28"/>
  <c r="K72" i="28" s="1"/>
  <c r="E72" i="28" s="1"/>
  <c r="L71" i="28"/>
  <c r="J72" i="28" s="1"/>
  <c r="D72" i="28" s="1"/>
  <c r="F71" i="28"/>
  <c r="L70" i="27"/>
  <c r="J71" i="27" s="1"/>
  <c r="M70" i="27"/>
  <c r="K71" i="27" s="1"/>
  <c r="S71" i="28"/>
  <c r="S72" i="28" l="1"/>
  <c r="U71" i="28" s="1"/>
  <c r="E71" i="27"/>
  <c r="F72" i="28"/>
  <c r="I72" i="28"/>
  <c r="U70" i="28"/>
  <c r="T71" i="28"/>
  <c r="I71" i="27"/>
  <c r="D71" i="27"/>
  <c r="T72" i="28" l="1"/>
  <c r="M72" i="28"/>
  <c r="K73" i="28" s="1"/>
  <c r="L72" i="28"/>
  <c r="J73" i="28" s="1"/>
  <c r="S71" i="27"/>
  <c r="L71" i="27"/>
  <c r="J72" i="27" s="1"/>
  <c r="D72" i="27" s="1"/>
  <c r="M71" i="27"/>
  <c r="K72" i="27" s="1"/>
  <c r="E72" i="27" s="1"/>
  <c r="F71" i="27"/>
  <c r="F72" i="27" l="1"/>
  <c r="S72" i="27"/>
  <c r="U70" i="27"/>
  <c r="T71" i="27"/>
  <c r="I73" i="28"/>
  <c r="D73" i="28"/>
  <c r="I72" i="27"/>
  <c r="E73" i="28"/>
  <c r="F73" i="28" l="1"/>
  <c r="U71" i="27"/>
  <c r="M72" i="27"/>
  <c r="K73" i="27" s="1"/>
  <c r="L72" i="27"/>
  <c r="J73" i="27" s="1"/>
  <c r="L73" i="28"/>
  <c r="J74" i="28" s="1"/>
  <c r="D74" i="28" s="1"/>
  <c r="M73" i="28"/>
  <c r="K74" i="28" s="1"/>
  <c r="T72" i="27"/>
  <c r="S73" i="28"/>
  <c r="U72" i="28" l="1"/>
  <c r="T73" i="28"/>
  <c r="I73" i="27"/>
  <c r="D73" i="27"/>
  <c r="F74" i="28"/>
  <c r="E73" i="27"/>
  <c r="E74" i="28"/>
  <c r="I74" i="28"/>
  <c r="M74" i="28" l="1"/>
  <c r="K75" i="28" s="1"/>
  <c r="E75" i="28" s="1"/>
  <c r="L74" i="28"/>
  <c r="J75" i="28" s="1"/>
  <c r="F73" i="27"/>
  <c r="S73" i="27"/>
  <c r="S74" i="28"/>
  <c r="L73" i="27"/>
  <c r="J74" i="27" s="1"/>
  <c r="D74" i="27" s="1"/>
  <c r="M73" i="27"/>
  <c r="K74" i="27" s="1"/>
  <c r="F74" i="27" l="1"/>
  <c r="E74" i="27"/>
  <c r="I74" i="27"/>
  <c r="I75" i="28"/>
  <c r="D75" i="28"/>
  <c r="T74" i="28"/>
  <c r="U73" i="28"/>
  <c r="U72" i="27"/>
  <c r="T73" i="27"/>
  <c r="S75" i="28"/>
  <c r="T75" i="28" s="1"/>
  <c r="M75" i="28" l="1"/>
  <c r="K76" i="28" s="1"/>
  <c r="L75" i="28"/>
  <c r="J76" i="28" s="1"/>
  <c r="U74" i="28"/>
  <c r="M74" i="27"/>
  <c r="K75" i="27" s="1"/>
  <c r="E75" i="27" s="1"/>
  <c r="L74" i="27"/>
  <c r="J75" i="27" s="1"/>
  <c r="F75" i="28"/>
  <c r="S74" i="27"/>
  <c r="U73" i="27" l="1"/>
  <c r="T74" i="27"/>
  <c r="I75" i="27"/>
  <c r="D75" i="27"/>
  <c r="I76" i="28"/>
  <c r="S75" i="27"/>
  <c r="U74" i="27" s="1"/>
  <c r="D76" i="28"/>
  <c r="E76" i="28"/>
  <c r="S76" i="28" l="1"/>
  <c r="F75" i="27"/>
  <c r="M76" i="28"/>
  <c r="K77" i="28" s="1"/>
  <c r="E77" i="28" s="1"/>
  <c r="L76" i="28"/>
  <c r="J77" i="28" s="1"/>
  <c r="D77" i="28" s="1"/>
  <c r="F76" i="28"/>
  <c r="L75" i="27"/>
  <c r="J76" i="27" s="1"/>
  <c r="D76" i="27" s="1"/>
  <c r="M75" i="27"/>
  <c r="K76" i="27" s="1"/>
  <c r="T75" i="27"/>
  <c r="S77" i="28" l="1"/>
  <c r="T77" i="28" s="1"/>
  <c r="F76" i="27"/>
  <c r="F77" i="28"/>
  <c r="I77" i="28"/>
  <c r="E76" i="27"/>
  <c r="I76" i="27"/>
  <c r="T76" i="28"/>
  <c r="U75" i="28"/>
  <c r="U76" i="28" l="1"/>
  <c r="S76" i="27"/>
  <c r="M76" i="27"/>
  <c r="K77" i="27" s="1"/>
  <c r="E77" i="27" s="1"/>
  <c r="L76" i="27"/>
  <c r="J77" i="27" s="1"/>
  <c r="M77" i="28"/>
  <c r="K78" i="28" s="1"/>
  <c r="L77" i="28"/>
  <c r="J78" i="28" s="1"/>
  <c r="S77" i="27" l="1"/>
  <c r="T77" i="27" s="1"/>
  <c r="I77" i="27"/>
  <c r="D77" i="27"/>
  <c r="I78" i="28"/>
  <c r="D78" i="28"/>
  <c r="E78" i="28"/>
  <c r="U75" i="27"/>
  <c r="T76" i="27"/>
  <c r="U76" i="27" l="1"/>
  <c r="F78" i="28"/>
  <c r="S78" i="28"/>
  <c r="L78" i="28"/>
  <c r="J79" i="28" s="1"/>
  <c r="M78" i="28"/>
  <c r="K79" i="28" s="1"/>
  <c r="L77" i="27"/>
  <c r="J78" i="27" s="1"/>
  <c r="D78" i="27" s="1"/>
  <c r="M77" i="27"/>
  <c r="K78" i="27" s="1"/>
  <c r="F77" i="27"/>
  <c r="F78" i="27" l="1"/>
  <c r="U77" i="28"/>
  <c r="T78" i="28"/>
  <c r="I79" i="28"/>
  <c r="D79" i="28"/>
  <c r="I78" i="27"/>
  <c r="E78" i="27"/>
  <c r="E79" i="28"/>
  <c r="L78" i="27" l="1"/>
  <c r="J79" i="27" s="1"/>
  <c r="M78" i="27"/>
  <c r="K79" i="27" s="1"/>
  <c r="E79" i="27" s="1"/>
  <c r="S78" i="27"/>
  <c r="S79" i="28"/>
  <c r="F79" i="28"/>
  <c r="L79" i="28"/>
  <c r="J80" i="28" s="1"/>
  <c r="D80" i="28" s="1"/>
  <c r="M79" i="28"/>
  <c r="K80" i="28" s="1"/>
  <c r="F80" i="28" l="1"/>
  <c r="S79" i="27"/>
  <c r="U78" i="27" s="1"/>
  <c r="U77" i="27"/>
  <c r="T78" i="27"/>
  <c r="E80" i="28"/>
  <c r="I80" i="28"/>
  <c r="U78" i="28"/>
  <c r="T79" i="28"/>
  <c r="I79" i="27"/>
  <c r="D79" i="27"/>
  <c r="L79" i="27" l="1"/>
  <c r="J80" i="27" s="1"/>
  <c r="D80" i="27" s="1"/>
  <c r="M79" i="27"/>
  <c r="K80" i="27" s="1"/>
  <c r="S80" i="28"/>
  <c r="T79" i="27"/>
  <c r="F79" i="27"/>
  <c r="M80" i="28"/>
  <c r="K81" i="28" s="1"/>
  <c r="L80" i="28"/>
  <c r="J81" i="28" s="1"/>
  <c r="I80" i="27" l="1"/>
  <c r="I81" i="28"/>
  <c r="D81" i="28"/>
  <c r="E80" i="27"/>
  <c r="E81" i="28"/>
  <c r="F80" i="27"/>
  <c r="U79" i="28"/>
  <c r="T80" i="28"/>
  <c r="L81" i="28" l="1"/>
  <c r="J82" i="28" s="1"/>
  <c r="D82" i="28" s="1"/>
  <c r="M81" i="28"/>
  <c r="K82" i="28" s="1"/>
  <c r="E82" i="28" s="1"/>
  <c r="S80" i="27"/>
  <c r="L80" i="27"/>
  <c r="J81" i="27" s="1"/>
  <c r="M80" i="27"/>
  <c r="K81" i="27" s="1"/>
  <c r="E81" i="27" s="1"/>
  <c r="F81" i="28"/>
  <c r="S81" i="28"/>
  <c r="S82" i="28" l="1"/>
  <c r="T82" i="28" s="1"/>
  <c r="F82" i="28"/>
  <c r="S81" i="27"/>
  <c r="T81" i="27" s="1"/>
  <c r="T80" i="27"/>
  <c r="U79" i="27"/>
  <c r="U80" i="28"/>
  <c r="T81" i="28"/>
  <c r="I81" i="27"/>
  <c r="D81" i="27"/>
  <c r="I82" i="28"/>
  <c r="U81" i="28" l="1"/>
  <c r="F81" i="27"/>
  <c r="M81" i="27"/>
  <c r="K82" i="27" s="1"/>
  <c r="L81" i="27"/>
  <c r="J82" i="27" s="1"/>
  <c r="D82" i="27" s="1"/>
  <c r="M82" i="28"/>
  <c r="K83" i="28" s="1"/>
  <c r="L82" i="28"/>
  <c r="J83" i="28" s="1"/>
  <c r="U80" i="27"/>
  <c r="F82" i="27" l="1"/>
  <c r="E83" i="28"/>
  <c r="E82" i="27"/>
  <c r="I82" i="27"/>
  <c r="I83" i="28"/>
  <c r="D83" i="28"/>
  <c r="L82" i="27" l="1"/>
  <c r="J83" i="27" s="1"/>
  <c r="M82" i="27"/>
  <c r="K83" i="27" s="1"/>
  <c r="E83" i="27" s="1"/>
  <c r="S82" i="27"/>
  <c r="M83" i="28"/>
  <c r="K84" i="28" s="1"/>
  <c r="E84" i="28" s="1"/>
  <c r="L83" i="28"/>
  <c r="J84" i="28" s="1"/>
  <c r="D84" i="28" s="1"/>
  <c r="F83" i="28"/>
  <c r="S83" i="28"/>
  <c r="F84" i="28" l="1"/>
  <c r="S83" i="27"/>
  <c r="U82" i="27" s="1"/>
  <c r="U82" i="28"/>
  <c r="T83" i="28"/>
  <c r="I84" i="28"/>
  <c r="S84" i="28"/>
  <c r="U83" i="28" s="1"/>
  <c r="T82" i="27"/>
  <c r="U81" i="27"/>
  <c r="I83" i="27"/>
  <c r="D83" i="27"/>
  <c r="M83" i="27" l="1"/>
  <c r="K84" i="27" s="1"/>
  <c r="L83" i="27"/>
  <c r="J84" i="27" s="1"/>
  <c r="D84" i="27" s="1"/>
  <c r="T83" i="27"/>
  <c r="T84" i="28"/>
  <c r="L84" i="28"/>
  <c r="J85" i="28" s="1"/>
  <c r="M84" i="28"/>
  <c r="K85" i="28" s="1"/>
  <c r="F83" i="27"/>
  <c r="I85" i="28" l="1"/>
  <c r="D85" i="28"/>
  <c r="E85" i="28"/>
  <c r="I84" i="27"/>
  <c r="F84" i="27"/>
  <c r="E84" i="27"/>
  <c r="F85" i="28" l="1"/>
  <c r="S84" i="27"/>
  <c r="M84" i="27"/>
  <c r="K85" i="27" s="1"/>
  <c r="L84" i="27"/>
  <c r="J85" i="27" s="1"/>
  <c r="S85" i="28"/>
  <c r="L85" i="28"/>
  <c r="J86" i="28" s="1"/>
  <c r="M85" i="28"/>
  <c r="K86" i="28" s="1"/>
  <c r="T84" i="27" l="1"/>
  <c r="U83" i="27"/>
  <c r="I85" i="27"/>
  <c r="D85" i="27"/>
  <c r="I86" i="28"/>
  <c r="D86" i="28"/>
  <c r="T85" i="28"/>
  <c r="U84" i="28"/>
  <c r="E86" i="28"/>
  <c r="E85" i="27"/>
  <c r="F85" i="27" l="1"/>
  <c r="F86" i="28"/>
  <c r="S85" i="27"/>
  <c r="L85" i="27"/>
  <c r="J86" i="27" s="1"/>
  <c r="D86" i="27" s="1"/>
  <c r="M85" i="27"/>
  <c r="K86" i="27" s="1"/>
  <c r="E86" i="27" s="1"/>
  <c r="S86" i="28"/>
  <c r="M86" i="28"/>
  <c r="K87" i="28" s="1"/>
  <c r="E87" i="28" s="1"/>
  <c r="L86" i="28"/>
  <c r="J87" i="28" s="1"/>
  <c r="S86" i="27" l="1"/>
  <c r="U85" i="27" s="1"/>
  <c r="F86" i="27"/>
  <c r="S87" i="28"/>
  <c r="U86" i="28" s="1"/>
  <c r="U85" i="28"/>
  <c r="T86" i="28"/>
  <c r="U84" i="27"/>
  <c r="T85" i="27"/>
  <c r="I87" i="28"/>
  <c r="I86" i="27"/>
  <c r="D87" i="28"/>
  <c r="T86" i="27" l="1"/>
  <c r="M86" i="27"/>
  <c r="K87" i="27" s="1"/>
  <c r="L86" i="27"/>
  <c r="J87" i="27" s="1"/>
  <c r="F87" i="28"/>
  <c r="M87" i="28"/>
  <c r="K88" i="28" s="1"/>
  <c r="L87" i="28"/>
  <c r="J88" i="28" s="1"/>
  <c r="D88" i="28" s="1"/>
  <c r="T87" i="28"/>
  <c r="F88" i="28" l="1"/>
  <c r="E88" i="28"/>
  <c r="I87" i="27"/>
  <c r="D87" i="27"/>
  <c r="I88" i="28"/>
  <c r="E87" i="27"/>
  <c r="S87" i="27" l="1"/>
  <c r="F87" i="27"/>
  <c r="L87" i="27"/>
  <c r="J88" i="27" s="1"/>
  <c r="D88" i="27" s="1"/>
  <c r="M87" i="27"/>
  <c r="K88" i="27" s="1"/>
  <c r="E88" i="27" s="1"/>
  <c r="L88" i="28"/>
  <c r="J89" i="28" s="1"/>
  <c r="M88" i="28"/>
  <c r="K89" i="28" s="1"/>
  <c r="E89" i="28" s="1"/>
  <c r="S88" i="28"/>
  <c r="F88" i="27" l="1"/>
  <c r="S88" i="27"/>
  <c r="T88" i="27" s="1"/>
  <c r="I89" i="28"/>
  <c r="D89" i="28"/>
  <c r="S89" i="28"/>
  <c r="U88" i="28" s="1"/>
  <c r="I88" i="27"/>
  <c r="U87" i="28"/>
  <c r="T88" i="28"/>
  <c r="T87" i="27"/>
  <c r="U86" i="27"/>
  <c r="T89" i="28" l="1"/>
  <c r="U87" i="27"/>
  <c r="F89" i="28"/>
  <c r="M88" i="27"/>
  <c r="K89" i="27" s="1"/>
  <c r="L88" i="27"/>
  <c r="J89" i="27" s="1"/>
  <c r="L89" i="28"/>
  <c r="J90" i="28" s="1"/>
  <c r="M89" i="28"/>
  <c r="K90" i="28" s="1"/>
  <c r="I89" i="27" l="1"/>
  <c r="D89" i="27"/>
  <c r="I90" i="28"/>
  <c r="E89" i="27"/>
  <c r="D90" i="28"/>
  <c r="E90" i="28"/>
  <c r="F90" i="28" l="1"/>
  <c r="L90" i="28"/>
  <c r="J91" i="28" s="1"/>
  <c r="M90" i="28"/>
  <c r="K91" i="28" s="1"/>
  <c r="E91" i="28" s="1"/>
  <c r="S89" i="27"/>
  <c r="F89" i="27"/>
  <c r="S90" i="28"/>
  <c r="M89" i="27"/>
  <c r="K90" i="27" s="1"/>
  <c r="E90" i="27" s="1"/>
  <c r="L89" i="27"/>
  <c r="J90" i="27" s="1"/>
  <c r="U89" i="28" l="1"/>
  <c r="T90" i="28"/>
  <c r="I91" i="28"/>
  <c r="S91" i="28"/>
  <c r="U90" i="28" s="1"/>
  <c r="I90" i="27"/>
  <c r="T89" i="27"/>
  <c r="U88" i="27"/>
  <c r="D91" i="28"/>
  <c r="S90" i="27"/>
  <c r="T90" i="27" s="1"/>
  <c r="D90" i="27"/>
  <c r="U89" i="27" l="1"/>
  <c r="F90" i="27"/>
  <c r="F91" i="28"/>
  <c r="M90" i="27"/>
  <c r="K91" i="27" s="1"/>
  <c r="L90" i="27"/>
  <c r="J91" i="27" s="1"/>
  <c r="D91" i="27" s="1"/>
  <c r="M91" i="28"/>
  <c r="K92" i="28" s="1"/>
  <c r="L91" i="28"/>
  <c r="J92" i="28" s="1"/>
  <c r="D92" i="28" s="1"/>
  <c r="T91" i="28"/>
  <c r="F92" i="28" l="1"/>
  <c r="E91" i="27"/>
  <c r="I92" i="28"/>
  <c r="E92" i="28"/>
  <c r="F91" i="27"/>
  <c r="I91" i="27"/>
  <c r="M92" i="28" l="1"/>
  <c r="K93" i="28" s="1"/>
  <c r="E93" i="28" s="1"/>
  <c r="L92" i="28"/>
  <c r="J93" i="28" s="1"/>
  <c r="L91" i="27"/>
  <c r="J92" i="27" s="1"/>
  <c r="M91" i="27"/>
  <c r="K92" i="27" s="1"/>
  <c r="E92" i="27" s="1"/>
  <c r="S92" i="28"/>
  <c r="S91" i="27"/>
  <c r="U90" i="27" l="1"/>
  <c r="T91" i="27"/>
  <c r="I92" i="27"/>
  <c r="D92" i="27"/>
  <c r="I93" i="28"/>
  <c r="D93" i="28"/>
  <c r="S92" i="27"/>
  <c r="S93" i="28"/>
  <c r="T93" i="28" s="1"/>
  <c r="T92" i="28"/>
  <c r="U91" i="28"/>
  <c r="F92" i="27" l="1"/>
  <c r="F93" i="28"/>
  <c r="T92" i="27"/>
  <c r="U91" i="27"/>
  <c r="L92" i="27"/>
  <c r="J93" i="27" s="1"/>
  <c r="D93" i="27" s="1"/>
  <c r="M92" i="27"/>
  <c r="K93" i="27" s="1"/>
  <c r="U92" i="28"/>
  <c r="L93" i="28"/>
  <c r="J94" i="28" s="1"/>
  <c r="D94" i="28" s="1"/>
  <c r="M93" i="28"/>
  <c r="K94" i="28" s="1"/>
  <c r="F94" i="28" l="1"/>
  <c r="F93" i="27"/>
  <c r="I94" i="28"/>
  <c r="E93" i="27"/>
  <c r="E94" i="28"/>
  <c r="I93" i="27"/>
  <c r="S94" i="28" l="1"/>
  <c r="M94" i="28"/>
  <c r="K95" i="28" s="1"/>
  <c r="E95" i="28" s="1"/>
  <c r="L94" i="28"/>
  <c r="J95" i="28" s="1"/>
  <c r="S93" i="27"/>
  <c r="M93" i="27"/>
  <c r="K94" i="27" s="1"/>
  <c r="L93" i="27"/>
  <c r="J94" i="27" s="1"/>
  <c r="S95" i="28" l="1"/>
  <c r="T95" i="28" s="1"/>
  <c r="I94" i="27"/>
  <c r="D94" i="27"/>
  <c r="I95" i="28"/>
  <c r="D95" i="28"/>
  <c r="E94" i="27"/>
  <c r="U92" i="27"/>
  <c r="T93" i="27"/>
  <c r="U93" i="28"/>
  <c r="T94" i="28"/>
  <c r="U94" i="28" l="1"/>
  <c r="F95" i="28"/>
  <c r="S94" i="27"/>
  <c r="L94" i="27"/>
  <c r="J95" i="27" s="1"/>
  <c r="D95" i="27" s="1"/>
  <c r="M94" i="27"/>
  <c r="K95" i="27" s="1"/>
  <c r="M95" i="28"/>
  <c r="K96" i="28" s="1"/>
  <c r="L95" i="28"/>
  <c r="J96" i="28" s="1"/>
  <c r="D96" i="28" s="1"/>
  <c r="F94" i="27"/>
  <c r="F95" i="27" l="1"/>
  <c r="F96" i="28"/>
  <c r="E96" i="28"/>
  <c r="U93" i="27"/>
  <c r="T94" i="27"/>
  <c r="I95" i="27"/>
  <c r="I96" i="28"/>
  <c r="E95" i="27"/>
  <c r="L96" i="28" l="1"/>
  <c r="J97" i="28" s="1"/>
  <c r="M96" i="28"/>
  <c r="K97" i="28" s="1"/>
  <c r="S96" i="28"/>
  <c r="S95" i="27"/>
  <c r="M95" i="27"/>
  <c r="K96" i="27" s="1"/>
  <c r="L95" i="27"/>
  <c r="J96" i="27" s="1"/>
  <c r="T96" i="28" l="1"/>
  <c r="U95" i="28"/>
  <c r="I96" i="27"/>
  <c r="D96" i="27"/>
  <c r="E97" i="28"/>
  <c r="E96" i="27"/>
  <c r="U94" i="27"/>
  <c r="T95" i="27"/>
  <c r="I97" i="28"/>
  <c r="D97" i="28"/>
  <c r="M97" i="28" l="1"/>
  <c r="K98" i="28" s="1"/>
  <c r="E98" i="28" s="1"/>
  <c r="L97" i="28"/>
  <c r="J98" i="28" s="1"/>
  <c r="D98" i="28" s="1"/>
  <c r="S96" i="27"/>
  <c r="M96" i="27"/>
  <c r="K97" i="27" s="1"/>
  <c r="E97" i="27" s="1"/>
  <c r="L96" i="27"/>
  <c r="J97" i="27" s="1"/>
  <c r="D97" i="27" s="1"/>
  <c r="S97" i="28"/>
  <c r="F97" i="28"/>
  <c r="F96" i="27"/>
  <c r="S98" i="28" l="1"/>
  <c r="U97" i="28" s="1"/>
  <c r="S97" i="27"/>
  <c r="U96" i="28"/>
  <c r="T97" i="28"/>
  <c r="U95" i="27"/>
  <c r="T96" i="27"/>
  <c r="F98" i="28"/>
  <c r="I97" i="27"/>
  <c r="I98" i="28"/>
  <c r="F97" i="27"/>
  <c r="T98" i="28" l="1"/>
  <c r="M97" i="27"/>
  <c r="K98" i="27" s="1"/>
  <c r="L97" i="27"/>
  <c r="J98" i="27" s="1"/>
  <c r="M98" i="28"/>
  <c r="K99" i="28" s="1"/>
  <c r="L98" i="28"/>
  <c r="J99" i="28" s="1"/>
  <c r="U96" i="27"/>
  <c r="T97" i="27"/>
  <c r="I99" i="28" l="1"/>
  <c r="D99" i="28"/>
  <c r="I98" i="27"/>
  <c r="D98" i="27"/>
  <c r="E99" i="28"/>
  <c r="E98" i="27"/>
  <c r="S99" i="28" l="1"/>
  <c r="L98" i="27"/>
  <c r="J99" i="27" s="1"/>
  <c r="D99" i="27" s="1"/>
  <c r="M98" i="27"/>
  <c r="K99" i="27" s="1"/>
  <c r="F99" i="28"/>
  <c r="S98" i="27"/>
  <c r="F98" i="27"/>
  <c r="M99" i="28"/>
  <c r="K100" i="28" s="1"/>
  <c r="E100" i="28" s="1"/>
  <c r="L99" i="28"/>
  <c r="J100" i="28" s="1"/>
  <c r="D100" i="28" s="1"/>
  <c r="F100" i="28" l="1"/>
  <c r="S100" i="28"/>
  <c r="U99" i="28" s="1"/>
  <c r="F99" i="27"/>
  <c r="T98" i="27"/>
  <c r="U97" i="27"/>
  <c r="I99" i="27"/>
  <c r="I100" i="28"/>
  <c r="E99" i="27"/>
  <c r="U98" i="28"/>
  <c r="T99" i="28"/>
  <c r="T100" i="28" l="1"/>
  <c r="M100" i="28"/>
  <c r="K101" i="28" s="1"/>
  <c r="L100" i="28"/>
  <c r="J101" i="28" s="1"/>
  <c r="M99" i="27"/>
  <c r="K100" i="27" s="1"/>
  <c r="E100" i="27" s="1"/>
  <c r="L99" i="27"/>
  <c r="J100" i="27" s="1"/>
  <c r="S99" i="27"/>
  <c r="S100" i="27" l="1"/>
  <c r="U99" i="27" s="1"/>
  <c r="U98" i="27"/>
  <c r="T99" i="27"/>
  <c r="I101" i="28"/>
  <c r="D101" i="28"/>
  <c r="I100" i="27"/>
  <c r="D100" i="27"/>
  <c r="E101" i="28"/>
  <c r="T100" i="27" l="1"/>
  <c r="F100" i="27"/>
  <c r="S101" i="28"/>
  <c r="M101" i="28"/>
  <c r="K102" i="28" s="1"/>
  <c r="L101" i="28"/>
  <c r="J102" i="28" s="1"/>
  <c r="D102" i="28" s="1"/>
  <c r="L100" i="27"/>
  <c r="J101" i="27" s="1"/>
  <c r="M100" i="27"/>
  <c r="K101" i="27" s="1"/>
  <c r="F101" i="28"/>
  <c r="F102" i="28" l="1"/>
  <c r="I101" i="27"/>
  <c r="U100" i="28"/>
  <c r="T101" i="28"/>
  <c r="D101" i="27"/>
  <c r="I102" i="28"/>
  <c r="E101" i="27"/>
  <c r="E102" i="28"/>
  <c r="S102" i="28" l="1"/>
  <c r="M102" i="28"/>
  <c r="K103" i="28" s="1"/>
  <c r="E103" i="28" s="1"/>
  <c r="L102" i="28"/>
  <c r="J103" i="28" s="1"/>
  <c r="L101" i="27"/>
  <c r="J102" i="27" s="1"/>
  <c r="D102" i="27" s="1"/>
  <c r="M101" i="27"/>
  <c r="K102" i="27" s="1"/>
  <c r="E102" i="27" s="1"/>
  <c r="F101" i="27"/>
  <c r="S101" i="27"/>
  <c r="S102" i="27" l="1"/>
  <c r="T102" i="27" s="1"/>
  <c r="I103" i="28"/>
  <c r="D103" i="28"/>
  <c r="U100" i="27"/>
  <c r="T101" i="27"/>
  <c r="S103" i="28"/>
  <c r="T103" i="28" s="1"/>
  <c r="F102" i="27"/>
  <c r="I102" i="27"/>
  <c r="T102" i="28"/>
  <c r="U101" i="28"/>
  <c r="U101" i="27" l="1"/>
  <c r="U102" i="28"/>
  <c r="M103" i="28"/>
  <c r="K104" i="28" s="1"/>
  <c r="L103" i="28"/>
  <c r="J104" i="28" s="1"/>
  <c r="D104" i="28" s="1"/>
  <c r="M102" i="27"/>
  <c r="K103" i="27" s="1"/>
  <c r="L102" i="27"/>
  <c r="J103" i="27" s="1"/>
  <c r="F103" i="28"/>
  <c r="F104" i="28" l="1"/>
  <c r="E104" i="28"/>
  <c r="I104" i="28"/>
  <c r="I103" i="27"/>
  <c r="D103" i="27"/>
  <c r="E103" i="27"/>
  <c r="M103" i="27" l="1"/>
  <c r="K104" i="27" s="1"/>
  <c r="E104" i="27" s="1"/>
  <c r="L103" i="27"/>
  <c r="J104" i="27" s="1"/>
  <c r="D104" i="27" s="1"/>
  <c r="M104" i="28"/>
  <c r="K105" i="28" s="1"/>
  <c r="E105" i="28" s="1"/>
  <c r="L104" i="28"/>
  <c r="J105" i="28" s="1"/>
  <c r="S103" i="27"/>
  <c r="F103" i="27"/>
  <c r="S104" i="28"/>
  <c r="F104" i="27" l="1"/>
  <c r="I105" i="28"/>
  <c r="D105" i="28"/>
  <c r="T104" i="28"/>
  <c r="U103" i="28"/>
  <c r="S104" i="27"/>
  <c r="T104" i="27" s="1"/>
  <c r="I104" i="27"/>
  <c r="S105" i="28"/>
  <c r="U104" i="28" s="1"/>
  <c r="T103" i="27"/>
  <c r="U102" i="27"/>
  <c r="U103" i="27" l="1"/>
  <c r="L105" i="28"/>
  <c r="J106" i="28" s="1"/>
  <c r="D106" i="28" s="1"/>
  <c r="M105" i="28"/>
  <c r="K106" i="28" s="1"/>
  <c r="T105" i="28"/>
  <c r="F105" i="28"/>
  <c r="M104" i="27"/>
  <c r="K105" i="27" s="1"/>
  <c r="L104" i="27"/>
  <c r="J105" i="27" s="1"/>
  <c r="I105" i="27" l="1"/>
  <c r="D105" i="27"/>
  <c r="E105" i="27"/>
  <c r="E106" i="28"/>
  <c r="F106" i="28"/>
  <c r="I106" i="28"/>
  <c r="L106" i="28" l="1"/>
  <c r="J107" i="28" s="1"/>
  <c r="M106" i="28"/>
  <c r="K107" i="28" s="1"/>
  <c r="E107" i="28" s="1"/>
  <c r="S106" i="28"/>
  <c r="F105" i="27"/>
  <c r="S105" i="27"/>
  <c r="L105" i="27"/>
  <c r="J106" i="27" s="1"/>
  <c r="M105" i="27"/>
  <c r="K106" i="27" s="1"/>
  <c r="T105" i="27" l="1"/>
  <c r="U104" i="27"/>
  <c r="S107" i="28"/>
  <c r="U106" i="28" s="1"/>
  <c r="T106" i="28"/>
  <c r="U105" i="28"/>
  <c r="I106" i="27"/>
  <c r="D106" i="27"/>
  <c r="E106" i="27"/>
  <c r="I107" i="28"/>
  <c r="D107" i="28"/>
  <c r="T107" i="28" l="1"/>
  <c r="F107" i="28"/>
  <c r="S106" i="27"/>
  <c r="F106" i="27"/>
  <c r="M106" i="27"/>
  <c r="K107" i="27" s="1"/>
  <c r="L106" i="27"/>
  <c r="J107" i="27" s="1"/>
  <c r="D107" i="27" s="1"/>
  <c r="L107" i="28"/>
  <c r="J108" i="28" s="1"/>
  <c r="M107" i="28"/>
  <c r="K108" i="28" s="1"/>
  <c r="F107" i="27" l="1"/>
  <c r="I108" i="28"/>
  <c r="E108" i="28"/>
  <c r="U105" i="27"/>
  <c r="T106" i="27"/>
  <c r="D108" i="28"/>
  <c r="I107" i="27"/>
  <c r="E107" i="27"/>
  <c r="L108" i="28" l="1"/>
  <c r="J109" i="28" s="1"/>
  <c r="D109" i="28" s="1"/>
  <c r="M108" i="28"/>
  <c r="K109" i="28" s="1"/>
  <c r="E109" i="28" s="1"/>
  <c r="F108" i="28"/>
  <c r="S108" i="28"/>
  <c r="S107" i="27"/>
  <c r="M107" i="27"/>
  <c r="K108" i="27" s="1"/>
  <c r="E108" i="27" s="1"/>
  <c r="L107" i="27"/>
  <c r="J108" i="27" s="1"/>
  <c r="S109" i="28" l="1"/>
  <c r="U108" i="28" s="1"/>
  <c r="F109" i="28"/>
  <c r="I108" i="27"/>
  <c r="D108" i="27"/>
  <c r="S108" i="27"/>
  <c r="T108" i="27" s="1"/>
  <c r="T108" i="28"/>
  <c r="U107" i="28"/>
  <c r="T107" i="27"/>
  <c r="U106" i="27"/>
  <c r="I109" i="28"/>
  <c r="T109" i="28" l="1"/>
  <c r="U107" i="27"/>
  <c r="F108" i="27"/>
  <c r="L108" i="27"/>
  <c r="J109" i="27" s="1"/>
  <c r="M108" i="27"/>
  <c r="K109" i="27" s="1"/>
  <c r="M109" i="28"/>
  <c r="K110" i="28" s="1"/>
  <c r="L109" i="28"/>
  <c r="J110" i="28" s="1"/>
  <c r="I109" i="27" l="1"/>
  <c r="I110" i="28"/>
  <c r="D110" i="28"/>
  <c r="E110" i="28"/>
  <c r="D109" i="27"/>
  <c r="E109" i="27"/>
  <c r="F109" i="27" l="1"/>
  <c r="L110" i="28"/>
  <c r="J111" i="28" s="1"/>
  <c r="D111" i="28" s="1"/>
  <c r="M110" i="28"/>
  <c r="K111" i="28" s="1"/>
  <c r="E111" i="28" s="1"/>
  <c r="S110" i="28"/>
  <c r="S109" i="27"/>
  <c r="F110" i="28"/>
  <c r="L109" i="27"/>
  <c r="J110" i="27" s="1"/>
  <c r="D110" i="27" s="1"/>
  <c r="M109" i="27"/>
  <c r="K110" i="27" s="1"/>
  <c r="F110" i="27" l="1"/>
  <c r="T109" i="27"/>
  <c r="U108" i="27"/>
  <c r="I111" i="28"/>
  <c r="S111" i="28"/>
  <c r="U109" i="28"/>
  <c r="T110" i="28"/>
  <c r="F111" i="28"/>
  <c r="I110" i="27"/>
  <c r="E110" i="27"/>
  <c r="M110" i="27" l="1"/>
  <c r="K111" i="27" s="1"/>
  <c r="E111" i="27" s="1"/>
  <c r="L110" i="27"/>
  <c r="J111" i="27" s="1"/>
  <c r="S110" i="27"/>
  <c r="T111" i="28"/>
  <c r="U110" i="28"/>
  <c r="L111" i="28"/>
  <c r="J112" i="28" s="1"/>
  <c r="M111" i="28"/>
  <c r="K112" i="28" s="1"/>
  <c r="E112" i="28" l="1"/>
  <c r="I111" i="27"/>
  <c r="D111" i="27"/>
  <c r="S111" i="27"/>
  <c r="T111" i="27" s="1"/>
  <c r="I112" i="28"/>
  <c r="D112" i="28"/>
  <c r="U109" i="27"/>
  <c r="T110" i="27"/>
  <c r="U110" i="27" l="1"/>
  <c r="L112" i="28"/>
  <c r="J113" i="28" s="1"/>
  <c r="D113" i="28" s="1"/>
  <c r="M112" i="28"/>
  <c r="K113" i="28" s="1"/>
  <c r="M111" i="27"/>
  <c r="K112" i="27" s="1"/>
  <c r="L111" i="27"/>
  <c r="J112" i="27" s="1"/>
  <c r="D112" i="27" s="1"/>
  <c r="F112" i="28"/>
  <c r="S112" i="28"/>
  <c r="F111" i="27"/>
  <c r="U111" i="28" l="1"/>
  <c r="T112" i="28"/>
  <c r="I112" i="27"/>
  <c r="E112" i="27"/>
  <c r="F113" i="28"/>
  <c r="F112" i="27"/>
  <c r="E113" i="28"/>
  <c r="I113" i="28"/>
  <c r="S113" i="28" l="1"/>
  <c r="L112" i="27"/>
  <c r="J113" i="27" s="1"/>
  <c r="M112" i="27"/>
  <c r="K113" i="27" s="1"/>
  <c r="E113" i="27" s="1"/>
  <c r="L113" i="28"/>
  <c r="J114" i="28" s="1"/>
  <c r="M113" i="28"/>
  <c r="K114" i="28" s="1"/>
  <c r="E114" i="28" s="1"/>
  <c r="S112" i="27"/>
  <c r="U111" i="27" l="1"/>
  <c r="T112" i="27"/>
  <c r="I113" i="27"/>
  <c r="D113" i="27"/>
  <c r="S114" i="28"/>
  <c r="T114" i="28" s="1"/>
  <c r="S113" i="27"/>
  <c r="T113" i="27" s="1"/>
  <c r="I114" i="28"/>
  <c r="D114" i="28"/>
  <c r="U112" i="28"/>
  <c r="T113" i="28"/>
  <c r="U113" i="28" l="1"/>
  <c r="F114" i="28"/>
  <c r="F113" i="27"/>
  <c r="U112" i="27"/>
  <c r="L114" i="28"/>
  <c r="J115" i="28" s="1"/>
  <c r="D115" i="28" s="1"/>
  <c r="M114" i="28"/>
  <c r="K115" i="28" s="1"/>
  <c r="L113" i="27"/>
  <c r="J114" i="27" s="1"/>
  <c r="M113" i="27"/>
  <c r="K114" i="27" s="1"/>
  <c r="F115" i="28" l="1"/>
  <c r="E115" i="28"/>
  <c r="I114" i="27"/>
  <c r="I115" i="28"/>
  <c r="E114" i="27"/>
  <c r="D114" i="27"/>
  <c r="F114" i="27" l="1"/>
  <c r="L115" i="28"/>
  <c r="J116" i="28" s="1"/>
  <c r="M115" i="28"/>
  <c r="K116" i="28" s="1"/>
  <c r="E116" i="28" s="1"/>
  <c r="S114" i="27"/>
  <c r="L114" i="27"/>
  <c r="J115" i="27" s="1"/>
  <c r="M114" i="27"/>
  <c r="K115" i="27" s="1"/>
  <c r="E115" i="27" s="1"/>
  <c r="S115" i="28"/>
  <c r="S115" i="27" l="1"/>
  <c r="T115" i="27" s="1"/>
  <c r="I115" i="27"/>
  <c r="I116" i="28"/>
  <c r="D116" i="28"/>
  <c r="U113" i="27"/>
  <c r="T114" i="27"/>
  <c r="D115" i="27"/>
  <c r="S116" i="28"/>
  <c r="U115" i="28" s="1"/>
  <c r="T115" i="28"/>
  <c r="U114" i="28"/>
  <c r="T116" i="28" l="1"/>
  <c r="F115" i="27"/>
  <c r="M115" i="27"/>
  <c r="K116" i="27" s="1"/>
  <c r="L115" i="27"/>
  <c r="J116" i="27" s="1"/>
  <c r="D116" i="27" s="1"/>
  <c r="F116" i="28"/>
  <c r="U114" i="27"/>
  <c r="M116" i="28"/>
  <c r="K117" i="28" s="1"/>
  <c r="L116" i="28"/>
  <c r="J117" i="28" s="1"/>
  <c r="F116" i="27" l="1"/>
  <c r="E116" i="27"/>
  <c r="E117" i="28"/>
  <c r="I117" i="28"/>
  <c r="D117" i="28"/>
  <c r="I116" i="27"/>
  <c r="M117" i="28" l="1"/>
  <c r="K118" i="28" s="1"/>
  <c r="E118" i="28" s="1"/>
  <c r="L117" i="28"/>
  <c r="J118" i="28" s="1"/>
  <c r="D118" i="28" s="1"/>
  <c r="S117" i="28"/>
  <c r="F117" i="28"/>
  <c r="M116" i="27"/>
  <c r="K117" i="27" s="1"/>
  <c r="L116" i="27"/>
  <c r="J117" i="27" s="1"/>
  <c r="S116" i="27"/>
  <c r="S118" i="28" l="1"/>
  <c r="U117" i="28" s="1"/>
  <c r="U115" i="27"/>
  <c r="T116" i="27"/>
  <c r="F118" i="28"/>
  <c r="I118" i="28"/>
  <c r="E117" i="27"/>
  <c r="U116" i="28"/>
  <c r="T117" i="28"/>
  <c r="I117" i="27"/>
  <c r="D117" i="27"/>
  <c r="F117" i="27" l="1"/>
  <c r="L118" i="28"/>
  <c r="J119" i="28" s="1"/>
  <c r="M118" i="28"/>
  <c r="K119" i="28" s="1"/>
  <c r="T118" i="28"/>
  <c r="M117" i="27"/>
  <c r="K118" i="27" s="1"/>
  <c r="E118" i="27" s="1"/>
  <c r="L117" i="27"/>
  <c r="J118" i="27" s="1"/>
  <c r="S117" i="27"/>
  <c r="I119" i="28" l="1"/>
  <c r="D119" i="28"/>
  <c r="T117" i="27"/>
  <c r="U116" i="27"/>
  <c r="I118" i="27"/>
  <c r="D118" i="27"/>
  <c r="S118" i="27"/>
  <c r="T118" i="27" s="1"/>
  <c r="E119" i="28"/>
  <c r="S119" i="28" l="1"/>
  <c r="F119" i="28"/>
  <c r="M118" i="27"/>
  <c r="K119" i="27" s="1"/>
  <c r="L118" i="27"/>
  <c r="J119" i="27" s="1"/>
  <c r="D119" i="27" s="1"/>
  <c r="F118" i="27"/>
  <c r="U117" i="27"/>
  <c r="L119" i="28"/>
  <c r="J120" i="28" s="1"/>
  <c r="M119" i="28"/>
  <c r="K120" i="28" s="1"/>
  <c r="F119" i="27" l="1"/>
  <c r="E119" i="27"/>
  <c r="I120" i="28"/>
  <c r="D120" i="28"/>
  <c r="E120" i="28"/>
  <c r="I119" i="27"/>
  <c r="U118" i="28"/>
  <c r="T119" i="28"/>
  <c r="M119" i="27" l="1"/>
  <c r="K120" i="27" s="1"/>
  <c r="E120" i="27" s="1"/>
  <c r="L119" i="27"/>
  <c r="J120" i="27" s="1"/>
  <c r="L120" i="28"/>
  <c r="J121" i="28" s="1"/>
  <c r="D121" i="28" s="1"/>
  <c r="M120" i="28"/>
  <c r="K121" i="28" s="1"/>
  <c r="S120" i="28"/>
  <c r="F120" i="28"/>
  <c r="S119" i="27"/>
  <c r="F121" i="28" l="1"/>
  <c r="S120" i="27"/>
  <c r="U119" i="27" s="1"/>
  <c r="I121" i="28"/>
  <c r="E121" i="28"/>
  <c r="I120" i="27"/>
  <c r="D120" i="27"/>
  <c r="T119" i="27"/>
  <c r="U118" i="27"/>
  <c r="U119" i="28"/>
  <c r="T120" i="28"/>
  <c r="T120" i="27" l="1"/>
  <c r="F120" i="27"/>
  <c r="L121" i="28"/>
  <c r="J122" i="28" s="1"/>
  <c r="M121" i="28"/>
  <c r="K122" i="28" s="1"/>
  <c r="E122" i="28" s="1"/>
  <c r="M120" i="27"/>
  <c r="K121" i="27" s="1"/>
  <c r="L120" i="27"/>
  <c r="J121" i="27" s="1"/>
  <c r="D121" i="27" s="1"/>
  <c r="S121" i="28"/>
  <c r="T121" i="28" l="1"/>
  <c r="U120" i="28"/>
  <c r="I122" i="28"/>
  <c r="D122" i="28"/>
  <c r="I121" i="27"/>
  <c r="E121" i="27"/>
  <c r="F121" i="27"/>
  <c r="S122" i="28"/>
  <c r="S121" i="27" l="1"/>
  <c r="F122" i="28"/>
  <c r="U121" i="28"/>
  <c r="L121" i="27"/>
  <c r="J122" i="27" s="1"/>
  <c r="M121" i="27"/>
  <c r="K122" i="27" s="1"/>
  <c r="E122" i="27" s="1"/>
  <c r="L122" i="28"/>
  <c r="J123" i="28" s="1"/>
  <c r="M122" i="28"/>
  <c r="K123" i="28" s="1"/>
  <c r="T122" i="28"/>
  <c r="E123" i="28" l="1"/>
  <c r="I123" i="28"/>
  <c r="S122" i="27"/>
  <c r="U121" i="27" s="1"/>
  <c r="T121" i="27"/>
  <c r="U120" i="27"/>
  <c r="I122" i="27"/>
  <c r="D122" i="27"/>
  <c r="D123" i="28"/>
  <c r="T122" i="27" l="1"/>
  <c r="F123" i="28"/>
  <c r="M123" i="28"/>
  <c r="K124" i="28" s="1"/>
  <c r="E124" i="28" s="1"/>
  <c r="L123" i="28"/>
  <c r="J124" i="28" s="1"/>
  <c r="D124" i="28" s="1"/>
  <c r="F122" i="27"/>
  <c r="S123" i="28"/>
  <c r="L122" i="27"/>
  <c r="J123" i="27" s="1"/>
  <c r="D123" i="27" s="1"/>
  <c r="M122" i="27"/>
  <c r="K123" i="27" s="1"/>
  <c r="F124" i="28" l="1"/>
  <c r="F123" i="27"/>
  <c r="E123" i="27"/>
  <c r="S124" i="28"/>
  <c r="U123" i="28" s="1"/>
  <c r="U122" i="28"/>
  <c r="T123" i="28"/>
  <c r="I123" i="27"/>
  <c r="I124" i="28"/>
  <c r="L124" i="28" l="1"/>
  <c r="J125" i="28" s="1"/>
  <c r="M124" i="28"/>
  <c r="K125" i="28" s="1"/>
  <c r="M123" i="27"/>
  <c r="K124" i="27" s="1"/>
  <c r="E124" i="27" s="1"/>
  <c r="L123" i="27"/>
  <c r="J124" i="27" s="1"/>
  <c r="T124" i="28"/>
  <c r="S123" i="27"/>
  <c r="S124" i="27" l="1"/>
  <c r="T124" i="27" s="1"/>
  <c r="E125" i="28"/>
  <c r="I125" i="28"/>
  <c r="D125" i="28"/>
  <c r="I124" i="27"/>
  <c r="D124" i="27"/>
  <c r="U122" i="27"/>
  <c r="T123" i="27"/>
  <c r="U123" i="27" l="1"/>
  <c r="M124" i="27"/>
  <c r="K125" i="27" s="1"/>
  <c r="L124" i="27"/>
  <c r="J125" i="27" s="1"/>
  <c r="D125" i="27" s="1"/>
  <c r="F125" i="28"/>
  <c r="F124" i="27"/>
  <c r="S125" i="28"/>
  <c r="L125" i="28"/>
  <c r="J126" i="28" s="1"/>
  <c r="D126" i="28" s="1"/>
  <c r="M125" i="28"/>
  <c r="K126" i="28" s="1"/>
  <c r="F126" i="28" l="1"/>
  <c r="F125" i="27"/>
  <c r="E126" i="28"/>
  <c r="I125" i="27"/>
  <c r="I126" i="28"/>
  <c r="T125" i="28"/>
  <c r="U124" i="28"/>
  <c r="E125" i="27"/>
  <c r="L126" i="28" l="1"/>
  <c r="J127" i="28" s="1"/>
  <c r="M126" i="28"/>
  <c r="K127" i="28" s="1"/>
  <c r="S125" i="27"/>
  <c r="S126" i="28"/>
  <c r="M125" i="27"/>
  <c r="K126" i="27" s="1"/>
  <c r="E126" i="27" s="1"/>
  <c r="L125" i="27"/>
  <c r="J126" i="27" s="1"/>
  <c r="I126" i="27" l="1"/>
  <c r="D126" i="27"/>
  <c r="S126" i="27"/>
  <c r="U125" i="27" s="1"/>
  <c r="U124" i="27"/>
  <c r="T125" i="27"/>
  <c r="T126" i="28"/>
  <c r="U125" i="28"/>
  <c r="E127" i="28"/>
  <c r="I127" i="28"/>
  <c r="D127" i="28"/>
  <c r="S127" i="28" l="1"/>
  <c r="F127" i="28"/>
  <c r="T126" i="27"/>
  <c r="F126" i="27"/>
  <c r="M127" i="28"/>
  <c r="K128" i="28" s="1"/>
  <c r="E128" i="28" s="1"/>
  <c r="L127" i="28"/>
  <c r="J128" i="28" s="1"/>
  <c r="L126" i="27"/>
  <c r="J127" i="27" s="1"/>
  <c r="D127" i="27" s="1"/>
  <c r="M126" i="27"/>
  <c r="K127" i="27" s="1"/>
  <c r="S128" i="28" l="1"/>
  <c r="U127" i="28" s="1"/>
  <c r="I127" i="27"/>
  <c r="E127" i="27"/>
  <c r="I128" i="28"/>
  <c r="F127" i="27"/>
  <c r="D128" i="28"/>
  <c r="U126" i="28"/>
  <c r="T127" i="28"/>
  <c r="T128" i="28" l="1"/>
  <c r="L128" i="28"/>
  <c r="J129" i="28" s="1"/>
  <c r="D129" i="28" s="1"/>
  <c r="M128" i="28"/>
  <c r="K129" i="28" s="1"/>
  <c r="S127" i="27"/>
  <c r="M127" i="27"/>
  <c r="K128" i="27" s="1"/>
  <c r="E128" i="27" s="1"/>
  <c r="L127" i="27"/>
  <c r="J128" i="27" s="1"/>
  <c r="F128" i="28"/>
  <c r="S128" i="27" l="1"/>
  <c r="T128" i="27" s="1"/>
  <c r="F129" i="28"/>
  <c r="T127" i="27"/>
  <c r="U126" i="27"/>
  <c r="I128" i="27"/>
  <c r="D128" i="27"/>
  <c r="E129" i="28"/>
  <c r="I129" i="28"/>
  <c r="U127" i="27" l="1"/>
  <c r="S129" i="28"/>
  <c r="L129" i="28"/>
  <c r="J130" i="28" s="1"/>
  <c r="M129" i="28"/>
  <c r="K130" i="28" s="1"/>
  <c r="F128" i="27"/>
  <c r="M128" i="27"/>
  <c r="K129" i="27" s="1"/>
  <c r="L128" i="27"/>
  <c r="J129" i="27" s="1"/>
  <c r="D129" i="27" s="1"/>
  <c r="F129" i="27" l="1"/>
  <c r="I130" i="28"/>
  <c r="D130" i="28"/>
  <c r="E130" i="28"/>
  <c r="E129" i="27"/>
  <c r="I129" i="27"/>
  <c r="T129" i="28"/>
  <c r="U128" i="28"/>
  <c r="S130" i="28" l="1"/>
  <c r="M129" i="27"/>
  <c r="K130" i="27" s="1"/>
  <c r="E130" i="27" s="1"/>
  <c r="L129" i="27"/>
  <c r="J130" i="27" s="1"/>
  <c r="F130" i="28"/>
  <c r="S129" i="27"/>
  <c r="L130" i="28"/>
  <c r="J131" i="28" s="1"/>
  <c r="M130" i="28"/>
  <c r="K131" i="28" s="1"/>
  <c r="I130" i="27" l="1"/>
  <c r="D130" i="27"/>
  <c r="I131" i="28"/>
  <c r="D131" i="28"/>
  <c r="E131" i="28"/>
  <c r="U128" i="27"/>
  <c r="T129" i="27"/>
  <c r="S130" i="27"/>
  <c r="T130" i="27" s="1"/>
  <c r="U129" i="28"/>
  <c r="T130" i="28"/>
  <c r="F131" i="28" l="1"/>
  <c r="F130" i="27"/>
  <c r="U129" i="27"/>
  <c r="L131" i="28"/>
  <c r="J132" i="28" s="1"/>
  <c r="M131" i="28"/>
  <c r="K132" i="28" s="1"/>
  <c r="E132" i="28" s="1"/>
  <c r="S131" i="28"/>
  <c r="M130" i="27"/>
  <c r="K131" i="27" s="1"/>
  <c r="L130" i="27"/>
  <c r="J131" i="27" s="1"/>
  <c r="U130" i="28" l="1"/>
  <c r="T131" i="28"/>
  <c r="I131" i="27"/>
  <c r="E131" i="27"/>
  <c r="I132" i="28"/>
  <c r="D132" i="28"/>
  <c r="S132" i="28"/>
  <c r="T132" i="28" s="1"/>
  <c r="D131" i="27"/>
  <c r="F132" i="28" l="1"/>
  <c r="F131" i="27"/>
  <c r="M132" i="28"/>
  <c r="K133" i="28" s="1"/>
  <c r="L132" i="28"/>
  <c r="J133" i="28" s="1"/>
  <c r="S131" i="27"/>
  <c r="M131" i="27"/>
  <c r="K132" i="27" s="1"/>
  <c r="E132" i="27" s="1"/>
  <c r="L131" i="27"/>
  <c r="J132" i="27" s="1"/>
  <c r="U131" i="28"/>
  <c r="S132" i="27" l="1"/>
  <c r="T132" i="27" s="1"/>
  <c r="I133" i="28"/>
  <c r="U130" i="27"/>
  <c r="T131" i="27"/>
  <c r="E133" i="28"/>
  <c r="I132" i="27"/>
  <c r="D133" i="28"/>
  <c r="D132" i="27"/>
  <c r="U131" i="27" l="1"/>
  <c r="M133" i="28"/>
  <c r="K134" i="28" s="1"/>
  <c r="E134" i="28" s="1"/>
  <c r="L133" i="28"/>
  <c r="J134" i="28" s="1"/>
  <c r="D134" i="28" s="1"/>
  <c r="F132" i="27"/>
  <c r="L132" i="27"/>
  <c r="J133" i="27" s="1"/>
  <c r="D133" i="27" s="1"/>
  <c r="M132" i="27"/>
  <c r="K133" i="27" s="1"/>
  <c r="S133" i="28"/>
  <c r="F133" i="28"/>
  <c r="F133" i="27" l="1"/>
  <c r="E133" i="27"/>
  <c r="I133" i="27"/>
  <c r="I134" i="28"/>
  <c r="T133" i="28"/>
  <c r="U132" i="28"/>
  <c r="F134" i="28"/>
  <c r="S134" i="28"/>
  <c r="T134" i="28" s="1"/>
  <c r="M134" i="28" l="1"/>
  <c r="K135" i="28" s="1"/>
  <c r="L134" i="28"/>
  <c r="J135" i="28" s="1"/>
  <c r="U133" i="28"/>
  <c r="L133" i="27"/>
  <c r="J134" i="27" s="1"/>
  <c r="M133" i="27"/>
  <c r="K134" i="27" s="1"/>
  <c r="E134" i="27" s="1"/>
  <c r="S133" i="27"/>
  <c r="T133" i="27" l="1"/>
  <c r="U132" i="27"/>
  <c r="I134" i="27"/>
  <c r="D134" i="27"/>
  <c r="I135" i="28"/>
  <c r="D135" i="28"/>
  <c r="S134" i="27"/>
  <c r="U133" i="27" s="1"/>
  <c r="E135" i="28"/>
  <c r="L135" i="28" l="1"/>
  <c r="J136" i="28" s="1"/>
  <c r="D136" i="28" s="1"/>
  <c r="M135" i="28"/>
  <c r="K136" i="28" s="1"/>
  <c r="E136" i="28" s="1"/>
  <c r="S135" i="28"/>
  <c r="F134" i="27"/>
  <c r="F135" i="28"/>
  <c r="L134" i="27"/>
  <c r="J135" i="27" s="1"/>
  <c r="D135" i="27" s="1"/>
  <c r="M134" i="27"/>
  <c r="K135" i="27" s="1"/>
  <c r="T134" i="27"/>
  <c r="F135" i="27" l="1"/>
  <c r="S136" i="28"/>
  <c r="E135" i="27"/>
  <c r="T135" i="28"/>
  <c r="U134" i="28"/>
  <c r="I135" i="27"/>
  <c r="F136" i="28"/>
  <c r="I136" i="28"/>
  <c r="L136" i="28" l="1"/>
  <c r="J137" i="28" s="1"/>
  <c r="M136" i="28"/>
  <c r="K137" i="28" s="1"/>
  <c r="U135" i="28"/>
  <c r="S135" i="27"/>
  <c r="L135" i="27"/>
  <c r="J136" i="27" s="1"/>
  <c r="M135" i="27"/>
  <c r="K136" i="27" s="1"/>
  <c r="E136" i="27" s="1"/>
  <c r="T136" i="28"/>
  <c r="S136" i="27" l="1"/>
  <c r="T136" i="27" s="1"/>
  <c r="T135" i="27"/>
  <c r="U134" i="27"/>
  <c r="I136" i="27"/>
  <c r="D136" i="27"/>
  <c r="E137" i="28"/>
  <c r="I137" i="28"/>
  <c r="D137" i="28"/>
  <c r="U135" i="27" l="1"/>
  <c r="L137" i="28"/>
  <c r="J138" i="28" s="1"/>
  <c r="D138" i="28" s="1"/>
  <c r="M137" i="28"/>
  <c r="K138" i="28" s="1"/>
  <c r="E138" i="28" s="1"/>
  <c r="S137" i="28"/>
  <c r="M136" i="27"/>
  <c r="K137" i="27" s="1"/>
  <c r="L136" i="27"/>
  <c r="J137" i="27" s="1"/>
  <c r="D137" i="27" s="1"/>
  <c r="F137" i="28"/>
  <c r="F136" i="27"/>
  <c r="F137" i="27" l="1"/>
  <c r="S138" i="28"/>
  <c r="F138" i="28"/>
  <c r="T137" i="28"/>
  <c r="U136" i="28"/>
  <c r="I137" i="27"/>
  <c r="E137" i="27"/>
  <c r="I138" i="28"/>
  <c r="L138" i="28" l="1"/>
  <c r="J139" i="28" s="1"/>
  <c r="M138" i="28"/>
  <c r="K139" i="28" s="1"/>
  <c r="U137" i="28"/>
  <c r="S137" i="27"/>
  <c r="M137" i="27"/>
  <c r="K138" i="27" s="1"/>
  <c r="L137" i="27"/>
  <c r="J138" i="27" s="1"/>
  <c r="T138" i="28"/>
  <c r="E139" i="28" l="1"/>
  <c r="I139" i="28"/>
  <c r="D139" i="28"/>
  <c r="T137" i="27"/>
  <c r="U136" i="27"/>
  <c r="E138" i="27"/>
  <c r="I138" i="27"/>
  <c r="D138" i="27"/>
  <c r="L139" i="28" l="1"/>
  <c r="J140" i="28" s="1"/>
  <c r="D140" i="28" s="1"/>
  <c r="M139" i="28"/>
  <c r="K140" i="28" s="1"/>
  <c r="E140" i="28" s="1"/>
  <c r="S139" i="28"/>
  <c r="F139" i="28"/>
  <c r="S138" i="27"/>
  <c r="F138" i="27"/>
  <c r="M138" i="27"/>
  <c r="K139" i="27" s="1"/>
  <c r="L138" i="27"/>
  <c r="J139" i="27" s="1"/>
  <c r="U137" i="27" l="1"/>
  <c r="T138" i="27"/>
  <c r="S140" i="28"/>
  <c r="T140" i="28" s="1"/>
  <c r="U138" i="28"/>
  <c r="T139" i="28"/>
  <c r="F140" i="28"/>
  <c r="I139" i="27"/>
  <c r="D139" i="27"/>
  <c r="E139" i="27"/>
  <c r="I140" i="28"/>
  <c r="U139" i="28" l="1"/>
  <c r="S139" i="27"/>
  <c r="M139" i="27"/>
  <c r="K140" i="27" s="1"/>
  <c r="L139" i="27"/>
  <c r="J140" i="27" s="1"/>
  <c r="D140" i="27" s="1"/>
  <c r="L140" i="28"/>
  <c r="J141" i="28" s="1"/>
  <c r="M140" i="28"/>
  <c r="K141" i="28" s="1"/>
  <c r="F139" i="27"/>
  <c r="F140" i="27" l="1"/>
  <c r="T139" i="27"/>
  <c r="U138" i="27"/>
  <c r="I140" i="27"/>
  <c r="E141" i="28"/>
  <c r="I141" i="28"/>
  <c r="D141" i="28"/>
  <c r="E140" i="27"/>
  <c r="S140" i="27" l="1"/>
  <c r="S141" i="28"/>
  <c r="F141" i="28"/>
  <c r="L141" i="28"/>
  <c r="J142" i="28" s="1"/>
  <c r="M141" i="28"/>
  <c r="K142" i="28" s="1"/>
  <c r="E142" i="28" s="1"/>
  <c r="M140" i="27"/>
  <c r="K141" i="27" s="1"/>
  <c r="L140" i="27"/>
  <c r="J141" i="27" s="1"/>
  <c r="I142" i="28" l="1"/>
  <c r="T141" i="28"/>
  <c r="U140" i="28"/>
  <c r="I141" i="27"/>
  <c r="D141" i="27"/>
  <c r="S142" i="28"/>
  <c r="U141" i="28" s="1"/>
  <c r="D142" i="28"/>
  <c r="E141" i="27"/>
  <c r="T140" i="27"/>
  <c r="U139" i="27"/>
  <c r="T142" i="28" l="1"/>
  <c r="L141" i="27"/>
  <c r="J142" i="27" s="1"/>
  <c r="D142" i="27" s="1"/>
  <c r="M141" i="27"/>
  <c r="K142" i="27" s="1"/>
  <c r="E142" i="27" s="1"/>
  <c r="S141" i="27"/>
  <c r="F142" i="28"/>
  <c r="F141" i="27"/>
  <c r="L142" i="28"/>
  <c r="J143" i="28" s="1"/>
  <c r="M142" i="28"/>
  <c r="K143" i="28" s="1"/>
  <c r="F142" i="27" l="1"/>
  <c r="E143" i="28"/>
  <c r="I142" i="27"/>
  <c r="U140" i="27"/>
  <c r="T141" i="27"/>
  <c r="I143" i="28"/>
  <c r="D143" i="28"/>
  <c r="S142" i="27"/>
  <c r="T142" i="27" s="1"/>
  <c r="F143" i="28" l="1"/>
  <c r="L142" i="27"/>
  <c r="J143" i="27" s="1"/>
  <c r="M142" i="27"/>
  <c r="K143" i="27" s="1"/>
  <c r="M143" i="28"/>
  <c r="K144" i="28" s="1"/>
  <c r="L143" i="28"/>
  <c r="J144" i="28" s="1"/>
  <c r="D144" i="28" s="1"/>
  <c r="U141" i="27"/>
  <c r="S143" i="28"/>
  <c r="F144" i="28" l="1"/>
  <c r="I143" i="27"/>
  <c r="D143" i="27"/>
  <c r="U142" i="28"/>
  <c r="T143" i="28"/>
  <c r="E144" i="28"/>
  <c r="I144" i="28"/>
  <c r="E143" i="27"/>
  <c r="S144" i="28" l="1"/>
  <c r="S143" i="27"/>
  <c r="F143" i="27"/>
  <c r="L144" i="28"/>
  <c r="J145" i="28" s="1"/>
  <c r="M144" i="28"/>
  <c r="K145" i="28" s="1"/>
  <c r="E145" i="28" s="1"/>
  <c r="L143" i="27"/>
  <c r="J144" i="27" s="1"/>
  <c r="M143" i="27"/>
  <c r="K144" i="27" s="1"/>
  <c r="S145" i="28" l="1"/>
  <c r="T145" i="28" s="1"/>
  <c r="I144" i="27"/>
  <c r="I145" i="28"/>
  <c r="D145" i="28"/>
  <c r="E144" i="27"/>
  <c r="D144" i="27"/>
  <c r="T143" i="27"/>
  <c r="U142" i="27"/>
  <c r="T144" i="28"/>
  <c r="U143" i="28"/>
  <c r="U144" i="28" l="1"/>
  <c r="F145" i="28"/>
  <c r="L144" i="27"/>
  <c r="J145" i="27" s="1"/>
  <c r="M144" i="27"/>
  <c r="K145" i="27" s="1"/>
  <c r="E145" i="27" s="1"/>
  <c r="L145" i="28"/>
  <c r="J146" i="28" s="1"/>
  <c r="M145" i="28"/>
  <c r="K146" i="28" s="1"/>
  <c r="F144" i="27"/>
  <c r="S144" i="27"/>
  <c r="I145" i="27" l="1"/>
  <c r="S145" i="27"/>
  <c r="T145" i="27" s="1"/>
  <c r="E146" i="28"/>
  <c r="I146" i="28"/>
  <c r="D146" i="28"/>
  <c r="U143" i="27"/>
  <c r="T144" i="27"/>
  <c r="D145" i="27"/>
  <c r="U144" i="27" l="1"/>
  <c r="L146" i="28"/>
  <c r="J147" i="28" s="1"/>
  <c r="D147" i="28" s="1"/>
  <c r="M146" i="28"/>
  <c r="K147" i="28" s="1"/>
  <c r="E147" i="28" s="1"/>
  <c r="S146" i="28"/>
  <c r="F145" i="27"/>
  <c r="F146" i="28"/>
  <c r="L145" i="27"/>
  <c r="J146" i="27" s="1"/>
  <c r="D146" i="27" s="1"/>
  <c r="M145" i="27"/>
  <c r="K146" i="27" s="1"/>
  <c r="F146" i="27" l="1"/>
  <c r="F147" i="28"/>
  <c r="E146" i="27"/>
  <c r="S147" i="28"/>
  <c r="T147" i="28" s="1"/>
  <c r="I146" i="27"/>
  <c r="T146" i="28"/>
  <c r="U145" i="28"/>
  <c r="I147" i="28"/>
  <c r="U146" i="28" l="1"/>
  <c r="M146" i="27"/>
  <c r="K147" i="27" s="1"/>
  <c r="E147" i="27" s="1"/>
  <c r="L146" i="27"/>
  <c r="J147" i="27" s="1"/>
  <c r="L147" i="28"/>
  <c r="J148" i="28" s="1"/>
  <c r="M147" i="28"/>
  <c r="K148" i="28" s="1"/>
  <c r="S146" i="27"/>
  <c r="S147" i="27" l="1"/>
  <c r="T147" i="27" s="1"/>
  <c r="E148" i="28"/>
  <c r="I147" i="27"/>
  <c r="D147" i="27"/>
  <c r="U145" i="27"/>
  <c r="T146" i="27"/>
  <c r="I148" i="28"/>
  <c r="D148" i="28"/>
  <c r="U146" i="27" l="1"/>
  <c r="S148" i="28"/>
  <c r="F147" i="27"/>
  <c r="F148" i="28"/>
  <c r="L148" i="28"/>
  <c r="J149" i="28" s="1"/>
  <c r="D149" i="28" s="1"/>
  <c r="M148" i="28"/>
  <c r="K149" i="28" s="1"/>
  <c r="E149" i="28" s="1"/>
  <c r="M147" i="27"/>
  <c r="K148" i="27" s="1"/>
  <c r="L147" i="27"/>
  <c r="J148" i="27" s="1"/>
  <c r="D148" i="27" s="1"/>
  <c r="S149" i="28" l="1"/>
  <c r="T149" i="28" s="1"/>
  <c r="F149" i="28"/>
  <c r="F148" i="27"/>
  <c r="E148" i="27"/>
  <c r="I148" i="27"/>
  <c r="I149" i="28"/>
  <c r="U147" i="28"/>
  <c r="T148" i="28"/>
  <c r="U148" i="28" l="1"/>
  <c r="L148" i="27"/>
  <c r="J149" i="27" s="1"/>
  <c r="M148" i="27"/>
  <c r="K149" i="27" s="1"/>
  <c r="E149" i="27" s="1"/>
  <c r="M149" i="28"/>
  <c r="K150" i="28" s="1"/>
  <c r="L149" i="28"/>
  <c r="J150" i="28" s="1"/>
  <c r="S148" i="27"/>
  <c r="I150" i="28" l="1"/>
  <c r="D150" i="28"/>
  <c r="E150" i="28"/>
  <c r="S149" i="27"/>
  <c r="U148" i="27" s="1"/>
  <c r="U147" i="27"/>
  <c r="T148" i="27"/>
  <c r="I149" i="27"/>
  <c r="D149" i="27"/>
  <c r="F149" i="27" l="1"/>
  <c r="F150" i="28"/>
  <c r="S150" i="28"/>
  <c r="L149" i="27"/>
  <c r="J150" i="27" s="1"/>
  <c r="M149" i="27"/>
  <c r="K150" i="27" s="1"/>
  <c r="T149" i="27"/>
  <c r="M150" i="28"/>
  <c r="K151" i="28" s="1"/>
  <c r="L150" i="28"/>
  <c r="J151" i="28" s="1"/>
  <c r="E150" i="27" l="1"/>
  <c r="I151" i="28"/>
  <c r="I150" i="27"/>
  <c r="D151" i="28"/>
  <c r="D150" i="27"/>
  <c r="E151" i="28"/>
  <c r="T150" i="28"/>
  <c r="U149" i="28"/>
  <c r="F150" i="27" l="1"/>
  <c r="L151" i="28"/>
  <c r="J152" i="28" s="1"/>
  <c r="D152" i="28" s="1"/>
  <c r="M151" i="28"/>
  <c r="K152" i="28" s="1"/>
  <c r="E152" i="28" s="1"/>
  <c r="F151" i="28"/>
  <c r="S150" i="27"/>
  <c r="S151" i="28"/>
  <c r="M150" i="27"/>
  <c r="K151" i="27" s="1"/>
  <c r="E151" i="27" s="1"/>
  <c r="L150" i="27"/>
  <c r="J151" i="27" s="1"/>
  <c r="D151" i="27" s="1"/>
  <c r="F151" i="27" l="1"/>
  <c r="S151" i="27"/>
  <c r="T151" i="27" s="1"/>
  <c r="S152" i="28"/>
  <c r="U151" i="28" s="1"/>
  <c r="I152" i="28"/>
  <c r="F152" i="28"/>
  <c r="T151" i="28"/>
  <c r="U150" i="28"/>
  <c r="I151" i="27"/>
  <c r="T150" i="27"/>
  <c r="U149" i="27"/>
  <c r="L152" i="28" l="1"/>
  <c r="J153" i="28" s="1"/>
  <c r="M152" i="28"/>
  <c r="K153" i="28" s="1"/>
  <c r="U150" i="27"/>
  <c r="L151" i="27"/>
  <c r="J152" i="27" s="1"/>
  <c r="M151" i="27"/>
  <c r="K152" i="27" s="1"/>
  <c r="T152" i="28"/>
  <c r="E153" i="28" l="1"/>
  <c r="I152" i="27"/>
  <c r="D152" i="27"/>
  <c r="E152" i="27"/>
  <c r="I153" i="28"/>
  <c r="D153" i="28"/>
  <c r="M152" i="27" l="1"/>
  <c r="K153" i="27" s="1"/>
  <c r="E153" i="27" s="1"/>
  <c r="L152" i="27"/>
  <c r="J153" i="27" s="1"/>
  <c r="D153" i="27" s="1"/>
  <c r="S153" i="28"/>
  <c r="S152" i="27"/>
  <c r="F153" i="28"/>
  <c r="M153" i="28"/>
  <c r="K154" i="28" s="1"/>
  <c r="E154" i="28" s="1"/>
  <c r="L153" i="28"/>
  <c r="J154" i="28" s="1"/>
  <c r="D154" i="28" s="1"/>
  <c r="F152" i="27"/>
  <c r="S154" i="28" l="1"/>
  <c r="T154" i="28" s="1"/>
  <c r="F154" i="28"/>
  <c r="S153" i="27"/>
  <c r="T153" i="27" s="1"/>
  <c r="I153" i="27"/>
  <c r="I154" i="28"/>
  <c r="T153" i="28"/>
  <c r="U152" i="28"/>
  <c r="F153" i="27"/>
  <c r="T152" i="27"/>
  <c r="U151" i="27"/>
  <c r="U153" i="28" l="1"/>
  <c r="L154" i="28"/>
  <c r="J155" i="28" s="1"/>
  <c r="M154" i="28"/>
  <c r="K155" i="28" s="1"/>
  <c r="U152" i="27"/>
  <c r="L153" i="27"/>
  <c r="J154" i="27" s="1"/>
  <c r="M153" i="27"/>
  <c r="K154" i="27" s="1"/>
  <c r="E154" i="27" l="1"/>
  <c r="I154" i="27"/>
  <c r="D154" i="27"/>
  <c r="E155" i="28"/>
  <c r="I155" i="28"/>
  <c r="D155" i="28"/>
  <c r="S155" i="28" l="1"/>
  <c r="M154" i="27"/>
  <c r="K155" i="27" s="1"/>
  <c r="E155" i="27" s="1"/>
  <c r="L154" i="27"/>
  <c r="J155" i="27" s="1"/>
  <c r="S154" i="27"/>
  <c r="L155" i="28"/>
  <c r="J156" i="28" s="1"/>
  <c r="D156" i="28" s="1"/>
  <c r="M155" i="28"/>
  <c r="K156" i="28" s="1"/>
  <c r="F155" i="28"/>
  <c r="F154" i="27"/>
  <c r="I155" i="27" l="1"/>
  <c r="I156" i="28"/>
  <c r="S155" i="27"/>
  <c r="T155" i="27" s="1"/>
  <c r="E156" i="28"/>
  <c r="F156" i="28"/>
  <c r="D155" i="27"/>
  <c r="T154" i="27"/>
  <c r="U153" i="27"/>
  <c r="T155" i="28"/>
  <c r="U154" i="28"/>
  <c r="L155" i="27" l="1"/>
  <c r="J156" i="27" s="1"/>
  <c r="D156" i="27" s="1"/>
  <c r="M155" i="27"/>
  <c r="K156" i="27" s="1"/>
  <c r="U154" i="27"/>
  <c r="F155" i="27"/>
  <c r="S156" i="28"/>
  <c r="L156" i="28"/>
  <c r="J157" i="28" s="1"/>
  <c r="M156" i="28"/>
  <c r="K157" i="28" s="1"/>
  <c r="I157" i="28" l="1"/>
  <c r="D157" i="28"/>
  <c r="F156" i="27"/>
  <c r="E157" i="28"/>
  <c r="E156" i="27"/>
  <c r="U155" i="28"/>
  <c r="T156" i="28"/>
  <c r="I156" i="27"/>
  <c r="M156" i="27" l="1"/>
  <c r="K157" i="27" s="1"/>
  <c r="E157" i="27" s="1"/>
  <c r="L156" i="27"/>
  <c r="J157" i="27" s="1"/>
  <c r="S157" i="28"/>
  <c r="F157" i="28"/>
  <c r="S156" i="27"/>
  <c r="M157" i="28"/>
  <c r="K158" i="28" s="1"/>
  <c r="E158" i="28" s="1"/>
  <c r="L157" i="28"/>
  <c r="J158" i="28" s="1"/>
  <c r="D158" i="28" s="1"/>
  <c r="S158" i="28" l="1"/>
  <c r="U157" i="28" s="1"/>
  <c r="F158" i="28"/>
  <c r="T156" i="27"/>
  <c r="U155" i="27"/>
  <c r="I157" i="27"/>
  <c r="D157" i="27"/>
  <c r="I158" i="28"/>
  <c r="T157" i="28"/>
  <c r="U156" i="28"/>
  <c r="S157" i="27"/>
  <c r="T158" i="28" l="1"/>
  <c r="M158" i="28"/>
  <c r="K159" i="28" s="1"/>
  <c r="L158" i="28"/>
  <c r="J159" i="28" s="1"/>
  <c r="T157" i="27"/>
  <c r="M157" i="27"/>
  <c r="K158" i="27" s="1"/>
  <c r="L157" i="27"/>
  <c r="J158" i="27" s="1"/>
  <c r="U156" i="27"/>
  <c r="F157" i="27"/>
  <c r="I159" i="28" l="1"/>
  <c r="D159" i="28"/>
  <c r="E158" i="27"/>
  <c r="I158" i="27"/>
  <c r="E159" i="28"/>
  <c r="D158" i="27"/>
  <c r="F159" i="28" l="1"/>
  <c r="F158" i="27"/>
  <c r="M158" i="27"/>
  <c r="K159" i="27" s="1"/>
  <c r="E159" i="27" s="1"/>
  <c r="L158" i="27"/>
  <c r="J159" i="27" s="1"/>
  <c r="S159" i="28"/>
  <c r="S158" i="27"/>
  <c r="L159" i="28"/>
  <c r="J160" i="28" s="1"/>
  <c r="D160" i="28" s="1"/>
  <c r="M159" i="28"/>
  <c r="K160" i="28" s="1"/>
  <c r="F160" i="28" l="1"/>
  <c r="S159" i="27"/>
  <c r="T159" i="27" s="1"/>
  <c r="T158" i="27"/>
  <c r="U157" i="27"/>
  <c r="I159" i="27"/>
  <c r="E160" i="28"/>
  <c r="I160" i="28"/>
  <c r="U158" i="28"/>
  <c r="T159" i="28"/>
  <c r="D159" i="27"/>
  <c r="U158" i="27" l="1"/>
  <c r="M160" i="28"/>
  <c r="K161" i="28" s="1"/>
  <c r="E161" i="28" s="1"/>
  <c r="L160" i="28"/>
  <c r="J161" i="28" s="1"/>
  <c r="S160" i="28"/>
  <c r="L159" i="27"/>
  <c r="J160" i="27" s="1"/>
  <c r="M159" i="27"/>
  <c r="K160" i="27" s="1"/>
  <c r="F159" i="27"/>
  <c r="S161" i="28" l="1"/>
  <c r="T161" i="28" s="1"/>
  <c r="I160" i="27"/>
  <c r="T160" i="28"/>
  <c r="U159" i="28"/>
  <c r="E160" i="27"/>
  <c r="I161" i="28"/>
  <c r="D161" i="28"/>
  <c r="D160" i="27"/>
  <c r="U160" i="28" l="1"/>
  <c r="L161" i="28"/>
  <c r="J162" i="28" s="1"/>
  <c r="D162" i="28" s="1"/>
  <c r="M161" i="28"/>
  <c r="K162" i="28" s="1"/>
  <c r="L160" i="27"/>
  <c r="J161" i="27" s="1"/>
  <c r="D161" i="27" s="1"/>
  <c r="M160" i="27"/>
  <c r="K161" i="27" s="1"/>
  <c r="E161" i="27" s="1"/>
  <c r="S160" i="27"/>
  <c r="F160" i="27"/>
  <c r="F161" i="28"/>
  <c r="F161" i="27" l="1"/>
  <c r="F162" i="28"/>
  <c r="I161" i="27"/>
  <c r="S161" i="27"/>
  <c r="T161" i="27" s="1"/>
  <c r="E162" i="28"/>
  <c r="T160" i="27"/>
  <c r="U159" i="27"/>
  <c r="I162" i="28"/>
  <c r="L161" i="27" l="1"/>
  <c r="J162" i="27" s="1"/>
  <c r="M161" i="27"/>
  <c r="K162" i="27" s="1"/>
  <c r="L162" i="28"/>
  <c r="J163" i="28" s="1"/>
  <c r="M162" i="28"/>
  <c r="K163" i="28" s="1"/>
  <c r="U160" i="27"/>
  <c r="S162" i="28"/>
  <c r="T162" i="28" l="1"/>
  <c r="U161" i="28"/>
  <c r="E162" i="27"/>
  <c r="E163" i="28"/>
  <c r="I163" i="28"/>
  <c r="D163" i="28"/>
  <c r="I162" i="27"/>
  <c r="D162" i="27"/>
  <c r="M162" i="27" l="1"/>
  <c r="K163" i="27" s="1"/>
  <c r="E163" i="27" s="1"/>
  <c r="L162" i="27"/>
  <c r="J163" i="27" s="1"/>
  <c r="D163" i="27" s="1"/>
  <c r="S163" i="28"/>
  <c r="F162" i="27"/>
  <c r="F163" i="28"/>
  <c r="S162" i="27"/>
  <c r="M163" i="28"/>
  <c r="K164" i="28" s="1"/>
  <c r="E164" i="28" s="1"/>
  <c r="L163" i="28"/>
  <c r="J164" i="28" s="1"/>
  <c r="S164" i="28" l="1"/>
  <c r="U163" i="28" s="1"/>
  <c r="S163" i="27"/>
  <c r="T162" i="27"/>
  <c r="U161" i="27"/>
  <c r="T163" i="28"/>
  <c r="U162" i="28"/>
  <c r="I164" i="28"/>
  <c r="F163" i="27"/>
  <c r="I163" i="27"/>
  <c r="D164" i="28"/>
  <c r="T164" i="28" l="1"/>
  <c r="T163" i="27"/>
  <c r="L163" i="27"/>
  <c r="J164" i="27" s="1"/>
  <c r="M163" i="27"/>
  <c r="K164" i="27" s="1"/>
  <c r="F164" i="28"/>
  <c r="M164" i="28"/>
  <c r="K165" i="28" s="1"/>
  <c r="L164" i="28"/>
  <c r="J165" i="28" s="1"/>
  <c r="D165" i="28" s="1"/>
  <c r="U162" i="27"/>
  <c r="F165" i="28" l="1"/>
  <c r="I164" i="27"/>
  <c r="D164" i="27"/>
  <c r="I165" i="28"/>
  <c r="E165" i="28"/>
  <c r="E164" i="27"/>
  <c r="M165" i="28" l="1"/>
  <c r="K166" i="28" s="1"/>
  <c r="E166" i="28" s="1"/>
  <c r="L165" i="28"/>
  <c r="J166" i="28" s="1"/>
  <c r="S165" i="28"/>
  <c r="F164" i="27"/>
  <c r="S164" i="27"/>
  <c r="L164" i="27"/>
  <c r="J165" i="27" s="1"/>
  <c r="D165" i="27" s="1"/>
  <c r="M164" i="27"/>
  <c r="K165" i="27" s="1"/>
  <c r="E165" i="27" s="1"/>
  <c r="F165" i="27" l="1"/>
  <c r="S166" i="28"/>
  <c r="U165" i="28" s="1"/>
  <c r="U164" i="28"/>
  <c r="T165" i="28"/>
  <c r="U163" i="27"/>
  <c r="T164" i="27"/>
  <c r="I166" i="28"/>
  <c r="D166" i="28"/>
  <c r="I165" i="27"/>
  <c r="S165" i="27"/>
  <c r="T165" i="27" s="1"/>
  <c r="M166" i="28" l="1"/>
  <c r="K167" i="28" s="1"/>
  <c r="L166" i="28"/>
  <c r="J167" i="28" s="1"/>
  <c r="D167" i="28" s="1"/>
  <c r="U164" i="27"/>
  <c r="L165" i="27"/>
  <c r="J166" i="27" s="1"/>
  <c r="M165" i="27"/>
  <c r="K166" i="27" s="1"/>
  <c r="T166" i="28"/>
  <c r="F166" i="28"/>
  <c r="F167" i="28" l="1"/>
  <c r="E166" i="27"/>
  <c r="I167" i="28"/>
  <c r="I166" i="27"/>
  <c r="D166" i="27"/>
  <c r="E167" i="28"/>
  <c r="S167" i="28" l="1"/>
  <c r="L166" i="27"/>
  <c r="J167" i="27" s="1"/>
  <c r="D167" i="27" s="1"/>
  <c r="M166" i="27"/>
  <c r="K167" i="27" s="1"/>
  <c r="F166" i="27"/>
  <c r="L167" i="28"/>
  <c r="J168" i="28" s="1"/>
  <c r="M167" i="28"/>
  <c r="K168" i="28" s="1"/>
  <c r="E168" i="28" s="1"/>
  <c r="S166" i="27"/>
  <c r="S168" i="28" l="1"/>
  <c r="T168" i="28" s="1"/>
  <c r="E167" i="27"/>
  <c r="I167" i="27"/>
  <c r="T166" i="27"/>
  <c r="U165" i="27"/>
  <c r="F167" i="27"/>
  <c r="I168" i="28"/>
  <c r="D168" i="28"/>
  <c r="T167" i="28"/>
  <c r="U166" i="28"/>
  <c r="U167" i="28" l="1"/>
  <c r="F168" i="28"/>
  <c r="S167" i="27"/>
  <c r="M168" i="28"/>
  <c r="K169" i="28" s="1"/>
  <c r="L168" i="28"/>
  <c r="J169" i="28" s="1"/>
  <c r="M167" i="27"/>
  <c r="K168" i="27" s="1"/>
  <c r="L167" i="27"/>
  <c r="J168" i="27" s="1"/>
  <c r="U166" i="27" l="1"/>
  <c r="T167" i="27"/>
  <c r="I169" i="28"/>
  <c r="E169" i="28"/>
  <c r="D169" i="28"/>
  <c r="I168" i="27"/>
  <c r="D168" i="27"/>
  <c r="E168" i="27"/>
  <c r="L168" i="27" l="1"/>
  <c r="J169" i="27" s="1"/>
  <c r="D169" i="27" s="1"/>
  <c r="M168" i="27"/>
  <c r="K169" i="27" s="1"/>
  <c r="F169" i="28"/>
  <c r="M169" i="28"/>
  <c r="K170" i="28" s="1"/>
  <c r="E170" i="28" s="1"/>
  <c r="L169" i="28"/>
  <c r="J170" i="28" s="1"/>
  <c r="D170" i="28" s="1"/>
  <c r="S168" i="27"/>
  <c r="F168" i="27"/>
  <c r="S169" i="28"/>
  <c r="T168" i="27" l="1"/>
  <c r="U167" i="27"/>
  <c r="F170" i="28"/>
  <c r="F169" i="27"/>
  <c r="I170" i="28"/>
  <c r="S170" i="28"/>
  <c r="T169" i="28"/>
  <c r="U168" i="28"/>
  <c r="E169" i="27"/>
  <c r="I169" i="27"/>
  <c r="M169" i="27" l="1"/>
  <c r="K170" i="27" s="1"/>
  <c r="E170" i="27" s="1"/>
  <c r="L169" i="27"/>
  <c r="J170" i="27" s="1"/>
  <c r="T170" i="28"/>
  <c r="M170" i="28"/>
  <c r="K171" i="28" s="1"/>
  <c r="L170" i="28"/>
  <c r="J171" i="28" s="1"/>
  <c r="S169" i="27"/>
  <c r="U169" i="28"/>
  <c r="U168" i="27" l="1"/>
  <c r="T169" i="27"/>
  <c r="I170" i="27"/>
  <c r="D170" i="27"/>
  <c r="I171" i="28"/>
  <c r="D171" i="28"/>
  <c r="E171" i="28"/>
  <c r="S170" i="27"/>
  <c r="L171" i="28" l="1"/>
  <c r="J172" i="28" s="1"/>
  <c r="D172" i="28" s="1"/>
  <c r="M171" i="28"/>
  <c r="K172" i="28" s="1"/>
  <c r="E172" i="28" s="1"/>
  <c r="U169" i="27"/>
  <c r="F170" i="27"/>
  <c r="F171" i="28"/>
  <c r="S171" i="28"/>
  <c r="L170" i="27"/>
  <c r="J171" i="27" s="1"/>
  <c r="D171" i="27" s="1"/>
  <c r="M170" i="27"/>
  <c r="K171" i="27" s="1"/>
  <c r="T170" i="27"/>
  <c r="F171" i="27" l="1"/>
  <c r="T171" i="28"/>
  <c r="U170" i="28"/>
  <c r="E171" i="27"/>
  <c r="I171" i="27"/>
  <c r="F172" i="28"/>
  <c r="S172" i="28"/>
  <c r="I172" i="28"/>
  <c r="U171" i="28" l="1"/>
  <c r="M172" i="28"/>
  <c r="K173" i="28" s="1"/>
  <c r="L172" i="28"/>
  <c r="J173" i="28" s="1"/>
  <c r="L171" i="27"/>
  <c r="J172" i="27" s="1"/>
  <c r="M171" i="27"/>
  <c r="K172" i="27" s="1"/>
  <c r="S171" i="27"/>
  <c r="T172" i="28"/>
  <c r="E173" i="28" l="1"/>
  <c r="U170" i="27"/>
  <c r="T171" i="27"/>
  <c r="I172" i="27"/>
  <c r="D172" i="27"/>
  <c r="E172" i="27"/>
  <c r="I173" i="28"/>
  <c r="D173" i="28"/>
  <c r="M172" i="27" l="1"/>
  <c r="K173" i="27" s="1"/>
  <c r="E173" i="27" s="1"/>
  <c r="L172" i="27"/>
  <c r="J173" i="27" s="1"/>
  <c r="D173" i="27" s="1"/>
  <c r="S172" i="27"/>
  <c r="F173" i="28"/>
  <c r="S173" i="28"/>
  <c r="M173" i="28"/>
  <c r="K174" i="28" s="1"/>
  <c r="L173" i="28"/>
  <c r="J174" i="28" s="1"/>
  <c r="D174" i="28" s="1"/>
  <c r="F172" i="27"/>
  <c r="T173" i="28" l="1"/>
  <c r="U172" i="28"/>
  <c r="S173" i="27"/>
  <c r="T173" i="27" s="1"/>
  <c r="I174" i="28"/>
  <c r="U171" i="27"/>
  <c r="T172" i="27"/>
  <c r="F174" i="28"/>
  <c r="I173" i="27"/>
  <c r="F173" i="27"/>
  <c r="E174" i="28"/>
  <c r="U172" i="27" l="1"/>
  <c r="L173" i="27"/>
  <c r="J174" i="27" s="1"/>
  <c r="M173" i="27"/>
  <c r="K174" i="27" s="1"/>
  <c r="L174" i="28"/>
  <c r="J175" i="28" s="1"/>
  <c r="M174" i="28"/>
  <c r="K175" i="28" s="1"/>
  <c r="S174" i="28"/>
  <c r="I175" i="28" l="1"/>
  <c r="D175" i="28"/>
  <c r="E174" i="27"/>
  <c r="E175" i="28"/>
  <c r="U173" i="28"/>
  <c r="T174" i="28"/>
  <c r="I174" i="27"/>
  <c r="D174" i="27"/>
  <c r="F175" i="28" l="1"/>
  <c r="S175" i="28"/>
  <c r="F174" i="27"/>
  <c r="S174" i="27"/>
  <c r="M174" i="27"/>
  <c r="K175" i="27" s="1"/>
  <c r="L174" i="27"/>
  <c r="J175" i="27" s="1"/>
  <c r="D175" i="27" s="1"/>
  <c r="L175" i="28"/>
  <c r="J176" i="28" s="1"/>
  <c r="D176" i="28" s="1"/>
  <c r="M175" i="28"/>
  <c r="K176" i="28" s="1"/>
  <c r="F176" i="28" l="1"/>
  <c r="I175" i="27"/>
  <c r="E176" i="28"/>
  <c r="F175" i="27"/>
  <c r="E175" i="27"/>
  <c r="I176" i="28"/>
  <c r="U173" i="27"/>
  <c r="T174" i="27"/>
  <c r="U174" i="28"/>
  <c r="T175" i="28"/>
  <c r="M175" i="27" l="1"/>
  <c r="K176" i="27" s="1"/>
  <c r="E176" i="27" s="1"/>
  <c r="L175" i="27"/>
  <c r="J176" i="27" s="1"/>
  <c r="S175" i="27"/>
  <c r="S176" i="28"/>
  <c r="M176" i="28"/>
  <c r="K177" i="28" s="1"/>
  <c r="E177" i="28" s="1"/>
  <c r="L176" i="28"/>
  <c r="J177" i="28" s="1"/>
  <c r="S176" i="27" l="1"/>
  <c r="U175" i="27" s="1"/>
  <c r="U174" i="27"/>
  <c r="T175" i="27"/>
  <c r="I176" i="27"/>
  <c r="D176" i="27"/>
  <c r="I177" i="28"/>
  <c r="D177" i="28"/>
  <c r="S177" i="28"/>
  <c r="U176" i="28" s="1"/>
  <c r="T176" i="28"/>
  <c r="U175" i="28"/>
  <c r="T176" i="27" l="1"/>
  <c r="L176" i="27"/>
  <c r="J177" i="27" s="1"/>
  <c r="D177" i="27" s="1"/>
  <c r="M176" i="27"/>
  <c r="K177" i="27" s="1"/>
  <c r="M177" i="28"/>
  <c r="K178" i="28" s="1"/>
  <c r="L177" i="28"/>
  <c r="J178" i="28" s="1"/>
  <c r="D178" i="28" s="1"/>
  <c r="F176" i="27"/>
  <c r="T177" i="28"/>
  <c r="F177" i="28"/>
  <c r="F178" i="28" l="1"/>
  <c r="F177" i="27"/>
  <c r="I178" i="28"/>
  <c r="E177" i="27"/>
  <c r="E178" i="28"/>
  <c r="I177" i="27"/>
  <c r="L178" i="28" l="1"/>
  <c r="J179" i="28" s="1"/>
  <c r="M178" i="28"/>
  <c r="K179" i="28" s="1"/>
  <c r="E179" i="28" s="1"/>
  <c r="S177" i="27"/>
  <c r="S178" i="28"/>
  <c r="L177" i="27"/>
  <c r="J178" i="27" s="1"/>
  <c r="M177" i="27"/>
  <c r="K178" i="27" s="1"/>
  <c r="E178" i="27" s="1"/>
  <c r="S178" i="27" l="1"/>
  <c r="T178" i="27" s="1"/>
  <c r="I178" i="27"/>
  <c r="D178" i="27"/>
  <c r="T177" i="27"/>
  <c r="U176" i="27"/>
  <c r="S179" i="28"/>
  <c r="U177" i="28"/>
  <c r="T178" i="28"/>
  <c r="I179" i="28"/>
  <c r="D179" i="28"/>
  <c r="U177" i="27" l="1"/>
  <c r="F179" i="28"/>
  <c r="L179" i="28"/>
  <c r="J180" i="28" s="1"/>
  <c r="M179" i="28"/>
  <c r="K180" i="28" s="1"/>
  <c r="T179" i="28"/>
  <c r="L178" i="27"/>
  <c r="J179" i="27" s="1"/>
  <c r="D179" i="27" s="1"/>
  <c r="M178" i="27"/>
  <c r="K179" i="27" s="1"/>
  <c r="U178" i="28"/>
  <c r="F178" i="27"/>
  <c r="E180" i="28" l="1"/>
  <c r="I180" i="28"/>
  <c r="D180" i="28"/>
  <c r="E179" i="27"/>
  <c r="F179" i="27"/>
  <c r="I179" i="27"/>
  <c r="M179" i="27" l="1"/>
  <c r="K180" i="27" s="1"/>
  <c r="E180" i="27" s="1"/>
  <c r="L179" i="27"/>
  <c r="J180" i="27" s="1"/>
  <c r="S179" i="27"/>
  <c r="L180" i="28"/>
  <c r="J181" i="28" s="1"/>
  <c r="D181" i="28" s="1"/>
  <c r="M180" i="28"/>
  <c r="K181" i="28" s="1"/>
  <c r="E181" i="28" s="1"/>
  <c r="S180" i="28"/>
  <c r="F180" i="28"/>
  <c r="S181" i="28" l="1"/>
  <c r="T181" i="28" s="1"/>
  <c r="T180" i="28"/>
  <c r="U179" i="28"/>
  <c r="S180" i="27"/>
  <c r="T179" i="27"/>
  <c r="U178" i="27"/>
  <c r="I180" i="27"/>
  <c r="D180" i="27"/>
  <c r="F181" i="28"/>
  <c r="I181" i="28"/>
  <c r="U180" i="28" l="1"/>
  <c r="M181" i="28"/>
  <c r="K182" i="28" s="1"/>
  <c r="L181" i="28"/>
  <c r="J182" i="28" s="1"/>
  <c r="F180" i="27"/>
  <c r="L180" i="27"/>
  <c r="J181" i="27" s="1"/>
  <c r="M180" i="27"/>
  <c r="K181" i="27" s="1"/>
  <c r="U179" i="27"/>
  <c r="T180" i="27"/>
  <c r="I181" i="27" l="1"/>
  <c r="I182" i="28"/>
  <c r="D182" i="28"/>
  <c r="D181" i="27"/>
  <c r="E182" i="28"/>
  <c r="E181" i="27"/>
  <c r="S182" i="28" l="1"/>
  <c r="L182" i="28"/>
  <c r="J183" i="28" s="1"/>
  <c r="M182" i="28"/>
  <c r="K183" i="28" s="1"/>
  <c r="F181" i="27"/>
  <c r="S181" i="27"/>
  <c r="M181" i="27"/>
  <c r="K182" i="27" s="1"/>
  <c r="L181" i="27"/>
  <c r="J182" i="27" s="1"/>
  <c r="F182" i="28"/>
  <c r="I182" i="27" l="1"/>
  <c r="U180" i="27"/>
  <c r="T181" i="27"/>
  <c r="I183" i="28"/>
  <c r="D182" i="27"/>
  <c r="E183" i="28"/>
  <c r="D183" i="28"/>
  <c r="E182" i="27"/>
  <c r="T182" i="28"/>
  <c r="U181" i="28"/>
  <c r="M183" i="28" l="1"/>
  <c r="K184" i="28" s="1"/>
  <c r="E184" i="28" s="1"/>
  <c r="L183" i="28"/>
  <c r="J184" i="28" s="1"/>
  <c r="D184" i="28" s="1"/>
  <c r="S183" i="28"/>
  <c r="S182" i="27"/>
  <c r="F182" i="27"/>
  <c r="F183" i="28"/>
  <c r="L182" i="27"/>
  <c r="J183" i="27" s="1"/>
  <c r="D183" i="27" s="1"/>
  <c r="M182" i="27"/>
  <c r="K183" i="27" s="1"/>
  <c r="F183" i="27" l="1"/>
  <c r="S184" i="28"/>
  <c r="F184" i="28"/>
  <c r="T183" i="28"/>
  <c r="U182" i="28"/>
  <c r="E183" i="27"/>
  <c r="I184" i="28"/>
  <c r="I183" i="27"/>
  <c r="T182" i="27"/>
  <c r="U181" i="27"/>
  <c r="L184" i="28" l="1"/>
  <c r="J185" i="28" s="1"/>
  <c r="M184" i="28"/>
  <c r="K185" i="28" s="1"/>
  <c r="S183" i="27"/>
  <c r="U183" i="28"/>
  <c r="M183" i="27"/>
  <c r="K184" i="27" s="1"/>
  <c r="L183" i="27"/>
  <c r="J184" i="27" s="1"/>
  <c r="T184" i="28"/>
  <c r="E185" i="28" l="1"/>
  <c r="I185" i="28"/>
  <c r="D185" i="28"/>
  <c r="E184" i="27"/>
  <c r="I184" i="27"/>
  <c r="D184" i="27"/>
  <c r="U182" i="27"/>
  <c r="T183" i="27"/>
  <c r="S184" i="27" l="1"/>
  <c r="M184" i="27"/>
  <c r="K185" i="27" s="1"/>
  <c r="E185" i="27" s="1"/>
  <c r="L184" i="27"/>
  <c r="J185" i="27" s="1"/>
  <c r="D185" i="27" s="1"/>
  <c r="L185" i="28"/>
  <c r="J186" i="28" s="1"/>
  <c r="D186" i="28" s="1"/>
  <c r="M185" i="28"/>
  <c r="K186" i="28" s="1"/>
  <c r="E186" i="28" s="1"/>
  <c r="F184" i="27"/>
  <c r="S185" i="28"/>
  <c r="F185" i="28"/>
  <c r="S185" i="27" l="1"/>
  <c r="U184" i="27" s="1"/>
  <c r="S186" i="28"/>
  <c r="T186" i="28" s="1"/>
  <c r="U184" i="28"/>
  <c r="T185" i="28"/>
  <c r="F186" i="28"/>
  <c r="F185" i="27"/>
  <c r="I185" i="27"/>
  <c r="I186" i="28"/>
  <c r="U183" i="27"/>
  <c r="T184" i="27"/>
  <c r="U185" i="28" l="1"/>
  <c r="T185" i="27"/>
  <c r="M186" i="28"/>
  <c r="K187" i="28" s="1"/>
  <c r="L186" i="28"/>
  <c r="J187" i="28" s="1"/>
  <c r="M185" i="27"/>
  <c r="K186" i="27" s="1"/>
  <c r="L185" i="27"/>
  <c r="J186" i="27" s="1"/>
  <c r="I186" i="27" l="1"/>
  <c r="D186" i="27"/>
  <c r="I187" i="28"/>
  <c r="D187" i="28"/>
  <c r="E186" i="27"/>
  <c r="E187" i="28"/>
  <c r="S186" i="27" l="1"/>
  <c r="L187" i="28"/>
  <c r="J188" i="28" s="1"/>
  <c r="M187" i="28"/>
  <c r="K188" i="28" s="1"/>
  <c r="E188" i="28" s="1"/>
  <c r="F187" i="28"/>
  <c r="F186" i="27"/>
  <c r="S187" i="28"/>
  <c r="L186" i="27"/>
  <c r="J187" i="27" s="1"/>
  <c r="M186" i="27"/>
  <c r="K187" i="27" s="1"/>
  <c r="S188" i="28" l="1"/>
  <c r="T188" i="28" s="1"/>
  <c r="I188" i="28"/>
  <c r="D188" i="28"/>
  <c r="T186" i="27"/>
  <c r="U185" i="27"/>
  <c r="U186" i="28"/>
  <c r="T187" i="28"/>
  <c r="I187" i="27"/>
  <c r="D187" i="27"/>
  <c r="E187" i="27"/>
  <c r="U187" i="28" l="1"/>
  <c r="L188" i="28"/>
  <c r="J189" i="28" s="1"/>
  <c r="D189" i="28" s="1"/>
  <c r="M188" i="28"/>
  <c r="K189" i="28" s="1"/>
  <c r="S187" i="27"/>
  <c r="F187" i="27"/>
  <c r="F188" i="28"/>
  <c r="L187" i="27"/>
  <c r="J188" i="27" s="1"/>
  <c r="D188" i="27" s="1"/>
  <c r="M187" i="27"/>
  <c r="K188" i="27" s="1"/>
  <c r="E188" i="27" s="1"/>
  <c r="S188" i="27" l="1"/>
  <c r="U187" i="27" s="1"/>
  <c r="F188" i="27"/>
  <c r="T187" i="27"/>
  <c r="U186" i="27"/>
  <c r="E189" i="28"/>
  <c r="I188" i="27"/>
  <c r="F189" i="28"/>
  <c r="I189" i="28"/>
  <c r="T188" i="27" l="1"/>
  <c r="S189" i="28"/>
  <c r="L189" i="28"/>
  <c r="J190" i="28" s="1"/>
  <c r="M189" i="28"/>
  <c r="K190" i="28" s="1"/>
  <c r="L188" i="27"/>
  <c r="J189" i="27" s="1"/>
  <c r="M188" i="27"/>
  <c r="K189" i="27" s="1"/>
  <c r="I189" i="27" l="1"/>
  <c r="D189" i="27"/>
  <c r="I190" i="28"/>
  <c r="D190" i="28"/>
  <c r="E190" i="28"/>
  <c r="E189" i="27"/>
  <c r="T189" i="28"/>
  <c r="U188" i="28"/>
  <c r="S190" i="28" l="1"/>
  <c r="F189" i="27"/>
  <c r="F190" i="28"/>
  <c r="S189" i="27"/>
  <c r="M189" i="27"/>
  <c r="K190" i="27" s="1"/>
  <c r="E190" i="27" s="1"/>
  <c r="L189" i="27"/>
  <c r="J190" i="27" s="1"/>
  <c r="M190" i="28"/>
  <c r="K191" i="28" s="1"/>
  <c r="E191" i="28" s="1"/>
  <c r="L190" i="28"/>
  <c r="J191" i="28" s="1"/>
  <c r="D191" i="28" s="1"/>
  <c r="S190" i="27" l="1"/>
  <c r="U189" i="27" s="1"/>
  <c r="F191" i="28"/>
  <c r="S191" i="28"/>
  <c r="T191" i="28" s="1"/>
  <c r="I190" i="27"/>
  <c r="D190" i="27"/>
  <c r="I191" i="28"/>
  <c r="U188" i="27"/>
  <c r="T189" i="27"/>
  <c r="T190" i="28"/>
  <c r="U189" i="28"/>
  <c r="U190" i="28" l="1"/>
  <c r="T190" i="27"/>
  <c r="L190" i="27"/>
  <c r="J191" i="27" s="1"/>
  <c r="D191" i="27" s="1"/>
  <c r="M190" i="27"/>
  <c r="K191" i="27" s="1"/>
  <c r="F190" i="27"/>
  <c r="M191" i="28"/>
  <c r="K192" i="28" s="1"/>
  <c r="L191" i="28"/>
  <c r="J192" i="28" s="1"/>
  <c r="F191" i="27" l="1"/>
  <c r="E191" i="27"/>
  <c r="E192" i="28"/>
  <c r="I192" i="28"/>
  <c r="D192" i="28"/>
  <c r="I191" i="27"/>
  <c r="L192" i="28" l="1"/>
  <c r="J193" i="28" s="1"/>
  <c r="D193" i="28" s="1"/>
  <c r="M192" i="28"/>
  <c r="K193" i="28" s="1"/>
  <c r="L191" i="27"/>
  <c r="J192" i="27" s="1"/>
  <c r="M191" i="27"/>
  <c r="K192" i="27" s="1"/>
  <c r="S192" i="28"/>
  <c r="F192" i="28"/>
  <c r="S191" i="27"/>
  <c r="E192" i="27" l="1"/>
  <c r="I192" i="27"/>
  <c r="D192" i="27"/>
  <c r="F193" i="28"/>
  <c r="T191" i="27"/>
  <c r="U190" i="27"/>
  <c r="E193" i="28"/>
  <c r="T192" i="28"/>
  <c r="U191" i="28"/>
  <c r="I193" i="28"/>
  <c r="L193" i="28" l="1"/>
  <c r="J194" i="28" s="1"/>
  <c r="M193" i="28"/>
  <c r="K194" i="28" s="1"/>
  <c r="E194" i="28" s="1"/>
  <c r="M192" i="27"/>
  <c r="K193" i="27" s="1"/>
  <c r="L192" i="27"/>
  <c r="J193" i="27" s="1"/>
  <c r="S192" i="27"/>
  <c r="S193" i="28"/>
  <c r="F192" i="27"/>
  <c r="S194" i="28" l="1"/>
  <c r="U193" i="28" s="1"/>
  <c r="I193" i="27"/>
  <c r="E193" i="27"/>
  <c r="U192" i="28"/>
  <c r="T193" i="28"/>
  <c r="D193" i="27"/>
  <c r="U191" i="27"/>
  <c r="T192" i="27"/>
  <c r="I194" i="28"/>
  <c r="D194" i="28"/>
  <c r="T194" i="28" l="1"/>
  <c r="F194" i="28"/>
  <c r="M193" i="27"/>
  <c r="K194" i="27" s="1"/>
  <c r="L193" i="27"/>
  <c r="J194" i="27" s="1"/>
  <c r="D194" i="27" s="1"/>
  <c r="S193" i="27"/>
  <c r="F193" i="27"/>
  <c r="L194" i="28"/>
  <c r="J195" i="28" s="1"/>
  <c r="M194" i="28"/>
  <c r="K195" i="28" s="1"/>
  <c r="I195" i="28" l="1"/>
  <c r="E194" i="27"/>
  <c r="U192" i="27"/>
  <c r="T193" i="27"/>
  <c r="D195" i="28"/>
  <c r="E195" i="28"/>
  <c r="F194" i="27"/>
  <c r="I194" i="27"/>
  <c r="S194" i="27" l="1"/>
  <c r="M194" i="27"/>
  <c r="K195" i="27" s="1"/>
  <c r="L194" i="27"/>
  <c r="J195" i="27" s="1"/>
  <c r="S195" i="28"/>
  <c r="M195" i="28"/>
  <c r="K196" i="28" s="1"/>
  <c r="L195" i="28"/>
  <c r="J196" i="28" s="1"/>
  <c r="D196" i="28" s="1"/>
  <c r="F195" i="28"/>
  <c r="F196" i="28" l="1"/>
  <c r="I195" i="27"/>
  <c r="D195" i="27"/>
  <c r="U193" i="27"/>
  <c r="T194" i="27"/>
  <c r="I196" i="28"/>
  <c r="T195" i="28"/>
  <c r="U194" i="28"/>
  <c r="E196" i="28"/>
  <c r="E195" i="27"/>
  <c r="M195" i="27" l="1"/>
  <c r="K196" i="27" s="1"/>
  <c r="E196" i="27" s="1"/>
  <c r="L195" i="27"/>
  <c r="J196" i="27" s="1"/>
  <c r="D196" i="27" s="1"/>
  <c r="S196" i="28"/>
  <c r="F195" i="27"/>
  <c r="S195" i="27"/>
  <c r="L196" i="28"/>
  <c r="J197" i="28" s="1"/>
  <c r="M196" i="28"/>
  <c r="K197" i="28" s="1"/>
  <c r="E197" i="28" s="1"/>
  <c r="S197" i="28" l="1"/>
  <c r="U196" i="28" s="1"/>
  <c r="T196" i="28"/>
  <c r="U195" i="28"/>
  <c r="I197" i="28"/>
  <c r="D197" i="28"/>
  <c r="I196" i="27"/>
  <c r="U194" i="27"/>
  <c r="T195" i="27"/>
  <c r="F196" i="27"/>
  <c r="S196" i="27"/>
  <c r="T197" i="28" l="1"/>
  <c r="M197" i="28"/>
  <c r="K198" i="28" s="1"/>
  <c r="L197" i="28"/>
  <c r="J198" i="28" s="1"/>
  <c r="D198" i="28" s="1"/>
  <c r="M196" i="27"/>
  <c r="K197" i="27" s="1"/>
  <c r="L196" i="27"/>
  <c r="J197" i="27" s="1"/>
  <c r="F197" i="28"/>
  <c r="T196" i="27"/>
  <c r="U195" i="27"/>
  <c r="F198" i="28" l="1"/>
  <c r="E198" i="28"/>
  <c r="I198" i="28"/>
  <c r="I197" i="27"/>
  <c r="D197" i="27"/>
  <c r="E197" i="27"/>
  <c r="S197" i="27" l="1"/>
  <c r="M197" i="27"/>
  <c r="K198" i="27" s="1"/>
  <c r="L197" i="27"/>
  <c r="J198" i="27" s="1"/>
  <c r="D198" i="27" s="1"/>
  <c r="L198" i="28"/>
  <c r="J199" i="28" s="1"/>
  <c r="M198" i="28"/>
  <c r="K199" i="28" s="1"/>
  <c r="E199" i="28" s="1"/>
  <c r="F197" i="27"/>
  <c r="S198" i="28"/>
  <c r="F198" i="27" l="1"/>
  <c r="I198" i="27"/>
  <c r="T198" i="28"/>
  <c r="U197" i="28"/>
  <c r="S199" i="28"/>
  <c r="T199" i="28" s="1"/>
  <c r="E198" i="27"/>
  <c r="I199" i="28"/>
  <c r="D199" i="28"/>
  <c r="U196" i="27"/>
  <c r="T197" i="27"/>
  <c r="M199" i="28" l="1"/>
  <c r="K200" i="28" s="1"/>
  <c r="L199" i="28"/>
  <c r="J200" i="28" s="1"/>
  <c r="D200" i="28" s="1"/>
  <c r="U198" i="28"/>
  <c r="F199" i="28"/>
  <c r="S198" i="27"/>
  <c r="L198" i="27"/>
  <c r="J199" i="27" s="1"/>
  <c r="M198" i="27"/>
  <c r="K199" i="27" s="1"/>
  <c r="F200" i="28" l="1"/>
  <c r="I200" i="28"/>
  <c r="I199" i="27"/>
  <c r="D199" i="27"/>
  <c r="E199" i="27"/>
  <c r="T198" i="27"/>
  <c r="U197" i="27"/>
  <c r="E200" i="28"/>
  <c r="S200" i="28" l="1"/>
  <c r="M199" i="27"/>
  <c r="K200" i="27" s="1"/>
  <c r="L199" i="27"/>
  <c r="J200" i="27" s="1"/>
  <c r="D200" i="27" s="1"/>
  <c r="S199" i="27"/>
  <c r="F199" i="27"/>
  <c r="L200" i="28"/>
  <c r="J201" i="28" s="1"/>
  <c r="M200" i="28"/>
  <c r="K201" i="28" s="1"/>
  <c r="F200" i="27" l="1"/>
  <c r="I200" i="27"/>
  <c r="I201" i="28"/>
  <c r="D201" i="28"/>
  <c r="E201" i="28"/>
  <c r="T199" i="27"/>
  <c r="U198" i="27"/>
  <c r="E200" i="27"/>
  <c r="T200" i="28"/>
  <c r="U199" i="28"/>
  <c r="S200" i="27" l="1"/>
  <c r="M201" i="28"/>
  <c r="K202" i="28" s="1"/>
  <c r="L201" i="28"/>
  <c r="J202" i="28" s="1"/>
  <c r="D202" i="28" s="1"/>
  <c r="S201" i="28"/>
  <c r="F201" i="28"/>
  <c r="M200" i="27"/>
  <c r="K201" i="27" s="1"/>
  <c r="E201" i="27" s="1"/>
  <c r="L200" i="27"/>
  <c r="J201" i="27" s="1"/>
  <c r="S201" i="27" l="1"/>
  <c r="T201" i="27" s="1"/>
  <c r="F202" i="28"/>
  <c r="I202" i="28"/>
  <c r="I201" i="27"/>
  <c r="D201" i="27"/>
  <c r="U200" i="28"/>
  <c r="T201" i="28"/>
  <c r="E202" i="28"/>
  <c r="U199" i="27"/>
  <c r="T200" i="27"/>
  <c r="U200" i="27" l="1"/>
  <c r="M201" i="27"/>
  <c r="K202" i="27" s="1"/>
  <c r="L201" i="27"/>
  <c r="J202" i="27" s="1"/>
  <c r="D202" i="27" s="1"/>
  <c r="F201" i="27"/>
  <c r="L202" i="28"/>
  <c r="J203" i="28" s="1"/>
  <c r="M202" i="28"/>
  <c r="K203" i="28" s="1"/>
  <c r="S202" i="28"/>
  <c r="U201" i="28" l="1"/>
  <c r="T202" i="28"/>
  <c r="F202" i="27"/>
  <c r="I203" i="28"/>
  <c r="D203" i="28"/>
  <c r="I202" i="27"/>
  <c r="E203" i="28"/>
  <c r="E202" i="27"/>
  <c r="M203" i="28" l="1"/>
  <c r="K204" i="28" s="1"/>
  <c r="E204" i="28" s="1"/>
  <c r="L203" i="28"/>
  <c r="J204" i="28" s="1"/>
  <c r="D204" i="28" s="1"/>
  <c r="S202" i="27"/>
  <c r="L202" i="27"/>
  <c r="J203" i="27" s="1"/>
  <c r="M202" i="27"/>
  <c r="K203" i="27" s="1"/>
  <c r="E203" i="27" s="1"/>
  <c r="F203" i="28"/>
  <c r="S203" i="28"/>
  <c r="S203" i="27" l="1"/>
  <c r="U202" i="27" s="1"/>
  <c r="S204" i="28"/>
  <c r="T204" i="28" s="1"/>
  <c r="T202" i="27"/>
  <c r="U201" i="27"/>
  <c r="T203" i="28"/>
  <c r="U202" i="28"/>
  <c r="I204" i="28"/>
  <c r="F204" i="28"/>
  <c r="I203" i="27"/>
  <c r="D203" i="27"/>
  <c r="M203" i="27" l="1"/>
  <c r="K204" i="27" s="1"/>
  <c r="L203" i="27"/>
  <c r="J204" i="27" s="1"/>
  <c r="D204" i="27" s="1"/>
  <c r="F203" i="27"/>
  <c r="M204" i="28"/>
  <c r="K205" i="28" s="1"/>
  <c r="L204" i="28"/>
  <c r="J205" i="28" s="1"/>
  <c r="U203" i="28"/>
  <c r="T203" i="27"/>
  <c r="I205" i="28" l="1"/>
  <c r="D205" i="28"/>
  <c r="E205" i="28"/>
  <c r="I204" i="27"/>
  <c r="F204" i="27"/>
  <c r="E204" i="27"/>
  <c r="F205" i="28" l="1"/>
  <c r="S204" i="27"/>
  <c r="M204" i="27"/>
  <c r="K205" i="27" s="1"/>
  <c r="L204" i="27"/>
  <c r="J205" i="27" s="1"/>
  <c r="S205" i="28"/>
  <c r="M205" i="28"/>
  <c r="K206" i="28" s="1"/>
  <c r="L205" i="28"/>
  <c r="J206" i="28" s="1"/>
  <c r="D206" i="28" s="1"/>
  <c r="F206" i="28" l="1"/>
  <c r="I205" i="27"/>
  <c r="D205" i="27"/>
  <c r="T205" i="28"/>
  <c r="U204" i="28"/>
  <c r="T204" i="27"/>
  <c r="U203" i="27"/>
  <c r="I206" i="28"/>
  <c r="E206" i="28"/>
  <c r="E205" i="27"/>
  <c r="L206" i="28" l="1"/>
  <c r="J207" i="28" s="1"/>
  <c r="M206" i="28"/>
  <c r="K207" i="28" s="1"/>
  <c r="E207" i="28" s="1"/>
  <c r="M205" i="27"/>
  <c r="K206" i="27" s="1"/>
  <c r="E206" i="27" s="1"/>
  <c r="L205" i="27"/>
  <c r="J206" i="27" s="1"/>
  <c r="D206" i="27" s="1"/>
  <c r="S206" i="28"/>
  <c r="F205" i="27"/>
  <c r="S205" i="27"/>
  <c r="F206" i="27" l="1"/>
  <c r="I206" i="27"/>
  <c r="U204" i="27"/>
  <c r="T205" i="27"/>
  <c r="S207" i="28"/>
  <c r="T207" i="28" s="1"/>
  <c r="S206" i="27"/>
  <c r="U205" i="27" s="1"/>
  <c r="T206" i="28"/>
  <c r="U205" i="28"/>
  <c r="I207" i="28"/>
  <c r="D207" i="28"/>
  <c r="T206" i="27" l="1"/>
  <c r="M206" i="27"/>
  <c r="K207" i="27" s="1"/>
  <c r="L206" i="27"/>
  <c r="J207" i="27" s="1"/>
  <c r="F207" i="28"/>
  <c r="L207" i="28"/>
  <c r="J208" i="28" s="1"/>
  <c r="D208" i="28" s="1"/>
  <c r="M207" i="28"/>
  <c r="K208" i="28" s="1"/>
  <c r="U206" i="28"/>
  <c r="F208" i="28" l="1"/>
  <c r="E208" i="28"/>
  <c r="I207" i="27"/>
  <c r="D207" i="27"/>
  <c r="I208" i="28"/>
  <c r="E207" i="27"/>
  <c r="S207" i="27" l="1"/>
  <c r="F207" i="27"/>
  <c r="L207" i="27"/>
  <c r="J208" i="27" s="1"/>
  <c r="D208" i="27" s="1"/>
  <c r="M207" i="27"/>
  <c r="K208" i="27" s="1"/>
  <c r="M208" i="28"/>
  <c r="K209" i="28" s="1"/>
  <c r="E209" i="28" s="1"/>
  <c r="L208" i="28"/>
  <c r="J209" i="28" s="1"/>
  <c r="S208" i="28"/>
  <c r="S209" i="28" l="1"/>
  <c r="U208" i="28" s="1"/>
  <c r="I208" i="27"/>
  <c r="E208" i="27"/>
  <c r="F208" i="27"/>
  <c r="T208" i="28"/>
  <c r="U207" i="28"/>
  <c r="I209" i="28"/>
  <c r="D209" i="28"/>
  <c r="T207" i="27"/>
  <c r="U206" i="27"/>
  <c r="T209" i="28" l="1"/>
  <c r="L209" i="28"/>
  <c r="J210" i="28" s="1"/>
  <c r="D210" i="28" s="1"/>
  <c r="M209" i="28"/>
  <c r="K210" i="28" s="1"/>
  <c r="S208" i="27"/>
  <c r="F209" i="28"/>
  <c r="L208" i="27"/>
  <c r="J209" i="27" s="1"/>
  <c r="M208" i="27"/>
  <c r="K209" i="27" s="1"/>
  <c r="E209" i="27" s="1"/>
  <c r="S209" i="27" l="1"/>
  <c r="T209" i="27" s="1"/>
  <c r="I209" i="27"/>
  <c r="D209" i="27"/>
  <c r="F210" i="28"/>
  <c r="E210" i="28"/>
  <c r="T208" i="27"/>
  <c r="U207" i="27"/>
  <c r="I210" i="28"/>
  <c r="U208" i="27" l="1"/>
  <c r="S210" i="28"/>
  <c r="M209" i="27"/>
  <c r="K210" i="27" s="1"/>
  <c r="L209" i="27"/>
  <c r="J210" i="27" s="1"/>
  <c r="L210" i="28"/>
  <c r="J211" i="28" s="1"/>
  <c r="M210" i="28"/>
  <c r="K211" i="28" s="1"/>
  <c r="E211" i="28" s="1"/>
  <c r="F209" i="27"/>
  <c r="S211" i="28" l="1"/>
  <c r="T211" i="28" s="1"/>
  <c r="I210" i="27"/>
  <c r="E210" i="27"/>
  <c r="D210" i="27"/>
  <c r="I211" i="28"/>
  <c r="D211" i="28"/>
  <c r="U209" i="28"/>
  <c r="T210" i="28"/>
  <c r="U210" i="28" l="1"/>
  <c r="M210" i="27"/>
  <c r="K211" i="27" s="1"/>
  <c r="E211" i="27" s="1"/>
  <c r="L210" i="27"/>
  <c r="J211" i="27" s="1"/>
  <c r="F211" i="28"/>
  <c r="S210" i="27"/>
  <c r="F210" i="27"/>
  <c r="L211" i="28"/>
  <c r="J212" i="28" s="1"/>
  <c r="D212" i="28" s="1"/>
  <c r="M211" i="28"/>
  <c r="K212" i="28" s="1"/>
  <c r="F212" i="28" l="1"/>
  <c r="S211" i="27"/>
  <c r="U210" i="27" s="1"/>
  <c r="E212" i="28"/>
  <c r="I212" i="28"/>
  <c r="U209" i="27"/>
  <c r="T210" i="27"/>
  <c r="I211" i="27"/>
  <c r="D211" i="27"/>
  <c r="M212" i="28" l="1"/>
  <c r="K213" i="28" s="1"/>
  <c r="E213" i="28" s="1"/>
  <c r="L212" i="28"/>
  <c r="J213" i="28" s="1"/>
  <c r="F211" i="27"/>
  <c r="S212" i="28"/>
  <c r="L211" i="27"/>
  <c r="J212" i="27" s="1"/>
  <c r="M211" i="27"/>
  <c r="K212" i="27" s="1"/>
  <c r="T211" i="27"/>
  <c r="U211" i="28" l="1"/>
  <c r="T212" i="28"/>
  <c r="E212" i="27"/>
  <c r="I212" i="27"/>
  <c r="D212" i="27"/>
  <c r="I213" i="28"/>
  <c r="D213" i="28"/>
  <c r="S213" i="28"/>
  <c r="U212" i="28" s="1"/>
  <c r="F213" i="28" l="1"/>
  <c r="L213" i="28"/>
  <c r="J214" i="28" s="1"/>
  <c r="D214" i="28" s="1"/>
  <c r="M213" i="28"/>
  <c r="K214" i="28" s="1"/>
  <c r="S212" i="27"/>
  <c r="M212" i="27"/>
  <c r="K213" i="27" s="1"/>
  <c r="L212" i="27"/>
  <c r="J213" i="27" s="1"/>
  <c r="D213" i="27" s="1"/>
  <c r="F212" i="27"/>
  <c r="T213" i="28"/>
  <c r="F213" i="27" l="1"/>
  <c r="U211" i="27"/>
  <c r="T212" i="27"/>
  <c r="E214" i="28"/>
  <c r="I214" i="28"/>
  <c r="E213" i="27"/>
  <c r="F214" i="28"/>
  <c r="I213" i="27"/>
  <c r="M214" i="28" l="1"/>
  <c r="K215" i="28" s="1"/>
  <c r="E215" i="28" s="1"/>
  <c r="L214" i="28"/>
  <c r="J215" i="28" s="1"/>
  <c r="M213" i="27"/>
  <c r="K214" i="27" s="1"/>
  <c r="E214" i="27" s="1"/>
  <c r="L213" i="27"/>
  <c r="J214" i="27" s="1"/>
  <c r="S213" i="27"/>
  <c r="S214" i="28"/>
  <c r="S215" i="28" l="1"/>
  <c r="T215" i="28" s="1"/>
  <c r="I214" i="27"/>
  <c r="D214" i="27"/>
  <c r="U213" i="28"/>
  <c r="T214" i="28"/>
  <c r="S214" i="27"/>
  <c r="I215" i="28"/>
  <c r="D215" i="28"/>
  <c r="U212" i="27"/>
  <c r="T213" i="27"/>
  <c r="U214" i="28" l="1"/>
  <c r="L214" i="27"/>
  <c r="J215" i="27" s="1"/>
  <c r="D215" i="27" s="1"/>
  <c r="M214" i="27"/>
  <c r="K215" i="27" s="1"/>
  <c r="U213" i="27"/>
  <c r="F215" i="28"/>
  <c r="T214" i="27"/>
  <c r="M215" i="28"/>
  <c r="K216" i="28" s="1"/>
  <c r="L215" i="28"/>
  <c r="J216" i="28" s="1"/>
  <c r="F214" i="27"/>
  <c r="E215" i="27" l="1"/>
  <c r="I216" i="28"/>
  <c r="D216" i="28"/>
  <c r="I215" i="27"/>
  <c r="E216" i="28"/>
  <c r="F215" i="27"/>
  <c r="L215" i="27" l="1"/>
  <c r="J216" i="27" s="1"/>
  <c r="M215" i="27"/>
  <c r="K216" i="27" s="1"/>
  <c r="E216" i="27" s="1"/>
  <c r="S215" i="27"/>
  <c r="L216" i="28"/>
  <c r="J217" i="28" s="1"/>
  <c r="D217" i="28" s="1"/>
  <c r="M216" i="28"/>
  <c r="K217" i="28" s="1"/>
  <c r="E217" i="28" s="1"/>
  <c r="S216" i="28"/>
  <c r="F216" i="28"/>
  <c r="S217" i="28" l="1"/>
  <c r="U216" i="28" s="1"/>
  <c r="T215" i="27"/>
  <c r="U214" i="27"/>
  <c r="F217" i="28"/>
  <c r="S216" i="27"/>
  <c r="U215" i="28"/>
  <c r="T216" i="28"/>
  <c r="I217" i="28"/>
  <c r="I216" i="27"/>
  <c r="D216" i="27"/>
  <c r="T217" i="28" l="1"/>
  <c r="F216" i="27"/>
  <c r="L216" i="27"/>
  <c r="J217" i="27" s="1"/>
  <c r="M216" i="27"/>
  <c r="K217" i="27" s="1"/>
  <c r="U215" i="27"/>
  <c r="T216" i="27"/>
  <c r="L217" i="28"/>
  <c r="J218" i="28" s="1"/>
  <c r="M217" i="28"/>
  <c r="K218" i="28" s="1"/>
  <c r="I217" i="27" l="1"/>
  <c r="E218" i="28"/>
  <c r="I218" i="28"/>
  <c r="D218" i="28"/>
  <c r="D217" i="27"/>
  <c r="E217" i="27"/>
  <c r="F217" i="27" l="1"/>
  <c r="S218" i="28"/>
  <c r="F218" i="28"/>
  <c r="S217" i="27"/>
  <c r="M218" i="28"/>
  <c r="K219" i="28" s="1"/>
  <c r="L218" i="28"/>
  <c r="J219" i="28" s="1"/>
  <c r="L217" i="27"/>
  <c r="J218" i="27" s="1"/>
  <c r="D218" i="27" s="1"/>
  <c r="M217" i="27"/>
  <c r="K218" i="27" s="1"/>
  <c r="F218" i="27" l="1"/>
  <c r="I219" i="28"/>
  <c r="D219" i="28"/>
  <c r="E218" i="27"/>
  <c r="T218" i="28"/>
  <c r="U217" i="28"/>
  <c r="I218" i="27"/>
  <c r="T217" i="27"/>
  <c r="U216" i="27"/>
  <c r="E219" i="28"/>
  <c r="L219" i="28" l="1"/>
  <c r="J220" i="28" s="1"/>
  <c r="D220" i="28" s="1"/>
  <c r="M219" i="28"/>
  <c r="K220" i="28" s="1"/>
  <c r="E220" i="28" s="1"/>
  <c r="M218" i="27"/>
  <c r="K219" i="27" s="1"/>
  <c r="L218" i="27"/>
  <c r="J219" i="27" s="1"/>
  <c r="S219" i="28"/>
  <c r="F219" i="28"/>
  <c r="S218" i="27"/>
  <c r="F220" i="28" l="1"/>
  <c r="T218" i="27"/>
  <c r="U217" i="27"/>
  <c r="E219" i="27"/>
  <c r="S220" i="28"/>
  <c r="U219" i="28" s="1"/>
  <c r="I219" i="27"/>
  <c r="D219" i="27"/>
  <c r="T219" i="28"/>
  <c r="U218" i="28"/>
  <c r="I220" i="28"/>
  <c r="T220" i="28" l="1"/>
  <c r="M220" i="28"/>
  <c r="K221" i="28" s="1"/>
  <c r="L220" i="28"/>
  <c r="J221" i="28" s="1"/>
  <c r="F219" i="27"/>
  <c r="M219" i="27"/>
  <c r="K220" i="27" s="1"/>
  <c r="E220" i="27" s="1"/>
  <c r="L219" i="27"/>
  <c r="J220" i="27" s="1"/>
  <c r="S219" i="27"/>
  <c r="I220" i="27" l="1"/>
  <c r="S220" i="27"/>
  <c r="U218" i="27"/>
  <c r="T219" i="27"/>
  <c r="I221" i="28"/>
  <c r="D221" i="28"/>
  <c r="E221" i="28"/>
  <c r="D220" i="27"/>
  <c r="F220" i="27" l="1"/>
  <c r="U219" i="27"/>
  <c r="F221" i="28"/>
  <c r="S221" i="28"/>
  <c r="M221" i="28"/>
  <c r="K222" i="28" s="1"/>
  <c r="L221" i="28"/>
  <c r="J222" i="28" s="1"/>
  <c r="D222" i="28" s="1"/>
  <c r="T220" i="27"/>
  <c r="L220" i="27"/>
  <c r="J221" i="27" s="1"/>
  <c r="M220" i="27"/>
  <c r="K221" i="27" s="1"/>
  <c r="F222" i="28" l="1"/>
  <c r="I221" i="27"/>
  <c r="E222" i="28"/>
  <c r="T221" i="28"/>
  <c r="U220" i="28"/>
  <c r="D221" i="27"/>
  <c r="E221" i="27"/>
  <c r="I222" i="28"/>
  <c r="S221" i="27" l="1"/>
  <c r="L222" i="28"/>
  <c r="J223" i="28" s="1"/>
  <c r="M222" i="28"/>
  <c r="K223" i="28" s="1"/>
  <c r="E223" i="28" s="1"/>
  <c r="F221" i="27"/>
  <c r="S222" i="28"/>
  <c r="L221" i="27"/>
  <c r="J222" i="27" s="1"/>
  <c r="M221" i="27"/>
  <c r="K222" i="27" s="1"/>
  <c r="E222" i="27" s="1"/>
  <c r="I222" i="27" l="1"/>
  <c r="T222" i="28"/>
  <c r="U221" i="28"/>
  <c r="I223" i="28"/>
  <c r="D223" i="28"/>
  <c r="D222" i="27"/>
  <c r="S222" i="27"/>
  <c r="U221" i="27" s="1"/>
  <c r="S223" i="28"/>
  <c r="U222" i="28" s="1"/>
  <c r="U220" i="27"/>
  <c r="T221" i="27"/>
  <c r="T222" i="27" l="1"/>
  <c r="F222" i="27"/>
  <c r="F223" i="28"/>
  <c r="T223" i="28"/>
  <c r="M223" i="28"/>
  <c r="K224" i="28" s="1"/>
  <c r="L223" i="28"/>
  <c r="J224" i="28" s="1"/>
  <c r="D224" i="28" s="1"/>
  <c r="M222" i="27"/>
  <c r="K223" i="27" s="1"/>
  <c r="L222" i="27"/>
  <c r="J223" i="27" s="1"/>
  <c r="D223" i="27" s="1"/>
  <c r="F224" i="28" l="1"/>
  <c r="E223" i="27"/>
  <c r="F223" i="27"/>
  <c r="E224" i="28"/>
  <c r="I223" i="27"/>
  <c r="I224" i="28"/>
  <c r="S224" i="28" l="1"/>
  <c r="M223" i="27"/>
  <c r="K224" i="27" s="1"/>
  <c r="E224" i="27" s="1"/>
  <c r="L223" i="27"/>
  <c r="J224" i="27" s="1"/>
  <c r="M224" i="28"/>
  <c r="K225" i="28" s="1"/>
  <c r="E225" i="28" s="1"/>
  <c r="L224" i="28"/>
  <c r="J225" i="28" s="1"/>
  <c r="S223" i="27"/>
  <c r="I225" i="28" l="1"/>
  <c r="D225" i="28"/>
  <c r="U222" i="27"/>
  <c r="T223" i="27"/>
  <c r="I224" i="27"/>
  <c r="D224" i="27"/>
  <c r="S224" i="27"/>
  <c r="U223" i="27" s="1"/>
  <c r="S225" i="28"/>
  <c r="T224" i="28"/>
  <c r="U223" i="28"/>
  <c r="M224" i="27" l="1"/>
  <c r="K225" i="27" s="1"/>
  <c r="L224" i="27"/>
  <c r="J225" i="27" s="1"/>
  <c r="D225" i="27" s="1"/>
  <c r="F224" i="27"/>
  <c r="M225" i="28"/>
  <c r="K226" i="28" s="1"/>
  <c r="L225" i="28"/>
  <c r="J226" i="28" s="1"/>
  <c r="D226" i="28" s="1"/>
  <c r="F225" i="28"/>
  <c r="U224" i="28"/>
  <c r="T225" i="28"/>
  <c r="T224" i="27"/>
  <c r="F225" i="27" l="1"/>
  <c r="I225" i="27"/>
  <c r="E226" i="28"/>
  <c r="F226" i="28"/>
  <c r="I226" i="28"/>
  <c r="E225" i="27"/>
  <c r="M226" i="28" l="1"/>
  <c r="K227" i="28" s="1"/>
  <c r="E227" i="28" s="1"/>
  <c r="L226" i="28"/>
  <c r="J227" i="28" s="1"/>
  <c r="S226" i="28"/>
  <c r="S225" i="27"/>
  <c r="M225" i="27"/>
  <c r="K226" i="27" s="1"/>
  <c r="L225" i="27"/>
  <c r="J226" i="27" s="1"/>
  <c r="I226" i="27" l="1"/>
  <c r="D226" i="27"/>
  <c r="U225" i="28"/>
  <c r="T226" i="28"/>
  <c r="E226" i="27"/>
  <c r="I227" i="28"/>
  <c r="D227" i="28"/>
  <c r="S227" i="28"/>
  <c r="U226" i="28" s="1"/>
  <c r="U224" i="27"/>
  <c r="T225" i="27"/>
  <c r="L227" i="28" l="1"/>
  <c r="J228" i="28" s="1"/>
  <c r="D228" i="28" s="1"/>
  <c r="M227" i="28"/>
  <c r="K228" i="28" s="1"/>
  <c r="F227" i="28"/>
  <c r="F226" i="27"/>
  <c r="S226" i="27"/>
  <c r="T227" i="28"/>
  <c r="M226" i="27"/>
  <c r="K227" i="27" s="1"/>
  <c r="E227" i="27" s="1"/>
  <c r="L226" i="27"/>
  <c r="J227" i="27" s="1"/>
  <c r="D227" i="27" s="1"/>
  <c r="F227" i="27" l="1"/>
  <c r="U225" i="27"/>
  <c r="T226" i="27"/>
  <c r="E228" i="28"/>
  <c r="S227" i="27"/>
  <c r="U226" i="27" s="1"/>
  <c r="F228" i="28"/>
  <c r="I227" i="27"/>
  <c r="I228" i="28"/>
  <c r="M227" i="27" l="1"/>
  <c r="K228" i="27" s="1"/>
  <c r="L227" i="27"/>
  <c r="J228" i="27" s="1"/>
  <c r="M228" i="28"/>
  <c r="K229" i="28" s="1"/>
  <c r="E229" i="28" s="1"/>
  <c r="L228" i="28"/>
  <c r="J229" i="28" s="1"/>
  <c r="S228" i="28"/>
  <c r="T227" i="27"/>
  <c r="S229" i="28" l="1"/>
  <c r="U228" i="28" s="1"/>
  <c r="T228" i="28"/>
  <c r="U227" i="28"/>
  <c r="I229" i="28"/>
  <c r="D229" i="28"/>
  <c r="I228" i="27"/>
  <c r="D228" i="27"/>
  <c r="E228" i="27"/>
  <c r="T229" i="28" l="1"/>
  <c r="M229" i="28"/>
  <c r="K230" i="28" s="1"/>
  <c r="L229" i="28"/>
  <c r="J230" i="28" s="1"/>
  <c r="D230" i="28" s="1"/>
  <c r="S228" i="27"/>
  <c r="M228" i="27"/>
  <c r="K229" i="27" s="1"/>
  <c r="E229" i="27" s="1"/>
  <c r="L228" i="27"/>
  <c r="J229" i="27" s="1"/>
  <c r="D229" i="27" s="1"/>
  <c r="F228" i="27"/>
  <c r="F229" i="28"/>
  <c r="F229" i="27" l="1"/>
  <c r="S229" i="27"/>
  <c r="U227" i="27"/>
  <c r="T228" i="27"/>
  <c r="F230" i="28"/>
  <c r="I229" i="27"/>
  <c r="I230" i="28"/>
  <c r="E230" i="28"/>
  <c r="L230" i="28" l="1"/>
  <c r="J231" i="28" s="1"/>
  <c r="M230" i="28"/>
  <c r="K231" i="28" s="1"/>
  <c r="U228" i="27"/>
  <c r="M229" i="27"/>
  <c r="K230" i="27" s="1"/>
  <c r="L229" i="27"/>
  <c r="J230" i="27" s="1"/>
  <c r="T229" i="27"/>
  <c r="S230" i="28"/>
  <c r="I230" i="27" l="1"/>
  <c r="D230" i="27"/>
  <c r="I231" i="28"/>
  <c r="D231" i="28"/>
  <c r="E231" i="28"/>
  <c r="E230" i="27"/>
  <c r="T230" i="28"/>
  <c r="U229" i="28"/>
  <c r="S231" i="28" l="1"/>
  <c r="F230" i="27"/>
  <c r="F231" i="28"/>
  <c r="L230" i="27"/>
  <c r="J231" i="27" s="1"/>
  <c r="D231" i="27" s="1"/>
  <c r="M230" i="27"/>
  <c r="K231" i="27" s="1"/>
  <c r="E231" i="27" s="1"/>
  <c r="S230" i="27"/>
  <c r="M231" i="28"/>
  <c r="K232" i="28" s="1"/>
  <c r="E232" i="28" s="1"/>
  <c r="L231" i="28"/>
  <c r="J232" i="28" s="1"/>
  <c r="D232" i="28" s="1"/>
  <c r="S232" i="28" l="1"/>
  <c r="T232" i="28" s="1"/>
  <c r="S231" i="27"/>
  <c r="T230" i="27"/>
  <c r="U229" i="27"/>
  <c r="F232" i="28"/>
  <c r="I232" i="28"/>
  <c r="F231" i="27"/>
  <c r="I231" i="27"/>
  <c r="U230" i="28"/>
  <c r="T231" i="28"/>
  <c r="U231" i="28" l="1"/>
  <c r="U230" i="27"/>
  <c r="M232" i="28"/>
  <c r="K233" i="28" s="1"/>
  <c r="L232" i="28"/>
  <c r="J233" i="28" s="1"/>
  <c r="L231" i="27"/>
  <c r="J232" i="27" s="1"/>
  <c r="M231" i="27"/>
  <c r="K232" i="27" s="1"/>
  <c r="T231" i="27"/>
  <c r="E233" i="28" l="1"/>
  <c r="I232" i="27"/>
  <c r="D232" i="27"/>
  <c r="E232" i="27"/>
  <c r="I233" i="28"/>
  <c r="D233" i="28"/>
  <c r="S232" i="27" l="1"/>
  <c r="M232" i="27"/>
  <c r="K233" i="27" s="1"/>
  <c r="L232" i="27"/>
  <c r="J233" i="27" s="1"/>
  <c r="F233" i="28"/>
  <c r="S233" i="28"/>
  <c r="M233" i="28"/>
  <c r="K234" i="28" s="1"/>
  <c r="E234" i="28" s="1"/>
  <c r="L233" i="28"/>
  <c r="J234" i="28" s="1"/>
  <c r="F232" i="27"/>
  <c r="I234" i="28" l="1"/>
  <c r="D234" i="28"/>
  <c r="E233" i="27"/>
  <c r="T233" i="28"/>
  <c r="U232" i="28"/>
  <c r="I233" i="27"/>
  <c r="D233" i="27"/>
  <c r="S234" i="28"/>
  <c r="T234" i="28" s="1"/>
  <c r="T232" i="27"/>
  <c r="U231" i="27"/>
  <c r="U233" i="28" l="1"/>
  <c r="L233" i="27"/>
  <c r="J234" i="27" s="1"/>
  <c r="D234" i="27" s="1"/>
  <c r="M233" i="27"/>
  <c r="K234" i="27" s="1"/>
  <c r="E234" i="27" s="1"/>
  <c r="S233" i="27"/>
  <c r="L234" i="28"/>
  <c r="J235" i="28" s="1"/>
  <c r="M234" i="28"/>
  <c r="K235" i="28" s="1"/>
  <c r="F233" i="27"/>
  <c r="F234" i="28"/>
  <c r="F234" i="27" l="1"/>
  <c r="I235" i="28"/>
  <c r="S234" i="27"/>
  <c r="T234" i="27" s="1"/>
  <c r="T233" i="27"/>
  <c r="U232" i="27"/>
  <c r="I234" i="27"/>
  <c r="D235" i="28"/>
  <c r="E235" i="28"/>
  <c r="L234" i="27" l="1"/>
  <c r="J235" i="27" s="1"/>
  <c r="M234" i="27"/>
  <c r="K235" i="27" s="1"/>
  <c r="M235" i="28"/>
  <c r="K236" i="28" s="1"/>
  <c r="E236" i="28" s="1"/>
  <c r="L235" i="28"/>
  <c r="J236" i="28" s="1"/>
  <c r="D236" i="28" s="1"/>
  <c r="F235" i="28"/>
  <c r="S235" i="28"/>
  <c r="U233" i="27"/>
  <c r="I236" i="28" l="1"/>
  <c r="S236" i="28"/>
  <c r="T236" i="28" s="1"/>
  <c r="U234" i="28"/>
  <c r="T235" i="28"/>
  <c r="F236" i="28"/>
  <c r="E235" i="27"/>
  <c r="I235" i="27"/>
  <c r="D235" i="27"/>
  <c r="S235" i="27" l="1"/>
  <c r="U235" i="28"/>
  <c r="L235" i="27"/>
  <c r="J236" i="27" s="1"/>
  <c r="D236" i="27" s="1"/>
  <c r="M235" i="27"/>
  <c r="K236" i="27" s="1"/>
  <c r="E236" i="27" s="1"/>
  <c r="F235" i="27"/>
  <c r="L236" i="28"/>
  <c r="J237" i="28" s="1"/>
  <c r="M236" i="28"/>
  <c r="K237" i="28" s="1"/>
  <c r="F236" i="27" l="1"/>
  <c r="S236" i="27"/>
  <c r="U235" i="27" s="1"/>
  <c r="T235" i="27"/>
  <c r="U234" i="27"/>
  <c r="I236" i="27"/>
  <c r="E237" i="28"/>
  <c r="I237" i="28"/>
  <c r="D237" i="28"/>
  <c r="T236" i="27" l="1"/>
  <c r="L237" i="28"/>
  <c r="J238" i="28" s="1"/>
  <c r="D238" i="28" s="1"/>
  <c r="M237" i="28"/>
  <c r="K238" i="28" s="1"/>
  <c r="E238" i="28" s="1"/>
  <c r="M236" i="27"/>
  <c r="K237" i="27" s="1"/>
  <c r="L236" i="27"/>
  <c r="J237" i="27" s="1"/>
  <c r="S237" i="28"/>
  <c r="F237" i="28"/>
  <c r="E237" i="27" l="1"/>
  <c r="S238" i="28"/>
  <c r="F238" i="28"/>
  <c r="U236" i="28"/>
  <c r="T237" i="28"/>
  <c r="I238" i="28"/>
  <c r="I237" i="27"/>
  <c r="D237" i="27"/>
  <c r="L237" i="27" l="1"/>
  <c r="J238" i="27" s="1"/>
  <c r="D238" i="27" s="1"/>
  <c r="M237" i="27"/>
  <c r="K238" i="27" s="1"/>
  <c r="L238" i="28"/>
  <c r="J239" i="28" s="1"/>
  <c r="M238" i="28"/>
  <c r="K239" i="28" s="1"/>
  <c r="T238" i="28"/>
  <c r="S237" i="27"/>
  <c r="F237" i="27"/>
  <c r="U237" i="28"/>
  <c r="T237" i="27" l="1"/>
  <c r="U236" i="27"/>
  <c r="F238" i="27"/>
  <c r="I238" i="27"/>
  <c r="E239" i="28"/>
  <c r="E238" i="27"/>
  <c r="I239" i="28"/>
  <c r="D239" i="28"/>
  <c r="F239" i="28" l="1"/>
  <c r="S239" i="28"/>
  <c r="M239" i="28"/>
  <c r="K240" i="28" s="1"/>
  <c r="E240" i="28" s="1"/>
  <c r="L239" i="28"/>
  <c r="J240" i="28" s="1"/>
  <c r="L238" i="27"/>
  <c r="J239" i="27" s="1"/>
  <c r="M238" i="27"/>
  <c r="K239" i="27" s="1"/>
  <c r="E239" i="27" s="1"/>
  <c r="S238" i="27"/>
  <c r="I239" i="27" l="1"/>
  <c r="D239" i="27"/>
  <c r="S239" i="27"/>
  <c r="T239" i="27" s="1"/>
  <c r="I240" i="28"/>
  <c r="T238" i="27"/>
  <c r="U237" i="27"/>
  <c r="D240" i="28"/>
  <c r="S240" i="28"/>
  <c r="U239" i="28" s="1"/>
  <c r="T239" i="28"/>
  <c r="U238" i="28"/>
  <c r="F239" i="27" l="1"/>
  <c r="M240" i="28"/>
  <c r="K241" i="28" s="1"/>
  <c r="L240" i="28"/>
  <c r="J241" i="28" s="1"/>
  <c r="D241" i="28" s="1"/>
  <c r="T240" i="28"/>
  <c r="F240" i="28"/>
  <c r="U238" i="27"/>
  <c r="L239" i="27"/>
  <c r="J240" i="27" s="1"/>
  <c r="D240" i="27" s="1"/>
  <c r="M239" i="27"/>
  <c r="K240" i="27" s="1"/>
  <c r="E240" i="27" l="1"/>
  <c r="E241" i="28"/>
  <c r="F240" i="27"/>
  <c r="I240" i="27"/>
  <c r="F241" i="28"/>
  <c r="I241" i="28"/>
  <c r="L240" i="27" l="1"/>
  <c r="J241" i="27" s="1"/>
  <c r="M240" i="27"/>
  <c r="K241" i="27" s="1"/>
  <c r="E241" i="27" s="1"/>
  <c r="S241" i="28"/>
  <c r="L241" i="28"/>
  <c r="J242" i="28" s="1"/>
  <c r="M241" i="28"/>
  <c r="K242" i="28" s="1"/>
  <c r="E242" i="28" s="1"/>
  <c r="S240" i="27"/>
  <c r="S241" i="27" l="1"/>
  <c r="U240" i="27" s="1"/>
  <c r="U239" i="27"/>
  <c r="T240" i="27"/>
  <c r="S242" i="28"/>
  <c r="T241" i="28"/>
  <c r="U240" i="28"/>
  <c r="I242" i="28"/>
  <c r="D242" i="28"/>
  <c r="I241" i="27"/>
  <c r="D241" i="27"/>
  <c r="T241" i="27" l="1"/>
  <c r="F241" i="27"/>
  <c r="U241" i="28"/>
  <c r="M242" i="28"/>
  <c r="K243" i="28" s="1"/>
  <c r="L242" i="28"/>
  <c r="J243" i="28" s="1"/>
  <c r="D243" i="28" s="1"/>
  <c r="T242" i="28"/>
  <c r="M241" i="27"/>
  <c r="K242" i="27" s="1"/>
  <c r="L241" i="27"/>
  <c r="J242" i="27" s="1"/>
  <c r="D242" i="27" s="1"/>
  <c r="F242" i="28"/>
  <c r="F243" i="28" l="1"/>
  <c r="I243" i="28"/>
  <c r="F242" i="27"/>
  <c r="I242" i="27"/>
  <c r="E243" i="28"/>
  <c r="E242" i="27"/>
  <c r="S242" i="27" l="1"/>
  <c r="S243" i="28"/>
  <c r="M243" i="28"/>
  <c r="K244" i="28" s="1"/>
  <c r="E244" i="28" s="1"/>
  <c r="L243" i="28"/>
  <c r="J244" i="28" s="1"/>
  <c r="L242" i="27"/>
  <c r="J243" i="27" s="1"/>
  <c r="M242" i="27"/>
  <c r="K243" i="27" s="1"/>
  <c r="E243" i="27" s="1"/>
  <c r="S243" i="27" l="1"/>
  <c r="U242" i="27" s="1"/>
  <c r="S244" i="28"/>
  <c r="U243" i="28" s="1"/>
  <c r="I243" i="27"/>
  <c r="D243" i="27"/>
  <c r="U242" i="28"/>
  <c r="T243" i="28"/>
  <c r="I244" i="28"/>
  <c r="D244" i="28"/>
  <c r="U241" i="27"/>
  <c r="T242" i="27"/>
  <c r="T243" i="27" l="1"/>
  <c r="T244" i="28"/>
  <c r="L244" i="28"/>
  <c r="J245" i="28" s="1"/>
  <c r="D245" i="28" s="1"/>
  <c r="M244" i="28"/>
  <c r="K245" i="28" s="1"/>
  <c r="F243" i="27"/>
  <c r="F244" i="28"/>
  <c r="L243" i="27"/>
  <c r="J244" i="27" s="1"/>
  <c r="D244" i="27" s="1"/>
  <c r="M243" i="27"/>
  <c r="K244" i="27" s="1"/>
  <c r="E244" i="27" l="1"/>
  <c r="F244" i="27"/>
  <c r="I244" i="27"/>
  <c r="E245" i="28"/>
  <c r="F245" i="28"/>
  <c r="I245" i="28"/>
  <c r="M244" i="27" l="1"/>
  <c r="K245" i="27" s="1"/>
  <c r="E245" i="27" s="1"/>
  <c r="L244" i="27"/>
  <c r="J245" i="27" s="1"/>
  <c r="S244" i="27"/>
  <c r="M245" i="28"/>
  <c r="K246" i="28" s="1"/>
  <c r="E246" i="28" s="1"/>
  <c r="L245" i="28"/>
  <c r="J246" i="28" s="1"/>
  <c r="S245" i="28"/>
  <c r="S246" i="28" l="1"/>
  <c r="U245" i="28" s="1"/>
  <c r="U244" i="28"/>
  <c r="T245" i="28"/>
  <c r="T244" i="27"/>
  <c r="U243" i="27"/>
  <c r="I246" i="28"/>
  <c r="D246" i="28"/>
  <c r="I245" i="27"/>
  <c r="D245" i="27"/>
  <c r="S245" i="27"/>
  <c r="T245" i="27" s="1"/>
  <c r="T246" i="28" l="1"/>
  <c r="F245" i="27"/>
  <c r="M246" i="28"/>
  <c r="K247" i="28" s="1"/>
  <c r="L246" i="28"/>
  <c r="J247" i="28" s="1"/>
  <c r="D247" i="28" s="1"/>
  <c r="U244" i="27"/>
  <c r="L245" i="27"/>
  <c r="J246" i="27" s="1"/>
  <c r="M245" i="27"/>
  <c r="K246" i="27" s="1"/>
  <c r="F246" i="28"/>
  <c r="F247" i="28" l="1"/>
  <c r="E246" i="27"/>
  <c r="I246" i="27"/>
  <c r="D246" i="27"/>
  <c r="E247" i="28"/>
  <c r="I247" i="28"/>
  <c r="L246" i="27" l="1"/>
  <c r="J247" i="27" s="1"/>
  <c r="D247" i="27" s="1"/>
  <c r="M246" i="27"/>
  <c r="K247" i="27" s="1"/>
  <c r="E247" i="27" s="1"/>
  <c r="F246" i="27"/>
  <c r="L247" i="28"/>
  <c r="J248" i="28" s="1"/>
  <c r="M247" i="28"/>
  <c r="K248" i="28" s="1"/>
  <c r="E248" i="28" s="1"/>
  <c r="S247" i="28"/>
  <c r="S246" i="27"/>
  <c r="U246" i="28" l="1"/>
  <c r="T247" i="28"/>
  <c r="F247" i="27"/>
  <c r="S247" i="27"/>
  <c r="U246" i="27" s="1"/>
  <c r="T246" i="27"/>
  <c r="U245" i="27"/>
  <c r="I248" i="28"/>
  <c r="D248" i="28"/>
  <c r="S248" i="28"/>
  <c r="T248" i="28" s="1"/>
  <c r="I247" i="27"/>
  <c r="L248" i="28" l="1"/>
  <c r="J249" i="28" s="1"/>
  <c r="D249" i="28" s="1"/>
  <c r="M248" i="28"/>
  <c r="K249" i="28" s="1"/>
  <c r="T247" i="27"/>
  <c r="L247" i="27"/>
  <c r="J248" i="27" s="1"/>
  <c r="M247" i="27"/>
  <c r="K248" i="27" s="1"/>
  <c r="F248" i="28"/>
  <c r="U247" i="28"/>
  <c r="I248" i="27" l="1"/>
  <c r="D248" i="27"/>
  <c r="F249" i="28"/>
  <c r="E249" i="28"/>
  <c r="E248" i="27"/>
  <c r="I249" i="28"/>
  <c r="S249" i="28" l="1"/>
  <c r="L249" i="28"/>
  <c r="J250" i="28" s="1"/>
  <c r="M249" i="28"/>
  <c r="K250" i="28" s="1"/>
  <c r="E250" i="28" s="1"/>
  <c r="F248" i="27"/>
  <c r="S248" i="27"/>
  <c r="M248" i="27"/>
  <c r="K249" i="27" s="1"/>
  <c r="L248" i="27"/>
  <c r="J249" i="27" s="1"/>
  <c r="D249" i="27" s="1"/>
  <c r="T248" i="27" l="1"/>
  <c r="U247" i="27"/>
  <c r="I249" i="27"/>
  <c r="I250" i="28"/>
  <c r="D250" i="28"/>
  <c r="F249" i="27"/>
  <c r="S250" i="28"/>
  <c r="U249" i="28" s="1"/>
  <c r="E249" i="27"/>
  <c r="T249" i="28"/>
  <c r="U248" i="28"/>
  <c r="T250" i="28" l="1"/>
  <c r="S249" i="27"/>
  <c r="L250" i="28"/>
  <c r="J251" i="28" s="1"/>
  <c r="D251" i="28" s="1"/>
  <c r="M250" i="28"/>
  <c r="K251" i="28" s="1"/>
  <c r="F250" i="28"/>
  <c r="M249" i="27"/>
  <c r="K250" i="27" s="1"/>
  <c r="L249" i="27"/>
  <c r="J250" i="27" s="1"/>
  <c r="F251" i="28" l="1"/>
  <c r="E251" i="28"/>
  <c r="I250" i="27"/>
  <c r="D250" i="27"/>
  <c r="I251" i="28"/>
  <c r="E250" i="27"/>
  <c r="T249" i="27"/>
  <c r="U248" i="27"/>
  <c r="L250" i="27" l="1"/>
  <c r="J251" i="27" s="1"/>
  <c r="D251" i="27" s="1"/>
  <c r="M250" i="27"/>
  <c r="K251" i="27" s="1"/>
  <c r="E251" i="27" s="1"/>
  <c r="S250" i="27"/>
  <c r="F250" i="27"/>
  <c r="M251" i="28"/>
  <c r="K252" i="28" s="1"/>
  <c r="L251" i="28"/>
  <c r="J252" i="28" s="1"/>
  <c r="S251" i="28"/>
  <c r="S251" i="27" l="1"/>
  <c r="U250" i="27" s="1"/>
  <c r="F251" i="27"/>
  <c r="E252" i="28"/>
  <c r="T250" i="27"/>
  <c r="U249" i="27"/>
  <c r="U250" i="28"/>
  <c r="T251" i="28"/>
  <c r="I252" i="28"/>
  <c r="D252" i="28"/>
  <c r="I251" i="27"/>
  <c r="T251" i="27" l="1"/>
  <c r="L251" i="27"/>
  <c r="J252" i="27" s="1"/>
  <c r="M251" i="27"/>
  <c r="K252" i="27" s="1"/>
  <c r="S252" i="28"/>
  <c r="F252" i="28"/>
  <c r="M252" i="28"/>
  <c r="K253" i="28" s="1"/>
  <c r="L252" i="28"/>
  <c r="J253" i="28" s="1"/>
  <c r="D253" i="28" s="1"/>
  <c r="F253" i="28" l="1"/>
  <c r="E252" i="27"/>
  <c r="E253" i="28"/>
  <c r="U251" i="28"/>
  <c r="T252" i="28"/>
  <c r="I253" i="28"/>
  <c r="I252" i="27"/>
  <c r="D252" i="27"/>
  <c r="M253" i="28" l="1"/>
  <c r="K254" i="28" s="1"/>
  <c r="E254" i="28" s="1"/>
  <c r="L253" i="28"/>
  <c r="J254" i="28" s="1"/>
  <c r="M252" i="27"/>
  <c r="K253" i="27" s="1"/>
  <c r="E253" i="27" s="1"/>
  <c r="L252" i="27"/>
  <c r="J253" i="27" s="1"/>
  <c r="D253" i="27" s="1"/>
  <c r="F252" i="27"/>
  <c r="S253" i="28"/>
  <c r="S252" i="27"/>
  <c r="U252" i="28" l="1"/>
  <c r="T253" i="28"/>
  <c r="I253" i="27"/>
  <c r="I254" i="28"/>
  <c r="D254" i="28"/>
  <c r="S253" i="27"/>
  <c r="T253" i="27" s="1"/>
  <c r="U251" i="27"/>
  <c r="T252" i="27"/>
  <c r="S254" i="28"/>
  <c r="F253" i="27"/>
  <c r="U252" i="27" l="1"/>
  <c r="L254" i="28"/>
  <c r="J255" i="28" s="1"/>
  <c r="D255" i="28" s="1"/>
  <c r="M254" i="28"/>
  <c r="K255" i="28" s="1"/>
  <c r="T254" i="28"/>
  <c r="F254" i="28"/>
  <c r="M253" i="27"/>
  <c r="K254" i="27" s="1"/>
  <c r="L253" i="27"/>
  <c r="J254" i="27" s="1"/>
  <c r="U253" i="28"/>
  <c r="I254" i="27" l="1"/>
  <c r="D254" i="27"/>
  <c r="E255" i="28"/>
  <c r="E254" i="27"/>
  <c r="F255" i="28"/>
  <c r="I255" i="28"/>
  <c r="L255" i="28" l="1"/>
  <c r="J256" i="28" s="1"/>
  <c r="M255" i="28"/>
  <c r="K256" i="28" s="1"/>
  <c r="S254" i="27"/>
  <c r="F254" i="27"/>
  <c r="S255" i="28"/>
  <c r="M254" i="27"/>
  <c r="K255" i="27" s="1"/>
  <c r="E255" i="27" s="1"/>
  <c r="L254" i="27"/>
  <c r="J255" i="27" s="1"/>
  <c r="D255" i="27" s="1"/>
  <c r="S255" i="27" l="1"/>
  <c r="T255" i="27" s="1"/>
  <c r="E256" i="28"/>
  <c r="F255" i="27"/>
  <c r="I255" i="27"/>
  <c r="T254" i="27"/>
  <c r="U253" i="27"/>
  <c r="T255" i="28"/>
  <c r="U254" i="28"/>
  <c r="I256" i="28"/>
  <c r="D256" i="28"/>
  <c r="U254" i="27" l="1"/>
  <c r="M255" i="27"/>
  <c r="K256" i="27" s="1"/>
  <c r="L255" i="27"/>
  <c r="J256" i="27" s="1"/>
  <c r="S256" i="28"/>
  <c r="L256" i="28"/>
  <c r="J257" i="28" s="1"/>
  <c r="D257" i="28" s="1"/>
  <c r="M256" i="28"/>
  <c r="K257" i="28" s="1"/>
  <c r="F256" i="28"/>
  <c r="F257" i="28" l="1"/>
  <c r="T256" i="28"/>
  <c r="U255" i="28"/>
  <c r="E257" i="28"/>
  <c r="I256" i="27"/>
  <c r="D256" i="27"/>
  <c r="I257" i="28"/>
  <c r="E256" i="27"/>
  <c r="S256" i="27" l="1"/>
  <c r="F256" i="27"/>
  <c r="L256" i="27"/>
  <c r="J257" i="27" s="1"/>
  <c r="M256" i="27"/>
  <c r="K257" i="27" s="1"/>
  <c r="E257" i="27" s="1"/>
  <c r="M257" i="28"/>
  <c r="K258" i="28" s="1"/>
  <c r="E258" i="28" s="1"/>
  <c r="L257" i="28"/>
  <c r="J258" i="28" s="1"/>
  <c r="S257" i="28"/>
  <c r="I257" i="27" l="1"/>
  <c r="D257" i="27"/>
  <c r="S258" i="28"/>
  <c r="T258" i="28" s="1"/>
  <c r="U256" i="28"/>
  <c r="T257" i="28"/>
  <c r="S257" i="27"/>
  <c r="U256" i="27" s="1"/>
  <c r="I258" i="28"/>
  <c r="D258" i="28"/>
  <c r="U255" i="27"/>
  <c r="T256" i="27"/>
  <c r="U257" i="28" l="1"/>
  <c r="F258" i="28"/>
  <c r="L258" i="28"/>
  <c r="J259" i="28" s="1"/>
  <c r="M258" i="28"/>
  <c r="K259" i="28" s="1"/>
  <c r="F257" i="27"/>
  <c r="T257" i="27"/>
  <c r="M257" i="27"/>
  <c r="K258" i="27" s="1"/>
  <c r="L257" i="27"/>
  <c r="J258" i="27" s="1"/>
  <c r="I259" i="28" l="1"/>
  <c r="I258" i="27"/>
  <c r="E258" i="27"/>
  <c r="D259" i="28"/>
  <c r="D258" i="27"/>
  <c r="E259" i="28"/>
  <c r="F258" i="27" l="1"/>
  <c r="S259" i="28"/>
  <c r="F259" i="28"/>
  <c r="L258" i="27"/>
  <c r="J259" i="27" s="1"/>
  <c r="M258" i="27"/>
  <c r="K259" i="27" s="1"/>
  <c r="S258" i="27"/>
  <c r="L259" i="28"/>
  <c r="J260" i="28" s="1"/>
  <c r="D260" i="28" s="1"/>
  <c r="M259" i="28"/>
  <c r="K260" i="28" s="1"/>
  <c r="F260" i="28" l="1"/>
  <c r="E259" i="27"/>
  <c r="U258" i="28"/>
  <c r="T259" i="28"/>
  <c r="U257" i="27"/>
  <c r="T258" i="27"/>
  <c r="I260" i="28"/>
  <c r="I259" i="27"/>
  <c r="E260" i="28"/>
  <c r="D259" i="27"/>
  <c r="F259" i="27" l="1"/>
  <c r="S260" i="28"/>
  <c r="L260" i="28"/>
  <c r="J261" i="28" s="1"/>
  <c r="M260" i="28"/>
  <c r="K261" i="28" s="1"/>
  <c r="L259" i="27"/>
  <c r="J260" i="27" s="1"/>
  <c r="D260" i="27" s="1"/>
  <c r="M259" i="27"/>
  <c r="K260" i="27" s="1"/>
  <c r="E260" i="27" s="1"/>
  <c r="S259" i="27"/>
  <c r="F260" i="27" l="1"/>
  <c r="T260" i="28"/>
  <c r="U259" i="28"/>
  <c r="U258" i="27"/>
  <c r="T259" i="27"/>
  <c r="I261" i="28"/>
  <c r="D261" i="28"/>
  <c r="I260" i="27"/>
  <c r="S260" i="27"/>
  <c r="U259" i="27" s="1"/>
  <c r="E261" i="28"/>
  <c r="M260" i="27" l="1"/>
  <c r="K261" i="27" s="1"/>
  <c r="L260" i="27"/>
  <c r="J261" i="27" s="1"/>
  <c r="F261" i="28"/>
  <c r="S261" i="28"/>
  <c r="M261" i="28"/>
  <c r="K262" i="28" s="1"/>
  <c r="L261" i="28"/>
  <c r="J262" i="28" s="1"/>
  <c r="D262" i="28" s="1"/>
  <c r="T260" i="27"/>
  <c r="U260" i="28" l="1"/>
  <c r="T261" i="28"/>
  <c r="F262" i="28"/>
  <c r="I262" i="28"/>
  <c r="I261" i="27"/>
  <c r="D261" i="27"/>
  <c r="E262" i="28"/>
  <c r="E261" i="27"/>
  <c r="M261" i="27" l="1"/>
  <c r="K262" i="27" s="1"/>
  <c r="E262" i="27" s="1"/>
  <c r="L261" i="27"/>
  <c r="J262" i="27" s="1"/>
  <c r="D262" i="27" s="1"/>
  <c r="L262" i="28"/>
  <c r="J263" i="28" s="1"/>
  <c r="M262" i="28"/>
  <c r="K263" i="28" s="1"/>
  <c r="S262" i="28"/>
  <c r="S261" i="27"/>
  <c r="F261" i="27"/>
  <c r="U260" i="27" l="1"/>
  <c r="T261" i="27"/>
  <c r="I263" i="28"/>
  <c r="D263" i="28"/>
  <c r="F262" i="27"/>
  <c r="E263" i="28"/>
  <c r="I262" i="27"/>
  <c r="S262" i="27"/>
  <c r="T262" i="27" s="1"/>
  <c r="U261" i="28"/>
  <c r="T262" i="28"/>
  <c r="M263" i="28" l="1"/>
  <c r="K264" i="28" s="1"/>
  <c r="E264" i="28" s="1"/>
  <c r="L263" i="28"/>
  <c r="J264" i="28" s="1"/>
  <c r="D264" i="28" s="1"/>
  <c r="S263" i="28"/>
  <c r="F263" i="28"/>
  <c r="U261" i="27"/>
  <c r="M262" i="27"/>
  <c r="K263" i="27" s="1"/>
  <c r="L262" i="27"/>
  <c r="J263" i="27" s="1"/>
  <c r="I263" i="27" l="1"/>
  <c r="D263" i="27"/>
  <c r="E263" i="27"/>
  <c r="U262" i="28"/>
  <c r="T263" i="28"/>
  <c r="I264" i="28"/>
  <c r="S264" i="28"/>
  <c r="F264" i="28"/>
  <c r="F263" i="27" l="1"/>
  <c r="L264" i="28"/>
  <c r="J265" i="28" s="1"/>
  <c r="M264" i="28"/>
  <c r="K265" i="28" s="1"/>
  <c r="T264" i="28"/>
  <c r="U263" i="28"/>
  <c r="S263" i="27"/>
  <c r="L263" i="27"/>
  <c r="J264" i="27" s="1"/>
  <c r="M263" i="27"/>
  <c r="K264" i="27" s="1"/>
  <c r="E264" i="27" s="1"/>
  <c r="E265" i="28" l="1"/>
  <c r="T263" i="27"/>
  <c r="U262" i="27"/>
  <c r="I265" i="28"/>
  <c r="D265" i="28"/>
  <c r="I264" i="27"/>
  <c r="D264" i="27"/>
  <c r="S264" i="27"/>
  <c r="U263" i="27" s="1"/>
  <c r="T264" i="27" l="1"/>
  <c r="L265" i="28"/>
  <c r="J266" i="28" s="1"/>
  <c r="D266" i="28" s="1"/>
  <c r="M265" i="28"/>
  <c r="K266" i="28" s="1"/>
  <c r="E266" i="28" s="1"/>
  <c r="M264" i="27"/>
  <c r="K265" i="27" s="1"/>
  <c r="L264" i="27"/>
  <c r="J265" i="27" s="1"/>
  <c r="D265" i="27" s="1"/>
  <c r="S265" i="28"/>
  <c r="F264" i="27"/>
  <c r="F265" i="28"/>
  <c r="S266" i="28" l="1"/>
  <c r="U265" i="28" s="1"/>
  <c r="F265" i="27"/>
  <c r="I265" i="27"/>
  <c r="E265" i="27"/>
  <c r="F266" i="28"/>
  <c r="T265" i="28"/>
  <c r="U264" i="28"/>
  <c r="I266" i="28"/>
  <c r="T266" i="28" l="1"/>
  <c r="M266" i="28"/>
  <c r="K267" i="28" s="1"/>
  <c r="L266" i="28"/>
  <c r="J267" i="28" s="1"/>
  <c r="M265" i="27"/>
  <c r="K266" i="27" s="1"/>
  <c r="L265" i="27"/>
  <c r="J266" i="27" s="1"/>
  <c r="S265" i="27"/>
  <c r="I266" i="27" l="1"/>
  <c r="D266" i="27"/>
  <c r="E266" i="27"/>
  <c r="I267" i="28"/>
  <c r="D267" i="28"/>
  <c r="U264" i="27"/>
  <c r="T265" i="27"/>
  <c r="E267" i="28"/>
  <c r="F266" i="27" l="1"/>
  <c r="S267" i="28"/>
  <c r="L267" i="28"/>
  <c r="J268" i="28" s="1"/>
  <c r="D268" i="28" s="1"/>
  <c r="M267" i="28"/>
  <c r="K268" i="28" s="1"/>
  <c r="F267" i="28"/>
  <c r="S266" i="27"/>
  <c r="L266" i="27"/>
  <c r="J267" i="27" s="1"/>
  <c r="D267" i="27" s="1"/>
  <c r="M266" i="27"/>
  <c r="K267" i="27" s="1"/>
  <c r="E267" i="27" s="1"/>
  <c r="F267" i="27" l="1"/>
  <c r="S267" i="27"/>
  <c r="T267" i="27" s="1"/>
  <c r="T267" i="28"/>
  <c r="U266" i="28"/>
  <c r="I268" i="28"/>
  <c r="T266" i="27"/>
  <c r="U265" i="27"/>
  <c r="I267" i="27"/>
  <c r="F268" i="28"/>
  <c r="E268" i="28"/>
  <c r="L268" i="28" l="1"/>
  <c r="J269" i="28" s="1"/>
  <c r="M268" i="28"/>
  <c r="K269" i="28" s="1"/>
  <c r="E269" i="28" s="1"/>
  <c r="S268" i="28"/>
  <c r="U266" i="27"/>
  <c r="M267" i="27"/>
  <c r="K268" i="27" s="1"/>
  <c r="L267" i="27"/>
  <c r="J268" i="27" s="1"/>
  <c r="E268" i="27" l="1"/>
  <c r="S269" i="28"/>
  <c r="I268" i="27"/>
  <c r="D268" i="27"/>
  <c r="U267" i="28"/>
  <c r="T268" i="28"/>
  <c r="I269" i="28"/>
  <c r="D269" i="28"/>
  <c r="L269" i="28" l="1"/>
  <c r="J270" i="28" s="1"/>
  <c r="M269" i="28"/>
  <c r="K270" i="28" s="1"/>
  <c r="T269" i="28"/>
  <c r="M268" i="27"/>
  <c r="K269" i="27" s="1"/>
  <c r="E269" i="27" s="1"/>
  <c r="L268" i="27"/>
  <c r="J269" i="27" s="1"/>
  <c r="D269" i="27" s="1"/>
  <c r="S268" i="27"/>
  <c r="F268" i="27"/>
  <c r="F269" i="28"/>
  <c r="U268" i="28"/>
  <c r="E270" i="28" l="1"/>
  <c r="F269" i="27"/>
  <c r="I269" i="27"/>
  <c r="I270" i="28"/>
  <c r="D270" i="28"/>
  <c r="U267" i="27"/>
  <c r="T268" i="27"/>
  <c r="S269" i="27"/>
  <c r="U268" i="27" l="1"/>
  <c r="L270" i="28"/>
  <c r="J271" i="28" s="1"/>
  <c r="M270" i="28"/>
  <c r="K271" i="28" s="1"/>
  <c r="E271" i="28" s="1"/>
  <c r="F270" i="28"/>
  <c r="M269" i="27"/>
  <c r="K270" i="27" s="1"/>
  <c r="L269" i="27"/>
  <c r="J270" i="27" s="1"/>
  <c r="S270" i="28"/>
  <c r="T269" i="27"/>
  <c r="I270" i="27" l="1"/>
  <c r="D270" i="27"/>
  <c r="S271" i="28"/>
  <c r="T271" i="28" s="1"/>
  <c r="I271" i="28"/>
  <c r="T270" i="28"/>
  <c r="U269" i="28"/>
  <c r="D271" i="28"/>
  <c r="E270" i="27"/>
  <c r="F271" i="28" l="1"/>
  <c r="F270" i="27"/>
  <c r="S270" i="27"/>
  <c r="L271" i="28"/>
  <c r="J272" i="28" s="1"/>
  <c r="D272" i="28" s="1"/>
  <c r="M271" i="28"/>
  <c r="K272" i="28" s="1"/>
  <c r="U270" i="28"/>
  <c r="L270" i="27"/>
  <c r="J271" i="27" s="1"/>
  <c r="D271" i="27" s="1"/>
  <c r="M270" i="27"/>
  <c r="K271" i="27" s="1"/>
  <c r="E271" i="27" s="1"/>
  <c r="F271" i="27" l="1"/>
  <c r="E272" i="28"/>
  <c r="I272" i="28"/>
  <c r="I271" i="27"/>
  <c r="S271" i="27"/>
  <c r="T271" i="27" s="1"/>
  <c r="F272" i="28"/>
  <c r="T270" i="27"/>
  <c r="U269" i="27"/>
  <c r="U270" i="27" l="1"/>
  <c r="M272" i="28"/>
  <c r="K273" i="28" s="1"/>
  <c r="E273" i="28" s="1"/>
  <c r="L272" i="28"/>
  <c r="J273" i="28" s="1"/>
  <c r="L271" i="27"/>
  <c r="J272" i="27" s="1"/>
  <c r="M271" i="27"/>
  <c r="K272" i="27" s="1"/>
  <c r="S272" i="28"/>
  <c r="S273" i="28" l="1"/>
  <c r="U272" i="28" s="1"/>
  <c r="T272" i="28"/>
  <c r="U271" i="28"/>
  <c r="I273" i="28"/>
  <c r="D273" i="28"/>
  <c r="E272" i="27"/>
  <c r="I272" i="27"/>
  <c r="D272" i="27"/>
  <c r="T273" i="28" l="1"/>
  <c r="S272" i="27"/>
  <c r="M273" i="28"/>
  <c r="K274" i="28" s="1"/>
  <c r="L273" i="28"/>
  <c r="J274" i="28" s="1"/>
  <c r="F272" i="27"/>
  <c r="F273" i="28"/>
  <c r="L272" i="27"/>
  <c r="J273" i="27" s="1"/>
  <c r="M272" i="27"/>
  <c r="K273" i="27" s="1"/>
  <c r="E273" i="27" s="1"/>
  <c r="S273" i="27" l="1"/>
  <c r="T273" i="27" s="1"/>
  <c r="I274" i="28"/>
  <c r="I273" i="27"/>
  <c r="E274" i="28"/>
  <c r="D273" i="27"/>
  <c r="D274" i="28"/>
  <c r="T272" i="27"/>
  <c r="U271" i="27"/>
  <c r="U272" i="27" l="1"/>
  <c r="S274" i="28"/>
  <c r="F274" i="28"/>
  <c r="L274" i="28"/>
  <c r="J275" i="28" s="1"/>
  <c r="D275" i="28" s="1"/>
  <c r="M274" i="28"/>
  <c r="K275" i="28" s="1"/>
  <c r="F273" i="27"/>
  <c r="L273" i="27"/>
  <c r="J274" i="27" s="1"/>
  <c r="M273" i="27"/>
  <c r="K274" i="27" s="1"/>
  <c r="E274" i="27" l="1"/>
  <c r="F275" i="28"/>
  <c r="I275" i="28"/>
  <c r="E275" i="28"/>
  <c r="I274" i="27"/>
  <c r="D274" i="27"/>
  <c r="U273" i="28"/>
  <c r="T274" i="28"/>
  <c r="F274" i="27" l="1"/>
  <c r="M275" i="28"/>
  <c r="K276" i="28" s="1"/>
  <c r="L275" i="28"/>
  <c r="J276" i="28" s="1"/>
  <c r="L274" i="27"/>
  <c r="J275" i="27" s="1"/>
  <c r="M274" i="27"/>
  <c r="K275" i="27" s="1"/>
  <c r="E275" i="27" s="1"/>
  <c r="S274" i="27"/>
  <c r="S275" i="28"/>
  <c r="T275" i="28" l="1"/>
  <c r="U274" i="28"/>
  <c r="U273" i="27"/>
  <c r="T274" i="27"/>
  <c r="E276" i="28"/>
  <c r="I275" i="27"/>
  <c r="D275" i="27"/>
  <c r="S275" i="27"/>
  <c r="T275" i="27" s="1"/>
  <c r="I276" i="28"/>
  <c r="D276" i="28"/>
  <c r="M275" i="27" l="1"/>
  <c r="K276" i="27" s="1"/>
  <c r="L275" i="27"/>
  <c r="J276" i="27" s="1"/>
  <c r="F276" i="28"/>
  <c r="S276" i="28"/>
  <c r="U274" i="27"/>
  <c r="L276" i="28"/>
  <c r="J277" i="28" s="1"/>
  <c r="D277" i="28" s="1"/>
  <c r="M276" i="28"/>
  <c r="K277" i="28" s="1"/>
  <c r="F275" i="27"/>
  <c r="T276" i="28" l="1"/>
  <c r="U275" i="28"/>
  <c r="F277" i="28"/>
  <c r="I277" i="28"/>
  <c r="I276" i="27"/>
  <c r="D276" i="27"/>
  <c r="E277" i="28"/>
  <c r="E276" i="27"/>
  <c r="S276" i="27" l="1"/>
  <c r="M277" i="28"/>
  <c r="K278" i="28" s="1"/>
  <c r="E278" i="28" s="1"/>
  <c r="L277" i="28"/>
  <c r="J278" i="28" s="1"/>
  <c r="L276" i="27"/>
  <c r="J277" i="27" s="1"/>
  <c r="D277" i="27" s="1"/>
  <c r="M276" i="27"/>
  <c r="K277" i="27" s="1"/>
  <c r="S277" i="28"/>
  <c r="F276" i="27"/>
  <c r="S278" i="28" l="1"/>
  <c r="T278" i="28" s="1"/>
  <c r="I278" i="28"/>
  <c r="D278" i="28"/>
  <c r="U276" i="28"/>
  <c r="T277" i="28"/>
  <c r="E277" i="27"/>
  <c r="F277" i="27"/>
  <c r="I277" i="27"/>
  <c r="T276" i="27"/>
  <c r="U275" i="27"/>
  <c r="U277" i="28" l="1"/>
  <c r="M277" i="27"/>
  <c r="K278" i="27" s="1"/>
  <c r="E278" i="27" s="1"/>
  <c r="L277" i="27"/>
  <c r="J278" i="27" s="1"/>
  <c r="S277" i="27"/>
  <c r="M278" i="28"/>
  <c r="K279" i="28" s="1"/>
  <c r="L278" i="28"/>
  <c r="J279" i="28" s="1"/>
  <c r="D279" i="28" s="1"/>
  <c r="F278" i="28"/>
  <c r="S278" i="27" l="1"/>
  <c r="U277" i="27" s="1"/>
  <c r="U276" i="27"/>
  <c r="T277" i="27"/>
  <c r="I279" i="28"/>
  <c r="I278" i="27"/>
  <c r="D278" i="27"/>
  <c r="F279" i="28"/>
  <c r="E279" i="28"/>
  <c r="T278" i="27" l="1"/>
  <c r="S279" i="28"/>
  <c r="F278" i="27"/>
  <c r="M279" i="28"/>
  <c r="K280" i="28" s="1"/>
  <c r="L279" i="28"/>
  <c r="J280" i="28" s="1"/>
  <c r="L278" i="27"/>
  <c r="J279" i="27" s="1"/>
  <c r="M278" i="27"/>
  <c r="K279" i="27" s="1"/>
  <c r="I279" i="27" l="1"/>
  <c r="D279" i="27"/>
  <c r="I280" i="28"/>
  <c r="D280" i="28"/>
  <c r="E280" i="28"/>
  <c r="E279" i="27"/>
  <c r="T279" i="28"/>
  <c r="U278" i="28"/>
  <c r="S279" i="27" l="1"/>
  <c r="S280" i="28"/>
  <c r="M280" i="28"/>
  <c r="K281" i="28" s="1"/>
  <c r="E281" i="28" s="1"/>
  <c r="L280" i="28"/>
  <c r="J281" i="28" s="1"/>
  <c r="D281" i="28" s="1"/>
  <c r="F279" i="27"/>
  <c r="F280" i="28"/>
  <c r="M279" i="27"/>
  <c r="K280" i="27" s="1"/>
  <c r="L279" i="27"/>
  <c r="J280" i="27" s="1"/>
  <c r="F281" i="28" l="1"/>
  <c r="I280" i="27"/>
  <c r="D280" i="27"/>
  <c r="S281" i="28"/>
  <c r="T280" i="28"/>
  <c r="U279" i="28"/>
  <c r="I281" i="28"/>
  <c r="T279" i="27"/>
  <c r="U278" i="27"/>
  <c r="E280" i="27"/>
  <c r="L280" i="27" l="1"/>
  <c r="J281" i="27" s="1"/>
  <c r="D281" i="27" s="1"/>
  <c r="M280" i="27"/>
  <c r="K281" i="27" s="1"/>
  <c r="E281" i="27" s="1"/>
  <c r="L281" i="28"/>
  <c r="J282" i="28" s="1"/>
  <c r="M281" i="28"/>
  <c r="K282" i="28" s="1"/>
  <c r="U280" i="28"/>
  <c r="F280" i="27"/>
  <c r="S280" i="27"/>
  <c r="T281" i="28"/>
  <c r="U279" i="27" l="1"/>
  <c r="T280" i="27"/>
  <c r="E282" i="28"/>
  <c r="S281" i="27"/>
  <c r="T281" i="27" s="1"/>
  <c r="F281" i="27"/>
  <c r="I282" i="28"/>
  <c r="D282" i="28"/>
  <c r="I281" i="27"/>
  <c r="S282" i="28" l="1"/>
  <c r="L281" i="27"/>
  <c r="J282" i="27" s="1"/>
  <c r="M281" i="27"/>
  <c r="K282" i="27" s="1"/>
  <c r="F282" i="28"/>
  <c r="L282" i="28"/>
  <c r="J283" i="28" s="1"/>
  <c r="D283" i="28" s="1"/>
  <c r="M282" i="28"/>
  <c r="K283" i="28" s="1"/>
  <c r="E283" i="28" s="1"/>
  <c r="U280" i="27"/>
  <c r="F283" i="28" l="1"/>
  <c r="E282" i="27"/>
  <c r="I282" i="27"/>
  <c r="D282" i="27"/>
  <c r="I283" i="28"/>
  <c r="S283" i="28"/>
  <c r="U281" i="28"/>
  <c r="T282" i="28"/>
  <c r="T283" i="28" l="1"/>
  <c r="M282" i="27"/>
  <c r="K283" i="27" s="1"/>
  <c r="L282" i="27"/>
  <c r="J283" i="27" s="1"/>
  <c r="D283" i="27" s="1"/>
  <c r="U282" i="28"/>
  <c r="L283" i="28"/>
  <c r="J284" i="28" s="1"/>
  <c r="M283" i="28"/>
  <c r="K284" i="28" s="1"/>
  <c r="F282" i="27"/>
  <c r="S282" i="27"/>
  <c r="F283" i="27" l="1"/>
  <c r="T282" i="27"/>
  <c r="U281" i="27"/>
  <c r="I284" i="28"/>
  <c r="D284" i="28"/>
  <c r="E284" i="28"/>
  <c r="E283" i="27"/>
  <c r="I283" i="27"/>
  <c r="L283" i="27" l="1"/>
  <c r="J284" i="27" s="1"/>
  <c r="M283" i="27"/>
  <c r="K284" i="27" s="1"/>
  <c r="E284" i="27" s="1"/>
  <c r="F284" i="28"/>
  <c r="S283" i="27"/>
  <c r="S284" i="28"/>
  <c r="M284" i="28"/>
  <c r="K285" i="28" s="1"/>
  <c r="L284" i="28"/>
  <c r="J285" i="28" s="1"/>
  <c r="D285" i="28" s="1"/>
  <c r="S284" i="27" l="1"/>
  <c r="U283" i="27" s="1"/>
  <c r="T284" i="28"/>
  <c r="U283" i="28"/>
  <c r="F285" i="28"/>
  <c r="I285" i="28"/>
  <c r="T283" i="27"/>
  <c r="U282" i="27"/>
  <c r="E285" i="28"/>
  <c r="I284" i="27"/>
  <c r="D284" i="27"/>
  <c r="T284" i="27" l="1"/>
  <c r="L284" i="27"/>
  <c r="J285" i="27" s="1"/>
  <c r="D285" i="27" s="1"/>
  <c r="M284" i="27"/>
  <c r="K285" i="27" s="1"/>
  <c r="L285" i="28"/>
  <c r="J286" i="28" s="1"/>
  <c r="M285" i="28"/>
  <c r="K286" i="28" s="1"/>
  <c r="S285" i="28"/>
  <c r="F284" i="27"/>
  <c r="I286" i="28" l="1"/>
  <c r="D286" i="28"/>
  <c r="E285" i="27"/>
  <c r="F285" i="27"/>
  <c r="E286" i="28"/>
  <c r="U284" i="28"/>
  <c r="T285" i="28"/>
  <c r="I285" i="27"/>
  <c r="S285" i="27" l="1"/>
  <c r="F286" i="28"/>
  <c r="M285" i="27"/>
  <c r="K286" i="27" s="1"/>
  <c r="L285" i="27"/>
  <c r="J286" i="27" s="1"/>
  <c r="S286" i="28"/>
  <c r="M286" i="28"/>
  <c r="K287" i="28" s="1"/>
  <c r="E287" i="28" s="1"/>
  <c r="L286" i="28"/>
  <c r="J287" i="28" s="1"/>
  <c r="D287" i="28" s="1"/>
  <c r="S287" i="28" l="1"/>
  <c r="T287" i="28" s="1"/>
  <c r="F287" i="28"/>
  <c r="I287" i="28"/>
  <c r="I286" i="27"/>
  <c r="D286" i="27"/>
  <c r="E286" i="27"/>
  <c r="T286" i="28"/>
  <c r="U285" i="28"/>
  <c r="U284" i="27"/>
  <c r="T285" i="27"/>
  <c r="U286" i="28" l="1"/>
  <c r="L287" i="28"/>
  <c r="J288" i="28" s="1"/>
  <c r="M287" i="28"/>
  <c r="K288" i="28" s="1"/>
  <c r="F286" i="27"/>
  <c r="S286" i="27"/>
  <c r="L286" i="27"/>
  <c r="J287" i="27" s="1"/>
  <c r="M286" i="27"/>
  <c r="K287" i="27" s="1"/>
  <c r="E287" i="27" s="1"/>
  <c r="I287" i="27" l="1"/>
  <c r="D287" i="27"/>
  <c r="U285" i="27"/>
  <c r="T286" i="27"/>
  <c r="S287" i="27"/>
  <c r="E288" i="28"/>
  <c r="I288" i="28"/>
  <c r="D288" i="28"/>
  <c r="U286" i="27" l="1"/>
  <c r="F288" i="28"/>
  <c r="S288" i="28"/>
  <c r="F287" i="27"/>
  <c r="L288" i="28"/>
  <c r="J289" i="28" s="1"/>
  <c r="M288" i="28"/>
  <c r="K289" i="28" s="1"/>
  <c r="E289" i="28" s="1"/>
  <c r="T287" i="27"/>
  <c r="L287" i="27"/>
  <c r="J288" i="27" s="1"/>
  <c r="M287" i="27"/>
  <c r="K288" i="27" s="1"/>
  <c r="I289" i="28" l="1"/>
  <c r="L289" i="28" s="1"/>
  <c r="S289" i="28"/>
  <c r="U289" i="28" s="1"/>
  <c r="N19" i="28"/>
  <c r="P19" i="28"/>
  <c r="E288" i="27"/>
  <c r="U287" i="28"/>
  <c r="T288" i="28"/>
  <c r="I288" i="27"/>
  <c r="D288" i="27"/>
  <c r="D289" i="28"/>
  <c r="M289" i="28" l="1"/>
  <c r="O19" i="28"/>
  <c r="P17" i="9"/>
  <c r="AZ17" i="9" s="1"/>
  <c r="U288" i="28"/>
  <c r="R19" i="28" s="1"/>
  <c r="T289" i="28"/>
  <c r="Q19" i="28" s="1"/>
  <c r="P15" i="28" s="1"/>
  <c r="F289" i="28"/>
  <c r="F288" i="27"/>
  <c r="M288" i="27"/>
  <c r="K289" i="27" s="1"/>
  <c r="E289" i="27" s="1"/>
  <c r="L288" i="27"/>
  <c r="J289" i="27" s="1"/>
  <c r="D289" i="27" s="1"/>
  <c r="S288" i="27"/>
  <c r="Q15" i="28" l="1"/>
  <c r="I289" i="27"/>
  <c r="L289" i="27" s="1"/>
  <c r="O15" i="28"/>
  <c r="V19" i="28"/>
  <c r="F289" i="27"/>
  <c r="S289" i="27"/>
  <c r="U289" i="27" s="1"/>
  <c r="N19" i="27"/>
  <c r="P19" i="27"/>
  <c r="U287" i="27"/>
  <c r="T288" i="27"/>
  <c r="O19" i="27" l="1"/>
  <c r="P18" i="9"/>
  <c r="AZ18" i="9" s="1"/>
  <c r="M289" i="27"/>
  <c r="T289" i="27"/>
  <c r="Q19" i="27" s="1"/>
  <c r="Q15" i="27" s="1"/>
  <c r="U288" i="27"/>
  <c r="R19" i="27" s="1"/>
  <c r="P15" i="27" l="1"/>
  <c r="V19" i="27"/>
  <c r="O15" i="27"/>
  <c r="T12" i="9" l="1"/>
  <c r="X12" i="9"/>
  <c r="V12" i="9"/>
  <c r="W12" i="9"/>
  <c r="AJ12" i="9" s="1"/>
  <c r="AK12" i="9" s="1"/>
  <c r="AF12" i="9" s="1"/>
  <c r="AG12" i="9" s="1"/>
  <c r="A12" i="9"/>
  <c r="D12" i="9"/>
  <c r="E12" i="9" s="1"/>
  <c r="N12" i="9" l="1"/>
  <c r="C3" i="34" s="1"/>
  <c r="O3" i="34" s="1"/>
  <c r="F40" i="34" s="1"/>
  <c r="Y12" i="9"/>
  <c r="M12" i="9"/>
  <c r="D11" i="34" s="1"/>
  <c r="F165" i="34"/>
  <c r="F230" i="34"/>
  <c r="F248" i="34"/>
  <c r="F177" i="34"/>
  <c r="F149" i="34"/>
  <c r="F287" i="34"/>
  <c r="F91" i="34"/>
  <c r="F235" i="34"/>
  <c r="F270" i="34"/>
  <c r="F116" i="34"/>
  <c r="F118" i="34" l="1"/>
  <c r="F19" i="34"/>
  <c r="F39" i="34"/>
  <c r="F279" i="34"/>
  <c r="F124" i="34"/>
  <c r="F155" i="34"/>
  <c r="F194" i="34"/>
  <c r="F133" i="34"/>
  <c r="F62" i="34"/>
  <c r="F106" i="34"/>
  <c r="E19" i="34"/>
  <c r="S19" i="34" s="1"/>
  <c r="F81" i="34"/>
  <c r="F225" i="34"/>
  <c r="F158" i="34"/>
  <c r="F107" i="34"/>
  <c r="F125" i="34"/>
  <c r="F259" i="34"/>
  <c r="F236" i="34"/>
  <c r="F238" i="34"/>
  <c r="F156" i="34"/>
  <c r="F193" i="34"/>
  <c r="F213" i="34"/>
  <c r="F63" i="34"/>
  <c r="F192" i="34"/>
  <c r="F184" i="34"/>
  <c r="F223" i="34"/>
  <c r="F266" i="34"/>
  <c r="F147" i="34"/>
  <c r="F272" i="34"/>
  <c r="F249" i="34"/>
  <c r="F229" i="34"/>
  <c r="F228" i="34"/>
  <c r="F198" i="34"/>
  <c r="F120" i="34"/>
  <c r="F138" i="34"/>
  <c r="F29" i="34"/>
  <c r="F98" i="34"/>
  <c r="F188" i="34"/>
  <c r="F284" i="34"/>
  <c r="F283" i="34"/>
  <c r="F52" i="34"/>
  <c r="F130" i="34"/>
  <c r="F162" i="34"/>
  <c r="F251" i="34"/>
  <c r="F201" i="34"/>
  <c r="F166" i="34"/>
  <c r="F246" i="34"/>
  <c r="F42" i="34"/>
  <c r="F43" i="34"/>
  <c r="F202" i="34"/>
  <c r="F218" i="34"/>
  <c r="F22" i="34"/>
  <c r="F153" i="34"/>
  <c r="F105" i="34"/>
  <c r="F211" i="34"/>
  <c r="F240" i="34"/>
  <c r="F140" i="34"/>
  <c r="F126" i="34"/>
  <c r="F189" i="34"/>
  <c r="F92" i="34"/>
  <c r="F264" i="34"/>
  <c r="F38" i="34"/>
  <c r="F289" i="34"/>
  <c r="F247" i="34"/>
  <c r="F85" i="34"/>
  <c r="F226" i="34"/>
  <c r="F99" i="34"/>
  <c r="F267" i="34"/>
  <c r="F275" i="34"/>
  <c r="F31" i="34"/>
  <c r="F37" i="34"/>
  <c r="F110" i="34"/>
  <c r="F168" i="34"/>
  <c r="F102" i="34"/>
  <c r="F187" i="34"/>
  <c r="F35" i="34"/>
  <c r="F136" i="34"/>
  <c r="F89" i="34"/>
  <c r="F262" i="34"/>
  <c r="F260" i="34"/>
  <c r="F234" i="34"/>
  <c r="F111" i="34"/>
  <c r="F144" i="34"/>
  <c r="F57" i="34"/>
  <c r="F30" i="34"/>
  <c r="F232" i="34"/>
  <c r="F167" i="34"/>
  <c r="F139" i="34"/>
  <c r="F26" i="34"/>
  <c r="F197" i="34"/>
  <c r="F97" i="34"/>
  <c r="F216" i="34"/>
  <c r="F93" i="34"/>
  <c r="F123" i="34"/>
  <c r="F203" i="34"/>
  <c r="F119" i="34"/>
  <c r="F199" i="34"/>
  <c r="F277" i="34"/>
  <c r="F252" i="34"/>
  <c r="F224" i="34"/>
  <c r="F134" i="34"/>
  <c r="F231" i="34"/>
  <c r="F181" i="34"/>
  <c r="F45" i="34"/>
  <c r="F256" i="34"/>
  <c r="F182" i="34"/>
  <c r="F200" i="34"/>
  <c r="F71" i="34"/>
  <c r="F56" i="34"/>
  <c r="F276" i="34"/>
  <c r="F44" i="34"/>
  <c r="F148" i="34"/>
  <c r="F64" i="34"/>
  <c r="F145" i="34"/>
  <c r="F27" i="34"/>
  <c r="F163" i="34"/>
  <c r="F20" i="34"/>
  <c r="F214" i="34"/>
  <c r="F245" i="34"/>
  <c r="F108" i="34"/>
  <c r="F67" i="34"/>
  <c r="F237" i="34"/>
  <c r="F191" i="34"/>
  <c r="F103" i="34"/>
  <c r="F122" i="34"/>
  <c r="F25" i="34"/>
  <c r="F241" i="34"/>
  <c r="F36" i="34"/>
  <c r="F180" i="34"/>
  <c r="F112" i="34"/>
  <c r="F46" i="34"/>
  <c r="F143" i="34"/>
  <c r="F243" i="34"/>
  <c r="F41" i="34"/>
  <c r="F104" i="34"/>
  <c r="F121" i="34"/>
  <c r="F60" i="34"/>
  <c r="F127" i="34"/>
  <c r="F68" i="34"/>
  <c r="F204" i="34"/>
  <c r="F159" i="34"/>
  <c r="F239" i="34"/>
  <c r="F59" i="34"/>
  <c r="F175" i="34"/>
  <c r="F50" i="34"/>
  <c r="F58" i="34"/>
  <c r="F129" i="34"/>
  <c r="F242" i="34"/>
  <c r="F207" i="34"/>
  <c r="F113" i="34"/>
  <c r="F137" i="34"/>
  <c r="F55" i="34"/>
  <c r="F114" i="34"/>
  <c r="F157" i="34"/>
  <c r="F250" i="34"/>
  <c r="F178" i="34"/>
  <c r="F253" i="34"/>
  <c r="F273" i="34"/>
  <c r="F80" i="34"/>
  <c r="F53" i="34"/>
  <c r="F285" i="34"/>
  <c r="F221" i="34"/>
  <c r="F179" i="34"/>
  <c r="F169" i="34"/>
  <c r="F190" i="34"/>
  <c r="F24" i="34"/>
  <c r="F49" i="34"/>
  <c r="F90" i="34"/>
  <c r="F117" i="34"/>
  <c r="F164" i="34"/>
  <c r="F87" i="34"/>
  <c r="F205" i="34"/>
  <c r="F161" i="34"/>
  <c r="F48" i="34"/>
  <c r="F269" i="34"/>
  <c r="F84" i="34"/>
  <c r="F171" i="34"/>
  <c r="F141" i="34"/>
  <c r="F132" i="34"/>
  <c r="F34" i="34"/>
  <c r="F146" i="34"/>
  <c r="F131" i="34"/>
  <c r="F227" i="34"/>
  <c r="F100" i="34"/>
  <c r="F95" i="34"/>
  <c r="F278" i="34"/>
  <c r="F281" i="34"/>
  <c r="F32" i="34"/>
  <c r="F244" i="34"/>
  <c r="F254" i="34"/>
  <c r="F66" i="34"/>
  <c r="F28" i="34"/>
  <c r="F86" i="34"/>
  <c r="F215" i="34"/>
  <c r="F54" i="34"/>
  <c r="F172" i="34"/>
  <c r="F135" i="34"/>
  <c r="F82" i="34"/>
  <c r="F219" i="34"/>
  <c r="F70" i="34"/>
  <c r="F195" i="34"/>
  <c r="F220" i="34"/>
  <c r="F268" i="34"/>
  <c r="F47" i="34"/>
  <c r="F152" i="34"/>
  <c r="F142" i="34"/>
  <c r="F222" i="34"/>
  <c r="F196" i="34"/>
  <c r="F255" i="34"/>
  <c r="F128" i="34"/>
  <c r="F83" i="34"/>
  <c r="F75" i="34"/>
  <c r="F265" i="34"/>
  <c r="F176" i="34"/>
  <c r="F61" i="34"/>
  <c r="F286" i="34"/>
  <c r="F154" i="34"/>
  <c r="F88" i="34"/>
  <c r="F209" i="34"/>
  <c r="F280" i="34"/>
  <c r="F150" i="34"/>
  <c r="F76" i="34"/>
  <c r="F208" i="34"/>
  <c r="F174" i="34"/>
  <c r="F79" i="34"/>
  <c r="F74" i="34"/>
  <c r="F33" i="34"/>
  <c r="F206" i="34"/>
  <c r="F282" i="34"/>
  <c r="F173" i="34"/>
  <c r="F109" i="34"/>
  <c r="F257" i="34"/>
  <c r="F115" i="34"/>
  <c r="F185" i="34"/>
  <c r="F101" i="34"/>
  <c r="F233" i="34"/>
  <c r="F210" i="34"/>
  <c r="F271" i="34"/>
  <c r="F94" i="34"/>
  <c r="F65" i="34"/>
  <c r="F23" i="34"/>
  <c r="F186" i="34"/>
  <c r="F78" i="34"/>
  <c r="F258" i="34"/>
  <c r="F160" i="34"/>
  <c r="F21" i="34"/>
  <c r="F261" i="34"/>
  <c r="F183" i="34"/>
  <c r="F151" i="34"/>
  <c r="F263" i="34"/>
  <c r="F212" i="34"/>
  <c r="F72" i="34"/>
  <c r="F288" i="34"/>
  <c r="F69" i="34"/>
  <c r="F96" i="34"/>
  <c r="F73" i="34"/>
  <c r="F217" i="34"/>
  <c r="F170" i="34"/>
  <c r="F77" i="34"/>
  <c r="F51" i="34"/>
  <c r="F274" i="34"/>
  <c r="E20" i="34"/>
  <c r="M13" i="9"/>
  <c r="B42" i="34"/>
  <c r="B155" i="34"/>
  <c r="B188" i="34"/>
  <c r="B22" i="34"/>
  <c r="B143" i="34"/>
  <c r="B105" i="34"/>
  <c r="B244" i="34"/>
  <c r="B229" i="34"/>
  <c r="B201" i="34"/>
  <c r="B193" i="34"/>
  <c r="B97" i="34"/>
  <c r="B24" i="34"/>
  <c r="B87" i="34"/>
  <c r="B160" i="34"/>
  <c r="B175" i="34"/>
  <c r="B231" i="34"/>
  <c r="B157" i="34"/>
  <c r="B75" i="34"/>
  <c r="B209" i="34"/>
  <c r="B270" i="34"/>
  <c r="B71" i="34"/>
  <c r="B101" i="34"/>
  <c r="B262" i="34"/>
  <c r="B239" i="34"/>
  <c r="B288" i="34"/>
  <c r="B185" i="34"/>
  <c r="B122" i="34"/>
  <c r="B132" i="34"/>
  <c r="B178" i="34"/>
  <c r="B179" i="34"/>
  <c r="B55" i="34"/>
  <c r="B167" i="34"/>
  <c r="B199" i="34"/>
  <c r="B227" i="34"/>
  <c r="B53" i="34"/>
  <c r="B93" i="34"/>
  <c r="B241" i="34"/>
  <c r="B33" i="34"/>
  <c r="B120" i="34"/>
  <c r="B194" i="34"/>
  <c r="B233" i="34"/>
  <c r="B89" i="34"/>
  <c r="B184" i="34"/>
  <c r="B149" i="34"/>
  <c r="B43" i="34"/>
  <c r="B44" i="34"/>
  <c r="B261" i="34"/>
  <c r="B133" i="34"/>
  <c r="A133" i="34" s="1"/>
  <c r="B109" i="34"/>
  <c r="B223" i="34"/>
  <c r="B52" i="34"/>
  <c r="B243" i="34"/>
  <c r="B218" i="34"/>
  <c r="B36" i="34"/>
  <c r="B204" i="34"/>
  <c r="B248" i="34"/>
  <c r="B78" i="34"/>
  <c r="B174" i="34"/>
  <c r="B252" i="34"/>
  <c r="B39" i="34"/>
  <c r="B118" i="34"/>
  <c r="B82" i="34"/>
  <c r="B130" i="34"/>
  <c r="B113" i="34"/>
  <c r="B214" i="34"/>
  <c r="B21" i="34"/>
  <c r="B72" i="34"/>
  <c r="B158" i="34"/>
  <c r="B287" i="34"/>
  <c r="B284" i="34"/>
  <c r="B182" i="34"/>
  <c r="B116" i="34"/>
  <c r="B34" i="34"/>
  <c r="B273" i="34"/>
  <c r="B189" i="34"/>
  <c r="A189" i="34" s="1"/>
  <c r="B76" i="34"/>
  <c r="B216" i="34"/>
  <c r="B181" i="34"/>
  <c r="B26" i="34"/>
  <c r="B107" i="34"/>
  <c r="B164" i="34"/>
  <c r="B27" i="34"/>
  <c r="B225" i="34"/>
  <c r="B147" i="34"/>
  <c r="B110" i="34"/>
  <c r="A110" i="34" s="1"/>
  <c r="B102" i="34"/>
  <c r="A102" i="34" s="1"/>
  <c r="B135" i="34"/>
  <c r="B265" i="34"/>
  <c r="B64" i="34"/>
  <c r="B163" i="34"/>
  <c r="B88" i="34"/>
  <c r="B80" i="34"/>
  <c r="B96" i="34"/>
  <c r="B263" i="34"/>
  <c r="B177" i="34"/>
  <c r="B30" i="34"/>
  <c r="B256" i="34"/>
  <c r="B112" i="34"/>
  <c r="B114" i="34"/>
  <c r="B170" i="34"/>
  <c r="B25" i="34"/>
  <c r="B257" i="34"/>
  <c r="B253" i="34"/>
  <c r="A253" i="34" s="1"/>
  <c r="B197" i="34"/>
  <c r="B237" i="34"/>
  <c r="B138" i="34"/>
  <c r="B134" i="34"/>
  <c r="B282" i="34"/>
  <c r="B222" i="34"/>
  <c r="B117" i="34"/>
  <c r="B57" i="34"/>
  <c r="B37" i="34"/>
  <c r="B208" i="34"/>
  <c r="B49" i="34"/>
  <c r="B68" i="34"/>
  <c r="B224" i="34"/>
  <c r="B205" i="34"/>
  <c r="B127" i="34"/>
  <c r="B140" i="34"/>
  <c r="B152" i="34"/>
  <c r="B228" i="34"/>
  <c r="B247" i="34"/>
  <c r="B85" i="34"/>
  <c r="B255" i="34"/>
  <c r="B95" i="34"/>
  <c r="B150" i="34"/>
  <c r="B38" i="34"/>
  <c r="B28" i="34"/>
  <c r="B139" i="34"/>
  <c r="B232" i="34"/>
  <c r="B195" i="34"/>
  <c r="B47" i="34"/>
  <c r="B250" i="34"/>
  <c r="B206" i="34"/>
  <c r="B145" i="34"/>
  <c r="B254" i="34"/>
  <c r="B121" i="34"/>
  <c r="B29" i="34"/>
  <c r="B91" i="34"/>
  <c r="B65" i="34"/>
  <c r="B144" i="34"/>
  <c r="A144" i="34" s="1"/>
  <c r="B236" i="34"/>
  <c r="B249" i="34"/>
  <c r="B274" i="34"/>
  <c r="B73" i="34"/>
  <c r="B242" i="34"/>
  <c r="B280" i="34"/>
  <c r="B86" i="34"/>
  <c r="B219" i="34"/>
  <c r="A219" i="34" s="1"/>
  <c r="B79" i="34"/>
  <c r="B215" i="34"/>
  <c r="B211" i="34"/>
  <c r="B54" i="34"/>
  <c r="B100" i="34"/>
  <c r="B92" i="34"/>
  <c r="A92" i="34" s="1"/>
  <c r="B285" i="34"/>
  <c r="B212" i="34"/>
  <c r="B266" i="34"/>
  <c r="B165" i="34"/>
  <c r="B119" i="34"/>
  <c r="B159" i="34"/>
  <c r="B173" i="34"/>
  <c r="B180" i="34"/>
  <c r="B45" i="34"/>
  <c r="B153" i="34"/>
  <c r="B142" i="34"/>
  <c r="B128" i="34"/>
  <c r="B77" i="34"/>
  <c r="A77" i="34" s="1"/>
  <c r="B124" i="34"/>
  <c r="B126" i="34"/>
  <c r="B191" i="34"/>
  <c r="B67" i="34"/>
  <c r="B260" i="34"/>
  <c r="B168" i="34"/>
  <c r="B281" i="34"/>
  <c r="A281" i="34" s="1"/>
  <c r="B74" i="34"/>
  <c r="B220" i="34"/>
  <c r="A220" i="34" s="1"/>
  <c r="B238" i="34"/>
  <c r="B166" i="34"/>
  <c r="A166" i="34" s="1"/>
  <c r="B84" i="34"/>
  <c r="B62" i="34"/>
  <c r="B141" i="34"/>
  <c r="B200" i="34"/>
  <c r="B203" i="34"/>
  <c r="B192" i="34"/>
  <c r="B35" i="34"/>
  <c r="B213" i="34"/>
  <c r="B162" i="34"/>
  <c r="B83" i="34"/>
  <c r="B41" i="34"/>
  <c r="B217" i="34"/>
  <c r="B63" i="34"/>
  <c r="B183" i="34"/>
  <c r="B123" i="34"/>
  <c r="B59" i="34"/>
  <c r="B264" i="34"/>
  <c r="B46" i="34"/>
  <c r="B207" i="34"/>
  <c r="A207" i="34" s="1"/>
  <c r="B187" i="34"/>
  <c r="B258" i="34"/>
  <c r="B148" i="34"/>
  <c r="B56" i="34"/>
  <c r="B81" i="34"/>
  <c r="B226" i="34"/>
  <c r="B58" i="34"/>
  <c r="B154" i="34"/>
  <c r="B108" i="34"/>
  <c r="B98" i="34"/>
  <c r="B251" i="34"/>
  <c r="A251" i="34" s="1"/>
  <c r="B272" i="34"/>
  <c r="B51" i="34"/>
  <c r="B245" i="34"/>
  <c r="B246" i="34"/>
  <c r="B48" i="34"/>
  <c r="B196" i="34"/>
  <c r="A196" i="34" s="1"/>
  <c r="B161" i="34"/>
  <c r="B277" i="34"/>
  <c r="B279" i="34"/>
  <c r="B156" i="34"/>
  <c r="B278" i="34"/>
  <c r="B202" i="34"/>
  <c r="A202" i="34" s="1"/>
  <c r="B125" i="34"/>
  <c r="B69" i="34"/>
  <c r="A69" i="34" s="1"/>
  <c r="B190" i="34"/>
  <c r="B221" i="34"/>
  <c r="A221" i="34" s="1"/>
  <c r="B151" i="34"/>
  <c r="A151" i="34" s="1"/>
  <c r="B289" i="34"/>
  <c r="B32" i="34"/>
  <c r="B60" i="34"/>
  <c r="B210" i="34"/>
  <c r="B70" i="34"/>
  <c r="A70" i="34" s="1"/>
  <c r="B267" i="34"/>
  <c r="B99" i="34"/>
  <c r="B106" i="34"/>
  <c r="A106" i="34" s="1"/>
  <c r="B171" i="34"/>
  <c r="B103" i="34"/>
  <c r="B61" i="34"/>
  <c r="A61" i="34" s="1"/>
  <c r="B169" i="34"/>
  <c r="A169" i="34" s="1"/>
  <c r="B230" i="34"/>
  <c r="B23" i="34"/>
  <c r="A23" i="34" s="1"/>
  <c r="B129" i="34"/>
  <c r="B276" i="34"/>
  <c r="B50" i="34"/>
  <c r="B283" i="34"/>
  <c r="A283" i="34" s="1"/>
  <c r="B111" i="34"/>
  <c r="B136" i="34"/>
  <c r="B176" i="34"/>
  <c r="A176" i="34" s="1"/>
  <c r="B115" i="34"/>
  <c r="B286" i="34"/>
  <c r="B240" i="34"/>
  <c r="B268" i="34"/>
  <c r="B66" i="34"/>
  <c r="A66" i="34" s="1"/>
  <c r="B235" i="34"/>
  <c r="B198" i="34"/>
  <c r="B94" i="34"/>
  <c r="B172" i="34"/>
  <c r="B137" i="34"/>
  <c r="B131" i="34"/>
  <c r="B259" i="34"/>
  <c r="B271" i="34"/>
  <c r="A271" i="34" s="1"/>
  <c r="B186" i="34"/>
  <c r="B31" i="34"/>
  <c r="B234" i="34"/>
  <c r="B104" i="34"/>
  <c r="A104" i="34" s="1"/>
  <c r="B275" i="34"/>
  <c r="B90" i="34"/>
  <c r="A90" i="34" s="1"/>
  <c r="B40" i="34"/>
  <c r="B146" i="34"/>
  <c r="B269" i="34"/>
  <c r="B20" i="34"/>
  <c r="D11" i="33" l="1"/>
  <c r="B49" i="33" s="1"/>
  <c r="W13" i="9"/>
  <c r="A43" i="34"/>
  <c r="A111" i="34"/>
  <c r="A269" i="34"/>
  <c r="A129" i="34"/>
  <c r="A60" i="34"/>
  <c r="A58" i="34"/>
  <c r="A183" i="34"/>
  <c r="A192" i="34"/>
  <c r="A54" i="34"/>
  <c r="A73" i="34"/>
  <c r="A121" i="34"/>
  <c r="A205" i="34"/>
  <c r="A146" i="34"/>
  <c r="A172" i="34"/>
  <c r="A115" i="34"/>
  <c r="A190" i="34"/>
  <c r="A245" i="34"/>
  <c r="A98" i="34"/>
  <c r="A226" i="34"/>
  <c r="A86" i="34"/>
  <c r="A254" i="34"/>
  <c r="A131" i="34"/>
  <c r="A136" i="34"/>
  <c r="A210" i="34"/>
  <c r="A56" i="34"/>
  <c r="A123" i="34"/>
  <c r="A141" i="34"/>
  <c r="A263" i="34"/>
  <c r="A235" i="34"/>
  <c r="A250" i="34"/>
  <c r="A275" i="34"/>
  <c r="A286" i="34"/>
  <c r="A99" i="34"/>
  <c r="A246" i="34"/>
  <c r="A148" i="34"/>
  <c r="A46" i="34"/>
  <c r="A260" i="34"/>
  <c r="A153" i="34"/>
  <c r="A159" i="34"/>
  <c r="A212" i="34"/>
  <c r="A95" i="34"/>
  <c r="A25" i="34"/>
  <c r="A256" i="34"/>
  <c r="A64" i="34"/>
  <c r="A216" i="34"/>
  <c r="A214" i="34"/>
  <c r="A78" i="34"/>
  <c r="A218" i="34"/>
  <c r="A109" i="34"/>
  <c r="A178" i="34"/>
  <c r="A71" i="34"/>
  <c r="A157" i="34"/>
  <c r="A87" i="34"/>
  <c r="A201" i="34"/>
  <c r="A237" i="34"/>
  <c r="A164" i="34"/>
  <c r="A34" i="34"/>
  <c r="A233" i="34"/>
  <c r="A199" i="34"/>
  <c r="A143" i="34"/>
  <c r="A42" i="34"/>
  <c r="A103" i="34"/>
  <c r="A267" i="34"/>
  <c r="A32" i="34"/>
  <c r="A161" i="34"/>
  <c r="A258" i="34"/>
  <c r="A264" i="34"/>
  <c r="A45" i="34"/>
  <c r="A285" i="34"/>
  <c r="A211" i="34"/>
  <c r="A274" i="34"/>
  <c r="A28" i="34"/>
  <c r="A152" i="34"/>
  <c r="A224" i="34"/>
  <c r="A37" i="34"/>
  <c r="A282" i="34"/>
  <c r="A197" i="34"/>
  <c r="A170" i="34"/>
  <c r="A30" i="34"/>
  <c r="A80" i="34"/>
  <c r="A107" i="34"/>
  <c r="A76" i="34"/>
  <c r="A113" i="34"/>
  <c r="A39" i="34"/>
  <c r="A248" i="34"/>
  <c r="A243" i="34"/>
  <c r="A194" i="34"/>
  <c r="A93" i="34"/>
  <c r="A167" i="34"/>
  <c r="A132" i="34"/>
  <c r="A239" i="34"/>
  <c r="A231" i="34"/>
  <c r="A22" i="34"/>
  <c r="A186" i="34"/>
  <c r="A137" i="34"/>
  <c r="A277" i="34"/>
  <c r="A83" i="34"/>
  <c r="A124" i="34"/>
  <c r="A139" i="34"/>
  <c r="A228" i="34"/>
  <c r="A208" i="34"/>
  <c r="A118" i="34"/>
  <c r="A241" i="34"/>
  <c r="A50" i="34"/>
  <c r="A156" i="34"/>
  <c r="A128" i="34"/>
  <c r="A180" i="34"/>
  <c r="A288" i="34"/>
  <c r="A278" i="34"/>
  <c r="A162" i="34"/>
  <c r="A74" i="34"/>
  <c r="A67" i="34"/>
  <c r="A65" i="34"/>
  <c r="A47" i="34"/>
  <c r="A265" i="34"/>
  <c r="A116" i="34"/>
  <c r="A158" i="34"/>
  <c r="A229" i="34"/>
  <c r="T19" i="34"/>
  <c r="A40" i="34"/>
  <c r="A234" i="34"/>
  <c r="A259" i="34"/>
  <c r="A94" i="34"/>
  <c r="A268" i="34"/>
  <c r="A230" i="34"/>
  <c r="A171" i="34"/>
  <c r="A289" i="34"/>
  <c r="A51" i="34"/>
  <c r="A108" i="34"/>
  <c r="A81" i="34"/>
  <c r="A187" i="34"/>
  <c r="A59" i="34"/>
  <c r="A217" i="34"/>
  <c r="A213" i="34"/>
  <c r="A200" i="34"/>
  <c r="A191" i="34"/>
  <c r="A165" i="34"/>
  <c r="A215" i="34"/>
  <c r="A280" i="34"/>
  <c r="A249" i="34"/>
  <c r="A91" i="34"/>
  <c r="A145" i="34"/>
  <c r="A195" i="34"/>
  <c r="A38" i="34"/>
  <c r="A85" i="34"/>
  <c r="A140" i="34"/>
  <c r="A68" i="34"/>
  <c r="A57" i="34"/>
  <c r="A134" i="34"/>
  <c r="A114" i="34"/>
  <c r="A177" i="34"/>
  <c r="A88" i="34"/>
  <c r="A135" i="34"/>
  <c r="A225" i="34"/>
  <c r="A26" i="34"/>
  <c r="A182" i="34"/>
  <c r="A72" i="34"/>
  <c r="A130" i="34"/>
  <c r="A252" i="34"/>
  <c r="A204" i="34"/>
  <c r="A52" i="34"/>
  <c r="A261" i="34"/>
  <c r="A184" i="34"/>
  <c r="A120" i="34"/>
  <c r="A53" i="34"/>
  <c r="A55" i="34"/>
  <c r="A122" i="34"/>
  <c r="A262" i="34"/>
  <c r="A209" i="34"/>
  <c r="A175" i="34"/>
  <c r="A97" i="34"/>
  <c r="A244" i="34"/>
  <c r="A188" i="34"/>
  <c r="M14" i="9"/>
  <c r="A62" i="34"/>
  <c r="A222" i="34"/>
  <c r="A96" i="34"/>
  <c r="A287" i="34"/>
  <c r="S20" i="34"/>
  <c r="U19" i="34" s="1"/>
  <c r="E21" i="34"/>
  <c r="A63" i="34"/>
  <c r="A203" i="34"/>
  <c r="A84" i="34"/>
  <c r="A119" i="34"/>
  <c r="A255" i="34"/>
  <c r="A147" i="34"/>
  <c r="A149" i="34"/>
  <c r="A270" i="34"/>
  <c r="A24" i="34"/>
  <c r="T13" i="9"/>
  <c r="A13" i="9"/>
  <c r="B12" i="34"/>
  <c r="B13" i="34"/>
  <c r="A20" i="34"/>
  <c r="A31" i="34"/>
  <c r="A198" i="34"/>
  <c r="A240" i="34"/>
  <c r="A276" i="34"/>
  <c r="A125" i="34"/>
  <c r="A279" i="34"/>
  <c r="A48" i="34"/>
  <c r="A272" i="34"/>
  <c r="A154" i="34"/>
  <c r="A41" i="34"/>
  <c r="A35" i="34"/>
  <c r="A238" i="34"/>
  <c r="A168" i="34"/>
  <c r="A126" i="34"/>
  <c r="A142" i="34"/>
  <c r="A173" i="34"/>
  <c r="A266" i="34"/>
  <c r="A100" i="34"/>
  <c r="A79" i="34"/>
  <c r="A242" i="34"/>
  <c r="A236" i="34"/>
  <c r="A29" i="34"/>
  <c r="A206" i="34"/>
  <c r="A232" i="34"/>
  <c r="A150" i="34"/>
  <c r="A247" i="34"/>
  <c r="A127" i="34"/>
  <c r="A49" i="34"/>
  <c r="A117" i="34"/>
  <c r="A138" i="34"/>
  <c r="A257" i="34"/>
  <c r="A112" i="34"/>
  <c r="A163" i="34"/>
  <c r="A27" i="34"/>
  <c r="A181" i="34"/>
  <c r="A273" i="34"/>
  <c r="A284" i="34"/>
  <c r="A21" i="34"/>
  <c r="A82" i="34"/>
  <c r="A174" i="34"/>
  <c r="A36" i="34"/>
  <c r="A223" i="34"/>
  <c r="A44" i="34"/>
  <c r="A89" i="34"/>
  <c r="A33" i="34"/>
  <c r="A227" i="34"/>
  <c r="A179" i="34"/>
  <c r="A185" i="34"/>
  <c r="A101" i="34"/>
  <c r="A75" i="34"/>
  <c r="A160" i="34"/>
  <c r="A193" i="34"/>
  <c r="A105" i="34"/>
  <c r="A155" i="34"/>
  <c r="B267" i="33"/>
  <c r="B48" i="33"/>
  <c r="B47" i="33"/>
  <c r="B25" i="33"/>
  <c r="B84" i="33"/>
  <c r="B65" i="33" l="1"/>
  <c r="B88" i="33"/>
  <c r="B252" i="33"/>
  <c r="B220" i="33"/>
  <c r="B64" i="33"/>
  <c r="B59" i="33"/>
  <c r="B253" i="33"/>
  <c r="B196" i="33"/>
  <c r="B216" i="33"/>
  <c r="B157" i="33"/>
  <c r="B285" i="33"/>
  <c r="B277" i="33"/>
  <c r="B187" i="33"/>
  <c r="B112" i="33"/>
  <c r="B177" i="33"/>
  <c r="B250" i="33"/>
  <c r="B96" i="33"/>
  <c r="B172" i="33"/>
  <c r="B236" i="33"/>
  <c r="B164" i="33"/>
  <c r="B138" i="33"/>
  <c r="B125" i="33"/>
  <c r="B23" i="33"/>
  <c r="B94" i="33"/>
  <c r="B251" i="33"/>
  <c r="B174" i="33"/>
  <c r="B103" i="33"/>
  <c r="B280" i="33"/>
  <c r="B222" i="33"/>
  <c r="B127" i="33"/>
  <c r="B180" i="33"/>
  <c r="B173" i="33"/>
  <c r="B244" i="33"/>
  <c r="B74" i="33"/>
  <c r="B234" i="33"/>
  <c r="B205" i="33"/>
  <c r="B22" i="33"/>
  <c r="B227" i="33"/>
  <c r="B131" i="33"/>
  <c r="B110" i="33"/>
  <c r="B199" i="33"/>
  <c r="B120" i="33"/>
  <c r="B195" i="33"/>
  <c r="B121" i="33"/>
  <c r="B71" i="33"/>
  <c r="B238" i="33"/>
  <c r="B93" i="33"/>
  <c r="B118" i="33"/>
  <c r="B104" i="33"/>
  <c r="B214" i="33"/>
  <c r="B215" i="33"/>
  <c r="B146" i="33"/>
  <c r="B212" i="33"/>
  <c r="B161" i="33"/>
  <c r="B167" i="33"/>
  <c r="B208" i="33"/>
  <c r="B263" i="33"/>
  <c r="B51" i="33"/>
  <c r="B44" i="33"/>
  <c r="B231" i="33"/>
  <c r="B33" i="33"/>
  <c r="B240" i="33"/>
  <c r="B147" i="33"/>
  <c r="B129" i="33"/>
  <c r="B159" i="33"/>
  <c r="B57" i="33"/>
  <c r="B46" i="33"/>
  <c r="A47" i="33" s="1"/>
  <c r="B186" i="33"/>
  <c r="B26" i="33"/>
  <c r="A26" i="33" s="1"/>
  <c r="B260" i="33"/>
  <c r="B130" i="33"/>
  <c r="B233" i="33"/>
  <c r="B268" i="33"/>
  <c r="A268" i="33" s="1"/>
  <c r="B209" i="33"/>
  <c r="B83" i="33"/>
  <c r="A84" i="33" s="1"/>
  <c r="B281" i="33"/>
  <c r="A281" i="33" s="1"/>
  <c r="B111" i="33"/>
  <c r="B211" i="33"/>
  <c r="B274" i="33"/>
  <c r="B20" i="33"/>
  <c r="A20" i="33" s="1"/>
  <c r="B224" i="33"/>
  <c r="B188" i="33"/>
  <c r="B41" i="33"/>
  <c r="B149" i="33"/>
  <c r="B113" i="33"/>
  <c r="B170" i="33"/>
  <c r="B217" i="33"/>
  <c r="B276" i="33"/>
  <c r="B82" i="33"/>
  <c r="B225" i="33"/>
  <c r="B114" i="33"/>
  <c r="B175" i="33"/>
  <c r="B139" i="33"/>
  <c r="B105" i="33"/>
  <c r="B266" i="33"/>
  <c r="A267" i="33" s="1"/>
  <c r="B169" i="33"/>
  <c r="B219" i="33"/>
  <c r="B289" i="33"/>
  <c r="B151" i="33"/>
  <c r="B86" i="33"/>
  <c r="B124" i="33"/>
  <c r="B242" i="33"/>
  <c r="B288" i="33"/>
  <c r="B70" i="33"/>
  <c r="B221" i="33"/>
  <c r="B254" i="33"/>
  <c r="B100" i="33"/>
  <c r="B122" i="33"/>
  <c r="B99" i="33"/>
  <c r="B185" i="33"/>
  <c r="B271" i="33"/>
  <c r="B286" i="33"/>
  <c r="B50" i="33"/>
  <c r="A50" i="33" s="1"/>
  <c r="B248" i="33"/>
  <c r="B63" i="33"/>
  <c r="B223" i="33"/>
  <c r="B81" i="33"/>
  <c r="B284" i="33"/>
  <c r="B194" i="33"/>
  <c r="B38" i="33"/>
  <c r="B52" i="33"/>
  <c r="B115" i="33"/>
  <c r="B198" i="33"/>
  <c r="B262" i="33"/>
  <c r="B269" i="33"/>
  <c r="B67" i="33"/>
  <c r="B257" i="33"/>
  <c r="B39" i="33"/>
  <c r="A39" i="33" s="1"/>
  <c r="B68" i="33"/>
  <c r="B189" i="33"/>
  <c r="A189" i="33" s="1"/>
  <c r="B272" i="33"/>
  <c r="A272" i="33" s="1"/>
  <c r="B142" i="33"/>
  <c r="B78" i="33"/>
  <c r="B182" i="33"/>
  <c r="B239" i="33"/>
  <c r="B101" i="33"/>
  <c r="B148" i="33"/>
  <c r="B203" i="33"/>
  <c r="B249" i="33"/>
  <c r="B166" i="33"/>
  <c r="B89" i="33"/>
  <c r="B243" i="33"/>
  <c r="A243" i="33" s="1"/>
  <c r="B128" i="33"/>
  <c r="A128" i="33" s="1"/>
  <c r="B235" i="33"/>
  <c r="B95" i="33"/>
  <c r="B58" i="33"/>
  <c r="A59" i="33" s="1"/>
  <c r="B87" i="33"/>
  <c r="A88" i="33" s="1"/>
  <c r="B162" i="33"/>
  <c r="B179" i="33"/>
  <c r="B237" i="33"/>
  <c r="B116" i="33"/>
  <c r="B154" i="33"/>
  <c r="B155" i="33"/>
  <c r="B206" i="33"/>
  <c r="B190" i="33"/>
  <c r="B191" i="33"/>
  <c r="B218" i="33"/>
  <c r="A219" i="33" s="1"/>
  <c r="B163" i="33"/>
  <c r="B141" i="33"/>
  <c r="B204" i="33"/>
  <c r="A205" i="33" s="1"/>
  <c r="B62" i="33"/>
  <c r="B34" i="33"/>
  <c r="B56" i="33"/>
  <c r="B230" i="33"/>
  <c r="B53" i="33"/>
  <c r="B140" i="33"/>
  <c r="B73" i="33"/>
  <c r="A74" i="33" s="1"/>
  <c r="B132" i="33"/>
  <c r="B27" i="33"/>
  <c r="B192" i="33"/>
  <c r="B197" i="33"/>
  <c r="B102" i="33"/>
  <c r="B241" i="33"/>
  <c r="B213" i="33"/>
  <c r="B135" i="33"/>
  <c r="B143" i="33"/>
  <c r="B158" i="33"/>
  <c r="B232" i="33"/>
  <c r="B152" i="33"/>
  <c r="A152" i="33" s="1"/>
  <c r="B32" i="33"/>
  <c r="B153" i="33"/>
  <c r="B255" i="33"/>
  <c r="A255" i="33" s="1"/>
  <c r="B109" i="33"/>
  <c r="B171" i="33"/>
  <c r="B270" i="33"/>
  <c r="A270" i="33" s="1"/>
  <c r="B91" i="33"/>
  <c r="B226" i="33"/>
  <c r="B258" i="33"/>
  <c r="B200" i="33"/>
  <c r="B31" i="33"/>
  <c r="B279" i="33"/>
  <c r="B107" i="33"/>
  <c r="B126" i="33"/>
  <c r="B278" i="33"/>
  <c r="B165" i="33"/>
  <c r="B229" i="33"/>
  <c r="B24" i="33"/>
  <c r="A25" i="33" s="1"/>
  <c r="B28" i="33"/>
  <c r="B210" i="33"/>
  <c r="B136" i="33"/>
  <c r="B259" i="33"/>
  <c r="B264" i="33"/>
  <c r="B119" i="33"/>
  <c r="B79" i="33"/>
  <c r="B275" i="33"/>
  <c r="B160" i="33"/>
  <c r="B247" i="33"/>
  <c r="B207" i="33"/>
  <c r="B37" i="33"/>
  <c r="B282" i="33"/>
  <c r="B150" i="33"/>
  <c r="B178" i="33"/>
  <c r="B176" i="33"/>
  <c r="B30" i="33"/>
  <c r="B36" i="33"/>
  <c r="B287" i="33"/>
  <c r="B145" i="33"/>
  <c r="B184" i="33"/>
  <c r="B261" i="33"/>
  <c r="B193" i="33"/>
  <c r="B55" i="33"/>
  <c r="B43" i="33"/>
  <c r="B77" i="33"/>
  <c r="B108" i="33"/>
  <c r="B265" i="33"/>
  <c r="B69" i="33"/>
  <c r="B246" i="33"/>
  <c r="B72" i="33"/>
  <c r="B273" i="33"/>
  <c r="B283" i="33"/>
  <c r="A283" i="33" s="1"/>
  <c r="B117" i="33"/>
  <c r="A117" i="33" s="1"/>
  <c r="B66" i="33"/>
  <c r="B40" i="33"/>
  <c r="B45" i="33"/>
  <c r="B90" i="33"/>
  <c r="B42" i="33"/>
  <c r="B29" i="33"/>
  <c r="B168" i="33"/>
  <c r="B183" i="33"/>
  <c r="B60" i="33"/>
  <c r="B80" i="33"/>
  <c r="A81" i="33" s="1"/>
  <c r="B228" i="33"/>
  <c r="B76" i="33"/>
  <c r="B137" i="33"/>
  <c r="A137" i="33" s="1"/>
  <c r="B156" i="33"/>
  <c r="B61" i="33"/>
  <c r="B35" i="33"/>
  <c r="B181" i="33"/>
  <c r="B134" i="33"/>
  <c r="B97" i="33"/>
  <c r="B123" i="33"/>
  <c r="B92" i="33"/>
  <c r="B256" i="33"/>
  <c r="B75" i="33"/>
  <c r="A75" i="33" s="1"/>
  <c r="B201" i="33"/>
  <c r="B98" i="33"/>
  <c r="B133" i="33"/>
  <c r="B144" i="33"/>
  <c r="B202" i="33"/>
  <c r="B106" i="33"/>
  <c r="A107" i="33" s="1"/>
  <c r="B245" i="33"/>
  <c r="B85" i="33"/>
  <c r="A85" i="33" s="1"/>
  <c r="B54" i="33"/>
  <c r="B21" i="33"/>
  <c r="X13" i="9"/>
  <c r="AA13" i="9" s="1"/>
  <c r="V13" i="9"/>
  <c r="Z13" i="9" s="1"/>
  <c r="D11" i="32"/>
  <c r="B180" i="32" s="1"/>
  <c r="W14" i="9"/>
  <c r="AJ14" i="9" s="1"/>
  <c r="AJ13" i="9"/>
  <c r="AK13" i="9" s="1"/>
  <c r="AF13" i="9" s="1"/>
  <c r="AG13" i="9" s="1"/>
  <c r="N13" i="9"/>
  <c r="C3" i="33" s="1"/>
  <c r="C13" i="34"/>
  <c r="S21" i="34"/>
  <c r="T21" i="34" s="1"/>
  <c r="E22" i="34"/>
  <c r="A48" i="33"/>
  <c r="M15" i="9"/>
  <c r="T14" i="9"/>
  <c r="A14" i="9"/>
  <c r="A49" i="33"/>
  <c r="T20" i="34"/>
  <c r="D14" i="34"/>
  <c r="N14" i="9" l="1"/>
  <c r="C3" i="32" s="1"/>
  <c r="A221" i="33"/>
  <c r="A220" i="33"/>
  <c r="A251" i="33"/>
  <c r="A253" i="33"/>
  <c r="A60" i="33"/>
  <c r="A178" i="33"/>
  <c r="A286" i="33"/>
  <c r="A173" i="33"/>
  <c r="A157" i="33"/>
  <c r="A177" i="33"/>
  <c r="A89" i="33"/>
  <c r="A113" i="33"/>
  <c r="A112" i="33"/>
  <c r="A65" i="33"/>
  <c r="A66" i="33"/>
  <c r="A223" i="33"/>
  <c r="A187" i="33"/>
  <c r="A165" i="33"/>
  <c r="A280" i="33"/>
  <c r="A197" i="33"/>
  <c r="A250" i="33"/>
  <c r="A64" i="33"/>
  <c r="A217" i="33"/>
  <c r="A196" i="33"/>
  <c r="A278" i="33"/>
  <c r="A164" i="33"/>
  <c r="A206" i="33"/>
  <c r="A285" i="33"/>
  <c r="A254" i="33"/>
  <c r="A188" i="33"/>
  <c r="A174" i="33"/>
  <c r="A172" i="33"/>
  <c r="A126" i="33"/>
  <c r="A125" i="33"/>
  <c r="A181" i="33"/>
  <c r="A103" i="33"/>
  <c r="A235" i="33"/>
  <c r="A234" i="33"/>
  <c r="A237" i="33"/>
  <c r="A104" i="33"/>
  <c r="A23" i="33"/>
  <c r="A252" i="33"/>
  <c r="A97" i="33"/>
  <c r="A94" i="33"/>
  <c r="A245" i="33"/>
  <c r="A180" i="33"/>
  <c r="A96" i="33"/>
  <c r="A139" i="33"/>
  <c r="A202" i="33"/>
  <c r="A200" i="33"/>
  <c r="A159" i="33"/>
  <c r="A27" i="33"/>
  <c r="A269" i="33"/>
  <c r="A215" i="33"/>
  <c r="A261" i="33"/>
  <c r="A120" i="33"/>
  <c r="A211" i="33"/>
  <c r="A227" i="33"/>
  <c r="A57" i="33"/>
  <c r="A162" i="33"/>
  <c r="A264" i="33"/>
  <c r="A213" i="33"/>
  <c r="A34" i="33"/>
  <c r="A105" i="33"/>
  <c r="A22" i="33"/>
  <c r="A72" i="33"/>
  <c r="A33" i="33"/>
  <c r="A263" i="33"/>
  <c r="A71" i="33"/>
  <c r="A140" i="33"/>
  <c r="A95" i="33"/>
  <c r="AK14" i="9"/>
  <c r="AF14" i="9" s="1"/>
  <c r="AG14" i="9" s="1"/>
  <c r="A147" i="33"/>
  <c r="A222" i="33"/>
  <c r="A209" i="33"/>
  <c r="A260" i="33"/>
  <c r="A241" i="33"/>
  <c r="A52" i="33"/>
  <c r="A121" i="33"/>
  <c r="A228" i="33"/>
  <c r="A161" i="33"/>
  <c r="A212" i="33"/>
  <c r="A111" i="33"/>
  <c r="A83" i="33"/>
  <c r="A208" i="33"/>
  <c r="A236" i="33"/>
  <c r="A144" i="33"/>
  <c r="A110" i="33"/>
  <c r="A130" i="33"/>
  <c r="A282" i="33"/>
  <c r="A186" i="33"/>
  <c r="A146" i="33"/>
  <c r="A232" i="33"/>
  <c r="A231" i="33"/>
  <c r="A122" i="33"/>
  <c r="A225" i="33"/>
  <c r="A131" i="33"/>
  <c r="A93" i="33"/>
  <c r="A132" i="33"/>
  <c r="A168" i="33"/>
  <c r="A46" i="33"/>
  <c r="A216" i="33"/>
  <c r="A274" i="33"/>
  <c r="A275" i="33"/>
  <c r="A148" i="33"/>
  <c r="A82" i="33"/>
  <c r="A80" i="33"/>
  <c r="A124" i="33"/>
  <c r="A90" i="33"/>
  <c r="A78" i="33"/>
  <c r="A51" i="33"/>
  <c r="A79" i="33"/>
  <c r="B261" i="32"/>
  <c r="B95" i="32"/>
  <c r="A214" i="33"/>
  <c r="A233" i="33"/>
  <c r="B20" i="32"/>
  <c r="A20" i="32" s="1"/>
  <c r="A193" i="33"/>
  <c r="A242" i="33"/>
  <c r="A45" i="33"/>
  <c r="A238" i="33"/>
  <c r="A35" i="33"/>
  <c r="A141" i="33"/>
  <c r="A256" i="33"/>
  <c r="A265" i="33"/>
  <c r="A160" i="33"/>
  <c r="A182" i="33"/>
  <c r="A207" i="33"/>
  <c r="B111" i="32"/>
  <c r="B184" i="32"/>
  <c r="B29" i="32"/>
  <c r="B106" i="32"/>
  <c r="A73" i="33"/>
  <c r="B105" i="32"/>
  <c r="B97" i="32"/>
  <c r="A257" i="33"/>
  <c r="A151" i="33"/>
  <c r="B252" i="32"/>
  <c r="B94" i="32"/>
  <c r="B130" i="32"/>
  <c r="B104" i="32"/>
  <c r="B91" i="32"/>
  <c r="B93" i="32"/>
  <c r="B159" i="32"/>
  <c r="B96" i="32"/>
  <c r="B38" i="32"/>
  <c r="B98" i="32"/>
  <c r="A98" i="32" s="1"/>
  <c r="B178" i="32"/>
  <c r="B103" i="32"/>
  <c r="B120" i="32"/>
  <c r="B286" i="32"/>
  <c r="B212" i="32"/>
  <c r="A136" i="33"/>
  <c r="A229" i="33"/>
  <c r="A198" i="33"/>
  <c r="B86" i="32"/>
  <c r="B190" i="32"/>
  <c r="B134" i="32"/>
  <c r="B74" i="32"/>
  <c r="B42" i="32"/>
  <c r="B246" i="32"/>
  <c r="B237" i="32"/>
  <c r="B33" i="32"/>
  <c r="B231" i="32"/>
  <c r="B92" i="32"/>
  <c r="B176" i="32"/>
  <c r="B181" i="32"/>
  <c r="B36" i="32"/>
  <c r="B142" i="32"/>
  <c r="B215" i="32"/>
  <c r="B114" i="32"/>
  <c r="B222" i="32"/>
  <c r="B168" i="32"/>
  <c r="B203" i="32"/>
  <c r="B145" i="32"/>
  <c r="B21" i="32"/>
  <c r="B90" i="32"/>
  <c r="B140" i="32"/>
  <c r="B214" i="32"/>
  <c r="B239" i="32"/>
  <c r="B32" i="32"/>
  <c r="B266" i="32"/>
  <c r="B202" i="32"/>
  <c r="B59" i="32"/>
  <c r="B50" i="32"/>
  <c r="B283" i="32"/>
  <c r="B264" i="32"/>
  <c r="B85" i="32"/>
  <c r="B47" i="32"/>
  <c r="B288" i="32"/>
  <c r="B89" i="32"/>
  <c r="B260" i="32"/>
  <c r="B274" i="32"/>
  <c r="B123" i="32"/>
  <c r="B66" i="32"/>
  <c r="B210" i="32"/>
  <c r="B262" i="32"/>
  <c r="A262" i="32" s="1"/>
  <c r="B143" i="32"/>
  <c r="B76" i="32"/>
  <c r="B217" i="32"/>
  <c r="B247" i="32"/>
  <c r="A247" i="32" s="1"/>
  <c r="B139" i="32"/>
  <c r="B251" i="32"/>
  <c r="B37" i="32"/>
  <c r="A37" i="32" s="1"/>
  <c r="B183" i="32"/>
  <c r="B160" i="32"/>
  <c r="B236" i="32"/>
  <c r="B116" i="32"/>
  <c r="B107" i="32"/>
  <c r="B23" i="32"/>
  <c r="B205" i="32"/>
  <c r="B163" i="32"/>
  <c r="B83" i="32"/>
  <c r="B133" i="32"/>
  <c r="B233" i="32"/>
  <c r="B136" i="32"/>
  <c r="B253" i="32"/>
  <c r="B192" i="32"/>
  <c r="B147" i="32"/>
  <c r="B162" i="32"/>
  <c r="B138" i="32"/>
  <c r="B127" i="32"/>
  <c r="B179" i="32"/>
  <c r="A180" i="32" s="1"/>
  <c r="B48" i="32"/>
  <c r="B72" i="32"/>
  <c r="B232" i="32"/>
  <c r="B101" i="32"/>
  <c r="B141" i="32"/>
  <c r="B121" i="32"/>
  <c r="B172" i="32"/>
  <c r="B281" i="32"/>
  <c r="B241" i="32"/>
  <c r="B150" i="32"/>
  <c r="B157" i="32"/>
  <c r="B224" i="32"/>
  <c r="B216" i="32"/>
  <c r="B265" i="32"/>
  <c r="B242" i="32"/>
  <c r="B27" i="32"/>
  <c r="B191" i="32"/>
  <c r="B225" i="32"/>
  <c r="B197" i="32"/>
  <c r="B118" i="32"/>
  <c r="B28" i="32"/>
  <c r="B25" i="32"/>
  <c r="B22" i="32"/>
  <c r="B198" i="32"/>
  <c r="B152" i="32"/>
  <c r="B110" i="32"/>
  <c r="B24" i="32"/>
  <c r="A24" i="32" s="1"/>
  <c r="B267" i="32"/>
  <c r="B131" i="32"/>
  <c r="B244" i="32"/>
  <c r="B284" i="32"/>
  <c r="A284" i="32" s="1"/>
  <c r="B119" i="32"/>
  <c r="A119" i="32" s="1"/>
  <c r="B248" i="32"/>
  <c r="B249" i="32"/>
  <c r="B68" i="32"/>
  <c r="B54" i="32"/>
  <c r="B154" i="32"/>
  <c r="B158" i="32"/>
  <c r="B148" i="32"/>
  <c r="B208" i="32"/>
  <c r="B259" i="32"/>
  <c r="B218" i="32"/>
  <c r="B100" i="32"/>
  <c r="B88" i="32"/>
  <c r="B71" i="32"/>
  <c r="B195" i="32"/>
  <c r="B64" i="32"/>
  <c r="B204" i="32"/>
  <c r="B268" i="32"/>
  <c r="B182" i="32"/>
  <c r="B272" i="32"/>
  <c r="B129" i="32"/>
  <c r="B229" i="32"/>
  <c r="B250" i="32"/>
  <c r="A250" i="32" s="1"/>
  <c r="B269" i="32"/>
  <c r="B270" i="32"/>
  <c r="B40" i="32"/>
  <c r="B77" i="32"/>
  <c r="B240" i="32"/>
  <c r="B57" i="32"/>
  <c r="B228" i="32"/>
  <c r="B257" i="32"/>
  <c r="B73" i="32"/>
  <c r="B26" i="32"/>
  <c r="B60" i="32"/>
  <c r="B84" i="32"/>
  <c r="A84" i="32" s="1"/>
  <c r="B185" i="32"/>
  <c r="A185" i="32" s="1"/>
  <c r="B146" i="32"/>
  <c r="A146" i="32" s="1"/>
  <c r="B70" i="32"/>
  <c r="B122" i="32"/>
  <c r="A122" i="32" s="1"/>
  <c r="B255" i="32"/>
  <c r="B69" i="32"/>
  <c r="B238" i="32"/>
  <c r="B108" i="32"/>
  <c r="A108" i="32" s="1"/>
  <c r="B45" i="32"/>
  <c r="B52" i="32"/>
  <c r="B78" i="32"/>
  <c r="B43" i="32"/>
  <c r="B61" i="32"/>
  <c r="B49" i="32"/>
  <c r="B62" i="32"/>
  <c r="B58" i="32"/>
  <c r="B213" i="32"/>
  <c r="B275" i="32"/>
  <c r="B155" i="32"/>
  <c r="A155" i="32" s="1"/>
  <c r="B187" i="32"/>
  <c r="B254" i="32"/>
  <c r="B161" i="32"/>
  <c r="B230" i="32"/>
  <c r="A231" i="32" s="1"/>
  <c r="B112" i="32"/>
  <c r="A112" i="32" s="1"/>
  <c r="B289" i="32"/>
  <c r="A289" i="32" s="1"/>
  <c r="B169" i="32"/>
  <c r="B44" i="32"/>
  <c r="B30" i="32"/>
  <c r="B258" i="32"/>
  <c r="B164" i="32"/>
  <c r="B171" i="32"/>
  <c r="B79" i="32"/>
  <c r="B149" i="32"/>
  <c r="A149" i="32" s="1"/>
  <c r="B174" i="32"/>
  <c r="B287" i="32"/>
  <c r="B196" i="32"/>
  <c r="A196" i="32" s="1"/>
  <c r="B177" i="32"/>
  <c r="A177" i="32" s="1"/>
  <c r="B167" i="32"/>
  <c r="B193" i="32"/>
  <c r="B223" i="32"/>
  <c r="B65" i="32"/>
  <c r="A65" i="32" s="1"/>
  <c r="B117" i="32"/>
  <c r="A258" i="33"/>
  <c r="A118" i="33"/>
  <c r="A42" i="33"/>
  <c r="A109" i="33"/>
  <c r="A288" i="33"/>
  <c r="A192" i="33"/>
  <c r="A191" i="33"/>
  <c r="A239" i="33"/>
  <c r="A240" i="33"/>
  <c r="A194" i="33"/>
  <c r="A195" i="33"/>
  <c r="A119" i="33"/>
  <c r="B125" i="32"/>
  <c r="B41" i="32"/>
  <c r="B99" i="32"/>
  <c r="B67" i="32"/>
  <c r="A67" i="32" s="1"/>
  <c r="B113" i="32"/>
  <c r="B245" i="32"/>
  <c r="A245" i="32" s="1"/>
  <c r="B220" i="32"/>
  <c r="B126" i="32"/>
  <c r="B175" i="32"/>
  <c r="B51" i="32"/>
  <c r="A51" i="32" s="1"/>
  <c r="B282" i="32"/>
  <c r="B209" i="32"/>
  <c r="A209" i="32" s="1"/>
  <c r="B200" i="32"/>
  <c r="B135" i="32"/>
  <c r="B109" i="32"/>
  <c r="B186" i="32"/>
  <c r="B285" i="32"/>
  <c r="B277" i="32"/>
  <c r="B263" i="32"/>
  <c r="B256" i="32"/>
  <c r="B35" i="32"/>
  <c r="B234" i="32"/>
  <c r="B271" i="32"/>
  <c r="B278" i="32"/>
  <c r="B63" i="32"/>
  <c r="A63" i="32" s="1"/>
  <c r="B46" i="32"/>
  <c r="B80" i="32"/>
  <c r="B81" i="32"/>
  <c r="B226" i="32"/>
  <c r="B199" i="32"/>
  <c r="B201" i="32"/>
  <c r="B39" i="32"/>
  <c r="B151" i="32"/>
  <c r="B34" i="32"/>
  <c r="B132" i="32"/>
  <c r="A129" i="33"/>
  <c r="A210" i="33"/>
  <c r="B221" i="32"/>
  <c r="B102" i="32"/>
  <c r="B189" i="32"/>
  <c r="B124" i="32"/>
  <c r="B55" i="32"/>
  <c r="B211" i="32"/>
  <c r="B53" i="32"/>
  <c r="A53" i="32" s="1"/>
  <c r="B173" i="32"/>
  <c r="B144" i="32"/>
  <c r="B165" i="32"/>
  <c r="B276" i="32"/>
  <c r="A276" i="32" s="1"/>
  <c r="B235" i="32"/>
  <c r="B279" i="32"/>
  <c r="B170" i="32"/>
  <c r="B207" i="32"/>
  <c r="B137" i="32"/>
  <c r="A137" i="32" s="1"/>
  <c r="B280" i="32"/>
  <c r="A280" i="32" s="1"/>
  <c r="B115" i="32"/>
  <c r="B156" i="32"/>
  <c r="B219" i="32"/>
  <c r="B31" i="32"/>
  <c r="A31" i="32" s="1"/>
  <c r="B166" i="32"/>
  <c r="A166" i="32" s="1"/>
  <c r="B206" i="32"/>
  <c r="A206" i="32" s="1"/>
  <c r="B227" i="32"/>
  <c r="A227" i="32" s="1"/>
  <c r="B243" i="32"/>
  <c r="B273" i="32"/>
  <c r="B82" i="32"/>
  <c r="B75" i="32"/>
  <c r="B87" i="32"/>
  <c r="B56" i="32"/>
  <c r="B128" i="32"/>
  <c r="B194" i="32"/>
  <c r="B188" i="32"/>
  <c r="A188" i="32" s="1"/>
  <c r="B153" i="32"/>
  <c r="A199" i="33"/>
  <c r="A203" i="33"/>
  <c r="A183" i="33"/>
  <c r="A67" i="33"/>
  <c r="A116" i="33"/>
  <c r="A248" i="33"/>
  <c r="A226" i="33"/>
  <c r="A133" i="33"/>
  <c r="A135" i="33"/>
  <c r="A41" i="33"/>
  <c r="A273" i="33"/>
  <c r="A56" i="33"/>
  <c r="A259" i="33"/>
  <c r="A201" i="33"/>
  <c r="A99" i="33"/>
  <c r="A114" i="33"/>
  <c r="A115" i="33"/>
  <c r="A190" i="33"/>
  <c r="A68" i="33"/>
  <c r="A244" i="33"/>
  <c r="A171" i="33"/>
  <c r="A230" i="33"/>
  <c r="A163" i="33"/>
  <c r="A24" i="33"/>
  <c r="A249" i="33"/>
  <c r="A108" i="33"/>
  <c r="A58" i="33"/>
  <c r="A271" i="33"/>
  <c r="A138" i="33"/>
  <c r="A127" i="33"/>
  <c r="A134" i="33"/>
  <c r="A102" i="33"/>
  <c r="A204" i="33"/>
  <c r="A266" i="33"/>
  <c r="A106" i="33"/>
  <c r="A218" i="33"/>
  <c r="A61" i="33"/>
  <c r="A284" i="33"/>
  <c r="A69" i="33"/>
  <c r="A43" i="33"/>
  <c r="A184" i="33"/>
  <c r="A30" i="33"/>
  <c r="A28" i="33"/>
  <c r="A100" i="33"/>
  <c r="A31" i="33"/>
  <c r="A91" i="33"/>
  <c r="A166" i="33"/>
  <c r="A142" i="33"/>
  <c r="A40" i="33"/>
  <c r="A262" i="33"/>
  <c r="A38" i="33"/>
  <c r="A86" i="33"/>
  <c r="A176" i="33"/>
  <c r="A276" i="33"/>
  <c r="A149" i="33"/>
  <c r="B13" i="33"/>
  <c r="A169" i="33"/>
  <c r="A37" i="33"/>
  <c r="A153" i="33"/>
  <c r="A54" i="33"/>
  <c r="A62" i="33"/>
  <c r="A156" i="33"/>
  <c r="A179" i="33"/>
  <c r="A289" i="33"/>
  <c r="A92" i="33"/>
  <c r="A150" i="33"/>
  <c r="A175" i="33"/>
  <c r="B12" i="33"/>
  <c r="A155" i="33"/>
  <c r="A29" i="33"/>
  <c r="A185" i="33"/>
  <c r="A277" i="33"/>
  <c r="A70" i="33"/>
  <c r="A44" i="33"/>
  <c r="A55" i="33"/>
  <c r="A145" i="33"/>
  <c r="A154" i="33"/>
  <c r="A21" i="33"/>
  <c r="A98" i="33"/>
  <c r="A123" i="33"/>
  <c r="A287" i="33"/>
  <c r="A101" i="33"/>
  <c r="A158" i="33"/>
  <c r="A53" i="33"/>
  <c r="A63" i="33"/>
  <c r="A167" i="33"/>
  <c r="A170" i="33"/>
  <c r="A87" i="33"/>
  <c r="A32" i="33"/>
  <c r="A143" i="33"/>
  <c r="A76" i="33"/>
  <c r="A246" i="33"/>
  <c r="A77" i="33"/>
  <c r="A36" i="33"/>
  <c r="A247" i="33"/>
  <c r="A279" i="33"/>
  <c r="A224" i="33"/>
  <c r="Y13" i="9"/>
  <c r="D11" i="31"/>
  <c r="B240" i="31" s="1"/>
  <c r="W15" i="9"/>
  <c r="V14" i="9"/>
  <c r="Z14" i="9" s="1"/>
  <c r="X14" i="9"/>
  <c r="AA14" i="9" s="1"/>
  <c r="E19" i="33"/>
  <c r="S19" i="33" s="1"/>
  <c r="O3" i="33"/>
  <c r="F162" i="33" s="1"/>
  <c r="G13" i="34"/>
  <c r="T15" i="9"/>
  <c r="A15" i="9"/>
  <c r="U20" i="34"/>
  <c r="M16" i="9"/>
  <c r="S22" i="34"/>
  <c r="U21" i="34" s="1"/>
  <c r="E23" i="34"/>
  <c r="D13" i="34"/>
  <c r="D12" i="34"/>
  <c r="O3" i="32" l="1"/>
  <c r="E19" i="32"/>
  <c r="N15" i="9"/>
  <c r="C3" i="31" s="1"/>
  <c r="A246" i="32"/>
  <c r="A32" i="32"/>
  <c r="A184" i="32"/>
  <c r="A95" i="32"/>
  <c r="A244" i="32"/>
  <c r="A183" i="32"/>
  <c r="A111" i="32"/>
  <c r="A56" i="32"/>
  <c r="A274" i="32"/>
  <c r="A103" i="32"/>
  <c r="A80" i="32"/>
  <c r="A263" i="32"/>
  <c r="A110" i="32"/>
  <c r="A258" i="32"/>
  <c r="A254" i="32"/>
  <c r="A73" i="32"/>
  <c r="A159" i="32"/>
  <c r="A47" i="32"/>
  <c r="A104" i="32"/>
  <c r="A195" i="32"/>
  <c r="A235" i="32"/>
  <c r="A151" i="32"/>
  <c r="A226" i="32"/>
  <c r="A113" i="32"/>
  <c r="A261" i="32"/>
  <c r="A83" i="32"/>
  <c r="A257" i="32"/>
  <c r="A275" i="32"/>
  <c r="A50" i="32"/>
  <c r="A26" i="32"/>
  <c r="A72" i="32"/>
  <c r="A142" i="32"/>
  <c r="A48" i="32"/>
  <c r="A21" i="32"/>
  <c r="A278" i="32"/>
  <c r="A90" i="32"/>
  <c r="A197" i="32"/>
  <c r="B85" i="31"/>
  <c r="A134" i="32"/>
  <c r="A283" i="32"/>
  <c r="B272" i="31"/>
  <c r="A241" i="32"/>
  <c r="A232" i="32"/>
  <c r="A42" i="32"/>
  <c r="A87" i="32"/>
  <c r="A213" i="32"/>
  <c r="A160" i="32"/>
  <c r="A107" i="32"/>
  <c r="F259" i="33"/>
  <c r="A96" i="32"/>
  <c r="A43" i="32"/>
  <c r="A64" i="32"/>
  <c r="A260" i="32"/>
  <c r="A212" i="32"/>
  <c r="A106" i="32"/>
  <c r="B283" i="31"/>
  <c r="B94" i="31"/>
  <c r="B101" i="31"/>
  <c r="A221" i="32"/>
  <c r="A46" i="32"/>
  <c r="A255" i="32"/>
  <c r="A272" i="32"/>
  <c r="A100" i="32"/>
  <c r="A243" i="32"/>
  <c r="A133" i="32"/>
  <c r="A23" i="32"/>
  <c r="A139" i="32"/>
  <c r="A144" i="32"/>
  <c r="A123" i="32"/>
  <c r="A266" i="32"/>
  <c r="A140" i="32"/>
  <c r="A135" i="32"/>
  <c r="A121" i="32"/>
  <c r="A91" i="32"/>
  <c r="A253" i="32"/>
  <c r="B93" i="31"/>
  <c r="B151" i="31"/>
  <c r="B119" i="31"/>
  <c r="B134" i="31"/>
  <c r="B288" i="31"/>
  <c r="A150" i="32"/>
  <c r="A273" i="32"/>
  <c r="A128" i="32"/>
  <c r="A189" i="32"/>
  <c r="A39" i="32"/>
  <c r="A81" i="32"/>
  <c r="A186" i="32"/>
  <c r="A127" i="32"/>
  <c r="A167" i="32"/>
  <c r="A165" i="32"/>
  <c r="A170" i="32"/>
  <c r="A161" i="32"/>
  <c r="A52" i="32"/>
  <c r="A69" i="32"/>
  <c r="A57" i="32"/>
  <c r="A270" i="32"/>
  <c r="A204" i="32"/>
  <c r="A88" i="32"/>
  <c r="A55" i="32"/>
  <c r="A267" i="32"/>
  <c r="A198" i="32"/>
  <c r="A225" i="32"/>
  <c r="A281" i="32"/>
  <c r="A101" i="32"/>
  <c r="A148" i="32"/>
  <c r="A234" i="32"/>
  <c r="A237" i="32"/>
  <c r="A251" i="32"/>
  <c r="A77" i="32"/>
  <c r="A66" i="32"/>
  <c r="A265" i="32"/>
  <c r="A203" i="32"/>
  <c r="A214" i="32"/>
  <c r="A145" i="32"/>
  <c r="A115" i="32"/>
  <c r="A182" i="32"/>
  <c r="A33" i="32"/>
  <c r="A74" i="32"/>
  <c r="A93" i="32"/>
  <c r="A94" i="32"/>
  <c r="A97" i="32"/>
  <c r="A30" i="32"/>
  <c r="A109" i="32"/>
  <c r="A25" i="32"/>
  <c r="B181" i="31"/>
  <c r="B279" i="31"/>
  <c r="B62" i="31"/>
  <c r="B122" i="31"/>
  <c r="B92" i="31"/>
  <c r="A178" i="32"/>
  <c r="A158" i="32"/>
  <c r="A92" i="32"/>
  <c r="A105" i="32"/>
  <c r="B35" i="31"/>
  <c r="B23" i="31"/>
  <c r="B183" i="31"/>
  <c r="B250" i="31"/>
  <c r="A220" i="32"/>
  <c r="A173" i="32"/>
  <c r="A124" i="32"/>
  <c r="A193" i="32"/>
  <c r="A288" i="32"/>
  <c r="A172" i="32"/>
  <c r="A62" i="32"/>
  <c r="A238" i="32"/>
  <c r="A192" i="32"/>
  <c r="A216" i="32"/>
  <c r="A141" i="32"/>
  <c r="F78" i="33"/>
  <c r="A34" i="32"/>
  <c r="F180" i="33"/>
  <c r="B225" i="31"/>
  <c r="B233" i="31"/>
  <c r="B176" i="31"/>
  <c r="B66" i="31"/>
  <c r="B256" i="31"/>
  <c r="A279" i="32"/>
  <c r="A208" i="32"/>
  <c r="F276" i="33"/>
  <c r="B78" i="31"/>
  <c r="B124" i="31"/>
  <c r="B261" i="31"/>
  <c r="B133" i="31"/>
  <c r="A134" i="31" s="1"/>
  <c r="B36" i="31"/>
  <c r="F35" i="33"/>
  <c r="F242" i="33"/>
  <c r="F221" i="33"/>
  <c r="F165" i="33"/>
  <c r="A168" i="32"/>
  <c r="A118" i="32"/>
  <c r="A205" i="32"/>
  <c r="A271" i="32"/>
  <c r="F289" i="33"/>
  <c r="F250" i="33"/>
  <c r="F286" i="33"/>
  <c r="F245" i="33"/>
  <c r="A120" i="32"/>
  <c r="A102" i="32"/>
  <c r="F117" i="33"/>
  <c r="F20" i="33"/>
  <c r="F275" i="33"/>
  <c r="F228" i="33"/>
  <c r="F128" i="33"/>
  <c r="A27" i="32"/>
  <c r="F164" i="33"/>
  <c r="F189" i="33"/>
  <c r="F57" i="33"/>
  <c r="F177" i="33"/>
  <c r="F100" i="33"/>
  <c r="F119" i="33"/>
  <c r="F49" i="33"/>
  <c r="F83" i="33"/>
  <c r="A199" i="32"/>
  <c r="A277" i="32"/>
  <c r="A190" i="32"/>
  <c r="F34" i="33"/>
  <c r="F273" i="33"/>
  <c r="F87" i="33"/>
  <c r="F152" i="33"/>
  <c r="F187" i="33"/>
  <c r="F80" i="33"/>
  <c r="F240" i="33"/>
  <c r="F207" i="33"/>
  <c r="F93" i="33"/>
  <c r="F261" i="33"/>
  <c r="F157" i="33"/>
  <c r="F43" i="33"/>
  <c r="F274" i="33"/>
  <c r="F135" i="33"/>
  <c r="F67" i="33"/>
  <c r="F201" i="33"/>
  <c r="F208" i="33"/>
  <c r="A89" i="32"/>
  <c r="A233" i="32"/>
  <c r="B287" i="31"/>
  <c r="B208" i="31"/>
  <c r="B229" i="31"/>
  <c r="B41" i="31"/>
  <c r="B260" i="31"/>
  <c r="A82" i="32"/>
  <c r="A252" i="32"/>
  <c r="A75" i="32"/>
  <c r="A35" i="32"/>
  <c r="A286" i="32"/>
  <c r="A79" i="32"/>
  <c r="A70" i="32"/>
  <c r="A229" i="32"/>
  <c r="A268" i="32"/>
  <c r="A259" i="32"/>
  <c r="A154" i="32"/>
  <c r="A249" i="32"/>
  <c r="A153" i="32"/>
  <c r="A162" i="32"/>
  <c r="A136" i="32"/>
  <c r="A116" i="32"/>
  <c r="A211" i="32"/>
  <c r="A59" i="32"/>
  <c r="A240" i="32"/>
  <c r="A223" i="32"/>
  <c r="A36" i="32"/>
  <c r="A129" i="32"/>
  <c r="A99" i="32"/>
  <c r="F127" i="33"/>
  <c r="F220" i="33"/>
  <c r="F237" i="33"/>
  <c r="F137" i="33"/>
  <c r="F243" i="33"/>
  <c r="F130" i="33"/>
  <c r="F72" i="33"/>
  <c r="F114" i="33"/>
  <c r="F233" i="33"/>
  <c r="F36" i="33"/>
  <c r="F30" i="33"/>
  <c r="F252" i="33"/>
  <c r="F236" i="33"/>
  <c r="F133" i="33"/>
  <c r="F86" i="33"/>
  <c r="F260" i="33"/>
  <c r="F124" i="33"/>
  <c r="F142" i="33"/>
  <c r="A179" i="32"/>
  <c r="A224" i="32"/>
  <c r="A169" i="32"/>
  <c r="A147" i="32"/>
  <c r="A58" i="32"/>
  <c r="F265" i="33"/>
  <c r="F123" i="33"/>
  <c r="F106" i="33"/>
  <c r="F277" i="33"/>
  <c r="F60" i="33"/>
  <c r="F79" i="33"/>
  <c r="F23" i="33"/>
  <c r="F134" i="33"/>
  <c r="F25" i="33"/>
  <c r="F144" i="33"/>
  <c r="A202" i="32"/>
  <c r="A68" i="32"/>
  <c r="A44" i="32"/>
  <c r="A45" i="32"/>
  <c r="A60" i="32"/>
  <c r="A61" i="32"/>
  <c r="A40" i="32"/>
  <c r="A41" i="32"/>
  <c r="A132" i="32"/>
  <c r="A131" i="32"/>
  <c r="A217" i="32"/>
  <c r="A218" i="32"/>
  <c r="A222" i="32"/>
  <c r="A194" i="32"/>
  <c r="A219" i="32"/>
  <c r="A285" i="32"/>
  <c r="A71" i="32"/>
  <c r="A210" i="32"/>
  <c r="A138" i="32"/>
  <c r="A191" i="32"/>
  <c r="A248" i="32"/>
  <c r="A38" i="32"/>
  <c r="C13" i="33"/>
  <c r="A200" i="32"/>
  <c r="A201" i="32"/>
  <c r="A175" i="32"/>
  <c r="A176" i="32"/>
  <c r="A125" i="32"/>
  <c r="A228" i="32"/>
  <c r="A152" i="32"/>
  <c r="A28" i="32"/>
  <c r="A29" i="32"/>
  <c r="A163" i="32"/>
  <c r="A86" i="32"/>
  <c r="A85" i="32"/>
  <c r="A22" i="32"/>
  <c r="B12" i="32"/>
  <c r="A117" i="32"/>
  <c r="A287" i="32"/>
  <c r="A230" i="32"/>
  <c r="A126" i="32"/>
  <c r="A78" i="32"/>
  <c r="A236" i="32"/>
  <c r="B13" i="32"/>
  <c r="A156" i="32"/>
  <c r="A174" i="32"/>
  <c r="A164" i="32"/>
  <c r="A76" i="32"/>
  <c r="A114" i="32"/>
  <c r="A171" i="32"/>
  <c r="A49" i="32"/>
  <c r="A239" i="32"/>
  <c r="A207" i="32"/>
  <c r="A256" i="32"/>
  <c r="A282" i="32"/>
  <c r="F262" i="33"/>
  <c r="F68" i="33"/>
  <c r="F148" i="33"/>
  <c r="F96" i="33"/>
  <c r="F33" i="33"/>
  <c r="F45" i="33"/>
  <c r="F174" i="33"/>
  <c r="F182" i="33"/>
  <c r="F105" i="33"/>
  <c r="F70" i="33"/>
  <c r="F223" i="33"/>
  <c r="F169" i="33"/>
  <c r="F272" i="33"/>
  <c r="F63" i="33"/>
  <c r="F69" i="33"/>
  <c r="F159" i="33"/>
  <c r="F195" i="33"/>
  <c r="F112" i="33"/>
  <c r="F241" i="33"/>
  <c r="F232" i="33"/>
  <c r="F282" i="33"/>
  <c r="F145" i="33"/>
  <c r="F266" i="33"/>
  <c r="F234" i="33"/>
  <c r="F53" i="33"/>
  <c r="F41" i="33"/>
  <c r="F203" i="33"/>
  <c r="F141" i="33"/>
  <c r="F139" i="33"/>
  <c r="F222" i="33"/>
  <c r="F214" i="33"/>
  <c r="F280" i="33"/>
  <c r="F32" i="33"/>
  <c r="F22" i="33"/>
  <c r="A215" i="32"/>
  <c r="A264" i="32"/>
  <c r="A130" i="32"/>
  <c r="A269" i="32"/>
  <c r="A242" i="32"/>
  <c r="A143" i="32"/>
  <c r="F178" i="33"/>
  <c r="F113" i="33"/>
  <c r="F90" i="33"/>
  <c r="F217" i="33"/>
  <c r="F186" i="33"/>
  <c r="F51" i="33"/>
  <c r="F255" i="33"/>
  <c r="F140" i="33"/>
  <c r="F131" i="33"/>
  <c r="F218" i="33"/>
  <c r="F88" i="33"/>
  <c r="F196" i="33"/>
  <c r="F103" i="33"/>
  <c r="F249" i="33"/>
  <c r="F199" i="33"/>
  <c r="F167" i="33"/>
  <c r="F161" i="33"/>
  <c r="F82" i="33"/>
  <c r="F251" i="33"/>
  <c r="F66" i="33"/>
  <c r="F101" i="33"/>
  <c r="F200" i="33"/>
  <c r="F239" i="33"/>
  <c r="F168" i="33"/>
  <c r="F154" i="33"/>
  <c r="F278" i="33"/>
  <c r="F71" i="33"/>
  <c r="F166" i="33"/>
  <c r="F158" i="33"/>
  <c r="F102" i="33"/>
  <c r="F204" i="33"/>
  <c r="F176" i="33"/>
  <c r="F284" i="33"/>
  <c r="F287" i="33"/>
  <c r="A181" i="32"/>
  <c r="A157" i="32"/>
  <c r="A54" i="32"/>
  <c r="A187" i="32"/>
  <c r="B169" i="31"/>
  <c r="B273" i="31"/>
  <c r="B236" i="31"/>
  <c r="B29" i="31"/>
  <c r="B259" i="31"/>
  <c r="B96" i="31"/>
  <c r="B105" i="31"/>
  <c r="B87" i="31"/>
  <c r="B37" i="31"/>
  <c r="B39" i="31"/>
  <c r="B44" i="31"/>
  <c r="B187" i="31"/>
  <c r="B266" i="31"/>
  <c r="B190" i="31"/>
  <c r="B168" i="31"/>
  <c r="B128" i="31"/>
  <c r="B197" i="31"/>
  <c r="B113" i="31"/>
  <c r="B59" i="31"/>
  <c r="B235" i="31"/>
  <c r="B137" i="31"/>
  <c r="B167" i="31"/>
  <c r="B255" i="31"/>
  <c r="B48" i="31"/>
  <c r="B199" i="31"/>
  <c r="B177" i="31"/>
  <c r="A177" i="31" s="1"/>
  <c r="B277" i="31"/>
  <c r="B211" i="31"/>
  <c r="B249" i="31"/>
  <c r="B103" i="31"/>
  <c r="B243" i="31"/>
  <c r="B239" i="31"/>
  <c r="B135" i="31"/>
  <c r="B263" i="31"/>
  <c r="B270" i="31"/>
  <c r="B224" i="31"/>
  <c r="A225" i="31" s="1"/>
  <c r="B286" i="31"/>
  <c r="B192" i="31"/>
  <c r="B64" i="31"/>
  <c r="B198" i="31"/>
  <c r="B254" i="31"/>
  <c r="B102" i="31"/>
  <c r="A102" i="31" s="1"/>
  <c r="B206" i="31"/>
  <c r="B158" i="31"/>
  <c r="B170" i="31"/>
  <c r="A170" i="31" s="1"/>
  <c r="B69" i="31"/>
  <c r="B184" i="31"/>
  <c r="B280" i="31"/>
  <c r="B28" i="31"/>
  <c r="B132" i="31"/>
  <c r="B245" i="31"/>
  <c r="B207" i="31"/>
  <c r="A208" i="31" s="1"/>
  <c r="B215" i="31"/>
  <c r="B33" i="31"/>
  <c r="B145" i="31"/>
  <c r="B253" i="31"/>
  <c r="B70" i="31"/>
  <c r="B121" i="31"/>
  <c r="B284" i="31"/>
  <c r="B267" i="31"/>
  <c r="B54" i="31"/>
  <c r="B112" i="31"/>
  <c r="B251" i="31"/>
  <c r="B61" i="31"/>
  <c r="B203" i="31"/>
  <c r="B144" i="31"/>
  <c r="B194" i="31"/>
  <c r="B20" i="31"/>
  <c r="A20" i="31" s="1"/>
  <c r="B108" i="31"/>
  <c r="B65" i="31"/>
  <c r="B155" i="31"/>
  <c r="B163" i="31"/>
  <c r="B268" i="31"/>
  <c r="B281" i="31"/>
  <c r="B21" i="31"/>
  <c r="B99" i="31"/>
  <c r="B147" i="31"/>
  <c r="B75" i="31"/>
  <c r="B149" i="31"/>
  <c r="B111" i="31"/>
  <c r="B129" i="31"/>
  <c r="B175" i="31"/>
  <c r="B265" i="31"/>
  <c r="B161" i="31"/>
  <c r="B56" i="31"/>
  <c r="B264" i="31"/>
  <c r="B63" i="31"/>
  <c r="A63" i="31" s="1"/>
  <c r="B104" i="31"/>
  <c r="B76" i="31"/>
  <c r="B139" i="31"/>
  <c r="B136" i="31"/>
  <c r="B90" i="31"/>
  <c r="B232" i="31"/>
  <c r="B126" i="31"/>
  <c r="B116" i="31"/>
  <c r="B214" i="31"/>
  <c r="B32" i="31"/>
  <c r="B98" i="31"/>
  <c r="B164" i="31"/>
  <c r="B118" i="31"/>
  <c r="B242" i="31"/>
  <c r="V15" i="9"/>
  <c r="Z15" i="9" s="1"/>
  <c r="X15" i="9"/>
  <c r="AA15" i="9" s="1"/>
  <c r="D11" i="29"/>
  <c r="B275" i="29" s="1"/>
  <c r="W16" i="9"/>
  <c r="AJ16" i="9" s="1"/>
  <c r="AK16" i="9" s="1"/>
  <c r="AF16" i="9" s="1"/>
  <c r="B191" i="31"/>
  <c r="A191" i="31" s="1"/>
  <c r="B51" i="31"/>
  <c r="B153" i="31"/>
  <c r="B275" i="31"/>
  <c r="B227" i="31"/>
  <c r="B257" i="31"/>
  <c r="B25" i="31"/>
  <c r="B115" i="31"/>
  <c r="B157" i="31"/>
  <c r="B173" i="31"/>
  <c r="B221" i="31"/>
  <c r="B278" i="31"/>
  <c r="B285" i="31"/>
  <c r="B107" i="31"/>
  <c r="B252" i="31"/>
  <c r="B57" i="31"/>
  <c r="A57" i="31" s="1"/>
  <c r="B60" i="31"/>
  <c r="B131" i="31"/>
  <c r="B38" i="31"/>
  <c r="B220" i="31"/>
  <c r="B72" i="31"/>
  <c r="B117" i="31"/>
  <c r="B40" i="31"/>
  <c r="B31" i="31"/>
  <c r="B230" i="31"/>
  <c r="B83" i="31"/>
  <c r="B271" i="31"/>
  <c r="B68" i="31"/>
  <c r="B188" i="31"/>
  <c r="B141" i="31"/>
  <c r="B189" i="31"/>
  <c r="B179" i="31"/>
  <c r="B97" i="31"/>
  <c r="A98" i="31" s="1"/>
  <c r="B213" i="31"/>
  <c r="B53" i="31"/>
  <c r="B228" i="31"/>
  <c r="B162" i="31"/>
  <c r="B142" i="31"/>
  <c r="B274" i="31"/>
  <c r="B282" i="31"/>
  <c r="B34" i="31"/>
  <c r="A35" i="31" s="1"/>
  <c r="B47" i="31"/>
  <c r="B226" i="31"/>
  <c r="A226" i="31" s="1"/>
  <c r="B42" i="31"/>
  <c r="B79" i="31"/>
  <c r="B154" i="31"/>
  <c r="B67" i="31"/>
  <c r="B174" i="31"/>
  <c r="B218" i="31"/>
  <c r="B100" i="31"/>
  <c r="B95" i="31"/>
  <c r="B222" i="31"/>
  <c r="B258" i="31"/>
  <c r="B120" i="31"/>
  <c r="B248" i="31"/>
  <c r="B52" i="31"/>
  <c r="B150" i="31"/>
  <c r="B212" i="31"/>
  <c r="B165" i="31"/>
  <c r="B77" i="31"/>
  <c r="B84" i="31"/>
  <c r="B22" i="31"/>
  <c r="A23" i="31" s="1"/>
  <c r="B114" i="31"/>
  <c r="B289" i="31"/>
  <c r="B244" i="31"/>
  <c r="B110" i="31"/>
  <c r="B26" i="31"/>
  <c r="AJ15" i="9"/>
  <c r="AK15" i="9" s="1"/>
  <c r="AF15" i="9" s="1"/>
  <c r="AG15" i="9" s="1"/>
  <c r="Y14" i="9"/>
  <c r="B74" i="31"/>
  <c r="B89" i="31"/>
  <c r="B127" i="31"/>
  <c r="B81" i="31"/>
  <c r="B182" i="31"/>
  <c r="B237" i="31"/>
  <c r="B185" i="31"/>
  <c r="B159" i="31"/>
  <c r="B209" i="31"/>
  <c r="B43" i="31"/>
  <c r="B195" i="31"/>
  <c r="B241" i="31"/>
  <c r="A241" i="31" s="1"/>
  <c r="B166" i="31"/>
  <c r="B217" i="31"/>
  <c r="B143" i="31"/>
  <c r="B91" i="31"/>
  <c r="B125" i="31"/>
  <c r="B172" i="31"/>
  <c r="B193" i="31"/>
  <c r="B88" i="31"/>
  <c r="B80" i="31"/>
  <c r="B247" i="31"/>
  <c r="B231" i="31"/>
  <c r="B49" i="31"/>
  <c r="B55" i="31"/>
  <c r="B109" i="31"/>
  <c r="B140" i="31"/>
  <c r="B223" i="31"/>
  <c r="B201" i="31"/>
  <c r="B156" i="31"/>
  <c r="B262" i="31"/>
  <c r="B46" i="31"/>
  <c r="B269" i="31"/>
  <c r="B205" i="31"/>
  <c r="B27" i="31"/>
  <c r="B204" i="31"/>
  <c r="B106" i="31"/>
  <c r="B50" i="31"/>
  <c r="B152" i="31"/>
  <c r="A152" i="31" s="1"/>
  <c r="B216" i="31"/>
  <c r="B148" i="31"/>
  <c r="B196" i="31"/>
  <c r="B24" i="31"/>
  <c r="B246" i="31"/>
  <c r="B186" i="31"/>
  <c r="B71" i="31"/>
  <c r="B180" i="31"/>
  <c r="B178" i="31"/>
  <c r="A178" i="31" s="1"/>
  <c r="B45" i="31"/>
  <c r="B86" i="31"/>
  <c r="B276" i="31"/>
  <c r="A276" i="31" s="1"/>
  <c r="B171" i="31"/>
  <c r="B202" i="31"/>
  <c r="B58" i="31"/>
  <c r="B73" i="31"/>
  <c r="B82" i="31"/>
  <c r="A82" i="31" s="1"/>
  <c r="B210" i="31"/>
  <c r="B234" i="31"/>
  <c r="B30" i="31"/>
  <c r="B123" i="31"/>
  <c r="B146" i="31"/>
  <c r="B130" i="31"/>
  <c r="B238" i="31"/>
  <c r="B138" i="31"/>
  <c r="A139" i="31" s="1"/>
  <c r="B200" i="31"/>
  <c r="B219" i="31"/>
  <c r="B160" i="31"/>
  <c r="E20" i="33"/>
  <c r="S20" i="33" s="1"/>
  <c r="T20" i="33" s="1"/>
  <c r="F39" i="33"/>
  <c r="F92" i="33"/>
  <c r="F263" i="33"/>
  <c r="F231" i="33"/>
  <c r="F155" i="33"/>
  <c r="F269" i="33"/>
  <c r="F65" i="33"/>
  <c r="F58" i="33"/>
  <c r="F257" i="33"/>
  <c r="F153" i="33"/>
  <c r="F288" i="33"/>
  <c r="F227" i="33"/>
  <c r="F59" i="33"/>
  <c r="F213" i="33"/>
  <c r="F206" i="33"/>
  <c r="F27" i="33"/>
  <c r="F85" i="33"/>
  <c r="F62" i="33"/>
  <c r="F225" i="33"/>
  <c r="F91" i="33"/>
  <c r="F156" i="33"/>
  <c r="F179" i="33"/>
  <c r="F268" i="33"/>
  <c r="F104" i="33"/>
  <c r="F95" i="33"/>
  <c r="F175" i="33"/>
  <c r="F40" i="33"/>
  <c r="F118" i="33"/>
  <c r="F279" i="33"/>
  <c r="F107" i="33"/>
  <c r="F202" i="33"/>
  <c r="F173" i="33"/>
  <c r="F191" i="33"/>
  <c r="F126" i="33"/>
  <c r="F184" i="33"/>
  <c r="F84" i="33"/>
  <c r="F212" i="33"/>
  <c r="F264" i="33"/>
  <c r="F248" i="33"/>
  <c r="F98" i="33"/>
  <c r="F183" i="33"/>
  <c r="F151" i="33"/>
  <c r="F197" i="33"/>
  <c r="F230" i="33"/>
  <c r="F48" i="33"/>
  <c r="F209" i="33"/>
  <c r="F38" i="33"/>
  <c r="F146" i="33"/>
  <c r="F194" i="33"/>
  <c r="F190" i="33"/>
  <c r="F229" i="33"/>
  <c r="F246" i="33"/>
  <c r="F238" i="33"/>
  <c r="F132" i="33"/>
  <c r="F116" i="33"/>
  <c r="F235" i="33"/>
  <c r="F44" i="33"/>
  <c r="F37" i="33"/>
  <c r="F138" i="33"/>
  <c r="F56" i="33"/>
  <c r="F115" i="33"/>
  <c r="F81" i="33"/>
  <c r="F247" i="33"/>
  <c r="F150" i="33"/>
  <c r="F147" i="33"/>
  <c r="F198" i="33"/>
  <c r="F210" i="33"/>
  <c r="F47" i="33"/>
  <c r="F64" i="33"/>
  <c r="F61" i="33"/>
  <c r="F283" i="33"/>
  <c r="F55" i="33"/>
  <c r="F170" i="33"/>
  <c r="F120" i="33"/>
  <c r="F73" i="33"/>
  <c r="F219" i="33"/>
  <c r="F136" i="33"/>
  <c r="F193" i="33"/>
  <c r="F26" i="33"/>
  <c r="F110" i="33"/>
  <c r="F224" i="33"/>
  <c r="F46" i="33"/>
  <c r="F181" i="33"/>
  <c r="F125" i="33"/>
  <c r="F75" i="33"/>
  <c r="F211" i="33"/>
  <c r="F28" i="33"/>
  <c r="F244" i="33"/>
  <c r="F111" i="33"/>
  <c r="F94" i="33"/>
  <c r="F163" i="33"/>
  <c r="F76" i="33"/>
  <c r="F270" i="33"/>
  <c r="F258" i="33"/>
  <c r="F192" i="33"/>
  <c r="F171" i="33"/>
  <c r="F77" i="33"/>
  <c r="F24" i="33"/>
  <c r="F54" i="33"/>
  <c r="F271" i="33"/>
  <c r="F19" i="33"/>
  <c r="F109" i="33"/>
  <c r="F122" i="33"/>
  <c r="F267" i="33"/>
  <c r="F188" i="33"/>
  <c r="F108" i="33"/>
  <c r="F89" i="33"/>
  <c r="F185" i="33"/>
  <c r="F281" i="33"/>
  <c r="F253" i="33"/>
  <c r="F226" i="33"/>
  <c r="F143" i="33"/>
  <c r="F256" i="33"/>
  <c r="F52" i="33"/>
  <c r="F121" i="33"/>
  <c r="F97" i="33"/>
  <c r="F149" i="33"/>
  <c r="F215" i="33"/>
  <c r="F99" i="33"/>
  <c r="F254" i="33"/>
  <c r="F31" i="33"/>
  <c r="F50" i="33"/>
  <c r="F205" i="33"/>
  <c r="F74" i="33"/>
  <c r="F216" i="33"/>
  <c r="F42" i="33"/>
  <c r="F285" i="33"/>
  <c r="F29" i="33"/>
  <c r="F172" i="33"/>
  <c r="F129" i="33"/>
  <c r="F21" i="33"/>
  <c r="F160" i="33"/>
  <c r="G12" i="34"/>
  <c r="F13" i="34"/>
  <c r="P13" i="34" s="1"/>
  <c r="I12" i="34"/>
  <c r="F12" i="34"/>
  <c r="S23" i="34"/>
  <c r="U22" i="34" s="1"/>
  <c r="E24" i="34"/>
  <c r="F43" i="32"/>
  <c r="F159" i="32"/>
  <c r="F270" i="32"/>
  <c r="F138" i="32"/>
  <c r="F66" i="32"/>
  <c r="F115" i="32"/>
  <c r="F276" i="32"/>
  <c r="F36" i="32"/>
  <c r="F257" i="32"/>
  <c r="F69" i="32"/>
  <c r="F95" i="32"/>
  <c r="F147" i="32"/>
  <c r="F272" i="32"/>
  <c r="F78" i="32"/>
  <c r="F55" i="32"/>
  <c r="F65" i="32"/>
  <c r="F215" i="32"/>
  <c r="F57" i="32"/>
  <c r="F266" i="32"/>
  <c r="F281" i="32"/>
  <c r="F250" i="32"/>
  <c r="F124" i="32"/>
  <c r="F165" i="32"/>
  <c r="F186" i="32"/>
  <c r="F285" i="32"/>
  <c r="F102" i="32"/>
  <c r="F253" i="32"/>
  <c r="F118" i="32"/>
  <c r="F97" i="32"/>
  <c r="F22" i="32"/>
  <c r="B118" i="29"/>
  <c r="T16" i="9"/>
  <c r="M17" i="9"/>
  <c r="E20" i="32"/>
  <c r="S19" i="32"/>
  <c r="T19" i="33"/>
  <c r="T22" i="34"/>
  <c r="D12" i="33"/>
  <c r="D14" i="33"/>
  <c r="D13" i="33"/>
  <c r="A180" i="31" l="1"/>
  <c r="F200" i="32"/>
  <c r="F23" i="32"/>
  <c r="F157" i="32"/>
  <c r="F60" i="32"/>
  <c r="F244" i="32"/>
  <c r="F261" i="32"/>
  <c r="F252" i="32"/>
  <c r="F40" i="32"/>
  <c r="F286" i="32"/>
  <c r="F20" i="32"/>
  <c r="F249" i="32"/>
  <c r="F190" i="32"/>
  <c r="F30" i="32"/>
  <c r="F79" i="32"/>
  <c r="F125" i="32"/>
  <c r="F48" i="32"/>
  <c r="F70" i="32"/>
  <c r="F213" i="32"/>
  <c r="F166" i="32"/>
  <c r="F31" i="32"/>
  <c r="F49" i="32"/>
  <c r="F263" i="32"/>
  <c r="F184" i="32"/>
  <c r="F87" i="32"/>
  <c r="F71" i="32"/>
  <c r="F288" i="32"/>
  <c r="F58" i="32"/>
  <c r="F222" i="32"/>
  <c r="F149" i="32"/>
  <c r="F199" i="32"/>
  <c r="F170" i="32"/>
  <c r="F101" i="32"/>
  <c r="F121" i="32"/>
  <c r="F82" i="32"/>
  <c r="F274" i="32"/>
  <c r="F93" i="32"/>
  <c r="F103" i="32"/>
  <c r="F182" i="32"/>
  <c r="F64" i="32"/>
  <c r="F212" i="32"/>
  <c r="F247" i="32"/>
  <c r="F168" i="32"/>
  <c r="F237" i="32"/>
  <c r="F53" i="32"/>
  <c r="F112" i="32"/>
  <c r="F83" i="32"/>
  <c r="F225" i="32"/>
  <c r="F89" i="32"/>
  <c r="F193" i="32"/>
  <c r="F74" i="32"/>
  <c r="F187" i="32"/>
  <c r="F236" i="32"/>
  <c r="F25" i="32"/>
  <c r="F108" i="32"/>
  <c r="F151" i="32"/>
  <c r="F107" i="32"/>
  <c r="F181" i="32"/>
  <c r="F137" i="32"/>
  <c r="F163" i="32"/>
  <c r="F129" i="32"/>
  <c r="F188" i="32"/>
  <c r="F271" i="32"/>
  <c r="F216" i="32"/>
  <c r="F175" i="32"/>
  <c r="F217" i="32"/>
  <c r="F183" i="32"/>
  <c r="F214" i="32"/>
  <c r="F196" i="32"/>
  <c r="F130" i="32"/>
  <c r="F268" i="32"/>
  <c r="F232" i="32"/>
  <c r="F117" i="32"/>
  <c r="F280" i="32"/>
  <c r="F194" i="32"/>
  <c r="F136" i="32"/>
  <c r="F63" i="32"/>
  <c r="F76" i="32"/>
  <c r="F92" i="32"/>
  <c r="F273" i="32"/>
  <c r="F239" i="32"/>
  <c r="F38" i="32"/>
  <c r="F145" i="32"/>
  <c r="F127" i="32"/>
  <c r="F126" i="32"/>
  <c r="F148" i="32"/>
  <c r="F34" i="32"/>
  <c r="F19" i="32"/>
  <c r="F113" i="32"/>
  <c r="F242" i="32"/>
  <c r="F224" i="32"/>
  <c r="F173" i="32"/>
  <c r="F192" i="32"/>
  <c r="F96" i="32"/>
  <c r="F177" i="32"/>
  <c r="F275" i="32"/>
  <c r="F289" i="32"/>
  <c r="F90" i="32"/>
  <c r="F210" i="32"/>
  <c r="F77" i="32"/>
  <c r="F243" i="32"/>
  <c r="F111" i="32"/>
  <c r="F152" i="32"/>
  <c r="F105" i="32"/>
  <c r="F132" i="32"/>
  <c r="F262" i="32"/>
  <c r="F141" i="32"/>
  <c r="F189" i="32"/>
  <c r="F180" i="32"/>
  <c r="F135" i="32"/>
  <c r="F167" i="32"/>
  <c r="F28" i="32"/>
  <c r="F264" i="32"/>
  <c r="F197" i="32"/>
  <c r="F32" i="32"/>
  <c r="F42" i="32"/>
  <c r="F230" i="32"/>
  <c r="F62" i="32"/>
  <c r="F201" i="32"/>
  <c r="F99" i="32"/>
  <c r="F283" i="32"/>
  <c r="F260" i="32"/>
  <c r="F88" i="32"/>
  <c r="F56" i="32"/>
  <c r="F221" i="32"/>
  <c r="F98" i="32"/>
  <c r="F205" i="32"/>
  <c r="F67" i="32"/>
  <c r="F208" i="32"/>
  <c r="F226" i="32"/>
  <c r="F41" i="32"/>
  <c r="F169" i="32"/>
  <c r="F144" i="32"/>
  <c r="F21" i="32"/>
  <c r="F27" i="32"/>
  <c r="F278" i="32"/>
  <c r="F206" i="32"/>
  <c r="F44" i="32"/>
  <c r="F72" i="32"/>
  <c r="F26" i="32"/>
  <c r="F146" i="32"/>
  <c r="F279" i="32"/>
  <c r="F110" i="32"/>
  <c r="F54" i="32"/>
  <c r="F178" i="32"/>
  <c r="F45" i="32"/>
  <c r="F269" i="32"/>
  <c r="F238" i="32"/>
  <c r="F47" i="32"/>
  <c r="F254" i="32"/>
  <c r="F195" i="32"/>
  <c r="F172" i="32"/>
  <c r="F143" i="32"/>
  <c r="F158" i="32"/>
  <c r="F207" i="32"/>
  <c r="F198" i="32"/>
  <c r="F51" i="32"/>
  <c r="F211" i="32"/>
  <c r="F39" i="32"/>
  <c r="F139" i="32"/>
  <c r="F219" i="32"/>
  <c r="F162" i="32"/>
  <c r="F85" i="32"/>
  <c r="F258" i="32"/>
  <c r="F259" i="32"/>
  <c r="F156" i="32"/>
  <c r="F80" i="32"/>
  <c r="F256" i="32"/>
  <c r="F122" i="32"/>
  <c r="F153" i="32"/>
  <c r="F160" i="32"/>
  <c r="F282" i="32"/>
  <c r="F155" i="32"/>
  <c r="F251" i="32"/>
  <c r="F75" i="32"/>
  <c r="F59" i="32"/>
  <c r="F29" i="32"/>
  <c r="F218" i="32"/>
  <c r="F37" i="32"/>
  <c r="F174" i="32"/>
  <c r="F229" i="32"/>
  <c r="F91" i="32"/>
  <c r="F131" i="32"/>
  <c r="F277" i="32"/>
  <c r="F150" i="32"/>
  <c r="F73" i="32"/>
  <c r="F33" i="32"/>
  <c r="F128" i="32"/>
  <c r="F176" i="32"/>
  <c r="F185" i="32"/>
  <c r="F35" i="32"/>
  <c r="F267" i="32"/>
  <c r="F81" i="32"/>
  <c r="F246" i="32"/>
  <c r="F245" i="32"/>
  <c r="F50" i="32"/>
  <c r="F120" i="32"/>
  <c r="F161" i="32"/>
  <c r="F52" i="32"/>
  <c r="F179" i="32"/>
  <c r="F191" i="32"/>
  <c r="F109" i="32"/>
  <c r="F46" i="32"/>
  <c r="F209" i="32"/>
  <c r="F220" i="32"/>
  <c r="F68" i="32"/>
  <c r="F233" i="32"/>
  <c r="F61" i="32"/>
  <c r="F240" i="32"/>
  <c r="F204" i="32"/>
  <c r="F84" i="32"/>
  <c r="F140" i="32"/>
  <c r="F142" i="32"/>
  <c r="F227" i="32"/>
  <c r="F235" i="32"/>
  <c r="F164" i="32"/>
  <c r="F255" i="32"/>
  <c r="F94" i="32"/>
  <c r="F116" i="32"/>
  <c r="F123" i="32"/>
  <c r="F86" i="32"/>
  <c r="F203" i="32"/>
  <c r="F248" i="32"/>
  <c r="F284" i="32"/>
  <c r="F265" i="32"/>
  <c r="F234" i="32"/>
  <c r="F100" i="32"/>
  <c r="F114" i="32"/>
  <c r="F119" i="32"/>
  <c r="F223" i="32"/>
  <c r="F106" i="32"/>
  <c r="F287" i="32"/>
  <c r="F241" i="32"/>
  <c r="F134" i="32"/>
  <c r="F24" i="32"/>
  <c r="F154" i="32"/>
  <c r="F231" i="32"/>
  <c r="F104" i="32"/>
  <c r="F133" i="32"/>
  <c r="F228" i="32"/>
  <c r="F171" i="32"/>
  <c r="F202" i="32"/>
  <c r="O3" i="31"/>
  <c r="F215" i="31" s="1"/>
  <c r="E19" i="31"/>
  <c r="A273" i="31"/>
  <c r="A62" i="31"/>
  <c r="A209" i="31"/>
  <c r="B138" i="29"/>
  <c r="A24" i="31"/>
  <c r="A289" i="31"/>
  <c r="A78" i="31"/>
  <c r="A283" i="31"/>
  <c r="A287" i="31"/>
  <c r="A135" i="31"/>
  <c r="A37" i="31"/>
  <c r="A92" i="31"/>
  <c r="A94" i="31"/>
  <c r="A257" i="31"/>
  <c r="A284" i="31"/>
  <c r="A184" i="31"/>
  <c r="A288" i="31"/>
  <c r="A91" i="31"/>
  <c r="A79" i="31"/>
  <c r="A122" i="31"/>
  <c r="A250" i="31"/>
  <c r="A124" i="31"/>
  <c r="A151" i="31"/>
  <c r="A233" i="31"/>
  <c r="A125" i="31"/>
  <c r="A182" i="31"/>
  <c r="A101" i="31"/>
  <c r="A251" i="31"/>
  <c r="A144" i="31"/>
  <c r="A176" i="31"/>
  <c r="A36" i="31"/>
  <c r="A119" i="31"/>
  <c r="A167" i="31"/>
  <c r="A121" i="31"/>
  <c r="A261" i="31"/>
  <c r="A66" i="31"/>
  <c r="A160" i="31"/>
  <c r="A262" i="31"/>
  <c r="A193" i="31"/>
  <c r="A279" i="31"/>
  <c r="A32" i="31"/>
  <c r="A232" i="31"/>
  <c r="A70" i="31"/>
  <c r="A216" i="31"/>
  <c r="A28" i="31"/>
  <c r="A137" i="31"/>
  <c r="A41" i="31"/>
  <c r="A104" i="31"/>
  <c r="A280" i="31"/>
  <c r="A93" i="31"/>
  <c r="A260" i="31"/>
  <c r="A171" i="31"/>
  <c r="A204" i="31"/>
  <c r="A76" i="31"/>
  <c r="A133" i="31"/>
  <c r="A181" i="31"/>
  <c r="A130" i="31"/>
  <c r="A71" i="31"/>
  <c r="A109" i="31"/>
  <c r="A249" i="31"/>
  <c r="A67" i="31"/>
  <c r="A267" i="31"/>
  <c r="A200" i="31"/>
  <c r="A147" i="31"/>
  <c r="A203" i="31"/>
  <c r="A55" i="31"/>
  <c r="A141" i="31"/>
  <c r="A108" i="31"/>
  <c r="A174" i="31"/>
  <c r="A52" i="31"/>
  <c r="A116" i="31"/>
  <c r="A136" i="31"/>
  <c r="A266" i="31"/>
  <c r="A244" i="31"/>
  <c r="A255" i="31"/>
  <c r="A60" i="31"/>
  <c r="A229" i="31"/>
  <c r="A265" i="31"/>
  <c r="A230" i="31"/>
  <c r="A56" i="31"/>
  <c r="A163" i="31"/>
  <c r="A254" i="31"/>
  <c r="A158" i="31"/>
  <c r="A198" i="31"/>
  <c r="A239" i="31"/>
  <c r="A29" i="31"/>
  <c r="B65" i="29"/>
  <c r="B245" i="29"/>
  <c r="B231" i="29"/>
  <c r="B38" i="29"/>
  <c r="B165" i="29"/>
  <c r="A240" i="31"/>
  <c r="A42" i="31"/>
  <c r="C13" i="32"/>
  <c r="B43" i="29"/>
  <c r="A211" i="31"/>
  <c r="A187" i="31"/>
  <c r="A212" i="31"/>
  <c r="A48" i="31"/>
  <c r="A51" i="31"/>
  <c r="A164" i="31"/>
  <c r="A21" i="31"/>
  <c r="A194" i="31"/>
  <c r="A145" i="31"/>
  <c r="A243" i="31"/>
  <c r="A277" i="31"/>
  <c r="A168" i="31"/>
  <c r="A236" i="31"/>
  <c r="B218" i="29"/>
  <c r="A162" i="31"/>
  <c r="A73" i="31"/>
  <c r="A126" i="31"/>
  <c r="A140" i="31"/>
  <c r="A281" i="31"/>
  <c r="A195" i="31"/>
  <c r="A246" i="31"/>
  <c r="A46" i="31"/>
  <c r="A49" i="31"/>
  <c r="A159" i="31"/>
  <c r="A84" i="31"/>
  <c r="A188" i="31"/>
  <c r="A285" i="31"/>
  <c r="A282" i="31"/>
  <c r="A127" i="31"/>
  <c r="A30" i="31"/>
  <c r="A231" i="31"/>
  <c r="A185" i="31"/>
  <c r="A128" i="31"/>
  <c r="A222" i="31"/>
  <c r="A175" i="31"/>
  <c r="A228" i="31"/>
  <c r="A179" i="31"/>
  <c r="A31" i="31"/>
  <c r="A129" i="31"/>
  <c r="A69" i="31"/>
  <c r="A192" i="31"/>
  <c r="A263" i="31"/>
  <c r="A113" i="31"/>
  <c r="A107" i="31"/>
  <c r="A183" i="31"/>
  <c r="A224" i="31"/>
  <c r="A88" i="31"/>
  <c r="A245" i="31"/>
  <c r="A258" i="31"/>
  <c r="A64" i="31"/>
  <c r="A150" i="31"/>
  <c r="E21" i="33"/>
  <c r="E22" i="33" s="1"/>
  <c r="A242" i="31"/>
  <c r="A286" i="31"/>
  <c r="A161" i="31"/>
  <c r="A112" i="31"/>
  <c r="A99" i="31"/>
  <c r="A199" i="31"/>
  <c r="Y15" i="9"/>
  <c r="A138" i="31"/>
  <c r="A61" i="31"/>
  <c r="A77" i="31"/>
  <c r="A34" i="31"/>
  <c r="A97" i="31"/>
  <c r="A117" i="31"/>
  <c r="A278" i="31"/>
  <c r="A65" i="31"/>
  <c r="A264" i="31"/>
  <c r="A259" i="31"/>
  <c r="A85" i="31"/>
  <c r="A223" i="31"/>
  <c r="A45" i="31"/>
  <c r="A149" i="31"/>
  <c r="A106" i="31"/>
  <c r="A80" i="31"/>
  <c r="A118" i="31"/>
  <c r="A268" i="31"/>
  <c r="A215" i="31"/>
  <c r="A105" i="31"/>
  <c r="A207" i="31"/>
  <c r="A103" i="31"/>
  <c r="A123" i="31"/>
  <c r="A256" i="31"/>
  <c r="A50" i="31"/>
  <c r="A206" i="31"/>
  <c r="A43" i="31"/>
  <c r="A114" i="31"/>
  <c r="A165" i="31"/>
  <c r="A274" i="31"/>
  <c r="A253" i="31"/>
  <c r="A221" i="31"/>
  <c r="A33" i="31"/>
  <c r="A169" i="31"/>
  <c r="A247" i="31"/>
  <c r="A172" i="31"/>
  <c r="A217" i="31"/>
  <c r="A25" i="31"/>
  <c r="A153" i="31"/>
  <c r="A218" i="31"/>
  <c r="A40" i="31"/>
  <c r="A252" i="31"/>
  <c r="B185" i="29"/>
  <c r="B114" i="29"/>
  <c r="B78" i="29"/>
  <c r="B235" i="29"/>
  <c r="B192" i="29"/>
  <c r="B184" i="29"/>
  <c r="B190" i="29"/>
  <c r="B211" i="29"/>
  <c r="B57" i="29"/>
  <c r="B52" i="29"/>
  <c r="A205" i="31"/>
  <c r="A166" i="31"/>
  <c r="A110" i="31"/>
  <c r="A154" i="31"/>
  <c r="A143" i="31"/>
  <c r="A83" i="31"/>
  <c r="A173" i="31"/>
  <c r="B148" i="29"/>
  <c r="B198" i="29"/>
  <c r="B263" i="29"/>
  <c r="B41" i="29"/>
  <c r="B146" i="29"/>
  <c r="B213" i="29"/>
  <c r="B187" i="29"/>
  <c r="B137" i="29"/>
  <c r="B202" i="29"/>
  <c r="B227" i="29"/>
  <c r="A72" i="31"/>
  <c r="B281" i="29"/>
  <c r="B108" i="29"/>
  <c r="B249" i="29"/>
  <c r="B102" i="29"/>
  <c r="B230" i="29"/>
  <c r="B25" i="29"/>
  <c r="B277" i="29"/>
  <c r="B282" i="29"/>
  <c r="B223" i="29"/>
  <c r="A220" i="31"/>
  <c r="A219" i="31"/>
  <c r="A235" i="31"/>
  <c r="A234" i="31"/>
  <c r="A59" i="31"/>
  <c r="A58" i="31"/>
  <c r="A87" i="31"/>
  <c r="A86" i="31"/>
  <c r="A196" i="31"/>
  <c r="A197" i="31"/>
  <c r="A157" i="31"/>
  <c r="A156" i="31"/>
  <c r="A238" i="31"/>
  <c r="A237" i="31"/>
  <c r="A89" i="31"/>
  <c r="A90" i="31"/>
  <c r="A27" i="31"/>
  <c r="A26" i="31"/>
  <c r="A248" i="31"/>
  <c r="A96" i="31"/>
  <c r="A95" i="31"/>
  <c r="A53" i="31"/>
  <c r="A54" i="31"/>
  <c r="A190" i="31"/>
  <c r="A189" i="31"/>
  <c r="A272" i="31"/>
  <c r="A271" i="31"/>
  <c r="A39" i="31"/>
  <c r="A38" i="31"/>
  <c r="B287" i="29"/>
  <c r="B23" i="29"/>
  <c r="B33" i="29"/>
  <c r="B37" i="29"/>
  <c r="A38" i="29" s="1"/>
  <c r="B130" i="29"/>
  <c r="B196" i="29"/>
  <c r="B51" i="29"/>
  <c r="B177" i="29"/>
  <c r="B96" i="29"/>
  <c r="B179" i="29"/>
  <c r="B129" i="29"/>
  <c r="B288" i="29"/>
  <c r="B209" i="29"/>
  <c r="B248" i="29"/>
  <c r="B100" i="29"/>
  <c r="B22" i="29"/>
  <c r="B261" i="29"/>
  <c r="B34" i="29"/>
  <c r="B175" i="29"/>
  <c r="B76" i="29"/>
  <c r="B186" i="29"/>
  <c r="B234" i="29"/>
  <c r="B45" i="29"/>
  <c r="B262" i="29"/>
  <c r="B59" i="29"/>
  <c r="B183" i="29"/>
  <c r="B110" i="29"/>
  <c r="B133" i="29"/>
  <c r="B255" i="29"/>
  <c r="B285" i="29"/>
  <c r="B217" i="29"/>
  <c r="A218" i="29" s="1"/>
  <c r="B123" i="29"/>
  <c r="B167" i="29"/>
  <c r="B266" i="29"/>
  <c r="B122" i="29"/>
  <c r="B60" i="29"/>
  <c r="B203" i="29"/>
  <c r="B80" i="29"/>
  <c r="B226" i="29"/>
  <c r="B156" i="29"/>
  <c r="B178" i="29"/>
  <c r="B174" i="29"/>
  <c r="B276" i="29"/>
  <c r="B61" i="29"/>
  <c r="A61" i="29" s="1"/>
  <c r="B206" i="29"/>
  <c r="B82" i="29"/>
  <c r="B112" i="29"/>
  <c r="B21" i="29"/>
  <c r="B50" i="29"/>
  <c r="B93" i="29"/>
  <c r="B189" i="29"/>
  <c r="B127" i="29"/>
  <c r="B115" i="29"/>
  <c r="B269" i="29"/>
  <c r="B274" i="29"/>
  <c r="A275" i="29" s="1"/>
  <c r="B140" i="29"/>
  <c r="B147" i="29"/>
  <c r="B197" i="29"/>
  <c r="A197" i="29" s="1"/>
  <c r="B257" i="29"/>
  <c r="B30" i="29"/>
  <c r="B26" i="29"/>
  <c r="B160" i="29"/>
  <c r="B94" i="29"/>
  <c r="B144" i="29"/>
  <c r="B83" i="29"/>
  <c r="B69" i="29"/>
  <c r="B66" i="29"/>
  <c r="B29" i="29"/>
  <c r="B150" i="29"/>
  <c r="B273" i="29"/>
  <c r="B214" i="29"/>
  <c r="B47" i="29"/>
  <c r="B220" i="29"/>
  <c r="B157" i="29"/>
  <c r="B169" i="29"/>
  <c r="B105" i="29"/>
  <c r="B193" i="29"/>
  <c r="B143" i="29"/>
  <c r="B204" i="29"/>
  <c r="B90" i="29"/>
  <c r="B32" i="29"/>
  <c r="B98" i="29"/>
  <c r="B225" i="29"/>
  <c r="B95" i="29"/>
  <c r="B194" i="29"/>
  <c r="A194" i="29" s="1"/>
  <c r="B77" i="29"/>
  <c r="B126" i="29"/>
  <c r="B215" i="29"/>
  <c r="B46" i="29"/>
  <c r="B212" i="29"/>
  <c r="B268" i="29"/>
  <c r="B163" i="29"/>
  <c r="B267" i="29"/>
  <c r="B36" i="29"/>
  <c r="B68" i="29"/>
  <c r="B141" i="29"/>
  <c r="A141" i="29" s="1"/>
  <c r="B116" i="29"/>
  <c r="A116" i="29" s="1"/>
  <c r="B153" i="29"/>
  <c r="B101" i="29"/>
  <c r="A101" i="29" s="1"/>
  <c r="B233" i="29"/>
  <c r="B63" i="29"/>
  <c r="B44" i="29"/>
  <c r="B139" i="29"/>
  <c r="B176" i="29"/>
  <c r="B289" i="29"/>
  <c r="B35" i="29"/>
  <c r="A35" i="29" s="1"/>
  <c r="B56" i="29"/>
  <c r="B106" i="29"/>
  <c r="A106" i="29" s="1"/>
  <c r="B125" i="29"/>
  <c r="B236" i="29"/>
  <c r="A236" i="29" s="1"/>
  <c r="B173" i="29"/>
  <c r="B188" i="29"/>
  <c r="B128" i="29"/>
  <c r="B97" i="29"/>
  <c r="B246" i="29"/>
  <c r="B210" i="29"/>
  <c r="B72" i="29"/>
  <c r="B31" i="29"/>
  <c r="B164" i="29"/>
  <c r="B64" i="29"/>
  <c r="B79" i="29"/>
  <c r="B48" i="29"/>
  <c r="B242" i="29"/>
  <c r="B199" i="29"/>
  <c r="B71" i="29"/>
  <c r="B91" i="29"/>
  <c r="B208" i="29"/>
  <c r="B216" i="29"/>
  <c r="B58" i="29"/>
  <c r="B191" i="29"/>
  <c r="B280" i="29"/>
  <c r="B111" i="29"/>
  <c r="B272" i="29"/>
  <c r="B67" i="29"/>
  <c r="B182" i="29"/>
  <c r="B53" i="29"/>
  <c r="A53" i="29" s="1"/>
  <c r="B121" i="29"/>
  <c r="B171" i="29"/>
  <c r="B283" i="29"/>
  <c r="B195" i="29"/>
  <c r="B86" i="29"/>
  <c r="B99" i="29"/>
  <c r="A99" i="29" s="1"/>
  <c r="B239" i="29"/>
  <c r="B253" i="29"/>
  <c r="B286" i="29"/>
  <c r="B103" i="29"/>
  <c r="A103" i="29" s="1"/>
  <c r="B238" i="29"/>
  <c r="B135" i="29"/>
  <c r="B92" i="29"/>
  <c r="B207" i="29"/>
  <c r="B75" i="29"/>
  <c r="B134" i="29"/>
  <c r="A134" i="29" s="1"/>
  <c r="B73" i="29"/>
  <c r="A73" i="29" s="1"/>
  <c r="B81" i="29"/>
  <c r="A81" i="29" s="1"/>
  <c r="B259" i="29"/>
  <c r="B70" i="29"/>
  <c r="B158" i="29"/>
  <c r="B222" i="29"/>
  <c r="B88" i="29"/>
  <c r="B104" i="29"/>
  <c r="B278" i="29"/>
  <c r="A278" i="29" s="1"/>
  <c r="B20" i="29"/>
  <c r="A20" i="29" s="1"/>
  <c r="B251" i="29"/>
  <c r="B107" i="29"/>
  <c r="A107" i="29" s="1"/>
  <c r="B256" i="29"/>
  <c r="A256" i="29" s="1"/>
  <c r="B159" i="29"/>
  <c r="B258" i="29"/>
  <c r="A258" i="29" s="1"/>
  <c r="B151" i="29"/>
  <c r="B161" i="29"/>
  <c r="B166" i="29"/>
  <c r="B168" i="29"/>
  <c r="B181" i="29"/>
  <c r="B200" i="29"/>
  <c r="B155" i="29"/>
  <c r="B62" i="29"/>
  <c r="B113" i="29"/>
  <c r="B232" i="29"/>
  <c r="B271" i="29"/>
  <c r="B201" i="29"/>
  <c r="B54" i="29"/>
  <c r="B254" i="29"/>
  <c r="B284" i="29"/>
  <c r="B279" i="29"/>
  <c r="B119" i="29"/>
  <c r="A119" i="29" s="1"/>
  <c r="B237" i="29"/>
  <c r="B221" i="29"/>
  <c r="B264" i="29"/>
  <c r="B180" i="29"/>
  <c r="B229" i="29"/>
  <c r="B252" i="29"/>
  <c r="B170" i="29"/>
  <c r="A170" i="29" s="1"/>
  <c r="B154" i="29"/>
  <c r="B149" i="29"/>
  <c r="B250" i="29"/>
  <c r="B49" i="29"/>
  <c r="B219" i="29"/>
  <c r="B28" i="29"/>
  <c r="B228" i="29"/>
  <c r="B74" i="29"/>
  <c r="B172" i="29"/>
  <c r="B260" i="29"/>
  <c r="B244" i="29"/>
  <c r="A245" i="29" s="1"/>
  <c r="B136" i="29"/>
  <c r="B145" i="29"/>
  <c r="A145" i="29" s="1"/>
  <c r="B124" i="29"/>
  <c r="B247" i="29"/>
  <c r="B27" i="29"/>
  <c r="B270" i="29"/>
  <c r="B40" i="29"/>
  <c r="B84" i="29"/>
  <c r="B224" i="29"/>
  <c r="A224" i="29" s="1"/>
  <c r="B109" i="29"/>
  <c r="A109" i="29" s="1"/>
  <c r="B55" i="29"/>
  <c r="B205" i="29"/>
  <c r="B132" i="29"/>
  <c r="B265" i="29"/>
  <c r="B120" i="29"/>
  <c r="B89" i="29"/>
  <c r="B241" i="29"/>
  <c r="B117" i="29"/>
  <c r="A118" i="29" s="1"/>
  <c r="B152" i="29"/>
  <c r="B243" i="29"/>
  <c r="B240" i="29"/>
  <c r="A240" i="29" s="1"/>
  <c r="B87" i="29"/>
  <c r="B131" i="29"/>
  <c r="A131" i="29" s="1"/>
  <c r="B42" i="29"/>
  <c r="B39" i="29"/>
  <c r="B85" i="29"/>
  <c r="B142" i="29"/>
  <c r="B162" i="29"/>
  <c r="B24" i="29"/>
  <c r="B12" i="31"/>
  <c r="A44" i="31"/>
  <c r="A269" i="31"/>
  <c r="A270" i="31"/>
  <c r="A213" i="31"/>
  <c r="A132" i="31"/>
  <c r="A131" i="31"/>
  <c r="D11" i="28"/>
  <c r="B88" i="28" s="1"/>
  <c r="W17" i="9"/>
  <c r="AJ17" i="9" s="1"/>
  <c r="AK17" i="9" s="1"/>
  <c r="AF17" i="9" s="1"/>
  <c r="B13" i="31"/>
  <c r="A146" i="31"/>
  <c r="A210" i="31"/>
  <c r="A202" i="31"/>
  <c r="A186" i="31"/>
  <c r="A148" i="31"/>
  <c r="A214" i="31"/>
  <c r="A111" i="31"/>
  <c r="A155" i="31"/>
  <c r="A201" i="31"/>
  <c r="A74" i="31"/>
  <c r="A75" i="31"/>
  <c r="A22" i="31"/>
  <c r="A120" i="31"/>
  <c r="A100" i="31"/>
  <c r="A47" i="31"/>
  <c r="A142" i="31"/>
  <c r="A81" i="31"/>
  <c r="A227" i="31"/>
  <c r="A68" i="31"/>
  <c r="A115" i="31"/>
  <c r="A275" i="31"/>
  <c r="X16" i="9"/>
  <c r="AA16" i="9" s="1"/>
  <c r="V16" i="9"/>
  <c r="Z16" i="9" s="1"/>
  <c r="F13" i="33"/>
  <c r="G13" i="33"/>
  <c r="G12" i="33"/>
  <c r="F12" i="33"/>
  <c r="I12" i="33"/>
  <c r="H12" i="34"/>
  <c r="H13" i="34"/>
  <c r="P12" i="34"/>
  <c r="A79" i="29"/>
  <c r="A222" i="29"/>
  <c r="U19" i="33"/>
  <c r="AG16" i="9"/>
  <c r="T23" i="34"/>
  <c r="E20" i="31"/>
  <c r="S19" i="31"/>
  <c r="F52" i="31"/>
  <c r="F235" i="31"/>
  <c r="S20" i="32"/>
  <c r="T20" i="32" s="1"/>
  <c r="E21" i="32"/>
  <c r="S21" i="33"/>
  <c r="U20" i="33" s="1"/>
  <c r="T17" i="9"/>
  <c r="S24" i="34"/>
  <c r="U23" i="34" s="1"/>
  <c r="E25" i="34"/>
  <c r="T19" i="32"/>
  <c r="M18" i="9"/>
  <c r="D13" i="32"/>
  <c r="D14" i="32"/>
  <c r="D12" i="32"/>
  <c r="F137" i="31" l="1"/>
  <c r="F33" i="31"/>
  <c r="F174" i="31"/>
  <c r="F113" i="31"/>
  <c r="F23" i="31"/>
  <c r="F111" i="31"/>
  <c r="F180" i="31"/>
  <c r="F146" i="31"/>
  <c r="F209" i="31"/>
  <c r="F222" i="31"/>
  <c r="F190" i="31"/>
  <c r="F263" i="31"/>
  <c r="F281" i="31"/>
  <c r="F226" i="31"/>
  <c r="F40" i="31"/>
  <c r="F41" i="31"/>
  <c r="F70" i="31"/>
  <c r="F219" i="31"/>
  <c r="F218" i="31"/>
  <c r="F48" i="31"/>
  <c r="F66" i="31"/>
  <c r="F139" i="31"/>
  <c r="F288" i="31"/>
  <c r="F136" i="31"/>
  <c r="F192" i="31"/>
  <c r="F217" i="31"/>
  <c r="F73" i="31"/>
  <c r="F150" i="31"/>
  <c r="F125" i="31"/>
  <c r="F277" i="31"/>
  <c r="F244" i="31"/>
  <c r="F89" i="31"/>
  <c r="F204" i="31"/>
  <c r="F114" i="31"/>
  <c r="F261" i="31"/>
  <c r="F169" i="31"/>
  <c r="F249" i="31"/>
  <c r="F104" i="31"/>
  <c r="F237" i="31"/>
  <c r="F112" i="31"/>
  <c r="F194" i="31"/>
  <c r="F118" i="31"/>
  <c r="F93" i="31"/>
  <c r="F148" i="31"/>
  <c r="F127" i="31"/>
  <c r="F87" i="31"/>
  <c r="F280" i="31"/>
  <c r="F74" i="31"/>
  <c r="F155" i="31"/>
  <c r="F258" i="31"/>
  <c r="F100" i="31"/>
  <c r="F62" i="31"/>
  <c r="F181" i="31"/>
  <c r="F225" i="31"/>
  <c r="F205" i="31"/>
  <c r="F32" i="31"/>
  <c r="F208" i="31"/>
  <c r="F157" i="31"/>
  <c r="F36" i="31"/>
  <c r="F59" i="31"/>
  <c r="F279" i="31"/>
  <c r="F24" i="31"/>
  <c r="F124" i="31"/>
  <c r="F176" i="31"/>
  <c r="F97" i="31"/>
  <c r="F260" i="31"/>
  <c r="F26" i="31"/>
  <c r="F210" i="31"/>
  <c r="F203" i="31"/>
  <c r="F230" i="31"/>
  <c r="F256" i="31"/>
  <c r="F243" i="31"/>
  <c r="F239" i="31"/>
  <c r="F250" i="31"/>
  <c r="F85" i="31"/>
  <c r="F251" i="31"/>
  <c r="F133" i="31"/>
  <c r="F81" i="31"/>
  <c r="F71" i="31"/>
  <c r="F161" i="31"/>
  <c r="F75" i="31"/>
  <c r="F234" i="31"/>
  <c r="F76" i="31"/>
  <c r="F31" i="31"/>
  <c r="F132" i="31"/>
  <c r="F42" i="31"/>
  <c r="F289" i="31"/>
  <c r="F164" i="31"/>
  <c r="F64" i="31"/>
  <c r="F38" i="31"/>
  <c r="F177" i="31"/>
  <c r="F160" i="31"/>
  <c r="F183" i="31"/>
  <c r="F224" i="31"/>
  <c r="F39" i="31"/>
  <c r="F37" i="31"/>
  <c r="F117" i="31"/>
  <c r="F107" i="31"/>
  <c r="F149" i="31"/>
  <c r="F228" i="31"/>
  <c r="F179" i="31"/>
  <c r="F46" i="31"/>
  <c r="F252" i="31"/>
  <c r="F128" i="31"/>
  <c r="F196" i="31"/>
  <c r="F84" i="31"/>
  <c r="F44" i="31"/>
  <c r="F186" i="31"/>
  <c r="F285" i="31"/>
  <c r="F159" i="31"/>
  <c r="F247" i="31"/>
  <c r="F28" i="31"/>
  <c r="F231" i="31"/>
  <c r="F166" i="31"/>
  <c r="F274" i="31"/>
  <c r="F21" i="31"/>
  <c r="F153" i="31"/>
  <c r="F134" i="31"/>
  <c r="F173" i="31"/>
  <c r="F241" i="31"/>
  <c r="F197" i="31"/>
  <c r="F273" i="31"/>
  <c r="F276" i="31"/>
  <c r="F116" i="31"/>
  <c r="F236" i="31"/>
  <c r="F195" i="31"/>
  <c r="F78" i="31"/>
  <c r="F255" i="31"/>
  <c r="F201" i="31"/>
  <c r="F56" i="31"/>
  <c r="F287" i="31"/>
  <c r="F168" i="31"/>
  <c r="F98" i="31"/>
  <c r="F187" i="31"/>
  <c r="F211" i="31"/>
  <c r="F232" i="31"/>
  <c r="F86" i="31"/>
  <c r="F35" i="31"/>
  <c r="F91" i="31"/>
  <c r="F29" i="31"/>
  <c r="F185" i="31"/>
  <c r="F88" i="31"/>
  <c r="F69" i="31"/>
  <c r="F227" i="31"/>
  <c r="F82" i="31"/>
  <c r="F284" i="31"/>
  <c r="F283" i="31"/>
  <c r="F145" i="31"/>
  <c r="F266" i="31"/>
  <c r="F229" i="31"/>
  <c r="F140" i="31"/>
  <c r="F55" i="31"/>
  <c r="F115" i="31"/>
  <c r="F47" i="31"/>
  <c r="F184" i="31"/>
  <c r="F121" i="31"/>
  <c r="F271" i="31"/>
  <c r="F143" i="31"/>
  <c r="F162" i="31"/>
  <c r="F156" i="31"/>
  <c r="F126" i="31"/>
  <c r="F141" i="31"/>
  <c r="F246" i="31"/>
  <c r="F151" i="31"/>
  <c r="F110" i="31"/>
  <c r="F135" i="31"/>
  <c r="F83" i="31"/>
  <c r="F189" i="31"/>
  <c r="F30" i="31"/>
  <c r="F191" i="31"/>
  <c r="F144" i="31"/>
  <c r="F214" i="31"/>
  <c r="F253" i="31"/>
  <c r="F60" i="31"/>
  <c r="F170" i="31"/>
  <c r="F270" i="31"/>
  <c r="F216" i="31"/>
  <c r="F257" i="31"/>
  <c r="F101" i="31"/>
  <c r="F198" i="31"/>
  <c r="F188" i="31"/>
  <c r="F94" i="31"/>
  <c r="F223" i="31"/>
  <c r="F65" i="31"/>
  <c r="F25" i="31"/>
  <c r="F45" i="31"/>
  <c r="F286" i="31"/>
  <c r="F106" i="31"/>
  <c r="F79" i="31"/>
  <c r="F50" i="31"/>
  <c r="F131" i="31"/>
  <c r="F199" i="31"/>
  <c r="F245" i="31"/>
  <c r="F238" i="31"/>
  <c r="F22" i="31"/>
  <c r="F154" i="31"/>
  <c r="F272" i="31"/>
  <c r="F152" i="31"/>
  <c r="F99" i="31"/>
  <c r="F51" i="31"/>
  <c r="F109" i="31"/>
  <c r="F240" i="31"/>
  <c r="F267" i="31"/>
  <c r="F182" i="31"/>
  <c r="F138" i="31"/>
  <c r="F220" i="31"/>
  <c r="F178" i="31"/>
  <c r="F167" i="31"/>
  <c r="F264" i="31"/>
  <c r="F265" i="31"/>
  <c r="F123" i="31"/>
  <c r="F68" i="31"/>
  <c r="F248" i="31"/>
  <c r="F54" i="31"/>
  <c r="F242" i="31"/>
  <c r="F120" i="31"/>
  <c r="F61" i="31"/>
  <c r="F221" i="31"/>
  <c r="F130" i="31"/>
  <c r="F269" i="31"/>
  <c r="F129" i="31"/>
  <c r="F165" i="31"/>
  <c r="F20" i="31"/>
  <c r="F163" i="31"/>
  <c r="F103" i="31"/>
  <c r="F233" i="31"/>
  <c r="F202" i="31"/>
  <c r="F200" i="31"/>
  <c r="F102" i="31"/>
  <c r="F275" i="31"/>
  <c r="F262" i="31"/>
  <c r="F259" i="31"/>
  <c r="F43" i="31"/>
  <c r="F95" i="31"/>
  <c r="F175" i="31"/>
  <c r="F142" i="31"/>
  <c r="F49" i="31"/>
  <c r="F282" i="31"/>
  <c r="F212" i="31"/>
  <c r="F77" i="31"/>
  <c r="F147" i="31"/>
  <c r="F119" i="31"/>
  <c r="F171" i="31"/>
  <c r="F96" i="31"/>
  <c r="F19" i="31"/>
  <c r="F268" i="31"/>
  <c r="F278" i="31"/>
  <c r="F53" i="31"/>
  <c r="F57" i="31"/>
  <c r="F158" i="31"/>
  <c r="F213" i="31"/>
  <c r="F58" i="31"/>
  <c r="F72" i="31"/>
  <c r="F67" i="31"/>
  <c r="F80" i="31"/>
  <c r="F122" i="31"/>
  <c r="F108" i="31"/>
  <c r="F254" i="31"/>
  <c r="F92" i="31"/>
  <c r="F63" i="31"/>
  <c r="F27" i="31"/>
  <c r="F90" i="31"/>
  <c r="F172" i="31"/>
  <c r="F105" i="31"/>
  <c r="F34" i="31"/>
  <c r="F193" i="31"/>
  <c r="F206" i="31"/>
  <c r="F207" i="31"/>
  <c r="A139" i="29"/>
  <c r="A237" i="29"/>
  <c r="A126" i="29"/>
  <c r="A117" i="29"/>
  <c r="A92" i="29"/>
  <c r="A80" i="29"/>
  <c r="A24" i="29"/>
  <c r="A264" i="29"/>
  <c r="A283" i="29"/>
  <c r="A246" i="29"/>
  <c r="A269" i="29"/>
  <c r="A72" i="29"/>
  <c r="A86" i="29"/>
  <c r="A220" i="29"/>
  <c r="A195" i="29"/>
  <c r="A65" i="29"/>
  <c r="A60" i="29"/>
  <c r="A84" i="29"/>
  <c r="A228" i="29"/>
  <c r="A250" i="29"/>
  <c r="A221" i="29"/>
  <c r="A167" i="29"/>
  <c r="A207" i="29"/>
  <c r="A97" i="29"/>
  <c r="A213" i="29"/>
  <c r="A78" i="29"/>
  <c r="A151" i="29"/>
  <c r="A39" i="29"/>
  <c r="A28" i="29"/>
  <c r="A74" i="29"/>
  <c r="A50" i="29"/>
  <c r="A279" i="29"/>
  <c r="A168" i="29"/>
  <c r="A209" i="29"/>
  <c r="A165" i="29"/>
  <c r="A214" i="29"/>
  <c r="A66" i="29"/>
  <c r="A190" i="29"/>
  <c r="A277" i="29"/>
  <c r="A227" i="29"/>
  <c r="B240" i="28"/>
  <c r="A159" i="29"/>
  <c r="A32" i="29"/>
  <c r="B248" i="28"/>
  <c r="A251" i="29"/>
  <c r="A260" i="29"/>
  <c r="A173" i="29"/>
  <c r="A56" i="29"/>
  <c r="A257" i="29"/>
  <c r="A122" i="29"/>
  <c r="A46" i="29"/>
  <c r="A129" i="29"/>
  <c r="A51" i="29"/>
  <c r="A34" i="29"/>
  <c r="A41" i="29"/>
  <c r="A58" i="29"/>
  <c r="A193" i="29"/>
  <c r="A186" i="29"/>
  <c r="A231" i="29"/>
  <c r="A93" i="29"/>
  <c r="G12" i="32"/>
  <c r="A241" i="29"/>
  <c r="B208" i="28"/>
  <c r="B171" i="28"/>
  <c r="B204" i="28"/>
  <c r="B279" i="28"/>
  <c r="A181" i="29"/>
  <c r="A30" i="29"/>
  <c r="A123" i="29"/>
  <c r="A23" i="29"/>
  <c r="A108" i="29"/>
  <c r="A203" i="29"/>
  <c r="A33" i="29"/>
  <c r="B84" i="28"/>
  <c r="B74" i="28"/>
  <c r="A166" i="29"/>
  <c r="A219" i="29"/>
  <c r="A202" i="29"/>
  <c r="A225" i="29"/>
  <c r="A169" i="29"/>
  <c r="A110" i="29"/>
  <c r="A176" i="29"/>
  <c r="A281" i="29"/>
  <c r="A137" i="29"/>
  <c r="A57" i="29"/>
  <c r="Y16" i="9"/>
  <c r="B168" i="28"/>
  <c r="B215" i="28"/>
  <c r="B81" i="28"/>
  <c r="B235" i="28"/>
  <c r="B123" i="28"/>
  <c r="A243" i="29"/>
  <c r="A89" i="29"/>
  <c r="A252" i="29"/>
  <c r="A98" i="29"/>
  <c r="A158" i="29"/>
  <c r="A249" i="29"/>
  <c r="A179" i="29"/>
  <c r="A187" i="29"/>
  <c r="A136" i="29"/>
  <c r="A75" i="29"/>
  <c r="A239" i="29"/>
  <c r="A280" i="29"/>
  <c r="A242" i="29"/>
  <c r="A102" i="29"/>
  <c r="B34" i="28"/>
  <c r="B40" i="28"/>
  <c r="B274" i="28"/>
  <c r="B286" i="28"/>
  <c r="B61" i="28"/>
  <c r="A226" i="29"/>
  <c r="A68" i="29"/>
  <c r="A45" i="29"/>
  <c r="A208" i="29"/>
  <c r="A67" i="29"/>
  <c r="A274" i="29"/>
  <c r="A229" i="29"/>
  <c r="A27" i="29"/>
  <c r="A276" i="29"/>
  <c r="A44" i="29"/>
  <c r="A138" i="29"/>
  <c r="A132" i="29"/>
  <c r="A230" i="29"/>
  <c r="A238" i="29"/>
  <c r="A268" i="29"/>
  <c r="A282" i="29"/>
  <c r="A130" i="29"/>
  <c r="A42" i="29"/>
  <c r="A205" i="29"/>
  <c r="A247" i="29"/>
  <c r="A284" i="29"/>
  <c r="A223" i="29"/>
  <c r="A100" i="29"/>
  <c r="A192" i="29"/>
  <c r="A175" i="29"/>
  <c r="A111" i="29"/>
  <c r="A248" i="29"/>
  <c r="A212" i="29"/>
  <c r="A88" i="29"/>
  <c r="A265" i="29"/>
  <c r="A270" i="29"/>
  <c r="A154" i="29"/>
  <c r="A55" i="29"/>
  <c r="A113" i="29"/>
  <c r="A182" i="29"/>
  <c r="A152" i="29"/>
  <c r="A104" i="29"/>
  <c r="A112" i="29"/>
  <c r="A217" i="29"/>
  <c r="A200" i="29"/>
  <c r="A211" i="29"/>
  <c r="A189" i="29"/>
  <c r="A215" i="29"/>
  <c r="A95" i="29"/>
  <c r="A47" i="29"/>
  <c r="A127" i="29"/>
  <c r="A263" i="29"/>
  <c r="A69" i="29"/>
  <c r="B58" i="28"/>
  <c r="B288" i="28"/>
  <c r="B134" i="28"/>
  <c r="B263" i="28"/>
  <c r="B106" i="28"/>
  <c r="B115" i="28"/>
  <c r="B78" i="28"/>
  <c r="B27" i="28"/>
  <c r="B245" i="28"/>
  <c r="A135" i="29"/>
  <c r="A253" i="29"/>
  <c r="A142" i="29"/>
  <c r="A90" i="29"/>
  <c r="A105" i="29"/>
  <c r="A31" i="29"/>
  <c r="A140" i="29"/>
  <c r="B12" i="29"/>
  <c r="A124" i="29"/>
  <c r="A133" i="29"/>
  <c r="A76" i="29"/>
  <c r="A22" i="29"/>
  <c r="A289" i="29"/>
  <c r="A177" i="29"/>
  <c r="A26" i="29"/>
  <c r="A146" i="29"/>
  <c r="A149" i="29"/>
  <c r="A52" i="29"/>
  <c r="A184" i="29"/>
  <c r="A114" i="29"/>
  <c r="B89" i="28"/>
  <c r="A89" i="28" s="1"/>
  <c r="B179" i="28"/>
  <c r="B193" i="28"/>
  <c r="B275" i="28"/>
  <c r="B238" i="28"/>
  <c r="B166" i="28"/>
  <c r="B63" i="28"/>
  <c r="B49" i="28"/>
  <c r="A120" i="29"/>
  <c r="A62" i="29"/>
  <c r="A254" i="29"/>
  <c r="A25" i="29"/>
  <c r="A96" i="29"/>
  <c r="B87" i="28"/>
  <c r="A88" i="28" s="1"/>
  <c r="B100" i="28"/>
  <c r="B246" i="28"/>
  <c r="A246" i="28" s="1"/>
  <c r="B252" i="28"/>
  <c r="B154" i="28"/>
  <c r="B76" i="28"/>
  <c r="B195" i="28"/>
  <c r="B148" i="28"/>
  <c r="B255" i="28"/>
  <c r="B186" i="28"/>
  <c r="B48" i="28"/>
  <c r="B36" i="28"/>
  <c r="B187" i="28"/>
  <c r="B218" i="28"/>
  <c r="B147" i="28"/>
  <c r="B70" i="28"/>
  <c r="B99" i="28"/>
  <c r="B56" i="28"/>
  <c r="B198" i="28"/>
  <c r="B184" i="28"/>
  <c r="B162" i="28"/>
  <c r="B144" i="28"/>
  <c r="B229" i="28"/>
  <c r="B143" i="28"/>
  <c r="B92" i="28"/>
  <c r="B239" i="28"/>
  <c r="B135" i="28"/>
  <c r="B33" i="28"/>
  <c r="B249" i="28"/>
  <c r="B151" i="28"/>
  <c r="B247" i="28"/>
  <c r="A247" i="28" s="1"/>
  <c r="B141" i="28"/>
  <c r="B237" i="28"/>
  <c r="B260" i="28"/>
  <c r="B183" i="28"/>
  <c r="A188" i="29"/>
  <c r="A199" i="29"/>
  <c r="A164" i="29"/>
  <c r="A185" i="29"/>
  <c r="A216" i="29"/>
  <c r="B98" i="28"/>
  <c r="B132" i="28"/>
  <c r="B124" i="28"/>
  <c r="A124" i="28" s="1"/>
  <c r="B268" i="28"/>
  <c r="B264" i="28"/>
  <c r="B236" i="28"/>
  <c r="A236" i="28" s="1"/>
  <c r="B75" i="28"/>
  <c r="A75" i="28" s="1"/>
  <c r="B105" i="28"/>
  <c r="B118" i="28"/>
  <c r="B30" i="28"/>
  <c r="B167" i="28"/>
  <c r="B114" i="28"/>
  <c r="B102" i="28"/>
  <c r="B153" i="28"/>
  <c r="B174" i="28"/>
  <c r="B96" i="28"/>
  <c r="B69" i="28"/>
  <c r="B269" i="28"/>
  <c r="B142" i="28"/>
  <c r="B45" i="28"/>
  <c r="B177" i="28"/>
  <c r="B228" i="28"/>
  <c r="B127" i="28"/>
  <c r="B159" i="28"/>
  <c r="B57" i="28"/>
  <c r="B194" i="28"/>
  <c r="B196" i="28"/>
  <c r="A196" i="28" s="1"/>
  <c r="B273" i="28"/>
  <c r="A274" i="28" s="1"/>
  <c r="B22" i="28"/>
  <c r="B103" i="28"/>
  <c r="B41" i="28"/>
  <c r="A41" i="28" s="1"/>
  <c r="B205" i="28"/>
  <c r="B65" i="28"/>
  <c r="B37" i="28"/>
  <c r="B221" i="28"/>
  <c r="A210" i="29"/>
  <c r="A85" i="29"/>
  <c r="A271" i="29"/>
  <c r="A156" i="29"/>
  <c r="A21" i="29"/>
  <c r="A91" i="29"/>
  <c r="A48" i="29"/>
  <c r="A153" i="29"/>
  <c r="A36" i="29"/>
  <c r="A77" i="29"/>
  <c r="A143" i="29"/>
  <c r="A157" i="29"/>
  <c r="A273" i="29"/>
  <c r="A82" i="29"/>
  <c r="A266" i="29"/>
  <c r="A183" i="29"/>
  <c r="A234" i="29"/>
  <c r="A180" i="29"/>
  <c r="A196" i="29"/>
  <c r="C13" i="31"/>
  <c r="A148" i="29"/>
  <c r="A54" i="29"/>
  <c r="B20" i="28"/>
  <c r="A20" i="28" s="1"/>
  <c r="B165" i="28"/>
  <c r="B243" i="28"/>
  <c r="B55" i="28"/>
  <c r="B277" i="28"/>
  <c r="B173" i="28"/>
  <c r="B233" i="28"/>
  <c r="B244" i="28"/>
  <c r="B214" i="28"/>
  <c r="B158" i="28"/>
  <c r="B86" i="28"/>
  <c r="B139" i="28"/>
  <c r="B271" i="28"/>
  <c r="B156" i="28"/>
  <c r="B26" i="28"/>
  <c r="B52" i="28"/>
  <c r="B254" i="28"/>
  <c r="B54" i="28"/>
  <c r="B23" i="28"/>
  <c r="B83" i="28"/>
  <c r="B253" i="28"/>
  <c r="B116" i="28"/>
  <c r="B149" i="28"/>
  <c r="A149" i="28" s="1"/>
  <c r="B272" i="28"/>
  <c r="B111" i="28"/>
  <c r="B131" i="28"/>
  <c r="B82" i="28"/>
  <c r="B160" i="28"/>
  <c r="B121" i="28"/>
  <c r="B97" i="28"/>
  <c r="B180" i="28"/>
  <c r="B191" i="28"/>
  <c r="B232" i="28"/>
  <c r="B39" i="28"/>
  <c r="A40" i="29"/>
  <c r="A29" i="29"/>
  <c r="A201" i="29"/>
  <c r="A87" i="29"/>
  <c r="A71" i="29"/>
  <c r="A128" i="29"/>
  <c r="A63" i="29"/>
  <c r="A147" i="29"/>
  <c r="A115" i="29"/>
  <c r="A178" i="29"/>
  <c r="A204" i="29"/>
  <c r="D11" i="27"/>
  <c r="B116" i="27" s="1"/>
  <c r="W18" i="9"/>
  <c r="AJ18" i="9" s="1"/>
  <c r="AK18" i="9" s="1"/>
  <c r="AF18" i="9" s="1"/>
  <c r="A244" i="29"/>
  <c r="A172" i="29"/>
  <c r="A171" i="29"/>
  <c r="A144" i="29"/>
  <c r="A49" i="29"/>
  <c r="A174" i="29"/>
  <c r="B13" i="29"/>
  <c r="A43" i="29"/>
  <c r="X17" i="9"/>
  <c r="AA17" i="9" s="1"/>
  <c r="V17" i="9"/>
  <c r="A232" i="29"/>
  <c r="A233" i="29"/>
  <c r="A121" i="29"/>
  <c r="A125" i="29"/>
  <c r="A267" i="29"/>
  <c r="A150" i="29"/>
  <c r="A83" i="29"/>
  <c r="A255" i="29"/>
  <c r="A59" i="29"/>
  <c r="A262" i="29"/>
  <c r="A261" i="29"/>
  <c r="A287" i="29"/>
  <c r="A162" i="29"/>
  <c r="A163" i="29"/>
  <c r="A160" i="29"/>
  <c r="A285" i="29"/>
  <c r="A191" i="29"/>
  <c r="A198" i="29"/>
  <c r="A37" i="29"/>
  <c r="A272" i="29"/>
  <c r="A161" i="29"/>
  <c r="A286" i="29"/>
  <c r="A70" i="29"/>
  <c r="A206" i="29"/>
  <c r="A235" i="29"/>
  <c r="A155" i="29"/>
  <c r="B190" i="28"/>
  <c r="B202" i="28"/>
  <c r="B129" i="28"/>
  <c r="B270" i="28"/>
  <c r="B231" i="28"/>
  <c r="B207" i="28"/>
  <c r="B71" i="28"/>
  <c r="B223" i="28"/>
  <c r="B276" i="28"/>
  <c r="B175" i="28"/>
  <c r="B138" i="28"/>
  <c r="B136" i="28"/>
  <c r="B226" i="28"/>
  <c r="B189" i="28"/>
  <c r="B265" i="28"/>
  <c r="B257" i="28"/>
  <c r="B280" i="28"/>
  <c r="B79" i="28"/>
  <c r="B66" i="28"/>
  <c r="B50" i="28"/>
  <c r="B47" i="28"/>
  <c r="B155" i="28"/>
  <c r="B35" i="28"/>
  <c r="B157" i="28"/>
  <c r="B146" i="28"/>
  <c r="B90" i="28"/>
  <c r="B172" i="28"/>
  <c r="B169" i="28"/>
  <c r="B258" i="28"/>
  <c r="B53" i="28"/>
  <c r="B107" i="28"/>
  <c r="B29" i="28"/>
  <c r="B152" i="28"/>
  <c r="B38" i="28"/>
  <c r="B43" i="28"/>
  <c r="B283" i="28"/>
  <c r="B176" i="28"/>
  <c r="B211" i="28"/>
  <c r="B113" i="28"/>
  <c r="B284" i="28"/>
  <c r="B125" i="28"/>
  <c r="B219" i="28"/>
  <c r="B259" i="28"/>
  <c r="B212" i="28"/>
  <c r="B224" i="28"/>
  <c r="B287" i="28"/>
  <c r="B242" i="28"/>
  <c r="B188" i="28"/>
  <c r="B95" i="28"/>
  <c r="B261" i="28"/>
  <c r="B278" i="28"/>
  <c r="B140" i="28"/>
  <c r="A141" i="28" s="1"/>
  <c r="B130" i="28"/>
  <c r="B197" i="28"/>
  <c r="B126" i="28"/>
  <c r="B94" i="28"/>
  <c r="B91" i="28"/>
  <c r="B203" i="28"/>
  <c r="A203" i="28" s="1"/>
  <c r="B108" i="28"/>
  <c r="A108" i="28" s="1"/>
  <c r="B266" i="28"/>
  <c r="B217" i="28"/>
  <c r="B64" i="28"/>
  <c r="B24" i="28"/>
  <c r="B150" i="28"/>
  <c r="A150" i="28" s="1"/>
  <c r="B21" i="28"/>
  <c r="B281" i="28"/>
  <c r="B25" i="28"/>
  <c r="B59" i="28"/>
  <c r="B119" i="28"/>
  <c r="B192" i="28"/>
  <c r="B109" i="28"/>
  <c r="B93" i="28"/>
  <c r="B209" i="28"/>
  <c r="B68" i="28"/>
  <c r="B178" i="28"/>
  <c r="B31" i="28"/>
  <c r="B285" i="28"/>
  <c r="B200" i="28"/>
  <c r="B73" i="28"/>
  <c r="B137" i="28"/>
  <c r="A137" i="28" s="1"/>
  <c r="B42" i="28"/>
  <c r="B164" i="28"/>
  <c r="B44" i="28"/>
  <c r="A44" i="28" s="1"/>
  <c r="B251" i="28"/>
  <c r="A252" i="28" s="1"/>
  <c r="B241" i="28"/>
  <c r="A241" i="28" s="1"/>
  <c r="B225" i="28"/>
  <c r="B262" i="28"/>
  <c r="B213" i="28"/>
  <c r="B267" i="28"/>
  <c r="B28" i="28"/>
  <c r="B181" i="28"/>
  <c r="B185" i="28"/>
  <c r="A185" i="28" s="1"/>
  <c r="B85" i="28"/>
  <c r="B101" i="28"/>
  <c r="B216" i="28"/>
  <c r="B51" i="28"/>
  <c r="A51" i="28" s="1"/>
  <c r="B289" i="28"/>
  <c r="B62" i="28"/>
  <c r="B201" i="28"/>
  <c r="B145" i="28"/>
  <c r="B46" i="28"/>
  <c r="B77" i="28"/>
  <c r="B182" i="28"/>
  <c r="B112" i="28"/>
  <c r="B163" i="28"/>
  <c r="B72" i="28"/>
  <c r="B120" i="28"/>
  <c r="B32" i="28"/>
  <c r="A32" i="28" s="1"/>
  <c r="B104" i="28"/>
  <c r="B222" i="28"/>
  <c r="B110" i="28"/>
  <c r="A110" i="28" s="1"/>
  <c r="B282" i="28"/>
  <c r="B133" i="28"/>
  <c r="B128" i="28"/>
  <c r="B199" i="28"/>
  <c r="B210" i="28"/>
  <c r="B80" i="28"/>
  <c r="B117" i="28"/>
  <c r="B170" i="28"/>
  <c r="B206" i="28"/>
  <c r="A206" i="28" s="1"/>
  <c r="B234" i="28"/>
  <c r="B67" i="28"/>
  <c r="B250" i="28"/>
  <c r="B220" i="28"/>
  <c r="B256" i="28"/>
  <c r="B161" i="28"/>
  <c r="B227" i="28"/>
  <c r="B60" i="28"/>
  <c r="A60" i="28" s="1"/>
  <c r="B230" i="28"/>
  <c r="A231" i="28" s="1"/>
  <c r="B122" i="28"/>
  <c r="A259" i="29"/>
  <c r="A94" i="29"/>
  <c r="A64" i="29"/>
  <c r="A288" i="29"/>
  <c r="F12" i="32"/>
  <c r="I12" i="32"/>
  <c r="G13" i="32"/>
  <c r="F13" i="32"/>
  <c r="H12" i="33"/>
  <c r="P13" i="33"/>
  <c r="H13" i="33"/>
  <c r="P12" i="33"/>
  <c r="T21" i="33"/>
  <c r="U19" i="32"/>
  <c r="AG17" i="9"/>
  <c r="S20" i="31"/>
  <c r="T20" i="31" s="1"/>
  <c r="E21" i="31"/>
  <c r="S22" i="33"/>
  <c r="T22" i="33" s="1"/>
  <c r="E23" i="33"/>
  <c r="S25" i="34"/>
  <c r="E26" i="34"/>
  <c r="M19" i="9"/>
  <c r="W19" i="9" s="1"/>
  <c r="S21" i="32"/>
  <c r="U20" i="32" s="1"/>
  <c r="E22" i="32"/>
  <c r="T18" i="9"/>
  <c r="T24" i="34"/>
  <c r="T19" i="31"/>
  <c r="D12" i="31"/>
  <c r="D13" i="31"/>
  <c r="D14" i="31"/>
  <c r="A35" i="28" l="1"/>
  <c r="A182" i="28"/>
  <c r="A109" i="28"/>
  <c r="A25" i="28"/>
  <c r="A153" i="28"/>
  <c r="A223" i="28"/>
  <c r="A115" i="28"/>
  <c r="A99" i="28"/>
  <c r="A180" i="28"/>
  <c r="A82" i="28"/>
  <c r="A166" i="28"/>
  <c r="A188" i="28"/>
  <c r="A205" i="28"/>
  <c r="H12" i="32"/>
  <c r="A118" i="28"/>
  <c r="A78" i="28"/>
  <c r="A69" i="28"/>
  <c r="A65" i="28"/>
  <c r="A155" i="28"/>
  <c r="A79" i="28"/>
  <c r="A240" i="28"/>
  <c r="A187" i="28"/>
  <c r="A280" i="28"/>
  <c r="A85" i="28"/>
  <c r="A86" i="28"/>
  <c r="A283" i="28"/>
  <c r="A243" i="28"/>
  <c r="A105" i="28"/>
  <c r="A268" i="28"/>
  <c r="A216" i="28"/>
  <c r="A181" i="28"/>
  <c r="A172" i="28"/>
  <c r="A71" i="28"/>
  <c r="A288" i="28"/>
  <c r="A90" i="28"/>
  <c r="A215" i="28"/>
  <c r="A37" i="28"/>
  <c r="A171" i="28"/>
  <c r="A24" i="28"/>
  <c r="A97" i="28"/>
  <c r="A116" i="28"/>
  <c r="A159" i="28"/>
  <c r="A142" i="28"/>
  <c r="A275" i="28"/>
  <c r="B262" i="27"/>
  <c r="A289" i="28"/>
  <c r="A273" i="28"/>
  <c r="A70" i="28"/>
  <c r="A238" i="28"/>
  <c r="A249" i="28"/>
  <c r="A111" i="28"/>
  <c r="B224" i="27"/>
  <c r="A248" i="28"/>
  <c r="A112" i="28"/>
  <c r="A84" i="28"/>
  <c r="B264" i="27"/>
  <c r="B140" i="27"/>
  <c r="B204" i="27"/>
  <c r="A208" i="28"/>
  <c r="B36" i="27"/>
  <c r="B237" i="27"/>
  <c r="A139" i="28"/>
  <c r="A87" i="28"/>
  <c r="B230" i="27"/>
  <c r="B64" i="27"/>
  <c r="B170" i="27"/>
  <c r="A250" i="28"/>
  <c r="A178" i="28"/>
  <c r="A66" i="28"/>
  <c r="A265" i="28"/>
  <c r="A23" i="28"/>
  <c r="A221" i="28"/>
  <c r="A147" i="28"/>
  <c r="A106" i="28"/>
  <c r="B97" i="27"/>
  <c r="B266" i="27"/>
  <c r="B273" i="27"/>
  <c r="B205" i="27"/>
  <c r="A256" i="28"/>
  <c r="A267" i="28"/>
  <c r="A286" i="28"/>
  <c r="A103" i="28"/>
  <c r="A154" i="28"/>
  <c r="A174" i="28"/>
  <c r="B115" i="27"/>
  <c r="A116" i="27" s="1"/>
  <c r="B113" i="27"/>
  <c r="B40" i="27"/>
  <c r="B285" i="27"/>
  <c r="B80" i="27"/>
  <c r="B191" i="27"/>
  <c r="B108" i="27"/>
  <c r="B200" i="27"/>
  <c r="B151" i="27"/>
  <c r="B225" i="27"/>
  <c r="B219" i="27"/>
  <c r="B104" i="27"/>
  <c r="B52" i="27"/>
  <c r="B238" i="27"/>
  <c r="A74" i="28"/>
  <c r="A242" i="28"/>
  <c r="A40" i="28"/>
  <c r="A168" i="28"/>
  <c r="B286" i="27"/>
  <c r="B48" i="27"/>
  <c r="B46" i="27"/>
  <c r="B190" i="27"/>
  <c r="B287" i="27"/>
  <c r="B228" i="27"/>
  <c r="B31" i="27"/>
  <c r="B93" i="27"/>
  <c r="B211" i="27"/>
  <c r="B70" i="27"/>
  <c r="B245" i="27"/>
  <c r="B259" i="27"/>
  <c r="B121" i="27"/>
  <c r="B135" i="27"/>
  <c r="A209" i="28"/>
  <c r="A122" i="28"/>
  <c r="A271" i="28"/>
  <c r="A132" i="28"/>
  <c r="A152" i="28"/>
  <c r="A193" i="28"/>
  <c r="A27" i="28"/>
  <c r="A263" i="28"/>
  <c r="A61" i="28"/>
  <c r="A34" i="28"/>
  <c r="A49" i="28"/>
  <c r="B20" i="27"/>
  <c r="A20" i="27" s="1"/>
  <c r="B55" i="27"/>
  <c r="B152" i="27"/>
  <c r="B63" i="27"/>
  <c r="B109" i="27"/>
  <c r="B68" i="27"/>
  <c r="B50" i="27"/>
  <c r="B130" i="27"/>
  <c r="B76" i="27"/>
  <c r="B220" i="27"/>
  <c r="B222" i="27"/>
  <c r="B240" i="27"/>
  <c r="B83" i="27"/>
  <c r="B206" i="27"/>
  <c r="A77" i="28"/>
  <c r="A204" i="28"/>
  <c r="A211" i="28"/>
  <c r="A59" i="28"/>
  <c r="A94" i="28"/>
  <c r="A169" i="28"/>
  <c r="A157" i="28"/>
  <c r="A50" i="28"/>
  <c r="A257" i="28"/>
  <c r="A136" i="28"/>
  <c r="A276" i="28"/>
  <c r="A222" i="28"/>
  <c r="A199" i="28"/>
  <c r="A121" i="28"/>
  <c r="A127" i="28"/>
  <c r="A107" i="28"/>
  <c r="A52" i="28"/>
  <c r="A140" i="28"/>
  <c r="A195" i="28"/>
  <c r="A76" i="28"/>
  <c r="A33" i="28"/>
  <c r="A230" i="28"/>
  <c r="A42" i="28"/>
  <c r="A125" i="28"/>
  <c r="A278" i="28"/>
  <c r="A113" i="28"/>
  <c r="A138" i="28"/>
  <c r="A245" i="28"/>
  <c r="A228" i="28"/>
  <c r="A270" i="28"/>
  <c r="A260" i="28"/>
  <c r="A56" i="28"/>
  <c r="A186" i="28"/>
  <c r="U21" i="33"/>
  <c r="A26" i="28"/>
  <c r="A123" i="28"/>
  <c r="A67" i="28"/>
  <c r="A128" i="28"/>
  <c r="A62" i="28"/>
  <c r="A164" i="28"/>
  <c r="A197" i="28"/>
  <c r="A175" i="28"/>
  <c r="A58" i="28"/>
  <c r="A98" i="28"/>
  <c r="A162" i="28"/>
  <c r="A255" i="28"/>
  <c r="A179" i="28"/>
  <c r="A135" i="28"/>
  <c r="A194" i="28"/>
  <c r="A269" i="28"/>
  <c r="A239" i="28"/>
  <c r="A28" i="28"/>
  <c r="A264" i="28"/>
  <c r="A29" i="28"/>
  <c r="A57" i="28"/>
  <c r="A279" i="28"/>
  <c r="A45" i="28"/>
  <c r="A244" i="28"/>
  <c r="A237" i="28"/>
  <c r="A229" i="28"/>
  <c r="A234" i="28"/>
  <c r="A80" i="28"/>
  <c r="A133" i="28"/>
  <c r="A104" i="28"/>
  <c r="A163" i="28"/>
  <c r="A119" i="28"/>
  <c r="A22" i="28"/>
  <c r="A92" i="28"/>
  <c r="A177" i="28"/>
  <c r="A191" i="28"/>
  <c r="A272" i="28"/>
  <c r="A161" i="28"/>
  <c r="A101" i="28"/>
  <c r="A192" i="28"/>
  <c r="A219" i="28"/>
  <c r="A53" i="28"/>
  <c r="A251" i="28"/>
  <c r="A183" i="28"/>
  <c r="A64" i="28"/>
  <c r="A145" i="28"/>
  <c r="A31" i="28"/>
  <c r="A93" i="28"/>
  <c r="A151" i="28"/>
  <c r="A30" i="28"/>
  <c r="A170" i="28"/>
  <c r="A167" i="28"/>
  <c r="A225" i="28"/>
  <c r="A281" i="28"/>
  <c r="A131" i="28"/>
  <c r="A54" i="28"/>
  <c r="A158" i="28"/>
  <c r="A173" i="28"/>
  <c r="A160" i="28"/>
  <c r="A143" i="28"/>
  <c r="A184" i="28"/>
  <c r="A36" i="28"/>
  <c r="A148" i="28"/>
  <c r="A253" i="28"/>
  <c r="A227" i="28"/>
  <c r="A83" i="28"/>
  <c r="A100" i="28"/>
  <c r="A213" i="28"/>
  <c r="A214" i="28"/>
  <c r="A285" i="28"/>
  <c r="A284" i="28"/>
  <c r="Z17" i="9"/>
  <c r="Y17" i="9"/>
  <c r="B127" i="27"/>
  <c r="B147" i="27"/>
  <c r="B275" i="27"/>
  <c r="B189" i="27"/>
  <c r="B209" i="27"/>
  <c r="B144" i="27"/>
  <c r="B89" i="27"/>
  <c r="B47" i="27"/>
  <c r="A48" i="27" s="1"/>
  <c r="B272" i="27"/>
  <c r="A273" i="27" s="1"/>
  <c r="B212" i="27"/>
  <c r="B241" i="27"/>
  <c r="A241" i="27" s="1"/>
  <c r="B267" i="27"/>
  <c r="A267" i="27" s="1"/>
  <c r="B246" i="27"/>
  <c r="A246" i="27" s="1"/>
  <c r="B149" i="27"/>
  <c r="B214" i="27"/>
  <c r="B216" i="27"/>
  <c r="B258" i="27"/>
  <c r="B90" i="27"/>
  <c r="B57" i="27"/>
  <c r="B95" i="27"/>
  <c r="B110" i="27"/>
  <c r="B103" i="27"/>
  <c r="B229" i="27"/>
  <c r="B195" i="27"/>
  <c r="B73" i="27"/>
  <c r="B226" i="27"/>
  <c r="B270" i="27"/>
  <c r="B255" i="27"/>
  <c r="B69" i="27"/>
  <c r="A69" i="27" s="1"/>
  <c r="B217" i="27"/>
  <c r="B43" i="27"/>
  <c r="B59" i="27"/>
  <c r="B61" i="27"/>
  <c r="B134" i="27"/>
  <c r="B184" i="27"/>
  <c r="B72" i="27"/>
  <c r="B42" i="27"/>
  <c r="B86" i="27"/>
  <c r="B173" i="27"/>
  <c r="B157" i="27"/>
  <c r="B79" i="27"/>
  <c r="B107" i="27"/>
  <c r="B44" i="27"/>
  <c r="A44" i="27" s="1"/>
  <c r="B161" i="27"/>
  <c r="B111" i="27"/>
  <c r="A111" i="27" s="1"/>
  <c r="B193" i="27"/>
  <c r="B81" i="27"/>
  <c r="B243" i="27"/>
  <c r="B60" i="27"/>
  <c r="B141" i="27"/>
  <c r="B77" i="27"/>
  <c r="B159" i="27"/>
  <c r="B22" i="27"/>
  <c r="B158" i="27"/>
  <c r="B289" i="27"/>
  <c r="B29" i="27"/>
  <c r="B132" i="27"/>
  <c r="B71" i="27"/>
  <c r="B254" i="27"/>
  <c r="B168" i="27"/>
  <c r="B21" i="27"/>
  <c r="B239" i="27"/>
  <c r="B26" i="27"/>
  <c r="B24" i="27"/>
  <c r="B53" i="27"/>
  <c r="A53" i="27" s="1"/>
  <c r="B153" i="27"/>
  <c r="B45" i="27"/>
  <c r="A45" i="27" s="1"/>
  <c r="B131" i="27"/>
  <c r="B87" i="27"/>
  <c r="B183" i="27"/>
  <c r="B194" i="27"/>
  <c r="B227" i="27"/>
  <c r="A228" i="27" s="1"/>
  <c r="B279" i="27"/>
  <c r="B253" i="27"/>
  <c r="B84" i="27"/>
  <c r="B38" i="27"/>
  <c r="B276" i="27"/>
  <c r="B284" i="27"/>
  <c r="B174" i="27"/>
  <c r="A174" i="27" s="1"/>
  <c r="B35" i="27"/>
  <c r="A36" i="27" s="1"/>
  <c r="B223" i="27"/>
  <c r="B39" i="27"/>
  <c r="B277" i="27"/>
  <c r="B187" i="27"/>
  <c r="B280" i="27"/>
  <c r="A280" i="27" s="1"/>
  <c r="B265" i="27"/>
  <c r="B143" i="27"/>
  <c r="B242" i="27"/>
  <c r="B288" i="27"/>
  <c r="B269" i="27"/>
  <c r="B180" i="27"/>
  <c r="B101" i="27"/>
  <c r="B188" i="27"/>
  <c r="B118" i="27"/>
  <c r="B62" i="27"/>
  <c r="A63" i="27" s="1"/>
  <c r="B65" i="27"/>
  <c r="B41" i="27"/>
  <c r="B99" i="27"/>
  <c r="B148" i="27"/>
  <c r="B154" i="27"/>
  <c r="B247" i="27"/>
  <c r="B98" i="27"/>
  <c r="B138" i="27"/>
  <c r="B37" i="27"/>
  <c r="A37" i="27" s="1"/>
  <c r="B282" i="27"/>
  <c r="B202" i="27"/>
  <c r="B244" i="27"/>
  <c r="B94" i="27"/>
  <c r="B263" i="27"/>
  <c r="B231" i="27"/>
  <c r="B165" i="27"/>
  <c r="B146" i="27"/>
  <c r="B232" i="27"/>
  <c r="B260" i="27"/>
  <c r="B67" i="27"/>
  <c r="B92" i="27"/>
  <c r="B128" i="27"/>
  <c r="A128" i="27" s="1"/>
  <c r="B102" i="27"/>
  <c r="B34" i="27"/>
  <c r="B125" i="27"/>
  <c r="B82" i="27"/>
  <c r="B213" i="27"/>
  <c r="A213" i="27" s="1"/>
  <c r="B251" i="27"/>
  <c r="B185" i="27"/>
  <c r="B201" i="27"/>
  <c r="B166" i="27"/>
  <c r="B123" i="27"/>
  <c r="B182" i="27"/>
  <c r="B192" i="27"/>
  <c r="B114" i="27"/>
  <c r="B233" i="27"/>
  <c r="B142" i="27"/>
  <c r="B122" i="27"/>
  <c r="B119" i="27"/>
  <c r="A119" i="27" s="1"/>
  <c r="B172" i="27"/>
  <c r="B145" i="27"/>
  <c r="B215" i="27"/>
  <c r="B250" i="27"/>
  <c r="B261" i="27"/>
  <c r="B169" i="27"/>
  <c r="B137" i="27"/>
  <c r="B150" i="27"/>
  <c r="A150" i="27" s="1"/>
  <c r="B156" i="27"/>
  <c r="B203" i="27"/>
  <c r="B176" i="27"/>
  <c r="B139" i="27"/>
  <c r="B124" i="27"/>
  <c r="A124" i="27" s="1"/>
  <c r="B155" i="27"/>
  <c r="A155" i="27" s="1"/>
  <c r="B126" i="27"/>
  <c r="B163" i="27"/>
  <c r="B171" i="27"/>
  <c r="B23" i="27"/>
  <c r="A24" i="27" s="1"/>
  <c r="B249" i="27"/>
  <c r="B175" i="27"/>
  <c r="B178" i="27"/>
  <c r="B177" i="27"/>
  <c r="B236" i="27"/>
  <c r="A237" i="27" s="1"/>
  <c r="B28" i="27"/>
  <c r="B106" i="27"/>
  <c r="B133" i="27"/>
  <c r="B91" i="27"/>
  <c r="B199" i="27"/>
  <c r="B162" i="27"/>
  <c r="B27" i="27"/>
  <c r="B117" i="27"/>
  <c r="A117" i="27" s="1"/>
  <c r="B186" i="27"/>
  <c r="B120" i="27"/>
  <c r="A121" i="27" s="1"/>
  <c r="B88" i="27"/>
  <c r="B51" i="27"/>
  <c r="B78" i="27"/>
  <c r="B210" i="27"/>
  <c r="B221" i="27"/>
  <c r="B75" i="27"/>
  <c r="B160" i="27"/>
  <c r="B32" i="27"/>
  <c r="B196" i="27"/>
  <c r="A196" i="27" s="1"/>
  <c r="B198" i="27"/>
  <c r="B167" i="27"/>
  <c r="A167" i="27" s="1"/>
  <c r="B105" i="27"/>
  <c r="B268" i="27"/>
  <c r="A268" i="27" s="1"/>
  <c r="B56" i="27"/>
  <c r="A56" i="27" s="1"/>
  <c r="B271" i="27"/>
  <c r="B136" i="27"/>
  <c r="B278" i="27"/>
  <c r="B234" i="27"/>
  <c r="B218" i="27"/>
  <c r="B58" i="27"/>
  <c r="B197" i="27"/>
  <c r="A197" i="27" s="1"/>
  <c r="B179" i="27"/>
  <c r="B96" i="27"/>
  <c r="B112" i="27"/>
  <c r="B248" i="27"/>
  <c r="B235" i="27"/>
  <c r="A235" i="27" s="1"/>
  <c r="B129" i="27"/>
  <c r="B281" i="27"/>
  <c r="B33" i="27"/>
  <c r="B30" i="27"/>
  <c r="A31" i="27" s="1"/>
  <c r="B283" i="27"/>
  <c r="B256" i="27"/>
  <c r="B181" i="27"/>
  <c r="B49" i="27"/>
  <c r="B54" i="27"/>
  <c r="B257" i="27"/>
  <c r="B207" i="27"/>
  <c r="B74" i="27"/>
  <c r="A74" i="27" s="1"/>
  <c r="B208" i="27"/>
  <c r="B25" i="27"/>
  <c r="B100" i="27"/>
  <c r="B66" i="27"/>
  <c r="B85" i="27"/>
  <c r="B274" i="27"/>
  <c r="B252" i="27"/>
  <c r="B164" i="27"/>
  <c r="A114" i="28"/>
  <c r="A254" i="28"/>
  <c r="A73" i="28"/>
  <c r="A165" i="28"/>
  <c r="A200" i="28"/>
  <c r="A262" i="28"/>
  <c r="A212" i="28"/>
  <c r="A39" i="28"/>
  <c r="A156" i="28"/>
  <c r="A189" i="28"/>
  <c r="A207" i="28"/>
  <c r="A202" i="28"/>
  <c r="C13" i="29"/>
  <c r="A55" i="28"/>
  <c r="A144" i="28"/>
  <c r="A46" i="28"/>
  <c r="A217" i="28"/>
  <c r="A130" i="28"/>
  <c r="A96" i="28"/>
  <c r="A224" i="28"/>
  <c r="A258" i="28"/>
  <c r="A146" i="28"/>
  <c r="A47" i="28"/>
  <c r="A277" i="28"/>
  <c r="A232" i="28"/>
  <c r="A233" i="28"/>
  <c r="A190" i="28"/>
  <c r="A226" i="28"/>
  <c r="B12" i="28"/>
  <c r="V19" i="9"/>
  <c r="Z19" i="9" s="1"/>
  <c r="X19" i="9"/>
  <c r="AA19" i="9" s="1"/>
  <c r="A38" i="28"/>
  <c r="A72" i="28"/>
  <c r="A43" i="28"/>
  <c r="A95" i="28"/>
  <c r="A21" i="28"/>
  <c r="B13" i="28"/>
  <c r="A81" i="28"/>
  <c r="A102" i="28"/>
  <c r="A134" i="28"/>
  <c r="A68" i="28"/>
  <c r="A287" i="28"/>
  <c r="A198" i="28"/>
  <c r="A218" i="28"/>
  <c r="A48" i="28"/>
  <c r="A210" i="28"/>
  <c r="A266" i="28"/>
  <c r="V18" i="9"/>
  <c r="Z18" i="9" s="1"/>
  <c r="X18" i="9"/>
  <c r="AA18" i="9" s="1"/>
  <c r="A63" i="28"/>
  <c r="A282" i="28"/>
  <c r="A117" i="28"/>
  <c r="A220" i="28"/>
  <c r="A91" i="28"/>
  <c r="A176" i="28"/>
  <c r="A129" i="28"/>
  <c r="A261" i="28"/>
  <c r="A235" i="28"/>
  <c r="A120" i="28"/>
  <c r="A201" i="28"/>
  <c r="A126" i="28"/>
  <c r="A259" i="28"/>
  <c r="P12" i="32"/>
  <c r="P13" i="32"/>
  <c r="H13" i="32"/>
  <c r="F13" i="31"/>
  <c r="G13" i="31"/>
  <c r="I12" i="31"/>
  <c r="F12" i="31"/>
  <c r="G12" i="31"/>
  <c r="U19" i="31"/>
  <c r="D11" i="26"/>
  <c r="C3" i="26"/>
  <c r="M20" i="9"/>
  <c r="D11" i="25" s="1"/>
  <c r="U24" i="34"/>
  <c r="T19" i="9"/>
  <c r="AJ19" i="9"/>
  <c r="AK19" i="9" s="1"/>
  <c r="AF19" i="9" s="1"/>
  <c r="S23" i="33"/>
  <c r="T23" i="33" s="1"/>
  <c r="E24" i="33"/>
  <c r="S21" i="31"/>
  <c r="T21" i="31" s="1"/>
  <c r="E22" i="31"/>
  <c r="T25" i="34"/>
  <c r="S22" i="32"/>
  <c r="U21" i="32" s="1"/>
  <c r="E23" i="32"/>
  <c r="AG18" i="9"/>
  <c r="T21" i="32"/>
  <c r="S26" i="34"/>
  <c r="E27" i="34"/>
  <c r="D14" i="29"/>
  <c r="E13" i="29"/>
  <c r="D12" i="29"/>
  <c r="D13" i="29"/>
  <c r="E12" i="29"/>
  <c r="E14" i="29"/>
  <c r="A257" i="27" l="1"/>
  <c r="A287" i="27"/>
  <c r="A163" i="27"/>
  <c r="A173" i="27"/>
  <c r="A266" i="27"/>
  <c r="A118" i="27"/>
  <c r="A64" i="27"/>
  <c r="A211" i="27"/>
  <c r="A97" i="27"/>
  <c r="A212" i="27"/>
  <c r="A185" i="27"/>
  <c r="A131" i="27"/>
  <c r="A109" i="27"/>
  <c r="A130" i="27"/>
  <c r="A219" i="27"/>
  <c r="A98" i="27"/>
  <c r="A108" i="27"/>
  <c r="A67" i="27"/>
  <c r="A234" i="27"/>
  <c r="A122" i="27"/>
  <c r="A41" i="27"/>
  <c r="A289" i="27"/>
  <c r="A220" i="27"/>
  <c r="A120" i="27"/>
  <c r="A100" i="27"/>
  <c r="A25" i="27"/>
  <c r="A76" i="27"/>
  <c r="A264" i="27"/>
  <c r="A224" i="27"/>
  <c r="A22" i="27"/>
  <c r="A65" i="27"/>
  <c r="A85" i="27"/>
  <c r="A271" i="27"/>
  <c r="A78" i="27"/>
  <c r="A207" i="27"/>
  <c r="A221" i="27"/>
  <c r="A265" i="27"/>
  <c r="A152" i="27"/>
  <c r="A238" i="27"/>
  <c r="A225" i="27"/>
  <c r="A206" i="27"/>
  <c r="A42" i="27"/>
  <c r="A80" i="27"/>
  <c r="A125" i="27"/>
  <c r="A243" i="27"/>
  <c r="A256" i="27"/>
  <c r="A96" i="27"/>
  <c r="A279" i="27"/>
  <c r="A204" i="27"/>
  <c r="A92" i="27"/>
  <c r="A66" i="27"/>
  <c r="A70" i="27"/>
  <c r="A55" i="27"/>
  <c r="A175" i="27"/>
  <c r="A115" i="27"/>
  <c r="A141" i="27"/>
  <c r="A191" i="27"/>
  <c r="A170" i="27"/>
  <c r="A94" i="27"/>
  <c r="A101" i="27"/>
  <c r="A30" i="27"/>
  <c r="A274" i="27"/>
  <c r="A32" i="27"/>
  <c r="A68" i="27"/>
  <c r="A245" i="27"/>
  <c r="A146" i="27"/>
  <c r="A205" i="27"/>
  <c r="A95" i="27"/>
  <c r="A50" i="27"/>
  <c r="A51" i="27"/>
  <c r="A192" i="27"/>
  <c r="A182" i="27"/>
  <c r="A171" i="27"/>
  <c r="A38" i="27"/>
  <c r="A286" i="27"/>
  <c r="A169" i="27"/>
  <c r="A59" i="27"/>
  <c r="A136" i="27"/>
  <c r="A105" i="27"/>
  <c r="A162" i="27"/>
  <c r="A178" i="27"/>
  <c r="A156" i="27"/>
  <c r="A35" i="27"/>
  <c r="A84" i="27"/>
  <c r="A255" i="27"/>
  <c r="A77" i="27"/>
  <c r="A230" i="27"/>
  <c r="A208" i="27"/>
  <c r="A160" i="27"/>
  <c r="A187" i="27"/>
  <c r="A200" i="27"/>
  <c r="A102" i="27"/>
  <c r="A231" i="27"/>
  <c r="A39" i="27"/>
  <c r="A285" i="27"/>
  <c r="A71" i="27"/>
  <c r="A135" i="27"/>
  <c r="A104" i="27"/>
  <c r="A222" i="27"/>
  <c r="A259" i="27"/>
  <c r="A93" i="27"/>
  <c r="A47" i="27"/>
  <c r="A198" i="27"/>
  <c r="A75" i="27"/>
  <c r="A249" i="27"/>
  <c r="A126" i="27"/>
  <c r="A177" i="27"/>
  <c r="A216" i="27"/>
  <c r="A201" i="27"/>
  <c r="A83" i="27"/>
  <c r="A248" i="27"/>
  <c r="A189" i="27"/>
  <c r="A88" i="27"/>
  <c r="A21" i="27"/>
  <c r="A132" i="27"/>
  <c r="A23" i="27"/>
  <c r="A60" i="27"/>
  <c r="A73" i="27"/>
  <c r="A110" i="27"/>
  <c r="A127" i="27"/>
  <c r="A188" i="27"/>
  <c r="A133" i="27"/>
  <c r="A52" i="27"/>
  <c r="A283" i="27"/>
  <c r="A129" i="27"/>
  <c r="A28" i="27"/>
  <c r="A250" i="27"/>
  <c r="A260" i="27"/>
  <c r="A202" i="27"/>
  <c r="A99" i="27"/>
  <c r="A269" i="27"/>
  <c r="A253" i="27"/>
  <c r="A183" i="27"/>
  <c r="A154" i="27"/>
  <c r="A239" i="27"/>
  <c r="A158" i="27"/>
  <c r="A193" i="27"/>
  <c r="A217" i="27"/>
  <c r="A226" i="27"/>
  <c r="A90" i="27"/>
  <c r="A145" i="27"/>
  <c r="A147" i="27"/>
  <c r="A61" i="27"/>
  <c r="A223" i="27"/>
  <c r="A288" i="27"/>
  <c r="A263" i="27"/>
  <c r="A190" i="27"/>
  <c r="A247" i="27"/>
  <c r="A49" i="27"/>
  <c r="A281" i="27"/>
  <c r="A112" i="27"/>
  <c r="A210" i="27"/>
  <c r="A123" i="27"/>
  <c r="A252" i="27"/>
  <c r="A181" i="27"/>
  <c r="A143" i="27"/>
  <c r="A27" i="27"/>
  <c r="A57" i="27"/>
  <c r="A89" i="27"/>
  <c r="A86" i="27"/>
  <c r="A161" i="27"/>
  <c r="A29" i="27"/>
  <c r="A218" i="27"/>
  <c r="A240" i="27"/>
  <c r="A151" i="27"/>
  <c r="A272" i="27"/>
  <c r="A284" i="27"/>
  <c r="A236" i="27"/>
  <c r="A142" i="27"/>
  <c r="A134" i="27"/>
  <c r="A168" i="27"/>
  <c r="A176" i="27"/>
  <c r="A199" i="27"/>
  <c r="A40" i="27"/>
  <c r="B12" i="27"/>
  <c r="A106" i="27"/>
  <c r="A261" i="27"/>
  <c r="A172" i="27"/>
  <c r="A233" i="27"/>
  <c r="A251" i="27"/>
  <c r="A165" i="27"/>
  <c r="A138" i="27"/>
  <c r="A149" i="27"/>
  <c r="A277" i="27"/>
  <c r="A194" i="27"/>
  <c r="A82" i="27"/>
  <c r="A184" i="27"/>
  <c r="A43" i="27"/>
  <c r="A270" i="27"/>
  <c r="A214" i="27"/>
  <c r="A275" i="27"/>
  <c r="A229" i="27"/>
  <c r="A157" i="27"/>
  <c r="B13" i="27"/>
  <c r="A180" i="27"/>
  <c r="A148" i="27"/>
  <c r="A244" i="27"/>
  <c r="A166" i="27"/>
  <c r="A107" i="27"/>
  <c r="A81" i="27"/>
  <c r="A254" i="27"/>
  <c r="A26" i="27"/>
  <c r="A276" i="27"/>
  <c r="A282" i="27"/>
  <c r="A34" i="27"/>
  <c r="A114" i="27"/>
  <c r="A215" i="27"/>
  <c r="A91" i="27"/>
  <c r="A58" i="27"/>
  <c r="A186" i="27"/>
  <c r="A278" i="27"/>
  <c r="A103" i="27"/>
  <c r="A258" i="27"/>
  <c r="A262" i="27"/>
  <c r="A33" i="27"/>
  <c r="A203" i="27"/>
  <c r="A227" i="27"/>
  <c r="A62" i="27"/>
  <c r="A137" i="27"/>
  <c r="A46" i="27"/>
  <c r="A139" i="27"/>
  <c r="A195" i="27"/>
  <c r="A72" i="27"/>
  <c r="A79" i="27"/>
  <c r="A159" i="27"/>
  <c r="A153" i="27"/>
  <c r="A242" i="27"/>
  <c r="A113" i="27"/>
  <c r="A54" i="27"/>
  <c r="A209" i="27"/>
  <c r="A140" i="27"/>
  <c r="A164" i="27"/>
  <c r="A179" i="27"/>
  <c r="A87" i="27"/>
  <c r="G13" i="29"/>
  <c r="C13" i="28"/>
  <c r="A232" i="27"/>
  <c r="A144" i="27"/>
  <c r="Y18" i="9"/>
  <c r="H13" i="31"/>
  <c r="P13" i="31"/>
  <c r="P12" i="31"/>
  <c r="H12" i="31"/>
  <c r="I12" i="29"/>
  <c r="F13" i="29"/>
  <c r="F12" i="29"/>
  <c r="G12" i="29"/>
  <c r="N12" i="29"/>
  <c r="J12" i="29"/>
  <c r="N13" i="29"/>
  <c r="U22" i="33"/>
  <c r="U20" i="31"/>
  <c r="AG19" i="9"/>
  <c r="S23" i="32"/>
  <c r="U22" i="32" s="1"/>
  <c r="E24" i="32"/>
  <c r="M21" i="9"/>
  <c r="D11" i="24" s="1"/>
  <c r="Y19" i="9"/>
  <c r="T22" i="32"/>
  <c r="B236" i="25"/>
  <c r="B153" i="25"/>
  <c r="B283" i="25"/>
  <c r="B191" i="25"/>
  <c r="B178" i="25"/>
  <c r="B207" i="25"/>
  <c r="B274" i="25"/>
  <c r="B276" i="25"/>
  <c r="B102" i="25"/>
  <c r="B255" i="25"/>
  <c r="B150" i="25"/>
  <c r="B154" i="25"/>
  <c r="B93" i="25"/>
  <c r="B29" i="25"/>
  <c r="B197" i="25"/>
  <c r="B59" i="25"/>
  <c r="B145" i="25"/>
  <c r="B140" i="25"/>
  <c r="B144" i="25"/>
  <c r="B198" i="25"/>
  <c r="B205" i="25"/>
  <c r="B206" i="25"/>
  <c r="B146" i="25"/>
  <c r="B32" i="25"/>
  <c r="B62" i="25"/>
  <c r="B186" i="25"/>
  <c r="B134" i="25"/>
  <c r="B81" i="25"/>
  <c r="B224" i="25"/>
  <c r="B273" i="25"/>
  <c r="B210" i="25"/>
  <c r="B82" i="25"/>
  <c r="B26" i="25"/>
  <c r="B130" i="25"/>
  <c r="B220" i="25"/>
  <c r="B147" i="25"/>
  <c r="B71" i="25"/>
  <c r="B77" i="25"/>
  <c r="B106" i="25"/>
  <c r="B204" i="25"/>
  <c r="B79" i="25"/>
  <c r="B95" i="25"/>
  <c r="B193" i="25"/>
  <c r="B109" i="25"/>
  <c r="B269" i="25"/>
  <c r="B264" i="25"/>
  <c r="B195" i="25"/>
  <c r="B262" i="25"/>
  <c r="B237" i="25"/>
  <c r="A237" i="25" s="1"/>
  <c r="B68" i="25"/>
  <c r="B137" i="25"/>
  <c r="B151" i="25"/>
  <c r="B101" i="25"/>
  <c r="B34" i="25"/>
  <c r="B99" i="25"/>
  <c r="B22" i="25"/>
  <c r="B232" i="25"/>
  <c r="B46" i="25"/>
  <c r="B67" i="25"/>
  <c r="B61" i="25"/>
  <c r="B65" i="25"/>
  <c r="B196" i="25"/>
  <c r="B201" i="25"/>
  <c r="B35" i="25"/>
  <c r="B192" i="25"/>
  <c r="B248" i="25"/>
  <c r="B58" i="25"/>
  <c r="B279" i="25"/>
  <c r="B233" i="25"/>
  <c r="B221" i="25"/>
  <c r="B242" i="25"/>
  <c r="B166" i="25"/>
  <c r="B111" i="25"/>
  <c r="B251" i="25"/>
  <c r="B259" i="25"/>
  <c r="B139" i="25"/>
  <c r="B230" i="25"/>
  <c r="B280" i="25"/>
  <c r="B119" i="25"/>
  <c r="B258" i="25"/>
  <c r="B116" i="25"/>
  <c r="B183" i="25"/>
  <c r="B43" i="25"/>
  <c r="B223" i="25"/>
  <c r="B286" i="25"/>
  <c r="B42" i="25"/>
  <c r="B257" i="25"/>
  <c r="B252" i="25"/>
  <c r="B211" i="25"/>
  <c r="B177" i="25"/>
  <c r="B222" i="25"/>
  <c r="B285" i="25"/>
  <c r="B104" i="25"/>
  <c r="B163" i="25"/>
  <c r="B108" i="25"/>
  <c r="B57" i="25"/>
  <c r="B138" i="25"/>
  <c r="B214" i="25"/>
  <c r="B282" i="25"/>
  <c r="B75" i="25"/>
  <c r="B263" i="25"/>
  <c r="B218" i="25"/>
  <c r="B143" i="25"/>
  <c r="B152" i="25"/>
  <c r="A152" i="25" s="1"/>
  <c r="B148" i="25"/>
  <c r="B52" i="25"/>
  <c r="B227" i="25"/>
  <c r="B23" i="25"/>
  <c r="A23" i="25" s="1"/>
  <c r="B174" i="25"/>
  <c r="B28" i="25"/>
  <c r="B51" i="25"/>
  <c r="B64" i="25"/>
  <c r="B66" i="25"/>
  <c r="A66" i="25" s="1"/>
  <c r="B125" i="25"/>
  <c r="B86" i="25"/>
  <c r="B50" i="25"/>
  <c r="B24" i="25"/>
  <c r="B165" i="25"/>
  <c r="B120" i="25"/>
  <c r="B202" i="25"/>
  <c r="B194" i="25"/>
  <c r="B97" i="25"/>
  <c r="B90" i="25"/>
  <c r="B98" i="25"/>
  <c r="B190" i="25"/>
  <c r="B105" i="25"/>
  <c r="B124" i="25"/>
  <c r="B96" i="25"/>
  <c r="B272" i="25"/>
  <c r="B158" i="25"/>
  <c r="B212" i="25"/>
  <c r="B225" i="25"/>
  <c r="B219" i="25"/>
  <c r="B164" i="25"/>
  <c r="A164" i="25" s="1"/>
  <c r="B142" i="25"/>
  <c r="B261" i="25"/>
  <c r="B267" i="25"/>
  <c r="B73" i="25"/>
  <c r="B289" i="25"/>
  <c r="B133" i="25"/>
  <c r="B84" i="25"/>
  <c r="B187" i="25"/>
  <c r="A187" i="25" s="1"/>
  <c r="B141" i="25"/>
  <c r="B126" i="25"/>
  <c r="B173" i="25"/>
  <c r="B181" i="25"/>
  <c r="B247" i="25"/>
  <c r="B234" i="25"/>
  <c r="B209" i="25"/>
  <c r="B129" i="25"/>
  <c r="B33" i="25"/>
  <c r="B228" i="25"/>
  <c r="B38" i="25"/>
  <c r="B203" i="25"/>
  <c r="B89" i="25"/>
  <c r="B63" i="25"/>
  <c r="B131" i="25"/>
  <c r="B117" i="25"/>
  <c r="B245" i="25"/>
  <c r="B128" i="25"/>
  <c r="B135" i="25"/>
  <c r="B157" i="25"/>
  <c r="B100" i="25"/>
  <c r="A100" i="25" s="1"/>
  <c r="B217" i="25"/>
  <c r="B176" i="25"/>
  <c r="B213" i="25"/>
  <c r="B40" i="25"/>
  <c r="B160" i="25"/>
  <c r="B287" i="25"/>
  <c r="A287" i="25" s="1"/>
  <c r="B169" i="25"/>
  <c r="B74" i="25"/>
  <c r="B110" i="25"/>
  <c r="A110" i="25" s="1"/>
  <c r="B260" i="25"/>
  <c r="B275" i="25"/>
  <c r="B56" i="25"/>
  <c r="B246" i="25"/>
  <c r="B49" i="25"/>
  <c r="B85" i="25"/>
  <c r="B83" i="25"/>
  <c r="B231" i="25"/>
  <c r="B253" i="25"/>
  <c r="B244" i="25"/>
  <c r="B156" i="25"/>
  <c r="B215" i="25"/>
  <c r="B91" i="25"/>
  <c r="B159" i="25"/>
  <c r="A159" i="25" s="1"/>
  <c r="B172" i="25"/>
  <c r="B162" i="25"/>
  <c r="B256" i="25"/>
  <c r="B48" i="25"/>
  <c r="B250" i="25"/>
  <c r="B265" i="25"/>
  <c r="B21" i="25"/>
  <c r="B249" i="25"/>
  <c r="A249" i="25" s="1"/>
  <c r="B88" i="25"/>
  <c r="B281" i="25"/>
  <c r="B241" i="25"/>
  <c r="B175" i="25"/>
  <c r="B47" i="25"/>
  <c r="B149" i="25"/>
  <c r="B161" i="25"/>
  <c r="B254" i="25"/>
  <c r="B229" i="25"/>
  <c r="B278" i="25"/>
  <c r="B216" i="25"/>
  <c r="B284" i="25"/>
  <c r="B113" i="25"/>
  <c r="B180" i="25"/>
  <c r="B27" i="25"/>
  <c r="A27" i="25" s="1"/>
  <c r="B208" i="25"/>
  <c r="A208" i="25" s="1"/>
  <c r="B80" i="25"/>
  <c r="B44" i="25"/>
  <c r="B238" i="25"/>
  <c r="A238" i="25" s="1"/>
  <c r="B288" i="25"/>
  <c r="B107" i="25"/>
  <c r="A107" i="25" s="1"/>
  <c r="B87" i="25"/>
  <c r="B226" i="25"/>
  <c r="B53" i="25"/>
  <c r="A53" i="25" s="1"/>
  <c r="B55" i="25"/>
  <c r="B182" i="25"/>
  <c r="B118" i="25"/>
  <c r="B136" i="25"/>
  <c r="B155" i="25"/>
  <c r="B78" i="25"/>
  <c r="B36" i="25"/>
  <c r="B167" i="25"/>
  <c r="B277" i="25"/>
  <c r="B189" i="25"/>
  <c r="B45" i="25"/>
  <c r="B60" i="25"/>
  <c r="B92" i="25"/>
  <c r="B268" i="25"/>
  <c r="B270" i="25"/>
  <c r="A270" i="25" s="1"/>
  <c r="B103" i="25"/>
  <c r="B199" i="25"/>
  <c r="B123" i="25"/>
  <c r="B127" i="25"/>
  <c r="B121" i="25"/>
  <c r="B25" i="25"/>
  <c r="B170" i="25"/>
  <c r="B69" i="25"/>
  <c r="B188" i="25"/>
  <c r="B171" i="25"/>
  <c r="B114" i="25"/>
  <c r="B184" i="25"/>
  <c r="B239" i="25"/>
  <c r="B39" i="25"/>
  <c r="B31" i="25"/>
  <c r="B70" i="25"/>
  <c r="A70" i="25" s="1"/>
  <c r="B243" i="25"/>
  <c r="B122" i="25"/>
  <c r="B115" i="25"/>
  <c r="B266" i="25"/>
  <c r="B179" i="25"/>
  <c r="B112" i="25"/>
  <c r="B132" i="25"/>
  <c r="B271" i="25"/>
  <c r="A271" i="25" s="1"/>
  <c r="B185" i="25"/>
  <c r="B200" i="25"/>
  <c r="B37" i="25"/>
  <c r="B240" i="25"/>
  <c r="B54" i="25"/>
  <c r="A54" i="25" s="1"/>
  <c r="B168" i="25"/>
  <c r="B76" i="25"/>
  <c r="A76" i="25" s="1"/>
  <c r="B94" i="25"/>
  <c r="A94" i="25" s="1"/>
  <c r="B235" i="25"/>
  <c r="B41" i="25"/>
  <c r="A41" i="25" s="1"/>
  <c r="B72" i="25"/>
  <c r="B30" i="25"/>
  <c r="B20" i="25"/>
  <c r="U25" i="34"/>
  <c r="S22" i="31"/>
  <c r="T22" i="31" s="1"/>
  <c r="E23" i="31"/>
  <c r="X20" i="9"/>
  <c r="T20" i="9"/>
  <c r="W20" i="9"/>
  <c r="AJ20" i="9" s="1"/>
  <c r="AK20" i="9" s="1"/>
  <c r="AF20" i="9" s="1"/>
  <c r="V20" i="9"/>
  <c r="T26" i="34"/>
  <c r="S24" i="33"/>
  <c r="U23" i="33" s="1"/>
  <c r="E25" i="33"/>
  <c r="B210" i="26"/>
  <c r="B72" i="26"/>
  <c r="B271" i="26"/>
  <c r="B39" i="26"/>
  <c r="B129" i="26"/>
  <c r="B263" i="26"/>
  <c r="B56" i="26"/>
  <c r="B183" i="26"/>
  <c r="B280" i="26"/>
  <c r="B102" i="26"/>
  <c r="B140" i="26"/>
  <c r="B131" i="26"/>
  <c r="B132" i="26"/>
  <c r="B174" i="26"/>
  <c r="B43" i="26"/>
  <c r="B202" i="26"/>
  <c r="B265" i="26"/>
  <c r="B231" i="26"/>
  <c r="B85" i="26"/>
  <c r="B22" i="26"/>
  <c r="B282" i="26"/>
  <c r="B59" i="26"/>
  <c r="B160" i="26"/>
  <c r="B125" i="26"/>
  <c r="B111" i="26"/>
  <c r="B159" i="26"/>
  <c r="B112" i="26"/>
  <c r="B88" i="26"/>
  <c r="B178" i="26"/>
  <c r="B193" i="26"/>
  <c r="B137" i="26"/>
  <c r="B108" i="26"/>
  <c r="B153" i="26"/>
  <c r="B190" i="26"/>
  <c r="B84" i="26"/>
  <c r="B200" i="26"/>
  <c r="B81" i="26"/>
  <c r="B277" i="26"/>
  <c r="B195" i="26"/>
  <c r="B61" i="26"/>
  <c r="B147" i="26"/>
  <c r="B289" i="26"/>
  <c r="B234" i="26"/>
  <c r="B254" i="26"/>
  <c r="B139" i="26"/>
  <c r="B115" i="26"/>
  <c r="B135" i="26"/>
  <c r="B33" i="26"/>
  <c r="B232" i="26"/>
  <c r="B198" i="26"/>
  <c r="B86" i="26"/>
  <c r="A86" i="26" s="1"/>
  <c r="B205" i="26"/>
  <c r="B25" i="26"/>
  <c r="B40" i="26"/>
  <c r="B50" i="26"/>
  <c r="B252" i="26"/>
  <c r="B23" i="26"/>
  <c r="B69" i="26"/>
  <c r="B186" i="26"/>
  <c r="B142" i="26"/>
  <c r="B167" i="26"/>
  <c r="B275" i="26"/>
  <c r="B45" i="26"/>
  <c r="B165" i="26"/>
  <c r="B154" i="26"/>
  <c r="A154" i="26" s="1"/>
  <c r="B95" i="26"/>
  <c r="B77" i="26"/>
  <c r="B261" i="26"/>
  <c r="B185" i="26"/>
  <c r="B171" i="26"/>
  <c r="B119" i="26"/>
  <c r="B93" i="26"/>
  <c r="B225" i="26"/>
  <c r="B36" i="26"/>
  <c r="B37" i="26"/>
  <c r="B217" i="26"/>
  <c r="B278" i="26"/>
  <c r="B71" i="26"/>
  <c r="B47" i="26"/>
  <c r="B220" i="26"/>
  <c r="B87" i="26"/>
  <c r="B223" i="26"/>
  <c r="B57" i="26"/>
  <c r="A57" i="26" s="1"/>
  <c r="B98" i="26"/>
  <c r="B212" i="26"/>
  <c r="B196" i="26"/>
  <c r="B207" i="26"/>
  <c r="B29" i="26"/>
  <c r="B122" i="26"/>
  <c r="B148" i="26"/>
  <c r="B76" i="26"/>
  <c r="B201" i="26"/>
  <c r="A201" i="26" s="1"/>
  <c r="B157" i="26"/>
  <c r="B249" i="26"/>
  <c r="B163" i="26"/>
  <c r="B218" i="26"/>
  <c r="A218" i="26" s="1"/>
  <c r="B41" i="26"/>
  <c r="B51" i="26"/>
  <c r="B213" i="26"/>
  <c r="B241" i="26"/>
  <c r="B179" i="26"/>
  <c r="A179" i="26" s="1"/>
  <c r="B214" i="26"/>
  <c r="B104" i="26"/>
  <c r="B118" i="26"/>
  <c r="B144" i="26"/>
  <c r="B208" i="26"/>
  <c r="B222" i="26"/>
  <c r="B226" i="26"/>
  <c r="B82" i="26"/>
  <c r="A82" i="26" s="1"/>
  <c r="B173" i="26"/>
  <c r="B128" i="26"/>
  <c r="B197" i="26"/>
  <c r="B110" i="26"/>
  <c r="B68" i="26"/>
  <c r="B62" i="26"/>
  <c r="B266" i="26"/>
  <c r="B54" i="26"/>
  <c r="B273" i="26"/>
  <c r="B229" i="26"/>
  <c r="B285" i="26"/>
  <c r="B287" i="26"/>
  <c r="B227" i="26"/>
  <c r="B257" i="26"/>
  <c r="B236" i="26"/>
  <c r="B101" i="26"/>
  <c r="B31" i="26"/>
  <c r="B152" i="26"/>
  <c r="B239" i="26"/>
  <c r="B246" i="26"/>
  <c r="B91" i="26"/>
  <c r="B48" i="26"/>
  <c r="A48" i="26" s="1"/>
  <c r="B255" i="26"/>
  <c r="B74" i="26"/>
  <c r="B161" i="26"/>
  <c r="B259" i="26"/>
  <c r="B123" i="26"/>
  <c r="B113" i="26"/>
  <c r="B65" i="26"/>
  <c r="B243" i="26"/>
  <c r="B105" i="26"/>
  <c r="B244" i="26"/>
  <c r="B79" i="26"/>
  <c r="B250" i="26"/>
  <c r="B38" i="26"/>
  <c r="B204" i="26"/>
  <c r="B270" i="26"/>
  <c r="B203" i="26"/>
  <c r="B120" i="26"/>
  <c r="B100" i="26"/>
  <c r="B158" i="26"/>
  <c r="B189" i="26"/>
  <c r="B228" i="26"/>
  <c r="B34" i="26"/>
  <c r="B155" i="26"/>
  <c r="B64" i="26"/>
  <c r="B177" i="26"/>
  <c r="B60" i="26"/>
  <c r="B181" i="26"/>
  <c r="B248" i="26"/>
  <c r="B52" i="26"/>
  <c r="B28" i="26"/>
  <c r="B30" i="26"/>
  <c r="B162" i="26"/>
  <c r="B75" i="26"/>
  <c r="B235" i="26"/>
  <c r="B89" i="26"/>
  <c r="B66" i="26"/>
  <c r="B151" i="26"/>
  <c r="B242" i="26"/>
  <c r="B149" i="26"/>
  <c r="A149" i="26" s="1"/>
  <c r="B107" i="26"/>
  <c r="B184" i="26"/>
  <c r="A184" i="26" s="1"/>
  <c r="B238" i="26"/>
  <c r="B169" i="26"/>
  <c r="B55" i="26"/>
  <c r="B245" i="26"/>
  <c r="B219" i="26"/>
  <c r="B156" i="26"/>
  <c r="A156" i="26" s="1"/>
  <c r="B78" i="26"/>
  <c r="A78" i="26" s="1"/>
  <c r="B126" i="26"/>
  <c r="A126" i="26" s="1"/>
  <c r="B94" i="26"/>
  <c r="B103" i="26"/>
  <c r="A103" i="26" s="1"/>
  <c r="B27" i="26"/>
  <c r="B206" i="26"/>
  <c r="A206" i="26" s="1"/>
  <c r="B124" i="26"/>
  <c r="B24" i="26"/>
  <c r="B269" i="26"/>
  <c r="B191" i="26"/>
  <c r="B284" i="26"/>
  <c r="B215" i="26"/>
  <c r="A215" i="26" s="1"/>
  <c r="B168" i="26"/>
  <c r="B127" i="26"/>
  <c r="A127" i="26" s="1"/>
  <c r="B221" i="26"/>
  <c r="B237" i="26"/>
  <c r="B32" i="26"/>
  <c r="B182" i="26"/>
  <c r="B176" i="26"/>
  <c r="B138" i="26"/>
  <c r="B21" i="26"/>
  <c r="B83" i="26"/>
  <c r="B188" i="26"/>
  <c r="B209" i="26"/>
  <c r="A209" i="26" s="1"/>
  <c r="B121" i="26"/>
  <c r="B114" i="26"/>
  <c r="B90" i="26"/>
  <c r="B35" i="26"/>
  <c r="B267" i="26"/>
  <c r="B49" i="26"/>
  <c r="B80" i="26"/>
  <c r="B172" i="26"/>
  <c r="A172" i="26" s="1"/>
  <c r="B116" i="26"/>
  <c r="B253" i="26"/>
  <c r="A253" i="26" s="1"/>
  <c r="B260" i="26"/>
  <c r="B67" i="26"/>
  <c r="B276" i="26"/>
  <c r="B211" i="26"/>
  <c r="B187" i="26"/>
  <c r="B92" i="26"/>
  <c r="A92" i="26" s="1"/>
  <c r="B150" i="26"/>
  <c r="B230" i="26"/>
  <c r="B96" i="26"/>
  <c r="B192" i="26"/>
  <c r="B134" i="26"/>
  <c r="B53" i="26"/>
  <c r="A53" i="26" s="1"/>
  <c r="B251" i="26"/>
  <c r="B73" i="26"/>
  <c r="A73" i="26" s="1"/>
  <c r="B264" i="26"/>
  <c r="B117" i="26"/>
  <c r="B106" i="26"/>
  <c r="B272" i="26"/>
  <c r="B136" i="26"/>
  <c r="A136" i="26" s="1"/>
  <c r="B166" i="26"/>
  <c r="A166" i="26" s="1"/>
  <c r="B288" i="26"/>
  <c r="A288" i="26" s="1"/>
  <c r="B164" i="26"/>
  <c r="B274" i="26"/>
  <c r="B143" i="26"/>
  <c r="A143" i="26" s="1"/>
  <c r="B194" i="26"/>
  <c r="B283" i="26"/>
  <c r="B130" i="26"/>
  <c r="B268" i="26"/>
  <c r="B286" i="26"/>
  <c r="B58" i="26"/>
  <c r="B133" i="26"/>
  <c r="B170" i="26"/>
  <c r="B216" i="26"/>
  <c r="B240" i="26"/>
  <c r="B180" i="26"/>
  <c r="B42" i="26"/>
  <c r="B279" i="26"/>
  <c r="A279" i="26" s="1"/>
  <c r="B63" i="26"/>
  <c r="B146" i="26"/>
  <c r="B109" i="26"/>
  <c r="A109" i="26" s="1"/>
  <c r="B141" i="26"/>
  <c r="B233" i="26"/>
  <c r="B281" i="26"/>
  <c r="B97" i="26"/>
  <c r="B145" i="26"/>
  <c r="A145" i="26" s="1"/>
  <c r="B256" i="26"/>
  <c r="B258" i="26"/>
  <c r="A258" i="26" s="1"/>
  <c r="B26" i="26"/>
  <c r="B44" i="26"/>
  <c r="B99" i="26"/>
  <c r="B262" i="26"/>
  <c r="B70" i="26"/>
  <c r="B46" i="26"/>
  <c r="B199" i="26"/>
  <c r="A199" i="26" s="1"/>
  <c r="B175" i="26"/>
  <c r="B224" i="26"/>
  <c r="B247" i="26"/>
  <c r="A247" i="26" s="1"/>
  <c r="B20" i="26"/>
  <c r="T24" i="33"/>
  <c r="S27" i="34"/>
  <c r="E28" i="34"/>
  <c r="O3" i="26"/>
  <c r="E19" i="26"/>
  <c r="D12" i="28"/>
  <c r="D14" i="28"/>
  <c r="E14" i="28"/>
  <c r="E13" i="28"/>
  <c r="D13" i="28"/>
  <c r="E12" i="28"/>
  <c r="A188" i="25" l="1"/>
  <c r="A233" i="25"/>
  <c r="C13" i="27"/>
  <c r="P13" i="29"/>
  <c r="A120" i="25"/>
  <c r="A255" i="26"/>
  <c r="A115" i="25"/>
  <c r="A200" i="25"/>
  <c r="A82" i="25"/>
  <c r="U21" i="31"/>
  <c r="A99" i="26"/>
  <c r="A256" i="26"/>
  <c r="A240" i="26"/>
  <c r="A192" i="26"/>
  <c r="A237" i="26"/>
  <c r="A89" i="26"/>
  <c r="A30" i="26"/>
  <c r="A227" i="26"/>
  <c r="A40" i="26"/>
  <c r="A286" i="26"/>
  <c r="A106" i="26"/>
  <c r="A221" i="26"/>
  <c r="A124" i="26"/>
  <c r="A94" i="26"/>
  <c r="A219" i="26"/>
  <c r="A242" i="26"/>
  <c r="A34" i="26"/>
  <c r="A23" i="26"/>
  <c r="A266" i="25"/>
  <c r="A127" i="25"/>
  <c r="A45" i="25"/>
  <c r="A36" i="25"/>
  <c r="A226" i="25"/>
  <c r="A216" i="25"/>
  <c r="A161" i="25"/>
  <c r="A253" i="25"/>
  <c r="A24" i="25"/>
  <c r="A148" i="25"/>
  <c r="A263" i="25"/>
  <c r="A192" i="25"/>
  <c r="H12" i="29"/>
  <c r="O12" i="29" s="1"/>
  <c r="K12" i="29"/>
  <c r="P12" i="29"/>
  <c r="G12" i="28"/>
  <c r="F12" i="28"/>
  <c r="I12" i="28"/>
  <c r="N12" i="28"/>
  <c r="J12" i="28"/>
  <c r="F13" i="28"/>
  <c r="G13" i="28"/>
  <c r="N13" i="28"/>
  <c r="H13" i="29"/>
  <c r="O13" i="29" s="1"/>
  <c r="A233" i="26"/>
  <c r="A283" i="26"/>
  <c r="A35" i="26"/>
  <c r="A24" i="26"/>
  <c r="A155" i="26"/>
  <c r="A158" i="26"/>
  <c r="A148" i="26"/>
  <c r="A30" i="25"/>
  <c r="A240" i="25"/>
  <c r="A184" i="25"/>
  <c r="A69" i="25"/>
  <c r="A118" i="25"/>
  <c r="A256" i="25"/>
  <c r="A131" i="25"/>
  <c r="A170" i="25"/>
  <c r="A78" i="25"/>
  <c r="A182" i="25"/>
  <c r="A281" i="25"/>
  <c r="A265" i="25"/>
  <c r="A215" i="25"/>
  <c r="A126" i="25"/>
  <c r="A96" i="25"/>
  <c r="A262" i="26"/>
  <c r="A267" i="26"/>
  <c r="A121" i="26"/>
  <c r="A203" i="26"/>
  <c r="A62" i="26"/>
  <c r="A168" i="25"/>
  <c r="A122" i="25"/>
  <c r="A47" i="25"/>
  <c r="A250" i="25"/>
  <c r="A74" i="25"/>
  <c r="A141" i="25"/>
  <c r="A222" i="25"/>
  <c r="A43" i="25"/>
  <c r="A63" i="26"/>
  <c r="A58" i="26"/>
  <c r="A164" i="26"/>
  <c r="A272" i="26"/>
  <c r="A67" i="26"/>
  <c r="A138" i="26"/>
  <c r="A169" i="26"/>
  <c r="A181" i="26"/>
  <c r="A270" i="26"/>
  <c r="A79" i="26"/>
  <c r="A65" i="26"/>
  <c r="A161" i="26"/>
  <c r="A91" i="26"/>
  <c r="A208" i="26"/>
  <c r="A214" i="26"/>
  <c r="A51" i="26"/>
  <c r="A249" i="26"/>
  <c r="A196" i="26"/>
  <c r="A223" i="26"/>
  <c r="A95" i="26"/>
  <c r="A275" i="26"/>
  <c r="A198" i="26"/>
  <c r="A289" i="26"/>
  <c r="A277" i="26"/>
  <c r="A190" i="26"/>
  <c r="A102" i="26"/>
  <c r="A263" i="26"/>
  <c r="T23" i="32"/>
  <c r="A46" i="26"/>
  <c r="A44" i="26"/>
  <c r="A141" i="26"/>
  <c r="A251" i="26"/>
  <c r="A187" i="26"/>
  <c r="A260" i="26"/>
  <c r="A235" i="26"/>
  <c r="A244" i="26"/>
  <c r="A113" i="26"/>
  <c r="A87" i="26"/>
  <c r="A219" i="25"/>
  <c r="A268" i="26"/>
  <c r="A117" i="26"/>
  <c r="A230" i="26"/>
  <c r="A49" i="26"/>
  <c r="A120" i="26"/>
  <c r="A38" i="26"/>
  <c r="A105" i="26"/>
  <c r="A98" i="25"/>
  <c r="A252" i="25"/>
  <c r="A35" i="25"/>
  <c r="A154" i="25"/>
  <c r="A132" i="25"/>
  <c r="A268" i="25"/>
  <c r="A149" i="25"/>
  <c r="A234" i="25"/>
  <c r="A224" i="26"/>
  <c r="A70" i="26"/>
  <c r="A26" i="26"/>
  <c r="A97" i="26"/>
  <c r="A42" i="26"/>
  <c r="A211" i="26"/>
  <c r="A114" i="26"/>
  <c r="A83" i="26"/>
  <c r="A245" i="26"/>
  <c r="A75" i="26"/>
  <c r="A123" i="26"/>
  <c r="A266" i="26"/>
  <c r="A226" i="26"/>
  <c r="Y20" i="9"/>
  <c r="A112" i="25"/>
  <c r="A39" i="25"/>
  <c r="A171" i="25"/>
  <c r="A25" i="25"/>
  <c r="A199" i="25"/>
  <c r="A92" i="25"/>
  <c r="A277" i="25"/>
  <c r="A155" i="25"/>
  <c r="A55" i="25"/>
  <c r="A80" i="25"/>
  <c r="A229" i="25"/>
  <c r="A88" i="25"/>
  <c r="A83" i="25"/>
  <c r="A245" i="25"/>
  <c r="A33" i="25"/>
  <c r="A247" i="25"/>
  <c r="A289" i="25"/>
  <c r="A212" i="25"/>
  <c r="A124" i="25"/>
  <c r="A86" i="25"/>
  <c r="A51" i="25"/>
  <c r="A227" i="25"/>
  <c r="A282" i="25"/>
  <c r="A257" i="25"/>
  <c r="A119" i="25"/>
  <c r="A259" i="25"/>
  <c r="A242" i="25"/>
  <c r="A58" i="25"/>
  <c r="A67" i="25"/>
  <c r="A99" i="25"/>
  <c r="A137" i="25"/>
  <c r="A195" i="25"/>
  <c r="A193" i="25"/>
  <c r="A106" i="25"/>
  <c r="A220" i="25"/>
  <c r="A210" i="25"/>
  <c r="A134" i="25"/>
  <c r="A146" i="25"/>
  <c r="A197" i="25"/>
  <c r="A150" i="25"/>
  <c r="A274" i="25"/>
  <c r="A72" i="25"/>
  <c r="A37" i="25"/>
  <c r="A231" i="25"/>
  <c r="A63" i="25"/>
  <c r="A225" i="25"/>
  <c r="A281" i="26"/>
  <c r="A180" i="26"/>
  <c r="A133" i="26"/>
  <c r="A130" i="26"/>
  <c r="A168" i="26"/>
  <c r="A55" i="26"/>
  <c r="A213" i="26"/>
  <c r="A112" i="26"/>
  <c r="AG20" i="9"/>
  <c r="A235" i="25"/>
  <c r="A185" i="25"/>
  <c r="A179" i="25"/>
  <c r="A239" i="25"/>
  <c r="A103" i="25"/>
  <c r="A60" i="25"/>
  <c r="A167" i="25"/>
  <c r="A136" i="25"/>
  <c r="A288" i="25"/>
  <c r="A254" i="25"/>
  <c r="A175" i="25"/>
  <c r="A85" i="25"/>
  <c r="A117" i="25"/>
  <c r="A203" i="25"/>
  <c r="A105" i="25"/>
  <c r="A280" i="25"/>
  <c r="A206" i="25"/>
  <c r="F245" i="26"/>
  <c r="F20" i="26"/>
  <c r="F203" i="26"/>
  <c r="F130" i="26"/>
  <c r="F211" i="26"/>
  <c r="F261" i="26"/>
  <c r="F27" i="26"/>
  <c r="F175" i="26"/>
  <c r="F139" i="26"/>
  <c r="F183" i="26"/>
  <c r="F56" i="26"/>
  <c r="F210" i="26"/>
  <c r="F284" i="26"/>
  <c r="F85" i="26"/>
  <c r="F83" i="26"/>
  <c r="F99" i="26"/>
  <c r="F88" i="26"/>
  <c r="F47" i="26"/>
  <c r="F64" i="26"/>
  <c r="F81" i="26"/>
  <c r="F266" i="26"/>
  <c r="F159" i="26"/>
  <c r="F285" i="26"/>
  <c r="F115" i="26"/>
  <c r="F192" i="26"/>
  <c r="F256" i="26"/>
  <c r="F260" i="26"/>
  <c r="F283" i="26"/>
  <c r="F50" i="26"/>
  <c r="F38" i="26"/>
  <c r="F231" i="26"/>
  <c r="F63" i="26"/>
  <c r="F156" i="26"/>
  <c r="F176" i="26"/>
  <c r="F40" i="26"/>
  <c r="F89" i="26"/>
  <c r="F270" i="26"/>
  <c r="F206" i="26"/>
  <c r="F234" i="26"/>
  <c r="F276" i="26"/>
  <c r="F59" i="26"/>
  <c r="F170" i="26"/>
  <c r="F288" i="26"/>
  <c r="F236" i="26"/>
  <c r="F97" i="26"/>
  <c r="F48" i="26"/>
  <c r="F182" i="26"/>
  <c r="F147" i="26"/>
  <c r="F213" i="26"/>
  <c r="F136" i="26"/>
  <c r="F112" i="26"/>
  <c r="F167" i="26"/>
  <c r="F66" i="26"/>
  <c r="F78" i="26"/>
  <c r="F133" i="26"/>
  <c r="F253" i="26"/>
  <c r="F195" i="26"/>
  <c r="F257" i="26"/>
  <c r="F229" i="26"/>
  <c r="F264" i="26"/>
  <c r="F55" i="26"/>
  <c r="F205" i="26"/>
  <c r="F119" i="26"/>
  <c r="F277" i="26"/>
  <c r="F105" i="26"/>
  <c r="F25" i="26"/>
  <c r="F42" i="26"/>
  <c r="F194" i="26"/>
  <c r="F282" i="26"/>
  <c r="F196" i="26"/>
  <c r="F94" i="26"/>
  <c r="F189" i="26"/>
  <c r="F272" i="26"/>
  <c r="F269" i="26"/>
  <c r="F174" i="26"/>
  <c r="F33" i="26"/>
  <c r="F251" i="26"/>
  <c r="F121" i="26"/>
  <c r="F77" i="26"/>
  <c r="F24" i="26"/>
  <c r="F226" i="26"/>
  <c r="F53" i="26"/>
  <c r="F22" i="26"/>
  <c r="F144" i="26"/>
  <c r="F80" i="26"/>
  <c r="F235" i="26"/>
  <c r="F69" i="26"/>
  <c r="F243" i="26"/>
  <c r="F34" i="26"/>
  <c r="F76" i="26"/>
  <c r="F28" i="26"/>
  <c r="F201" i="26"/>
  <c r="F169" i="26"/>
  <c r="F23" i="26"/>
  <c r="F113" i="26"/>
  <c r="F230" i="26"/>
  <c r="F265" i="26"/>
  <c r="F111" i="26"/>
  <c r="F149" i="26"/>
  <c r="F74" i="26"/>
  <c r="F60" i="26"/>
  <c r="F45" i="26"/>
  <c r="F140" i="26"/>
  <c r="F95" i="26"/>
  <c r="F166" i="26"/>
  <c r="F43" i="26"/>
  <c r="F278" i="26"/>
  <c r="F227" i="26"/>
  <c r="F68" i="26"/>
  <c r="F254" i="26"/>
  <c r="F199" i="26"/>
  <c r="F154" i="26"/>
  <c r="F61" i="26"/>
  <c r="F150" i="26"/>
  <c r="F275" i="26"/>
  <c r="F124" i="26"/>
  <c r="F141" i="26"/>
  <c r="F286" i="26"/>
  <c r="F187" i="26"/>
  <c r="F188" i="26"/>
  <c r="F155" i="26"/>
  <c r="F109" i="26"/>
  <c r="F51" i="26"/>
  <c r="F146" i="26"/>
  <c r="F91" i="26"/>
  <c r="F86" i="26"/>
  <c r="F193" i="26"/>
  <c r="F246" i="26"/>
  <c r="F114" i="26"/>
  <c r="F151" i="26"/>
  <c r="F19" i="26"/>
  <c r="F249" i="26"/>
  <c r="F127" i="26"/>
  <c r="F198" i="26"/>
  <c r="F160" i="26"/>
  <c r="F46" i="26"/>
  <c r="F128" i="26"/>
  <c r="F242" i="26"/>
  <c r="F72" i="26"/>
  <c r="F255" i="26"/>
  <c r="F67" i="26"/>
  <c r="F163" i="26"/>
  <c r="F103" i="26"/>
  <c r="F100" i="26"/>
  <c r="F65" i="26"/>
  <c r="F180" i="26"/>
  <c r="F287" i="26"/>
  <c r="F274" i="26"/>
  <c r="F21" i="26"/>
  <c r="F267" i="26"/>
  <c r="F239" i="26"/>
  <c r="F132" i="26"/>
  <c r="F152" i="26"/>
  <c r="F122" i="26"/>
  <c r="F137" i="26"/>
  <c r="F289" i="26"/>
  <c r="F233" i="26"/>
  <c r="F221" i="26"/>
  <c r="F143" i="26"/>
  <c r="F106" i="26"/>
  <c r="F179" i="26"/>
  <c r="F197" i="26"/>
  <c r="F98" i="26"/>
  <c r="F252" i="26"/>
  <c r="F117" i="26"/>
  <c r="F110" i="26"/>
  <c r="F26" i="26"/>
  <c r="F123" i="26"/>
  <c r="F30" i="26"/>
  <c r="F126" i="26"/>
  <c r="F240" i="26"/>
  <c r="F262" i="26"/>
  <c r="F165" i="26"/>
  <c r="F35" i="26"/>
  <c r="F84" i="26"/>
  <c r="F184" i="26"/>
  <c r="F222" i="26"/>
  <c r="F200" i="26"/>
  <c r="F70" i="26"/>
  <c r="F181" i="26"/>
  <c r="F247" i="26"/>
  <c r="F172" i="26"/>
  <c r="F75" i="26"/>
  <c r="F52" i="26"/>
  <c r="F250" i="26"/>
  <c r="F107" i="26"/>
  <c r="F162" i="26"/>
  <c r="F148" i="26"/>
  <c r="F31" i="26"/>
  <c r="F212" i="26"/>
  <c r="F145" i="26"/>
  <c r="F281" i="26"/>
  <c r="F44" i="26"/>
  <c r="F39" i="26"/>
  <c r="F207" i="26"/>
  <c r="F138" i="26"/>
  <c r="F73" i="26"/>
  <c r="F225" i="26"/>
  <c r="F131" i="26"/>
  <c r="F279" i="26"/>
  <c r="F158" i="26"/>
  <c r="F118" i="26"/>
  <c r="F220" i="26"/>
  <c r="F214" i="26"/>
  <c r="F57" i="26"/>
  <c r="F164" i="26"/>
  <c r="F204" i="26"/>
  <c r="F215" i="26"/>
  <c r="F238" i="26"/>
  <c r="F135" i="26"/>
  <c r="F36" i="26"/>
  <c r="F237" i="26"/>
  <c r="F224" i="26"/>
  <c r="F54" i="26"/>
  <c r="F186" i="26"/>
  <c r="F71" i="26"/>
  <c r="F102" i="26"/>
  <c r="F218" i="26"/>
  <c r="F232" i="26"/>
  <c r="F259" i="26"/>
  <c r="F41" i="26"/>
  <c r="F244" i="26"/>
  <c r="F185" i="26"/>
  <c r="F129" i="26"/>
  <c r="F90" i="26"/>
  <c r="F82" i="26"/>
  <c r="F217" i="26"/>
  <c r="F101" i="26"/>
  <c r="F92" i="26"/>
  <c r="F248" i="26"/>
  <c r="F178" i="26"/>
  <c r="F216" i="26"/>
  <c r="F58" i="26"/>
  <c r="F280" i="26"/>
  <c r="F120" i="26"/>
  <c r="F125" i="26"/>
  <c r="F271" i="26"/>
  <c r="F79" i="26"/>
  <c r="F108" i="26"/>
  <c r="F258" i="26"/>
  <c r="F62" i="26"/>
  <c r="F87" i="26"/>
  <c r="F177" i="26"/>
  <c r="F202" i="26"/>
  <c r="F161" i="26"/>
  <c r="F142" i="26"/>
  <c r="F273" i="26"/>
  <c r="F228" i="26"/>
  <c r="F32" i="26"/>
  <c r="F93" i="26"/>
  <c r="F173" i="26"/>
  <c r="F168" i="26"/>
  <c r="F37" i="26"/>
  <c r="F153" i="26"/>
  <c r="F241" i="26"/>
  <c r="F116" i="26"/>
  <c r="F157" i="26"/>
  <c r="F263" i="26"/>
  <c r="F96" i="26"/>
  <c r="F223" i="26"/>
  <c r="F208" i="26"/>
  <c r="F29" i="26"/>
  <c r="F209" i="26"/>
  <c r="F219" i="26"/>
  <c r="F190" i="26"/>
  <c r="F134" i="26"/>
  <c r="F49" i="26"/>
  <c r="F171" i="26"/>
  <c r="F191" i="26"/>
  <c r="F104" i="26"/>
  <c r="F268" i="26"/>
  <c r="A31" i="26"/>
  <c r="A273" i="26"/>
  <c r="A68" i="26"/>
  <c r="A173" i="26"/>
  <c r="A71" i="26"/>
  <c r="A36" i="26"/>
  <c r="A171" i="26"/>
  <c r="A69" i="26"/>
  <c r="A115" i="26"/>
  <c r="A193" i="26"/>
  <c r="A159" i="26"/>
  <c r="A59" i="26"/>
  <c r="A231" i="26"/>
  <c r="A174" i="26"/>
  <c r="A72" i="26"/>
  <c r="S24" i="32"/>
  <c r="U23" i="32" s="1"/>
  <c r="E25" i="32"/>
  <c r="A216" i="26"/>
  <c r="A194" i="26"/>
  <c r="M22" i="9"/>
  <c r="D11" i="23" s="1"/>
  <c r="A170" i="26"/>
  <c r="A172" i="25"/>
  <c r="A142" i="25"/>
  <c r="A143" i="25"/>
  <c r="A108" i="25"/>
  <c r="A201" i="25"/>
  <c r="A144" i="25"/>
  <c r="A283" i="25"/>
  <c r="T27" i="34"/>
  <c r="U26" i="34"/>
  <c r="B13" i="26"/>
  <c r="B12" i="26"/>
  <c r="A20" i="26"/>
  <c r="A182" i="26"/>
  <c r="S23" i="31"/>
  <c r="U22" i="31" s="1"/>
  <c r="E24" i="31"/>
  <c r="A113" i="25"/>
  <c r="A156" i="25"/>
  <c r="A56" i="25"/>
  <c r="A40" i="25"/>
  <c r="A89" i="25"/>
  <c r="A90" i="25"/>
  <c r="E20" i="26"/>
  <c r="S19" i="26"/>
  <c r="S28" i="34"/>
  <c r="T28" i="34" s="1"/>
  <c r="E29" i="34"/>
  <c r="A175" i="26"/>
  <c r="A146" i="26"/>
  <c r="A274" i="26"/>
  <c r="A264" i="26"/>
  <c r="A134" i="26"/>
  <c r="A96" i="26"/>
  <c r="A80" i="26"/>
  <c r="A90" i="26"/>
  <c r="A188" i="26"/>
  <c r="A176" i="26"/>
  <c r="A284" i="26"/>
  <c r="A238" i="26"/>
  <c r="A28" i="26"/>
  <c r="A60" i="26"/>
  <c r="A100" i="26"/>
  <c r="A204" i="26"/>
  <c r="A74" i="26"/>
  <c r="A246" i="26"/>
  <c r="A101" i="26"/>
  <c r="A287" i="26"/>
  <c r="A54" i="26"/>
  <c r="A110" i="26"/>
  <c r="A144" i="26"/>
  <c r="A41" i="26"/>
  <c r="A157" i="26"/>
  <c r="A122" i="26"/>
  <c r="A212" i="26"/>
  <c r="A278" i="26"/>
  <c r="A225" i="26"/>
  <c r="A185" i="26"/>
  <c r="A167" i="26"/>
  <c r="A25" i="26"/>
  <c r="A232" i="26"/>
  <c r="A139" i="26"/>
  <c r="A147" i="26"/>
  <c r="A81" i="26"/>
  <c r="A153" i="26"/>
  <c r="A178" i="26"/>
  <c r="A111" i="26"/>
  <c r="A282" i="26"/>
  <c r="A265" i="26"/>
  <c r="A132" i="26"/>
  <c r="A280" i="26"/>
  <c r="A129" i="26"/>
  <c r="A210" i="26"/>
  <c r="B13" i="25"/>
  <c r="B12" i="25"/>
  <c r="A20" i="25"/>
  <c r="A243" i="25"/>
  <c r="A121" i="25"/>
  <c r="A284" i="25"/>
  <c r="A48" i="25"/>
  <c r="A244" i="25"/>
  <c r="A275" i="25"/>
  <c r="A169" i="25"/>
  <c r="A213" i="25"/>
  <c r="A157" i="25"/>
  <c r="A129" i="25"/>
  <c r="A181" i="25"/>
  <c r="A73" i="25"/>
  <c r="A158" i="25"/>
  <c r="A97" i="25"/>
  <c r="A165" i="25"/>
  <c r="A125" i="25"/>
  <c r="A28" i="25"/>
  <c r="A52" i="25"/>
  <c r="A218" i="25"/>
  <c r="A214" i="25"/>
  <c r="A163" i="25"/>
  <c r="A177" i="25"/>
  <c r="A42" i="25"/>
  <c r="A183" i="25"/>
  <c r="A251" i="25"/>
  <c r="A221" i="25"/>
  <c r="A248" i="25"/>
  <c r="A196" i="25"/>
  <c r="A46" i="25"/>
  <c r="A34" i="25"/>
  <c r="A68" i="25"/>
  <c r="A264" i="25"/>
  <c r="A95" i="25"/>
  <c r="A77" i="25"/>
  <c r="A130" i="25"/>
  <c r="A273" i="25"/>
  <c r="A186" i="25"/>
  <c r="A140" i="25"/>
  <c r="A29" i="25"/>
  <c r="A255" i="25"/>
  <c r="A207" i="25"/>
  <c r="A153" i="25"/>
  <c r="B23" i="24"/>
  <c r="B270" i="24"/>
  <c r="B207" i="24"/>
  <c r="B70" i="24"/>
  <c r="B213" i="24"/>
  <c r="B239" i="24"/>
  <c r="B286" i="24"/>
  <c r="B85" i="24"/>
  <c r="B189" i="24"/>
  <c r="B45" i="24"/>
  <c r="B157" i="24"/>
  <c r="B242" i="24"/>
  <c r="B250" i="24"/>
  <c r="B49" i="24"/>
  <c r="B136" i="24"/>
  <c r="B203" i="24"/>
  <c r="B129" i="24"/>
  <c r="B201" i="24"/>
  <c r="B266" i="24"/>
  <c r="B200" i="24"/>
  <c r="B65" i="24"/>
  <c r="B243" i="24"/>
  <c r="B256" i="24"/>
  <c r="B267" i="24"/>
  <c r="B174" i="24"/>
  <c r="B74" i="24"/>
  <c r="B160" i="24"/>
  <c r="B197" i="24"/>
  <c r="B156" i="24"/>
  <c r="B42" i="24"/>
  <c r="B146" i="24"/>
  <c r="B289" i="24"/>
  <c r="B285" i="24"/>
  <c r="B206" i="24"/>
  <c r="B118" i="24"/>
  <c r="B236" i="24"/>
  <c r="B195" i="24"/>
  <c r="B144" i="24"/>
  <c r="B223" i="24"/>
  <c r="B249" i="24"/>
  <c r="B21" i="24"/>
  <c r="B211" i="24"/>
  <c r="B120" i="24"/>
  <c r="B151" i="24"/>
  <c r="B180" i="24"/>
  <c r="B234" i="24"/>
  <c r="B94" i="24"/>
  <c r="B47" i="24"/>
  <c r="B220" i="24"/>
  <c r="B280" i="24"/>
  <c r="B92" i="24"/>
  <c r="B259" i="24"/>
  <c r="B139" i="24"/>
  <c r="B86" i="24"/>
  <c r="B282" i="24"/>
  <c r="B183" i="24"/>
  <c r="B110" i="24"/>
  <c r="B115" i="24"/>
  <c r="B138" i="24"/>
  <c r="B178" i="24"/>
  <c r="B133" i="24"/>
  <c r="B202" i="24"/>
  <c r="A202" i="24" s="1"/>
  <c r="B37" i="24"/>
  <c r="B154" i="24"/>
  <c r="B271" i="24"/>
  <c r="B276" i="24"/>
  <c r="B66" i="24"/>
  <c r="B279" i="24"/>
  <c r="B68" i="24"/>
  <c r="B119" i="24"/>
  <c r="B56" i="24"/>
  <c r="B61" i="24"/>
  <c r="B167" i="24"/>
  <c r="B233" i="24"/>
  <c r="B232" i="24"/>
  <c r="B145" i="24"/>
  <c r="B194" i="24"/>
  <c r="B226" i="24"/>
  <c r="B130" i="24"/>
  <c r="B26" i="24"/>
  <c r="B55" i="24"/>
  <c r="B107" i="24"/>
  <c r="B38" i="24"/>
  <c r="A38" i="24" s="1"/>
  <c r="B231" i="24"/>
  <c r="B46" i="24"/>
  <c r="B196" i="24"/>
  <c r="B105" i="24"/>
  <c r="B230" i="24"/>
  <c r="B98" i="24"/>
  <c r="B155" i="24"/>
  <c r="B126" i="24"/>
  <c r="B41" i="24"/>
  <c r="B254" i="24"/>
  <c r="B141" i="24"/>
  <c r="B215" i="24"/>
  <c r="B39" i="24"/>
  <c r="B238" i="24"/>
  <c r="B52" i="24"/>
  <c r="B218" i="24"/>
  <c r="B247" i="24"/>
  <c r="B121" i="24"/>
  <c r="B90" i="24"/>
  <c r="B222" i="24"/>
  <c r="B48" i="24"/>
  <c r="A48" i="24" s="1"/>
  <c r="B25" i="24"/>
  <c r="B205" i="24"/>
  <c r="B212" i="24"/>
  <c r="B89" i="24"/>
  <c r="B244" i="24"/>
  <c r="B187" i="24"/>
  <c r="B169" i="24"/>
  <c r="B125" i="24"/>
  <c r="B83" i="24"/>
  <c r="B142" i="24"/>
  <c r="A142" i="24" s="1"/>
  <c r="B152" i="24"/>
  <c r="B168" i="24"/>
  <c r="B209" i="24"/>
  <c r="B64" i="24"/>
  <c r="B27" i="24"/>
  <c r="B75" i="24"/>
  <c r="B103" i="24"/>
  <c r="B35" i="24"/>
  <c r="B227" i="24"/>
  <c r="B158" i="24"/>
  <c r="B283" i="24"/>
  <c r="B148" i="24"/>
  <c r="B172" i="24"/>
  <c r="B229" i="24"/>
  <c r="B79" i="24"/>
  <c r="B88" i="24"/>
  <c r="B51" i="24"/>
  <c r="B50" i="24"/>
  <c r="B186" i="24"/>
  <c r="B272" i="24"/>
  <c r="B30" i="24"/>
  <c r="B112" i="24"/>
  <c r="B82" i="24"/>
  <c r="B63" i="24"/>
  <c r="B128" i="24"/>
  <c r="B29" i="24"/>
  <c r="B109" i="24"/>
  <c r="B173" i="24"/>
  <c r="B191" i="24"/>
  <c r="B24" i="24"/>
  <c r="B241" i="24"/>
  <c r="B165" i="24"/>
  <c r="B164" i="24"/>
  <c r="B28" i="24"/>
  <c r="B31" i="24"/>
  <c r="B44" i="24"/>
  <c r="B275" i="24"/>
  <c r="B258" i="24"/>
  <c r="B84" i="24"/>
  <c r="A84" i="24" s="1"/>
  <c r="B217" i="24"/>
  <c r="B263" i="24"/>
  <c r="B248" i="24"/>
  <c r="A248" i="24" s="1"/>
  <c r="B91" i="24"/>
  <c r="B134" i="24"/>
  <c r="B163" i="24"/>
  <c r="B181" i="24"/>
  <c r="B159" i="24"/>
  <c r="B264" i="24"/>
  <c r="B204" i="24"/>
  <c r="B135" i="24"/>
  <c r="B221" i="24"/>
  <c r="A221" i="24" s="1"/>
  <c r="B235" i="24"/>
  <c r="A235" i="24" s="1"/>
  <c r="B190" i="24"/>
  <c r="B219" i="24"/>
  <c r="B80" i="24"/>
  <c r="A80" i="24" s="1"/>
  <c r="B188" i="24"/>
  <c r="A188" i="24" s="1"/>
  <c r="B76" i="24"/>
  <c r="B36" i="24"/>
  <c r="B93" i="24"/>
  <c r="B54" i="24"/>
  <c r="B122" i="24"/>
  <c r="B261" i="24"/>
  <c r="B77" i="24"/>
  <c r="B268" i="24"/>
  <c r="B123" i="24"/>
  <c r="B59" i="24"/>
  <c r="B78" i="24"/>
  <c r="B182" i="24"/>
  <c r="B58" i="24"/>
  <c r="B33" i="24"/>
  <c r="B111" i="24"/>
  <c r="A111" i="24" s="1"/>
  <c r="B193" i="24"/>
  <c r="B171" i="24"/>
  <c r="B149" i="24"/>
  <c r="B99" i="24"/>
  <c r="A99" i="24" s="1"/>
  <c r="B106" i="24"/>
  <c r="B100" i="24"/>
  <c r="B278" i="24"/>
  <c r="B67" i="24"/>
  <c r="B265" i="24"/>
  <c r="A265" i="24" s="1"/>
  <c r="B147" i="24"/>
  <c r="A147" i="24" s="1"/>
  <c r="B273" i="24"/>
  <c r="B274" i="24"/>
  <c r="B104" i="24"/>
  <c r="B101" i="24"/>
  <c r="B170" i="24"/>
  <c r="B185" i="24"/>
  <c r="B40" i="24"/>
  <c r="B253" i="24"/>
  <c r="B117" i="24"/>
  <c r="B277" i="24"/>
  <c r="B96" i="24"/>
  <c r="B87" i="24"/>
  <c r="B140" i="24"/>
  <c r="B132" i="24"/>
  <c r="B199" i="24"/>
  <c r="B131" i="24"/>
  <c r="A131" i="24" s="1"/>
  <c r="B281" i="24"/>
  <c r="B153" i="24"/>
  <c r="B177" i="24"/>
  <c r="B225" i="24"/>
  <c r="B166" i="24"/>
  <c r="B71" i="24"/>
  <c r="B102" i="24"/>
  <c r="B124" i="24"/>
  <c r="A124" i="24" s="1"/>
  <c r="B161" i="24"/>
  <c r="B113" i="24"/>
  <c r="B127" i="24"/>
  <c r="B60" i="24"/>
  <c r="B137" i="24"/>
  <c r="B53" i="24"/>
  <c r="B62" i="24"/>
  <c r="B246" i="24"/>
  <c r="B214" i="24"/>
  <c r="B262" i="24"/>
  <c r="B95" i="24"/>
  <c r="B69" i="24"/>
  <c r="B72" i="24"/>
  <c r="B162" i="24"/>
  <c r="B255" i="24"/>
  <c r="B34" i="24"/>
  <c r="B208" i="24"/>
  <c r="B269" i="24"/>
  <c r="B228" i="24"/>
  <c r="B150" i="24"/>
  <c r="B57" i="24"/>
  <c r="B240" i="24"/>
  <c r="B73" i="24"/>
  <c r="B284" i="24"/>
  <c r="B116" i="24"/>
  <c r="B43" i="24"/>
  <c r="B143" i="24"/>
  <c r="A143" i="24" s="1"/>
  <c r="B175" i="24"/>
  <c r="B32" i="24"/>
  <c r="B287" i="24"/>
  <c r="B179" i="24"/>
  <c r="B251" i="24"/>
  <c r="B260" i="24"/>
  <c r="A260" i="24" s="1"/>
  <c r="B245" i="24"/>
  <c r="A245" i="24" s="1"/>
  <c r="B257" i="24"/>
  <c r="B288" i="24"/>
  <c r="B198" i="24"/>
  <c r="A198" i="24" s="1"/>
  <c r="B81" i="24"/>
  <c r="A81" i="24" s="1"/>
  <c r="B224" i="24"/>
  <c r="B97" i="24"/>
  <c r="B114" i="24"/>
  <c r="B192" i="24"/>
  <c r="B210" i="24"/>
  <c r="B237" i="24"/>
  <c r="B176" i="24"/>
  <c r="B216" i="24"/>
  <c r="B108" i="24"/>
  <c r="A108" i="24" s="1"/>
  <c r="B184" i="24"/>
  <c r="B252" i="24"/>
  <c r="B22" i="24"/>
  <c r="A22" i="24" s="1"/>
  <c r="B20" i="24"/>
  <c r="A191" i="26"/>
  <c r="A151" i="26"/>
  <c r="A52" i="26"/>
  <c r="A177" i="26"/>
  <c r="A228" i="26"/>
  <c r="A239" i="26"/>
  <c r="A236" i="26"/>
  <c r="A285" i="26"/>
  <c r="A197" i="26"/>
  <c r="A118" i="26"/>
  <c r="A241" i="26"/>
  <c r="A29" i="26"/>
  <c r="A98" i="26"/>
  <c r="A220" i="26"/>
  <c r="A217" i="26"/>
  <c r="A93" i="26"/>
  <c r="A261" i="26"/>
  <c r="A165" i="26"/>
  <c r="A142" i="26"/>
  <c r="A252" i="26"/>
  <c r="A205" i="26"/>
  <c r="A33" i="26"/>
  <c r="A254" i="26"/>
  <c r="A61" i="26"/>
  <c r="A200" i="26"/>
  <c r="A108" i="26"/>
  <c r="A88" i="26"/>
  <c r="A125" i="26"/>
  <c r="A22" i="26"/>
  <c r="A202" i="26"/>
  <c r="A131" i="26"/>
  <c r="A183" i="26"/>
  <c r="A39" i="26"/>
  <c r="A241" i="25"/>
  <c r="A21" i="25"/>
  <c r="A91" i="25"/>
  <c r="A49" i="25"/>
  <c r="A260" i="25"/>
  <c r="A176" i="25"/>
  <c r="A135" i="25"/>
  <c r="A38" i="25"/>
  <c r="A209" i="25"/>
  <c r="A173" i="25"/>
  <c r="A84" i="25"/>
  <c r="A267" i="25"/>
  <c r="A272" i="25"/>
  <c r="A190" i="25"/>
  <c r="A194" i="25"/>
  <c r="A174" i="25"/>
  <c r="A138" i="25"/>
  <c r="A104" i="25"/>
  <c r="A211" i="25"/>
  <c r="A286" i="25"/>
  <c r="A116" i="25"/>
  <c r="A230" i="25"/>
  <c r="A111" i="25"/>
  <c r="A65" i="25"/>
  <c r="A232" i="25"/>
  <c r="A101" i="25"/>
  <c r="A269" i="25"/>
  <c r="A79" i="25"/>
  <c r="A71" i="25"/>
  <c r="A26" i="25"/>
  <c r="A224" i="25"/>
  <c r="A62" i="25"/>
  <c r="A205" i="25"/>
  <c r="A145" i="25"/>
  <c r="A93" i="25"/>
  <c r="A102" i="25"/>
  <c r="A178" i="25"/>
  <c r="A236" i="25"/>
  <c r="T21" i="9"/>
  <c r="V21" i="9"/>
  <c r="X21" i="9"/>
  <c r="W21" i="9"/>
  <c r="AJ21" i="9" s="1"/>
  <c r="AK21" i="9" s="1"/>
  <c r="AF21" i="9" s="1"/>
  <c r="A150" i="26"/>
  <c r="A276" i="26"/>
  <c r="A116" i="26"/>
  <c r="A21" i="26"/>
  <c r="A32" i="26"/>
  <c r="A269" i="26"/>
  <c r="A27" i="26"/>
  <c r="A107" i="26"/>
  <c r="A66" i="26"/>
  <c r="A162" i="26"/>
  <c r="A248" i="26"/>
  <c r="A64" i="26"/>
  <c r="A189" i="26"/>
  <c r="A250" i="26"/>
  <c r="A243" i="26"/>
  <c r="A259" i="26"/>
  <c r="A152" i="26"/>
  <c r="A257" i="26"/>
  <c r="A229" i="26"/>
  <c r="A128" i="26"/>
  <c r="A222" i="26"/>
  <c r="A104" i="26"/>
  <c r="A163" i="26"/>
  <c r="A76" i="26"/>
  <c r="A207" i="26"/>
  <c r="A47" i="26"/>
  <c r="A37" i="26"/>
  <c r="A119" i="26"/>
  <c r="A77" i="26"/>
  <c r="A45" i="26"/>
  <c r="A186" i="26"/>
  <c r="A50" i="26"/>
  <c r="A135" i="26"/>
  <c r="A234" i="26"/>
  <c r="A195" i="26"/>
  <c r="A84" i="26"/>
  <c r="A137" i="26"/>
  <c r="A160" i="26"/>
  <c r="A85" i="26"/>
  <c r="A43" i="26"/>
  <c r="A140" i="26"/>
  <c r="A56" i="26"/>
  <c r="A271" i="26"/>
  <c r="S25" i="33"/>
  <c r="E26" i="33"/>
  <c r="A31" i="25"/>
  <c r="A114" i="25"/>
  <c r="A123" i="25"/>
  <c r="A189" i="25"/>
  <c r="A87" i="25"/>
  <c r="A44" i="25"/>
  <c r="A180" i="25"/>
  <c r="A278" i="25"/>
  <c r="A162" i="25"/>
  <c r="A246" i="25"/>
  <c r="A160" i="25"/>
  <c r="A217" i="25"/>
  <c r="A128" i="25"/>
  <c r="A228" i="25"/>
  <c r="A133" i="25"/>
  <c r="A261" i="25"/>
  <c r="A202" i="25"/>
  <c r="A50" i="25"/>
  <c r="A64" i="25"/>
  <c r="A75" i="25"/>
  <c r="A57" i="25"/>
  <c r="A285" i="25"/>
  <c r="A223" i="25"/>
  <c r="A258" i="25"/>
  <c r="A139" i="25"/>
  <c r="A166" i="25"/>
  <c r="A279" i="25"/>
  <c r="A61" i="25"/>
  <c r="A22" i="25"/>
  <c r="A151" i="25"/>
  <c r="A262" i="25"/>
  <c r="A109" i="25"/>
  <c r="A204" i="25"/>
  <c r="A147" i="25"/>
  <c r="A81" i="25"/>
  <c r="A32" i="25"/>
  <c r="A198" i="25"/>
  <c r="A59" i="25"/>
  <c r="A276" i="25"/>
  <c r="A191" i="25"/>
  <c r="D12" i="27"/>
  <c r="D13" i="27"/>
  <c r="E12" i="27"/>
  <c r="E13" i="27"/>
  <c r="D14" i="27"/>
  <c r="E14" i="27"/>
  <c r="A101" i="24" l="1"/>
  <c r="A78" i="24"/>
  <c r="I12" i="27"/>
  <c r="F12" i="27"/>
  <c r="G12" i="27"/>
  <c r="F13" i="27"/>
  <c r="G13" i="27"/>
  <c r="N12" i="27"/>
  <c r="J12" i="27"/>
  <c r="N13" i="27"/>
  <c r="L14" i="39"/>
  <c r="M14" i="39" s="1"/>
  <c r="N14" i="39" s="1"/>
  <c r="P14" i="39" s="1"/>
  <c r="T24" i="32"/>
  <c r="A123" i="24"/>
  <c r="H12" i="28"/>
  <c r="O12" i="28" s="1"/>
  <c r="K12" i="28"/>
  <c r="Q12" i="29"/>
  <c r="P12" i="28"/>
  <c r="Q16" i="9"/>
  <c r="AB16" i="9" s="1"/>
  <c r="H13" i="28"/>
  <c r="O13" i="28" s="1"/>
  <c r="P13" i="28"/>
  <c r="A214" i="24"/>
  <c r="A140" i="24"/>
  <c r="A251" i="24"/>
  <c r="A175" i="24"/>
  <c r="A284" i="24"/>
  <c r="A69" i="24"/>
  <c r="A122" i="24"/>
  <c r="A190" i="24"/>
  <c r="A210" i="24"/>
  <c r="A255" i="24"/>
  <c r="A104" i="24"/>
  <c r="A134" i="24"/>
  <c r="A272" i="24"/>
  <c r="A196" i="24"/>
  <c r="A114" i="24"/>
  <c r="A32" i="24"/>
  <c r="A116" i="24"/>
  <c r="A72" i="24"/>
  <c r="A166" i="24"/>
  <c r="A281" i="24"/>
  <c r="A273" i="24"/>
  <c r="A278" i="24"/>
  <c r="A149" i="24"/>
  <c r="A36" i="24"/>
  <c r="A135" i="24"/>
  <c r="A181" i="24"/>
  <c r="A24" i="24"/>
  <c r="A50" i="24"/>
  <c r="A75" i="24"/>
  <c r="A168" i="24"/>
  <c r="A145" i="24"/>
  <c r="A97" i="24"/>
  <c r="A288" i="24"/>
  <c r="A246" i="24"/>
  <c r="A225" i="24"/>
  <c r="A87" i="24"/>
  <c r="A100" i="24"/>
  <c r="A163" i="24"/>
  <c r="A263" i="24"/>
  <c r="A275" i="24"/>
  <c r="A128" i="24"/>
  <c r="A227" i="24"/>
  <c r="A212" i="24"/>
  <c r="A222" i="24"/>
  <c r="A218" i="24"/>
  <c r="A105" i="24"/>
  <c r="A130" i="24"/>
  <c r="A56" i="24"/>
  <c r="A66" i="24"/>
  <c r="A92" i="24"/>
  <c r="A94" i="24"/>
  <c r="A120" i="24"/>
  <c r="A160" i="24"/>
  <c r="A256" i="24"/>
  <c r="A266" i="24"/>
  <c r="A157" i="24"/>
  <c r="A286" i="24"/>
  <c r="A207" i="24"/>
  <c r="Y21" i="9"/>
  <c r="A184" i="24"/>
  <c r="A237" i="24"/>
  <c r="A150" i="24"/>
  <c r="A34" i="24"/>
  <c r="A60" i="24"/>
  <c r="A253" i="24"/>
  <c r="A171" i="24"/>
  <c r="A58" i="24"/>
  <c r="A76" i="24"/>
  <c r="A204" i="24"/>
  <c r="A30" i="24"/>
  <c r="A51" i="24"/>
  <c r="A27" i="24"/>
  <c r="A152" i="24"/>
  <c r="A169" i="24"/>
  <c r="A215" i="24"/>
  <c r="A126" i="24"/>
  <c r="A232" i="24"/>
  <c r="A37" i="24"/>
  <c r="A138" i="24"/>
  <c r="A282" i="24"/>
  <c r="A118" i="24"/>
  <c r="A146" i="24"/>
  <c r="A136" i="24"/>
  <c r="T23" i="31"/>
  <c r="A179" i="24"/>
  <c r="A62" i="24"/>
  <c r="A40" i="24"/>
  <c r="A268" i="24"/>
  <c r="A155" i="24"/>
  <c r="A86" i="24"/>
  <c r="A243" i="24"/>
  <c r="A201" i="24"/>
  <c r="C13" i="25"/>
  <c r="C13" i="26"/>
  <c r="AG21" i="9"/>
  <c r="A43" i="24"/>
  <c r="A240" i="24"/>
  <c r="A269" i="24"/>
  <c r="A262" i="24"/>
  <c r="A53" i="24"/>
  <c r="A113" i="24"/>
  <c r="A71" i="24"/>
  <c r="A277" i="24"/>
  <c r="A159" i="24"/>
  <c r="A91" i="24"/>
  <c r="A244" i="24"/>
  <c r="A46" i="24"/>
  <c r="A271" i="24"/>
  <c r="A164" i="24"/>
  <c r="U24" i="33"/>
  <c r="S25" i="32"/>
  <c r="U24" i="32" s="1"/>
  <c r="E26" i="32"/>
  <c r="B12" i="24"/>
  <c r="B13" i="24"/>
  <c r="A20" i="24"/>
  <c r="A224" i="24"/>
  <c r="A257" i="24"/>
  <c r="A73" i="24"/>
  <c r="A228" i="24"/>
  <c r="A95" i="24"/>
  <c r="A127" i="24"/>
  <c r="A102" i="24"/>
  <c r="A177" i="24"/>
  <c r="A199" i="24"/>
  <c r="A96" i="24"/>
  <c r="A106" i="24"/>
  <c r="A193" i="24"/>
  <c r="A182" i="24"/>
  <c r="A54" i="24"/>
  <c r="A264" i="24"/>
  <c r="A217" i="24"/>
  <c r="A44" i="24"/>
  <c r="A165" i="24"/>
  <c r="A173" i="24"/>
  <c r="A63" i="24"/>
  <c r="A88" i="24"/>
  <c r="A148" i="24"/>
  <c r="A35" i="24"/>
  <c r="A64" i="24"/>
  <c r="A187" i="24"/>
  <c r="A205" i="24"/>
  <c r="A90" i="24"/>
  <c r="A52" i="24"/>
  <c r="A141" i="24"/>
  <c r="A107" i="24"/>
  <c r="A226" i="24"/>
  <c r="A233" i="24"/>
  <c r="A119" i="24"/>
  <c r="A276" i="24"/>
  <c r="A115" i="24"/>
  <c r="A280" i="24"/>
  <c r="A234" i="24"/>
  <c r="A211" i="24"/>
  <c r="A144" i="24"/>
  <c r="A206" i="24"/>
  <c r="A42" i="24"/>
  <c r="A74" i="24"/>
  <c r="A49" i="24"/>
  <c r="A45" i="24"/>
  <c r="A239" i="24"/>
  <c r="A270" i="24"/>
  <c r="T25" i="33"/>
  <c r="S29" i="34"/>
  <c r="U28" i="34" s="1"/>
  <c r="E30" i="34"/>
  <c r="X22" i="9"/>
  <c r="T22" i="9"/>
  <c r="W22" i="9"/>
  <c r="AJ22" i="9" s="1"/>
  <c r="AK22" i="9" s="1"/>
  <c r="AF22" i="9" s="1"/>
  <c r="V22" i="9"/>
  <c r="S20" i="26"/>
  <c r="T20" i="26" s="1"/>
  <c r="E21" i="26"/>
  <c r="A216" i="24"/>
  <c r="A192" i="24"/>
  <c r="A287" i="24"/>
  <c r="A162" i="24"/>
  <c r="A153" i="24"/>
  <c r="A132" i="24"/>
  <c r="A185" i="24"/>
  <c r="A274" i="24"/>
  <c r="A67" i="24"/>
  <c r="A77" i="24"/>
  <c r="A93" i="24"/>
  <c r="A31" i="24"/>
  <c r="A241" i="24"/>
  <c r="A109" i="24"/>
  <c r="A82" i="24"/>
  <c r="A186" i="24"/>
  <c r="A79" i="24"/>
  <c r="A283" i="24"/>
  <c r="A103" i="24"/>
  <c r="A209" i="24"/>
  <c r="A83" i="24"/>
  <c r="A25" i="24"/>
  <c r="A121" i="24"/>
  <c r="A238" i="24"/>
  <c r="A254" i="24"/>
  <c r="A98" i="24"/>
  <c r="A55" i="24"/>
  <c r="A194" i="24"/>
  <c r="A167" i="24"/>
  <c r="A68" i="24"/>
  <c r="A133" i="24"/>
  <c r="A110" i="24"/>
  <c r="A139" i="24"/>
  <c r="A220" i="24"/>
  <c r="A180" i="24"/>
  <c r="A21" i="24"/>
  <c r="A195" i="24"/>
  <c r="A285" i="24"/>
  <c r="A156" i="24"/>
  <c r="A174" i="24"/>
  <c r="A65" i="24"/>
  <c r="A129" i="24"/>
  <c r="A250" i="24"/>
  <c r="A189" i="24"/>
  <c r="A213" i="24"/>
  <c r="A23" i="24"/>
  <c r="S24" i="31"/>
  <c r="U23" i="31" s="1"/>
  <c r="E25" i="31"/>
  <c r="A191" i="24"/>
  <c r="A172" i="24"/>
  <c r="A223" i="24"/>
  <c r="B61" i="23"/>
  <c r="B130" i="23"/>
  <c r="B59" i="23"/>
  <c r="B179" i="23"/>
  <c r="B69" i="23"/>
  <c r="B90" i="23"/>
  <c r="B273" i="23"/>
  <c r="B131" i="23"/>
  <c r="B161" i="23"/>
  <c r="B92" i="23"/>
  <c r="B244" i="23"/>
  <c r="B205" i="23"/>
  <c r="B53" i="23"/>
  <c r="B22" i="23"/>
  <c r="B258" i="23"/>
  <c r="B149" i="23"/>
  <c r="B212" i="23"/>
  <c r="B89" i="23"/>
  <c r="B223" i="23"/>
  <c r="B48" i="23"/>
  <c r="B106" i="23"/>
  <c r="B256" i="23"/>
  <c r="B98" i="23"/>
  <c r="B233" i="23"/>
  <c r="B31" i="23"/>
  <c r="B253" i="23"/>
  <c r="B51" i="23"/>
  <c r="B214" i="23"/>
  <c r="B139" i="23"/>
  <c r="B199" i="23"/>
  <c r="B193" i="23"/>
  <c r="B65" i="23"/>
  <c r="B261" i="23"/>
  <c r="B169" i="23"/>
  <c r="B210" i="23"/>
  <c r="B127" i="23"/>
  <c r="B27" i="23"/>
  <c r="B56" i="23"/>
  <c r="B82" i="23"/>
  <c r="B151" i="23"/>
  <c r="B45" i="23"/>
  <c r="B85" i="23"/>
  <c r="B269" i="23"/>
  <c r="B68" i="23"/>
  <c r="B145" i="23"/>
  <c r="B237" i="23"/>
  <c r="B202" i="23"/>
  <c r="B146" i="23"/>
  <c r="B276" i="23"/>
  <c r="B123" i="23"/>
  <c r="B105" i="23"/>
  <c r="B41" i="23"/>
  <c r="B235" i="23"/>
  <c r="B156" i="23"/>
  <c r="B245" i="23"/>
  <c r="A245" i="23" s="1"/>
  <c r="B135" i="23"/>
  <c r="B143" i="23"/>
  <c r="B125" i="23"/>
  <c r="B23" i="23"/>
  <c r="B194" i="23"/>
  <c r="B257" i="23"/>
  <c r="B250" i="23"/>
  <c r="B71" i="23"/>
  <c r="B191" i="23"/>
  <c r="B99" i="23"/>
  <c r="B153" i="23"/>
  <c r="B232" i="23"/>
  <c r="B183" i="23"/>
  <c r="B34" i="23"/>
  <c r="B220" i="23"/>
  <c r="B102" i="23"/>
  <c r="B75" i="23"/>
  <c r="B113" i="23"/>
  <c r="B116" i="23"/>
  <c r="B118" i="23"/>
  <c r="B47" i="23"/>
  <c r="B200" i="23"/>
  <c r="B25" i="23"/>
  <c r="B80" i="23"/>
  <c r="B289" i="23"/>
  <c r="B30" i="23"/>
  <c r="B176" i="23"/>
  <c r="B28" i="23"/>
  <c r="B279" i="23"/>
  <c r="B148" i="23"/>
  <c r="B104" i="23"/>
  <c r="B111" i="23"/>
  <c r="B122" i="23"/>
  <c r="B201" i="23"/>
  <c r="A201" i="23" s="1"/>
  <c r="B251" i="23"/>
  <c r="A251" i="23" s="1"/>
  <c r="B78" i="23"/>
  <c r="B181" i="23"/>
  <c r="B268" i="23"/>
  <c r="B197" i="23"/>
  <c r="B222" i="23"/>
  <c r="B63" i="23"/>
  <c r="B73" i="23"/>
  <c r="B32" i="23"/>
  <c r="B167" i="23"/>
  <c r="B228" i="23"/>
  <c r="B255" i="23"/>
  <c r="B164" i="23"/>
  <c r="B185" i="23"/>
  <c r="B96" i="23"/>
  <c r="B72" i="23"/>
  <c r="B262" i="23"/>
  <c r="B226" i="23"/>
  <c r="B141" i="23"/>
  <c r="B282" i="23"/>
  <c r="B36" i="23"/>
  <c r="B283" i="23"/>
  <c r="B266" i="23"/>
  <c r="B170" i="23"/>
  <c r="B43" i="23"/>
  <c r="B285" i="23"/>
  <c r="B196" i="23"/>
  <c r="B218" i="23"/>
  <c r="B213" i="23"/>
  <c r="B154" i="23"/>
  <c r="B109" i="23"/>
  <c r="B277" i="23"/>
  <c r="A277" i="23" s="1"/>
  <c r="B93" i="23"/>
  <c r="A93" i="23" s="1"/>
  <c r="B132" i="23"/>
  <c r="B172" i="23"/>
  <c r="B186" i="23"/>
  <c r="B38" i="23"/>
  <c r="B175" i="23"/>
  <c r="B239" i="23"/>
  <c r="B134" i="23"/>
  <c r="B207" i="23"/>
  <c r="B157" i="23"/>
  <c r="B189" i="23"/>
  <c r="B166" i="23"/>
  <c r="B248" i="23"/>
  <c r="B101" i="23"/>
  <c r="B286" i="23"/>
  <c r="B241" i="23"/>
  <c r="B271" i="23"/>
  <c r="B264" i="23"/>
  <c r="B115" i="23"/>
  <c r="B275" i="23"/>
  <c r="B70" i="23"/>
  <c r="B95" i="23"/>
  <c r="B142" i="23"/>
  <c r="A142" i="23" s="1"/>
  <c r="B39" i="23"/>
  <c r="B33" i="23"/>
  <c r="A33" i="23" s="1"/>
  <c r="B67" i="23"/>
  <c r="B128" i="23"/>
  <c r="A128" i="23" s="1"/>
  <c r="B247" i="23"/>
  <c r="B74" i="23"/>
  <c r="B195" i="23"/>
  <c r="B163" i="23"/>
  <c r="B243" i="23"/>
  <c r="B49" i="23"/>
  <c r="B242" i="23"/>
  <c r="B77" i="23"/>
  <c r="B174" i="23"/>
  <c r="B177" i="23"/>
  <c r="A177" i="23" s="1"/>
  <c r="B121" i="23"/>
  <c r="B270" i="23"/>
  <c r="B150" i="23"/>
  <c r="B260" i="23"/>
  <c r="B29" i="23"/>
  <c r="A29" i="23" s="1"/>
  <c r="B263" i="23"/>
  <c r="B26" i="23"/>
  <c r="B284" i="23"/>
  <c r="B62" i="23"/>
  <c r="B21" i="23"/>
  <c r="B66" i="23"/>
  <c r="B274" i="23"/>
  <c r="B225" i="23"/>
  <c r="B190" i="23"/>
  <c r="B24" i="23"/>
  <c r="B136" i="23"/>
  <c r="B217" i="23"/>
  <c r="B100" i="23"/>
  <c r="B265" i="23"/>
  <c r="B114" i="23"/>
  <c r="B287" i="23"/>
  <c r="B42" i="23"/>
  <c r="A42" i="23" s="1"/>
  <c r="B107" i="23"/>
  <c r="A107" i="23" s="1"/>
  <c r="B211" i="23"/>
  <c r="B94" i="23"/>
  <c r="B182" i="23"/>
  <c r="A182" i="23" s="1"/>
  <c r="B50" i="23"/>
  <c r="B126" i="23"/>
  <c r="A126" i="23" s="1"/>
  <c r="B137" i="23"/>
  <c r="B55" i="23"/>
  <c r="B159" i="23"/>
  <c r="B152" i="23"/>
  <c r="B216" i="23"/>
  <c r="B252" i="23"/>
  <c r="B129" i="23"/>
  <c r="B88" i="23"/>
  <c r="B229" i="23"/>
  <c r="B81" i="23"/>
  <c r="B236" i="23"/>
  <c r="A236" i="23" s="1"/>
  <c r="B209" i="23"/>
  <c r="B280" i="23"/>
  <c r="B224" i="23"/>
  <c r="B144" i="23"/>
  <c r="A144" i="23" s="1"/>
  <c r="B171" i="23"/>
  <c r="B272" i="23"/>
  <c r="B97" i="23"/>
  <c r="A97" i="23" s="1"/>
  <c r="B178" i="23"/>
  <c r="B44" i="23"/>
  <c r="A44" i="23" s="1"/>
  <c r="B64" i="23"/>
  <c r="B221" i="23"/>
  <c r="B160" i="23"/>
  <c r="A160" i="23" s="1"/>
  <c r="B192" i="23"/>
  <c r="B37" i="23"/>
  <c r="B103" i="23"/>
  <c r="B168" i="23"/>
  <c r="B254" i="23"/>
  <c r="A254" i="23" s="1"/>
  <c r="B57" i="23"/>
  <c r="B84" i="23"/>
  <c r="B108" i="23"/>
  <c r="A108" i="23" s="1"/>
  <c r="B227" i="23"/>
  <c r="B147" i="23"/>
  <c r="B288" i="23"/>
  <c r="B117" i="23"/>
  <c r="B278" i="23"/>
  <c r="B208" i="23"/>
  <c r="B155" i="23"/>
  <c r="B204" i="23"/>
  <c r="B249" i="23"/>
  <c r="A249" i="23" s="1"/>
  <c r="B173" i="23"/>
  <c r="B184" i="23"/>
  <c r="A184" i="23" s="1"/>
  <c r="B234" i="23"/>
  <c r="B112" i="23"/>
  <c r="B138" i="23"/>
  <c r="A138" i="23" s="1"/>
  <c r="B240" i="23"/>
  <c r="A240" i="23" s="1"/>
  <c r="B52" i="23"/>
  <c r="B87" i="23"/>
  <c r="B158" i="23"/>
  <c r="A158" i="23" s="1"/>
  <c r="B140" i="23"/>
  <c r="B165" i="23"/>
  <c r="B219" i="23"/>
  <c r="B206" i="23"/>
  <c r="B230" i="23"/>
  <c r="B79" i="23"/>
  <c r="B120" i="23"/>
  <c r="B124" i="23"/>
  <c r="B40" i="23"/>
  <c r="B54" i="23"/>
  <c r="A54" i="23" s="1"/>
  <c r="B198" i="23"/>
  <c r="A198" i="23" s="1"/>
  <c r="B246" i="23"/>
  <c r="A246" i="23" s="1"/>
  <c r="B238" i="23"/>
  <c r="B83" i="23"/>
  <c r="B188" i="23"/>
  <c r="B267" i="23"/>
  <c r="B86" i="23"/>
  <c r="B231" i="23"/>
  <c r="B119" i="23"/>
  <c r="B162" i="23"/>
  <c r="B259" i="23"/>
  <c r="B60" i="23"/>
  <c r="B133" i="23"/>
  <c r="B187" i="23"/>
  <c r="B281" i="23"/>
  <c r="B46" i="23"/>
  <c r="A46" i="23" s="1"/>
  <c r="B58" i="23"/>
  <c r="B215" i="23"/>
  <c r="B203" i="23"/>
  <c r="B91" i="23"/>
  <c r="B110" i="23"/>
  <c r="B76" i="23"/>
  <c r="B35" i="23"/>
  <c r="B180" i="23"/>
  <c r="B20" i="23"/>
  <c r="S26" i="33"/>
  <c r="T26" i="33" s="1"/>
  <c r="E27" i="33"/>
  <c r="A252" i="24"/>
  <c r="A176" i="24"/>
  <c r="A57" i="24"/>
  <c r="A208" i="24"/>
  <c r="A137" i="24"/>
  <c r="A161" i="24"/>
  <c r="A117" i="24"/>
  <c r="A170" i="24"/>
  <c r="A33" i="24"/>
  <c r="A59" i="24"/>
  <c r="A261" i="24"/>
  <c r="A219" i="24"/>
  <c r="A258" i="24"/>
  <c r="A28" i="24"/>
  <c r="A29" i="24"/>
  <c r="A112" i="24"/>
  <c r="A229" i="24"/>
  <c r="A158" i="24"/>
  <c r="A125" i="24"/>
  <c r="A89" i="24"/>
  <c r="A247" i="24"/>
  <c r="A39" i="24"/>
  <c r="A41" i="24"/>
  <c r="A230" i="24"/>
  <c r="A231" i="24"/>
  <c r="A26" i="24"/>
  <c r="A61" i="24"/>
  <c r="A279" i="24"/>
  <c r="A154" i="24"/>
  <c r="A178" i="24"/>
  <c r="A183" i="24"/>
  <c r="A259" i="24"/>
  <c r="A47" i="24"/>
  <c r="A151" i="24"/>
  <c r="A249" i="24"/>
  <c r="A236" i="24"/>
  <c r="A289" i="24"/>
  <c r="A197" i="24"/>
  <c r="A267" i="24"/>
  <c r="A200" i="24"/>
  <c r="A203" i="24"/>
  <c r="A242" i="24"/>
  <c r="A85" i="24"/>
  <c r="A70" i="24"/>
  <c r="T19" i="26"/>
  <c r="U27" i="34"/>
  <c r="M23" i="9"/>
  <c r="D11" i="22" s="1"/>
  <c r="D13" i="26"/>
  <c r="D12" i="26"/>
  <c r="D14" i="26"/>
  <c r="D12" i="25"/>
  <c r="R16" i="9" l="1"/>
  <c r="S16" i="9" s="1"/>
  <c r="U16" i="9" s="1"/>
  <c r="A190" i="23"/>
  <c r="T29" i="34"/>
  <c r="K12" i="27"/>
  <c r="L16" i="39" s="1"/>
  <c r="AB16" i="39" s="1"/>
  <c r="AC16" i="39" s="1"/>
  <c r="W16" i="39" s="1"/>
  <c r="X16" i="39" s="1"/>
  <c r="H13" i="27"/>
  <c r="O13" i="27" s="1"/>
  <c r="P13" i="27"/>
  <c r="H12" i="27"/>
  <c r="O12" i="27" s="1"/>
  <c r="P12" i="27"/>
  <c r="AB14" i="39"/>
  <c r="AC14" i="39" s="1"/>
  <c r="W14" i="39" s="1"/>
  <c r="X14" i="39" s="1"/>
  <c r="O16" i="9"/>
  <c r="Q17" i="9"/>
  <c r="AB17" i="9" s="1"/>
  <c r="AM16" i="9"/>
  <c r="AN16" i="9" s="1"/>
  <c r="AH16" i="9" s="1"/>
  <c r="AI16" i="9" s="1"/>
  <c r="L15" i="39"/>
  <c r="AB15" i="39" s="1"/>
  <c r="AC15" i="39" s="1"/>
  <c r="W15" i="39" s="1"/>
  <c r="X15" i="39" s="1"/>
  <c r="K14" i="39"/>
  <c r="Q12" i="28"/>
  <c r="A79" i="23"/>
  <c r="A52" i="23"/>
  <c r="A168" i="23"/>
  <c r="A265" i="23"/>
  <c r="A24" i="23"/>
  <c r="A72" i="23"/>
  <c r="A99" i="23"/>
  <c r="A60" i="23"/>
  <c r="A83" i="23"/>
  <c r="A203" i="23"/>
  <c r="A281" i="23"/>
  <c r="A259" i="23"/>
  <c r="A230" i="23"/>
  <c r="A155" i="23"/>
  <c r="A288" i="23"/>
  <c r="A103" i="23"/>
  <c r="A224" i="23"/>
  <c r="A81" i="23"/>
  <c r="A270" i="23"/>
  <c r="A286" i="23"/>
  <c r="A194" i="23"/>
  <c r="U19" i="26"/>
  <c r="T25" i="32"/>
  <c r="A180" i="23"/>
  <c r="A234" i="23"/>
  <c r="A66" i="23"/>
  <c r="A150" i="23"/>
  <c r="A76" i="23"/>
  <c r="A215" i="23"/>
  <c r="A267" i="23"/>
  <c r="A206" i="23"/>
  <c r="A173" i="23"/>
  <c r="A147" i="23"/>
  <c r="A64" i="23"/>
  <c r="A280" i="23"/>
  <c r="A229" i="23"/>
  <c r="A287" i="23"/>
  <c r="A195" i="23"/>
  <c r="A132" i="23"/>
  <c r="A110" i="23"/>
  <c r="A58" i="23"/>
  <c r="A133" i="23"/>
  <c r="A119" i="23"/>
  <c r="A188" i="23"/>
  <c r="A219" i="23"/>
  <c r="A87" i="23"/>
  <c r="A112" i="23"/>
  <c r="A278" i="23"/>
  <c r="A227" i="23"/>
  <c r="A192" i="23"/>
  <c r="A171" i="23"/>
  <c r="A209" i="23"/>
  <c r="A152" i="23"/>
  <c r="A211" i="23"/>
  <c r="A114" i="23"/>
  <c r="A136" i="23"/>
  <c r="A274" i="23"/>
  <c r="A284" i="23"/>
  <c r="A260" i="23"/>
  <c r="A49" i="23"/>
  <c r="A74" i="23"/>
  <c r="A70" i="23"/>
  <c r="A271" i="23"/>
  <c r="A248" i="23"/>
  <c r="A207" i="23"/>
  <c r="A38" i="23"/>
  <c r="A213" i="23"/>
  <c r="A43" i="23"/>
  <c r="A36" i="23"/>
  <c r="A262" i="23"/>
  <c r="A164" i="23"/>
  <c r="A32" i="23"/>
  <c r="A197" i="23"/>
  <c r="A104" i="23"/>
  <c r="A176" i="23"/>
  <c r="A25" i="23"/>
  <c r="A116" i="23"/>
  <c r="A125" i="23"/>
  <c r="A156" i="23"/>
  <c r="A123" i="23"/>
  <c r="A237" i="23"/>
  <c r="A85" i="23"/>
  <c r="A56" i="23"/>
  <c r="A169" i="23"/>
  <c r="A253" i="23"/>
  <c r="A256" i="23"/>
  <c r="A22" i="23"/>
  <c r="A92" i="23"/>
  <c r="A130" i="23"/>
  <c r="T24" i="31"/>
  <c r="F12" i="26"/>
  <c r="G12" i="26"/>
  <c r="I12" i="26"/>
  <c r="F13" i="26"/>
  <c r="G13" i="26"/>
  <c r="A35" i="23"/>
  <c r="A40" i="23"/>
  <c r="A140" i="23"/>
  <c r="A84" i="23"/>
  <c r="A100" i="23"/>
  <c r="A146" i="23"/>
  <c r="C13" i="24"/>
  <c r="Y22" i="9"/>
  <c r="A187" i="23"/>
  <c r="A162" i="23"/>
  <c r="A62" i="23"/>
  <c r="A242" i="23"/>
  <c r="A67" i="23"/>
  <c r="A175" i="23"/>
  <c r="A283" i="23"/>
  <c r="A28" i="23"/>
  <c r="U25" i="33"/>
  <c r="A120" i="23"/>
  <c r="A88" i="23"/>
  <c r="A220" i="23"/>
  <c r="A250" i="23"/>
  <c r="A89" i="23"/>
  <c r="A90" i="23"/>
  <c r="M24" i="9"/>
  <c r="D11" i="21" s="1"/>
  <c r="A91" i="23"/>
  <c r="A231" i="23"/>
  <c r="A165" i="23"/>
  <c r="A204" i="23"/>
  <c r="A117" i="23"/>
  <c r="A178" i="23"/>
  <c r="A129" i="23"/>
  <c r="A159" i="23"/>
  <c r="A50" i="23"/>
  <c r="A26" i="23"/>
  <c r="A174" i="23"/>
  <c r="A243" i="23"/>
  <c r="A247" i="23"/>
  <c r="A39" i="23"/>
  <c r="A275" i="23"/>
  <c r="A241" i="23"/>
  <c r="A166" i="23"/>
  <c r="A134" i="23"/>
  <c r="A186" i="23"/>
  <c r="A218" i="23"/>
  <c r="A170" i="23"/>
  <c r="A282" i="23"/>
  <c r="A255" i="23"/>
  <c r="A73" i="23"/>
  <c r="A268" i="23"/>
  <c r="A148" i="23"/>
  <c r="A30" i="23"/>
  <c r="A200" i="23"/>
  <c r="A113" i="23"/>
  <c r="A34" i="23"/>
  <c r="A257" i="23"/>
  <c r="A143" i="23"/>
  <c r="A235" i="23"/>
  <c r="A276" i="23"/>
  <c r="A145" i="23"/>
  <c r="A45" i="23"/>
  <c r="A27" i="23"/>
  <c r="A261" i="23"/>
  <c r="A139" i="23"/>
  <c r="A31" i="23"/>
  <c r="A106" i="23"/>
  <c r="A212" i="23"/>
  <c r="A53" i="23"/>
  <c r="A161" i="23"/>
  <c r="A69" i="23"/>
  <c r="A61" i="23"/>
  <c r="S25" i="31"/>
  <c r="U24" i="31" s="1"/>
  <c r="E26" i="31"/>
  <c r="B13" i="23"/>
  <c r="B12" i="23"/>
  <c r="A20" i="23"/>
  <c r="A153" i="23"/>
  <c r="A199" i="23"/>
  <c r="B49" i="22"/>
  <c r="B69" i="22"/>
  <c r="B63" i="22"/>
  <c r="B162" i="22"/>
  <c r="B271" i="22"/>
  <c r="B50" i="22"/>
  <c r="B133" i="22"/>
  <c r="B89" i="22"/>
  <c r="B222" i="22"/>
  <c r="B148" i="22"/>
  <c r="B284" i="22"/>
  <c r="B109" i="22"/>
  <c r="B279" i="22"/>
  <c r="B164" i="22"/>
  <c r="B47" i="22"/>
  <c r="B37" i="22"/>
  <c r="B173" i="22"/>
  <c r="B273" i="22"/>
  <c r="B128" i="22"/>
  <c r="B65" i="22"/>
  <c r="B210" i="22"/>
  <c r="B260" i="22"/>
  <c r="B261" i="22"/>
  <c r="B276" i="22"/>
  <c r="B64" i="22"/>
  <c r="B151" i="22"/>
  <c r="B152" i="22"/>
  <c r="B189" i="22"/>
  <c r="B135" i="22"/>
  <c r="B224" i="22"/>
  <c r="B264" i="22"/>
  <c r="B103" i="22"/>
  <c r="B267" i="22"/>
  <c r="B155" i="22"/>
  <c r="B255" i="22"/>
  <c r="B238" i="22"/>
  <c r="B160" i="22"/>
  <c r="B138" i="22"/>
  <c r="B141" i="22"/>
  <c r="B70" i="22"/>
  <c r="B185" i="22"/>
  <c r="B275" i="22"/>
  <c r="B201" i="22"/>
  <c r="B121" i="22"/>
  <c r="B232" i="22"/>
  <c r="B35" i="22"/>
  <c r="B180" i="22"/>
  <c r="B29" i="22"/>
  <c r="B243" i="22"/>
  <c r="B157" i="22"/>
  <c r="B115" i="22"/>
  <c r="B105" i="22"/>
  <c r="B282" i="22"/>
  <c r="B36" i="22"/>
  <c r="A36" i="22" s="1"/>
  <c r="B112" i="22"/>
  <c r="B171" i="22"/>
  <c r="B287" i="22"/>
  <c r="B218" i="22"/>
  <c r="B101" i="22"/>
  <c r="B32" i="22"/>
  <c r="B87" i="22"/>
  <c r="B143" i="22"/>
  <c r="B230" i="22"/>
  <c r="B234" i="22"/>
  <c r="B200" i="22"/>
  <c r="B72" i="22"/>
  <c r="B168" i="22"/>
  <c r="B159" i="22"/>
  <c r="B122" i="22"/>
  <c r="B216" i="22"/>
  <c r="B106" i="22"/>
  <c r="B51" i="22"/>
  <c r="B225" i="22"/>
  <c r="B236" i="22"/>
  <c r="B233" i="22"/>
  <c r="B44" i="22"/>
  <c r="B79" i="22"/>
  <c r="B283" i="22"/>
  <c r="B92" i="22"/>
  <c r="B240" i="22"/>
  <c r="B209" i="22"/>
  <c r="B144" i="22"/>
  <c r="A144" i="22" s="1"/>
  <c r="B241" i="22"/>
  <c r="B172" i="22"/>
  <c r="A172" i="22" s="1"/>
  <c r="B55" i="22"/>
  <c r="B188" i="22"/>
  <c r="B247" i="22"/>
  <c r="B174" i="22"/>
  <c r="B196" i="22"/>
  <c r="B154" i="22"/>
  <c r="B77" i="22"/>
  <c r="B26" i="22"/>
  <c r="B202" i="22"/>
  <c r="B278" i="22"/>
  <c r="B116" i="22"/>
  <c r="A116" i="22" s="1"/>
  <c r="B98" i="22"/>
  <c r="B31" i="22"/>
  <c r="B249" i="22"/>
  <c r="B99" i="22"/>
  <c r="B67" i="22"/>
  <c r="B179" i="22"/>
  <c r="B108" i="22"/>
  <c r="B111" i="22"/>
  <c r="B286" i="22"/>
  <c r="B156" i="22"/>
  <c r="B132" i="22"/>
  <c r="B40" i="22"/>
  <c r="B277" i="22"/>
  <c r="A277" i="22" s="1"/>
  <c r="B113" i="22"/>
  <c r="B176" i="22"/>
  <c r="B140" i="22"/>
  <c r="B42" i="22"/>
  <c r="B281" i="22"/>
  <c r="B58" i="22"/>
  <c r="B203" i="22"/>
  <c r="B91" i="22"/>
  <c r="B38" i="22"/>
  <c r="B212" i="22"/>
  <c r="B239" i="22"/>
  <c r="B253" i="22"/>
  <c r="B33" i="22"/>
  <c r="B22" i="22"/>
  <c r="B139" i="22"/>
  <c r="B153" i="22"/>
  <c r="B186" i="22"/>
  <c r="A186" i="22" s="1"/>
  <c r="B245" i="22"/>
  <c r="B194" i="22"/>
  <c r="B205" i="22"/>
  <c r="B251" i="22"/>
  <c r="B258" i="22"/>
  <c r="B137" i="22"/>
  <c r="B146" i="22"/>
  <c r="B192" i="22"/>
  <c r="B244" i="22"/>
  <c r="B74" i="22"/>
  <c r="B242" i="22"/>
  <c r="B237" i="22"/>
  <c r="B130" i="22"/>
  <c r="B41" i="22"/>
  <c r="A41" i="22" s="1"/>
  <c r="B145" i="22"/>
  <c r="B119" i="22"/>
  <c r="B190" i="22"/>
  <c r="B56" i="22"/>
  <c r="B256" i="22"/>
  <c r="B262" i="22"/>
  <c r="B181" i="22"/>
  <c r="B53" i="22"/>
  <c r="B269" i="22"/>
  <c r="B163" i="22"/>
  <c r="B227" i="22"/>
  <c r="B84" i="22"/>
  <c r="B167" i="22"/>
  <c r="B21" i="22"/>
  <c r="B231" i="22"/>
  <c r="B178" i="22"/>
  <c r="B134" i="22"/>
  <c r="B263" i="22"/>
  <c r="A263" i="22" s="1"/>
  <c r="B195" i="22"/>
  <c r="B23" i="22"/>
  <c r="B220" i="22"/>
  <c r="B120" i="22"/>
  <c r="A120" i="22" s="1"/>
  <c r="B114" i="22"/>
  <c r="B94" i="22"/>
  <c r="B198" i="22"/>
  <c r="B117" i="22"/>
  <c r="B27" i="22"/>
  <c r="B95" i="22"/>
  <c r="B126" i="22"/>
  <c r="B60" i="22"/>
  <c r="B215" i="22"/>
  <c r="B39" i="22"/>
  <c r="B81" i="22"/>
  <c r="B175" i="22"/>
  <c r="B125" i="22"/>
  <c r="B208" i="22"/>
  <c r="B28" i="22"/>
  <c r="B184" i="22"/>
  <c r="B288" i="22"/>
  <c r="B85" i="22"/>
  <c r="A85" i="22" s="1"/>
  <c r="B48" i="22"/>
  <c r="B211" i="22"/>
  <c r="A211" i="22" s="1"/>
  <c r="B30" i="22"/>
  <c r="B285" i="22"/>
  <c r="A285" i="22" s="1"/>
  <c r="B158" i="22"/>
  <c r="B214" i="22"/>
  <c r="B250" i="22"/>
  <c r="A250" i="22" s="1"/>
  <c r="B123" i="22"/>
  <c r="B83" i="22"/>
  <c r="B248" i="22"/>
  <c r="B52" i="22"/>
  <c r="B136" i="22"/>
  <c r="B100" i="22"/>
  <c r="B221" i="22"/>
  <c r="B223" i="22"/>
  <c r="B150" i="22"/>
  <c r="B177" i="22"/>
  <c r="B147" i="22"/>
  <c r="B107" i="22"/>
  <c r="B80" i="22"/>
  <c r="B43" i="22"/>
  <c r="A43" i="22" s="1"/>
  <c r="B90" i="22"/>
  <c r="B161" i="22"/>
  <c r="B182" i="22"/>
  <c r="B34" i="22"/>
  <c r="B131" i="22"/>
  <c r="B104" i="22"/>
  <c r="B66" i="22"/>
  <c r="B187" i="22"/>
  <c r="B127" i="22"/>
  <c r="B246" i="22"/>
  <c r="A246" i="22" s="1"/>
  <c r="B257" i="22"/>
  <c r="B61" i="22"/>
  <c r="B75" i="22"/>
  <c r="B266" i="22"/>
  <c r="B254" i="22"/>
  <c r="B207" i="22"/>
  <c r="B265" i="22"/>
  <c r="B25" i="22"/>
  <c r="B149" i="22"/>
  <c r="B46" i="22"/>
  <c r="B110" i="22"/>
  <c r="B82" i="22"/>
  <c r="B272" i="22"/>
  <c r="B219" i="22"/>
  <c r="B59" i="22"/>
  <c r="B226" i="22"/>
  <c r="B76" i="22"/>
  <c r="B96" i="22"/>
  <c r="B191" i="22"/>
  <c r="B68" i="22"/>
  <c r="B166" i="22"/>
  <c r="B170" i="22"/>
  <c r="B252" i="22"/>
  <c r="A252" i="22" s="1"/>
  <c r="B24" i="22"/>
  <c r="B197" i="22"/>
  <c r="B270" i="22"/>
  <c r="A270" i="22" s="1"/>
  <c r="B102" i="22"/>
  <c r="B289" i="22"/>
  <c r="A289" i="22" s="1"/>
  <c r="B228" i="22"/>
  <c r="B73" i="22"/>
  <c r="B280" i="22"/>
  <c r="A280" i="22" s="1"/>
  <c r="B78" i="22"/>
  <c r="B217" i="22"/>
  <c r="B86" i="22"/>
  <c r="B206" i="22"/>
  <c r="B235" i="22"/>
  <c r="B93" i="22"/>
  <c r="A93" i="22" s="1"/>
  <c r="B118" i="22"/>
  <c r="B129" i="22"/>
  <c r="B268" i="22"/>
  <c r="B88" i="22"/>
  <c r="B165" i="22"/>
  <c r="B142" i="22"/>
  <c r="B193" i="22"/>
  <c r="B124" i="22"/>
  <c r="A124" i="22" s="1"/>
  <c r="B229" i="22"/>
  <c r="B62" i="22"/>
  <c r="B204" i="22"/>
  <c r="B274" i="22"/>
  <c r="B71" i="22"/>
  <c r="A71" i="22" s="1"/>
  <c r="B199" i="22"/>
  <c r="B54" i="22"/>
  <c r="B213" i="22"/>
  <c r="B97" i="22"/>
  <c r="A97" i="22" s="1"/>
  <c r="B45" i="22"/>
  <c r="B259" i="22"/>
  <c r="A259" i="22" s="1"/>
  <c r="B57" i="22"/>
  <c r="A57" i="22" s="1"/>
  <c r="B169" i="22"/>
  <c r="B183" i="22"/>
  <c r="B20" i="22"/>
  <c r="S27" i="33"/>
  <c r="T27" i="33" s="1"/>
  <c r="E28" i="33"/>
  <c r="A86" i="23"/>
  <c r="A238" i="23"/>
  <c r="A221" i="23"/>
  <c r="A252" i="23"/>
  <c r="A55" i="23"/>
  <c r="A21" i="23"/>
  <c r="A263" i="23"/>
  <c r="A77" i="23"/>
  <c r="A163" i="23"/>
  <c r="A115" i="23"/>
  <c r="A189" i="23"/>
  <c r="A239" i="23"/>
  <c r="A172" i="23"/>
  <c r="A109" i="23"/>
  <c r="A196" i="23"/>
  <c r="A266" i="23"/>
  <c r="A141" i="23"/>
  <c r="A96" i="23"/>
  <c r="A228" i="23"/>
  <c r="A63" i="23"/>
  <c r="A181" i="23"/>
  <c r="A122" i="23"/>
  <c r="A279" i="23"/>
  <c r="A289" i="23"/>
  <c r="A47" i="23"/>
  <c r="A75" i="23"/>
  <c r="A183" i="23"/>
  <c r="A191" i="23"/>
  <c r="A135" i="23"/>
  <c r="A41" i="23"/>
  <c r="A68" i="23"/>
  <c r="A151" i="23"/>
  <c r="A127" i="23"/>
  <c r="A65" i="23"/>
  <c r="A214" i="23"/>
  <c r="A233" i="23"/>
  <c r="A48" i="23"/>
  <c r="A149" i="23"/>
  <c r="A205" i="23"/>
  <c r="A131" i="23"/>
  <c r="A179" i="23"/>
  <c r="S21" i="26"/>
  <c r="T21" i="26" s="1"/>
  <c r="E22" i="26"/>
  <c r="S30" i="34"/>
  <c r="T30" i="34" s="1"/>
  <c r="E31" i="34"/>
  <c r="S26" i="32"/>
  <c r="U25" i="32" s="1"/>
  <c r="E27" i="32"/>
  <c r="T23" i="9"/>
  <c r="X23" i="9"/>
  <c r="W23" i="9"/>
  <c r="AJ23" i="9" s="1"/>
  <c r="AK23" i="9" s="1"/>
  <c r="AF23" i="9" s="1"/>
  <c r="V23" i="9"/>
  <c r="A124" i="23"/>
  <c r="A208" i="23"/>
  <c r="A57" i="23"/>
  <c r="A37" i="23"/>
  <c r="A272" i="23"/>
  <c r="A216" i="23"/>
  <c r="A137" i="23"/>
  <c r="A94" i="23"/>
  <c r="A217" i="23"/>
  <c r="A225" i="23"/>
  <c r="A121" i="23"/>
  <c r="A95" i="23"/>
  <c r="A264" i="23"/>
  <c r="A101" i="23"/>
  <c r="A157" i="23"/>
  <c r="A154" i="23"/>
  <c r="A285" i="23"/>
  <c r="A226" i="23"/>
  <c r="A185" i="23"/>
  <c r="A167" i="23"/>
  <c r="A222" i="23"/>
  <c r="A78" i="23"/>
  <c r="A111" i="23"/>
  <c r="A80" i="23"/>
  <c r="A118" i="23"/>
  <c r="A102" i="23"/>
  <c r="A232" i="23"/>
  <c r="A71" i="23"/>
  <c r="A23" i="23"/>
  <c r="A105" i="23"/>
  <c r="A202" i="23"/>
  <c r="A269" i="23"/>
  <c r="A82" i="23"/>
  <c r="A210" i="23"/>
  <c r="A193" i="23"/>
  <c r="A51" i="23"/>
  <c r="A98" i="23"/>
  <c r="A223" i="23"/>
  <c r="A258" i="23"/>
  <c r="A244" i="23"/>
  <c r="A273" i="23"/>
  <c r="A59" i="23"/>
  <c r="AG22" i="9"/>
  <c r="E13" i="25"/>
  <c r="D13" i="25"/>
  <c r="E12" i="24"/>
  <c r="E12" i="25"/>
  <c r="D14" i="25"/>
  <c r="E14" i="25"/>
  <c r="R17" i="9" l="1"/>
  <c r="S17" i="9" s="1"/>
  <c r="U17" i="9" s="1"/>
  <c r="A95" i="22"/>
  <c r="Q18" i="9"/>
  <c r="AB18" i="9" s="1"/>
  <c r="Q12" i="27"/>
  <c r="K16" i="39" s="1"/>
  <c r="AM17" i="9"/>
  <c r="AN17" i="9" s="1"/>
  <c r="AH17" i="9" s="1"/>
  <c r="AI17" i="9" s="1"/>
  <c r="K15" i="39"/>
  <c r="M15" i="39"/>
  <c r="N15" i="39" s="1"/>
  <c r="P15" i="39" s="1"/>
  <c r="O17" i="9"/>
  <c r="F13" i="25"/>
  <c r="G13" i="25"/>
  <c r="N13" i="25"/>
  <c r="F12" i="25"/>
  <c r="I12" i="25"/>
  <c r="G12" i="25"/>
  <c r="N12" i="25"/>
  <c r="J12" i="25"/>
  <c r="A193" i="22"/>
  <c r="A268" i="22"/>
  <c r="A226" i="22"/>
  <c r="A161" i="22"/>
  <c r="A223" i="22"/>
  <c r="A169" i="22"/>
  <c r="A229" i="22"/>
  <c r="A86" i="22"/>
  <c r="A96" i="22"/>
  <c r="A100" i="22"/>
  <c r="A48" i="22"/>
  <c r="A81" i="22"/>
  <c r="A198" i="22"/>
  <c r="A134" i="22"/>
  <c r="A167" i="22"/>
  <c r="A256" i="22"/>
  <c r="A242" i="22"/>
  <c r="A153" i="22"/>
  <c r="A42" i="22"/>
  <c r="A286" i="22"/>
  <c r="A67" i="22"/>
  <c r="A240" i="22"/>
  <c r="A234" i="22"/>
  <c r="A89" i="22"/>
  <c r="A191" i="22"/>
  <c r="A59" i="22"/>
  <c r="A131" i="22"/>
  <c r="A237" i="22"/>
  <c r="A156" i="22"/>
  <c r="A165" i="22"/>
  <c r="A118" i="22"/>
  <c r="A73" i="22"/>
  <c r="A219" i="22"/>
  <c r="A46" i="22"/>
  <c r="A207" i="22"/>
  <c r="A61" i="22"/>
  <c r="A187" i="22"/>
  <c r="A34" i="22"/>
  <c r="A177" i="22"/>
  <c r="A83" i="22"/>
  <c r="A158" i="22"/>
  <c r="A28" i="22"/>
  <c r="A126" i="22"/>
  <c r="A269" i="22"/>
  <c r="A145" i="22"/>
  <c r="A205" i="22"/>
  <c r="A253" i="22"/>
  <c r="A91" i="22"/>
  <c r="A26" i="22"/>
  <c r="A174" i="22"/>
  <c r="A51" i="22"/>
  <c r="A32" i="22"/>
  <c r="A105" i="22"/>
  <c r="A121" i="22"/>
  <c r="A70" i="22"/>
  <c r="A238" i="22"/>
  <c r="A103" i="22"/>
  <c r="A189" i="22"/>
  <c r="A276" i="22"/>
  <c r="A65" i="22"/>
  <c r="A37" i="22"/>
  <c r="A109" i="22"/>
  <c r="A162" i="22"/>
  <c r="A213" i="22"/>
  <c r="A274" i="22"/>
  <c r="A88" i="22"/>
  <c r="A217" i="22"/>
  <c r="A228" i="22"/>
  <c r="A197" i="22"/>
  <c r="A272" i="22"/>
  <c r="A149" i="22"/>
  <c r="A182" i="22"/>
  <c r="A80" i="22"/>
  <c r="A136" i="22"/>
  <c r="A123" i="22"/>
  <c r="A139" i="22"/>
  <c r="M16" i="39"/>
  <c r="N16" i="39" s="1"/>
  <c r="P16" i="39" s="1"/>
  <c r="A76" i="22"/>
  <c r="A39" i="22"/>
  <c r="A56" i="22"/>
  <c r="A203" i="22"/>
  <c r="A233" i="22"/>
  <c r="U29" i="34"/>
  <c r="A288" i="22"/>
  <c r="A114" i="22"/>
  <c r="A244" i="22"/>
  <c r="H13" i="26"/>
  <c r="H12" i="26"/>
  <c r="U26" i="33"/>
  <c r="AG23" i="9"/>
  <c r="P12" i="26"/>
  <c r="P13" i="26"/>
  <c r="U20" i="26"/>
  <c r="T25" i="31"/>
  <c r="A54" i="22"/>
  <c r="A204" i="22"/>
  <c r="A78" i="22"/>
  <c r="A24" i="22"/>
  <c r="A266" i="22"/>
  <c r="A107" i="22"/>
  <c r="A215" i="22"/>
  <c r="A195" i="22"/>
  <c r="A231" i="22"/>
  <c r="A181" i="22"/>
  <c r="A22" i="22"/>
  <c r="A283" i="22"/>
  <c r="A50" i="22"/>
  <c r="C13" i="23"/>
  <c r="Y23" i="9"/>
  <c r="A183" i="22"/>
  <c r="A142" i="22"/>
  <c r="A129" i="22"/>
  <c r="A102" i="22"/>
  <c r="A265" i="22"/>
  <c r="A75" i="22"/>
  <c r="A248" i="22"/>
  <c r="A117" i="22"/>
  <c r="A262" i="22"/>
  <c r="A113" i="22"/>
  <c r="A202" i="22"/>
  <c r="A64" i="22"/>
  <c r="S28" i="33"/>
  <c r="U27" i="33" s="1"/>
  <c r="E29" i="33"/>
  <c r="A159" i="22"/>
  <c r="A171" i="22"/>
  <c r="A29" i="22"/>
  <c r="S31" i="34"/>
  <c r="E32" i="34"/>
  <c r="A166" i="22"/>
  <c r="A254" i="22"/>
  <c r="A257" i="22"/>
  <c r="A66" i="22"/>
  <c r="A150" i="22"/>
  <c r="A208" i="22"/>
  <c r="A94" i="22"/>
  <c r="A23" i="22"/>
  <c r="A178" i="22"/>
  <c r="A84" i="22"/>
  <c r="A53" i="22"/>
  <c r="A74" i="22"/>
  <c r="A137" i="22"/>
  <c r="A194" i="22"/>
  <c r="A239" i="22"/>
  <c r="A140" i="22"/>
  <c r="A40" i="22"/>
  <c r="A111" i="22"/>
  <c r="A99" i="22"/>
  <c r="A77" i="22"/>
  <c r="A247" i="22"/>
  <c r="A241" i="22"/>
  <c r="A92" i="22"/>
  <c r="A106" i="22"/>
  <c r="A168" i="22"/>
  <c r="A230" i="22"/>
  <c r="A101" i="22"/>
  <c r="A112" i="22"/>
  <c r="A115" i="22"/>
  <c r="A180" i="22"/>
  <c r="A201" i="22"/>
  <c r="A141" i="22"/>
  <c r="A255" i="22"/>
  <c r="A264" i="22"/>
  <c r="A152" i="22"/>
  <c r="A261" i="22"/>
  <c r="A128" i="22"/>
  <c r="A47" i="22"/>
  <c r="A284" i="22"/>
  <c r="A133" i="22"/>
  <c r="A63" i="22"/>
  <c r="S26" i="31"/>
  <c r="T26" i="31" s="1"/>
  <c r="E27" i="31"/>
  <c r="M25" i="9"/>
  <c r="D11" i="20" s="1"/>
  <c r="A170" i="22"/>
  <c r="A220" i="22"/>
  <c r="A146" i="22"/>
  <c r="A44" i="22"/>
  <c r="B12" i="22"/>
  <c r="B13" i="22"/>
  <c r="A20" i="22"/>
  <c r="A235" i="22"/>
  <c r="A68" i="22"/>
  <c r="A82" i="22"/>
  <c r="A25" i="22"/>
  <c r="A104" i="22"/>
  <c r="A52" i="22"/>
  <c r="A30" i="22"/>
  <c r="A125" i="22"/>
  <c r="A27" i="22"/>
  <c r="A227" i="22"/>
  <c r="A190" i="22"/>
  <c r="A130" i="22"/>
  <c r="A258" i="22"/>
  <c r="A245" i="22"/>
  <c r="A212" i="22"/>
  <c r="A58" i="22"/>
  <c r="A176" i="22"/>
  <c r="A132" i="22"/>
  <c r="A108" i="22"/>
  <c r="A249" i="22"/>
  <c r="A278" i="22"/>
  <c r="A154" i="22"/>
  <c r="A188" i="22"/>
  <c r="A236" i="22"/>
  <c r="A216" i="22"/>
  <c r="A72" i="22"/>
  <c r="A143" i="22"/>
  <c r="A218" i="22"/>
  <c r="A157" i="22"/>
  <c r="A35" i="22"/>
  <c r="A275" i="22"/>
  <c r="A138" i="22"/>
  <c r="A155" i="22"/>
  <c r="A224" i="22"/>
  <c r="A151" i="22"/>
  <c r="A260" i="22"/>
  <c r="A273" i="22"/>
  <c r="A164" i="22"/>
  <c r="A148" i="22"/>
  <c r="A69" i="22"/>
  <c r="B227" i="21"/>
  <c r="B111" i="21"/>
  <c r="B157" i="21"/>
  <c r="B54" i="21"/>
  <c r="B101" i="21"/>
  <c r="B289" i="21"/>
  <c r="B97" i="21"/>
  <c r="B44" i="21"/>
  <c r="B42" i="21"/>
  <c r="B232" i="21"/>
  <c r="B279" i="21"/>
  <c r="B188" i="21"/>
  <c r="B116" i="21"/>
  <c r="B52" i="21"/>
  <c r="B221" i="21"/>
  <c r="B84" i="21"/>
  <c r="B250" i="21"/>
  <c r="B138" i="21"/>
  <c r="B171" i="21"/>
  <c r="B27" i="21"/>
  <c r="B198" i="21"/>
  <c r="B150" i="21"/>
  <c r="B262" i="21"/>
  <c r="B241" i="21"/>
  <c r="B282" i="21"/>
  <c r="B214" i="21"/>
  <c r="B187" i="21"/>
  <c r="B140" i="21"/>
  <c r="B251" i="21"/>
  <c r="B47" i="21"/>
  <c r="B252" i="21"/>
  <c r="B181" i="21"/>
  <c r="B132" i="21"/>
  <c r="B30" i="21"/>
  <c r="B64" i="21"/>
  <c r="B174" i="21"/>
  <c r="B287" i="21"/>
  <c r="B210" i="21"/>
  <c r="B134" i="21"/>
  <c r="B270" i="21"/>
  <c r="B254" i="21"/>
  <c r="B23" i="21"/>
  <c r="B167" i="21"/>
  <c r="B203" i="21"/>
  <c r="B105" i="21"/>
  <c r="B57" i="21"/>
  <c r="B80" i="21"/>
  <c r="B166" i="21"/>
  <c r="B145" i="21"/>
  <c r="B41" i="21"/>
  <c r="B152" i="21"/>
  <c r="B147" i="21"/>
  <c r="B268" i="21"/>
  <c r="B68" i="21"/>
  <c r="B259" i="21"/>
  <c r="B92" i="21"/>
  <c r="B235" i="21"/>
  <c r="B99" i="21"/>
  <c r="B162" i="21"/>
  <c r="B154" i="21"/>
  <c r="B62" i="21"/>
  <c r="B77" i="21"/>
  <c r="B113" i="21"/>
  <c r="B245" i="21"/>
  <c r="B78" i="21"/>
  <c r="B60" i="21"/>
  <c r="B127" i="21"/>
  <c r="B209" i="21"/>
  <c r="B103" i="21"/>
  <c r="B104" i="21"/>
  <c r="B195" i="21"/>
  <c r="B261" i="21"/>
  <c r="B85" i="21"/>
  <c r="B81" i="21"/>
  <c r="B95" i="21"/>
  <c r="B22" i="21"/>
  <c r="B142" i="21"/>
  <c r="B243" i="21"/>
  <c r="B257" i="21"/>
  <c r="B38" i="21"/>
  <c r="B169" i="21"/>
  <c r="B125" i="21"/>
  <c r="B178" i="21"/>
  <c r="B149" i="21"/>
  <c r="B239" i="21"/>
  <c r="B26" i="21"/>
  <c r="B201" i="21"/>
  <c r="B206" i="21"/>
  <c r="B122" i="21"/>
  <c r="B31" i="21"/>
  <c r="A31" i="21" s="1"/>
  <c r="B272" i="21"/>
  <c r="B229" i="21"/>
  <c r="B107" i="21"/>
  <c r="B223" i="21"/>
  <c r="B190" i="21"/>
  <c r="B225" i="21"/>
  <c r="B70" i="21"/>
  <c r="B126" i="21"/>
  <c r="A126" i="21" s="1"/>
  <c r="B73" i="21"/>
  <c r="B265" i="21"/>
  <c r="B275" i="21"/>
  <c r="B88" i="21"/>
  <c r="B236" i="21"/>
  <c r="B231" i="21"/>
  <c r="B110" i="21"/>
  <c r="B264" i="21"/>
  <c r="B115" i="21"/>
  <c r="B65" i="21"/>
  <c r="B255" i="21"/>
  <c r="A255" i="21" s="1"/>
  <c r="B172" i="21"/>
  <c r="B180" i="21"/>
  <c r="B33" i="21"/>
  <c r="B35" i="21"/>
  <c r="B135" i="21"/>
  <c r="B120" i="21"/>
  <c r="B183" i="21"/>
  <c r="B212" i="21"/>
  <c r="B175" i="21"/>
  <c r="B283" i="21"/>
  <c r="B48" i="21"/>
  <c r="B130" i="21"/>
  <c r="B75" i="21"/>
  <c r="B59" i="21"/>
  <c r="B185" i="21"/>
  <c r="B86" i="21"/>
  <c r="A86" i="21" s="1"/>
  <c r="B91" i="21"/>
  <c r="B158" i="21"/>
  <c r="A158" i="21" s="1"/>
  <c r="B37" i="21"/>
  <c r="B192" i="21"/>
  <c r="B186" i="21"/>
  <c r="B45" i="21"/>
  <c r="B112" i="21"/>
  <c r="B204" i="21"/>
  <c r="B220" i="21"/>
  <c r="B50" i="21"/>
  <c r="B277" i="21"/>
  <c r="B216" i="21"/>
  <c r="B285" i="21"/>
  <c r="B249" i="21"/>
  <c r="B164" i="21"/>
  <c r="B32" i="21"/>
  <c r="B222" i="21"/>
  <c r="B217" i="21"/>
  <c r="B123" i="21"/>
  <c r="B211" i="21"/>
  <c r="B184" i="21"/>
  <c r="B29" i="21"/>
  <c r="B189" i="21"/>
  <c r="A189" i="21" s="1"/>
  <c r="B28" i="21"/>
  <c r="B240" i="21"/>
  <c r="B193" i="21"/>
  <c r="B286" i="21"/>
  <c r="B63" i="21"/>
  <c r="A63" i="21" s="1"/>
  <c r="B168" i="21"/>
  <c r="B202" i="21"/>
  <c r="A202" i="21" s="1"/>
  <c r="B83" i="21"/>
  <c r="B39" i="21"/>
  <c r="B267" i="21"/>
  <c r="B165" i="21"/>
  <c r="B93" i="21"/>
  <c r="A93" i="21" s="1"/>
  <c r="B74" i="21"/>
  <c r="B271" i="21"/>
  <c r="B153" i="21"/>
  <c r="A153" i="21" s="1"/>
  <c r="B129" i="21"/>
  <c r="B200" i="21"/>
  <c r="B139" i="21"/>
  <c r="A139" i="21" s="1"/>
  <c r="B124" i="21"/>
  <c r="B109" i="21"/>
  <c r="B40" i="21"/>
  <c r="A40" i="21" s="1"/>
  <c r="B46" i="21"/>
  <c r="B102" i="21"/>
  <c r="B170" i="21"/>
  <c r="B276" i="21"/>
  <c r="A276" i="21" s="1"/>
  <c r="B280" i="21"/>
  <c r="B244" i="21"/>
  <c r="B25" i="21"/>
  <c r="B69" i="21"/>
  <c r="B256" i="21"/>
  <c r="B144" i="21"/>
  <c r="B143" i="21"/>
  <c r="B72" i="21"/>
  <c r="B94" i="21"/>
  <c r="B160" i="21"/>
  <c r="B148" i="21"/>
  <c r="A148" i="21" s="1"/>
  <c r="B89" i="21"/>
  <c r="B79" i="21"/>
  <c r="B207" i="21"/>
  <c r="B284" i="21"/>
  <c r="B274" i="21"/>
  <c r="B173" i="21"/>
  <c r="A173" i="21" s="1"/>
  <c r="B278" i="21"/>
  <c r="B224" i="21"/>
  <c r="B58" i="21"/>
  <c r="B96" i="21"/>
  <c r="B205" i="21"/>
  <c r="B71" i="21"/>
  <c r="B159" i="21"/>
  <c r="B161" i="21"/>
  <c r="B118" i="21"/>
  <c r="B117" i="21"/>
  <c r="B228" i="21"/>
  <c r="A228" i="21" s="1"/>
  <c r="B133" i="21"/>
  <c r="B269" i="21"/>
  <c r="B137" i="21"/>
  <c r="B67" i="21"/>
  <c r="B76" i="21"/>
  <c r="A76" i="21" s="1"/>
  <c r="B281" i="21"/>
  <c r="B237" i="21"/>
  <c r="B218" i="21"/>
  <c r="B55" i="21"/>
  <c r="B226" i="21"/>
  <c r="B146" i="21"/>
  <c r="B177" i="21"/>
  <c r="B82" i="21"/>
  <c r="A82" i="21" s="1"/>
  <c r="B106" i="21"/>
  <c r="B194" i="21"/>
  <c r="B155" i="21"/>
  <c r="B197" i="21"/>
  <c r="B253" i="21"/>
  <c r="A253" i="21" s="1"/>
  <c r="B219" i="21"/>
  <c r="B179" i="21"/>
  <c r="B100" i="21"/>
  <c r="A100" i="21" s="1"/>
  <c r="B61" i="21"/>
  <c r="B199" i="21"/>
  <c r="B215" i="21"/>
  <c r="B108" i="21"/>
  <c r="B242" i="21"/>
  <c r="B66" i="21"/>
  <c r="A66" i="21" s="1"/>
  <c r="B121" i="21"/>
  <c r="B260" i="21"/>
  <c r="B34" i="21"/>
  <c r="B163" i="21"/>
  <c r="B258" i="21"/>
  <c r="B176" i="21"/>
  <c r="A176" i="21" s="1"/>
  <c r="B87" i="21"/>
  <c r="B263" i="21"/>
  <c r="B247" i="21"/>
  <c r="B21" i="21"/>
  <c r="B233" i="21"/>
  <c r="B151" i="21"/>
  <c r="B131" i="21"/>
  <c r="A131" i="21" s="1"/>
  <c r="B24" i="21"/>
  <c r="A24" i="21" s="1"/>
  <c r="B156" i="21"/>
  <c r="B182" i="21"/>
  <c r="A182" i="21" s="1"/>
  <c r="B191" i="21"/>
  <c r="B246" i="21"/>
  <c r="B90" i="21"/>
  <c r="B213" i="21"/>
  <c r="B128" i="21"/>
  <c r="B43" i="21"/>
  <c r="B234" i="21"/>
  <c r="A234" i="21" s="1"/>
  <c r="B136" i="21"/>
  <c r="B141" i="21"/>
  <c r="B208" i="21"/>
  <c r="B238" i="21"/>
  <c r="B114" i="21"/>
  <c r="B53" i="21"/>
  <c r="B266" i="21"/>
  <c r="B49" i="21"/>
  <c r="B248" i="21"/>
  <c r="B119" i="21"/>
  <c r="B230" i="21"/>
  <c r="B36" i="21"/>
  <c r="B273" i="21"/>
  <c r="B98" i="21"/>
  <c r="B51" i="21"/>
  <c r="B288" i="21"/>
  <c r="B56" i="21"/>
  <c r="B196" i="21"/>
  <c r="B20" i="21"/>
  <c r="A98" i="22"/>
  <c r="T26" i="32"/>
  <c r="S27" i="32"/>
  <c r="T27" i="32" s="1"/>
  <c r="E28" i="32"/>
  <c r="S22" i="26"/>
  <c r="U21" i="26" s="1"/>
  <c r="E23" i="26"/>
  <c r="A45" i="22"/>
  <c r="A199" i="22"/>
  <c r="A62" i="22"/>
  <c r="A206" i="22"/>
  <c r="A110" i="22"/>
  <c r="A127" i="22"/>
  <c r="A90" i="22"/>
  <c r="A147" i="22"/>
  <c r="A221" i="22"/>
  <c r="A214" i="22"/>
  <c r="A184" i="22"/>
  <c r="A175" i="22"/>
  <c r="A60" i="22"/>
  <c r="A21" i="22"/>
  <c r="A163" i="22"/>
  <c r="A119" i="22"/>
  <c r="A192" i="22"/>
  <c r="A251" i="22"/>
  <c r="A33" i="22"/>
  <c r="A38" i="22"/>
  <c r="A281" i="22"/>
  <c r="A179" i="22"/>
  <c r="A31" i="22"/>
  <c r="A196" i="22"/>
  <c r="A55" i="22"/>
  <c r="A209" i="22"/>
  <c r="A79" i="22"/>
  <c r="A225" i="22"/>
  <c r="A122" i="22"/>
  <c r="A200" i="22"/>
  <c r="A87" i="22"/>
  <c r="A287" i="22"/>
  <c r="A282" i="22"/>
  <c r="A243" i="22"/>
  <c r="A232" i="22"/>
  <c r="A185" i="22"/>
  <c r="A160" i="22"/>
  <c r="A267" i="22"/>
  <c r="A135" i="22"/>
  <c r="A210" i="22"/>
  <c r="A173" i="22"/>
  <c r="A279" i="22"/>
  <c r="A222" i="22"/>
  <c r="A271" i="22"/>
  <c r="A49" i="22"/>
  <c r="T24" i="9"/>
  <c r="X24" i="9"/>
  <c r="V24" i="9"/>
  <c r="W24" i="9"/>
  <c r="AJ24" i="9" s="1"/>
  <c r="AK24" i="9" s="1"/>
  <c r="AF24" i="9" s="1"/>
  <c r="D14" i="24"/>
  <c r="D13" i="23"/>
  <c r="E13" i="24"/>
  <c r="D12" i="24"/>
  <c r="E14" i="24"/>
  <c r="D13" i="24"/>
  <c r="R18" i="9" l="1"/>
  <c r="S18" i="9" s="1"/>
  <c r="U18" i="9" s="1"/>
  <c r="AM18" i="9"/>
  <c r="AN18" i="9" s="1"/>
  <c r="AH18" i="9" s="1"/>
  <c r="AI18" i="9" s="1"/>
  <c r="O18" i="9"/>
  <c r="A251" i="21"/>
  <c r="H13" i="25"/>
  <c r="O13" i="25" s="1"/>
  <c r="P13" i="25"/>
  <c r="K12" i="25"/>
  <c r="P12" i="25"/>
  <c r="N13" i="24"/>
  <c r="G12" i="24"/>
  <c r="I12" i="24"/>
  <c r="F12" i="24"/>
  <c r="G13" i="24"/>
  <c r="F13" i="24"/>
  <c r="J12" i="24"/>
  <c r="N12" i="24"/>
  <c r="H12" i="25"/>
  <c r="O12" i="25" s="1"/>
  <c r="U25" i="31"/>
  <c r="A288" i="21"/>
  <c r="A36" i="21"/>
  <c r="A87" i="21"/>
  <c r="A106" i="21"/>
  <c r="A269" i="21"/>
  <c r="A102" i="21"/>
  <c r="A43" i="21"/>
  <c r="A108" i="21"/>
  <c r="A197" i="21"/>
  <c r="A133" i="21"/>
  <c r="A79" i="21"/>
  <c r="A256" i="21"/>
  <c r="A240" i="21"/>
  <c r="A75" i="21"/>
  <c r="A104" i="21"/>
  <c r="A41" i="21"/>
  <c r="A111" i="21"/>
  <c r="A273" i="21"/>
  <c r="A114" i="21"/>
  <c r="A213" i="21"/>
  <c r="A263" i="21"/>
  <c r="A163" i="21"/>
  <c r="A199" i="21"/>
  <c r="A194" i="21"/>
  <c r="A146" i="21"/>
  <c r="A237" i="21"/>
  <c r="A117" i="21"/>
  <c r="A284" i="21"/>
  <c r="A65" i="21"/>
  <c r="A248" i="21"/>
  <c r="A219" i="21"/>
  <c r="A71" i="21"/>
  <c r="A143" i="21"/>
  <c r="A170" i="21"/>
  <c r="A123" i="21"/>
  <c r="A277" i="21"/>
  <c r="A33" i="21"/>
  <c r="A188" i="21"/>
  <c r="A90" i="21"/>
  <c r="A156" i="21"/>
  <c r="A205" i="21"/>
  <c r="A193" i="21"/>
  <c r="A29" i="21"/>
  <c r="A217" i="21"/>
  <c r="A283" i="21"/>
  <c r="A236" i="21"/>
  <c r="A252" i="21"/>
  <c r="T28" i="33"/>
  <c r="G12" i="23"/>
  <c r="A34" i="21"/>
  <c r="A226" i="21"/>
  <c r="A207" i="21"/>
  <c r="A45" i="21"/>
  <c r="A51" i="21"/>
  <c r="A266" i="21"/>
  <c r="A246" i="21"/>
  <c r="A260" i="21"/>
  <c r="A55" i="21"/>
  <c r="A161" i="21"/>
  <c r="A96" i="21"/>
  <c r="A94" i="21"/>
  <c r="A280" i="21"/>
  <c r="A46" i="21"/>
  <c r="A271" i="21"/>
  <c r="A168" i="21"/>
  <c r="A184" i="21"/>
  <c r="A222" i="21"/>
  <c r="A285" i="21"/>
  <c r="A220" i="21"/>
  <c r="A186" i="21"/>
  <c r="A91" i="21"/>
  <c r="A175" i="21"/>
  <c r="A135" i="21"/>
  <c r="A172" i="21"/>
  <c r="A264" i="21"/>
  <c r="A88" i="21"/>
  <c r="A26" i="21"/>
  <c r="A125" i="21"/>
  <c r="A243" i="21"/>
  <c r="A81" i="21"/>
  <c r="A60" i="21"/>
  <c r="A99" i="21"/>
  <c r="A68" i="21"/>
  <c r="A57" i="21"/>
  <c r="A23" i="21"/>
  <c r="A210" i="21"/>
  <c r="A30" i="21"/>
  <c r="A214" i="21"/>
  <c r="A150" i="21"/>
  <c r="A138" i="21"/>
  <c r="A232" i="21"/>
  <c r="A289" i="21"/>
  <c r="C13" i="22"/>
  <c r="A49" i="21"/>
  <c r="A242" i="21"/>
  <c r="A278" i="21"/>
  <c r="A230" i="21"/>
  <c r="A208" i="21"/>
  <c r="AG24" i="9"/>
  <c r="A196" i="21"/>
  <c r="A98" i="21"/>
  <c r="A119" i="21"/>
  <c r="A141" i="21"/>
  <c r="A128" i="21"/>
  <c r="A191" i="21"/>
  <c r="A258" i="21"/>
  <c r="A121" i="21"/>
  <c r="A179" i="21"/>
  <c r="A155" i="21"/>
  <c r="A218" i="21"/>
  <c r="A159" i="21"/>
  <c r="A74" i="21"/>
  <c r="A39" i="21"/>
  <c r="A28" i="21"/>
  <c r="A204" i="21"/>
  <c r="A85" i="21"/>
  <c r="A21" i="21"/>
  <c r="A77" i="21"/>
  <c r="A47" i="21"/>
  <c r="Y24" i="9"/>
  <c r="A53" i="21"/>
  <c r="A247" i="21"/>
  <c r="A215" i="21"/>
  <c r="A177" i="21"/>
  <c r="A67" i="21"/>
  <c r="A58" i="21"/>
  <c r="A274" i="21"/>
  <c r="A89" i="21"/>
  <c r="A72" i="21"/>
  <c r="A69" i="21"/>
  <c r="A200" i="21"/>
  <c r="A211" i="21"/>
  <c r="A32" i="21"/>
  <c r="A216" i="21"/>
  <c r="A192" i="21"/>
  <c r="A130" i="21"/>
  <c r="A212" i="21"/>
  <c r="A35" i="21"/>
  <c r="A110" i="21"/>
  <c r="A275" i="21"/>
  <c r="A70" i="21"/>
  <c r="A107" i="21"/>
  <c r="A122" i="21"/>
  <c r="A239" i="21"/>
  <c r="A169" i="21"/>
  <c r="A142" i="21"/>
  <c r="A103" i="21"/>
  <c r="A78" i="21"/>
  <c r="A62" i="21"/>
  <c r="A235" i="21"/>
  <c r="A268" i="21"/>
  <c r="A145" i="21"/>
  <c r="A105" i="21"/>
  <c r="A254" i="21"/>
  <c r="A287" i="21"/>
  <c r="A132" i="21"/>
  <c r="A282" i="21"/>
  <c r="A198" i="21"/>
  <c r="A250" i="21"/>
  <c r="A116" i="21"/>
  <c r="A42" i="21"/>
  <c r="A101" i="21"/>
  <c r="A227" i="21"/>
  <c r="T31" i="34"/>
  <c r="X25" i="9"/>
  <c r="T25" i="9"/>
  <c r="W25" i="9"/>
  <c r="AJ25" i="9" s="1"/>
  <c r="AK25" i="9" s="1"/>
  <c r="AF25" i="9" s="1"/>
  <c r="AG25" i="9" s="1"/>
  <c r="V25" i="9"/>
  <c r="S29" i="33"/>
  <c r="E30" i="33"/>
  <c r="S28" i="32"/>
  <c r="E29" i="32"/>
  <c r="B12" i="21"/>
  <c r="B13" i="21"/>
  <c r="A20" i="21"/>
  <c r="A223" i="21"/>
  <c r="B143" i="20"/>
  <c r="B264" i="20"/>
  <c r="B114" i="20"/>
  <c r="B88" i="20"/>
  <c r="B207" i="20"/>
  <c r="B125" i="20"/>
  <c r="B252" i="20"/>
  <c r="B32" i="20"/>
  <c r="B169" i="20"/>
  <c r="B289" i="20"/>
  <c r="B102" i="20"/>
  <c r="B158" i="20"/>
  <c r="B176" i="20"/>
  <c r="B208" i="20"/>
  <c r="B43" i="20"/>
  <c r="B96" i="20"/>
  <c r="B142" i="20"/>
  <c r="B236" i="20"/>
  <c r="B25" i="20"/>
  <c r="B233" i="20"/>
  <c r="B86" i="20"/>
  <c r="B81" i="20"/>
  <c r="B234" i="20"/>
  <c r="B261" i="20"/>
  <c r="B139" i="20"/>
  <c r="B64" i="20"/>
  <c r="B244" i="20"/>
  <c r="B257" i="20"/>
  <c r="B204" i="20"/>
  <c r="B70" i="20"/>
  <c r="B185" i="20"/>
  <c r="B167" i="20"/>
  <c r="B284" i="20"/>
  <c r="B51" i="20"/>
  <c r="B274" i="20"/>
  <c r="B118" i="20"/>
  <c r="B134" i="20"/>
  <c r="B201" i="20"/>
  <c r="B163" i="20"/>
  <c r="B230" i="20"/>
  <c r="B27" i="20"/>
  <c r="B161" i="20"/>
  <c r="B214" i="20"/>
  <c r="B91" i="20"/>
  <c r="B263" i="20"/>
  <c r="B206" i="20"/>
  <c r="B148" i="20"/>
  <c r="B218" i="20"/>
  <c r="B282" i="20"/>
  <c r="B71" i="20"/>
  <c r="A71" i="20" s="1"/>
  <c r="B249" i="20"/>
  <c r="B140" i="20"/>
  <c r="B229" i="20"/>
  <c r="B104" i="20"/>
  <c r="B55" i="20"/>
  <c r="B39" i="20"/>
  <c r="B60" i="20"/>
  <c r="B279" i="20"/>
  <c r="B183" i="20"/>
  <c r="B286" i="20"/>
  <c r="B137" i="20"/>
  <c r="B138" i="20"/>
  <c r="B76" i="20"/>
  <c r="B98" i="20"/>
  <c r="B217" i="20"/>
  <c r="B220" i="20"/>
  <c r="B124" i="20"/>
  <c r="B166" i="20"/>
  <c r="B237" i="20"/>
  <c r="B200" i="20"/>
  <c r="B128" i="20"/>
  <c r="B120" i="20"/>
  <c r="B68" i="20"/>
  <c r="B53" i="20"/>
  <c r="B145" i="20"/>
  <c r="B56" i="20"/>
  <c r="B227" i="20"/>
  <c r="B49" i="20"/>
  <c r="B238" i="20"/>
  <c r="B41" i="20"/>
  <c r="B225" i="20"/>
  <c r="B210" i="20"/>
  <c r="B46" i="20"/>
  <c r="B186" i="20"/>
  <c r="B80" i="20"/>
  <c r="B26" i="20"/>
  <c r="B287" i="20"/>
  <c r="B85" i="20"/>
  <c r="B254" i="20"/>
  <c r="B156" i="20"/>
  <c r="B92" i="20"/>
  <c r="B35" i="20"/>
  <c r="B107" i="20"/>
  <c r="B216" i="20"/>
  <c r="B93" i="20"/>
  <c r="B37" i="20"/>
  <c r="B22" i="20"/>
  <c r="B268" i="20"/>
  <c r="B223" i="20"/>
  <c r="B95" i="20"/>
  <c r="B193" i="20"/>
  <c r="B87" i="20"/>
  <c r="B150" i="20"/>
  <c r="B194" i="20"/>
  <c r="B269" i="20"/>
  <c r="B99" i="20"/>
  <c r="B110" i="20"/>
  <c r="B173" i="20"/>
  <c r="B65" i="20"/>
  <c r="B129" i="20"/>
  <c r="B67" i="20"/>
  <c r="B31" i="20"/>
  <c r="B288" i="20"/>
  <c r="B272" i="20"/>
  <c r="B276" i="20"/>
  <c r="B255" i="20"/>
  <c r="B178" i="20"/>
  <c r="B154" i="20"/>
  <c r="B122" i="20"/>
  <c r="B181" i="20"/>
  <c r="B191" i="20"/>
  <c r="B197" i="20"/>
  <c r="B266" i="20"/>
  <c r="B160" i="20"/>
  <c r="B74" i="20"/>
  <c r="B195" i="20"/>
  <c r="B28" i="20"/>
  <c r="B242" i="20"/>
  <c r="B190" i="20"/>
  <c r="B246" i="20"/>
  <c r="B215" i="20"/>
  <c r="A215" i="20" s="1"/>
  <c r="B132" i="20"/>
  <c r="B58" i="20"/>
  <c r="B62" i="20"/>
  <c r="B48" i="20"/>
  <c r="B187" i="20"/>
  <c r="A187" i="20" s="1"/>
  <c r="B202" i="20"/>
  <c r="B135" i="20"/>
  <c r="B278" i="20"/>
  <c r="B52" i="20"/>
  <c r="B34" i="20"/>
  <c r="B94" i="20"/>
  <c r="B75" i="20"/>
  <c r="B165" i="20"/>
  <c r="B265" i="20"/>
  <c r="B123" i="20"/>
  <c r="B115" i="20"/>
  <c r="A115" i="20" s="1"/>
  <c r="B174" i="20"/>
  <c r="A174" i="20" s="1"/>
  <c r="B84" i="20"/>
  <c r="B90" i="20"/>
  <c r="B77" i="20"/>
  <c r="A77" i="20" s="1"/>
  <c r="B262" i="20"/>
  <c r="A262" i="20" s="1"/>
  <c r="B222" i="20"/>
  <c r="B221" i="20"/>
  <c r="A221" i="20" s="1"/>
  <c r="B42" i="20"/>
  <c r="B258" i="20"/>
  <c r="A258" i="20" s="1"/>
  <c r="B243" i="20"/>
  <c r="B117" i="20"/>
  <c r="B275" i="20"/>
  <c r="A275" i="20" s="1"/>
  <c r="B23" i="20"/>
  <c r="B251" i="20"/>
  <c r="B82" i="20"/>
  <c r="A82" i="20" s="1"/>
  <c r="B147" i="20"/>
  <c r="B116" i="20"/>
  <c r="B47" i="20"/>
  <c r="B78" i="20"/>
  <c r="B121" i="20"/>
  <c r="B226" i="20"/>
  <c r="B57" i="20"/>
  <c r="B141" i="20"/>
  <c r="B175" i="20"/>
  <c r="B38" i="20"/>
  <c r="A38" i="20" s="1"/>
  <c r="B271" i="20"/>
  <c r="B21" i="20"/>
  <c r="B100" i="20"/>
  <c r="B130" i="20"/>
  <c r="B112" i="20"/>
  <c r="B250" i="20"/>
  <c r="B232" i="20"/>
  <c r="B69" i="20"/>
  <c r="B146" i="20"/>
  <c r="B113" i="20"/>
  <c r="B224" i="20"/>
  <c r="A224" i="20" s="1"/>
  <c r="B101" i="20"/>
  <c r="B157" i="20"/>
  <c r="B247" i="20"/>
  <c r="A247" i="20" s="1"/>
  <c r="B131" i="20"/>
  <c r="B245" i="20"/>
  <c r="B170" i="20"/>
  <c r="A170" i="20" s="1"/>
  <c r="B180" i="20"/>
  <c r="B182" i="20"/>
  <c r="B155" i="20"/>
  <c r="B151" i="20"/>
  <c r="B59" i="20"/>
  <c r="B36" i="20"/>
  <c r="B111" i="20"/>
  <c r="B109" i="20"/>
  <c r="B259" i="20"/>
  <c r="B83" i="20"/>
  <c r="B133" i="20"/>
  <c r="A133" i="20" s="1"/>
  <c r="B63" i="20"/>
  <c r="B267" i="20"/>
  <c r="B50" i="20"/>
  <c r="B188" i="20"/>
  <c r="A188" i="20" s="1"/>
  <c r="B253" i="20"/>
  <c r="B153" i="20"/>
  <c r="B213" i="20"/>
  <c r="B103" i="20"/>
  <c r="B241" i="20"/>
  <c r="B29" i="20"/>
  <c r="B106" i="20"/>
  <c r="B189" i="20"/>
  <c r="A189" i="20" s="1"/>
  <c r="B211" i="20"/>
  <c r="B33" i="20"/>
  <c r="B231" i="20"/>
  <c r="B239" i="20"/>
  <c r="B73" i="20"/>
  <c r="B277" i="20"/>
  <c r="B285" i="20"/>
  <c r="B240" i="20"/>
  <c r="A240" i="20" s="1"/>
  <c r="B198" i="20"/>
  <c r="B199" i="20"/>
  <c r="B205" i="20"/>
  <c r="B168" i="20"/>
  <c r="A168" i="20" s="1"/>
  <c r="B144" i="20"/>
  <c r="A144" i="20" s="1"/>
  <c r="B136" i="20"/>
  <c r="A136" i="20" s="1"/>
  <c r="B283" i="20"/>
  <c r="B172" i="20"/>
  <c r="B24" i="20"/>
  <c r="B260" i="20"/>
  <c r="A260" i="20" s="1"/>
  <c r="B196" i="20"/>
  <c r="B209" i="20"/>
  <c r="B79" i="20"/>
  <c r="B105" i="20"/>
  <c r="A105" i="20" s="1"/>
  <c r="B127" i="20"/>
  <c r="B162" i="20"/>
  <c r="B72" i="20"/>
  <c r="B126" i="20"/>
  <c r="A126" i="20" s="1"/>
  <c r="B54" i="20"/>
  <c r="B270" i="20"/>
  <c r="B30" i="20"/>
  <c r="B273" i="20"/>
  <c r="A273" i="20" s="1"/>
  <c r="B40" i="20"/>
  <c r="B97" i="20"/>
  <c r="A97" i="20" s="1"/>
  <c r="B203" i="20"/>
  <c r="A203" i="20" s="1"/>
  <c r="B159" i="20"/>
  <c r="B171" i="20"/>
  <c r="B281" i="20"/>
  <c r="B164" i="20"/>
  <c r="B152" i="20"/>
  <c r="B66" i="20"/>
  <c r="B45" i="20"/>
  <c r="B149" i="20"/>
  <c r="B192" i="20"/>
  <c r="B108" i="20"/>
  <c r="B119" i="20"/>
  <c r="A119" i="20" s="1"/>
  <c r="B177" i="20"/>
  <c r="A177" i="20" s="1"/>
  <c r="B228" i="20"/>
  <c r="B219" i="20"/>
  <c r="B212" i="20"/>
  <c r="B280" i="20"/>
  <c r="B235" i="20"/>
  <c r="B89" i="20"/>
  <c r="B44" i="20"/>
  <c r="B61" i="20"/>
  <c r="A61" i="20" s="1"/>
  <c r="B248" i="20"/>
  <c r="A248" i="20" s="1"/>
  <c r="B256" i="20"/>
  <c r="B184" i="20"/>
  <c r="B179" i="20"/>
  <c r="A179" i="20" s="1"/>
  <c r="B20" i="20"/>
  <c r="A136" i="21"/>
  <c r="A151" i="21"/>
  <c r="A137" i="21"/>
  <c r="A224" i="21"/>
  <c r="A25" i="21"/>
  <c r="A109" i="21"/>
  <c r="A129" i="21"/>
  <c r="A83" i="21"/>
  <c r="A286" i="21"/>
  <c r="A164" i="21"/>
  <c r="A112" i="21"/>
  <c r="A37" i="21"/>
  <c r="A185" i="21"/>
  <c r="A48" i="21"/>
  <c r="A183" i="21"/>
  <c r="A231" i="21"/>
  <c r="A265" i="21"/>
  <c r="A225" i="21"/>
  <c r="A229" i="21"/>
  <c r="A206" i="21"/>
  <c r="A149" i="21"/>
  <c r="A38" i="21"/>
  <c r="A22" i="21"/>
  <c r="A261" i="21"/>
  <c r="A209" i="21"/>
  <c r="A245" i="21"/>
  <c r="A154" i="21"/>
  <c r="A92" i="21"/>
  <c r="A147" i="21"/>
  <c r="A166" i="21"/>
  <c r="A203" i="21"/>
  <c r="A270" i="21"/>
  <c r="A174" i="21"/>
  <c r="A181" i="21"/>
  <c r="A140" i="21"/>
  <c r="A241" i="21"/>
  <c r="A27" i="21"/>
  <c r="A84" i="21"/>
  <c r="A44" i="21"/>
  <c r="A54" i="21"/>
  <c r="U30" i="34"/>
  <c r="S27" i="31"/>
  <c r="U26" i="31" s="1"/>
  <c r="E28" i="31"/>
  <c r="A267" i="21"/>
  <c r="A52" i="21"/>
  <c r="S23" i="26"/>
  <c r="T23" i="26" s="1"/>
  <c r="E24" i="26"/>
  <c r="A56" i="21"/>
  <c r="A238" i="21"/>
  <c r="A233" i="21"/>
  <c r="A61" i="21"/>
  <c r="A281" i="21"/>
  <c r="A118" i="21"/>
  <c r="A160" i="21"/>
  <c r="A144" i="21"/>
  <c r="A244" i="21"/>
  <c r="A124" i="21"/>
  <c r="A165" i="21"/>
  <c r="A249" i="21"/>
  <c r="A50" i="21"/>
  <c r="A59" i="21"/>
  <c r="A120" i="21"/>
  <c r="A180" i="21"/>
  <c r="A115" i="21"/>
  <c r="A73" i="21"/>
  <c r="A190" i="21"/>
  <c r="A272" i="21"/>
  <c r="A201" i="21"/>
  <c r="A178" i="21"/>
  <c r="A257" i="21"/>
  <c r="A95" i="21"/>
  <c r="A195" i="21"/>
  <c r="A127" i="21"/>
  <c r="A113" i="21"/>
  <c r="A162" i="21"/>
  <c r="A259" i="21"/>
  <c r="A152" i="21"/>
  <c r="A80" i="21"/>
  <c r="A167" i="21"/>
  <c r="A134" i="21"/>
  <c r="A64" i="21"/>
  <c r="A187" i="21"/>
  <c r="A262" i="21"/>
  <c r="A171" i="21"/>
  <c r="A221" i="21"/>
  <c r="A279" i="21"/>
  <c r="A97" i="21"/>
  <c r="A157" i="21"/>
  <c r="T22" i="26"/>
  <c r="M26" i="9"/>
  <c r="D11" i="19" s="1"/>
  <c r="S32" i="34"/>
  <c r="U31" i="34" s="1"/>
  <c r="E33" i="34"/>
  <c r="U26" i="32"/>
  <c r="D12" i="23"/>
  <c r="E14" i="23"/>
  <c r="D14" i="23"/>
  <c r="E12" i="23"/>
  <c r="E13" i="22"/>
  <c r="E13" i="23"/>
  <c r="A93" i="20" l="1"/>
  <c r="N13" i="23"/>
  <c r="F13" i="23"/>
  <c r="G13" i="23"/>
  <c r="I12" i="23"/>
  <c r="F12" i="23"/>
  <c r="H12" i="23" s="1"/>
  <c r="N12" i="23"/>
  <c r="J12" i="23"/>
  <c r="Q20" i="9"/>
  <c r="R20" i="9" s="1"/>
  <c r="S20" i="9" s="1"/>
  <c r="U20" i="9" s="1"/>
  <c r="A54" i="20"/>
  <c r="A196" i="20"/>
  <c r="A50" i="20"/>
  <c r="L18" i="39"/>
  <c r="M18" i="39" s="1"/>
  <c r="N18" i="39" s="1"/>
  <c r="P18" i="39" s="1"/>
  <c r="K12" i="24"/>
  <c r="Q12" i="25"/>
  <c r="H13" i="24"/>
  <c r="O13" i="24" s="1"/>
  <c r="P12" i="24"/>
  <c r="P13" i="24"/>
  <c r="H12" i="24"/>
  <c r="O12" i="24" s="1"/>
  <c r="A83" i="20"/>
  <c r="A100" i="20"/>
  <c r="A127" i="20"/>
  <c r="A280" i="20"/>
  <c r="A30" i="20"/>
  <c r="A72" i="20"/>
  <c r="A79" i="20"/>
  <c r="A198" i="20"/>
  <c r="A211" i="20"/>
  <c r="A63" i="20"/>
  <c r="A157" i="20"/>
  <c r="A265" i="20"/>
  <c r="A202" i="20"/>
  <c r="A65" i="20"/>
  <c r="A162" i="20"/>
  <c r="A209" i="20"/>
  <c r="A155" i="20"/>
  <c r="A130" i="20"/>
  <c r="A52" i="20"/>
  <c r="U22" i="26"/>
  <c r="A24" i="20"/>
  <c r="A241" i="20"/>
  <c r="A57" i="20"/>
  <c r="A251" i="20"/>
  <c r="A243" i="20"/>
  <c r="A222" i="20"/>
  <c r="A269" i="20"/>
  <c r="A237" i="20"/>
  <c r="T27" i="31"/>
  <c r="A270" i="20"/>
  <c r="A226" i="20"/>
  <c r="A23" i="20"/>
  <c r="A255" i="20"/>
  <c r="A140" i="20"/>
  <c r="A256" i="20"/>
  <c r="A89" i="20"/>
  <c r="A219" i="20"/>
  <c r="A108" i="20"/>
  <c r="A66" i="20"/>
  <c r="A171" i="20"/>
  <c r="A40" i="20"/>
  <c r="A283" i="20"/>
  <c r="A205" i="20"/>
  <c r="A285" i="20"/>
  <c r="A231" i="20"/>
  <c r="A106" i="20"/>
  <c r="A213" i="20"/>
  <c r="A36" i="20"/>
  <c r="A182" i="20"/>
  <c r="A131" i="20"/>
  <c r="A175" i="20"/>
  <c r="A121" i="20"/>
  <c r="A147" i="20"/>
  <c r="A42" i="20"/>
  <c r="A75" i="20"/>
  <c r="A278" i="20"/>
  <c r="A48" i="20"/>
  <c r="A28" i="20"/>
  <c r="A266" i="20"/>
  <c r="A110" i="20"/>
  <c r="A150" i="20"/>
  <c r="A223" i="20"/>
  <c r="A92" i="20"/>
  <c r="A287" i="20"/>
  <c r="A46" i="20"/>
  <c r="A238" i="20"/>
  <c r="A145" i="20"/>
  <c r="A124" i="20"/>
  <c r="A249" i="20"/>
  <c r="A163" i="20"/>
  <c r="A274" i="20"/>
  <c r="A185" i="20"/>
  <c r="A244" i="20"/>
  <c r="A234" i="20"/>
  <c r="A25" i="20"/>
  <c r="A102" i="20"/>
  <c r="A252" i="20"/>
  <c r="A114" i="20"/>
  <c r="C13" i="21"/>
  <c r="A212" i="20"/>
  <c r="A69" i="20"/>
  <c r="A228" i="20"/>
  <c r="A192" i="20"/>
  <c r="A152" i="20"/>
  <c r="A159" i="20"/>
  <c r="A33" i="20"/>
  <c r="A259" i="20"/>
  <c r="A59" i="20"/>
  <c r="A141" i="20"/>
  <c r="A135" i="20"/>
  <c r="A195" i="20"/>
  <c r="A99" i="20"/>
  <c r="A87" i="20"/>
  <c r="A208" i="20"/>
  <c r="S33" i="34"/>
  <c r="T33" i="34" s="1"/>
  <c r="E34" i="34"/>
  <c r="A232" i="20"/>
  <c r="A276" i="20"/>
  <c r="A55" i="20"/>
  <c r="A214" i="20"/>
  <c r="A43" i="20"/>
  <c r="B232" i="19"/>
  <c r="B94" i="19"/>
  <c r="B80" i="19"/>
  <c r="B106" i="19"/>
  <c r="B144" i="19"/>
  <c r="B194" i="19"/>
  <c r="B177" i="19"/>
  <c r="B203" i="19"/>
  <c r="B181" i="19"/>
  <c r="B103" i="19"/>
  <c r="B45" i="19"/>
  <c r="B224" i="19"/>
  <c r="B195" i="19"/>
  <c r="B107" i="19"/>
  <c r="B41" i="19"/>
  <c r="B218" i="19"/>
  <c r="B155" i="19"/>
  <c r="B166" i="19"/>
  <c r="B79" i="19"/>
  <c r="B134" i="19"/>
  <c r="B286" i="19"/>
  <c r="B221" i="19"/>
  <c r="B200" i="19"/>
  <c r="B50" i="19"/>
  <c r="B216" i="19"/>
  <c r="B191" i="19"/>
  <c r="B226" i="19"/>
  <c r="B141" i="19"/>
  <c r="B123" i="19"/>
  <c r="B160" i="19"/>
  <c r="B32" i="19"/>
  <c r="B36" i="19"/>
  <c r="B243" i="19"/>
  <c r="B96" i="19"/>
  <c r="B28" i="19"/>
  <c r="B281" i="19"/>
  <c r="B249" i="19"/>
  <c r="B58" i="19"/>
  <c r="B98" i="19"/>
  <c r="B150" i="19"/>
  <c r="B34" i="19"/>
  <c r="B74" i="19"/>
  <c r="B188" i="19"/>
  <c r="B210" i="19"/>
  <c r="B186" i="19"/>
  <c r="B206" i="19"/>
  <c r="B239" i="19"/>
  <c r="B283" i="19"/>
  <c r="B182" i="19"/>
  <c r="A182" i="19" s="1"/>
  <c r="B274" i="19"/>
  <c r="B152" i="19"/>
  <c r="B69" i="19"/>
  <c r="B209" i="19"/>
  <c r="B227" i="19"/>
  <c r="B60" i="19"/>
  <c r="B100" i="19"/>
  <c r="B205" i="19"/>
  <c r="B212" i="19"/>
  <c r="B27" i="19"/>
  <c r="B288" i="19"/>
  <c r="B162" i="19"/>
  <c r="B153" i="19"/>
  <c r="B97" i="19"/>
  <c r="B77" i="19"/>
  <c r="B277" i="19"/>
  <c r="B278" i="19"/>
  <c r="B235" i="19"/>
  <c r="B115" i="19"/>
  <c r="B222" i="19"/>
  <c r="B180" i="19"/>
  <c r="B199" i="19"/>
  <c r="B275" i="19"/>
  <c r="B267" i="19"/>
  <c r="B231" i="19"/>
  <c r="B116" i="19"/>
  <c r="B265" i="19"/>
  <c r="B193" i="19"/>
  <c r="B23" i="19"/>
  <c r="B260" i="19"/>
  <c r="B66" i="19"/>
  <c r="B244" i="19"/>
  <c r="A244" i="19" s="1"/>
  <c r="B118" i="19"/>
  <c r="B86" i="19"/>
  <c r="B282" i="19"/>
  <c r="A282" i="19" s="1"/>
  <c r="B276" i="19"/>
  <c r="B126" i="19"/>
  <c r="B172" i="19"/>
  <c r="B213" i="19"/>
  <c r="B202" i="19"/>
  <c r="B254" i="19"/>
  <c r="B129" i="19"/>
  <c r="B236" i="19"/>
  <c r="B157" i="19"/>
  <c r="B256" i="19"/>
  <c r="B167" i="19"/>
  <c r="B122" i="19"/>
  <c r="B179" i="19"/>
  <c r="B190" i="19"/>
  <c r="B158" i="19"/>
  <c r="B37" i="19"/>
  <c r="A37" i="19" s="1"/>
  <c r="B113" i="19"/>
  <c r="B156" i="19"/>
  <c r="B48" i="19"/>
  <c r="B109" i="19"/>
  <c r="B246" i="19"/>
  <c r="B68" i="19"/>
  <c r="B46" i="19"/>
  <c r="A46" i="19" s="1"/>
  <c r="B159" i="19"/>
  <c r="B242" i="19"/>
  <c r="B84" i="19"/>
  <c r="B176" i="19"/>
  <c r="B269" i="19"/>
  <c r="B49" i="19"/>
  <c r="B229" i="19"/>
  <c r="B273" i="19"/>
  <c r="B91" i="19"/>
  <c r="B130" i="19"/>
  <c r="B271" i="19"/>
  <c r="B92" i="19"/>
  <c r="B230" i="19"/>
  <c r="B251" i="19"/>
  <c r="B54" i="19"/>
  <c r="B264" i="19"/>
  <c r="B47" i="19"/>
  <c r="B259" i="19"/>
  <c r="B88" i="19"/>
  <c r="B143" i="19"/>
  <c r="B201" i="19"/>
  <c r="B247" i="19"/>
  <c r="A247" i="19" s="1"/>
  <c r="B161" i="19"/>
  <c r="A161" i="19" s="1"/>
  <c r="B211" i="19"/>
  <c r="B142" i="19"/>
  <c r="A142" i="19" s="1"/>
  <c r="B110" i="19"/>
  <c r="B135" i="19"/>
  <c r="B125" i="19"/>
  <c r="B44" i="19"/>
  <c r="B279" i="19"/>
  <c r="B228" i="19"/>
  <c r="A228" i="19" s="1"/>
  <c r="B99" i="19"/>
  <c r="A99" i="19" s="1"/>
  <c r="B64" i="19"/>
  <c r="B225" i="19"/>
  <c r="B29" i="19"/>
  <c r="B233" i="19"/>
  <c r="B192" i="19"/>
  <c r="B38" i="19"/>
  <c r="B197" i="19"/>
  <c r="B169" i="19"/>
  <c r="B255" i="19"/>
  <c r="B111" i="19"/>
  <c r="A111" i="19" s="1"/>
  <c r="B133" i="19"/>
  <c r="B83" i="19"/>
  <c r="B261" i="19"/>
  <c r="B120" i="19"/>
  <c r="B168" i="19"/>
  <c r="B237" i="19"/>
  <c r="B258" i="19"/>
  <c r="B43" i="19"/>
  <c r="B280" i="19"/>
  <c r="B248" i="19"/>
  <c r="B138" i="19"/>
  <c r="B234" i="19"/>
  <c r="B250" i="19"/>
  <c r="B262" i="19"/>
  <c r="B117" i="19"/>
  <c r="B22" i="19"/>
  <c r="B127" i="19"/>
  <c r="A127" i="19" s="1"/>
  <c r="B198" i="19"/>
  <c r="B214" i="19"/>
  <c r="A214" i="19" s="1"/>
  <c r="B51" i="19"/>
  <c r="B178" i="19"/>
  <c r="B164" i="19"/>
  <c r="B245" i="19"/>
  <c r="B81" i="19"/>
  <c r="B124" i="19"/>
  <c r="B40" i="19"/>
  <c r="B253" i="19"/>
  <c r="B207" i="19"/>
  <c r="B82" i="19"/>
  <c r="B140" i="19"/>
  <c r="B104" i="19"/>
  <c r="B59" i="19"/>
  <c r="B132" i="19"/>
  <c r="B102" i="19"/>
  <c r="B57" i="19"/>
  <c r="B137" i="19"/>
  <c r="B105" i="19"/>
  <c r="B93" i="19"/>
  <c r="A93" i="19" s="1"/>
  <c r="B175" i="19"/>
  <c r="B223" i="19"/>
  <c r="A223" i="19" s="1"/>
  <c r="B268" i="19"/>
  <c r="B39" i="19"/>
  <c r="B154" i="19"/>
  <c r="B204" i="19"/>
  <c r="B173" i="19"/>
  <c r="B139" i="19"/>
  <c r="B215" i="19"/>
  <c r="A215" i="19" s="1"/>
  <c r="B284" i="19"/>
  <c r="B148" i="19"/>
  <c r="B170" i="19"/>
  <c r="A170" i="19" s="1"/>
  <c r="B151" i="19"/>
  <c r="A151" i="19" s="1"/>
  <c r="B257" i="19"/>
  <c r="B185" i="19"/>
  <c r="B128" i="19"/>
  <c r="B219" i="19"/>
  <c r="A219" i="19" s="1"/>
  <c r="B90" i="19"/>
  <c r="B252" i="19"/>
  <c r="B21" i="19"/>
  <c r="B33" i="19"/>
  <c r="B146" i="19"/>
  <c r="B95" i="19"/>
  <c r="A95" i="19" s="1"/>
  <c r="B87" i="19"/>
  <c r="A87" i="19" s="1"/>
  <c r="B71" i="19"/>
  <c r="B61" i="19"/>
  <c r="B220" i="19"/>
  <c r="B35" i="19"/>
  <c r="B174" i="19"/>
  <c r="B240" i="19"/>
  <c r="B272" i="19"/>
  <c r="A272" i="19" s="1"/>
  <c r="B266" i="19"/>
  <c r="B270" i="19"/>
  <c r="A270" i="19" s="1"/>
  <c r="B52" i="19"/>
  <c r="A52" i="19" s="1"/>
  <c r="B238" i="19"/>
  <c r="B119" i="19"/>
  <c r="B25" i="19"/>
  <c r="B108" i="19"/>
  <c r="B196" i="19"/>
  <c r="B73" i="19"/>
  <c r="B121" i="19"/>
  <c r="B289" i="19"/>
  <c r="B163" i="19"/>
  <c r="B136" i="19"/>
  <c r="B30" i="19"/>
  <c r="B114" i="19"/>
  <c r="A114" i="19" s="1"/>
  <c r="B149" i="19"/>
  <c r="A149" i="19" s="1"/>
  <c r="B26" i="19"/>
  <c r="B56" i="19"/>
  <c r="B131" i="19"/>
  <c r="A131" i="19" s="1"/>
  <c r="B70" i="19"/>
  <c r="B53" i="19"/>
  <c r="B63" i="19"/>
  <c r="B184" i="19"/>
  <c r="B171" i="19"/>
  <c r="B145" i="19"/>
  <c r="B241" i="19"/>
  <c r="B85" i="19"/>
  <c r="B67" i="19"/>
  <c r="B72" i="19"/>
  <c r="B285" i="19"/>
  <c r="B217" i="19"/>
  <c r="A217" i="19" s="1"/>
  <c r="B78" i="19"/>
  <c r="B24" i="19"/>
  <c r="B187" i="19"/>
  <c r="B208" i="19"/>
  <c r="A208" i="19" s="1"/>
  <c r="B62" i="19"/>
  <c r="B76" i="19"/>
  <c r="B75" i="19"/>
  <c r="B42" i="19"/>
  <c r="B263" i="19"/>
  <c r="B165" i="19"/>
  <c r="A165" i="19" s="1"/>
  <c r="B183" i="19"/>
  <c r="B112" i="19"/>
  <c r="A112" i="19" s="1"/>
  <c r="B55" i="19"/>
  <c r="A55" i="19" s="1"/>
  <c r="B101" i="19"/>
  <c r="B31" i="19"/>
  <c r="A31" i="19" s="1"/>
  <c r="B147" i="19"/>
  <c r="A147" i="19" s="1"/>
  <c r="B89" i="19"/>
  <c r="A89" i="19" s="1"/>
  <c r="B189" i="19"/>
  <c r="A189" i="19" s="1"/>
  <c r="B65" i="19"/>
  <c r="A65" i="19" s="1"/>
  <c r="B287" i="19"/>
  <c r="A287" i="19" s="1"/>
  <c r="B20" i="19"/>
  <c r="S24" i="26"/>
  <c r="U23" i="26" s="1"/>
  <c r="E25" i="26"/>
  <c r="B12" i="20"/>
  <c r="B13" i="20"/>
  <c r="A20" i="20"/>
  <c r="A235" i="20"/>
  <c r="A199" i="20"/>
  <c r="A277" i="20"/>
  <c r="A29" i="20"/>
  <c r="A153" i="20"/>
  <c r="A267" i="20"/>
  <c r="A180" i="20"/>
  <c r="A113" i="20"/>
  <c r="A250" i="20"/>
  <c r="A21" i="20"/>
  <c r="A78" i="20"/>
  <c r="A117" i="20"/>
  <c r="A90" i="20"/>
  <c r="A123" i="20"/>
  <c r="A94" i="20"/>
  <c r="A62" i="20"/>
  <c r="A246" i="20"/>
  <c r="A197" i="20"/>
  <c r="A154" i="20"/>
  <c r="A272" i="20"/>
  <c r="A129" i="20"/>
  <c r="A268" i="20"/>
  <c r="A216" i="20"/>
  <c r="A156" i="20"/>
  <c r="A26" i="20"/>
  <c r="A210" i="20"/>
  <c r="A49" i="20"/>
  <c r="A53" i="20"/>
  <c r="A200" i="20"/>
  <c r="A220" i="20"/>
  <c r="A138" i="20"/>
  <c r="A279" i="20"/>
  <c r="A104" i="20"/>
  <c r="A206" i="20"/>
  <c r="A161" i="20"/>
  <c r="A201" i="20"/>
  <c r="A51" i="20"/>
  <c r="A70" i="20"/>
  <c r="A64" i="20"/>
  <c r="A81" i="20"/>
  <c r="A236" i="20"/>
  <c r="A289" i="20"/>
  <c r="A125" i="20"/>
  <c r="A264" i="20"/>
  <c r="Y25" i="9"/>
  <c r="T28" i="32"/>
  <c r="T32" i="34"/>
  <c r="S28" i="31"/>
  <c r="E29" i="31"/>
  <c r="A67" i="20"/>
  <c r="A76" i="20"/>
  <c r="T26" i="9"/>
  <c r="X26" i="9"/>
  <c r="V26" i="9"/>
  <c r="W26" i="9"/>
  <c r="AJ26" i="9" s="1"/>
  <c r="AK26" i="9" s="1"/>
  <c r="AF26" i="9" s="1"/>
  <c r="U28" i="33"/>
  <c r="A149" i="20"/>
  <c r="A164" i="20"/>
  <c r="A73" i="20"/>
  <c r="A253" i="20"/>
  <c r="A109" i="20"/>
  <c r="A151" i="20"/>
  <c r="A146" i="20"/>
  <c r="A112" i="20"/>
  <c r="A271" i="20"/>
  <c r="A47" i="20"/>
  <c r="A84" i="20"/>
  <c r="A34" i="20"/>
  <c r="A58" i="20"/>
  <c r="A190" i="20"/>
  <c r="A74" i="20"/>
  <c r="A191" i="20"/>
  <c r="A178" i="20"/>
  <c r="A288" i="20"/>
  <c r="A193" i="20"/>
  <c r="A22" i="20"/>
  <c r="A107" i="20"/>
  <c r="A254" i="20"/>
  <c r="A80" i="20"/>
  <c r="A225" i="20"/>
  <c r="A227" i="20"/>
  <c r="A68" i="20"/>
  <c r="A217" i="20"/>
  <c r="A137" i="20"/>
  <c r="A60" i="20"/>
  <c r="A229" i="20"/>
  <c r="A282" i="20"/>
  <c r="A263" i="20"/>
  <c r="A27" i="20"/>
  <c r="A134" i="20"/>
  <c r="A284" i="20"/>
  <c r="A204" i="20"/>
  <c r="A139" i="20"/>
  <c r="A86" i="20"/>
  <c r="A142" i="20"/>
  <c r="A176" i="20"/>
  <c r="A169" i="20"/>
  <c r="A207" i="20"/>
  <c r="A143" i="20"/>
  <c r="U27" i="32"/>
  <c r="M27" i="9"/>
  <c r="D11" i="18" s="1"/>
  <c r="A122" i="20"/>
  <c r="A128" i="20"/>
  <c r="A183" i="20"/>
  <c r="A148" i="20"/>
  <c r="T29" i="33"/>
  <c r="A184" i="20"/>
  <c r="A44" i="20"/>
  <c r="A45" i="20"/>
  <c r="A281" i="20"/>
  <c r="A172" i="20"/>
  <c r="A239" i="20"/>
  <c r="A103" i="20"/>
  <c r="A111" i="20"/>
  <c r="A245" i="20"/>
  <c r="A101" i="20"/>
  <c r="A116" i="20"/>
  <c r="A165" i="20"/>
  <c r="A132" i="20"/>
  <c r="A242" i="20"/>
  <c r="A160" i="20"/>
  <c r="A181" i="20"/>
  <c r="A31" i="20"/>
  <c r="A173" i="20"/>
  <c r="A194" i="20"/>
  <c r="A95" i="20"/>
  <c r="A37" i="20"/>
  <c r="A35" i="20"/>
  <c r="A85" i="20"/>
  <c r="A186" i="20"/>
  <c r="A41" i="20"/>
  <c r="A56" i="20"/>
  <c r="A120" i="20"/>
  <c r="A166" i="20"/>
  <c r="A98" i="20"/>
  <c r="A286" i="20"/>
  <c r="A39" i="20"/>
  <c r="A218" i="20"/>
  <c r="A91" i="20"/>
  <c r="A230" i="20"/>
  <c r="A118" i="20"/>
  <c r="A167" i="20"/>
  <c r="A257" i="20"/>
  <c r="A261" i="20"/>
  <c r="A233" i="20"/>
  <c r="A96" i="20"/>
  <c r="A158" i="20"/>
  <c r="A32" i="20"/>
  <c r="A88" i="20"/>
  <c r="S29" i="32"/>
  <c r="E30" i="32"/>
  <c r="S30" i="33"/>
  <c r="E31" i="33"/>
  <c r="D14" i="22"/>
  <c r="D12" i="22"/>
  <c r="E14" i="21"/>
  <c r="D13" i="22"/>
  <c r="E14" i="22"/>
  <c r="E12" i="22"/>
  <c r="N13" i="22" l="1"/>
  <c r="G12" i="22"/>
  <c r="F13" i="22"/>
  <c r="G13" i="22"/>
  <c r="N12" i="22"/>
  <c r="J12" i="22"/>
  <c r="I12" i="22"/>
  <c r="F12" i="22"/>
  <c r="P13" i="23"/>
  <c r="K12" i="23"/>
  <c r="Q22" i="9" s="1"/>
  <c r="AM22" i="9" s="1"/>
  <c r="AN22" i="9" s="1"/>
  <c r="AH22" i="9" s="1"/>
  <c r="AI22" i="9" s="1"/>
  <c r="H13" i="23"/>
  <c r="O13" i="23" s="1"/>
  <c r="P12" i="23"/>
  <c r="O12" i="23"/>
  <c r="AM20" i="9"/>
  <c r="AN20" i="9" s="1"/>
  <c r="AH20" i="9" s="1"/>
  <c r="AI20" i="9" s="1"/>
  <c r="Q21" i="9"/>
  <c r="AM21" i="9" s="1"/>
  <c r="AN21" i="9" s="1"/>
  <c r="AH21" i="9" s="1"/>
  <c r="AI21" i="9" s="1"/>
  <c r="O20" i="9"/>
  <c r="AB18" i="39"/>
  <c r="AC18" i="39" s="1"/>
  <c r="W18" i="39" s="1"/>
  <c r="X18" i="39" s="1"/>
  <c r="L19" i="39"/>
  <c r="AB19" i="39" s="1"/>
  <c r="AC19" i="39" s="1"/>
  <c r="W19" i="39" s="1"/>
  <c r="X19" i="39" s="1"/>
  <c r="Q12" i="24"/>
  <c r="K18" i="39"/>
  <c r="U32" i="34"/>
  <c r="A24" i="19"/>
  <c r="A136" i="19"/>
  <c r="A119" i="19"/>
  <c r="A128" i="19"/>
  <c r="A198" i="19"/>
  <c r="A167" i="19"/>
  <c r="A97" i="19"/>
  <c r="A289" i="19"/>
  <c r="A284" i="19"/>
  <c r="A204" i="19"/>
  <c r="A51" i="19"/>
  <c r="A38" i="19"/>
  <c r="A225" i="19"/>
  <c r="A110" i="19"/>
  <c r="A276" i="19"/>
  <c r="T24" i="26"/>
  <c r="A263" i="19"/>
  <c r="A178" i="19"/>
  <c r="A29" i="19"/>
  <c r="Y26" i="9"/>
  <c r="C13" i="20"/>
  <c r="A42" i="19"/>
  <c r="A85" i="19"/>
  <c r="A184" i="19"/>
  <c r="A108" i="19"/>
  <c r="A240" i="19"/>
  <c r="A61" i="19"/>
  <c r="A146" i="19"/>
  <c r="A90" i="19"/>
  <c r="A257" i="19"/>
  <c r="A137" i="19"/>
  <c r="A59" i="19"/>
  <c r="A207" i="19"/>
  <c r="A81" i="19"/>
  <c r="A22" i="19"/>
  <c r="A234" i="19"/>
  <c r="A120" i="19"/>
  <c r="A279" i="19"/>
  <c r="A259" i="19"/>
  <c r="A251" i="19"/>
  <c r="A130" i="19"/>
  <c r="A49" i="19"/>
  <c r="A242" i="19"/>
  <c r="A246" i="19"/>
  <c r="A179" i="19"/>
  <c r="A157" i="19"/>
  <c r="A202" i="19"/>
  <c r="A193" i="19"/>
  <c r="A267" i="19"/>
  <c r="A222" i="19"/>
  <c r="A162" i="19"/>
  <c r="A186" i="19"/>
  <c r="A34" i="19"/>
  <c r="A249" i="19"/>
  <c r="A123" i="19"/>
  <c r="A216" i="19"/>
  <c r="A286" i="19"/>
  <c r="A155" i="19"/>
  <c r="A195" i="19"/>
  <c r="A181" i="19"/>
  <c r="A144" i="19"/>
  <c r="A232" i="19"/>
  <c r="AG26" i="9"/>
  <c r="A171" i="19"/>
  <c r="A238" i="19"/>
  <c r="A173" i="19"/>
  <c r="A168" i="19"/>
  <c r="A153" i="19"/>
  <c r="A227" i="19"/>
  <c r="A75" i="19"/>
  <c r="A63" i="19"/>
  <c r="A56" i="19"/>
  <c r="A30" i="19"/>
  <c r="A25" i="19"/>
  <c r="A174" i="19"/>
  <c r="A71" i="19"/>
  <c r="A33" i="19"/>
  <c r="A154" i="19"/>
  <c r="A104" i="19"/>
  <c r="A253" i="19"/>
  <c r="A117" i="19"/>
  <c r="A261" i="19"/>
  <c r="A255" i="19"/>
  <c r="A192" i="19"/>
  <c r="A201" i="19"/>
  <c r="A47" i="19"/>
  <c r="A230" i="19"/>
  <c r="A269" i="19"/>
  <c r="A159" i="19"/>
  <c r="A236" i="19"/>
  <c r="A213" i="19"/>
  <c r="A265" i="19"/>
  <c r="A275" i="19"/>
  <c r="A77" i="19"/>
  <c r="A100" i="19"/>
  <c r="A69" i="19"/>
  <c r="A150" i="19"/>
  <c r="A281" i="19"/>
  <c r="A36" i="19"/>
  <c r="A141" i="19"/>
  <c r="A134" i="19"/>
  <c r="A106" i="19"/>
  <c r="T27" i="9"/>
  <c r="X27" i="9"/>
  <c r="V27" i="9"/>
  <c r="W27" i="9"/>
  <c r="AJ27" i="9" s="1"/>
  <c r="AK27" i="9" s="1"/>
  <c r="AF27" i="9" s="1"/>
  <c r="S30" i="32"/>
  <c r="U29" i="32" s="1"/>
  <c r="E31" i="32"/>
  <c r="T30" i="33"/>
  <c r="A43" i="19"/>
  <c r="A113" i="19"/>
  <c r="A277" i="19"/>
  <c r="A205" i="19"/>
  <c r="A209" i="19"/>
  <c r="A243" i="19"/>
  <c r="M28" i="9"/>
  <c r="D11" i="17" s="1"/>
  <c r="T28" i="31"/>
  <c r="S25" i="26"/>
  <c r="U24" i="26" s="1"/>
  <c r="E26" i="26"/>
  <c r="A183" i="19"/>
  <c r="A187" i="19"/>
  <c r="A285" i="19"/>
  <c r="A241" i="19"/>
  <c r="A121" i="19"/>
  <c r="A175" i="19"/>
  <c r="A57" i="19"/>
  <c r="A245" i="19"/>
  <c r="A138" i="19"/>
  <c r="A258" i="19"/>
  <c r="A64" i="19"/>
  <c r="A44" i="19"/>
  <c r="A91" i="19"/>
  <c r="A109" i="19"/>
  <c r="A122" i="19"/>
  <c r="A66" i="19"/>
  <c r="A115" i="19"/>
  <c r="A288" i="19"/>
  <c r="A283" i="19"/>
  <c r="A210" i="19"/>
  <c r="A50" i="19"/>
  <c r="A218" i="19"/>
  <c r="A224" i="19"/>
  <c r="A203" i="19"/>
  <c r="S34" i="34"/>
  <c r="U33" i="34" s="1"/>
  <c r="E35" i="34"/>
  <c r="S31" i="33"/>
  <c r="U30" i="33" s="1"/>
  <c r="E32" i="33"/>
  <c r="B196" i="18"/>
  <c r="B175" i="18"/>
  <c r="B154" i="18"/>
  <c r="B152" i="18"/>
  <c r="B112" i="18"/>
  <c r="B194" i="18"/>
  <c r="B157" i="18"/>
  <c r="B259" i="18"/>
  <c r="B164" i="18"/>
  <c r="B201" i="18"/>
  <c r="B263" i="18"/>
  <c r="B200" i="18"/>
  <c r="B81" i="18"/>
  <c r="B32" i="18"/>
  <c r="B68" i="18"/>
  <c r="B176" i="18"/>
  <c r="B282" i="18"/>
  <c r="B118" i="18"/>
  <c r="B230" i="18"/>
  <c r="B262" i="18"/>
  <c r="B142" i="18"/>
  <c r="B214" i="18"/>
  <c r="B267" i="18"/>
  <c r="B93" i="18"/>
  <c r="B120" i="18"/>
  <c r="B235" i="18"/>
  <c r="B255" i="18"/>
  <c r="B245" i="18"/>
  <c r="B58" i="18"/>
  <c r="B287" i="18"/>
  <c r="B90" i="18"/>
  <c r="B44" i="18"/>
  <c r="B40" i="18"/>
  <c r="B155" i="18"/>
  <c r="B165" i="18"/>
  <c r="B56" i="18"/>
  <c r="B270" i="18"/>
  <c r="B101" i="18"/>
  <c r="B285" i="18"/>
  <c r="B198" i="18"/>
  <c r="B187" i="18"/>
  <c r="B211" i="18"/>
  <c r="B87" i="18"/>
  <c r="B46" i="18"/>
  <c r="B206" i="18"/>
  <c r="B167" i="18"/>
  <c r="B89" i="18"/>
  <c r="B26" i="18"/>
  <c r="B97" i="18"/>
  <c r="B271" i="18"/>
  <c r="B281" i="18"/>
  <c r="B121" i="18"/>
  <c r="B48" i="18"/>
  <c r="B209" i="18"/>
  <c r="B103" i="18"/>
  <c r="B35" i="18"/>
  <c r="B257" i="18"/>
  <c r="B72" i="18"/>
  <c r="B224" i="18"/>
  <c r="B85" i="18"/>
  <c r="B38" i="18"/>
  <c r="B83" i="18"/>
  <c r="B49" i="18"/>
  <c r="B80" i="18"/>
  <c r="B231" i="18"/>
  <c r="B234" i="18"/>
  <c r="B139" i="18"/>
  <c r="B131" i="18"/>
  <c r="B242" i="18"/>
  <c r="B236" i="18"/>
  <c r="A236" i="18" s="1"/>
  <c r="B208" i="18"/>
  <c r="B212" i="18"/>
  <c r="B115" i="18"/>
  <c r="B241" i="18"/>
  <c r="B216" i="18"/>
  <c r="B22" i="18"/>
  <c r="B260" i="18"/>
  <c r="B168" i="18"/>
  <c r="A168" i="18" s="1"/>
  <c r="B127" i="18"/>
  <c r="B53" i="18"/>
  <c r="B138" i="18"/>
  <c r="B149" i="18"/>
  <c r="B74" i="18"/>
  <c r="B279" i="18"/>
  <c r="B125" i="18"/>
  <c r="B161" i="18"/>
  <c r="B106" i="18"/>
  <c r="B63" i="18"/>
  <c r="B275" i="18"/>
  <c r="B43" i="18"/>
  <c r="B273" i="18"/>
  <c r="B30" i="18"/>
  <c r="B134" i="18"/>
  <c r="B128" i="18"/>
  <c r="B197" i="18"/>
  <c r="B77" i="18"/>
  <c r="B192" i="18"/>
  <c r="B144" i="18"/>
  <c r="B249" i="18"/>
  <c r="B67" i="18"/>
  <c r="B107" i="18"/>
  <c r="B215" i="18"/>
  <c r="A215" i="18" s="1"/>
  <c r="B218" i="18"/>
  <c r="B226" i="18"/>
  <c r="B94" i="18"/>
  <c r="B248" i="18"/>
  <c r="B158" i="18"/>
  <c r="A158" i="18" s="1"/>
  <c r="B146" i="18"/>
  <c r="B99" i="18"/>
  <c r="B178" i="18"/>
  <c r="B253" i="18"/>
  <c r="B141" i="18"/>
  <c r="B261" i="18"/>
  <c r="A261" i="18" s="1"/>
  <c r="B251" i="18"/>
  <c r="B170" i="18"/>
  <c r="B266" i="18"/>
  <c r="B182" i="18"/>
  <c r="B108" i="18"/>
  <c r="B277" i="18"/>
  <c r="B116" i="18"/>
  <c r="B202" i="18"/>
  <c r="B179" i="18"/>
  <c r="B96" i="18"/>
  <c r="B62" i="18"/>
  <c r="B122" i="18"/>
  <c r="B256" i="18"/>
  <c r="B265" i="18"/>
  <c r="B174" i="18"/>
  <c r="B31" i="18"/>
  <c r="B250" i="18"/>
  <c r="B258" i="18"/>
  <c r="B54" i="18"/>
  <c r="A54" i="18" s="1"/>
  <c r="B64" i="18"/>
  <c r="B237" i="18"/>
  <c r="A237" i="18" s="1"/>
  <c r="B239" i="18"/>
  <c r="B23" i="18"/>
  <c r="A23" i="18" s="1"/>
  <c r="B130" i="18"/>
  <c r="B280" i="18"/>
  <c r="B45" i="18"/>
  <c r="B124" i="18"/>
  <c r="B199" i="18"/>
  <c r="B70" i="18"/>
  <c r="B207" i="18"/>
  <c r="B191" i="18"/>
  <c r="B222" i="18"/>
  <c r="B37" i="18"/>
  <c r="B180" i="18"/>
  <c r="B247" i="18"/>
  <c r="B114" i="18"/>
  <c r="B102" i="18"/>
  <c r="A102" i="18" s="1"/>
  <c r="B233" i="18"/>
  <c r="B145" i="18"/>
  <c r="B183" i="18"/>
  <c r="A183" i="18" s="1"/>
  <c r="B91" i="18"/>
  <c r="B47" i="18"/>
  <c r="B147" i="18"/>
  <c r="A147" i="18" s="1"/>
  <c r="B111" i="18"/>
  <c r="B34" i="18"/>
  <c r="B84" i="18"/>
  <c r="B92" i="18"/>
  <c r="B105" i="18"/>
  <c r="B76" i="18"/>
  <c r="B65" i="18"/>
  <c r="B173" i="18"/>
  <c r="B132" i="18"/>
  <c r="B188" i="18"/>
  <c r="B229" i="18"/>
  <c r="B221" i="18"/>
  <c r="B51" i="18"/>
  <c r="B181" i="18"/>
  <c r="B140" i="18"/>
  <c r="A140" i="18" s="1"/>
  <c r="B205" i="18"/>
  <c r="B163" i="18"/>
  <c r="B289" i="18"/>
  <c r="B33" i="18"/>
  <c r="B100" i="18"/>
  <c r="B186" i="18"/>
  <c r="B172" i="18"/>
  <c r="B190" i="18"/>
  <c r="B133" i="18"/>
  <c r="B29" i="18"/>
  <c r="B88" i="18"/>
  <c r="B252" i="18"/>
  <c r="B228" i="18"/>
  <c r="B119" i="18"/>
  <c r="B151" i="18"/>
  <c r="B42" i="18"/>
  <c r="B203" i="18"/>
  <c r="B148" i="18"/>
  <c r="B123" i="18"/>
  <c r="B60" i="18"/>
  <c r="B220" i="18"/>
  <c r="B225" i="18"/>
  <c r="B238" i="18"/>
  <c r="A238" i="18" s="1"/>
  <c r="B25" i="18"/>
  <c r="B39" i="18"/>
  <c r="B61" i="18"/>
  <c r="B162" i="18"/>
  <c r="A162" i="18" s="1"/>
  <c r="B278" i="18"/>
  <c r="A278" i="18" s="1"/>
  <c r="B169" i="18"/>
  <c r="B160" i="18"/>
  <c r="B189" i="18"/>
  <c r="A189" i="18" s="1"/>
  <c r="B153" i="18"/>
  <c r="B156" i="18"/>
  <c r="B117" i="18"/>
  <c r="B78" i="18"/>
  <c r="B269" i="18"/>
  <c r="B55" i="18"/>
  <c r="A55" i="18" s="1"/>
  <c r="B113" i="18"/>
  <c r="A113" i="18" s="1"/>
  <c r="B27" i="18"/>
  <c r="B288" i="18"/>
  <c r="B204" i="18"/>
  <c r="A204" i="18" s="1"/>
  <c r="B193" i="18"/>
  <c r="A193" i="18" s="1"/>
  <c r="B166" i="18"/>
  <c r="B104" i="18"/>
  <c r="A104" i="18" s="1"/>
  <c r="B98" i="18"/>
  <c r="B79" i="18"/>
  <c r="B143" i="18"/>
  <c r="B219" i="18"/>
  <c r="A219" i="18" s="1"/>
  <c r="B283" i="18"/>
  <c r="B109" i="18"/>
  <c r="B36" i="18"/>
  <c r="B110" i="18"/>
  <c r="B264" i="18"/>
  <c r="B136" i="18"/>
  <c r="B57" i="18"/>
  <c r="B185" i="18"/>
  <c r="B129" i="18"/>
  <c r="B177" i="18"/>
  <c r="B284" i="18"/>
  <c r="B86" i="18"/>
  <c r="B126" i="18"/>
  <c r="B195" i="18"/>
  <c r="B69" i="18"/>
  <c r="B171" i="18"/>
  <c r="A171" i="18" s="1"/>
  <c r="B276" i="18"/>
  <c r="B244" i="18"/>
  <c r="B232" i="18"/>
  <c r="B52" i="18"/>
  <c r="B184" i="18"/>
  <c r="B286" i="18"/>
  <c r="B73" i="18"/>
  <c r="A73" i="18" s="1"/>
  <c r="B227" i="18"/>
  <c r="B59" i="18"/>
  <c r="B243" i="18"/>
  <c r="A243" i="18" s="1"/>
  <c r="B66" i="18"/>
  <c r="B50" i="18"/>
  <c r="A50" i="18" s="1"/>
  <c r="B223" i="18"/>
  <c r="B274" i="18"/>
  <c r="B137" i="18"/>
  <c r="B268" i="18"/>
  <c r="A268" i="18" s="1"/>
  <c r="B71" i="18"/>
  <c r="B28" i="18"/>
  <c r="B159" i="18"/>
  <c r="B213" i="18"/>
  <c r="B24" i="18"/>
  <c r="A24" i="18" s="1"/>
  <c r="B254" i="18"/>
  <c r="B246" i="18"/>
  <c r="B41" i="18"/>
  <c r="B217" i="18"/>
  <c r="B150" i="18"/>
  <c r="B82" i="18"/>
  <c r="B75" i="18"/>
  <c r="A75" i="18" s="1"/>
  <c r="B135" i="18"/>
  <c r="B240" i="18"/>
  <c r="B95" i="18"/>
  <c r="B272" i="18"/>
  <c r="B21" i="18"/>
  <c r="B210" i="18"/>
  <c r="B20" i="18"/>
  <c r="U27" i="31"/>
  <c r="A101" i="19"/>
  <c r="A76" i="19"/>
  <c r="A72" i="19"/>
  <c r="A145" i="19"/>
  <c r="A53" i="19"/>
  <c r="A26" i="19"/>
  <c r="A73" i="19"/>
  <c r="A266" i="19"/>
  <c r="A35" i="19"/>
  <c r="A21" i="19"/>
  <c r="A139" i="19"/>
  <c r="A39" i="19"/>
  <c r="A102" i="19"/>
  <c r="A140" i="19"/>
  <c r="A40" i="19"/>
  <c r="A164" i="19"/>
  <c r="A262" i="19"/>
  <c r="A248" i="19"/>
  <c r="A237" i="19"/>
  <c r="A83" i="19"/>
  <c r="A169" i="19"/>
  <c r="A233" i="19"/>
  <c r="A125" i="19"/>
  <c r="A211" i="19"/>
  <c r="A143" i="19"/>
  <c r="A264" i="19"/>
  <c r="A92" i="19"/>
  <c r="A273" i="19"/>
  <c r="A176" i="19"/>
  <c r="A48" i="19"/>
  <c r="A158" i="19"/>
  <c r="A129" i="19"/>
  <c r="A172" i="19"/>
  <c r="A86" i="19"/>
  <c r="A260" i="19"/>
  <c r="A116" i="19"/>
  <c r="A199" i="19"/>
  <c r="A235" i="19"/>
  <c r="A27" i="19"/>
  <c r="A60" i="19"/>
  <c r="A152" i="19"/>
  <c r="A239" i="19"/>
  <c r="A188" i="19"/>
  <c r="A98" i="19"/>
  <c r="A28" i="19"/>
  <c r="A32" i="19"/>
  <c r="A226" i="19"/>
  <c r="A200" i="19"/>
  <c r="A79" i="19"/>
  <c r="A41" i="19"/>
  <c r="A45" i="19"/>
  <c r="A177" i="19"/>
  <c r="A80" i="19"/>
  <c r="U28" i="32"/>
  <c r="U29" i="33"/>
  <c r="S29" i="31"/>
  <c r="T29" i="31" s="1"/>
  <c r="E30" i="31"/>
  <c r="B13" i="19"/>
  <c r="B12" i="19"/>
  <c r="A20" i="19"/>
  <c r="A62" i="19"/>
  <c r="A78" i="19"/>
  <c r="A67" i="19"/>
  <c r="A70" i="19"/>
  <c r="A163" i="19"/>
  <c r="A196" i="19"/>
  <c r="A220" i="19"/>
  <c r="A252" i="19"/>
  <c r="A185" i="19"/>
  <c r="A148" i="19"/>
  <c r="A268" i="19"/>
  <c r="A105" i="19"/>
  <c r="A132" i="19"/>
  <c r="A82" i="19"/>
  <c r="A124" i="19"/>
  <c r="A250" i="19"/>
  <c r="A280" i="19"/>
  <c r="A133" i="19"/>
  <c r="A197" i="19"/>
  <c r="A135" i="19"/>
  <c r="A88" i="19"/>
  <c r="A54" i="19"/>
  <c r="A271" i="19"/>
  <c r="A229" i="19"/>
  <c r="A84" i="19"/>
  <c r="A68" i="19"/>
  <c r="A156" i="19"/>
  <c r="A190" i="19"/>
  <c r="A256" i="19"/>
  <c r="A254" i="19"/>
  <c r="A126" i="19"/>
  <c r="A118" i="19"/>
  <c r="A23" i="19"/>
  <c r="A231" i="19"/>
  <c r="A180" i="19"/>
  <c r="A278" i="19"/>
  <c r="A212" i="19"/>
  <c r="A274" i="19"/>
  <c r="A206" i="19"/>
  <c r="A74" i="19"/>
  <c r="A58" i="19"/>
  <c r="A96" i="19"/>
  <c r="A160" i="19"/>
  <c r="A191" i="19"/>
  <c r="A221" i="19"/>
  <c r="A166" i="19"/>
  <c r="A107" i="19"/>
  <c r="A103" i="19"/>
  <c r="A194" i="19"/>
  <c r="A94" i="19"/>
  <c r="T29" i="32"/>
  <c r="D14" i="20"/>
  <c r="E13" i="21"/>
  <c r="E12" i="21"/>
  <c r="D14" i="21"/>
  <c r="D12" i="21"/>
  <c r="D13" i="21"/>
  <c r="H12" i="22" l="1"/>
  <c r="O12" i="22" s="1"/>
  <c r="H13" i="22"/>
  <c r="O13" i="22" s="1"/>
  <c r="P13" i="22"/>
  <c r="K12" i="22"/>
  <c r="Q23" i="9" s="1"/>
  <c r="P12" i="22"/>
  <c r="A179" i="18"/>
  <c r="L20" i="39"/>
  <c r="M20" i="39" s="1"/>
  <c r="N20" i="39" s="1"/>
  <c r="P20" i="39" s="1"/>
  <c r="Q12" i="23"/>
  <c r="O22" i="9" s="1"/>
  <c r="R22" i="9"/>
  <c r="S22" i="9" s="1"/>
  <c r="U22" i="9" s="1"/>
  <c r="G13" i="21"/>
  <c r="F13" i="21"/>
  <c r="J12" i="21"/>
  <c r="N13" i="21"/>
  <c r="N12" i="21"/>
  <c r="G12" i="21"/>
  <c r="I12" i="21"/>
  <c r="F12" i="21"/>
  <c r="R21" i="9"/>
  <c r="S21" i="9" s="1"/>
  <c r="U21" i="9" s="1"/>
  <c r="K19" i="39"/>
  <c r="M19" i="39"/>
  <c r="N19" i="39" s="1"/>
  <c r="P19" i="39" s="1"/>
  <c r="O21" i="9"/>
  <c r="T34" i="34"/>
  <c r="A217" i="18"/>
  <c r="A264" i="18"/>
  <c r="A220" i="18"/>
  <c r="A228" i="18"/>
  <c r="A159" i="18"/>
  <c r="A66" i="18"/>
  <c r="A69" i="18"/>
  <c r="A166" i="18"/>
  <c r="A88" i="18"/>
  <c r="A181" i="18"/>
  <c r="A34" i="18"/>
  <c r="A91" i="18"/>
  <c r="A250" i="18"/>
  <c r="A256" i="18"/>
  <c r="A128" i="18"/>
  <c r="A155" i="18"/>
  <c r="A240" i="18"/>
  <c r="A254" i="18"/>
  <c r="A274" i="18"/>
  <c r="A286" i="18"/>
  <c r="A61" i="18"/>
  <c r="A225" i="18"/>
  <c r="A107" i="18"/>
  <c r="A231" i="18"/>
  <c r="A177" i="18"/>
  <c r="A136" i="18"/>
  <c r="A117" i="18"/>
  <c r="A148" i="18"/>
  <c r="A186" i="18"/>
  <c r="A51" i="18"/>
  <c r="A132" i="18"/>
  <c r="A105" i="18"/>
  <c r="A111" i="18"/>
  <c r="A222" i="18"/>
  <c r="A199" i="18"/>
  <c r="A130" i="18"/>
  <c r="A64" i="18"/>
  <c r="A31" i="18"/>
  <c r="A122" i="18"/>
  <c r="A99" i="18"/>
  <c r="A94" i="18"/>
  <c r="A192" i="18"/>
  <c r="A134" i="18"/>
  <c r="A125" i="18"/>
  <c r="A260" i="18"/>
  <c r="A48" i="18"/>
  <c r="A97" i="18"/>
  <c r="A206" i="18"/>
  <c r="A270" i="18"/>
  <c r="A40" i="18"/>
  <c r="A142" i="18"/>
  <c r="A282" i="18"/>
  <c r="A81" i="18"/>
  <c r="T30" i="32"/>
  <c r="U28" i="31"/>
  <c r="G13" i="20"/>
  <c r="C13" i="19"/>
  <c r="A100" i="18"/>
  <c r="A213" i="18"/>
  <c r="A227" i="18"/>
  <c r="A86" i="18"/>
  <c r="A153" i="18"/>
  <c r="A47" i="18"/>
  <c r="A45" i="18"/>
  <c r="A267" i="18"/>
  <c r="AG27" i="9"/>
  <c r="T31" i="33"/>
  <c r="A95" i="18"/>
  <c r="A82" i="18"/>
  <c r="A246" i="18"/>
  <c r="A137" i="18"/>
  <c r="A232" i="18"/>
  <c r="A284" i="18"/>
  <c r="A57" i="18"/>
  <c r="A36" i="18"/>
  <c r="A143" i="18"/>
  <c r="A27" i="18"/>
  <c r="A78" i="18"/>
  <c r="A123" i="18"/>
  <c r="A151" i="18"/>
  <c r="A172" i="18"/>
  <c r="A289" i="18"/>
  <c r="A188" i="18"/>
  <c r="A76" i="18"/>
  <c r="A280" i="18"/>
  <c r="A108" i="18"/>
  <c r="A178" i="18"/>
  <c r="A248" i="18"/>
  <c r="A43" i="18"/>
  <c r="A161" i="18"/>
  <c r="A149" i="18"/>
  <c r="A241" i="18"/>
  <c r="A234" i="18"/>
  <c r="A72" i="18"/>
  <c r="A209" i="18"/>
  <c r="A271" i="18"/>
  <c r="A211" i="18"/>
  <c r="A101" i="18"/>
  <c r="A287" i="18"/>
  <c r="A214" i="18"/>
  <c r="A118" i="18"/>
  <c r="A32" i="18"/>
  <c r="A201" i="18"/>
  <c r="A194" i="18"/>
  <c r="A175" i="18"/>
  <c r="Y27" i="9"/>
  <c r="B12" i="18"/>
  <c r="B13" i="18"/>
  <c r="A20" i="18"/>
  <c r="A70" i="18"/>
  <c r="A83" i="18"/>
  <c r="A235" i="18"/>
  <c r="S26" i="26"/>
  <c r="T26" i="26" s="1"/>
  <c r="E27" i="26"/>
  <c r="A244" i="18"/>
  <c r="A109" i="18"/>
  <c r="A29" i="18"/>
  <c r="A205" i="18"/>
  <c r="A221" i="18"/>
  <c r="A173" i="18"/>
  <c r="A92" i="18"/>
  <c r="A145" i="18"/>
  <c r="A247" i="18"/>
  <c r="A191" i="18"/>
  <c r="A124" i="18"/>
  <c r="A174" i="18"/>
  <c r="A62" i="18"/>
  <c r="A116" i="18"/>
  <c r="A266" i="18"/>
  <c r="A141" i="18"/>
  <c r="A146" i="18"/>
  <c r="A226" i="18"/>
  <c r="A67" i="18"/>
  <c r="A77" i="18"/>
  <c r="A30" i="18"/>
  <c r="A63" i="18"/>
  <c r="A279" i="18"/>
  <c r="A53" i="18"/>
  <c r="A22" i="18"/>
  <c r="A212" i="18"/>
  <c r="A131" i="18"/>
  <c r="A80" i="18"/>
  <c r="A85" i="18"/>
  <c r="A35" i="18"/>
  <c r="A121" i="18"/>
  <c r="A26" i="18"/>
  <c r="A46" i="18"/>
  <c r="A198" i="18"/>
  <c r="A56" i="18"/>
  <c r="A44" i="18"/>
  <c r="A245" i="18"/>
  <c r="A93" i="18"/>
  <c r="A262" i="18"/>
  <c r="A176" i="18"/>
  <c r="A200" i="18"/>
  <c r="A259" i="18"/>
  <c r="A152" i="18"/>
  <c r="S32" i="33"/>
  <c r="T32" i="33" s="1"/>
  <c r="E33" i="33"/>
  <c r="S35" i="34"/>
  <c r="T35" i="34" s="1"/>
  <c r="E36" i="34"/>
  <c r="S31" i="32"/>
  <c r="U30" i="32" s="1"/>
  <c r="E32" i="32"/>
  <c r="A37" i="18"/>
  <c r="A251" i="18"/>
  <c r="A144" i="18"/>
  <c r="A167" i="18"/>
  <c r="B98" i="17"/>
  <c r="B24" i="17"/>
  <c r="B272" i="17"/>
  <c r="B69" i="17"/>
  <c r="B175" i="17"/>
  <c r="B188" i="17"/>
  <c r="B268" i="17"/>
  <c r="B177" i="17"/>
  <c r="B39" i="17"/>
  <c r="B195" i="17"/>
  <c r="B192" i="17"/>
  <c r="B152" i="17"/>
  <c r="B92" i="17"/>
  <c r="B104" i="17"/>
  <c r="B211" i="17"/>
  <c r="B205" i="17"/>
  <c r="B280" i="17"/>
  <c r="B80" i="17"/>
  <c r="B102" i="17"/>
  <c r="B139" i="17"/>
  <c r="B276" i="17"/>
  <c r="B127" i="17"/>
  <c r="B256" i="17"/>
  <c r="B283" i="17"/>
  <c r="B258" i="17"/>
  <c r="B203" i="17"/>
  <c r="B137" i="17"/>
  <c r="B197" i="17"/>
  <c r="B54" i="17"/>
  <c r="B30" i="17"/>
  <c r="B160" i="17"/>
  <c r="B40" i="17"/>
  <c r="B124" i="17"/>
  <c r="B271" i="17"/>
  <c r="B126" i="17"/>
  <c r="B142" i="17"/>
  <c r="B132" i="17"/>
  <c r="B173" i="17"/>
  <c r="B255" i="17"/>
  <c r="B45" i="17"/>
  <c r="B236" i="17"/>
  <c r="B176" i="17"/>
  <c r="B122" i="17"/>
  <c r="B42" i="17"/>
  <c r="B123" i="17"/>
  <c r="B190" i="17"/>
  <c r="B194" i="17"/>
  <c r="B221" i="17"/>
  <c r="B112" i="17"/>
  <c r="B41" i="17"/>
  <c r="B49" i="17"/>
  <c r="B237" i="17"/>
  <c r="B141" i="17"/>
  <c r="B86" i="17"/>
  <c r="B36" i="17"/>
  <c r="B68" i="17"/>
  <c r="B209" i="17"/>
  <c r="B220" i="17"/>
  <c r="B149" i="17"/>
  <c r="B65" i="17"/>
  <c r="B259" i="17"/>
  <c r="A259" i="17" s="1"/>
  <c r="B269" i="17"/>
  <c r="B157" i="17"/>
  <c r="B64" i="17"/>
  <c r="B275" i="17"/>
  <c r="B172" i="17"/>
  <c r="B278" i="17"/>
  <c r="B217" i="17"/>
  <c r="B148" i="17"/>
  <c r="B251" i="17"/>
  <c r="B38" i="17"/>
  <c r="B250" i="17"/>
  <c r="B153" i="17"/>
  <c r="B35" i="17"/>
  <c r="B96" i="17"/>
  <c r="B241" i="17"/>
  <c r="B264" i="17"/>
  <c r="B46" i="17"/>
  <c r="B58" i="17"/>
  <c r="B287" i="17"/>
  <c r="B244" i="17"/>
  <c r="B105" i="17"/>
  <c r="A105" i="17" s="1"/>
  <c r="B140" i="17"/>
  <c r="B260" i="17"/>
  <c r="B108" i="17"/>
  <c r="B22" i="17"/>
  <c r="B147" i="17"/>
  <c r="B234" i="17"/>
  <c r="B135" i="17"/>
  <c r="B164" i="17"/>
  <c r="B114" i="17"/>
  <c r="B138" i="17"/>
  <c r="B118" i="17"/>
  <c r="B235" i="17"/>
  <c r="B208" i="17"/>
  <c r="B159" i="17"/>
  <c r="B224" i="17"/>
  <c r="B144" i="17"/>
  <c r="B233" i="17"/>
  <c r="B200" i="17"/>
  <c r="B242" i="17"/>
  <c r="B284" i="17"/>
  <c r="B101" i="17"/>
  <c r="B47" i="17"/>
  <c r="B183" i="17"/>
  <c r="B33" i="17"/>
  <c r="B261" i="17"/>
  <c r="B267" i="17"/>
  <c r="B279" i="17"/>
  <c r="B26" i="17"/>
  <c r="B91" i="17"/>
  <c r="B178" i="17"/>
  <c r="A178" i="17" s="1"/>
  <c r="B218" i="17"/>
  <c r="B23" i="17"/>
  <c r="A23" i="17" s="1"/>
  <c r="B62" i="17"/>
  <c r="B110" i="17"/>
  <c r="B282" i="17"/>
  <c r="B227" i="17"/>
  <c r="B145" i="17"/>
  <c r="B143" i="17"/>
  <c r="A143" i="17" s="1"/>
  <c r="B121" i="17"/>
  <c r="B170" i="17"/>
  <c r="B130" i="17"/>
  <c r="B76" i="17"/>
  <c r="B212" i="17"/>
  <c r="B174" i="17"/>
  <c r="A174" i="17" s="1"/>
  <c r="B180" i="17"/>
  <c r="B84" i="17"/>
  <c r="B117" i="17"/>
  <c r="B252" i="17"/>
  <c r="A252" i="17" s="1"/>
  <c r="B43" i="17"/>
  <c r="B56" i="17"/>
  <c r="B262" i="17"/>
  <c r="B125" i="17"/>
  <c r="B106" i="17"/>
  <c r="B55" i="17"/>
  <c r="B66" i="17"/>
  <c r="B71" i="17"/>
  <c r="B253" i="17"/>
  <c r="B90" i="17"/>
  <c r="B223" i="17"/>
  <c r="B136" i="17"/>
  <c r="B97" i="17"/>
  <c r="A97" i="17" s="1"/>
  <c r="B240" i="17"/>
  <c r="B81" i="17"/>
  <c r="B32" i="17"/>
  <c r="B63" i="17"/>
  <c r="A63" i="17" s="1"/>
  <c r="B187" i="17"/>
  <c r="B254" i="17"/>
  <c r="B169" i="17"/>
  <c r="B230" i="17"/>
  <c r="B95" i="17"/>
  <c r="B231" i="17"/>
  <c r="B222" i="17"/>
  <c r="B75" i="17"/>
  <c r="B154" i="17"/>
  <c r="B285" i="17"/>
  <c r="B82" i="17"/>
  <c r="B274" i="17"/>
  <c r="B60" i="17"/>
  <c r="B263" i="17"/>
  <c r="A263" i="17" s="1"/>
  <c r="B87" i="17"/>
  <c r="A87" i="17" s="1"/>
  <c r="B277" i="17"/>
  <c r="B245" i="17"/>
  <c r="B213" i="17"/>
  <c r="A213" i="17" s="1"/>
  <c r="B89" i="17"/>
  <c r="B214" i="17"/>
  <c r="B265" i="17"/>
  <c r="B202" i="17"/>
  <c r="B37" i="17"/>
  <c r="B216" i="17"/>
  <c r="B204" i="17"/>
  <c r="B219" i="17"/>
  <c r="A219" i="17" s="1"/>
  <c r="B198" i="17"/>
  <c r="B238" i="17"/>
  <c r="B115" i="17"/>
  <c r="B119" i="17"/>
  <c r="A119" i="17" s="1"/>
  <c r="B270" i="17"/>
  <c r="A270" i="17" s="1"/>
  <c r="B181" i="17"/>
  <c r="A181" i="17" s="1"/>
  <c r="B191" i="17"/>
  <c r="B94" i="17"/>
  <c r="B53" i="17"/>
  <c r="B57" i="17"/>
  <c r="B182" i="17"/>
  <c r="B100" i="17"/>
  <c r="B113" i="17"/>
  <c r="B128" i="17"/>
  <c r="B31" i="17"/>
  <c r="B247" i="17"/>
  <c r="B199" i="17"/>
  <c r="A199" i="17" s="1"/>
  <c r="B48" i="17"/>
  <c r="B207" i="17"/>
  <c r="B25" i="17"/>
  <c r="B107" i="17"/>
  <c r="B111" i="17"/>
  <c r="B51" i="17"/>
  <c r="B196" i="17"/>
  <c r="B72" i="17"/>
  <c r="A72" i="17" s="1"/>
  <c r="B201" i="17"/>
  <c r="B189" i="17"/>
  <c r="B266" i="17"/>
  <c r="B27" i="17"/>
  <c r="A27" i="17" s="1"/>
  <c r="B129" i="17"/>
  <c r="A129" i="17" s="1"/>
  <c r="B171" i="17"/>
  <c r="B103" i="17"/>
  <c r="B156" i="17"/>
  <c r="B281" i="17"/>
  <c r="B78" i="17"/>
  <c r="B163" i="17"/>
  <c r="B133" i="17"/>
  <c r="B29" i="17"/>
  <c r="B44" i="17"/>
  <c r="B161" i="17"/>
  <c r="B73" i="17"/>
  <c r="A73" i="17" s="1"/>
  <c r="B93" i="17"/>
  <c r="B34" i="17"/>
  <c r="B85" i="17"/>
  <c r="B286" i="17"/>
  <c r="B59" i="17"/>
  <c r="A59" i="17" s="1"/>
  <c r="B246" i="17"/>
  <c r="A246" i="17" s="1"/>
  <c r="B185" i="17"/>
  <c r="B232" i="17"/>
  <c r="B162" i="17"/>
  <c r="B210" i="17"/>
  <c r="B179" i="17"/>
  <c r="B228" i="17"/>
  <c r="A228" i="17" s="1"/>
  <c r="B167" i="17"/>
  <c r="B52" i="17"/>
  <c r="A52" i="17" s="1"/>
  <c r="B289" i="17"/>
  <c r="B88" i="17"/>
  <c r="A88" i="17" s="1"/>
  <c r="B74" i="17"/>
  <c r="B239" i="17"/>
  <c r="B249" i="17"/>
  <c r="B83" i="17"/>
  <c r="A83" i="17" s="1"/>
  <c r="B21" i="17"/>
  <c r="B193" i="17"/>
  <c r="B273" i="17"/>
  <c r="B28" i="17"/>
  <c r="A28" i="17" s="1"/>
  <c r="B151" i="17"/>
  <c r="B99" i="17"/>
  <c r="B120" i="17"/>
  <c r="A120" i="17" s="1"/>
  <c r="B134" i="17"/>
  <c r="A134" i="17" s="1"/>
  <c r="B155" i="17"/>
  <c r="B225" i="17"/>
  <c r="B50" i="17"/>
  <c r="B70" i="17"/>
  <c r="B79" i="17"/>
  <c r="B288" i="17"/>
  <c r="A288" i="17" s="1"/>
  <c r="B226" i="17"/>
  <c r="B131" i="17"/>
  <c r="B109" i="17"/>
  <c r="B150" i="17"/>
  <c r="B243" i="17"/>
  <c r="A243" i="17" s="1"/>
  <c r="B116" i="17"/>
  <c r="B67" i="17"/>
  <c r="B166" i="17"/>
  <c r="B146" i="17"/>
  <c r="B186" i="17"/>
  <c r="B229" i="17"/>
  <c r="B158" i="17"/>
  <c r="B165" i="17"/>
  <c r="B206" i="17"/>
  <c r="B77" i="17"/>
  <c r="B61" i="17"/>
  <c r="A61" i="17" s="1"/>
  <c r="B257" i="17"/>
  <c r="B248" i="17"/>
  <c r="B168" i="17"/>
  <c r="B184" i="17"/>
  <c r="B215" i="17"/>
  <c r="B20" i="17"/>
  <c r="S30" i="31"/>
  <c r="T30" i="31" s="1"/>
  <c r="E31" i="31"/>
  <c r="A210" i="18"/>
  <c r="A150" i="18"/>
  <c r="A28" i="18"/>
  <c r="A195" i="18"/>
  <c r="A79" i="18"/>
  <c r="A160" i="18"/>
  <c r="A119" i="18"/>
  <c r="A163" i="18"/>
  <c r="A114" i="18"/>
  <c r="A202" i="18"/>
  <c r="A182" i="18"/>
  <c r="A275" i="18"/>
  <c r="A138" i="18"/>
  <c r="A115" i="18"/>
  <c r="A242" i="18"/>
  <c r="A38" i="18"/>
  <c r="A257" i="18"/>
  <c r="A187" i="18"/>
  <c r="A58" i="18"/>
  <c r="A120" i="18"/>
  <c r="A164" i="18"/>
  <c r="A112" i="18"/>
  <c r="A196" i="18"/>
  <c r="T25" i="26"/>
  <c r="A21" i="18"/>
  <c r="A135" i="18"/>
  <c r="A71" i="18"/>
  <c r="A223" i="18"/>
  <c r="A59" i="18"/>
  <c r="A184" i="18"/>
  <c r="A276" i="18"/>
  <c r="A126" i="18"/>
  <c r="A129" i="18"/>
  <c r="A283" i="18"/>
  <c r="A98" i="18"/>
  <c r="A156" i="18"/>
  <c r="A169" i="18"/>
  <c r="A39" i="18"/>
  <c r="A203" i="18"/>
  <c r="A133" i="18"/>
  <c r="A272" i="18"/>
  <c r="A41" i="18"/>
  <c r="A52" i="18"/>
  <c r="A185" i="18"/>
  <c r="A110" i="18"/>
  <c r="A288" i="18"/>
  <c r="A269" i="18"/>
  <c r="A25" i="18"/>
  <c r="A60" i="18"/>
  <c r="A42" i="18"/>
  <c r="A252" i="18"/>
  <c r="A190" i="18"/>
  <c r="A33" i="18"/>
  <c r="A229" i="18"/>
  <c r="A65" i="18"/>
  <c r="A84" i="18"/>
  <c r="A233" i="18"/>
  <c r="A180" i="18"/>
  <c r="A207" i="18"/>
  <c r="A239" i="18"/>
  <c r="A258" i="18"/>
  <c r="A265" i="18"/>
  <c r="A96" i="18"/>
  <c r="A277" i="18"/>
  <c r="A170" i="18"/>
  <c r="A253" i="18"/>
  <c r="A218" i="18"/>
  <c r="A249" i="18"/>
  <c r="A197" i="18"/>
  <c r="A273" i="18"/>
  <c r="A106" i="18"/>
  <c r="A74" i="18"/>
  <c r="A127" i="18"/>
  <c r="A216" i="18"/>
  <c r="A208" i="18"/>
  <c r="A139" i="18"/>
  <c r="A49" i="18"/>
  <c r="A224" i="18"/>
  <c r="A103" i="18"/>
  <c r="A281" i="18"/>
  <c r="A89" i="18"/>
  <c r="A87" i="18"/>
  <c r="A285" i="18"/>
  <c r="A165" i="18"/>
  <c r="A90" i="18"/>
  <c r="A255" i="18"/>
  <c r="A230" i="18"/>
  <c r="A68" i="18"/>
  <c r="A263" i="18"/>
  <c r="A157" i="18"/>
  <c r="A154" i="18"/>
  <c r="M29" i="9"/>
  <c r="D11" i="16" s="1"/>
  <c r="D12" i="19"/>
  <c r="D12" i="20"/>
  <c r="E12" i="20"/>
  <c r="D13" i="20"/>
  <c r="E14" i="20"/>
  <c r="E13" i="20"/>
  <c r="Q12" i="22" l="1"/>
  <c r="O23" i="9" s="1"/>
  <c r="L21" i="39"/>
  <c r="M21" i="39" s="1"/>
  <c r="N21" i="39" s="1"/>
  <c r="P21" i="39" s="1"/>
  <c r="AB20" i="39"/>
  <c r="AC20" i="39" s="1"/>
  <c r="W20" i="39" s="1"/>
  <c r="X20" i="39" s="1"/>
  <c r="K12" i="21"/>
  <c r="L22" i="39" s="1"/>
  <c r="M22" i="39" s="1"/>
  <c r="N22" i="39" s="1"/>
  <c r="P22" i="39" s="1"/>
  <c r="K20" i="39"/>
  <c r="H13" i="21"/>
  <c r="O13" i="21" s="1"/>
  <c r="P13" i="21"/>
  <c r="H12" i="21"/>
  <c r="O12" i="21" s="1"/>
  <c r="N13" i="20"/>
  <c r="N12" i="20"/>
  <c r="J12" i="20"/>
  <c r="I12" i="20"/>
  <c r="F12" i="20"/>
  <c r="G12" i="20"/>
  <c r="F13" i="20"/>
  <c r="H13" i="20" s="1"/>
  <c r="P12" i="21"/>
  <c r="A168" i="17"/>
  <c r="U34" i="34"/>
  <c r="A206" i="17"/>
  <c r="A116" i="17"/>
  <c r="A70" i="17"/>
  <c r="A198" i="17"/>
  <c r="A222" i="17"/>
  <c r="A284" i="17"/>
  <c r="A235" i="17"/>
  <c r="A46" i="17"/>
  <c r="A248" i="17"/>
  <c r="A186" i="17"/>
  <c r="A232" i="17"/>
  <c r="A286" i="17"/>
  <c r="A133" i="17"/>
  <c r="A113" i="17"/>
  <c r="A82" i="17"/>
  <c r="A136" i="17"/>
  <c r="A125" i="17"/>
  <c r="A251" i="17"/>
  <c r="A41" i="17"/>
  <c r="A53" i="17"/>
  <c r="A32" i="17"/>
  <c r="A227" i="17"/>
  <c r="A26" i="17"/>
  <c r="A144" i="17"/>
  <c r="A164" i="17"/>
  <c r="A220" i="17"/>
  <c r="A86" i="17"/>
  <c r="A176" i="17"/>
  <c r="A203" i="17"/>
  <c r="A104" i="17"/>
  <c r="A131" i="17"/>
  <c r="A156" i="17"/>
  <c r="A107" i="17"/>
  <c r="A37" i="17"/>
  <c r="A169" i="17"/>
  <c r="A22" i="17"/>
  <c r="A269" i="17"/>
  <c r="A30" i="17"/>
  <c r="A127" i="17"/>
  <c r="A80" i="17"/>
  <c r="A195" i="17"/>
  <c r="A215" i="17"/>
  <c r="A257" i="17"/>
  <c r="A146" i="17"/>
  <c r="A50" i="17"/>
  <c r="A273" i="17"/>
  <c r="A161" i="17"/>
  <c r="A103" i="17"/>
  <c r="A231" i="17"/>
  <c r="A254" i="17"/>
  <c r="A262" i="17"/>
  <c r="A212" i="17"/>
  <c r="A279" i="17"/>
  <c r="A123" i="17"/>
  <c r="U25" i="26"/>
  <c r="A158" i="17"/>
  <c r="A150" i="17"/>
  <c r="A193" i="17"/>
  <c r="A239" i="17"/>
  <c r="A44" i="17"/>
  <c r="A115" i="17"/>
  <c r="A77" i="17"/>
  <c r="A79" i="17"/>
  <c r="A155" i="17"/>
  <c r="A201" i="17"/>
  <c r="A111" i="17"/>
  <c r="A48" i="17"/>
  <c r="A57" i="17"/>
  <c r="A238" i="17"/>
  <c r="A43" i="17"/>
  <c r="A140" i="17"/>
  <c r="A35" i="17"/>
  <c r="A172" i="17"/>
  <c r="A190" i="17"/>
  <c r="A188" i="17"/>
  <c r="A179" i="17"/>
  <c r="A85" i="17"/>
  <c r="A66" i="17"/>
  <c r="A218" i="17"/>
  <c r="A153" i="17"/>
  <c r="U31" i="33"/>
  <c r="U29" i="31"/>
  <c r="R23" i="9"/>
  <c r="S23" i="9" s="1"/>
  <c r="U23" i="9" s="1"/>
  <c r="AM23" i="9"/>
  <c r="AN23" i="9" s="1"/>
  <c r="AH23" i="9" s="1"/>
  <c r="AI23" i="9" s="1"/>
  <c r="T31" i="32"/>
  <c r="A184" i="17"/>
  <c r="A166" i="17"/>
  <c r="A225" i="17"/>
  <c r="A99" i="17"/>
  <c r="A210" i="17"/>
  <c r="A182" i="17"/>
  <c r="A265" i="17"/>
  <c r="A245" i="17"/>
  <c r="A154" i="17"/>
  <c r="A95" i="17"/>
  <c r="A55" i="17"/>
  <c r="A76" i="17"/>
  <c r="A138" i="17"/>
  <c r="A234" i="17"/>
  <c r="A260" i="17"/>
  <c r="A237" i="17"/>
  <c r="A142" i="17"/>
  <c r="A40" i="17"/>
  <c r="C13" i="18"/>
  <c r="A67" i="17"/>
  <c r="A109" i="17"/>
  <c r="A162" i="17"/>
  <c r="A93" i="17"/>
  <c r="A281" i="17"/>
  <c r="A214" i="17"/>
  <c r="A277" i="17"/>
  <c r="A170" i="17"/>
  <c r="A173" i="17"/>
  <c r="S32" i="32"/>
  <c r="U31" i="32" s="1"/>
  <c r="E33" i="32"/>
  <c r="T29" i="9"/>
  <c r="X29" i="9"/>
  <c r="V29" i="9"/>
  <c r="W29" i="9"/>
  <c r="AJ29" i="9" s="1"/>
  <c r="AK29" i="9" s="1"/>
  <c r="AF29" i="9" s="1"/>
  <c r="A165" i="17"/>
  <c r="A226" i="17"/>
  <c r="A249" i="17"/>
  <c r="A289" i="17"/>
  <c r="A185" i="17"/>
  <c r="A163" i="17"/>
  <c r="A266" i="17"/>
  <c r="A196" i="17"/>
  <c r="A25" i="17"/>
  <c r="A247" i="17"/>
  <c r="A100" i="17"/>
  <c r="A94" i="17"/>
  <c r="A202" i="17"/>
  <c r="A285" i="17"/>
  <c r="A81" i="17"/>
  <c r="A223" i="17"/>
  <c r="A117" i="17"/>
  <c r="A121" i="17"/>
  <c r="A282" i="17"/>
  <c r="A183" i="17"/>
  <c r="A242" i="17"/>
  <c r="A224" i="17"/>
  <c r="A118" i="17"/>
  <c r="A135" i="17"/>
  <c r="A108" i="17"/>
  <c r="A244" i="17"/>
  <c r="A264" i="17"/>
  <c r="A148" i="17"/>
  <c r="A275" i="17"/>
  <c r="A209" i="17"/>
  <c r="A141" i="17"/>
  <c r="A112" i="17"/>
  <c r="A236" i="17"/>
  <c r="A132" i="17"/>
  <c r="A124" i="17"/>
  <c r="A54" i="17"/>
  <c r="A258" i="17"/>
  <c r="A276" i="17"/>
  <c r="A280" i="17"/>
  <c r="A92" i="17"/>
  <c r="A39" i="17"/>
  <c r="A175" i="17"/>
  <c r="A98" i="17"/>
  <c r="S27" i="26"/>
  <c r="E28" i="26"/>
  <c r="B268" i="16"/>
  <c r="B273" i="16"/>
  <c r="B32" i="16"/>
  <c r="B49" i="16"/>
  <c r="B40" i="16"/>
  <c r="B46" i="16"/>
  <c r="B144" i="16"/>
  <c r="B109" i="16"/>
  <c r="B159" i="16"/>
  <c r="B217" i="16"/>
  <c r="B65" i="16"/>
  <c r="B136" i="16"/>
  <c r="B115" i="16"/>
  <c r="B95" i="16"/>
  <c r="B69" i="16"/>
  <c r="B220" i="16"/>
  <c r="B256" i="16"/>
  <c r="B129" i="16"/>
  <c r="B149" i="16"/>
  <c r="B184" i="16"/>
  <c r="B161" i="16"/>
  <c r="B39" i="16"/>
  <c r="B250" i="16"/>
  <c r="B181" i="16"/>
  <c r="B172" i="16"/>
  <c r="B246" i="16"/>
  <c r="B193" i="16"/>
  <c r="B156" i="16"/>
  <c r="B64" i="16"/>
  <c r="B106" i="16"/>
  <c r="B125" i="16"/>
  <c r="B81" i="16"/>
  <c r="B187" i="16"/>
  <c r="B119" i="16"/>
  <c r="B200" i="16"/>
  <c r="B79" i="16"/>
  <c r="B62" i="16"/>
  <c r="B67" i="16"/>
  <c r="B214" i="16"/>
  <c r="B251" i="16"/>
  <c r="B254" i="16"/>
  <c r="B186" i="16"/>
  <c r="B271" i="16"/>
  <c r="B52" i="16"/>
  <c r="B232" i="16"/>
  <c r="B34" i="16"/>
  <c r="B78" i="16"/>
  <c r="B73" i="16"/>
  <c r="B139" i="16"/>
  <c r="B243" i="16"/>
  <c r="B252" i="16"/>
  <c r="B175" i="16"/>
  <c r="B58" i="16"/>
  <c r="B213" i="16"/>
  <c r="B101" i="16"/>
  <c r="B25" i="16"/>
  <c r="B163" i="16"/>
  <c r="B123" i="16"/>
  <c r="B225" i="16"/>
  <c r="B116" i="16"/>
  <c r="B48" i="16"/>
  <c r="B150" i="16"/>
  <c r="B207" i="16"/>
  <c r="B84" i="16"/>
  <c r="B33" i="16"/>
  <c r="B90" i="16"/>
  <c r="B249" i="16"/>
  <c r="B257" i="16"/>
  <c r="B57" i="16"/>
  <c r="B219" i="16"/>
  <c r="B152" i="16"/>
  <c r="B141" i="16"/>
  <c r="B244" i="16"/>
  <c r="B176" i="16"/>
  <c r="B29" i="16"/>
  <c r="B262" i="16"/>
  <c r="B157" i="16"/>
  <c r="B270" i="16"/>
  <c r="B26" i="16"/>
  <c r="B276" i="16"/>
  <c r="B164" i="16"/>
  <c r="A164" i="16" s="1"/>
  <c r="B284" i="16"/>
  <c r="B165" i="16"/>
  <c r="B166" i="16"/>
  <c r="B55" i="16"/>
  <c r="B253" i="16"/>
  <c r="B201" i="16"/>
  <c r="A201" i="16" s="1"/>
  <c r="B241" i="16"/>
  <c r="B174" i="16"/>
  <c r="B59" i="16"/>
  <c r="B103" i="16"/>
  <c r="B188" i="16"/>
  <c r="B240" i="16"/>
  <c r="B131" i="16"/>
  <c r="B28" i="16"/>
  <c r="B147" i="16"/>
  <c r="B222" i="16"/>
  <c r="B191" i="16"/>
  <c r="B142" i="16"/>
  <c r="B122" i="16"/>
  <c r="B208" i="16"/>
  <c r="B75" i="16"/>
  <c r="B238" i="16"/>
  <c r="B63" i="16"/>
  <c r="B218" i="16"/>
  <c r="B277" i="16"/>
  <c r="B226" i="16"/>
  <c r="A226" i="16" s="1"/>
  <c r="B104" i="16"/>
  <c r="B209" i="16"/>
  <c r="A209" i="16" s="1"/>
  <c r="B183" i="16"/>
  <c r="B91" i="16"/>
  <c r="B110" i="16"/>
  <c r="A110" i="16" s="1"/>
  <c r="B202" i="16"/>
  <c r="B76" i="16"/>
  <c r="A76" i="16" s="1"/>
  <c r="B89" i="16"/>
  <c r="B263" i="16"/>
  <c r="A263" i="16" s="1"/>
  <c r="B37" i="16"/>
  <c r="B216" i="16"/>
  <c r="B190" i="16"/>
  <c r="B180" i="16"/>
  <c r="B231" i="16"/>
  <c r="B128" i="16"/>
  <c r="B36" i="16"/>
  <c r="B224" i="16"/>
  <c r="B196" i="16"/>
  <c r="B160" i="16"/>
  <c r="B56" i="16"/>
  <c r="B203" i="16"/>
  <c r="B22" i="16"/>
  <c r="B155" i="16"/>
  <c r="B44" i="16"/>
  <c r="B127" i="16"/>
  <c r="B23" i="16"/>
  <c r="A23" i="16" s="1"/>
  <c r="B158" i="16"/>
  <c r="B130" i="16"/>
  <c r="B272" i="16"/>
  <c r="B235" i="16"/>
  <c r="B21" i="16"/>
  <c r="B47" i="16"/>
  <c r="B267" i="16"/>
  <c r="B77" i="16"/>
  <c r="B237" i="16"/>
  <c r="B60" i="16"/>
  <c r="B93" i="16"/>
  <c r="B68" i="16"/>
  <c r="B212" i="16"/>
  <c r="B171" i="16"/>
  <c r="B288" i="16"/>
  <c r="B72" i="16"/>
  <c r="B192" i="16"/>
  <c r="A192" i="16" s="1"/>
  <c r="B265" i="16"/>
  <c r="B86" i="16"/>
  <c r="B133" i="16"/>
  <c r="B50" i="16"/>
  <c r="B242" i="16"/>
  <c r="B258" i="16"/>
  <c r="A258" i="16" s="1"/>
  <c r="B124" i="16"/>
  <c r="B54" i="16"/>
  <c r="B105" i="16"/>
  <c r="B42" i="16"/>
  <c r="B148" i="16"/>
  <c r="B113" i="16"/>
  <c r="B41" i="16"/>
  <c r="B94" i="16"/>
  <c r="A94" i="16" s="1"/>
  <c r="B194" i="16"/>
  <c r="B281" i="16"/>
  <c r="B99" i="16"/>
  <c r="B100" i="16"/>
  <c r="B234" i="16"/>
  <c r="B74" i="16"/>
  <c r="B145" i="16"/>
  <c r="A145" i="16" s="1"/>
  <c r="B111" i="16"/>
  <c r="A111" i="16" s="1"/>
  <c r="B247" i="16"/>
  <c r="B260" i="16"/>
  <c r="B178" i="16"/>
  <c r="B236" i="16"/>
  <c r="B182" i="16"/>
  <c r="B215" i="16"/>
  <c r="B211" i="16"/>
  <c r="B27" i="16"/>
  <c r="B120" i="16"/>
  <c r="B45" i="16"/>
  <c r="B168" i="16"/>
  <c r="B227" i="16"/>
  <c r="B24" i="16"/>
  <c r="A24" i="16" s="1"/>
  <c r="B170" i="16"/>
  <c r="B134" i="16"/>
  <c r="B223" i="16"/>
  <c r="B140" i="16"/>
  <c r="A140" i="16" s="1"/>
  <c r="B96" i="16"/>
  <c r="A96" i="16" s="1"/>
  <c r="B114" i="16"/>
  <c r="B70" i="16"/>
  <c r="B51" i="16"/>
  <c r="B85" i="16"/>
  <c r="B92" i="16"/>
  <c r="A92" i="16" s="1"/>
  <c r="B167" i="16"/>
  <c r="A167" i="16" s="1"/>
  <c r="B179" i="16"/>
  <c r="B279" i="16"/>
  <c r="B98" i="16"/>
  <c r="B30" i="16"/>
  <c r="B204" i="16"/>
  <c r="B205" i="16"/>
  <c r="B112" i="16"/>
  <c r="B278" i="16"/>
  <c r="B66" i="16"/>
  <c r="B274" i="16"/>
  <c r="A274" i="16" s="1"/>
  <c r="B83" i="16"/>
  <c r="B248" i="16"/>
  <c r="B154" i="16"/>
  <c r="B275" i="16"/>
  <c r="B282" i="16"/>
  <c r="B261" i="16"/>
  <c r="B126" i="16"/>
  <c r="B221" i="16"/>
  <c r="B97" i="16"/>
  <c r="B138" i="16"/>
  <c r="B153" i="16"/>
  <c r="B151" i="16"/>
  <c r="A151" i="16" s="1"/>
  <c r="B287" i="16"/>
  <c r="B283" i="16"/>
  <c r="B35" i="16"/>
  <c r="B71" i="16"/>
  <c r="B43" i="16"/>
  <c r="B53" i="16"/>
  <c r="A53" i="16" s="1"/>
  <c r="B245" i="16"/>
  <c r="A245" i="16" s="1"/>
  <c r="B197" i="16"/>
  <c r="B80" i="16"/>
  <c r="B88" i="16"/>
  <c r="B102" i="16"/>
  <c r="B169" i="16"/>
  <c r="B280" i="16"/>
  <c r="B255" i="16"/>
  <c r="B195" i="16"/>
  <c r="A195" i="16" s="1"/>
  <c r="B118" i="16"/>
  <c r="B289" i="16"/>
  <c r="B177" i="16"/>
  <c r="B137" i="16"/>
  <c r="B132" i="16"/>
  <c r="A132" i="16" s="1"/>
  <c r="B266" i="16"/>
  <c r="A266" i="16" s="1"/>
  <c r="B185" i="16"/>
  <c r="A185" i="16" s="1"/>
  <c r="B229" i="16"/>
  <c r="B31" i="16"/>
  <c r="B286" i="16"/>
  <c r="B285" i="16"/>
  <c r="B146" i="16"/>
  <c r="B143" i="16"/>
  <c r="B82" i="16"/>
  <c r="B189" i="16"/>
  <c r="A189" i="16" s="1"/>
  <c r="B162" i="16"/>
  <c r="A162" i="16" s="1"/>
  <c r="B38" i="16"/>
  <c r="B198" i="16"/>
  <c r="B108" i="16"/>
  <c r="B206" i="16"/>
  <c r="B117" i="16"/>
  <c r="B233" i="16"/>
  <c r="B264" i="16"/>
  <c r="A264" i="16" s="1"/>
  <c r="B269" i="16"/>
  <c r="A269" i="16" s="1"/>
  <c r="B87" i="16"/>
  <c r="B230" i="16"/>
  <c r="B199" i="16"/>
  <c r="B259" i="16"/>
  <c r="B228" i="16"/>
  <c r="B239" i="16"/>
  <c r="A239" i="16" s="1"/>
  <c r="B107" i="16"/>
  <c r="B210" i="16"/>
  <c r="A210" i="16" s="1"/>
  <c r="B173" i="16"/>
  <c r="B121" i="16"/>
  <c r="B135" i="16"/>
  <c r="B61" i="16"/>
  <c r="B20" i="16"/>
  <c r="S31" i="31"/>
  <c r="U30" i="31" s="1"/>
  <c r="E32" i="31"/>
  <c r="B12" i="17"/>
  <c r="B13" i="17"/>
  <c r="A20" i="17"/>
  <c r="A71" i="17"/>
  <c r="A271" i="17"/>
  <c r="A34" i="17"/>
  <c r="A78" i="17"/>
  <c r="A171" i="17"/>
  <c r="A189" i="17"/>
  <c r="A51" i="17"/>
  <c r="A207" i="17"/>
  <c r="A31" i="17"/>
  <c r="A191" i="17"/>
  <c r="A204" i="17"/>
  <c r="A60" i="17"/>
  <c r="A187" i="17"/>
  <c r="A240" i="17"/>
  <c r="A90" i="17"/>
  <c r="A56" i="17"/>
  <c r="A84" i="17"/>
  <c r="A110" i="17"/>
  <c r="A267" i="17"/>
  <c r="A47" i="17"/>
  <c r="A200" i="17"/>
  <c r="A159" i="17"/>
  <c r="A287" i="17"/>
  <c r="A241" i="17"/>
  <c r="A250" i="17"/>
  <c r="A217" i="17"/>
  <c r="A64" i="17"/>
  <c r="A65" i="17"/>
  <c r="A68" i="17"/>
  <c r="A221" i="17"/>
  <c r="A42" i="17"/>
  <c r="A45" i="17"/>
  <c r="A197" i="17"/>
  <c r="A283" i="17"/>
  <c r="A139" i="17"/>
  <c r="A205" i="17"/>
  <c r="A152" i="17"/>
  <c r="A177" i="17"/>
  <c r="A69" i="17"/>
  <c r="S36" i="34"/>
  <c r="U35" i="34" s="1"/>
  <c r="E37" i="34"/>
  <c r="A89" i="17"/>
  <c r="A33" i="17"/>
  <c r="A24" i="17"/>
  <c r="S33" i="33"/>
  <c r="U32" i="33" s="1"/>
  <c r="E34" i="33"/>
  <c r="M30" i="9"/>
  <c r="D11" i="15" s="1"/>
  <c r="A229" i="17"/>
  <c r="A151" i="17"/>
  <c r="A21" i="17"/>
  <c r="A74" i="17"/>
  <c r="A167" i="17"/>
  <c r="A29" i="17"/>
  <c r="A128" i="17"/>
  <c r="A216" i="17"/>
  <c r="A274" i="17"/>
  <c r="A75" i="17"/>
  <c r="A230" i="17"/>
  <c r="A253" i="17"/>
  <c r="A106" i="17"/>
  <c r="A180" i="17"/>
  <c r="A130" i="17"/>
  <c r="A145" i="17"/>
  <c r="A62" i="17"/>
  <c r="A91" i="17"/>
  <c r="A261" i="17"/>
  <c r="A101" i="17"/>
  <c r="A233" i="17"/>
  <c r="A208" i="17"/>
  <c r="A114" i="17"/>
  <c r="A147" i="17"/>
  <c r="A58" i="17"/>
  <c r="A96" i="17"/>
  <c r="A38" i="17"/>
  <c r="A278" i="17"/>
  <c r="A157" i="17"/>
  <c r="A149" i="17"/>
  <c r="A36" i="17"/>
  <c r="A49" i="17"/>
  <c r="A194" i="17"/>
  <c r="A122" i="17"/>
  <c r="A255" i="17"/>
  <c r="A126" i="17"/>
  <c r="A160" i="17"/>
  <c r="A137" i="17"/>
  <c r="A256" i="17"/>
  <c r="A102" i="17"/>
  <c r="A211" i="17"/>
  <c r="A192" i="17"/>
  <c r="A268" i="17"/>
  <c r="A272" i="17"/>
  <c r="D13" i="19"/>
  <c r="E12" i="18"/>
  <c r="D13" i="18"/>
  <c r="E12" i="19"/>
  <c r="E13" i="18"/>
  <c r="D14" i="19"/>
  <c r="E14" i="19"/>
  <c r="E13" i="19"/>
  <c r="K21" i="39" l="1"/>
  <c r="AB21" i="39"/>
  <c r="AC21" i="39" s="1"/>
  <c r="W21" i="39" s="1"/>
  <c r="X21" i="39" s="1"/>
  <c r="N13" i="19"/>
  <c r="N12" i="19"/>
  <c r="J12" i="19"/>
  <c r="G13" i="19"/>
  <c r="F13" i="19"/>
  <c r="F12" i="19"/>
  <c r="G12" i="19"/>
  <c r="I12" i="19"/>
  <c r="A275" i="16"/>
  <c r="Q24" i="9"/>
  <c r="AM24" i="9" s="1"/>
  <c r="AN24" i="9" s="1"/>
  <c r="AH24" i="9" s="1"/>
  <c r="AI24" i="9" s="1"/>
  <c r="P12" i="20"/>
  <c r="Q12" i="21"/>
  <c r="K22" i="39" s="1"/>
  <c r="P13" i="20"/>
  <c r="H12" i="20"/>
  <c r="O12" i="20" s="1"/>
  <c r="K12" i="20"/>
  <c r="Q25" i="9" s="1"/>
  <c r="O13" i="20"/>
  <c r="AB22" i="39"/>
  <c r="AC22" i="39" s="1"/>
  <c r="W22" i="39" s="1"/>
  <c r="X22" i="39" s="1"/>
  <c r="A206" i="16"/>
  <c r="A229" i="16"/>
  <c r="A35" i="16"/>
  <c r="A51" i="16"/>
  <c r="A120" i="16"/>
  <c r="A247" i="16"/>
  <c r="A124" i="16"/>
  <c r="A68" i="16"/>
  <c r="A77" i="16"/>
  <c r="A22" i="16"/>
  <c r="A218" i="16"/>
  <c r="A244" i="16"/>
  <c r="A187" i="16"/>
  <c r="A40" i="16"/>
  <c r="A107" i="16"/>
  <c r="A285" i="16"/>
  <c r="A177" i="16"/>
  <c r="A261" i="16"/>
  <c r="A278" i="16"/>
  <c r="A198" i="16"/>
  <c r="A280" i="16"/>
  <c r="A97" i="16"/>
  <c r="A282" i="16"/>
  <c r="A114" i="16"/>
  <c r="A171" i="16"/>
  <c r="A60" i="16"/>
  <c r="A47" i="16"/>
  <c r="A130" i="16"/>
  <c r="A91" i="16"/>
  <c r="A238" i="16"/>
  <c r="A271" i="16"/>
  <c r="A214" i="16"/>
  <c r="A135" i="16"/>
  <c r="A30" i="16"/>
  <c r="A70" i="16"/>
  <c r="A227" i="16"/>
  <c r="A27" i="16"/>
  <c r="A272" i="16"/>
  <c r="T31" i="31"/>
  <c r="G12" i="18"/>
  <c r="J12" i="18"/>
  <c r="N12" i="18"/>
  <c r="C13" i="17"/>
  <c r="A82" i="16"/>
  <c r="A286" i="16"/>
  <c r="A289" i="16"/>
  <c r="A80" i="16"/>
  <c r="A112" i="16"/>
  <c r="A242" i="16"/>
  <c r="A142" i="16"/>
  <c r="A26" i="16"/>
  <c r="A228" i="16"/>
  <c r="A87" i="16"/>
  <c r="A117" i="16"/>
  <c r="A143" i="16"/>
  <c r="A31" i="16"/>
  <c r="A169" i="16"/>
  <c r="A71" i="16"/>
  <c r="A221" i="16"/>
  <c r="A85" i="16"/>
  <c r="A45" i="16"/>
  <c r="A215" i="16"/>
  <c r="A74" i="16"/>
  <c r="A50" i="16"/>
  <c r="A277" i="16"/>
  <c r="A176" i="16"/>
  <c r="A150" i="16"/>
  <c r="A43" i="16"/>
  <c r="A168" i="16"/>
  <c r="A105" i="16"/>
  <c r="A252" i="16"/>
  <c r="AG29" i="9"/>
  <c r="A61" i="16"/>
  <c r="A259" i="16"/>
  <c r="A146" i="16"/>
  <c r="A137" i="16"/>
  <c r="A102" i="16"/>
  <c r="A153" i="16"/>
  <c r="A126" i="16"/>
  <c r="A154" i="16"/>
  <c r="A66" i="16"/>
  <c r="A204" i="16"/>
  <c r="A179" i="16"/>
  <c r="A182" i="16"/>
  <c r="A234" i="16"/>
  <c r="A194" i="16"/>
  <c r="A148" i="16"/>
  <c r="A133" i="16"/>
  <c r="A72" i="16"/>
  <c r="A231" i="16"/>
  <c r="A37" i="16"/>
  <c r="A202" i="16"/>
  <c r="A208" i="16"/>
  <c r="A222" i="16"/>
  <c r="A240" i="16"/>
  <c r="A174" i="16"/>
  <c r="A55" i="16"/>
  <c r="A157" i="16"/>
  <c r="A57" i="16"/>
  <c r="A33" i="16"/>
  <c r="A48" i="16"/>
  <c r="A139" i="16"/>
  <c r="A254" i="16"/>
  <c r="A64" i="16"/>
  <c r="A172" i="16"/>
  <c r="A161" i="16"/>
  <c r="A256" i="16"/>
  <c r="A115" i="16"/>
  <c r="A159" i="16"/>
  <c r="A268" i="16"/>
  <c r="A163" i="16"/>
  <c r="A58" i="16"/>
  <c r="M31" i="9"/>
  <c r="D11" i="11" s="1"/>
  <c r="U26" i="26"/>
  <c r="S32" i="31"/>
  <c r="U31" i="31" s="1"/>
  <c r="E33" i="31"/>
  <c r="A199" i="16"/>
  <c r="A108" i="16"/>
  <c r="A255" i="16"/>
  <c r="A88" i="16"/>
  <c r="A283" i="16"/>
  <c r="A138" i="16"/>
  <c r="A248" i="16"/>
  <c r="A223" i="16"/>
  <c r="A236" i="16"/>
  <c r="A100" i="16"/>
  <c r="A42" i="16"/>
  <c r="A86" i="16"/>
  <c r="A288" i="16"/>
  <c r="A93" i="16"/>
  <c r="A267" i="16"/>
  <c r="A127" i="16"/>
  <c r="A203" i="16"/>
  <c r="A224" i="16"/>
  <c r="A180" i="16"/>
  <c r="A104" i="16"/>
  <c r="A63" i="16"/>
  <c r="A122" i="16"/>
  <c r="A147" i="16"/>
  <c r="A188" i="16"/>
  <c r="A241" i="16"/>
  <c r="A166" i="16"/>
  <c r="A276" i="16"/>
  <c r="A262" i="16"/>
  <c r="A141" i="16"/>
  <c r="A257" i="16"/>
  <c r="A84" i="16"/>
  <c r="A116" i="16"/>
  <c r="A25" i="16"/>
  <c r="A175" i="16"/>
  <c r="A73" i="16"/>
  <c r="A52" i="16"/>
  <c r="A251" i="16"/>
  <c r="A79" i="16"/>
  <c r="A81" i="16"/>
  <c r="A156" i="16"/>
  <c r="A181" i="16"/>
  <c r="A184" i="16"/>
  <c r="A220" i="16"/>
  <c r="A136" i="16"/>
  <c r="A109" i="16"/>
  <c r="A49" i="16"/>
  <c r="T33" i="33"/>
  <c r="A235" i="16"/>
  <c r="A196" i="16"/>
  <c r="T36" i="34"/>
  <c r="S34" i="33"/>
  <c r="T34" i="33" s="1"/>
  <c r="E35" i="33"/>
  <c r="A121" i="16"/>
  <c r="A230" i="16"/>
  <c r="A233" i="16"/>
  <c r="A287" i="16"/>
  <c r="A83" i="16"/>
  <c r="A98" i="16"/>
  <c r="A134" i="16"/>
  <c r="A211" i="16"/>
  <c r="A178" i="16"/>
  <c r="A99" i="16"/>
  <c r="A41" i="16"/>
  <c r="A265" i="16"/>
  <c r="A44" i="16"/>
  <c r="A56" i="16"/>
  <c r="A36" i="16"/>
  <c r="A190" i="16"/>
  <c r="A89" i="16"/>
  <c r="A28" i="16"/>
  <c r="A103" i="16"/>
  <c r="A165" i="16"/>
  <c r="A29" i="16"/>
  <c r="A152" i="16"/>
  <c r="A249" i="16"/>
  <c r="A207" i="16"/>
  <c r="A225" i="16"/>
  <c r="A101" i="16"/>
  <c r="A78" i="16"/>
  <c r="A200" i="16"/>
  <c r="A125" i="16"/>
  <c r="A193" i="16"/>
  <c r="A250" i="16"/>
  <c r="A149" i="16"/>
  <c r="A69" i="16"/>
  <c r="A65" i="16"/>
  <c r="A144" i="16"/>
  <c r="A32" i="16"/>
  <c r="A232" i="16"/>
  <c r="A62" i="16"/>
  <c r="B262" i="15"/>
  <c r="B135" i="15"/>
  <c r="B254" i="15"/>
  <c r="B57" i="15"/>
  <c r="B207" i="15"/>
  <c r="B25" i="15"/>
  <c r="B121" i="15"/>
  <c r="B80" i="15"/>
  <c r="B167" i="15"/>
  <c r="B30" i="15"/>
  <c r="B73" i="15"/>
  <c r="B267" i="15"/>
  <c r="B288" i="15"/>
  <c r="B196" i="15"/>
  <c r="B157" i="15"/>
  <c r="B160" i="15"/>
  <c r="B27" i="15"/>
  <c r="B56" i="15"/>
  <c r="B62" i="15"/>
  <c r="B203" i="15"/>
  <c r="B53" i="15"/>
  <c r="B164" i="15"/>
  <c r="B275" i="15"/>
  <c r="B165" i="15"/>
  <c r="B270" i="15"/>
  <c r="B102" i="15"/>
  <c r="B39" i="15"/>
  <c r="B115" i="15"/>
  <c r="B35" i="15"/>
  <c r="B212" i="15"/>
  <c r="B233" i="15"/>
  <c r="B191" i="15"/>
  <c r="B219" i="15"/>
  <c r="B58" i="15"/>
  <c r="B22" i="15"/>
  <c r="B173" i="15"/>
  <c r="B107" i="15"/>
  <c r="B201" i="15"/>
  <c r="B206" i="15"/>
  <c r="B211" i="15"/>
  <c r="B140" i="15"/>
  <c r="B79" i="15"/>
  <c r="B171" i="15"/>
  <c r="B45" i="15"/>
  <c r="B247" i="15"/>
  <c r="B151" i="15"/>
  <c r="B221" i="15"/>
  <c r="B192" i="15"/>
  <c r="A192" i="15" s="1"/>
  <c r="B210" i="15"/>
  <c r="B253" i="15"/>
  <c r="B111" i="15"/>
  <c r="B127" i="15"/>
  <c r="B179" i="15"/>
  <c r="B59" i="15"/>
  <c r="A59" i="15" s="1"/>
  <c r="B285" i="15"/>
  <c r="B182" i="15"/>
  <c r="B172" i="15"/>
  <c r="B245" i="15"/>
  <c r="B94" i="15"/>
  <c r="B31" i="15"/>
  <c r="B87" i="15"/>
  <c r="B278" i="15"/>
  <c r="B37" i="15"/>
  <c r="B64" i="15"/>
  <c r="B223" i="15"/>
  <c r="B226" i="15"/>
  <c r="B75" i="15"/>
  <c r="B71" i="15"/>
  <c r="B86" i="15"/>
  <c r="B156" i="15"/>
  <c r="B155" i="15"/>
  <c r="B137" i="15"/>
  <c r="B184" i="15"/>
  <c r="B70" i="15"/>
  <c r="B148" i="15"/>
  <c r="B276" i="15"/>
  <c r="B225" i="15"/>
  <c r="B213" i="15"/>
  <c r="A213" i="15" s="1"/>
  <c r="B170" i="15"/>
  <c r="B76" i="15"/>
  <c r="B104" i="15"/>
  <c r="B218" i="15"/>
  <c r="B33" i="15"/>
  <c r="B85" i="15"/>
  <c r="B29" i="15"/>
  <c r="B40" i="15"/>
  <c r="B273" i="15"/>
  <c r="B271" i="15"/>
  <c r="B49" i="15"/>
  <c r="B266" i="15"/>
  <c r="B109" i="15"/>
  <c r="B126" i="15"/>
  <c r="B166" i="15"/>
  <c r="B96" i="15"/>
  <c r="B185" i="15"/>
  <c r="B197" i="15"/>
  <c r="B263" i="15"/>
  <c r="B237" i="15"/>
  <c r="B198" i="15"/>
  <c r="B142" i="15"/>
  <c r="B99" i="15"/>
  <c r="B289" i="15"/>
  <c r="B175" i="15"/>
  <c r="B47" i="15"/>
  <c r="B256" i="15"/>
  <c r="B286" i="15"/>
  <c r="B241" i="15"/>
  <c r="B149" i="15"/>
  <c r="B243" i="15"/>
  <c r="B92" i="15"/>
  <c r="B214" i="15"/>
  <c r="B234" i="15"/>
  <c r="B89" i="15"/>
  <c r="B249" i="15"/>
  <c r="B122" i="15"/>
  <c r="A122" i="15" s="1"/>
  <c r="B215" i="15"/>
  <c r="B139" i="15"/>
  <c r="B100" i="15"/>
  <c r="B54" i="15"/>
  <c r="B272" i="15"/>
  <c r="A272" i="15" s="1"/>
  <c r="B269" i="15"/>
  <c r="B231" i="15"/>
  <c r="B84" i="15"/>
  <c r="B113" i="15"/>
  <c r="B282" i="15"/>
  <c r="B176" i="15"/>
  <c r="B257" i="15"/>
  <c r="B209" i="15"/>
  <c r="B163" i="15"/>
  <c r="B112" i="15"/>
  <c r="B259" i="15"/>
  <c r="B232" i="15"/>
  <c r="B277" i="15"/>
  <c r="B154" i="15"/>
  <c r="B51" i="15"/>
  <c r="B246" i="15"/>
  <c r="B132" i="15"/>
  <c r="B152" i="15"/>
  <c r="A152" i="15" s="1"/>
  <c r="B187" i="15"/>
  <c r="B44" i="15"/>
  <c r="B133" i="15"/>
  <c r="B68" i="15"/>
  <c r="B227" i="15"/>
  <c r="B88" i="15"/>
  <c r="B145" i="15"/>
  <c r="B67" i="15"/>
  <c r="B108" i="15"/>
  <c r="B236" i="15"/>
  <c r="B136" i="15"/>
  <c r="B130" i="15"/>
  <c r="B69" i="15"/>
  <c r="B41" i="15"/>
  <c r="B239" i="15"/>
  <c r="B118" i="15"/>
  <c r="B280" i="15"/>
  <c r="B21" i="15"/>
  <c r="B161" i="15"/>
  <c r="B281" i="15"/>
  <c r="B193" i="15"/>
  <c r="B147" i="15"/>
  <c r="B78" i="15"/>
  <c r="B129" i="15"/>
  <c r="B134" i="15"/>
  <c r="B105" i="15"/>
  <c r="B264" i="15"/>
  <c r="A264" i="15" s="1"/>
  <c r="B114" i="15"/>
  <c r="B138" i="15"/>
  <c r="B116" i="15"/>
  <c r="A116" i="15" s="1"/>
  <c r="B34" i="15"/>
  <c r="B74" i="15"/>
  <c r="B217" i="15"/>
  <c r="B159" i="15"/>
  <c r="B199" i="15"/>
  <c r="B117" i="15"/>
  <c r="B230" i="15"/>
  <c r="B180" i="15"/>
  <c r="B183" i="15"/>
  <c r="B141" i="15"/>
  <c r="B177" i="15"/>
  <c r="B146" i="15"/>
  <c r="B220" i="15"/>
  <c r="A220" i="15" s="1"/>
  <c r="B240" i="15"/>
  <c r="B260" i="15"/>
  <c r="A260" i="15" s="1"/>
  <c r="B72" i="15"/>
  <c r="A72" i="15" s="1"/>
  <c r="B131" i="15"/>
  <c r="B274" i="15"/>
  <c r="B202" i="15"/>
  <c r="B83" i="15"/>
  <c r="B168" i="15"/>
  <c r="A168" i="15" s="1"/>
  <c r="B229" i="15"/>
  <c r="B287" i="15"/>
  <c r="B144" i="15"/>
  <c r="B153" i="15"/>
  <c r="B28" i="15"/>
  <c r="B38" i="15"/>
  <c r="A38" i="15" s="1"/>
  <c r="B222" i="15"/>
  <c r="B124" i="15"/>
  <c r="B261" i="15"/>
  <c r="B181" i="15"/>
  <c r="B283" i="15"/>
  <c r="B103" i="15"/>
  <c r="B46" i="15"/>
  <c r="B123" i="15"/>
  <c r="A123" i="15" s="1"/>
  <c r="B95" i="15"/>
  <c r="B63" i="15"/>
  <c r="B284" i="15"/>
  <c r="B82" i="15"/>
  <c r="B93" i="15"/>
  <c r="B265" i="15"/>
  <c r="A265" i="15" s="1"/>
  <c r="B24" i="15"/>
  <c r="B110" i="15"/>
  <c r="A110" i="15" s="1"/>
  <c r="B195" i="15"/>
  <c r="B250" i="15"/>
  <c r="B65" i="15"/>
  <c r="B224" i="15"/>
  <c r="B189" i="15"/>
  <c r="B106" i="15"/>
  <c r="B81" i="15"/>
  <c r="B158" i="15"/>
  <c r="A158" i="15" s="1"/>
  <c r="B216" i="15"/>
  <c r="B190" i="15"/>
  <c r="B258" i="15"/>
  <c r="B97" i="15"/>
  <c r="B90" i="15"/>
  <c r="B252" i="15"/>
  <c r="B120" i="15"/>
  <c r="B52" i="15"/>
  <c r="A52" i="15" s="1"/>
  <c r="B48" i="15"/>
  <c r="A48" i="15" s="1"/>
  <c r="B251" i="15"/>
  <c r="A251" i="15" s="1"/>
  <c r="B23" i="15"/>
  <c r="B188" i="15"/>
  <c r="A188" i="15" s="1"/>
  <c r="B204" i="15"/>
  <c r="A204" i="15" s="1"/>
  <c r="B208" i="15"/>
  <c r="A208" i="15" s="1"/>
  <c r="B42" i="15"/>
  <c r="B228" i="15"/>
  <c r="A228" i="15" s="1"/>
  <c r="B61" i="15"/>
  <c r="B119" i="15"/>
  <c r="B194" i="15"/>
  <c r="B98" i="15"/>
  <c r="A98" i="15" s="1"/>
  <c r="B162" i="15"/>
  <c r="B128" i="15"/>
  <c r="B186" i="15"/>
  <c r="B268" i="15"/>
  <c r="B143" i="15"/>
  <c r="A143" i="15" s="1"/>
  <c r="B36" i="15"/>
  <c r="A36" i="15" s="1"/>
  <c r="B174" i="15"/>
  <c r="B32" i="15"/>
  <c r="B242" i="15"/>
  <c r="B255" i="15"/>
  <c r="B169" i="15"/>
  <c r="B279" i="15"/>
  <c r="B91" i="15"/>
  <c r="A91" i="15" s="1"/>
  <c r="B66" i="15"/>
  <c r="B43" i="15"/>
  <c r="A43" i="15" s="1"/>
  <c r="B205" i="15"/>
  <c r="B26" i="15"/>
  <c r="B178" i="15"/>
  <c r="B244" i="15"/>
  <c r="B60" i="15"/>
  <c r="B77" i="15"/>
  <c r="A77" i="15" s="1"/>
  <c r="B235" i="15"/>
  <c r="B101" i="15"/>
  <c r="A101" i="15" s="1"/>
  <c r="B55" i="15"/>
  <c r="A55" i="15" s="1"/>
  <c r="B125" i="15"/>
  <c r="B238" i="15"/>
  <c r="B50" i="15"/>
  <c r="B200" i="15"/>
  <c r="B248" i="15"/>
  <c r="B150" i="15"/>
  <c r="B20" i="15"/>
  <c r="T27" i="26"/>
  <c r="T30" i="9"/>
  <c r="X30" i="9"/>
  <c r="W30" i="9"/>
  <c r="AJ30" i="9" s="1"/>
  <c r="AK30" i="9" s="1"/>
  <c r="AF30" i="9" s="1"/>
  <c r="V30" i="9"/>
  <c r="S37" i="34"/>
  <c r="T37" i="34" s="1"/>
  <c r="E38" i="34"/>
  <c r="B13" i="16"/>
  <c r="B12" i="16"/>
  <c r="A20" i="16"/>
  <c r="A173" i="16"/>
  <c r="A38" i="16"/>
  <c r="A118" i="16"/>
  <c r="A197" i="16"/>
  <c r="A205" i="16"/>
  <c r="A279" i="16"/>
  <c r="A170" i="16"/>
  <c r="A260" i="16"/>
  <c r="A281" i="16"/>
  <c r="A113" i="16"/>
  <c r="A54" i="16"/>
  <c r="A212" i="16"/>
  <c r="A237" i="16"/>
  <c r="A21" i="16"/>
  <c r="A158" i="16"/>
  <c r="A155" i="16"/>
  <c r="A160" i="16"/>
  <c r="A128" i="16"/>
  <c r="A216" i="16"/>
  <c r="A183" i="16"/>
  <c r="A75" i="16"/>
  <c r="A191" i="16"/>
  <c r="A131" i="16"/>
  <c r="A59" i="16"/>
  <c r="A253" i="16"/>
  <c r="A284" i="16"/>
  <c r="A270" i="16"/>
  <c r="A219" i="16"/>
  <c r="A90" i="16"/>
  <c r="A123" i="16"/>
  <c r="A213" i="16"/>
  <c r="A243" i="16"/>
  <c r="A34" i="16"/>
  <c r="A186" i="16"/>
  <c r="A67" i="16"/>
  <c r="A119" i="16"/>
  <c r="A106" i="16"/>
  <c r="A246" i="16"/>
  <c r="A39" i="16"/>
  <c r="A129" i="16"/>
  <c r="A95" i="16"/>
  <c r="A217" i="16"/>
  <c r="A46" i="16"/>
  <c r="A273" i="16"/>
  <c r="S28" i="26"/>
  <c r="T28" i="26" s="1"/>
  <c r="E29" i="26"/>
  <c r="T32" i="32"/>
  <c r="Y29" i="9"/>
  <c r="S33" i="32"/>
  <c r="U32" i="32" s="1"/>
  <c r="E34" i="32"/>
  <c r="D14" i="18"/>
  <c r="E12" i="17"/>
  <c r="E14" i="18"/>
  <c r="D12" i="18"/>
  <c r="P12" i="19" l="1"/>
  <c r="H12" i="19"/>
  <c r="O12" i="19" s="1"/>
  <c r="K12" i="19"/>
  <c r="Q26" i="9" s="1"/>
  <c r="AM26" i="9" s="1"/>
  <c r="AN26" i="9" s="1"/>
  <c r="AH26" i="9" s="1"/>
  <c r="AI26" i="9" s="1"/>
  <c r="H13" i="19"/>
  <c r="O13" i="19" s="1"/>
  <c r="P13" i="19"/>
  <c r="N13" i="18"/>
  <c r="G13" i="18"/>
  <c r="F13" i="18"/>
  <c r="F12" i="18"/>
  <c r="P12" i="18" s="1"/>
  <c r="I12" i="18"/>
  <c r="K12" i="18" s="1"/>
  <c r="R24" i="9"/>
  <c r="S24" i="9" s="1"/>
  <c r="U24" i="9" s="1"/>
  <c r="O24" i="9"/>
  <c r="Q12" i="20"/>
  <c r="K23" i="39" s="1"/>
  <c r="A133" i="15"/>
  <c r="L23" i="39"/>
  <c r="AB23" i="39" s="1"/>
  <c r="AC23" i="39" s="1"/>
  <c r="W23" i="39" s="1"/>
  <c r="X23" i="39" s="1"/>
  <c r="A216" i="15"/>
  <c r="A263" i="15"/>
  <c r="AG30" i="9"/>
  <c r="A174" i="15"/>
  <c r="A42" i="15"/>
  <c r="A81" i="15"/>
  <c r="A65" i="15"/>
  <c r="A284" i="15"/>
  <c r="A46" i="15"/>
  <c r="A117" i="15"/>
  <c r="A114" i="15"/>
  <c r="A58" i="15"/>
  <c r="A150" i="15"/>
  <c r="A235" i="15"/>
  <c r="A128" i="15"/>
  <c r="A106" i="15"/>
  <c r="A183" i="15"/>
  <c r="A161" i="15"/>
  <c r="A277" i="15"/>
  <c r="A166" i="15"/>
  <c r="A200" i="15"/>
  <c r="A205" i="15"/>
  <c r="A32" i="15"/>
  <c r="A268" i="15"/>
  <c r="A224" i="15"/>
  <c r="A181" i="15"/>
  <c r="A138" i="15"/>
  <c r="A193" i="15"/>
  <c r="A108" i="15"/>
  <c r="A257" i="15"/>
  <c r="A54" i="15"/>
  <c r="A185" i="15"/>
  <c r="U33" i="33"/>
  <c r="A248" i="15"/>
  <c r="A125" i="15"/>
  <c r="A162" i="15"/>
  <c r="A90" i="15"/>
  <c r="A283" i="15"/>
  <c r="A146" i="15"/>
  <c r="A180" i="15"/>
  <c r="A105" i="15"/>
  <c r="A88" i="15"/>
  <c r="A271" i="15"/>
  <c r="A211" i="15"/>
  <c r="A50" i="15"/>
  <c r="A244" i="15"/>
  <c r="A169" i="15"/>
  <c r="A120" i="15"/>
  <c r="A28" i="15"/>
  <c r="A240" i="15"/>
  <c r="A141" i="15"/>
  <c r="A129" i="15"/>
  <c r="A67" i="15"/>
  <c r="A154" i="15"/>
  <c r="A100" i="15"/>
  <c r="A249" i="15"/>
  <c r="A92" i="15"/>
  <c r="A289" i="15"/>
  <c r="A237" i="15"/>
  <c r="A96" i="15"/>
  <c r="A266" i="15"/>
  <c r="A226" i="15"/>
  <c r="A278" i="15"/>
  <c r="A253" i="15"/>
  <c r="A151" i="15"/>
  <c r="A79" i="15"/>
  <c r="A212" i="15"/>
  <c r="A164" i="15"/>
  <c r="A196" i="15"/>
  <c r="A30" i="15"/>
  <c r="Y30" i="9"/>
  <c r="AM25" i="9"/>
  <c r="AN25" i="9" s="1"/>
  <c r="AH25" i="9" s="1"/>
  <c r="AI25" i="9" s="1"/>
  <c r="R25" i="9"/>
  <c r="S25" i="9" s="1"/>
  <c r="U25" i="9" s="1"/>
  <c r="C13" i="16"/>
  <c r="A194" i="15"/>
  <c r="A23" i="15"/>
  <c r="A258" i="15"/>
  <c r="A261" i="15"/>
  <c r="A229" i="15"/>
  <c r="A281" i="15"/>
  <c r="A176" i="15"/>
  <c r="A231" i="15"/>
  <c r="A40" i="15"/>
  <c r="A218" i="15"/>
  <c r="A70" i="15"/>
  <c r="A56" i="15"/>
  <c r="A178" i="15"/>
  <c r="A255" i="15"/>
  <c r="A63" i="15"/>
  <c r="A199" i="15"/>
  <c r="A34" i="15"/>
  <c r="A172" i="15"/>
  <c r="A186" i="15"/>
  <c r="A274" i="15"/>
  <c r="A74" i="15"/>
  <c r="A112" i="15"/>
  <c r="A286" i="15"/>
  <c r="A156" i="15"/>
  <c r="A201" i="15"/>
  <c r="A135" i="15"/>
  <c r="A242" i="15"/>
  <c r="A95" i="15"/>
  <c r="A222" i="15"/>
  <c r="A215" i="15"/>
  <c r="A234" i="15"/>
  <c r="A149" i="15"/>
  <c r="A85" i="15"/>
  <c r="A76" i="15"/>
  <c r="A276" i="15"/>
  <c r="A173" i="15"/>
  <c r="A130" i="15"/>
  <c r="A245" i="15"/>
  <c r="A238" i="15"/>
  <c r="A66" i="15"/>
  <c r="A119" i="15"/>
  <c r="A252" i="15"/>
  <c r="A190" i="15"/>
  <c r="A250" i="15"/>
  <c r="A103" i="15"/>
  <c r="A124" i="15"/>
  <c r="A153" i="15"/>
  <c r="A131" i="15"/>
  <c r="A78" i="15"/>
  <c r="A239" i="15"/>
  <c r="A136" i="15"/>
  <c r="A145" i="15"/>
  <c r="A132" i="15"/>
  <c r="A163" i="15"/>
  <c r="A282" i="15"/>
  <c r="A269" i="15"/>
  <c r="A139" i="15"/>
  <c r="A89" i="15"/>
  <c r="A243" i="15"/>
  <c r="A256" i="15"/>
  <c r="A99" i="15"/>
  <c r="A49" i="15"/>
  <c r="A29" i="15"/>
  <c r="A104" i="15"/>
  <c r="A225" i="15"/>
  <c r="A184" i="15"/>
  <c r="A86" i="15"/>
  <c r="A223" i="15"/>
  <c r="A87" i="15"/>
  <c r="A179" i="15"/>
  <c r="A210" i="15"/>
  <c r="A247" i="15"/>
  <c r="A140" i="15"/>
  <c r="A107" i="15"/>
  <c r="A219" i="15"/>
  <c r="A35" i="15"/>
  <c r="A270" i="15"/>
  <c r="A53" i="15"/>
  <c r="A27" i="15"/>
  <c r="A288" i="15"/>
  <c r="A167" i="15"/>
  <c r="A207" i="15"/>
  <c r="A262" i="15"/>
  <c r="S35" i="33"/>
  <c r="U34" i="33" s="1"/>
  <c r="E36" i="33"/>
  <c r="B244" i="11"/>
  <c r="B173" i="11"/>
  <c r="B114" i="11"/>
  <c r="B69" i="11"/>
  <c r="B141" i="11"/>
  <c r="B202" i="11"/>
  <c r="B164" i="11"/>
  <c r="B78" i="11"/>
  <c r="B225" i="11"/>
  <c r="B274" i="11"/>
  <c r="B123" i="11"/>
  <c r="B128" i="11"/>
  <c r="B159" i="11"/>
  <c r="B26" i="11"/>
  <c r="B130" i="11"/>
  <c r="B263" i="11"/>
  <c r="B266" i="11"/>
  <c r="B91" i="11"/>
  <c r="B260" i="11"/>
  <c r="B144" i="11"/>
  <c r="B47" i="11"/>
  <c r="B153" i="11"/>
  <c r="B192" i="11"/>
  <c r="B36" i="11"/>
  <c r="B86" i="11"/>
  <c r="B116" i="11"/>
  <c r="B215" i="11"/>
  <c r="B166" i="11"/>
  <c r="B105" i="11"/>
  <c r="B156" i="11"/>
  <c r="B177" i="11"/>
  <c r="B198" i="11"/>
  <c r="B93" i="11"/>
  <c r="B288" i="11"/>
  <c r="B168" i="11"/>
  <c r="B270" i="11"/>
  <c r="B40" i="11"/>
  <c r="B175" i="11"/>
  <c r="B184" i="11"/>
  <c r="B101" i="11"/>
  <c r="B42" i="11"/>
  <c r="B27" i="11"/>
  <c r="B140" i="11"/>
  <c r="B66" i="11"/>
  <c r="B280" i="11"/>
  <c r="B107" i="11"/>
  <c r="B29" i="11"/>
  <c r="B253" i="11"/>
  <c r="B188" i="11"/>
  <c r="B136" i="11"/>
  <c r="B223" i="11"/>
  <c r="B118" i="11"/>
  <c r="B87" i="11"/>
  <c r="A87" i="11" s="1"/>
  <c r="B250" i="11"/>
  <c r="B281" i="11"/>
  <c r="B162" i="11"/>
  <c r="B148" i="11"/>
  <c r="B236" i="11"/>
  <c r="B138" i="11"/>
  <c r="B133" i="11"/>
  <c r="B125" i="11"/>
  <c r="B240" i="11"/>
  <c r="B61" i="11"/>
  <c r="B218" i="11"/>
  <c r="B273" i="11"/>
  <c r="B109" i="11"/>
  <c r="B71" i="11"/>
  <c r="B251" i="11"/>
  <c r="B59" i="11"/>
  <c r="B238" i="11"/>
  <c r="B54" i="11"/>
  <c r="B30" i="11"/>
  <c r="B195" i="11"/>
  <c r="B277" i="11"/>
  <c r="B232" i="11"/>
  <c r="B132" i="11"/>
  <c r="B142" i="11"/>
  <c r="A142" i="11" s="1"/>
  <c r="B21" i="11"/>
  <c r="B207" i="11"/>
  <c r="B77" i="11"/>
  <c r="B262" i="11"/>
  <c r="B229" i="11"/>
  <c r="B201" i="11"/>
  <c r="B150" i="11"/>
  <c r="B256" i="11"/>
  <c r="B210" i="11"/>
  <c r="B286" i="11"/>
  <c r="B63" i="11"/>
  <c r="B230" i="11"/>
  <c r="B217" i="11"/>
  <c r="B146" i="11"/>
  <c r="B80" i="11"/>
  <c r="B220" i="11"/>
  <c r="B181" i="11"/>
  <c r="B170" i="11"/>
  <c r="B245" i="11"/>
  <c r="B268" i="11"/>
  <c r="B152" i="11"/>
  <c r="B264" i="11"/>
  <c r="B213" i="11"/>
  <c r="B58" i="11"/>
  <c r="B100" i="11"/>
  <c r="B88" i="11"/>
  <c r="B120" i="11"/>
  <c r="B283" i="11"/>
  <c r="B55" i="11"/>
  <c r="B194" i="11"/>
  <c r="B254" i="11"/>
  <c r="A254" i="11" s="1"/>
  <c r="B24" i="11"/>
  <c r="B96" i="11"/>
  <c r="B161" i="11"/>
  <c r="B82" i="11"/>
  <c r="B50" i="11"/>
  <c r="B38" i="11"/>
  <c r="B189" i="11"/>
  <c r="B183" i="11"/>
  <c r="B157" i="11"/>
  <c r="B119" i="11"/>
  <c r="B224" i="11"/>
  <c r="A224" i="11" s="1"/>
  <c r="B278" i="11"/>
  <c r="B205" i="11"/>
  <c r="B208" i="11"/>
  <c r="B32" i="11"/>
  <c r="B53" i="11"/>
  <c r="B259" i="11"/>
  <c r="B242" i="11"/>
  <c r="B234" i="11"/>
  <c r="B145" i="11"/>
  <c r="A145" i="11" s="1"/>
  <c r="B97" i="11"/>
  <c r="B227" i="11"/>
  <c r="B257" i="11"/>
  <c r="B33" i="11"/>
  <c r="B75" i="11"/>
  <c r="B149" i="11"/>
  <c r="B167" i="11"/>
  <c r="B172" i="11"/>
  <c r="B95" i="11"/>
  <c r="B154" i="11"/>
  <c r="A154" i="11" s="1"/>
  <c r="B72" i="11"/>
  <c r="A72" i="11" s="1"/>
  <c r="B74" i="11"/>
  <c r="B247" i="11"/>
  <c r="B122" i="11"/>
  <c r="B56" i="11"/>
  <c r="B34" i="11"/>
  <c r="B179" i="11"/>
  <c r="B143" i="11"/>
  <c r="B200" i="11"/>
  <c r="B43" i="11"/>
  <c r="B23" i="11"/>
  <c r="B92" i="11"/>
  <c r="B261" i="11"/>
  <c r="A261" i="11" s="1"/>
  <c r="B163" i="11"/>
  <c r="A163" i="11" s="1"/>
  <c r="B147" i="11"/>
  <c r="B106" i="11"/>
  <c r="B103" i="11"/>
  <c r="B117" i="11"/>
  <c r="B180" i="11"/>
  <c r="A180" i="11" s="1"/>
  <c r="B182" i="11"/>
  <c r="B37" i="11"/>
  <c r="B89" i="11"/>
  <c r="B51" i="11"/>
  <c r="A51" i="11" s="1"/>
  <c r="B204" i="11"/>
  <c r="B64" i="11"/>
  <c r="B151" i="11"/>
  <c r="A151" i="11" s="1"/>
  <c r="B57" i="11"/>
  <c r="B41" i="11"/>
  <c r="B79" i="11"/>
  <c r="B275" i="11"/>
  <c r="B248" i="11"/>
  <c r="A248" i="11" s="1"/>
  <c r="B176" i="11"/>
  <c r="A176" i="11" s="1"/>
  <c r="B94" i="11"/>
  <c r="B178" i="11"/>
  <c r="B235" i="11"/>
  <c r="B131" i="11"/>
  <c r="B171" i="11"/>
  <c r="A171" i="11" s="1"/>
  <c r="B115" i="11"/>
  <c r="B239" i="11"/>
  <c r="B196" i="11"/>
  <c r="B221" i="11"/>
  <c r="B127" i="11"/>
  <c r="B243" i="11"/>
  <c r="B84" i="11"/>
  <c r="B52" i="11"/>
  <c r="B252" i="11"/>
  <c r="A252" i="11" s="1"/>
  <c r="B219" i="11"/>
  <c r="B60" i="11"/>
  <c r="B155" i="11"/>
  <c r="B185" i="11"/>
  <c r="B160" i="11"/>
  <c r="A160" i="11" s="1"/>
  <c r="B158" i="11"/>
  <c r="B62" i="11"/>
  <c r="A62" i="11" s="1"/>
  <c r="B81" i="11"/>
  <c r="A81" i="11" s="1"/>
  <c r="B237" i="11"/>
  <c r="B222" i="11"/>
  <c r="B284" i="11"/>
  <c r="B255" i="11"/>
  <c r="A255" i="11" s="1"/>
  <c r="B206" i="11"/>
  <c r="A206" i="11" s="1"/>
  <c r="B282" i="11"/>
  <c r="B102" i="11"/>
  <c r="B233" i="11"/>
  <c r="B90" i="11"/>
  <c r="B126" i="11"/>
  <c r="B85" i="11"/>
  <c r="B83" i="11"/>
  <c r="A83" i="11" s="1"/>
  <c r="B70" i="11"/>
  <c r="B49" i="11"/>
  <c r="B287" i="11"/>
  <c r="A287" i="11" s="1"/>
  <c r="B99" i="11"/>
  <c r="B68" i="11"/>
  <c r="B48" i="11"/>
  <c r="B28" i="11"/>
  <c r="B121" i="11"/>
  <c r="A121" i="11" s="1"/>
  <c r="B108" i="11"/>
  <c r="B216" i="11"/>
  <c r="B31" i="11"/>
  <c r="B187" i="11"/>
  <c r="B197" i="11"/>
  <c r="B98" i="11"/>
  <c r="B186" i="11"/>
  <c r="B269" i="11"/>
  <c r="B134" i="11"/>
  <c r="B193" i="11"/>
  <c r="B113" i="11"/>
  <c r="B211" i="11"/>
  <c r="B124" i="11"/>
  <c r="B67" i="11"/>
  <c r="B174" i="11"/>
  <c r="B231" i="11"/>
  <c r="B265" i="11"/>
  <c r="B279" i="11"/>
  <c r="B165" i="11"/>
  <c r="A165" i="11" s="1"/>
  <c r="B267" i="11"/>
  <c r="B39" i="11"/>
  <c r="B272" i="11"/>
  <c r="B139" i="11"/>
  <c r="A139" i="11" s="1"/>
  <c r="B289" i="11"/>
  <c r="B35" i="11"/>
  <c r="B214" i="11"/>
  <c r="B249" i="11"/>
  <c r="B199" i="11"/>
  <c r="A199" i="11" s="1"/>
  <c r="B258" i="11"/>
  <c r="B111" i="11"/>
  <c r="B25" i="11"/>
  <c r="B285" i="11"/>
  <c r="B226" i="11"/>
  <c r="A226" i="11" s="1"/>
  <c r="B276" i="11"/>
  <c r="B46" i="11"/>
  <c r="B169" i="11"/>
  <c r="B44" i="11"/>
  <c r="B45" i="11"/>
  <c r="B22" i="11"/>
  <c r="B228" i="11"/>
  <c r="B76" i="11"/>
  <c r="A76" i="11" s="1"/>
  <c r="B104" i="11"/>
  <c r="B137" i="11"/>
  <c r="B65" i="11"/>
  <c r="B271" i="11"/>
  <c r="B246" i="11"/>
  <c r="B129" i="11"/>
  <c r="B190" i="11"/>
  <c r="B135" i="11"/>
  <c r="B112" i="11"/>
  <c r="A112" i="11" s="1"/>
  <c r="B203" i="11"/>
  <c r="B212" i="11"/>
  <c r="A212" i="11" s="1"/>
  <c r="B191" i="11"/>
  <c r="B209" i="11"/>
  <c r="A209" i="11" s="1"/>
  <c r="B110" i="11"/>
  <c r="B73" i="11"/>
  <c r="B241" i="11"/>
  <c r="B20" i="11"/>
  <c r="U27" i="26"/>
  <c r="A118" i="15"/>
  <c r="A68" i="15"/>
  <c r="M32" i="9"/>
  <c r="D11" i="10" s="1"/>
  <c r="S34" i="32"/>
  <c r="U33" i="32" s="1"/>
  <c r="E35" i="32"/>
  <c r="S29" i="26"/>
  <c r="T29" i="26" s="1"/>
  <c r="E30" i="26"/>
  <c r="A26" i="15"/>
  <c r="A61" i="15"/>
  <c r="A189" i="15"/>
  <c r="A195" i="15"/>
  <c r="A93" i="15"/>
  <c r="A144" i="15"/>
  <c r="A83" i="15"/>
  <c r="A159" i="15"/>
  <c r="A147" i="15"/>
  <c r="A21" i="15"/>
  <c r="A41" i="15"/>
  <c r="A236" i="15"/>
  <c r="A44" i="15"/>
  <c r="A246" i="15"/>
  <c r="A232" i="15"/>
  <c r="A209" i="15"/>
  <c r="A113" i="15"/>
  <c r="A47" i="15"/>
  <c r="A142" i="15"/>
  <c r="A197" i="15"/>
  <c r="A126" i="15"/>
  <c r="A137" i="15"/>
  <c r="A71" i="15"/>
  <c r="A64" i="15"/>
  <c r="A31" i="15"/>
  <c r="A182" i="15"/>
  <c r="A127" i="15"/>
  <c r="A45" i="15"/>
  <c r="A191" i="15"/>
  <c r="A115" i="15"/>
  <c r="A165" i="15"/>
  <c r="A203" i="15"/>
  <c r="A160" i="15"/>
  <c r="A267" i="15"/>
  <c r="A80" i="15"/>
  <c r="A57" i="15"/>
  <c r="V31" i="9"/>
  <c r="X31" i="9"/>
  <c r="W31" i="9"/>
  <c r="AJ31" i="9" s="1"/>
  <c r="AK31" i="9" s="1"/>
  <c r="AF31" i="9" s="1"/>
  <c r="T31" i="9"/>
  <c r="B13" i="15"/>
  <c r="B12" i="15"/>
  <c r="A20" i="15"/>
  <c r="A24" i="15"/>
  <c r="A102" i="15"/>
  <c r="A25" i="15"/>
  <c r="S38" i="34"/>
  <c r="U37" i="34" s="1"/>
  <c r="E39" i="34"/>
  <c r="A60" i="15"/>
  <c r="A279" i="15"/>
  <c r="A97" i="15"/>
  <c r="A82" i="15"/>
  <c r="A287" i="15"/>
  <c r="A202" i="15"/>
  <c r="A177" i="15"/>
  <c r="A230" i="15"/>
  <c r="A217" i="15"/>
  <c r="A134" i="15"/>
  <c r="A280" i="15"/>
  <c r="A69" i="15"/>
  <c r="A227" i="15"/>
  <c r="A187" i="15"/>
  <c r="A51" i="15"/>
  <c r="A259" i="15"/>
  <c r="A84" i="15"/>
  <c r="A214" i="15"/>
  <c r="A241" i="15"/>
  <c r="A175" i="15"/>
  <c r="A198" i="15"/>
  <c r="A109" i="15"/>
  <c r="A273" i="15"/>
  <c r="A33" i="15"/>
  <c r="A170" i="15"/>
  <c r="A148" i="15"/>
  <c r="A155" i="15"/>
  <c r="A75" i="15"/>
  <c r="A37" i="15"/>
  <c r="A94" i="15"/>
  <c r="A285" i="15"/>
  <c r="A111" i="15"/>
  <c r="A221" i="15"/>
  <c r="A171" i="15"/>
  <c r="A206" i="15"/>
  <c r="A22" i="15"/>
  <c r="A233" i="15"/>
  <c r="A39" i="15"/>
  <c r="A275" i="15"/>
  <c r="A62" i="15"/>
  <c r="A157" i="15"/>
  <c r="A73" i="15"/>
  <c r="A121" i="15"/>
  <c r="A254" i="15"/>
  <c r="T32" i="31"/>
  <c r="U36" i="34"/>
  <c r="S33" i="31"/>
  <c r="U32" i="31" s="1"/>
  <c r="E34" i="31"/>
  <c r="T33" i="32"/>
  <c r="D13" i="17"/>
  <c r="D12" i="16"/>
  <c r="E12" i="16"/>
  <c r="E14" i="17"/>
  <c r="D14" i="17"/>
  <c r="E13" i="16"/>
  <c r="D12" i="17"/>
  <c r="E14" i="16"/>
  <c r="D13" i="16"/>
  <c r="E13" i="17"/>
  <c r="T34" i="32" l="1"/>
  <c r="R26" i="9"/>
  <c r="S26" i="9" s="1"/>
  <c r="U26" i="9" s="1"/>
  <c r="Q12" i="19"/>
  <c r="O26" i="9" s="1"/>
  <c r="L24" i="39"/>
  <c r="AB24" i="39" s="1"/>
  <c r="AC24" i="39" s="1"/>
  <c r="W24" i="39" s="1"/>
  <c r="X24" i="39" s="1"/>
  <c r="N12" i="17"/>
  <c r="J12" i="17"/>
  <c r="G13" i="17"/>
  <c r="A182" i="11"/>
  <c r="A27" i="11"/>
  <c r="P13" i="18"/>
  <c r="N13" i="17"/>
  <c r="I12" i="17"/>
  <c r="F13" i="17"/>
  <c r="G12" i="17"/>
  <c r="F12" i="17"/>
  <c r="H12" i="18"/>
  <c r="O12" i="18" s="1"/>
  <c r="H13" i="18"/>
  <c r="O13" i="18" s="1"/>
  <c r="A92" i="11"/>
  <c r="M23" i="39"/>
  <c r="N23" i="39" s="1"/>
  <c r="P23" i="39" s="1"/>
  <c r="O25" i="9"/>
  <c r="Q27" i="9"/>
  <c r="AM27" i="9" s="1"/>
  <c r="AN27" i="9" s="1"/>
  <c r="AH27" i="9" s="1"/>
  <c r="AI27" i="9" s="1"/>
  <c r="A34" i="11"/>
  <c r="A135" i="11"/>
  <c r="A228" i="11"/>
  <c r="A289" i="11"/>
  <c r="A211" i="11"/>
  <c r="A275" i="11"/>
  <c r="A117" i="11"/>
  <c r="A278" i="11"/>
  <c r="A251" i="11"/>
  <c r="A110" i="11"/>
  <c r="A203" i="11"/>
  <c r="A137" i="11"/>
  <c r="A22" i="11"/>
  <c r="A46" i="11"/>
  <c r="A25" i="11"/>
  <c r="A174" i="11"/>
  <c r="A113" i="11"/>
  <c r="A28" i="11"/>
  <c r="A85" i="11"/>
  <c r="A155" i="11"/>
  <c r="A56" i="11"/>
  <c r="A249" i="11"/>
  <c r="A284" i="11"/>
  <c r="A52" i="11"/>
  <c r="A221" i="11"/>
  <c r="A94" i="11"/>
  <c r="A257" i="11"/>
  <c r="A189" i="11"/>
  <c r="A88" i="11"/>
  <c r="A281" i="11"/>
  <c r="A194" i="11"/>
  <c r="A61" i="11"/>
  <c r="A223" i="11"/>
  <c r="A177" i="11"/>
  <c r="A215" i="11"/>
  <c r="A123" i="11"/>
  <c r="U28" i="26"/>
  <c r="A241" i="11"/>
  <c r="A39" i="11"/>
  <c r="A197" i="11"/>
  <c r="A108" i="11"/>
  <c r="A237" i="11"/>
  <c r="A243" i="11"/>
  <c r="A239" i="11"/>
  <c r="A97" i="11"/>
  <c r="A157" i="11"/>
  <c r="A230" i="11"/>
  <c r="A161" i="11"/>
  <c r="A207" i="11"/>
  <c r="A71" i="11"/>
  <c r="A192" i="11"/>
  <c r="A260" i="11"/>
  <c r="L25" i="39"/>
  <c r="M25" i="39" s="1"/>
  <c r="N25" i="39" s="1"/>
  <c r="P25" i="39" s="1"/>
  <c r="A98" i="11"/>
  <c r="A48" i="11"/>
  <c r="A126" i="11"/>
  <c r="A60" i="11"/>
  <c r="A196" i="11"/>
  <c r="A41" i="11"/>
  <c r="A106" i="11"/>
  <c r="A143" i="11"/>
  <c r="A149" i="11"/>
  <c r="A267" i="11"/>
  <c r="A231" i="11"/>
  <c r="A269" i="11"/>
  <c r="A43" i="11"/>
  <c r="A245" i="11"/>
  <c r="F12" i="16"/>
  <c r="I12" i="16"/>
  <c r="G12" i="16"/>
  <c r="J12" i="16"/>
  <c r="N12" i="16"/>
  <c r="N13" i="16"/>
  <c r="A31" i="11"/>
  <c r="A102" i="11"/>
  <c r="A79" i="11"/>
  <c r="A37" i="11"/>
  <c r="A167" i="11"/>
  <c r="A234" i="11"/>
  <c r="A170" i="11"/>
  <c r="A146" i="11"/>
  <c r="A54" i="11"/>
  <c r="A184" i="11"/>
  <c r="A246" i="11"/>
  <c r="A276" i="11"/>
  <c r="A214" i="11"/>
  <c r="A279" i="11"/>
  <c r="A67" i="11"/>
  <c r="A119" i="11"/>
  <c r="C13" i="15"/>
  <c r="A129" i="11"/>
  <c r="A186" i="11"/>
  <c r="A64" i="11"/>
  <c r="A200" i="11"/>
  <c r="A264" i="11"/>
  <c r="A286" i="11"/>
  <c r="A232" i="11"/>
  <c r="A164" i="11"/>
  <c r="A191" i="11"/>
  <c r="A271" i="11"/>
  <c r="A44" i="11"/>
  <c r="A35" i="11"/>
  <c r="A134" i="11"/>
  <c r="A68" i="11"/>
  <c r="A70" i="11"/>
  <c r="A90" i="11"/>
  <c r="A219" i="11"/>
  <c r="A179" i="11"/>
  <c r="A75" i="11"/>
  <c r="A205" i="11"/>
  <c r="M33" i="9"/>
  <c r="D11" i="6" s="1"/>
  <c r="A103" i="11"/>
  <c r="A138" i="11"/>
  <c r="A130" i="11"/>
  <c r="A114" i="11"/>
  <c r="T38" i="34"/>
  <c r="AG31" i="9"/>
  <c r="T35" i="33"/>
  <c r="B231" i="10"/>
  <c r="B238" i="10"/>
  <c r="B225" i="10"/>
  <c r="B60" i="10"/>
  <c r="B119" i="10"/>
  <c r="B184" i="10"/>
  <c r="B83" i="10"/>
  <c r="B25" i="10"/>
  <c r="B93" i="10"/>
  <c r="B200" i="10"/>
  <c r="B98" i="10"/>
  <c r="B242" i="10"/>
  <c r="B149" i="10"/>
  <c r="B215" i="10"/>
  <c r="B256" i="10"/>
  <c r="B102" i="10"/>
  <c r="B191" i="10"/>
  <c r="B166" i="10"/>
  <c r="B78" i="10"/>
  <c r="B270" i="10"/>
  <c r="B70" i="10"/>
  <c r="B75" i="10"/>
  <c r="B92" i="10"/>
  <c r="B110" i="10"/>
  <c r="B64" i="10"/>
  <c r="B243" i="10"/>
  <c r="B228" i="10"/>
  <c r="B137" i="10"/>
  <c r="B248" i="10"/>
  <c r="B131" i="10"/>
  <c r="B79" i="10"/>
  <c r="B288" i="10"/>
  <c r="B115" i="10"/>
  <c r="B49" i="10"/>
  <c r="B281" i="10"/>
  <c r="B284" i="10"/>
  <c r="B76" i="10"/>
  <c r="B211" i="10"/>
  <c r="B198" i="10"/>
  <c r="B109" i="10"/>
  <c r="B134" i="10"/>
  <c r="B188" i="10"/>
  <c r="B30" i="10"/>
  <c r="B55" i="10"/>
  <c r="B117" i="10"/>
  <c r="B237" i="10"/>
  <c r="B122" i="10"/>
  <c r="B235" i="10"/>
  <c r="B218" i="10"/>
  <c r="B123" i="10"/>
  <c r="B27" i="10"/>
  <c r="B58" i="10"/>
  <c r="B283" i="10"/>
  <c r="B255" i="10"/>
  <c r="B213" i="10"/>
  <c r="B59" i="10"/>
  <c r="A59" i="10" s="1"/>
  <c r="B159" i="10"/>
  <c r="B245" i="10"/>
  <c r="B113" i="10"/>
  <c r="B105" i="10"/>
  <c r="B53" i="10"/>
  <c r="B262" i="10"/>
  <c r="B81" i="10"/>
  <c r="B265" i="10"/>
  <c r="B157" i="10"/>
  <c r="B72" i="10"/>
  <c r="B120" i="10"/>
  <c r="B287" i="10"/>
  <c r="B104" i="10"/>
  <c r="B152" i="10"/>
  <c r="B68" i="10"/>
  <c r="B40" i="10"/>
  <c r="B263" i="10"/>
  <c r="B141" i="10"/>
  <c r="B276" i="10"/>
  <c r="B227" i="10"/>
  <c r="B107" i="10"/>
  <c r="B214" i="10"/>
  <c r="B251" i="10"/>
  <c r="B23" i="10"/>
  <c r="B278" i="10"/>
  <c r="B114" i="10"/>
  <c r="B212" i="10"/>
  <c r="B240" i="10"/>
  <c r="B249" i="10"/>
  <c r="A249" i="10" s="1"/>
  <c r="B87" i="10"/>
  <c r="B264" i="10"/>
  <c r="B62" i="10"/>
  <c r="B82" i="10"/>
  <c r="B128" i="10"/>
  <c r="B90" i="10"/>
  <c r="B101" i="10"/>
  <c r="B280" i="10"/>
  <c r="B67" i="10"/>
  <c r="B253" i="10"/>
  <c r="B252" i="10"/>
  <c r="B236" i="10"/>
  <c r="B163" i="10"/>
  <c r="B168" i="10"/>
  <c r="B33" i="10"/>
  <c r="B77" i="10"/>
  <c r="A77" i="10" s="1"/>
  <c r="B63" i="10"/>
  <c r="B132" i="10"/>
  <c r="B45" i="10"/>
  <c r="B241" i="10"/>
  <c r="B38" i="10"/>
  <c r="B154" i="10"/>
  <c r="B161" i="10"/>
  <c r="B43" i="10"/>
  <c r="B174" i="10"/>
  <c r="B121" i="10"/>
  <c r="B139" i="10"/>
  <c r="B84" i="10"/>
  <c r="B156" i="10"/>
  <c r="B28" i="10"/>
  <c r="A28" i="10" s="1"/>
  <c r="B273" i="10"/>
  <c r="B118" i="10"/>
  <c r="A118" i="10" s="1"/>
  <c r="B133" i="10"/>
  <c r="B108" i="10"/>
  <c r="B65" i="10"/>
  <c r="B268" i="10"/>
  <c r="B201" i="10"/>
  <c r="A201" i="10" s="1"/>
  <c r="B192" i="10"/>
  <c r="B127" i="10"/>
  <c r="B126" i="10"/>
  <c r="B71" i="10"/>
  <c r="B266" i="10"/>
  <c r="B94" i="10"/>
  <c r="B193" i="10"/>
  <c r="B136" i="10"/>
  <c r="B36" i="10"/>
  <c r="B31" i="10"/>
  <c r="B289" i="10"/>
  <c r="B219" i="10"/>
  <c r="B170" i="10"/>
  <c r="B80" i="10"/>
  <c r="B172" i="10"/>
  <c r="B187" i="10"/>
  <c r="B226" i="10"/>
  <c r="A226" i="10" s="1"/>
  <c r="B190" i="10"/>
  <c r="B164" i="10"/>
  <c r="B138" i="10"/>
  <c r="B86" i="10"/>
  <c r="B230" i="10"/>
  <c r="B274" i="10"/>
  <c r="B21" i="10"/>
  <c r="B145" i="10"/>
  <c r="B175" i="10"/>
  <c r="B111" i="10"/>
  <c r="B143" i="10"/>
  <c r="B29" i="10"/>
  <c r="A29" i="10" s="1"/>
  <c r="B47" i="10"/>
  <c r="B44" i="10"/>
  <c r="A44" i="10" s="1"/>
  <c r="B124" i="10"/>
  <c r="A124" i="10" s="1"/>
  <c r="B271" i="10"/>
  <c r="B153" i="10"/>
  <c r="B178" i="10"/>
  <c r="B146" i="10"/>
  <c r="B182" i="10"/>
  <c r="B206" i="10"/>
  <c r="B142" i="10"/>
  <c r="B50" i="10"/>
  <c r="A50" i="10" s="1"/>
  <c r="B209" i="10"/>
  <c r="B261" i="10"/>
  <c r="B39" i="10"/>
  <c r="B189" i="10"/>
  <c r="A189" i="10" s="1"/>
  <c r="B244" i="10"/>
  <c r="B22" i="10"/>
  <c r="B259" i="10"/>
  <c r="B66" i="10"/>
  <c r="B129" i="10"/>
  <c r="B217" i="10"/>
  <c r="B199" i="10"/>
  <c r="B234" i="10"/>
  <c r="B183" i="10"/>
  <c r="A183" i="10" s="1"/>
  <c r="B61" i="10"/>
  <c r="A61" i="10" s="1"/>
  <c r="B250" i="10"/>
  <c r="A250" i="10" s="1"/>
  <c r="B205" i="10"/>
  <c r="B74" i="10"/>
  <c r="B202" i="10"/>
  <c r="B222" i="10"/>
  <c r="B272" i="10"/>
  <c r="B99" i="10"/>
  <c r="A99" i="10" s="1"/>
  <c r="B103" i="10"/>
  <c r="A103" i="10" s="1"/>
  <c r="B216" i="10"/>
  <c r="B165" i="10"/>
  <c r="B207" i="10"/>
  <c r="B180" i="10"/>
  <c r="B48" i="10"/>
  <c r="B258" i="10"/>
  <c r="B257" i="10"/>
  <c r="A257" i="10" s="1"/>
  <c r="B167" i="10"/>
  <c r="B130" i="10"/>
  <c r="B148" i="10"/>
  <c r="B232" i="10"/>
  <c r="B158" i="10"/>
  <c r="B88" i="10"/>
  <c r="B286" i="10"/>
  <c r="B155" i="10"/>
  <c r="A155" i="10" s="1"/>
  <c r="B285" i="10"/>
  <c r="A285" i="10" s="1"/>
  <c r="B125" i="10"/>
  <c r="B177" i="10"/>
  <c r="B247" i="10"/>
  <c r="B151" i="10"/>
  <c r="B203" i="10"/>
  <c r="B51" i="10"/>
  <c r="A51" i="10" s="1"/>
  <c r="B24" i="10"/>
  <c r="B196" i="10"/>
  <c r="B186" i="10"/>
  <c r="B210" i="10"/>
  <c r="B69" i="10"/>
  <c r="A69" i="10" s="1"/>
  <c r="B224" i="10"/>
  <c r="B162" i="10"/>
  <c r="B221" i="10"/>
  <c r="B91" i="10"/>
  <c r="A91" i="10" s="1"/>
  <c r="B279" i="10"/>
  <c r="B150" i="10"/>
  <c r="A150" i="10" s="1"/>
  <c r="B197" i="10"/>
  <c r="B95" i="10"/>
  <c r="B106" i="10"/>
  <c r="A106" i="10" s="1"/>
  <c r="B204" i="10"/>
  <c r="A204" i="10" s="1"/>
  <c r="B112" i="10"/>
  <c r="B97" i="10"/>
  <c r="B223" i="10"/>
  <c r="B239" i="10"/>
  <c r="B254" i="10"/>
  <c r="B85" i="10"/>
  <c r="B176" i="10"/>
  <c r="A176" i="10" s="1"/>
  <c r="B173" i="10"/>
  <c r="A173" i="10" s="1"/>
  <c r="B96" i="10"/>
  <c r="B41" i="10"/>
  <c r="B260" i="10"/>
  <c r="B194" i="10"/>
  <c r="A194" i="10" s="1"/>
  <c r="B42" i="10"/>
  <c r="B275" i="10"/>
  <c r="B34" i="10"/>
  <c r="A34" i="10" s="1"/>
  <c r="B179" i="10"/>
  <c r="A179" i="10" s="1"/>
  <c r="B160" i="10"/>
  <c r="B185" i="10"/>
  <c r="B57" i="10"/>
  <c r="B169" i="10"/>
  <c r="B147" i="10"/>
  <c r="A147" i="10" s="1"/>
  <c r="B233" i="10"/>
  <c r="A233" i="10" s="1"/>
  <c r="B277" i="10"/>
  <c r="B282" i="10"/>
  <c r="B135" i="10"/>
  <c r="B220" i="10"/>
  <c r="B26" i="10"/>
  <c r="A26" i="10" s="1"/>
  <c r="B73" i="10"/>
  <c r="B52" i="10"/>
  <c r="A52" i="10" s="1"/>
  <c r="B32" i="10"/>
  <c r="B144" i="10"/>
  <c r="B89" i="10"/>
  <c r="A89" i="10" s="1"/>
  <c r="B208" i="10"/>
  <c r="B181" i="10"/>
  <c r="B46" i="10"/>
  <c r="A46" i="10" s="1"/>
  <c r="B269" i="10"/>
  <c r="A269" i="10" s="1"/>
  <c r="B246" i="10"/>
  <c r="A246" i="10" s="1"/>
  <c r="B195" i="10"/>
  <c r="B171" i="10"/>
  <c r="B140" i="10"/>
  <c r="B116" i="10"/>
  <c r="B56" i="10"/>
  <c r="B229" i="10"/>
  <c r="B100" i="10"/>
  <c r="B54" i="10"/>
  <c r="B267" i="10"/>
  <c r="A267" i="10" s="1"/>
  <c r="B37" i="10"/>
  <c r="B35" i="10"/>
  <c r="B20" i="10"/>
  <c r="B13" i="11"/>
  <c r="B12" i="11"/>
  <c r="A20" i="11"/>
  <c r="A104" i="11"/>
  <c r="A45" i="11"/>
  <c r="A111" i="11"/>
  <c r="A272" i="11"/>
  <c r="A193" i="11"/>
  <c r="A216" i="11"/>
  <c r="A49" i="11"/>
  <c r="A282" i="11"/>
  <c r="A222" i="11"/>
  <c r="A158" i="11"/>
  <c r="A84" i="11"/>
  <c r="A131" i="11"/>
  <c r="A204" i="11"/>
  <c r="A122" i="11"/>
  <c r="A227" i="11"/>
  <c r="A242" i="11"/>
  <c r="A208" i="11"/>
  <c r="A38" i="11"/>
  <c r="A96" i="11"/>
  <c r="A55" i="11"/>
  <c r="A100" i="11"/>
  <c r="A152" i="11"/>
  <c r="A181" i="11"/>
  <c r="A217" i="11"/>
  <c r="A210" i="11"/>
  <c r="A229" i="11"/>
  <c r="A21" i="11"/>
  <c r="A277" i="11"/>
  <c r="A238" i="11"/>
  <c r="A109" i="11"/>
  <c r="A240" i="11"/>
  <c r="A236" i="11"/>
  <c r="A250" i="11"/>
  <c r="A136" i="11"/>
  <c r="A107" i="11"/>
  <c r="A175" i="11"/>
  <c r="A288" i="11"/>
  <c r="A156" i="11"/>
  <c r="A116" i="11"/>
  <c r="A153" i="11"/>
  <c r="A91" i="11"/>
  <c r="A26" i="11"/>
  <c r="A274" i="11"/>
  <c r="A202" i="11"/>
  <c r="A173" i="11"/>
  <c r="S34" i="31"/>
  <c r="E35" i="31"/>
  <c r="A32" i="11"/>
  <c r="A201" i="11"/>
  <c r="A29" i="11"/>
  <c r="A140" i="11"/>
  <c r="A168" i="11"/>
  <c r="S35" i="32"/>
  <c r="T35" i="32" s="1"/>
  <c r="E36" i="32"/>
  <c r="A258" i="11"/>
  <c r="A265" i="11"/>
  <c r="A124" i="11"/>
  <c r="A235" i="11"/>
  <c r="A57" i="11"/>
  <c r="A147" i="11"/>
  <c r="A23" i="11"/>
  <c r="A247" i="11"/>
  <c r="A95" i="11"/>
  <c r="A259" i="11"/>
  <c r="A50" i="11"/>
  <c r="A24" i="11"/>
  <c r="A283" i="11"/>
  <c r="A58" i="11"/>
  <c r="A268" i="11"/>
  <c r="A220" i="11"/>
  <c r="A256" i="11"/>
  <c r="A262" i="11"/>
  <c r="A195" i="11"/>
  <c r="A59" i="11"/>
  <c r="A273" i="11"/>
  <c r="A125" i="11"/>
  <c r="A148" i="11"/>
  <c r="A188" i="11"/>
  <c r="A280" i="11"/>
  <c r="A42" i="11"/>
  <c r="A40" i="11"/>
  <c r="A93" i="11"/>
  <c r="A105" i="11"/>
  <c r="A86" i="11"/>
  <c r="A47" i="11"/>
  <c r="A266" i="11"/>
  <c r="A159" i="11"/>
  <c r="A225" i="11"/>
  <c r="A141" i="11"/>
  <c r="A244" i="11"/>
  <c r="S39" i="34"/>
  <c r="U38" i="34" s="1"/>
  <c r="E40" i="34"/>
  <c r="S30" i="26"/>
  <c r="E31" i="26"/>
  <c r="Y31" i="9"/>
  <c r="A73" i="11"/>
  <c r="A190" i="11"/>
  <c r="A65" i="11"/>
  <c r="A169" i="11"/>
  <c r="A285" i="11"/>
  <c r="A187" i="11"/>
  <c r="A99" i="11"/>
  <c r="A233" i="11"/>
  <c r="A185" i="11"/>
  <c r="A127" i="11"/>
  <c r="A115" i="11"/>
  <c r="A178" i="11"/>
  <c r="A89" i="11"/>
  <c r="A74" i="11"/>
  <c r="A172" i="11"/>
  <c r="A33" i="11"/>
  <c r="A53" i="11"/>
  <c r="A183" i="11"/>
  <c r="A82" i="11"/>
  <c r="A120" i="11"/>
  <c r="A213" i="11"/>
  <c r="A80" i="11"/>
  <c r="A63" i="11"/>
  <c r="A150" i="11"/>
  <c r="A77" i="11"/>
  <c r="A132" i="11"/>
  <c r="A30" i="11"/>
  <c r="A218" i="11"/>
  <c r="A133" i="11"/>
  <c r="A162" i="11"/>
  <c r="A118" i="11"/>
  <c r="A253" i="11"/>
  <c r="A66" i="11"/>
  <c r="A101" i="11"/>
  <c r="A270" i="11"/>
  <c r="A198" i="11"/>
  <c r="A166" i="11"/>
  <c r="A36" i="11"/>
  <c r="A144" i="11"/>
  <c r="A263" i="11"/>
  <c r="A128" i="11"/>
  <c r="A78" i="11"/>
  <c r="A69" i="11"/>
  <c r="S36" i="33"/>
  <c r="U35" i="33" s="1"/>
  <c r="E37" i="33"/>
  <c r="T33" i="31"/>
  <c r="E13" i="15"/>
  <c r="D14" i="16"/>
  <c r="K24" i="39" l="1"/>
  <c r="M24" i="39"/>
  <c r="N24" i="39" s="1"/>
  <c r="P24" i="39" s="1"/>
  <c r="K12" i="17"/>
  <c r="L26" i="39" s="1"/>
  <c r="M26" i="39" s="1"/>
  <c r="N26" i="39" s="1"/>
  <c r="P26" i="39" s="1"/>
  <c r="P13" i="17"/>
  <c r="Q12" i="18"/>
  <c r="O27" i="9" s="1"/>
  <c r="H13" i="17"/>
  <c r="O13" i="17" s="1"/>
  <c r="H12" i="17"/>
  <c r="O12" i="17" s="1"/>
  <c r="P12" i="17"/>
  <c r="A79" i="10"/>
  <c r="R27" i="9"/>
  <c r="S27" i="9" s="1"/>
  <c r="U27" i="9" s="1"/>
  <c r="G13" i="16"/>
  <c r="F13" i="16"/>
  <c r="A121" i="10"/>
  <c r="AB25" i="39"/>
  <c r="AC25" i="39" s="1"/>
  <c r="W25" i="39" s="1"/>
  <c r="X25" i="39" s="1"/>
  <c r="H12" i="16"/>
  <c r="O12" i="16" s="1"/>
  <c r="A195" i="10"/>
  <c r="A275" i="10"/>
  <c r="A85" i="10"/>
  <c r="A232" i="10"/>
  <c r="A192" i="10"/>
  <c r="A37" i="10"/>
  <c r="A229" i="10"/>
  <c r="A171" i="10"/>
  <c r="A277" i="10"/>
  <c r="A57" i="10"/>
  <c r="A260" i="10"/>
  <c r="A223" i="10"/>
  <c r="A279" i="10"/>
  <c r="A151" i="10"/>
  <c r="A158" i="10"/>
  <c r="A217" i="10"/>
  <c r="A80" i="10"/>
  <c r="A31" i="10"/>
  <c r="A94" i="10"/>
  <c r="A127" i="10"/>
  <c r="A65" i="10"/>
  <c r="A252" i="10"/>
  <c r="A265" i="10"/>
  <c r="A105" i="10"/>
  <c r="A108" i="10"/>
  <c r="A264" i="10"/>
  <c r="A120" i="10"/>
  <c r="A54" i="10"/>
  <c r="A116" i="10"/>
  <c r="A135" i="10"/>
  <c r="A160" i="10"/>
  <c r="A112" i="10"/>
  <c r="A165" i="10"/>
  <c r="A205" i="10"/>
  <c r="A143" i="10"/>
  <c r="A219" i="10"/>
  <c r="A71" i="10"/>
  <c r="A237" i="10"/>
  <c r="K12" i="16"/>
  <c r="A56" i="10"/>
  <c r="A181" i="10"/>
  <c r="A95" i="10"/>
  <c r="A271" i="10"/>
  <c r="A266" i="10"/>
  <c r="U34" i="32"/>
  <c r="A208" i="10"/>
  <c r="A42" i="10"/>
  <c r="A96" i="10"/>
  <c r="A254" i="10"/>
  <c r="A197" i="10"/>
  <c r="A221" i="10"/>
  <c r="A210" i="10"/>
  <c r="A177" i="10"/>
  <c r="A286" i="10"/>
  <c r="A258" i="10"/>
  <c r="A272" i="10"/>
  <c r="A234" i="10"/>
  <c r="A66" i="10"/>
  <c r="A146" i="10"/>
  <c r="A138" i="10"/>
  <c r="A187" i="10"/>
  <c r="A133" i="10"/>
  <c r="A156" i="10"/>
  <c r="A174" i="10"/>
  <c r="A38" i="10"/>
  <c r="A63" i="10"/>
  <c r="A163" i="10"/>
  <c r="A128" i="10"/>
  <c r="A87" i="10"/>
  <c r="A114" i="10"/>
  <c r="A214" i="10"/>
  <c r="A141" i="10"/>
  <c r="A152" i="10"/>
  <c r="A262" i="10"/>
  <c r="A245" i="10"/>
  <c r="A123" i="10"/>
  <c r="A49" i="10"/>
  <c r="A131" i="10"/>
  <c r="A243" i="10"/>
  <c r="A75" i="10"/>
  <c r="A200" i="10"/>
  <c r="A184" i="10"/>
  <c r="A32" i="10"/>
  <c r="A41" i="10"/>
  <c r="A24" i="10"/>
  <c r="P12" i="16"/>
  <c r="C13" i="11"/>
  <c r="A35" i="10"/>
  <c r="A100" i="10"/>
  <c r="A140" i="10"/>
  <c r="A282" i="10"/>
  <c r="A169" i="10"/>
  <c r="A162" i="10"/>
  <c r="A130" i="10"/>
  <c r="A48" i="10"/>
  <c r="A199" i="10"/>
  <c r="A111" i="10"/>
  <c r="A274" i="10"/>
  <c r="A289" i="10"/>
  <c r="A193" i="10"/>
  <c r="A84" i="10"/>
  <c r="A241" i="10"/>
  <c r="A236" i="10"/>
  <c r="A82" i="10"/>
  <c r="B13" i="10"/>
  <c r="B12" i="10"/>
  <c r="A20" i="10"/>
  <c r="A148" i="10"/>
  <c r="A21" i="10"/>
  <c r="A72" i="10"/>
  <c r="A255" i="10"/>
  <c r="A211" i="10"/>
  <c r="A215" i="10"/>
  <c r="A238" i="10"/>
  <c r="S40" i="34"/>
  <c r="U39" i="34" s="1"/>
  <c r="E41" i="34"/>
  <c r="S36" i="32"/>
  <c r="E37" i="32"/>
  <c r="A73" i="10"/>
  <c r="A239" i="10"/>
  <c r="A186" i="10"/>
  <c r="A203" i="10"/>
  <c r="A125" i="10"/>
  <c r="A88" i="10"/>
  <c r="A216" i="10"/>
  <c r="A222" i="10"/>
  <c r="A259" i="10"/>
  <c r="A39" i="10"/>
  <c r="A142" i="10"/>
  <c r="A178" i="10"/>
  <c r="A164" i="10"/>
  <c r="A172" i="10"/>
  <c r="A126" i="10"/>
  <c r="A268" i="10"/>
  <c r="A43" i="10"/>
  <c r="A280" i="10"/>
  <c r="A278" i="10"/>
  <c r="A107" i="10"/>
  <c r="A263" i="10"/>
  <c r="A104" i="10"/>
  <c r="A157" i="10"/>
  <c r="A53" i="10"/>
  <c r="A159" i="10"/>
  <c r="A283" i="10"/>
  <c r="A218" i="10"/>
  <c r="A117" i="10"/>
  <c r="A134" i="10"/>
  <c r="A76" i="10"/>
  <c r="A115" i="10"/>
  <c r="A248" i="10"/>
  <c r="A64" i="10"/>
  <c r="A70" i="10"/>
  <c r="A191" i="10"/>
  <c r="A149" i="10"/>
  <c r="A93" i="10"/>
  <c r="A119" i="10"/>
  <c r="A231" i="10"/>
  <c r="T34" i="31"/>
  <c r="B144" i="6"/>
  <c r="B149" i="6"/>
  <c r="B206" i="6"/>
  <c r="B130" i="6"/>
  <c r="B92" i="6"/>
  <c r="B171" i="6"/>
  <c r="B272" i="6"/>
  <c r="B187" i="6"/>
  <c r="B182" i="6"/>
  <c r="B97" i="6"/>
  <c r="B271" i="6"/>
  <c r="B269" i="6"/>
  <c r="B146" i="6"/>
  <c r="B120" i="6"/>
  <c r="B156" i="6"/>
  <c r="B98" i="6"/>
  <c r="B243" i="6"/>
  <c r="B81" i="6"/>
  <c r="B105" i="6"/>
  <c r="B192" i="6"/>
  <c r="B163" i="6"/>
  <c r="B47" i="6"/>
  <c r="B199" i="6"/>
  <c r="B94" i="6"/>
  <c r="B24" i="6"/>
  <c r="B72" i="6"/>
  <c r="B235" i="6"/>
  <c r="B79" i="6"/>
  <c r="B267" i="6"/>
  <c r="B21" i="6"/>
  <c r="B209" i="6"/>
  <c r="B242" i="6"/>
  <c r="B154" i="6"/>
  <c r="B96" i="6"/>
  <c r="B112" i="6"/>
  <c r="B76" i="6"/>
  <c r="B222" i="6"/>
  <c r="B289" i="6"/>
  <c r="B191" i="6"/>
  <c r="B69" i="6"/>
  <c r="B115" i="6"/>
  <c r="B133" i="6"/>
  <c r="B239" i="6"/>
  <c r="B28" i="6"/>
  <c r="B60" i="6"/>
  <c r="B238" i="6"/>
  <c r="B91" i="6"/>
  <c r="B36" i="6"/>
  <c r="B253" i="6"/>
  <c r="B84" i="6"/>
  <c r="B49" i="6"/>
  <c r="B179" i="6"/>
  <c r="B184" i="6"/>
  <c r="B41" i="6"/>
  <c r="B207" i="6"/>
  <c r="A207" i="6" s="1"/>
  <c r="B116" i="6"/>
  <c r="B275" i="6"/>
  <c r="B107" i="6"/>
  <c r="B125" i="6"/>
  <c r="B167" i="6"/>
  <c r="B219" i="6"/>
  <c r="B233" i="6"/>
  <c r="B70" i="6"/>
  <c r="B151" i="6"/>
  <c r="B33" i="6"/>
  <c r="B147" i="6"/>
  <c r="B259" i="6"/>
  <c r="B56" i="6"/>
  <c r="B251" i="6"/>
  <c r="B63" i="6"/>
  <c r="B211" i="6"/>
  <c r="B278" i="6"/>
  <c r="B103" i="6"/>
  <c r="B38" i="6"/>
  <c r="B141" i="6"/>
  <c r="B123" i="6"/>
  <c r="B256" i="6"/>
  <c r="B64" i="6"/>
  <c r="B110" i="6"/>
  <c r="B225" i="6"/>
  <c r="B39" i="6"/>
  <c r="B29" i="6"/>
  <c r="B175" i="6"/>
  <c r="B89" i="6"/>
  <c r="B44" i="6"/>
  <c r="B74" i="6"/>
  <c r="B114" i="6"/>
  <c r="B282" i="6"/>
  <c r="B281" i="6"/>
  <c r="B31" i="6"/>
  <c r="B279" i="6"/>
  <c r="B262" i="6"/>
  <c r="B45" i="6"/>
  <c r="B134" i="6"/>
  <c r="A134" i="6" s="1"/>
  <c r="B284" i="6"/>
  <c r="B218" i="6"/>
  <c r="B118" i="6"/>
  <c r="B214" i="6"/>
  <c r="B173" i="6"/>
  <c r="B205" i="6"/>
  <c r="B165" i="6"/>
  <c r="B161" i="6"/>
  <c r="B230" i="6"/>
  <c r="B142" i="6"/>
  <c r="B145" i="6"/>
  <c r="A145" i="6" s="1"/>
  <c r="B247" i="6"/>
  <c r="B26" i="6"/>
  <c r="B286" i="6"/>
  <c r="B254" i="6"/>
  <c r="A254" i="6" s="1"/>
  <c r="B265" i="6"/>
  <c r="B99" i="6"/>
  <c r="B66" i="6"/>
  <c r="B263" i="6"/>
  <c r="B197" i="6"/>
  <c r="B139" i="6"/>
  <c r="B195" i="6"/>
  <c r="B158" i="6"/>
  <c r="B58" i="6"/>
  <c r="B249" i="6"/>
  <c r="B43" i="6"/>
  <c r="B128" i="6"/>
  <c r="B61" i="6"/>
  <c r="B52" i="6"/>
  <c r="B162" i="6"/>
  <c r="B202" i="6"/>
  <c r="B152" i="6"/>
  <c r="B54" i="6"/>
  <c r="B287" i="6"/>
  <c r="A287" i="6" s="1"/>
  <c r="B260" i="6"/>
  <c r="B169" i="6"/>
  <c r="B122" i="6"/>
  <c r="B189" i="6"/>
  <c r="B178" i="6"/>
  <c r="B88" i="6"/>
  <c r="B274" i="6"/>
  <c r="B198" i="6"/>
  <c r="B50" i="6"/>
  <c r="B37" i="6"/>
  <c r="B185" i="6"/>
  <c r="B124" i="6"/>
  <c r="A124" i="6" s="1"/>
  <c r="B23" i="6"/>
  <c r="B78" i="6"/>
  <c r="B93" i="6"/>
  <c r="B172" i="6"/>
  <c r="B237" i="6"/>
  <c r="B35" i="6"/>
  <c r="B277" i="6"/>
  <c r="B80" i="6"/>
  <c r="A80" i="6" s="1"/>
  <c r="B73" i="6"/>
  <c r="B109" i="6"/>
  <c r="B174" i="6"/>
  <c r="A174" i="6" s="1"/>
  <c r="B159" i="6"/>
  <c r="B62" i="6"/>
  <c r="B180" i="6"/>
  <c r="B204" i="6"/>
  <c r="B240" i="6"/>
  <c r="B85" i="6"/>
  <c r="B129" i="6"/>
  <c r="B32" i="6"/>
  <c r="B231" i="6"/>
  <c r="B90" i="6"/>
  <c r="B228" i="6"/>
  <c r="B108" i="6"/>
  <c r="B25" i="6"/>
  <c r="B258" i="6"/>
  <c r="B53" i="6"/>
  <c r="B273" i="6"/>
  <c r="A273" i="6" s="1"/>
  <c r="B229" i="6"/>
  <c r="B168" i="6"/>
  <c r="B264" i="6"/>
  <c r="B157" i="6"/>
  <c r="A157" i="6" s="1"/>
  <c r="B117" i="6"/>
  <c r="A117" i="6" s="1"/>
  <c r="B148" i="6"/>
  <c r="B135" i="6"/>
  <c r="A135" i="6" s="1"/>
  <c r="B75" i="6"/>
  <c r="B67" i="6"/>
  <c r="A67" i="6" s="1"/>
  <c r="B131" i="6"/>
  <c r="B51" i="6"/>
  <c r="B285" i="6"/>
  <c r="A285" i="6" s="1"/>
  <c r="B226" i="6"/>
  <c r="A226" i="6" s="1"/>
  <c r="B288" i="6"/>
  <c r="B104" i="6"/>
  <c r="B188" i="6"/>
  <c r="B170" i="6"/>
  <c r="B48" i="6"/>
  <c r="B183" i="6"/>
  <c r="B101" i="6"/>
  <c r="B143" i="6"/>
  <c r="A143" i="6" s="1"/>
  <c r="B59" i="6"/>
  <c r="B160" i="6"/>
  <c r="B83" i="6"/>
  <c r="B68" i="6"/>
  <c r="A68" i="6" s="1"/>
  <c r="B181" i="6"/>
  <c r="B216" i="6"/>
  <c r="B95" i="6"/>
  <c r="B252" i="6"/>
  <c r="B200" i="6"/>
  <c r="B255" i="6"/>
  <c r="B136" i="6"/>
  <c r="B155" i="6"/>
  <c r="B234" i="6"/>
  <c r="B121" i="6"/>
  <c r="A121" i="6" s="1"/>
  <c r="B177" i="6"/>
  <c r="B127" i="6"/>
  <c r="B270" i="6"/>
  <c r="B65" i="6"/>
  <c r="A65" i="6" s="1"/>
  <c r="B132" i="6"/>
  <c r="B102" i="6"/>
  <c r="B244" i="6"/>
  <c r="A244" i="6" s="1"/>
  <c r="B42" i="6"/>
  <c r="A42" i="6" s="1"/>
  <c r="B245" i="6"/>
  <c r="B203" i="6"/>
  <c r="B150" i="6"/>
  <c r="B57" i="6"/>
  <c r="B82" i="6"/>
  <c r="B40" i="6"/>
  <c r="B246" i="6"/>
  <c r="B215" i="6"/>
  <c r="A215" i="6" s="1"/>
  <c r="B166" i="6"/>
  <c r="B280" i="6"/>
  <c r="B113" i="6"/>
  <c r="B164" i="6"/>
  <c r="B71" i="6"/>
  <c r="A71" i="6" s="1"/>
  <c r="B201" i="6"/>
  <c r="B55" i="6"/>
  <c r="B223" i="6"/>
  <c r="B266" i="6"/>
  <c r="B248" i="6"/>
  <c r="B100" i="6"/>
  <c r="B208" i="6"/>
  <c r="B119" i="6"/>
  <c r="B77" i="6"/>
  <c r="A77" i="6" s="1"/>
  <c r="B87" i="6"/>
  <c r="B250" i="6"/>
  <c r="B196" i="6"/>
  <c r="B276" i="6"/>
  <c r="B34" i="6"/>
  <c r="A34" i="6" s="1"/>
  <c r="B227" i="6"/>
  <c r="B111" i="6"/>
  <c r="A111" i="6" s="1"/>
  <c r="B27" i="6"/>
  <c r="B194" i="6"/>
  <c r="B86" i="6"/>
  <c r="B140" i="6"/>
  <c r="A140" i="6" s="1"/>
  <c r="B138" i="6"/>
  <c r="B232" i="6"/>
  <c r="B30" i="6"/>
  <c r="A30" i="6" s="1"/>
  <c r="B193" i="6"/>
  <c r="B268" i="6"/>
  <c r="B236" i="6"/>
  <c r="B283" i="6"/>
  <c r="B137" i="6"/>
  <c r="A137" i="6" s="1"/>
  <c r="B224" i="6"/>
  <c r="B212" i="6"/>
  <c r="B22" i="6"/>
  <c r="A22" i="6" s="1"/>
  <c r="B190" i="6"/>
  <c r="B46" i="6"/>
  <c r="B186" i="6"/>
  <c r="B221" i="6"/>
  <c r="B217" i="6"/>
  <c r="B126" i="6"/>
  <c r="B257" i="6"/>
  <c r="A257" i="6" s="1"/>
  <c r="B106" i="6"/>
  <c r="B261" i="6"/>
  <c r="B220" i="6"/>
  <c r="B241" i="6"/>
  <c r="B210" i="6"/>
  <c r="B153" i="6"/>
  <c r="B176" i="6"/>
  <c r="B213" i="6"/>
  <c r="B20" i="6"/>
  <c r="A136" i="10"/>
  <c r="A144" i="10"/>
  <c r="A224" i="10"/>
  <c r="A196" i="10"/>
  <c r="A167" i="10"/>
  <c r="A180" i="10"/>
  <c r="A202" i="10"/>
  <c r="A22" i="10"/>
  <c r="A261" i="10"/>
  <c r="A206" i="10"/>
  <c r="A153" i="10"/>
  <c r="A47" i="10"/>
  <c r="A175" i="10"/>
  <c r="A230" i="10"/>
  <c r="A190" i="10"/>
  <c r="A273" i="10"/>
  <c r="A139" i="10"/>
  <c r="A161" i="10"/>
  <c r="A45" i="10"/>
  <c r="A33" i="10"/>
  <c r="A101" i="10"/>
  <c r="A62" i="10"/>
  <c r="A240" i="10"/>
  <c r="A23" i="10"/>
  <c r="A227" i="10"/>
  <c r="A40" i="10"/>
  <c r="A287" i="10"/>
  <c r="A58" i="10"/>
  <c r="A235" i="10"/>
  <c r="A55" i="10"/>
  <c r="A109" i="10"/>
  <c r="A284" i="10"/>
  <c r="A288" i="10"/>
  <c r="A137" i="10"/>
  <c r="A110" i="10"/>
  <c r="A270" i="10"/>
  <c r="A102" i="10"/>
  <c r="A242" i="10"/>
  <c r="A25" i="10"/>
  <c r="A60" i="10"/>
  <c r="T30" i="26"/>
  <c r="U33" i="31"/>
  <c r="V33" i="9"/>
  <c r="X33" i="9"/>
  <c r="T33" i="9"/>
  <c r="W33" i="9"/>
  <c r="AJ33" i="9" s="1"/>
  <c r="AK33" i="9" s="1"/>
  <c r="AF33" i="9" s="1"/>
  <c r="S35" i="31"/>
  <c r="E36" i="31"/>
  <c r="A67" i="10"/>
  <c r="A188" i="10"/>
  <c r="A166" i="10"/>
  <c r="S37" i="33"/>
  <c r="U36" i="33" s="1"/>
  <c r="E38" i="33"/>
  <c r="S31" i="26"/>
  <c r="U30" i="26" s="1"/>
  <c r="E32" i="26"/>
  <c r="A220" i="10"/>
  <c r="A185" i="10"/>
  <c r="A97" i="10"/>
  <c r="A247" i="10"/>
  <c r="A207" i="10"/>
  <c r="A74" i="10"/>
  <c r="A129" i="10"/>
  <c r="A244" i="10"/>
  <c r="A209" i="10"/>
  <c r="A182" i="10"/>
  <c r="A145" i="10"/>
  <c r="A86" i="10"/>
  <c r="A170" i="10"/>
  <c r="A36" i="10"/>
  <c r="A154" i="10"/>
  <c r="A132" i="10"/>
  <c r="A168" i="10"/>
  <c r="A253" i="10"/>
  <c r="A90" i="10"/>
  <c r="A212" i="10"/>
  <c r="A251" i="10"/>
  <c r="A276" i="10"/>
  <c r="A68" i="10"/>
  <c r="A81" i="10"/>
  <c r="A113" i="10"/>
  <c r="A213" i="10"/>
  <c r="A27" i="10"/>
  <c r="A122" i="10"/>
  <c r="A30" i="10"/>
  <c r="A198" i="10"/>
  <c r="A281" i="10"/>
  <c r="A228" i="10"/>
  <c r="A92" i="10"/>
  <c r="A78" i="10"/>
  <c r="A256" i="10"/>
  <c r="A98" i="10"/>
  <c r="A83" i="10"/>
  <c r="A225" i="10"/>
  <c r="U29" i="26"/>
  <c r="T39" i="34"/>
  <c r="T36" i="33"/>
  <c r="E12" i="11"/>
  <c r="E12" i="15"/>
  <c r="D13" i="11"/>
  <c r="D12" i="15"/>
  <c r="D14" i="15"/>
  <c r="D13" i="15"/>
  <c r="E14" i="15"/>
  <c r="Q28" i="9" l="1"/>
  <c r="R28" i="9" s="1"/>
  <c r="S28" i="9" s="1"/>
  <c r="U28" i="9" s="1"/>
  <c r="K25" i="39"/>
  <c r="Q12" i="17"/>
  <c r="O28" i="9" s="1"/>
  <c r="G12" i="15"/>
  <c r="J12" i="15"/>
  <c r="N12" i="15"/>
  <c r="F13" i="15"/>
  <c r="G13" i="15"/>
  <c r="N13" i="15"/>
  <c r="F12" i="15"/>
  <c r="I12" i="15"/>
  <c r="L27" i="39"/>
  <c r="M27" i="39" s="1"/>
  <c r="N27" i="39" s="1"/>
  <c r="P27" i="39" s="1"/>
  <c r="A213" i="6"/>
  <c r="A64" i="6"/>
  <c r="A45" i="6"/>
  <c r="H13" i="16"/>
  <c r="O13" i="16" s="1"/>
  <c r="Q12" i="16" s="1"/>
  <c r="P13" i="16"/>
  <c r="A283" i="6"/>
  <c r="A227" i="6"/>
  <c r="A57" i="6"/>
  <c r="A180" i="6"/>
  <c r="A37" i="6"/>
  <c r="T40" i="34"/>
  <c r="AB26" i="39"/>
  <c r="AC26" i="39" s="1"/>
  <c r="W26" i="39" s="1"/>
  <c r="X26" i="39" s="1"/>
  <c r="A152" i="6"/>
  <c r="A153" i="6"/>
  <c r="A217" i="6"/>
  <c r="A190" i="6"/>
  <c r="A193" i="6"/>
  <c r="A196" i="6"/>
  <c r="A266" i="6"/>
  <c r="A82" i="6"/>
  <c r="A136" i="6"/>
  <c r="A95" i="6"/>
  <c r="A188" i="6"/>
  <c r="A75" i="6"/>
  <c r="A108" i="6"/>
  <c r="A32" i="6"/>
  <c r="A99" i="6"/>
  <c r="A279" i="6"/>
  <c r="A70" i="6"/>
  <c r="A239" i="6"/>
  <c r="A221" i="6"/>
  <c r="A160" i="6"/>
  <c r="A29" i="6"/>
  <c r="A241" i="6"/>
  <c r="A232" i="6"/>
  <c r="A270" i="6"/>
  <c r="A288" i="6"/>
  <c r="A131" i="6"/>
  <c r="A168" i="6"/>
  <c r="A90" i="6"/>
  <c r="A263" i="6"/>
  <c r="A44" i="6"/>
  <c r="A219" i="6"/>
  <c r="A243" i="6"/>
  <c r="Q29" i="9"/>
  <c r="G12" i="11"/>
  <c r="A210" i="6"/>
  <c r="A208" i="6"/>
  <c r="A53" i="6"/>
  <c r="Y33" i="9"/>
  <c r="A186" i="6"/>
  <c r="A212" i="6"/>
  <c r="A236" i="6"/>
  <c r="A194" i="6"/>
  <c r="A87" i="6"/>
  <c r="A100" i="6"/>
  <c r="A55" i="6"/>
  <c r="A113" i="6"/>
  <c r="A246" i="6"/>
  <c r="A150" i="6"/>
  <c r="A234" i="6"/>
  <c r="A200" i="6"/>
  <c r="A181" i="6"/>
  <c r="A59" i="6"/>
  <c r="A48" i="6"/>
  <c r="A148" i="6"/>
  <c r="A85" i="6"/>
  <c r="A62" i="6"/>
  <c r="A73" i="6"/>
  <c r="A23" i="6"/>
  <c r="A50" i="6"/>
  <c r="A178" i="6"/>
  <c r="A260" i="6"/>
  <c r="A202" i="6"/>
  <c r="A128" i="6"/>
  <c r="A158" i="6"/>
  <c r="A165" i="6"/>
  <c r="A118" i="6"/>
  <c r="A281" i="6"/>
  <c r="A39" i="6"/>
  <c r="A256" i="6"/>
  <c r="A103" i="6"/>
  <c r="A251" i="6"/>
  <c r="A33" i="6"/>
  <c r="A275" i="6"/>
  <c r="A184" i="6"/>
  <c r="A253" i="6"/>
  <c r="A115" i="6"/>
  <c r="A222" i="6"/>
  <c r="A154" i="6"/>
  <c r="A267" i="6"/>
  <c r="A163" i="6"/>
  <c r="A92" i="6"/>
  <c r="A144" i="6"/>
  <c r="C13" i="10"/>
  <c r="A106" i="6"/>
  <c r="A250" i="6"/>
  <c r="A176" i="6"/>
  <c r="A126" i="6"/>
  <c r="A224" i="6"/>
  <c r="A27" i="6"/>
  <c r="A248" i="6"/>
  <c r="A280" i="6"/>
  <c r="A170" i="6"/>
  <c r="A231" i="6"/>
  <c r="A240" i="6"/>
  <c r="A172" i="6"/>
  <c r="A198" i="6"/>
  <c r="A162" i="6"/>
  <c r="A98" i="6"/>
  <c r="A60" i="6"/>
  <c r="A146" i="6"/>
  <c r="S32" i="26"/>
  <c r="U31" i="26" s="1"/>
  <c r="E33" i="26"/>
  <c r="AG33" i="9"/>
  <c r="A220" i="6"/>
  <c r="A46" i="6"/>
  <c r="A268" i="6"/>
  <c r="A138" i="6"/>
  <c r="A276" i="6"/>
  <c r="A201" i="6"/>
  <c r="A40" i="6"/>
  <c r="A203" i="6"/>
  <c r="A102" i="6"/>
  <c r="A127" i="6"/>
  <c r="A155" i="6"/>
  <c r="A252" i="6"/>
  <c r="A229" i="6"/>
  <c r="A25" i="6"/>
  <c r="A159" i="6"/>
  <c r="A189" i="6"/>
  <c r="A43" i="6"/>
  <c r="A195" i="6"/>
  <c r="A66" i="6"/>
  <c r="A286" i="6"/>
  <c r="A142" i="6"/>
  <c r="A205" i="6"/>
  <c r="A218" i="6"/>
  <c r="A262" i="6"/>
  <c r="A282" i="6"/>
  <c r="A89" i="6"/>
  <c r="A225" i="6"/>
  <c r="A123" i="6"/>
  <c r="A278" i="6"/>
  <c r="A56" i="6"/>
  <c r="A151" i="6"/>
  <c r="A167" i="6"/>
  <c r="A116" i="6"/>
  <c r="A179" i="6"/>
  <c r="A36" i="6"/>
  <c r="A28" i="6"/>
  <c r="A69" i="6"/>
  <c r="A76" i="6"/>
  <c r="A242" i="6"/>
  <c r="A79" i="6"/>
  <c r="A94" i="6"/>
  <c r="A192" i="6"/>
  <c r="A269" i="6"/>
  <c r="A187" i="6"/>
  <c r="A130" i="6"/>
  <c r="T35" i="31"/>
  <c r="S41" i="34"/>
  <c r="T41" i="34" s="1"/>
  <c r="E42" i="34"/>
  <c r="T31" i="26"/>
  <c r="A237" i="6"/>
  <c r="U35" i="32"/>
  <c r="A261" i="6"/>
  <c r="A119" i="6"/>
  <c r="A166" i="6"/>
  <c r="A245" i="6"/>
  <c r="A132" i="6"/>
  <c r="A177" i="6"/>
  <c r="A83" i="6"/>
  <c r="A101" i="6"/>
  <c r="A204" i="6"/>
  <c r="A277" i="6"/>
  <c r="A93" i="6"/>
  <c r="A185" i="6"/>
  <c r="A274" i="6"/>
  <c r="A122" i="6"/>
  <c r="A54" i="6"/>
  <c r="A52" i="6"/>
  <c r="A249" i="6"/>
  <c r="A139" i="6"/>
  <c r="A26" i="6"/>
  <c r="A230" i="6"/>
  <c r="A173" i="6"/>
  <c r="A284" i="6"/>
  <c r="A114" i="6"/>
  <c r="A175" i="6"/>
  <c r="A110" i="6"/>
  <c r="A141" i="6"/>
  <c r="A211" i="6"/>
  <c r="A259" i="6"/>
  <c r="A125" i="6"/>
  <c r="A49" i="6"/>
  <c r="A91" i="6"/>
  <c r="A191" i="6"/>
  <c r="A112" i="6"/>
  <c r="A209" i="6"/>
  <c r="A235" i="6"/>
  <c r="A199" i="6"/>
  <c r="A105" i="6"/>
  <c r="A156" i="6"/>
  <c r="A271" i="6"/>
  <c r="A272" i="6"/>
  <c r="A206" i="6"/>
  <c r="U34" i="31"/>
  <c r="S36" i="31"/>
  <c r="T36" i="31" s="1"/>
  <c r="E37" i="31"/>
  <c r="A258" i="6"/>
  <c r="A24" i="6"/>
  <c r="A182" i="6"/>
  <c r="S38" i="33"/>
  <c r="T38" i="33" s="1"/>
  <c r="E39" i="33"/>
  <c r="T36" i="32"/>
  <c r="T37" i="33"/>
  <c r="B12" i="6"/>
  <c r="B13" i="6"/>
  <c r="A20" i="6"/>
  <c r="A86" i="6"/>
  <c r="A223" i="6"/>
  <c r="A164" i="6"/>
  <c r="A255" i="6"/>
  <c r="A216" i="6"/>
  <c r="A183" i="6"/>
  <c r="A104" i="6"/>
  <c r="A51" i="6"/>
  <c r="A264" i="6"/>
  <c r="A228" i="6"/>
  <c r="A129" i="6"/>
  <c r="A109" i="6"/>
  <c r="A35" i="6"/>
  <c r="A78" i="6"/>
  <c r="A88" i="6"/>
  <c r="A169" i="6"/>
  <c r="A61" i="6"/>
  <c r="A58" i="6"/>
  <c r="A197" i="6"/>
  <c r="A265" i="6"/>
  <c r="A247" i="6"/>
  <c r="A161" i="6"/>
  <c r="A214" i="6"/>
  <c r="A31" i="6"/>
  <c r="A74" i="6"/>
  <c r="A38" i="6"/>
  <c r="A63" i="6"/>
  <c r="A147" i="6"/>
  <c r="A233" i="6"/>
  <c r="A107" i="6"/>
  <c r="A41" i="6"/>
  <c r="A84" i="6"/>
  <c r="A238" i="6"/>
  <c r="A133" i="6"/>
  <c r="A289" i="6"/>
  <c r="A96" i="6"/>
  <c r="A21" i="6"/>
  <c r="A72" i="6"/>
  <c r="A47" i="6"/>
  <c r="A81" i="6"/>
  <c r="A120" i="6"/>
  <c r="A97" i="6"/>
  <c r="A171" i="6"/>
  <c r="A149" i="6"/>
  <c r="S37" i="32"/>
  <c r="E38" i="32"/>
  <c r="D12" i="11"/>
  <c r="D14" i="11"/>
  <c r="E13" i="11"/>
  <c r="E14" i="11"/>
  <c r="E12" i="10"/>
  <c r="K26" i="39" l="1"/>
  <c r="AM28" i="9"/>
  <c r="AN28" i="9" s="1"/>
  <c r="AH28" i="9" s="1"/>
  <c r="AI28" i="9" s="1"/>
  <c r="P13" i="15"/>
  <c r="H13" i="15"/>
  <c r="O13" i="15" s="1"/>
  <c r="P12" i="15"/>
  <c r="N13" i="11"/>
  <c r="N12" i="11"/>
  <c r="J12" i="11"/>
  <c r="I12" i="11"/>
  <c r="F12" i="11"/>
  <c r="P12" i="11" s="1"/>
  <c r="F13" i="11"/>
  <c r="G13" i="11"/>
  <c r="K12" i="15"/>
  <c r="L28" i="39" s="1"/>
  <c r="M28" i="39" s="1"/>
  <c r="N28" i="39" s="1"/>
  <c r="P28" i="39" s="1"/>
  <c r="H12" i="15"/>
  <c r="O12" i="15" s="1"/>
  <c r="AB27" i="39"/>
  <c r="AC27" i="39" s="1"/>
  <c r="W27" i="39" s="1"/>
  <c r="X27" i="39" s="1"/>
  <c r="K27" i="39"/>
  <c r="O29" i="9"/>
  <c r="U40" i="34"/>
  <c r="T32" i="26"/>
  <c r="AM29" i="9"/>
  <c r="AN29" i="9" s="1"/>
  <c r="AH29" i="9" s="1"/>
  <c r="AI29" i="9" s="1"/>
  <c r="R29" i="9"/>
  <c r="S29" i="9" s="1"/>
  <c r="U29" i="9" s="1"/>
  <c r="C13" i="6"/>
  <c r="U35" i="31"/>
  <c r="T37" i="32"/>
  <c r="S37" i="31"/>
  <c r="T37" i="31" s="1"/>
  <c r="E38" i="31"/>
  <c r="S33" i="26"/>
  <c r="T33" i="26" s="1"/>
  <c r="E34" i="26"/>
  <c r="U36" i="32"/>
  <c r="S38" i="32"/>
  <c r="T38" i="32" s="1"/>
  <c r="E39" i="32"/>
  <c r="U37" i="33"/>
  <c r="S39" i="33"/>
  <c r="U38" i="33" s="1"/>
  <c r="E40" i="33"/>
  <c r="S42" i="34"/>
  <c r="U41" i="34" s="1"/>
  <c r="E43" i="34"/>
  <c r="D13" i="10"/>
  <c r="E14" i="10"/>
  <c r="E13" i="10"/>
  <c r="D14" i="10"/>
  <c r="D12" i="10"/>
  <c r="E14" i="6"/>
  <c r="P13" i="11" l="1"/>
  <c r="AB28" i="39"/>
  <c r="AC28" i="39" s="1"/>
  <c r="W28" i="39" s="1"/>
  <c r="X28" i="39" s="1"/>
  <c r="H13" i="11"/>
  <c r="O13" i="11" s="1"/>
  <c r="Q12" i="15"/>
  <c r="O30" i="9" s="1"/>
  <c r="H12" i="11"/>
  <c r="O12" i="11" s="1"/>
  <c r="Q30" i="9"/>
  <c r="AM30" i="9" s="1"/>
  <c r="AN30" i="9" s="1"/>
  <c r="AH30" i="9" s="1"/>
  <c r="AI30" i="9" s="1"/>
  <c r="K12" i="11"/>
  <c r="Q31" i="9" s="1"/>
  <c r="J12" i="10"/>
  <c r="N12" i="10"/>
  <c r="N13" i="10"/>
  <c r="G13" i="10"/>
  <c r="F13" i="10"/>
  <c r="G12" i="10"/>
  <c r="F12" i="10"/>
  <c r="I12" i="10"/>
  <c r="U32" i="26"/>
  <c r="U36" i="31"/>
  <c r="T39" i="33"/>
  <c r="S43" i="34"/>
  <c r="T43" i="34" s="1"/>
  <c r="E44" i="34"/>
  <c r="S34" i="26"/>
  <c r="U33" i="26" s="1"/>
  <c r="E35" i="26"/>
  <c r="S38" i="31"/>
  <c r="U37" i="31" s="1"/>
  <c r="E39" i="31"/>
  <c r="T42" i="34"/>
  <c r="S39" i="32"/>
  <c r="T39" i="32" s="1"/>
  <c r="E40" i="32"/>
  <c r="U37" i="32"/>
  <c r="S40" i="33"/>
  <c r="U39" i="33" s="1"/>
  <c r="E41" i="33"/>
  <c r="D13" i="6"/>
  <c r="E12" i="6"/>
  <c r="D12" i="6"/>
  <c r="E13" i="6"/>
  <c r="D14" i="6"/>
  <c r="L29" i="39" l="1"/>
  <c r="M29" i="39" s="1"/>
  <c r="N29" i="39" s="1"/>
  <c r="P29" i="39" s="1"/>
  <c r="Q12" i="11"/>
  <c r="K29" i="39" s="1"/>
  <c r="K28" i="39"/>
  <c r="R30" i="9"/>
  <c r="S30" i="9" s="1"/>
  <c r="U30" i="9" s="1"/>
  <c r="K12" i="10"/>
  <c r="L30" i="39" s="1"/>
  <c r="I12" i="6"/>
  <c r="F12" i="6"/>
  <c r="G12" i="6"/>
  <c r="N12" i="6"/>
  <c r="J12" i="6"/>
  <c r="N13" i="6"/>
  <c r="P13" i="10"/>
  <c r="H13" i="10"/>
  <c r="O13" i="10" s="1"/>
  <c r="H12" i="10"/>
  <c r="O12" i="10" s="1"/>
  <c r="P12" i="10"/>
  <c r="F13" i="6"/>
  <c r="G13" i="6"/>
  <c r="U42" i="34"/>
  <c r="U38" i="32"/>
  <c r="T38" i="31"/>
  <c r="T34" i="26"/>
  <c r="R31" i="9"/>
  <c r="S31" i="9" s="1"/>
  <c r="U31" i="9" s="1"/>
  <c r="AM31" i="9"/>
  <c r="AN31" i="9" s="1"/>
  <c r="AH31" i="9" s="1"/>
  <c r="AI31" i="9" s="1"/>
  <c r="S40" i="32"/>
  <c r="U39" i="32" s="1"/>
  <c r="E41" i="32"/>
  <c r="S39" i="31"/>
  <c r="T39" i="31" s="1"/>
  <c r="E40" i="31"/>
  <c r="S41" i="33"/>
  <c r="U40" i="33" s="1"/>
  <c r="E42" i="33"/>
  <c r="S35" i="26"/>
  <c r="U34" i="26" s="1"/>
  <c r="E36" i="26"/>
  <c r="S44" i="34"/>
  <c r="U43" i="34" s="1"/>
  <c r="E45" i="34"/>
  <c r="T40" i="33"/>
  <c r="AB29" i="39" l="1"/>
  <c r="AC29" i="39" s="1"/>
  <c r="W29" i="39" s="1"/>
  <c r="X29" i="39" s="1"/>
  <c r="O31" i="9"/>
  <c r="K12" i="6"/>
  <c r="L31" i="39" s="1"/>
  <c r="AB31" i="39" s="1"/>
  <c r="AC31" i="39" s="1"/>
  <c r="W31" i="39" s="1"/>
  <c r="X31" i="39" s="1"/>
  <c r="Q32" i="9"/>
  <c r="AM32" i="9" s="1"/>
  <c r="AN32" i="9" s="1"/>
  <c r="AH32" i="9" s="1"/>
  <c r="AI32" i="9" s="1"/>
  <c r="P12" i="6"/>
  <c r="H12" i="6"/>
  <c r="O12" i="6" s="1"/>
  <c r="U38" i="31"/>
  <c r="P13" i="6"/>
  <c r="Q12" i="10"/>
  <c r="H13" i="6"/>
  <c r="O13" i="6" s="1"/>
  <c r="T44" i="34"/>
  <c r="T35" i="26"/>
  <c r="T40" i="32"/>
  <c r="T41" i="33"/>
  <c r="M30" i="39"/>
  <c r="N30" i="39" s="1"/>
  <c r="P30" i="39" s="1"/>
  <c r="AB30" i="39"/>
  <c r="AC30" i="39" s="1"/>
  <c r="W30" i="39" s="1"/>
  <c r="X30" i="39" s="1"/>
  <c r="S45" i="34"/>
  <c r="U44" i="34" s="1"/>
  <c r="E46" i="34"/>
  <c r="S40" i="31"/>
  <c r="U39" i="31" s="1"/>
  <c r="E41" i="31"/>
  <c r="S36" i="26"/>
  <c r="U35" i="26" s="1"/>
  <c r="E37" i="26"/>
  <c r="S42" i="33"/>
  <c r="U41" i="33" s="1"/>
  <c r="E43" i="33"/>
  <c r="S41" i="32"/>
  <c r="T41" i="32" s="1"/>
  <c r="E42" i="32"/>
  <c r="Q33" i="9" l="1"/>
  <c r="R33" i="9" s="1"/>
  <c r="S33" i="9" s="1"/>
  <c r="U33" i="9" s="1"/>
  <c r="R32" i="9"/>
  <c r="S32" i="9" s="1"/>
  <c r="U32" i="9" s="1"/>
  <c r="Q12" i="6"/>
  <c r="O33" i="9" s="1"/>
  <c r="U40" i="32"/>
  <c r="K30" i="39"/>
  <c r="O32" i="9"/>
  <c r="M31" i="39"/>
  <c r="N31" i="39" s="1"/>
  <c r="P31" i="39" s="1"/>
  <c r="T36" i="26"/>
  <c r="T45" i="34"/>
  <c r="T40" i="31"/>
  <c r="T42" i="33"/>
  <c r="S42" i="32"/>
  <c r="U41" i="32" s="1"/>
  <c r="E43" i="32"/>
  <c r="S41" i="31"/>
  <c r="T41" i="31" s="1"/>
  <c r="E42" i="31"/>
  <c r="S43" i="33"/>
  <c r="U42" i="33" s="1"/>
  <c r="E44" i="33"/>
  <c r="S37" i="26"/>
  <c r="T37" i="26" s="1"/>
  <c r="E38" i="26"/>
  <c r="S46" i="34"/>
  <c r="T46" i="34" s="1"/>
  <c r="E47" i="34"/>
  <c r="AM33" i="9" l="1"/>
  <c r="AN33" i="9" s="1"/>
  <c r="AH33" i="9" s="1"/>
  <c r="AI33" i="9" s="1"/>
  <c r="K31" i="39"/>
  <c r="U36" i="26"/>
  <c r="T42" i="32"/>
  <c r="U40" i="31"/>
  <c r="T43" i="33"/>
  <c r="U45" i="34"/>
  <c r="S38" i="26"/>
  <c r="U37" i="26" s="1"/>
  <c r="E39" i="26"/>
  <c r="S42" i="31"/>
  <c r="U41" i="31" s="1"/>
  <c r="E43" i="31"/>
  <c r="S47" i="34"/>
  <c r="T47" i="34" s="1"/>
  <c r="E48" i="34"/>
  <c r="S44" i="33"/>
  <c r="T44" i="33" s="1"/>
  <c r="E45" i="33"/>
  <c r="S43" i="32"/>
  <c r="T43" i="32" s="1"/>
  <c r="E44" i="32"/>
  <c r="T38" i="26" l="1"/>
  <c r="U43" i="33"/>
  <c r="U42" i="32"/>
  <c r="T42" i="31"/>
  <c r="U46" i="34"/>
  <c r="S45" i="33"/>
  <c r="U44" i="33" s="1"/>
  <c r="E46" i="33"/>
  <c r="S43" i="31"/>
  <c r="U42" i="31" s="1"/>
  <c r="E44" i="31"/>
  <c r="S44" i="32"/>
  <c r="T44" i="32" s="1"/>
  <c r="E45" i="32"/>
  <c r="S48" i="34"/>
  <c r="U47" i="34" s="1"/>
  <c r="E49" i="34"/>
  <c r="S39" i="26"/>
  <c r="U38" i="26" s="1"/>
  <c r="E40" i="26"/>
  <c r="T45" i="33" l="1"/>
  <c r="T39" i="26"/>
  <c r="U43" i="32"/>
  <c r="T43" i="31"/>
  <c r="T48" i="34"/>
  <c r="S49" i="34"/>
  <c r="U48" i="34" s="1"/>
  <c r="E50" i="34"/>
  <c r="S44" i="31"/>
  <c r="U43" i="31" s="1"/>
  <c r="E45" i="31"/>
  <c r="S40" i="26"/>
  <c r="T40" i="26" s="1"/>
  <c r="E41" i="26"/>
  <c r="S45" i="32"/>
  <c r="U44" i="32" s="1"/>
  <c r="E46" i="32"/>
  <c r="S46" i="33"/>
  <c r="T46" i="33" s="1"/>
  <c r="E47" i="33"/>
  <c r="T45" i="32" l="1"/>
  <c r="T49" i="34"/>
  <c r="U45" i="33"/>
  <c r="T44" i="31"/>
  <c r="U39" i="26"/>
  <c r="S46" i="32"/>
  <c r="U45" i="32" s="1"/>
  <c r="E47" i="32"/>
  <c r="S45" i="31"/>
  <c r="T45" i="31" s="1"/>
  <c r="E46" i="31"/>
  <c r="S47" i="33"/>
  <c r="T47" i="33" s="1"/>
  <c r="E48" i="33"/>
  <c r="S41" i="26"/>
  <c r="U40" i="26" s="1"/>
  <c r="E42" i="26"/>
  <c r="S50" i="34"/>
  <c r="U49" i="34" s="1"/>
  <c r="E51" i="34"/>
  <c r="T46" i="32" l="1"/>
  <c r="T50" i="34"/>
  <c r="U46" i="33"/>
  <c r="U44" i="31"/>
  <c r="T41" i="26"/>
  <c r="S42" i="26"/>
  <c r="T42" i="26" s="1"/>
  <c r="E43" i="26"/>
  <c r="S46" i="31"/>
  <c r="T46" i="31" s="1"/>
  <c r="E47" i="31"/>
  <c r="S51" i="34"/>
  <c r="T51" i="34" s="1"/>
  <c r="E52" i="34"/>
  <c r="S48" i="33"/>
  <c r="U47" i="33" s="1"/>
  <c r="E49" i="33"/>
  <c r="S47" i="32"/>
  <c r="T47" i="32" s="1"/>
  <c r="E48" i="32"/>
  <c r="U41" i="26" l="1"/>
  <c r="U45" i="31"/>
  <c r="U46" i="32"/>
  <c r="T48" i="33"/>
  <c r="U50" i="34"/>
  <c r="S49" i="33"/>
  <c r="U48" i="33" s="1"/>
  <c r="E50" i="33"/>
  <c r="S47" i="31"/>
  <c r="U46" i="31" s="1"/>
  <c r="E48" i="31"/>
  <c r="S48" i="32"/>
  <c r="U47" i="32" s="1"/>
  <c r="E49" i="32"/>
  <c r="S52" i="34"/>
  <c r="U51" i="34" s="1"/>
  <c r="E53" i="34"/>
  <c r="S43" i="26"/>
  <c r="T43" i="26" s="1"/>
  <c r="E44" i="26"/>
  <c r="T49" i="33" l="1"/>
  <c r="U42" i="26"/>
  <c r="T48" i="32"/>
  <c r="T52" i="34"/>
  <c r="T47" i="31"/>
  <c r="S44" i="26"/>
  <c r="T44" i="26" s="1"/>
  <c r="E45" i="26"/>
  <c r="S53" i="34"/>
  <c r="T53" i="34" s="1"/>
  <c r="E54" i="34"/>
  <c r="S48" i="31"/>
  <c r="T48" i="31" s="1"/>
  <c r="E49" i="31"/>
  <c r="S49" i="32"/>
  <c r="T49" i="32" s="1"/>
  <c r="E50" i="32"/>
  <c r="S50" i="33"/>
  <c r="T50" i="33" s="1"/>
  <c r="E51" i="33"/>
  <c r="U48" i="32" l="1"/>
  <c r="U52" i="34"/>
  <c r="U47" i="31"/>
  <c r="U43" i="26"/>
  <c r="U49" i="33"/>
  <c r="S50" i="32"/>
  <c r="U49" i="32" s="1"/>
  <c r="E51" i="32"/>
  <c r="S54" i="34"/>
  <c r="T54" i="34" s="1"/>
  <c r="E55" i="34"/>
  <c r="S51" i="33"/>
  <c r="U50" i="33" s="1"/>
  <c r="E52" i="33"/>
  <c r="S49" i="31"/>
  <c r="T49" i="31" s="1"/>
  <c r="E50" i="31"/>
  <c r="S45" i="26"/>
  <c r="U44" i="26" s="1"/>
  <c r="E46" i="26"/>
  <c r="U53" i="34" l="1"/>
  <c r="U48" i="31"/>
  <c r="T50" i="32"/>
  <c r="T45" i="26"/>
  <c r="T51" i="33"/>
  <c r="S50" i="31"/>
  <c r="U49" i="31" s="1"/>
  <c r="E51" i="31"/>
  <c r="S55" i="34"/>
  <c r="U54" i="34" s="1"/>
  <c r="E56" i="34"/>
  <c r="S46" i="26"/>
  <c r="U45" i="26" s="1"/>
  <c r="E47" i="26"/>
  <c r="S52" i="33"/>
  <c r="U51" i="33" s="1"/>
  <c r="E53" i="33"/>
  <c r="S51" i="32"/>
  <c r="T51" i="32" s="1"/>
  <c r="E52" i="32"/>
  <c r="T50" i="31" l="1"/>
  <c r="T55" i="34"/>
  <c r="T52" i="33"/>
  <c r="T46" i="26"/>
  <c r="U50" i="32"/>
  <c r="S53" i="33"/>
  <c r="T53" i="33" s="1"/>
  <c r="E54" i="33"/>
  <c r="S56" i="34"/>
  <c r="U55" i="34" s="1"/>
  <c r="E57" i="34"/>
  <c r="S52" i="32"/>
  <c r="T52" i="32" s="1"/>
  <c r="E53" i="32"/>
  <c r="S47" i="26"/>
  <c r="U46" i="26" s="1"/>
  <c r="E48" i="26"/>
  <c r="S51" i="31"/>
  <c r="T51" i="31" s="1"/>
  <c r="E52" i="31"/>
  <c r="T47" i="26" l="1"/>
  <c r="U52" i="33"/>
  <c r="T56" i="34"/>
  <c r="U51" i="32"/>
  <c r="U50" i="31"/>
  <c r="S48" i="26"/>
  <c r="U47" i="26" s="1"/>
  <c r="E49" i="26"/>
  <c r="S57" i="34"/>
  <c r="U56" i="34" s="1"/>
  <c r="E58" i="34"/>
  <c r="S52" i="31"/>
  <c r="U51" i="31" s="1"/>
  <c r="E53" i="31"/>
  <c r="S53" i="32"/>
  <c r="T53" i="32" s="1"/>
  <c r="E54" i="32"/>
  <c r="S54" i="33"/>
  <c r="T54" i="33" s="1"/>
  <c r="E55" i="33"/>
  <c r="T48" i="26" l="1"/>
  <c r="U52" i="32"/>
  <c r="T57" i="34"/>
  <c r="U53" i="33"/>
  <c r="T52" i="31"/>
  <c r="S55" i="33"/>
  <c r="U54" i="33" s="1"/>
  <c r="E56" i="33"/>
  <c r="S54" i="32"/>
  <c r="U53" i="32" s="1"/>
  <c r="E55" i="32"/>
  <c r="S58" i="34"/>
  <c r="U57" i="34" s="1"/>
  <c r="E59" i="34"/>
  <c r="S53" i="31"/>
  <c r="T53" i="31" s="1"/>
  <c r="E54" i="31"/>
  <c r="S49" i="26"/>
  <c r="U48" i="26" s="1"/>
  <c r="E50" i="26"/>
  <c r="T49" i="26" l="1"/>
  <c r="T55" i="33"/>
  <c r="T58" i="34"/>
  <c r="U52" i="31"/>
  <c r="T54" i="32"/>
  <c r="S54" i="31"/>
  <c r="T54" i="31" s="1"/>
  <c r="E55" i="31"/>
  <c r="S55" i="32"/>
  <c r="U54" i="32" s="1"/>
  <c r="E56" i="32"/>
  <c r="S50" i="26"/>
  <c r="U49" i="26" s="1"/>
  <c r="E51" i="26"/>
  <c r="S59" i="34"/>
  <c r="U58" i="34" s="1"/>
  <c r="E60" i="34"/>
  <c r="S56" i="33"/>
  <c r="T56" i="33" s="1"/>
  <c r="E57" i="33"/>
  <c r="U53" i="31" l="1"/>
  <c r="T59" i="34"/>
  <c r="T55" i="32"/>
  <c r="U55" i="33"/>
  <c r="T50" i="26"/>
  <c r="S60" i="34"/>
  <c r="T60" i="34" s="1"/>
  <c r="E61" i="34"/>
  <c r="S56" i="32"/>
  <c r="T56" i="32" s="1"/>
  <c r="E57" i="32"/>
  <c r="S57" i="33"/>
  <c r="U56" i="33" s="1"/>
  <c r="E58" i="33"/>
  <c r="S51" i="26"/>
  <c r="U50" i="26" s="1"/>
  <c r="E52" i="26"/>
  <c r="S55" i="31"/>
  <c r="T55" i="31" s="1"/>
  <c r="E56" i="31"/>
  <c r="U59" i="34" l="1"/>
  <c r="T51" i="26"/>
  <c r="U55" i="32"/>
  <c r="U54" i="31"/>
  <c r="T57" i="33"/>
  <c r="S52" i="26"/>
  <c r="U51" i="26" s="1"/>
  <c r="E53" i="26"/>
  <c r="S57" i="32"/>
  <c r="T57" i="32" s="1"/>
  <c r="E58" i="32"/>
  <c r="S56" i="31"/>
  <c r="U55" i="31" s="1"/>
  <c r="E57" i="31"/>
  <c r="S58" i="33"/>
  <c r="T58" i="33" s="1"/>
  <c r="E59" i="33"/>
  <c r="S61" i="34"/>
  <c r="T61" i="34" s="1"/>
  <c r="E62" i="34"/>
  <c r="U56" i="32" l="1"/>
  <c r="T52" i="26"/>
  <c r="U57" i="33"/>
  <c r="T56" i="31"/>
  <c r="U60" i="34"/>
  <c r="S62" i="34"/>
  <c r="U61" i="34" s="1"/>
  <c r="E63" i="34"/>
  <c r="S59" i="33"/>
  <c r="T59" i="33" s="1"/>
  <c r="E60" i="33"/>
  <c r="S58" i="32"/>
  <c r="U57" i="32" s="1"/>
  <c r="E59" i="32"/>
  <c r="S57" i="31"/>
  <c r="T57" i="31" s="1"/>
  <c r="E58" i="31"/>
  <c r="S53" i="26"/>
  <c r="T53" i="26" s="1"/>
  <c r="E54" i="26"/>
  <c r="U58" i="33" l="1"/>
  <c r="U56" i="31"/>
  <c r="T58" i="32"/>
  <c r="T62" i="34"/>
  <c r="U52" i="26"/>
  <c r="S58" i="31"/>
  <c r="T58" i="31" s="1"/>
  <c r="E59" i="31"/>
  <c r="S60" i="33"/>
  <c r="T60" i="33" s="1"/>
  <c r="E61" i="33"/>
  <c r="S54" i="26"/>
  <c r="U53" i="26" s="1"/>
  <c r="E55" i="26"/>
  <c r="S59" i="32"/>
  <c r="U58" i="32" s="1"/>
  <c r="E60" i="32"/>
  <c r="S63" i="34"/>
  <c r="U62" i="34" s="1"/>
  <c r="E64" i="34"/>
  <c r="U57" i="31" l="1"/>
  <c r="T63" i="34"/>
  <c r="U59" i="33"/>
  <c r="T59" i="32"/>
  <c r="T54" i="26"/>
  <c r="S60" i="32"/>
  <c r="T60" i="32" s="1"/>
  <c r="E61" i="32"/>
  <c r="S61" i="33"/>
  <c r="T61" i="33" s="1"/>
  <c r="E62" i="33"/>
  <c r="S64" i="34"/>
  <c r="U63" i="34" s="1"/>
  <c r="E65" i="34"/>
  <c r="S55" i="26"/>
  <c r="U54" i="26" s="1"/>
  <c r="E56" i="26"/>
  <c r="S59" i="31"/>
  <c r="T59" i="31" s="1"/>
  <c r="E60" i="31"/>
  <c r="T64" i="34" l="1"/>
  <c r="U58" i="31"/>
  <c r="U59" i="32"/>
  <c r="U60" i="33"/>
  <c r="T55" i="26"/>
  <c r="S60" i="31"/>
  <c r="T60" i="31" s="1"/>
  <c r="E61" i="31"/>
  <c r="S56" i="26"/>
  <c r="U55" i="26" s="1"/>
  <c r="E57" i="26"/>
  <c r="S62" i="33"/>
  <c r="U61" i="33" s="1"/>
  <c r="E63" i="33"/>
  <c r="S65" i="34"/>
  <c r="T65" i="34" s="1"/>
  <c r="E66" i="34"/>
  <c r="S61" i="32"/>
  <c r="T61" i="32" s="1"/>
  <c r="E62" i="32"/>
  <c r="T56" i="26" l="1"/>
  <c r="U64" i="34"/>
  <c r="T62" i="33"/>
  <c r="U59" i="31"/>
  <c r="U60" i="32"/>
  <c r="S66" i="34"/>
  <c r="U65" i="34" s="1"/>
  <c r="E67" i="34"/>
  <c r="S57" i="26"/>
  <c r="U56" i="26" s="1"/>
  <c r="E58" i="26"/>
  <c r="S62" i="32"/>
  <c r="U61" i="32" s="1"/>
  <c r="E63" i="32"/>
  <c r="S63" i="33"/>
  <c r="U62" i="33" s="1"/>
  <c r="E64" i="33"/>
  <c r="S61" i="31"/>
  <c r="T61" i="31" s="1"/>
  <c r="E62" i="31"/>
  <c r="T57" i="26" l="1"/>
  <c r="T63" i="33"/>
  <c r="T66" i="34"/>
  <c r="U60" i="31"/>
  <c r="T62" i="32"/>
  <c r="S64" i="33"/>
  <c r="T64" i="33" s="1"/>
  <c r="E65" i="33"/>
  <c r="S58" i="26"/>
  <c r="T58" i="26" s="1"/>
  <c r="E59" i="26"/>
  <c r="S62" i="31"/>
  <c r="T62" i="31" s="1"/>
  <c r="E63" i="31"/>
  <c r="S63" i="32"/>
  <c r="T63" i="32" s="1"/>
  <c r="E64" i="32"/>
  <c r="S67" i="34"/>
  <c r="T67" i="34" s="1"/>
  <c r="E68" i="34"/>
  <c r="U66" i="34" l="1"/>
  <c r="U63" i="33"/>
  <c r="U61" i="31"/>
  <c r="U62" i="32"/>
  <c r="U57" i="26"/>
  <c r="S64" i="32"/>
  <c r="U63" i="32" s="1"/>
  <c r="E65" i="32"/>
  <c r="S59" i="26"/>
  <c r="U58" i="26" s="1"/>
  <c r="E60" i="26"/>
  <c r="S68" i="34"/>
  <c r="U67" i="34" s="1"/>
  <c r="E69" i="34"/>
  <c r="S63" i="31"/>
  <c r="T63" i="31" s="1"/>
  <c r="E64" i="31"/>
  <c r="S65" i="33"/>
  <c r="U64" i="33" s="1"/>
  <c r="E66" i="33"/>
  <c r="U62" i="31" l="1"/>
  <c r="T59" i="26"/>
  <c r="T64" i="32"/>
  <c r="T68" i="34"/>
  <c r="T65" i="33"/>
  <c r="S64" i="31"/>
  <c r="U63" i="31" s="1"/>
  <c r="E65" i="31"/>
  <c r="S60" i="26"/>
  <c r="U59" i="26" s="1"/>
  <c r="E61" i="26"/>
  <c r="S66" i="33"/>
  <c r="T66" i="33" s="1"/>
  <c r="E67" i="33"/>
  <c r="S69" i="34"/>
  <c r="T69" i="34" s="1"/>
  <c r="E70" i="34"/>
  <c r="S65" i="32"/>
  <c r="T65" i="32" s="1"/>
  <c r="E66" i="32"/>
  <c r="U68" i="34" l="1"/>
  <c r="T60" i="26"/>
  <c r="U64" i="32"/>
  <c r="T64" i="31"/>
  <c r="U65" i="33"/>
  <c r="S70" i="34"/>
  <c r="U69" i="34" s="1"/>
  <c r="E71" i="34"/>
  <c r="S61" i="26"/>
  <c r="T61" i="26" s="1"/>
  <c r="E62" i="26"/>
  <c r="S66" i="32"/>
  <c r="U65" i="32" s="1"/>
  <c r="E67" i="32"/>
  <c r="S67" i="33"/>
  <c r="T67" i="33" s="1"/>
  <c r="E68" i="33"/>
  <c r="S65" i="31"/>
  <c r="U64" i="31" s="1"/>
  <c r="E66" i="31"/>
  <c r="T70" i="34" l="1"/>
  <c r="T66" i="32"/>
  <c r="T65" i="31"/>
  <c r="U66" i="33"/>
  <c r="U60" i="26"/>
  <c r="S68" i="33"/>
  <c r="U67" i="33" s="1"/>
  <c r="E69" i="33"/>
  <c r="E63" i="26"/>
  <c r="S62" i="26"/>
  <c r="T62" i="26" s="1"/>
  <c r="S66" i="31"/>
  <c r="T66" i="31" s="1"/>
  <c r="E67" i="31"/>
  <c r="S67" i="32"/>
  <c r="U66" i="32" s="1"/>
  <c r="E68" i="32"/>
  <c r="S71" i="34"/>
  <c r="T71" i="34" s="1"/>
  <c r="E72" i="34"/>
  <c r="U70" i="34" l="1"/>
  <c r="U65" i="31"/>
  <c r="T68" i="33"/>
  <c r="T67" i="32"/>
  <c r="S72" i="34"/>
  <c r="T72" i="34" s="1"/>
  <c r="E73" i="34"/>
  <c r="S68" i="32"/>
  <c r="T68" i="32" s="1"/>
  <c r="E69" i="32"/>
  <c r="U61" i="26"/>
  <c r="S63" i="26"/>
  <c r="E64" i="26"/>
  <c r="S67" i="31"/>
  <c r="T67" i="31" s="1"/>
  <c r="E68" i="31"/>
  <c r="S69" i="33"/>
  <c r="U68" i="33" s="1"/>
  <c r="E70" i="33"/>
  <c r="U71" i="34" l="1"/>
  <c r="U67" i="32"/>
  <c r="S69" i="32"/>
  <c r="U68" i="32" s="1"/>
  <c r="E70" i="32"/>
  <c r="U66" i="31"/>
  <c r="S70" i="33"/>
  <c r="T70" i="33" s="1"/>
  <c r="E71" i="33"/>
  <c r="S64" i="26"/>
  <c r="T64" i="26" s="1"/>
  <c r="E65" i="26"/>
  <c r="U62" i="26"/>
  <c r="S73" i="34"/>
  <c r="T73" i="34" s="1"/>
  <c r="E74" i="34"/>
  <c r="T69" i="33"/>
  <c r="S68" i="31"/>
  <c r="E69" i="31"/>
  <c r="T63" i="26"/>
  <c r="U72" i="34" l="1"/>
  <c r="T69" i="32"/>
  <c r="S70" i="32"/>
  <c r="U69" i="32" s="1"/>
  <c r="E71" i="32"/>
  <c r="U63" i="26"/>
  <c r="S71" i="33"/>
  <c r="T71" i="33" s="1"/>
  <c r="E72" i="33"/>
  <c r="S74" i="34"/>
  <c r="T74" i="34" s="1"/>
  <c r="E75" i="34"/>
  <c r="U67" i="31"/>
  <c r="S69" i="31"/>
  <c r="T69" i="31" s="1"/>
  <c r="E70" i="31"/>
  <c r="U69" i="33"/>
  <c r="S65" i="26"/>
  <c r="T65" i="26" s="1"/>
  <c r="E66" i="26"/>
  <c r="T68" i="31"/>
  <c r="T70" i="32" l="1"/>
  <c r="S70" i="31"/>
  <c r="T70" i="31" s="1"/>
  <c r="E71" i="31"/>
  <c r="U64" i="26"/>
  <c r="S66" i="26"/>
  <c r="U65" i="26" s="1"/>
  <c r="E67" i="26"/>
  <c r="U73" i="34"/>
  <c r="U70" i="33"/>
  <c r="S71" i="32"/>
  <c r="T71" i="32" s="1"/>
  <c r="E72" i="32"/>
  <c r="S75" i="34"/>
  <c r="T75" i="34" s="1"/>
  <c r="E76" i="34"/>
  <c r="S72" i="33"/>
  <c r="E73" i="33"/>
  <c r="U68" i="31"/>
  <c r="U70" i="32" l="1"/>
  <c r="U69" i="31"/>
  <c r="U74" i="34"/>
  <c r="S76" i="34"/>
  <c r="U75" i="34" s="1"/>
  <c r="E77" i="34"/>
  <c r="S72" i="32"/>
  <c r="U71" i="32" s="1"/>
  <c r="E73" i="32"/>
  <c r="U71" i="33"/>
  <c r="S71" i="31"/>
  <c r="U70" i="31" s="1"/>
  <c r="E72" i="31"/>
  <c r="S73" i="33"/>
  <c r="T73" i="33" s="1"/>
  <c r="E74" i="33"/>
  <c r="T66" i="26"/>
  <c r="S67" i="26"/>
  <c r="E68" i="26"/>
  <c r="T72" i="33"/>
  <c r="T71" i="31" l="1"/>
  <c r="T76" i="34"/>
  <c r="S72" i="31"/>
  <c r="T72" i="31" s="1"/>
  <c r="E73" i="31"/>
  <c r="T67" i="26"/>
  <c r="S77" i="34"/>
  <c r="U76" i="34" s="1"/>
  <c r="E78" i="34"/>
  <c r="U66" i="26"/>
  <c r="S74" i="33"/>
  <c r="T74" i="33" s="1"/>
  <c r="E75" i="33"/>
  <c r="S68" i="26"/>
  <c r="U67" i="26" s="1"/>
  <c r="E69" i="26"/>
  <c r="T72" i="32"/>
  <c r="S73" i="32"/>
  <c r="E74" i="32"/>
  <c r="U72" i="33"/>
  <c r="U73" i="33" l="1"/>
  <c r="U71" i="31"/>
  <c r="T77" i="34"/>
  <c r="S73" i="31"/>
  <c r="T73" i="31" s="1"/>
  <c r="E74" i="31"/>
  <c r="S74" i="32"/>
  <c r="E75" i="32"/>
  <c r="S78" i="34"/>
  <c r="U77" i="34" s="1"/>
  <c r="E79" i="34"/>
  <c r="S69" i="26"/>
  <c r="T69" i="26" s="1"/>
  <c r="E70" i="26"/>
  <c r="S75" i="33"/>
  <c r="U74" i="33" s="1"/>
  <c r="E76" i="33"/>
  <c r="T73" i="32"/>
  <c r="U72" i="32"/>
  <c r="T68" i="26"/>
  <c r="U68" i="26" l="1"/>
  <c r="S76" i="33"/>
  <c r="T76" i="33" s="1"/>
  <c r="E77" i="33"/>
  <c r="U72" i="31"/>
  <c r="S75" i="32"/>
  <c r="U74" i="32" s="1"/>
  <c r="E76" i="32"/>
  <c r="T74" i="32"/>
  <c r="T75" i="33"/>
  <c r="T78" i="34"/>
  <c r="S70" i="26"/>
  <c r="E71" i="26"/>
  <c r="S79" i="34"/>
  <c r="T79" i="34" s="1"/>
  <c r="E80" i="34"/>
  <c r="S74" i="31"/>
  <c r="E75" i="31"/>
  <c r="U73" i="32"/>
  <c r="T75" i="32" l="1"/>
  <c r="S76" i="32"/>
  <c r="U75" i="32" s="1"/>
  <c r="E77" i="32"/>
  <c r="U78" i="34"/>
  <c r="S80" i="34"/>
  <c r="T80" i="34" s="1"/>
  <c r="E81" i="34"/>
  <c r="U73" i="31"/>
  <c r="U69" i="26"/>
  <c r="S75" i="31"/>
  <c r="E76" i="31"/>
  <c r="S71" i="26"/>
  <c r="E72" i="26"/>
  <c r="U75" i="33"/>
  <c r="S77" i="33"/>
  <c r="U76" i="33" s="1"/>
  <c r="E78" i="33"/>
  <c r="T74" i="31"/>
  <c r="T70" i="26"/>
  <c r="T76" i="32" l="1"/>
  <c r="U79" i="34"/>
  <c r="S78" i="33"/>
  <c r="T78" i="33" s="1"/>
  <c r="E79" i="33"/>
  <c r="U70" i="26"/>
  <c r="S76" i="31"/>
  <c r="E77" i="31"/>
  <c r="S81" i="34"/>
  <c r="U80" i="34" s="1"/>
  <c r="E82" i="34"/>
  <c r="T77" i="33"/>
  <c r="T71" i="26"/>
  <c r="S77" i="32"/>
  <c r="T77" i="32" s="1"/>
  <c r="E78" i="32"/>
  <c r="U74" i="31"/>
  <c r="S72" i="26"/>
  <c r="U71" i="26" s="1"/>
  <c r="E73" i="26"/>
  <c r="T75" i="31"/>
  <c r="U77" i="33" l="1"/>
  <c r="S73" i="26"/>
  <c r="T73" i="26" s="1"/>
  <c r="E74" i="26"/>
  <c r="U76" i="32"/>
  <c r="S79" i="33"/>
  <c r="T79" i="33" s="1"/>
  <c r="E80" i="33"/>
  <c r="S78" i="32"/>
  <c r="T78" i="32" s="1"/>
  <c r="E79" i="32"/>
  <c r="S77" i="31"/>
  <c r="U76" i="31" s="1"/>
  <c r="E78" i="31"/>
  <c r="T76" i="31"/>
  <c r="T81" i="34"/>
  <c r="S82" i="34"/>
  <c r="T82" i="34" s="1"/>
  <c r="E83" i="34"/>
  <c r="T72" i="26"/>
  <c r="U75" i="31"/>
  <c r="U72" i="26" l="1"/>
  <c r="S83" i="34"/>
  <c r="T83" i="34" s="1"/>
  <c r="E84" i="34"/>
  <c r="U77" i="32"/>
  <c r="S78" i="31"/>
  <c r="T78" i="31" s="1"/>
  <c r="E79" i="31"/>
  <c r="S80" i="33"/>
  <c r="U79" i="33" s="1"/>
  <c r="E81" i="33"/>
  <c r="S74" i="26"/>
  <c r="U73" i="26" s="1"/>
  <c r="E75" i="26"/>
  <c r="T77" i="31"/>
  <c r="U78" i="33"/>
  <c r="S79" i="32"/>
  <c r="E80" i="32"/>
  <c r="U81" i="34"/>
  <c r="U82" i="34" l="1"/>
  <c r="S84" i="34"/>
  <c r="U83" i="34" s="1"/>
  <c r="E85" i="34"/>
  <c r="T74" i="26"/>
  <c r="T80" i="33"/>
  <c r="S79" i="31"/>
  <c r="U78" i="31" s="1"/>
  <c r="E80" i="31"/>
  <c r="U78" i="32"/>
  <c r="S80" i="32"/>
  <c r="E81" i="32"/>
  <c r="E76" i="26"/>
  <c r="S75" i="26"/>
  <c r="T75" i="26" s="1"/>
  <c r="U77" i="31"/>
  <c r="S81" i="33"/>
  <c r="T81" i="33" s="1"/>
  <c r="E82" i="33"/>
  <c r="T79" i="32"/>
  <c r="T79" i="31" l="1"/>
  <c r="T84" i="34"/>
  <c r="U74" i="26"/>
  <c r="S82" i="33"/>
  <c r="U81" i="33" s="1"/>
  <c r="E83" i="33"/>
  <c r="S76" i="26"/>
  <c r="U75" i="26" s="1"/>
  <c r="E77" i="26"/>
  <c r="S80" i="31"/>
  <c r="T80" i="31" s="1"/>
  <c r="E81" i="31"/>
  <c r="S85" i="34"/>
  <c r="U84" i="34" s="1"/>
  <c r="E86" i="34"/>
  <c r="S81" i="32"/>
  <c r="T81" i="32" s="1"/>
  <c r="E82" i="32"/>
  <c r="U79" i="32"/>
  <c r="U80" i="33"/>
  <c r="T80" i="32"/>
  <c r="T76" i="26" l="1"/>
  <c r="U80" i="32"/>
  <c r="U79" i="31"/>
  <c r="T82" i="33"/>
  <c r="T85" i="34"/>
  <c r="S82" i="32"/>
  <c r="T82" i="32" s="1"/>
  <c r="E83" i="32"/>
  <c r="S86" i="34"/>
  <c r="U85" i="34" s="1"/>
  <c r="E87" i="34"/>
  <c r="S77" i="26"/>
  <c r="U76" i="26" s="1"/>
  <c r="E78" i="26"/>
  <c r="S81" i="31"/>
  <c r="U80" i="31" s="1"/>
  <c r="E82" i="31"/>
  <c r="S83" i="33"/>
  <c r="T83" i="33" s="1"/>
  <c r="E84" i="33"/>
  <c r="T77" i="26" l="1"/>
  <c r="U81" i="32"/>
  <c r="U82" i="33"/>
  <c r="T86" i="34"/>
  <c r="T81" i="31"/>
  <c r="S84" i="33"/>
  <c r="T84" i="33" s="1"/>
  <c r="E85" i="33"/>
  <c r="S87" i="34"/>
  <c r="T87" i="34" s="1"/>
  <c r="E88" i="34"/>
  <c r="S82" i="31"/>
  <c r="U81" i="31" s="1"/>
  <c r="E83" i="31"/>
  <c r="S78" i="26"/>
  <c r="U77" i="26" s="1"/>
  <c r="E79" i="26"/>
  <c r="S83" i="32"/>
  <c r="U82" i="32" s="1"/>
  <c r="E84" i="32"/>
  <c r="T78" i="26" l="1"/>
  <c r="U86" i="34"/>
  <c r="T83" i="32"/>
  <c r="U83" i="33"/>
  <c r="T82" i="31"/>
  <c r="S84" i="32"/>
  <c r="U83" i="32" s="1"/>
  <c r="E85" i="32"/>
  <c r="E80" i="26"/>
  <c r="S79" i="26"/>
  <c r="U78" i="26" s="1"/>
  <c r="S88" i="34"/>
  <c r="U87" i="34" s="1"/>
  <c r="E89" i="34"/>
  <c r="S83" i="31"/>
  <c r="U82" i="31" s="1"/>
  <c r="E84" i="31"/>
  <c r="S85" i="33"/>
  <c r="U84" i="33" s="1"/>
  <c r="E86" i="33"/>
  <c r="T84" i="32" l="1"/>
  <c r="T88" i="34"/>
  <c r="T85" i="33"/>
  <c r="T83" i="31"/>
  <c r="S84" i="31"/>
  <c r="U83" i="31" s="1"/>
  <c r="E85" i="31"/>
  <c r="T79" i="26"/>
  <c r="E81" i="26"/>
  <c r="S80" i="26"/>
  <c r="U79" i="26" s="1"/>
  <c r="S86" i="33"/>
  <c r="U85" i="33" s="1"/>
  <c r="E87" i="33"/>
  <c r="S89" i="34"/>
  <c r="T89" i="34" s="1"/>
  <c r="E90" i="34"/>
  <c r="S85" i="32"/>
  <c r="E86" i="32"/>
  <c r="T84" i="31" l="1"/>
  <c r="U84" i="32"/>
  <c r="S81" i="26"/>
  <c r="T81" i="26" s="1"/>
  <c r="E82" i="26"/>
  <c r="T80" i="26"/>
  <c r="U88" i="34"/>
  <c r="S86" i="32"/>
  <c r="E87" i="32"/>
  <c r="S87" i="33"/>
  <c r="U86" i="33" s="1"/>
  <c r="E88" i="33"/>
  <c r="S85" i="31"/>
  <c r="T85" i="31" s="1"/>
  <c r="E86" i="31"/>
  <c r="T85" i="32"/>
  <c r="T86" i="33"/>
  <c r="S90" i="34"/>
  <c r="E91" i="34"/>
  <c r="U80" i="26" l="1"/>
  <c r="T90" i="34"/>
  <c r="T87" i="33"/>
  <c r="S87" i="32"/>
  <c r="U86" i="32" s="1"/>
  <c r="E88" i="32"/>
  <c r="S82" i="26"/>
  <c r="U81" i="26" s="1"/>
  <c r="E83" i="26"/>
  <c r="T86" i="32"/>
  <c r="U84" i="31"/>
  <c r="S91" i="34"/>
  <c r="T91" i="34" s="1"/>
  <c r="E92" i="34"/>
  <c r="S86" i="31"/>
  <c r="U85" i="31" s="1"/>
  <c r="E87" i="31"/>
  <c r="S88" i="33"/>
  <c r="T88" i="33" s="1"/>
  <c r="E89" i="33"/>
  <c r="U89" i="34"/>
  <c r="U85" i="32"/>
  <c r="T87" i="32" l="1"/>
  <c r="T82" i="26"/>
  <c r="T86" i="31"/>
  <c r="S89" i="33"/>
  <c r="U88" i="33" s="1"/>
  <c r="E90" i="33"/>
  <c r="S92" i="34"/>
  <c r="T92" i="34" s="1"/>
  <c r="E93" i="34"/>
  <c r="S83" i="26"/>
  <c r="T83" i="26" s="1"/>
  <c r="E84" i="26"/>
  <c r="S87" i="31"/>
  <c r="T87" i="31" s="1"/>
  <c r="E88" i="31"/>
  <c r="S88" i="32"/>
  <c r="T88" i="32" s="1"/>
  <c r="E89" i="32"/>
  <c r="U87" i="33"/>
  <c r="U90" i="34"/>
  <c r="U91" i="34" l="1"/>
  <c r="U86" i="31"/>
  <c r="T89" i="33"/>
  <c r="U87" i="32"/>
  <c r="U82" i="26"/>
  <c r="S88" i="31"/>
  <c r="T88" i="31" s="1"/>
  <c r="E89" i="31"/>
  <c r="S89" i="32"/>
  <c r="U88" i="32" s="1"/>
  <c r="E90" i="32"/>
  <c r="S93" i="34"/>
  <c r="U92" i="34" s="1"/>
  <c r="E94" i="34"/>
  <c r="S84" i="26"/>
  <c r="U83" i="26" s="1"/>
  <c r="E85" i="26"/>
  <c r="S90" i="33"/>
  <c r="T90" i="33" s="1"/>
  <c r="E91" i="33"/>
  <c r="T84" i="26" l="1"/>
  <c r="T89" i="32"/>
  <c r="T93" i="34"/>
  <c r="U87" i="31"/>
  <c r="U89" i="33"/>
  <c r="S85" i="26"/>
  <c r="U84" i="26" s="1"/>
  <c r="E86" i="26"/>
  <c r="S90" i="32"/>
  <c r="U89" i="32" s="1"/>
  <c r="E91" i="32"/>
  <c r="S91" i="33"/>
  <c r="T91" i="33" s="1"/>
  <c r="E92" i="33"/>
  <c r="S94" i="34"/>
  <c r="U93" i="34" s="1"/>
  <c r="E95" i="34"/>
  <c r="S89" i="31"/>
  <c r="T89" i="31" s="1"/>
  <c r="E90" i="31"/>
  <c r="T94" i="34" l="1"/>
  <c r="T90" i="32"/>
  <c r="U90" i="33"/>
  <c r="T85" i="26"/>
  <c r="U88" i="31"/>
  <c r="S90" i="31"/>
  <c r="U89" i="31" s="1"/>
  <c r="E91" i="31"/>
  <c r="S95" i="34"/>
  <c r="U94" i="34" s="1"/>
  <c r="E96" i="34"/>
  <c r="S91" i="32"/>
  <c r="T91" i="32" s="1"/>
  <c r="E92" i="32"/>
  <c r="S92" i="33"/>
  <c r="T92" i="33" s="1"/>
  <c r="E93" i="33"/>
  <c r="S86" i="26"/>
  <c r="U85" i="26" s="1"/>
  <c r="E87" i="26"/>
  <c r="T95" i="34" l="1"/>
  <c r="U91" i="33"/>
  <c r="U90" i="32"/>
  <c r="T86" i="26"/>
  <c r="T90" i="31"/>
  <c r="S87" i="26"/>
  <c r="U86" i="26" s="1"/>
  <c r="E88" i="26"/>
  <c r="S93" i="33"/>
  <c r="T93" i="33" s="1"/>
  <c r="E94" i="33"/>
  <c r="S96" i="34"/>
  <c r="T96" i="34" s="1"/>
  <c r="E97" i="34"/>
  <c r="S92" i="32"/>
  <c r="U91" i="32" s="1"/>
  <c r="E93" i="32"/>
  <c r="S91" i="31"/>
  <c r="T91" i="31" s="1"/>
  <c r="E92" i="31"/>
  <c r="T92" i="32" l="1"/>
  <c r="U92" i="33"/>
  <c r="U95" i="34"/>
  <c r="T87" i="26"/>
  <c r="U90" i="31"/>
  <c r="S92" i="31"/>
  <c r="U91" i="31" s="1"/>
  <c r="E93" i="31"/>
  <c r="S93" i="32"/>
  <c r="T93" i="32" s="1"/>
  <c r="E94" i="32"/>
  <c r="S94" i="33"/>
  <c r="T94" i="33" s="1"/>
  <c r="E95" i="33"/>
  <c r="S97" i="34"/>
  <c r="T97" i="34" s="1"/>
  <c r="E98" i="34"/>
  <c r="S88" i="26"/>
  <c r="U87" i="26" s="1"/>
  <c r="E89" i="26"/>
  <c r="U92" i="32" l="1"/>
  <c r="U96" i="34"/>
  <c r="U93" i="33"/>
  <c r="T92" i="31"/>
  <c r="T88" i="26"/>
  <c r="S98" i="34"/>
  <c r="U97" i="34" s="1"/>
  <c r="E99" i="34"/>
  <c r="S94" i="32"/>
  <c r="T94" i="32" s="1"/>
  <c r="E95" i="32"/>
  <c r="S89" i="26"/>
  <c r="T89" i="26" s="1"/>
  <c r="E90" i="26"/>
  <c r="S95" i="33"/>
  <c r="T95" i="33" s="1"/>
  <c r="E96" i="33"/>
  <c r="S93" i="31"/>
  <c r="U92" i="31" s="1"/>
  <c r="E94" i="31"/>
  <c r="T98" i="34" l="1"/>
  <c r="U93" i="32"/>
  <c r="U94" i="33"/>
  <c r="U88" i="26"/>
  <c r="T93" i="31"/>
  <c r="S96" i="33"/>
  <c r="T96" i="33" s="1"/>
  <c r="E97" i="33"/>
  <c r="S95" i="32"/>
  <c r="T95" i="32" s="1"/>
  <c r="E96" i="32"/>
  <c r="S94" i="31"/>
  <c r="U93" i="31" s="1"/>
  <c r="E95" i="31"/>
  <c r="S90" i="26"/>
  <c r="U89" i="26" s="1"/>
  <c r="E91" i="26"/>
  <c r="S99" i="34"/>
  <c r="T99" i="34" s="1"/>
  <c r="E100" i="34"/>
  <c r="U95" i="33" l="1"/>
  <c r="U98" i="34"/>
  <c r="T94" i="31"/>
  <c r="T90" i="26"/>
  <c r="U94" i="32"/>
  <c r="E92" i="26"/>
  <c r="S91" i="26"/>
  <c r="U90" i="26" s="1"/>
  <c r="S96" i="32"/>
  <c r="U95" i="32" s="1"/>
  <c r="E97" i="32"/>
  <c r="S100" i="34"/>
  <c r="U99" i="34" s="1"/>
  <c r="E101" i="34"/>
  <c r="S95" i="31"/>
  <c r="T95" i="31" s="1"/>
  <c r="E96" i="31"/>
  <c r="S97" i="33"/>
  <c r="U96" i="33" s="1"/>
  <c r="E98" i="33"/>
  <c r="U94" i="31" l="1"/>
  <c r="T96" i="32"/>
  <c r="T97" i="33"/>
  <c r="T100" i="34"/>
  <c r="S96" i="31"/>
  <c r="T96" i="31" s="1"/>
  <c r="E97" i="31"/>
  <c r="S97" i="32"/>
  <c r="T97" i="32" s="1"/>
  <c r="E98" i="32"/>
  <c r="S98" i="33"/>
  <c r="U97" i="33" s="1"/>
  <c r="E99" i="33"/>
  <c r="S101" i="34"/>
  <c r="T101" i="34" s="1"/>
  <c r="E102" i="34"/>
  <c r="T91" i="26"/>
  <c r="S92" i="26"/>
  <c r="T92" i="26" s="1"/>
  <c r="E93" i="26"/>
  <c r="U95" i="31" l="1"/>
  <c r="U100" i="34"/>
  <c r="T98" i="33"/>
  <c r="U96" i="32"/>
  <c r="S102" i="34"/>
  <c r="U101" i="34" s="1"/>
  <c r="E103" i="34"/>
  <c r="S98" i="32"/>
  <c r="T98" i="32" s="1"/>
  <c r="E99" i="32"/>
  <c r="S99" i="33"/>
  <c r="U98" i="33" s="1"/>
  <c r="E100" i="33"/>
  <c r="S97" i="31"/>
  <c r="U96" i="31" s="1"/>
  <c r="E98" i="31"/>
  <c r="S93" i="26"/>
  <c r="T93" i="26" s="1"/>
  <c r="E94" i="26"/>
  <c r="U91" i="26"/>
  <c r="T97" i="31" l="1"/>
  <c r="T102" i="34"/>
  <c r="T99" i="33"/>
  <c r="U97" i="32"/>
  <c r="E95" i="26"/>
  <c r="S94" i="26"/>
  <c r="U93" i="26" s="1"/>
  <c r="S100" i="33"/>
  <c r="U99" i="33" s="1"/>
  <c r="E101" i="33"/>
  <c r="S103" i="34"/>
  <c r="U102" i="34" s="1"/>
  <c r="E104" i="34"/>
  <c r="S98" i="31"/>
  <c r="T98" i="31" s="1"/>
  <c r="E99" i="31"/>
  <c r="S99" i="32"/>
  <c r="U98" i="32" s="1"/>
  <c r="E100" i="32"/>
  <c r="U92" i="26"/>
  <c r="U97" i="31" l="1"/>
  <c r="T103" i="34"/>
  <c r="T99" i="32"/>
  <c r="T100" i="33"/>
  <c r="S99" i="31"/>
  <c r="U98" i="31" s="1"/>
  <c r="E100" i="31"/>
  <c r="S100" i="32"/>
  <c r="U99" i="32" s="1"/>
  <c r="E101" i="32"/>
  <c r="T94" i="26"/>
  <c r="S101" i="33"/>
  <c r="T101" i="33" s="1"/>
  <c r="E102" i="33"/>
  <c r="S104" i="34"/>
  <c r="U103" i="34" s="1"/>
  <c r="E105" i="34"/>
  <c r="S95" i="26"/>
  <c r="U94" i="26" s="1"/>
  <c r="E96" i="26"/>
  <c r="T99" i="31" l="1"/>
  <c r="U100" i="33"/>
  <c r="T100" i="32"/>
  <c r="S101" i="32"/>
  <c r="U100" i="32" s="1"/>
  <c r="E102" i="32"/>
  <c r="T104" i="34"/>
  <c r="T95" i="26"/>
  <c r="S102" i="33"/>
  <c r="U101" i="33" s="1"/>
  <c r="E103" i="33"/>
  <c r="S100" i="31"/>
  <c r="T100" i="31" s="1"/>
  <c r="E101" i="31"/>
  <c r="E97" i="26"/>
  <c r="S96" i="26"/>
  <c r="S105" i="34"/>
  <c r="U104" i="34" s="1"/>
  <c r="E106" i="34"/>
  <c r="T102" i="33" l="1"/>
  <c r="U99" i="31"/>
  <c r="T101" i="32"/>
  <c r="S106" i="34"/>
  <c r="U105" i="34" s="1"/>
  <c r="E107" i="34"/>
  <c r="S101" i="31"/>
  <c r="T101" i="31" s="1"/>
  <c r="E102" i="31"/>
  <c r="T105" i="34"/>
  <c r="S103" i="33"/>
  <c r="T103" i="33" s="1"/>
  <c r="E104" i="33"/>
  <c r="S102" i="32"/>
  <c r="U101" i="32" s="1"/>
  <c r="E103" i="32"/>
  <c r="T96" i="26"/>
  <c r="S97" i="26"/>
  <c r="U96" i="26" s="1"/>
  <c r="E98" i="26"/>
  <c r="U95" i="26"/>
  <c r="T97" i="26" l="1"/>
  <c r="T106" i="34"/>
  <c r="U100" i="31"/>
  <c r="E99" i="26"/>
  <c r="S98" i="26"/>
  <c r="U97" i="26" s="1"/>
  <c r="S102" i="31"/>
  <c r="U101" i="31" s="1"/>
  <c r="E103" i="31"/>
  <c r="U102" i="33"/>
  <c r="S103" i="32"/>
  <c r="U102" i="32" s="1"/>
  <c r="E104" i="32"/>
  <c r="S107" i="34"/>
  <c r="T107" i="34" s="1"/>
  <c r="E108" i="34"/>
  <c r="T102" i="32"/>
  <c r="S104" i="33"/>
  <c r="U103" i="33" s="1"/>
  <c r="E105" i="33"/>
  <c r="T102" i="31" l="1"/>
  <c r="S105" i="33"/>
  <c r="T105" i="33" s="1"/>
  <c r="E106" i="33"/>
  <c r="S108" i="34"/>
  <c r="T108" i="34" s="1"/>
  <c r="E109" i="34"/>
  <c r="T104" i="33"/>
  <c r="S103" i="31"/>
  <c r="U102" i="31" s="1"/>
  <c r="E104" i="31"/>
  <c r="U106" i="34"/>
  <c r="T98" i="26"/>
  <c r="T103" i="32"/>
  <c r="S104" i="32"/>
  <c r="T104" i="32" s="1"/>
  <c r="E105" i="32"/>
  <c r="S99" i="26"/>
  <c r="T99" i="26" s="1"/>
  <c r="E100" i="26"/>
  <c r="U104" i="33" l="1"/>
  <c r="S100" i="26"/>
  <c r="T100" i="26" s="1"/>
  <c r="E101" i="26"/>
  <c r="S105" i="32"/>
  <c r="T105" i="32" s="1"/>
  <c r="E106" i="32"/>
  <c r="S106" i="33"/>
  <c r="U105" i="33" s="1"/>
  <c r="E107" i="33"/>
  <c r="U98" i="26"/>
  <c r="S109" i="34"/>
  <c r="T109" i="34" s="1"/>
  <c r="E110" i="34"/>
  <c r="T103" i="31"/>
  <c r="S104" i="31"/>
  <c r="U103" i="31" s="1"/>
  <c r="E105" i="31"/>
  <c r="U103" i="32"/>
  <c r="U107" i="34"/>
  <c r="U99" i="26" l="1"/>
  <c r="T106" i="33"/>
  <c r="U104" i="32"/>
  <c r="S105" i="31"/>
  <c r="U104" i="31" s="1"/>
  <c r="E106" i="31"/>
  <c r="S107" i="33"/>
  <c r="U106" i="33" s="1"/>
  <c r="E108" i="33"/>
  <c r="S106" i="32"/>
  <c r="U105" i="32" s="1"/>
  <c r="E107" i="32"/>
  <c r="S101" i="26"/>
  <c r="U100" i="26" s="1"/>
  <c r="E102" i="26"/>
  <c r="U108" i="34"/>
  <c r="S110" i="34"/>
  <c r="U109" i="34" s="1"/>
  <c r="E111" i="34"/>
  <c r="T104" i="31"/>
  <c r="T105" i="31" l="1"/>
  <c r="T106" i="32"/>
  <c r="T101" i="26"/>
  <c r="T107" i="33"/>
  <c r="E103" i="26"/>
  <c r="S102" i="26"/>
  <c r="T102" i="26" s="1"/>
  <c r="S107" i="32"/>
  <c r="U106" i="32" s="1"/>
  <c r="E108" i="32"/>
  <c r="T110" i="34"/>
  <c r="S111" i="34"/>
  <c r="T111" i="34" s="1"/>
  <c r="E112" i="34"/>
  <c r="S108" i="33"/>
  <c r="T108" i="33" s="1"/>
  <c r="E109" i="33"/>
  <c r="S106" i="31"/>
  <c r="T106" i="31" s="1"/>
  <c r="E107" i="31"/>
  <c r="T107" i="32" l="1"/>
  <c r="U101" i="26"/>
  <c r="U110" i="34"/>
  <c r="S107" i="31"/>
  <c r="U106" i="31" s="1"/>
  <c r="E108" i="31"/>
  <c r="S112" i="34"/>
  <c r="U111" i="34" s="1"/>
  <c r="E113" i="34"/>
  <c r="S108" i="32"/>
  <c r="U107" i="32" s="1"/>
  <c r="E109" i="32"/>
  <c r="U107" i="33"/>
  <c r="U105" i="31"/>
  <c r="S109" i="33"/>
  <c r="U108" i="33" s="1"/>
  <c r="E110" i="33"/>
  <c r="S103" i="26"/>
  <c r="T103" i="26" s="1"/>
  <c r="E104" i="26"/>
  <c r="T108" i="32" l="1"/>
  <c r="T112" i="34"/>
  <c r="T107" i="31"/>
  <c r="S110" i="33"/>
  <c r="T110" i="33" s="1"/>
  <c r="E111" i="33"/>
  <c r="S104" i="26"/>
  <c r="U103" i="26" s="1"/>
  <c r="E105" i="26"/>
  <c r="S109" i="32"/>
  <c r="T109" i="32" s="1"/>
  <c r="E110" i="32"/>
  <c r="S108" i="31"/>
  <c r="T108" i="31" s="1"/>
  <c r="E109" i="31"/>
  <c r="S113" i="34"/>
  <c r="T113" i="34" s="1"/>
  <c r="E114" i="34"/>
  <c r="T109" i="33"/>
  <c r="U102" i="26"/>
  <c r="T104" i="26" l="1"/>
  <c r="U107" i="31"/>
  <c r="U109" i="33"/>
  <c r="U108" i="32"/>
  <c r="S114" i="34"/>
  <c r="U113" i="34" s="1"/>
  <c r="E115" i="34"/>
  <c r="U112" i="34"/>
  <c r="S110" i="32"/>
  <c r="E111" i="32"/>
  <c r="S109" i="31"/>
  <c r="U108" i="31" s="1"/>
  <c r="E110" i="31"/>
  <c r="E106" i="26"/>
  <c r="S105" i="26"/>
  <c r="U104" i="26" s="1"/>
  <c r="S111" i="33"/>
  <c r="T111" i="33" s="1"/>
  <c r="E112" i="33"/>
  <c r="T114" i="34" l="1"/>
  <c r="T105" i="26"/>
  <c r="T109" i="31"/>
  <c r="U110" i="33"/>
  <c r="S106" i="26"/>
  <c r="U105" i="26" s="1"/>
  <c r="E107" i="26"/>
  <c r="S110" i="31"/>
  <c r="U109" i="31" s="1"/>
  <c r="E111" i="31"/>
  <c r="S112" i="33"/>
  <c r="T112" i="33" s="1"/>
  <c r="E113" i="33"/>
  <c r="T110" i="32"/>
  <c r="S115" i="34"/>
  <c r="U114" i="34" s="1"/>
  <c r="E116" i="34"/>
  <c r="S111" i="32"/>
  <c r="E112" i="32"/>
  <c r="U109" i="32"/>
  <c r="T110" i="31" l="1"/>
  <c r="T106" i="26"/>
  <c r="T115" i="34"/>
  <c r="S113" i="33"/>
  <c r="U112" i="33" s="1"/>
  <c r="E114" i="33"/>
  <c r="S112" i="32"/>
  <c r="T112" i="32" s="1"/>
  <c r="E113" i="32"/>
  <c r="U110" i="32"/>
  <c r="E108" i="26"/>
  <c r="S107" i="26"/>
  <c r="T107" i="26" s="1"/>
  <c r="S111" i="31"/>
  <c r="E112" i="31"/>
  <c r="S116" i="34"/>
  <c r="T116" i="34" s="1"/>
  <c r="E117" i="34"/>
  <c r="U111" i="33"/>
  <c r="T111" i="32"/>
  <c r="U106" i="26" l="1"/>
  <c r="T113" i="33"/>
  <c r="U111" i="32"/>
  <c r="E109" i="26"/>
  <c r="S108" i="26"/>
  <c r="U107" i="26" s="1"/>
  <c r="S113" i="32"/>
  <c r="T113" i="32" s="1"/>
  <c r="E114" i="32"/>
  <c r="S112" i="31"/>
  <c r="U111" i="31" s="1"/>
  <c r="E113" i="31"/>
  <c r="U110" i="31"/>
  <c r="S114" i="33"/>
  <c r="T114" i="33" s="1"/>
  <c r="E115" i="33"/>
  <c r="S117" i="34"/>
  <c r="E118" i="34"/>
  <c r="U115" i="34"/>
  <c r="T111" i="31"/>
  <c r="T112" i="31" l="1"/>
  <c r="U112" i="32"/>
  <c r="S113" i="31"/>
  <c r="T113" i="31" s="1"/>
  <c r="E114" i="31"/>
  <c r="U113" i="33"/>
  <c r="T108" i="26"/>
  <c r="S115" i="33"/>
  <c r="E116" i="33"/>
  <c r="S109" i="26"/>
  <c r="T109" i="26" s="1"/>
  <c r="E110" i="26"/>
  <c r="S114" i="32"/>
  <c r="T114" i="32" s="1"/>
  <c r="E115" i="32"/>
  <c r="U116" i="34"/>
  <c r="S118" i="34"/>
  <c r="T118" i="34" s="1"/>
  <c r="E119" i="34"/>
  <c r="T117" i="34"/>
  <c r="U108" i="26" l="1"/>
  <c r="U113" i="32"/>
  <c r="U112" i="31"/>
  <c r="S110" i="26"/>
  <c r="T110" i="26" s="1"/>
  <c r="E111" i="26"/>
  <c r="S115" i="32"/>
  <c r="U114" i="32" s="1"/>
  <c r="E116" i="32"/>
  <c r="S114" i="31"/>
  <c r="T114" i="31" s="1"/>
  <c r="E115" i="31"/>
  <c r="U114" i="33"/>
  <c r="S116" i="33"/>
  <c r="E117" i="33"/>
  <c r="U117" i="34"/>
  <c r="S119" i="34"/>
  <c r="T119" i="34" s="1"/>
  <c r="E120" i="34"/>
  <c r="T115" i="33"/>
  <c r="T115" i="32" l="1"/>
  <c r="U113" i="31"/>
  <c r="U109" i="26"/>
  <c r="U118" i="34"/>
  <c r="S120" i="34"/>
  <c r="T120" i="34" s="1"/>
  <c r="E121" i="34"/>
  <c r="S111" i="26"/>
  <c r="T111" i="26" s="1"/>
  <c r="E112" i="26"/>
  <c r="S115" i="31"/>
  <c r="U114" i="31" s="1"/>
  <c r="E116" i="31"/>
  <c r="T116" i="33"/>
  <c r="U115" i="33"/>
  <c r="S116" i="32"/>
  <c r="T116" i="32" s="1"/>
  <c r="E117" i="32"/>
  <c r="S117" i="33"/>
  <c r="U116" i="33" s="1"/>
  <c r="E118" i="33"/>
  <c r="T115" i="31" l="1"/>
  <c r="U119" i="34"/>
  <c r="U110" i="26"/>
  <c r="U115" i="32"/>
  <c r="S118" i="33"/>
  <c r="T118" i="33" s="1"/>
  <c r="E119" i="33"/>
  <c r="S117" i="32"/>
  <c r="U116" i="32" s="1"/>
  <c r="E118" i="32"/>
  <c r="S116" i="31"/>
  <c r="T116" i="31" s="1"/>
  <c r="E117" i="31"/>
  <c r="S112" i="26"/>
  <c r="U111" i="26" s="1"/>
  <c r="E113" i="26"/>
  <c r="S121" i="34"/>
  <c r="T121" i="34" s="1"/>
  <c r="E122" i="34"/>
  <c r="T117" i="33"/>
  <c r="U115" i="31" l="1"/>
  <c r="U120" i="34"/>
  <c r="U117" i="33"/>
  <c r="T112" i="26"/>
  <c r="T117" i="32"/>
  <c r="S122" i="34"/>
  <c r="T122" i="34" s="1"/>
  <c r="E123" i="34"/>
  <c r="S117" i="31"/>
  <c r="E118" i="31"/>
  <c r="S113" i="26"/>
  <c r="U112" i="26" s="1"/>
  <c r="E114" i="26"/>
  <c r="S118" i="32"/>
  <c r="T118" i="32" s="1"/>
  <c r="E119" i="32"/>
  <c r="S119" i="33"/>
  <c r="T119" i="33" s="1"/>
  <c r="E120" i="33"/>
  <c r="T113" i="26" l="1"/>
  <c r="U117" i="32"/>
  <c r="U118" i="33"/>
  <c r="U121" i="34"/>
  <c r="S118" i="31"/>
  <c r="T118" i="31" s="1"/>
  <c r="E119" i="31"/>
  <c r="T117" i="31"/>
  <c r="S120" i="33"/>
  <c r="U119" i="33" s="1"/>
  <c r="E121" i="33"/>
  <c r="E115" i="26"/>
  <c r="S114" i="26"/>
  <c r="U113" i="26" s="1"/>
  <c r="S123" i="34"/>
  <c r="U122" i="34" s="1"/>
  <c r="E124" i="34"/>
  <c r="S119" i="32"/>
  <c r="T119" i="32" s="1"/>
  <c r="E120" i="32"/>
  <c r="U116" i="31"/>
  <c r="T114" i="26" l="1"/>
  <c r="U117" i="31"/>
  <c r="S115" i="26"/>
  <c r="U114" i="26" s="1"/>
  <c r="E116" i="26"/>
  <c r="U118" i="32"/>
  <c r="S124" i="34"/>
  <c r="E125" i="34"/>
  <c r="S121" i="33"/>
  <c r="E122" i="33"/>
  <c r="S119" i="31"/>
  <c r="T119" i="31" s="1"/>
  <c r="E120" i="31"/>
  <c r="T123" i="34"/>
  <c r="T120" i="33"/>
  <c r="S120" i="32"/>
  <c r="E121" i="32"/>
  <c r="T115" i="26" l="1"/>
  <c r="S116" i="26"/>
  <c r="E117" i="26"/>
  <c r="T121" i="33"/>
  <c r="U118" i="31"/>
  <c r="S121" i="32"/>
  <c r="T121" i="32" s="1"/>
  <c r="E122" i="32"/>
  <c r="S120" i="31"/>
  <c r="T120" i="31" s="1"/>
  <c r="E121" i="31"/>
  <c r="S125" i="34"/>
  <c r="U124" i="34" s="1"/>
  <c r="E126" i="34"/>
  <c r="U120" i="33"/>
  <c r="U119" i="32"/>
  <c r="U123" i="34"/>
  <c r="S122" i="33"/>
  <c r="E123" i="33"/>
  <c r="T120" i="32"/>
  <c r="T124" i="34"/>
  <c r="U119" i="31" l="1"/>
  <c r="S126" i="34"/>
  <c r="T126" i="34" s="1"/>
  <c r="E127" i="34"/>
  <c r="S117" i="26"/>
  <c r="T117" i="26" s="1"/>
  <c r="E118" i="26"/>
  <c r="U115" i="26"/>
  <c r="S121" i="31"/>
  <c r="T121" i="31" s="1"/>
  <c r="E122" i="31"/>
  <c r="T122" i="33"/>
  <c r="S122" i="32"/>
  <c r="E123" i="32"/>
  <c r="S123" i="33"/>
  <c r="U122" i="33" s="1"/>
  <c r="E124" i="33"/>
  <c r="T125" i="34"/>
  <c r="T116" i="26"/>
  <c r="U121" i="33"/>
  <c r="U120" i="32"/>
  <c r="U116" i="26" l="1"/>
  <c r="U120" i="31"/>
  <c r="S123" i="32"/>
  <c r="T123" i="32" s="1"/>
  <c r="E124" i="32"/>
  <c r="U121" i="32"/>
  <c r="E119" i="26"/>
  <c r="S118" i="26"/>
  <c r="T118" i="26" s="1"/>
  <c r="S124" i="33"/>
  <c r="U123" i="33" s="1"/>
  <c r="E125" i="33"/>
  <c r="S127" i="34"/>
  <c r="E128" i="34"/>
  <c r="U125" i="34"/>
  <c r="T122" i="32"/>
  <c r="S122" i="31"/>
  <c r="T122" i="31" s="1"/>
  <c r="E123" i="31"/>
  <c r="T123" i="33"/>
  <c r="U117" i="26" l="1"/>
  <c r="T124" i="33"/>
  <c r="U122" i="32"/>
  <c r="S128" i="34"/>
  <c r="T128" i="34" s="1"/>
  <c r="E129" i="34"/>
  <c r="U126" i="34"/>
  <c r="S124" i="32"/>
  <c r="T124" i="32" s="1"/>
  <c r="E125" i="32"/>
  <c r="S119" i="26"/>
  <c r="U118" i="26" s="1"/>
  <c r="E120" i="26"/>
  <c r="S125" i="33"/>
  <c r="E126" i="33"/>
  <c r="S123" i="31"/>
  <c r="U122" i="31" s="1"/>
  <c r="E124" i="31"/>
  <c r="U121" i="31"/>
  <c r="T127" i="34"/>
  <c r="U127" i="34" l="1"/>
  <c r="U123" i="32"/>
  <c r="T119" i="26"/>
  <c r="S126" i="33"/>
  <c r="T126" i="33" s="1"/>
  <c r="E127" i="33"/>
  <c r="T123" i="31"/>
  <c r="U124" i="33"/>
  <c r="S129" i="34"/>
  <c r="T129" i="34" s="1"/>
  <c r="E130" i="34"/>
  <c r="S124" i="31"/>
  <c r="U123" i="31" s="1"/>
  <c r="E125" i="31"/>
  <c r="S120" i="26"/>
  <c r="E121" i="26"/>
  <c r="S125" i="32"/>
  <c r="U124" i="32" s="1"/>
  <c r="E126" i="32"/>
  <c r="T125" i="33"/>
  <c r="U125" i="33" l="1"/>
  <c r="U128" i="34"/>
  <c r="T124" i="31"/>
  <c r="S121" i="26"/>
  <c r="T121" i="26" s="1"/>
  <c r="E122" i="26"/>
  <c r="S127" i="33"/>
  <c r="T127" i="33" s="1"/>
  <c r="E128" i="33"/>
  <c r="T125" i="32"/>
  <c r="S126" i="32"/>
  <c r="E127" i="32"/>
  <c r="S130" i="34"/>
  <c r="E131" i="34"/>
  <c r="U119" i="26"/>
  <c r="S125" i="31"/>
  <c r="U124" i="31" s="1"/>
  <c r="E126" i="31"/>
  <c r="T120" i="26"/>
  <c r="U120" i="26" l="1"/>
  <c r="U126" i="33"/>
  <c r="T125" i="31"/>
  <c r="S128" i="33"/>
  <c r="T128" i="33" s="1"/>
  <c r="E129" i="33"/>
  <c r="S127" i="32"/>
  <c r="T127" i="32" s="1"/>
  <c r="E128" i="32"/>
  <c r="S126" i="31"/>
  <c r="U125" i="31" s="1"/>
  <c r="E127" i="31"/>
  <c r="S122" i="26"/>
  <c r="T122" i="26" s="1"/>
  <c r="E123" i="26"/>
  <c r="T130" i="34"/>
  <c r="T126" i="32"/>
  <c r="U129" i="34"/>
  <c r="U125" i="32"/>
  <c r="S131" i="34"/>
  <c r="T131" i="34" s="1"/>
  <c r="E132" i="34"/>
  <c r="U126" i="32" l="1"/>
  <c r="U130" i="34"/>
  <c r="U121" i="26"/>
  <c r="T126" i="31"/>
  <c r="U127" i="33"/>
  <c r="S123" i="26"/>
  <c r="T123" i="26" s="1"/>
  <c r="E124" i="26"/>
  <c r="S127" i="31"/>
  <c r="T127" i="31" s="1"/>
  <c r="E128" i="31"/>
  <c r="S128" i="32"/>
  <c r="U127" i="32" s="1"/>
  <c r="E129" i="32"/>
  <c r="S129" i="33"/>
  <c r="U128" i="33" s="1"/>
  <c r="E130" i="33"/>
  <c r="E133" i="34"/>
  <c r="S132" i="34"/>
  <c r="T132" i="34" s="1"/>
  <c r="T128" i="32" l="1"/>
  <c r="U131" i="34"/>
  <c r="U122" i="26"/>
  <c r="T129" i="33"/>
  <c r="U126" i="31"/>
  <c r="S130" i="33"/>
  <c r="U129" i="33" s="1"/>
  <c r="E131" i="33"/>
  <c r="S128" i="31"/>
  <c r="U127" i="31" s="1"/>
  <c r="E129" i="31"/>
  <c r="S129" i="32"/>
  <c r="U128" i="32" s="1"/>
  <c r="E130" i="32"/>
  <c r="S124" i="26"/>
  <c r="U123" i="26" s="1"/>
  <c r="E125" i="26"/>
  <c r="E134" i="34"/>
  <c r="S133" i="34"/>
  <c r="U132" i="34" s="1"/>
  <c r="T129" i="32" l="1"/>
  <c r="T128" i="31"/>
  <c r="T130" i="33"/>
  <c r="T124" i="26"/>
  <c r="S130" i="32"/>
  <c r="T130" i="32" s="1"/>
  <c r="E131" i="32"/>
  <c r="S129" i="31"/>
  <c r="T129" i="31" s="1"/>
  <c r="E130" i="31"/>
  <c r="S134" i="34"/>
  <c r="U133" i="34" s="1"/>
  <c r="E135" i="34"/>
  <c r="S131" i="33"/>
  <c r="U130" i="33" s="1"/>
  <c r="E132" i="33"/>
  <c r="S125" i="26"/>
  <c r="U124" i="26" s="1"/>
  <c r="E126" i="26"/>
  <c r="T133" i="34"/>
  <c r="U129" i="32" l="1"/>
  <c r="T134" i="34"/>
  <c r="T131" i="33"/>
  <c r="T125" i="26"/>
  <c r="U128" i="31"/>
  <c r="S132" i="33"/>
  <c r="U131" i="33" s="1"/>
  <c r="E133" i="33"/>
  <c r="S130" i="31"/>
  <c r="U129" i="31" s="1"/>
  <c r="E131" i="31"/>
  <c r="S135" i="34"/>
  <c r="U134" i="34" s="1"/>
  <c r="E136" i="34"/>
  <c r="S131" i="32"/>
  <c r="U130" i="32" s="1"/>
  <c r="E132" i="32"/>
  <c r="E127" i="26"/>
  <c r="S126" i="26"/>
  <c r="T126" i="26" s="1"/>
  <c r="T131" i="32" l="1"/>
  <c r="T130" i="31"/>
  <c r="T135" i="34"/>
  <c r="T132" i="33"/>
  <c r="S132" i="32"/>
  <c r="U131" i="32" s="1"/>
  <c r="E133" i="32"/>
  <c r="E137" i="34"/>
  <c r="S136" i="34"/>
  <c r="S131" i="31"/>
  <c r="T131" i="31" s="1"/>
  <c r="E132" i="31"/>
  <c r="S127" i="26"/>
  <c r="T127" i="26" s="1"/>
  <c r="E128" i="26"/>
  <c r="S133" i="33"/>
  <c r="U132" i="33" s="1"/>
  <c r="E134" i="33"/>
  <c r="U125" i="26"/>
  <c r="T132" i="32" l="1"/>
  <c r="U130" i="31"/>
  <c r="T133" i="33"/>
  <c r="S134" i="33"/>
  <c r="E135" i="33"/>
  <c r="U135" i="34"/>
  <c r="S132" i="31"/>
  <c r="T132" i="31" s="1"/>
  <c r="E133" i="31"/>
  <c r="U126" i="26"/>
  <c r="T136" i="34"/>
  <c r="S128" i="26"/>
  <c r="T128" i="26" s="1"/>
  <c r="E129" i="26"/>
  <c r="S133" i="32"/>
  <c r="E134" i="32"/>
  <c r="S137" i="34"/>
  <c r="E138" i="34"/>
  <c r="U127" i="26" l="1"/>
  <c r="U131" i="31"/>
  <c r="S135" i="33"/>
  <c r="U134" i="33" s="1"/>
  <c r="E136" i="33"/>
  <c r="T134" i="33"/>
  <c r="T137" i="34"/>
  <c r="U132" i="32"/>
  <c r="S129" i="26"/>
  <c r="E130" i="26"/>
  <c r="S133" i="31"/>
  <c r="E134" i="31"/>
  <c r="T133" i="32"/>
  <c r="S138" i="34"/>
  <c r="T138" i="34" s="1"/>
  <c r="E139" i="34"/>
  <c r="S134" i="32"/>
  <c r="U133" i="32" s="1"/>
  <c r="E135" i="32"/>
  <c r="U133" i="33"/>
  <c r="U136" i="34"/>
  <c r="T135" i="33" l="1"/>
  <c r="T133" i="31"/>
  <c r="S135" i="32"/>
  <c r="T135" i="32" s="1"/>
  <c r="E136" i="32"/>
  <c r="U128" i="26"/>
  <c r="E137" i="33"/>
  <c r="S136" i="33"/>
  <c r="U135" i="33" s="1"/>
  <c r="S134" i="31"/>
  <c r="T134" i="31" s="1"/>
  <c r="E135" i="31"/>
  <c r="U132" i="31"/>
  <c r="T129" i="26"/>
  <c r="S139" i="34"/>
  <c r="E140" i="34"/>
  <c r="S130" i="26"/>
  <c r="T130" i="26" s="1"/>
  <c r="E131" i="26"/>
  <c r="T134" i="32"/>
  <c r="U137" i="34"/>
  <c r="T136" i="33" l="1"/>
  <c r="E141" i="34"/>
  <c r="S140" i="34"/>
  <c r="U139" i="34" s="1"/>
  <c r="U134" i="32"/>
  <c r="T139" i="34"/>
  <c r="E136" i="31"/>
  <c r="S135" i="31"/>
  <c r="T135" i="31" s="1"/>
  <c r="S131" i="26"/>
  <c r="T131" i="26" s="1"/>
  <c r="E132" i="26"/>
  <c r="U129" i="26"/>
  <c r="U138" i="34"/>
  <c r="S137" i="33"/>
  <c r="U136" i="33" s="1"/>
  <c r="E138" i="33"/>
  <c r="S136" i="32"/>
  <c r="E137" i="32"/>
  <c r="U133" i="31"/>
  <c r="U134" i="31" l="1"/>
  <c r="U130" i="26"/>
  <c r="T137" i="33"/>
  <c r="S137" i="32"/>
  <c r="U136" i="32" s="1"/>
  <c r="E138" i="32"/>
  <c r="T136" i="32"/>
  <c r="S132" i="26"/>
  <c r="T132" i="26" s="1"/>
  <c r="E133" i="26"/>
  <c r="U135" i="32"/>
  <c r="S138" i="33"/>
  <c r="T138" i="33" s="1"/>
  <c r="E139" i="33"/>
  <c r="E137" i="31"/>
  <c r="S136" i="31"/>
  <c r="T140" i="34"/>
  <c r="E142" i="34"/>
  <c r="S141" i="34"/>
  <c r="T141" i="34" s="1"/>
  <c r="U137" i="33" l="1"/>
  <c r="T137" i="32"/>
  <c r="T136" i="31"/>
  <c r="S137" i="31"/>
  <c r="E138" i="31"/>
  <c r="U140" i="34"/>
  <c r="S133" i="26"/>
  <c r="T133" i="26" s="1"/>
  <c r="E134" i="26"/>
  <c r="S139" i="33"/>
  <c r="T139" i="33" s="1"/>
  <c r="E140" i="33"/>
  <c r="S138" i="32"/>
  <c r="T138" i="32" s="1"/>
  <c r="E139" i="32"/>
  <c r="S142" i="34"/>
  <c r="U141" i="34" s="1"/>
  <c r="E143" i="34"/>
  <c r="U131" i="26"/>
  <c r="U135" i="31"/>
  <c r="U138" i="33" l="1"/>
  <c r="U132" i="26"/>
  <c r="U137" i="32"/>
  <c r="S140" i="33"/>
  <c r="U139" i="33" s="1"/>
  <c r="E141" i="33"/>
  <c r="S138" i="31"/>
  <c r="U137" i="31" s="1"/>
  <c r="E139" i="31"/>
  <c r="S134" i="26"/>
  <c r="T134" i="26" s="1"/>
  <c r="E135" i="26"/>
  <c r="T137" i="31"/>
  <c r="S143" i="34"/>
  <c r="U142" i="34" s="1"/>
  <c r="E144" i="34"/>
  <c r="E140" i="32"/>
  <c r="S139" i="32"/>
  <c r="U138" i="32" s="1"/>
  <c r="T142" i="34"/>
  <c r="U136" i="31"/>
  <c r="U133" i="26" l="1"/>
  <c r="T143" i="34"/>
  <c r="T139" i="32"/>
  <c r="T140" i="33"/>
  <c r="T138" i="31"/>
  <c r="S140" i="32"/>
  <c r="T140" i="32" s="1"/>
  <c r="E141" i="32"/>
  <c r="S139" i="31"/>
  <c r="T139" i="31" s="1"/>
  <c r="E140" i="31"/>
  <c r="S144" i="34"/>
  <c r="T144" i="34" s="1"/>
  <c r="E145" i="34"/>
  <c r="E136" i="26"/>
  <c r="S135" i="26"/>
  <c r="T135" i="26" s="1"/>
  <c r="S141" i="33"/>
  <c r="T141" i="33" s="1"/>
  <c r="E142" i="33"/>
  <c r="U139" i="32" l="1"/>
  <c r="U140" i="33"/>
  <c r="U143" i="34"/>
  <c r="U138" i="31"/>
  <c r="S142" i="33"/>
  <c r="T142" i="33" s="1"/>
  <c r="E143" i="33"/>
  <c r="S140" i="31"/>
  <c r="T140" i="31" s="1"/>
  <c r="E141" i="31"/>
  <c r="S145" i="34"/>
  <c r="T145" i="34" s="1"/>
  <c r="E146" i="34"/>
  <c r="S141" i="32"/>
  <c r="T141" i="32" s="1"/>
  <c r="E142" i="32"/>
  <c r="U134" i="26"/>
  <c r="S136" i="26"/>
  <c r="E137" i="26"/>
  <c r="U141" i="33" l="1"/>
  <c r="U139" i="31"/>
  <c r="U140" i="32"/>
  <c r="U144" i="34"/>
  <c r="E143" i="32"/>
  <c r="S142" i="32"/>
  <c r="U141" i="32" s="1"/>
  <c r="S141" i="31"/>
  <c r="U140" i="31" s="1"/>
  <c r="E142" i="31"/>
  <c r="U135" i="26"/>
  <c r="S146" i="34"/>
  <c r="U145" i="34" s="1"/>
  <c r="E147" i="34"/>
  <c r="S143" i="33"/>
  <c r="U142" i="33" s="1"/>
  <c r="E144" i="33"/>
  <c r="S137" i="26"/>
  <c r="T137" i="26" s="1"/>
  <c r="E138" i="26"/>
  <c r="T136" i="26"/>
  <c r="T142" i="32" l="1"/>
  <c r="E139" i="26"/>
  <c r="S138" i="26"/>
  <c r="T138" i="26" s="1"/>
  <c r="S147" i="34"/>
  <c r="U146" i="34" s="1"/>
  <c r="E148" i="34"/>
  <c r="E145" i="33"/>
  <c r="S144" i="33"/>
  <c r="T144" i="33" s="1"/>
  <c r="S143" i="32"/>
  <c r="U142" i="32" s="1"/>
  <c r="E144" i="32"/>
  <c r="T146" i="34"/>
  <c r="S142" i="31"/>
  <c r="T142" i="31" s="1"/>
  <c r="E143" i="31"/>
  <c r="T141" i="31"/>
  <c r="T143" i="33"/>
  <c r="U136" i="26"/>
  <c r="T143" i="32" l="1"/>
  <c r="T147" i="34"/>
  <c r="S144" i="32"/>
  <c r="T144" i="32" s="1"/>
  <c r="E145" i="32"/>
  <c r="S148" i="34"/>
  <c r="E149" i="34"/>
  <c r="U141" i="31"/>
  <c r="U143" i="33"/>
  <c r="U137" i="26"/>
  <c r="E144" i="31"/>
  <c r="S143" i="31"/>
  <c r="T143" i="31" s="1"/>
  <c r="S145" i="33"/>
  <c r="T145" i="33" s="1"/>
  <c r="E146" i="33"/>
  <c r="E140" i="26"/>
  <c r="S139" i="26"/>
  <c r="U138" i="26" s="1"/>
  <c r="U143" i="32" l="1"/>
  <c r="U142" i="31"/>
  <c r="E150" i="34"/>
  <c r="S149" i="34"/>
  <c r="U148" i="34" s="1"/>
  <c r="S140" i="26"/>
  <c r="U139" i="26" s="1"/>
  <c r="E141" i="26"/>
  <c r="S144" i="31"/>
  <c r="T144" i="31" s="1"/>
  <c r="E145" i="31"/>
  <c r="T148" i="34"/>
  <c r="S145" i="32"/>
  <c r="T145" i="32" s="1"/>
  <c r="E146" i="32"/>
  <c r="T139" i="26"/>
  <c r="S146" i="33"/>
  <c r="T146" i="33" s="1"/>
  <c r="E147" i="33"/>
  <c r="U147" i="34"/>
  <c r="U144" i="33"/>
  <c r="U143" i="31" l="1"/>
  <c r="S145" i="31"/>
  <c r="U144" i="31" s="1"/>
  <c r="E146" i="31"/>
  <c r="S147" i="33"/>
  <c r="T147" i="33" s="1"/>
  <c r="E148" i="33"/>
  <c r="S141" i="26"/>
  <c r="T141" i="26" s="1"/>
  <c r="E142" i="26"/>
  <c r="U144" i="32"/>
  <c r="U145" i="33"/>
  <c r="T140" i="26"/>
  <c r="E147" i="32"/>
  <c r="S146" i="32"/>
  <c r="T149" i="34"/>
  <c r="S150" i="34"/>
  <c r="T150" i="34" s="1"/>
  <c r="E151" i="34"/>
  <c r="T145" i="31" l="1"/>
  <c r="S148" i="33"/>
  <c r="T148" i="33" s="1"/>
  <c r="E149" i="33"/>
  <c r="E148" i="32"/>
  <c r="S147" i="32"/>
  <c r="U146" i="33"/>
  <c r="U145" i="32"/>
  <c r="S146" i="31"/>
  <c r="U145" i="31" s="1"/>
  <c r="E147" i="31"/>
  <c r="S151" i="34"/>
  <c r="U150" i="34" s="1"/>
  <c r="E152" i="34"/>
  <c r="E143" i="26"/>
  <c r="S142" i="26"/>
  <c r="U149" i="34"/>
  <c r="U140" i="26"/>
  <c r="T146" i="32"/>
  <c r="T151" i="34" l="1"/>
  <c r="U147" i="33"/>
  <c r="U146" i="32"/>
  <c r="T142" i="26"/>
  <c r="T147" i="32"/>
  <c r="E153" i="34"/>
  <c r="S152" i="34"/>
  <c r="T152" i="34" s="1"/>
  <c r="S149" i="33"/>
  <c r="T149" i="33" s="1"/>
  <c r="E150" i="33"/>
  <c r="U141" i="26"/>
  <c r="S147" i="31"/>
  <c r="U146" i="31" s="1"/>
  <c r="E148" i="31"/>
  <c r="E144" i="26"/>
  <c r="S143" i="26"/>
  <c r="S148" i="32"/>
  <c r="U147" i="32" s="1"/>
  <c r="E149" i="32"/>
  <c r="T146" i="31"/>
  <c r="U151" i="34" l="1"/>
  <c r="E149" i="31"/>
  <c r="S148" i="31"/>
  <c r="U147" i="31" s="1"/>
  <c r="T147" i="31"/>
  <c r="E154" i="34"/>
  <c r="S153" i="34"/>
  <c r="T153" i="34" s="1"/>
  <c r="U142" i="26"/>
  <c r="S149" i="32"/>
  <c r="U148" i="32" s="1"/>
  <c r="E150" i="32"/>
  <c r="T148" i="32"/>
  <c r="U148" i="33"/>
  <c r="S144" i="26"/>
  <c r="T144" i="26" s="1"/>
  <c r="E145" i="26"/>
  <c r="S150" i="33"/>
  <c r="U149" i="33" s="1"/>
  <c r="E151" i="33"/>
  <c r="T143" i="26"/>
  <c r="T149" i="32" l="1"/>
  <c r="T148" i="31"/>
  <c r="T150" i="33"/>
  <c r="E146" i="26"/>
  <c r="S145" i="26"/>
  <c r="T145" i="26" s="1"/>
  <c r="E151" i="32"/>
  <c r="S150" i="32"/>
  <c r="E155" i="34"/>
  <c r="S154" i="34"/>
  <c r="T154" i="34" s="1"/>
  <c r="E152" i="33"/>
  <c r="S151" i="33"/>
  <c r="U150" i="33" s="1"/>
  <c r="U152" i="34"/>
  <c r="U143" i="26"/>
  <c r="S149" i="31"/>
  <c r="T149" i="31" s="1"/>
  <c r="E150" i="31"/>
  <c r="U153" i="34" l="1"/>
  <c r="U144" i="26"/>
  <c r="T151" i="33"/>
  <c r="U148" i="31"/>
  <c r="T150" i="32"/>
  <c r="S151" i="32"/>
  <c r="T151" i="32" s="1"/>
  <c r="E152" i="32"/>
  <c r="S150" i="31"/>
  <c r="U149" i="31" s="1"/>
  <c r="E151" i="31"/>
  <c r="U149" i="32"/>
  <c r="S152" i="33"/>
  <c r="T152" i="33" s="1"/>
  <c r="E153" i="33"/>
  <c r="S155" i="34"/>
  <c r="U154" i="34" s="1"/>
  <c r="E156" i="34"/>
  <c r="E147" i="26"/>
  <c r="S146" i="26"/>
  <c r="S153" i="33" l="1"/>
  <c r="T153" i="33" s="1"/>
  <c r="E154" i="33"/>
  <c r="S156" i="34"/>
  <c r="T156" i="34" s="1"/>
  <c r="E157" i="34"/>
  <c r="T150" i="31"/>
  <c r="T155" i="34"/>
  <c r="E152" i="31"/>
  <c r="S151" i="31"/>
  <c r="T151" i="31" s="1"/>
  <c r="U145" i="26"/>
  <c r="S147" i="26"/>
  <c r="U146" i="26" s="1"/>
  <c r="E148" i="26"/>
  <c r="T146" i="26"/>
  <c r="U151" i="33"/>
  <c r="S152" i="32"/>
  <c r="E153" i="32"/>
  <c r="U150" i="32"/>
  <c r="U152" i="33" l="1"/>
  <c r="U155" i="34"/>
  <c r="S157" i="34"/>
  <c r="T157" i="34" s="1"/>
  <c r="E158" i="34"/>
  <c r="S148" i="26"/>
  <c r="T148" i="26" s="1"/>
  <c r="E149" i="26"/>
  <c r="E153" i="31"/>
  <c r="S152" i="31"/>
  <c r="U151" i="31" s="1"/>
  <c r="T152" i="32"/>
  <c r="U151" i="32"/>
  <c r="S154" i="33"/>
  <c r="U153" i="33" s="1"/>
  <c r="E155" i="33"/>
  <c r="S153" i="32"/>
  <c r="E154" i="32"/>
  <c r="U150" i="31"/>
  <c r="T147" i="26"/>
  <c r="T154" i="33" l="1"/>
  <c r="U147" i="26"/>
  <c r="E159" i="34"/>
  <c r="S158" i="34"/>
  <c r="U157" i="34" s="1"/>
  <c r="U156" i="34"/>
  <c r="S149" i="26"/>
  <c r="T149" i="26" s="1"/>
  <c r="E150" i="26"/>
  <c r="T153" i="32"/>
  <c r="E155" i="32"/>
  <c r="S154" i="32"/>
  <c r="E156" i="33"/>
  <c r="S155" i="33"/>
  <c r="T155" i="33" s="1"/>
  <c r="S153" i="31"/>
  <c r="U152" i="31" s="1"/>
  <c r="E154" i="31"/>
  <c r="T152" i="31"/>
  <c r="U152" i="32"/>
  <c r="S154" i="31" l="1"/>
  <c r="T154" i="31" s="1"/>
  <c r="E155" i="31"/>
  <c r="T154" i="32"/>
  <c r="U148" i="26"/>
  <c r="T153" i="31"/>
  <c r="S155" i="32"/>
  <c r="E156" i="32"/>
  <c r="U153" i="32"/>
  <c r="U154" i="33"/>
  <c r="S156" i="33"/>
  <c r="E157" i="33"/>
  <c r="E151" i="26"/>
  <c r="S150" i="26"/>
  <c r="U149" i="26" s="1"/>
  <c r="T158" i="34"/>
  <c r="S159" i="34"/>
  <c r="T159" i="34" s="1"/>
  <c r="E160" i="34"/>
  <c r="U153" i="31" l="1"/>
  <c r="S151" i="26"/>
  <c r="T151" i="26" s="1"/>
  <c r="E152" i="26"/>
  <c r="U155" i="33"/>
  <c r="T155" i="32"/>
  <c r="T156" i="33"/>
  <c r="U154" i="32"/>
  <c r="E161" i="34"/>
  <c r="S160" i="34"/>
  <c r="U159" i="34" s="1"/>
  <c r="E156" i="31"/>
  <c r="S155" i="31"/>
  <c r="S157" i="33"/>
  <c r="U156" i="33" s="1"/>
  <c r="E158" i="33"/>
  <c r="U158" i="34"/>
  <c r="S156" i="32"/>
  <c r="T156" i="32" s="1"/>
  <c r="E157" i="32"/>
  <c r="T150" i="26"/>
  <c r="U150" i="26" l="1"/>
  <c r="T160" i="34"/>
  <c r="T157" i="33"/>
  <c r="S157" i="32"/>
  <c r="T157" i="32" s="1"/>
  <c r="E158" i="32"/>
  <c r="S156" i="31"/>
  <c r="T156" i="31" s="1"/>
  <c r="E157" i="31"/>
  <c r="U154" i="31"/>
  <c r="U155" i="32"/>
  <c r="S152" i="26"/>
  <c r="U151" i="26" s="1"/>
  <c r="E153" i="26"/>
  <c r="S158" i="33"/>
  <c r="E159" i="33"/>
  <c r="T155" i="31"/>
  <c r="S161" i="34"/>
  <c r="U160" i="34" s="1"/>
  <c r="E162" i="34"/>
  <c r="T152" i="26" l="1"/>
  <c r="E160" i="33"/>
  <c r="S159" i="33"/>
  <c r="U158" i="33" s="1"/>
  <c r="U157" i="33"/>
  <c r="S153" i="26"/>
  <c r="T153" i="26" s="1"/>
  <c r="E154" i="26"/>
  <c r="S157" i="31"/>
  <c r="T157" i="31" s="1"/>
  <c r="E158" i="31"/>
  <c r="S158" i="32"/>
  <c r="E159" i="32"/>
  <c r="T161" i="34"/>
  <c r="E163" i="34"/>
  <c r="S162" i="34"/>
  <c r="T158" i="33"/>
  <c r="U156" i="32"/>
  <c r="U155" i="31"/>
  <c r="U156" i="31" l="1"/>
  <c r="T162" i="34"/>
  <c r="T159" i="33"/>
  <c r="S159" i="32"/>
  <c r="T159" i="32" s="1"/>
  <c r="E160" i="32"/>
  <c r="S158" i="31"/>
  <c r="T158" i="31" s="1"/>
  <c r="E159" i="31"/>
  <c r="T158" i="32"/>
  <c r="U152" i="26"/>
  <c r="S163" i="34"/>
  <c r="U162" i="34" s="1"/>
  <c r="E164" i="34"/>
  <c r="U161" i="34"/>
  <c r="E155" i="26"/>
  <c r="S154" i="26"/>
  <c r="U153" i="26" s="1"/>
  <c r="U157" i="32"/>
  <c r="S160" i="33"/>
  <c r="T160" i="33" s="1"/>
  <c r="E161" i="33"/>
  <c r="U157" i="31" l="1"/>
  <c r="U158" i="32"/>
  <c r="S155" i="26"/>
  <c r="T155" i="26" s="1"/>
  <c r="E156" i="26"/>
  <c r="S164" i="34"/>
  <c r="E165" i="34"/>
  <c r="S160" i="32"/>
  <c r="U159" i="32" s="1"/>
  <c r="E161" i="32"/>
  <c r="E162" i="33"/>
  <c r="S161" i="33"/>
  <c r="T161" i="33" s="1"/>
  <c r="E160" i="31"/>
  <c r="S159" i="31"/>
  <c r="U158" i="31" s="1"/>
  <c r="U159" i="33"/>
  <c r="T154" i="26"/>
  <c r="T163" i="34"/>
  <c r="T160" i="32" l="1"/>
  <c r="U154" i="26"/>
  <c r="U160" i="33"/>
  <c r="S160" i="31"/>
  <c r="U159" i="31" s="1"/>
  <c r="E161" i="31"/>
  <c r="U163" i="34"/>
  <c r="S161" i="32"/>
  <c r="T161" i="32" s="1"/>
  <c r="E162" i="32"/>
  <c r="S156" i="26"/>
  <c r="U155" i="26" s="1"/>
  <c r="E157" i="26"/>
  <c r="E166" i="34"/>
  <c r="S165" i="34"/>
  <c r="T165" i="34" s="1"/>
  <c r="T159" i="31"/>
  <c r="S162" i="33"/>
  <c r="T162" i="33" s="1"/>
  <c r="E163" i="33"/>
  <c r="T164" i="34"/>
  <c r="U161" i="33" l="1"/>
  <c r="T160" i="31"/>
  <c r="S163" i="33"/>
  <c r="U162" i="33" s="1"/>
  <c r="E164" i="33"/>
  <c r="S161" i="31"/>
  <c r="U160" i="31" s="1"/>
  <c r="E162" i="31"/>
  <c r="T156" i="26"/>
  <c r="E163" i="32"/>
  <c r="S162" i="32"/>
  <c r="T162" i="32" s="1"/>
  <c r="E167" i="34"/>
  <c r="S166" i="34"/>
  <c r="T166" i="34" s="1"/>
  <c r="U160" i="32"/>
  <c r="S157" i="26"/>
  <c r="T157" i="26" s="1"/>
  <c r="E158" i="26"/>
  <c r="U164" i="34"/>
  <c r="T161" i="31" l="1"/>
  <c r="T163" i="33"/>
  <c r="U156" i="26"/>
  <c r="E159" i="26"/>
  <c r="S158" i="26"/>
  <c r="T158" i="26" s="1"/>
  <c r="S167" i="34"/>
  <c r="U166" i="34" s="1"/>
  <c r="E168" i="34"/>
  <c r="E164" i="32"/>
  <c r="S163" i="32"/>
  <c r="U162" i="32" s="1"/>
  <c r="S162" i="31"/>
  <c r="U161" i="31" s="1"/>
  <c r="E163" i="31"/>
  <c r="S164" i="33"/>
  <c r="U163" i="33" s="1"/>
  <c r="E165" i="33"/>
  <c r="U161" i="32"/>
  <c r="U165" i="34"/>
  <c r="T162" i="31" l="1"/>
  <c r="T164" i="33"/>
  <c r="S165" i="33"/>
  <c r="T165" i="33" s="1"/>
  <c r="E166" i="33"/>
  <c r="U157" i="26"/>
  <c r="S164" i="32"/>
  <c r="T164" i="32" s="1"/>
  <c r="E165" i="32"/>
  <c r="E160" i="26"/>
  <c r="S159" i="26"/>
  <c r="T159" i="26" s="1"/>
  <c r="E164" i="31"/>
  <c r="S163" i="31"/>
  <c r="T163" i="31" s="1"/>
  <c r="S168" i="34"/>
  <c r="E169" i="34"/>
  <c r="T163" i="32"/>
  <c r="T167" i="34"/>
  <c r="U162" i="31" l="1"/>
  <c r="U164" i="33"/>
  <c r="U163" i="32"/>
  <c r="S165" i="32"/>
  <c r="T165" i="32" s="1"/>
  <c r="E166" i="32"/>
  <c r="T168" i="34"/>
  <c r="S164" i="31"/>
  <c r="T164" i="31" s="1"/>
  <c r="E165" i="31"/>
  <c r="S166" i="33"/>
  <c r="T166" i="33" s="1"/>
  <c r="E167" i="33"/>
  <c r="S160" i="26"/>
  <c r="U159" i="26" s="1"/>
  <c r="E161" i="26"/>
  <c r="U167" i="34"/>
  <c r="E170" i="34"/>
  <c r="S169" i="34"/>
  <c r="U158" i="26"/>
  <c r="U163" i="31" l="1"/>
  <c r="U165" i="33"/>
  <c r="E167" i="32"/>
  <c r="S166" i="32"/>
  <c r="U165" i="32" s="1"/>
  <c r="T160" i="26"/>
  <c r="E168" i="33"/>
  <c r="S167" i="33"/>
  <c r="T167" i="33" s="1"/>
  <c r="U168" i="34"/>
  <c r="S165" i="31"/>
  <c r="U164" i="31" s="1"/>
  <c r="E166" i="31"/>
  <c r="S170" i="34"/>
  <c r="U169" i="34" s="1"/>
  <c r="E171" i="34"/>
  <c r="S161" i="26"/>
  <c r="T161" i="26" s="1"/>
  <c r="E162" i="26"/>
  <c r="U164" i="32"/>
  <c r="T169" i="34"/>
  <c r="U166" i="33" l="1"/>
  <c r="T165" i="31"/>
  <c r="S166" i="31"/>
  <c r="T166" i="31" s="1"/>
  <c r="E167" i="31"/>
  <c r="S171" i="34"/>
  <c r="T171" i="34" s="1"/>
  <c r="E172" i="34"/>
  <c r="T170" i="34"/>
  <c r="S167" i="32"/>
  <c r="T167" i="32" s="1"/>
  <c r="E168" i="32"/>
  <c r="E163" i="26"/>
  <c r="S162" i="26"/>
  <c r="U161" i="26" s="1"/>
  <c r="S168" i="33"/>
  <c r="E169" i="33"/>
  <c r="T166" i="32"/>
  <c r="U160" i="26"/>
  <c r="U165" i="31" l="1"/>
  <c r="U170" i="34"/>
  <c r="T168" i="33"/>
  <c r="T162" i="26"/>
  <c r="E164" i="26"/>
  <c r="S163" i="26"/>
  <c r="T163" i="26" s="1"/>
  <c r="U167" i="33"/>
  <c r="S167" i="31"/>
  <c r="T167" i="31" s="1"/>
  <c r="E168" i="31"/>
  <c r="S172" i="34"/>
  <c r="E173" i="34"/>
  <c r="S169" i="33"/>
  <c r="E170" i="33"/>
  <c r="S168" i="32"/>
  <c r="T168" i="32" s="1"/>
  <c r="E169" i="32"/>
  <c r="U166" i="32"/>
  <c r="U162" i="26" l="1"/>
  <c r="S170" i="33"/>
  <c r="T170" i="33" s="1"/>
  <c r="E171" i="33"/>
  <c r="U171" i="34"/>
  <c r="T169" i="33"/>
  <c r="U166" i="31"/>
  <c r="U167" i="32"/>
  <c r="T172" i="34"/>
  <c r="S169" i="32"/>
  <c r="U168" i="32" s="1"/>
  <c r="E170" i="32"/>
  <c r="E174" i="34"/>
  <c r="S173" i="34"/>
  <c r="T173" i="34" s="1"/>
  <c r="E169" i="31"/>
  <c r="S168" i="31"/>
  <c r="T168" i="31" s="1"/>
  <c r="S164" i="26"/>
  <c r="E165" i="26"/>
  <c r="U168" i="33"/>
  <c r="U169" i="33" l="1"/>
  <c r="S169" i="31"/>
  <c r="U168" i="31" s="1"/>
  <c r="E170" i="31"/>
  <c r="S174" i="34"/>
  <c r="T174" i="34" s="1"/>
  <c r="E175" i="34"/>
  <c r="T169" i="32"/>
  <c r="U163" i="26"/>
  <c r="S171" i="33"/>
  <c r="T171" i="33" s="1"/>
  <c r="E172" i="33"/>
  <c r="S170" i="32"/>
  <c r="T170" i="32" s="1"/>
  <c r="E171" i="32"/>
  <c r="T164" i="26"/>
  <c r="S165" i="26"/>
  <c r="E166" i="26"/>
  <c r="U167" i="31"/>
  <c r="U172" i="34"/>
  <c r="T169" i="31" l="1"/>
  <c r="U173" i="34"/>
  <c r="U169" i="32"/>
  <c r="U170" i="33"/>
  <c r="S171" i="32"/>
  <c r="T171" i="32" s="1"/>
  <c r="E172" i="32"/>
  <c r="S175" i="34"/>
  <c r="U174" i="34" s="1"/>
  <c r="E176" i="34"/>
  <c r="U164" i="26"/>
  <c r="T165" i="26"/>
  <c r="E173" i="33"/>
  <c r="S172" i="33"/>
  <c r="U171" i="33" s="1"/>
  <c r="S170" i="31"/>
  <c r="T170" i="31" s="1"/>
  <c r="E171" i="31"/>
  <c r="S166" i="26"/>
  <c r="T166" i="26" s="1"/>
  <c r="E167" i="26"/>
  <c r="U170" i="32" l="1"/>
  <c r="U169" i="31"/>
  <c r="T175" i="34"/>
  <c r="S171" i="31"/>
  <c r="T171" i="31" s="1"/>
  <c r="E172" i="31"/>
  <c r="S176" i="34"/>
  <c r="T176" i="34" s="1"/>
  <c r="E177" i="34"/>
  <c r="S167" i="26"/>
  <c r="T167" i="26" s="1"/>
  <c r="E168" i="26"/>
  <c r="S172" i="32"/>
  <c r="T172" i="32" s="1"/>
  <c r="E173" i="32"/>
  <c r="T172" i="33"/>
  <c r="S173" i="33"/>
  <c r="E174" i="33"/>
  <c r="U165" i="26"/>
  <c r="U170" i="31" l="1"/>
  <c r="U171" i="32"/>
  <c r="U175" i="34"/>
  <c r="S168" i="26"/>
  <c r="U167" i="26" s="1"/>
  <c r="E169" i="26"/>
  <c r="S172" i="31"/>
  <c r="E173" i="31"/>
  <c r="S173" i="32"/>
  <c r="T173" i="32" s="1"/>
  <c r="E174" i="32"/>
  <c r="S177" i="34"/>
  <c r="E178" i="34"/>
  <c r="T173" i="33"/>
  <c r="S174" i="33"/>
  <c r="T174" i="33" s="1"/>
  <c r="E175" i="33"/>
  <c r="U166" i="26"/>
  <c r="U172" i="33"/>
  <c r="U172" i="32" l="1"/>
  <c r="T168" i="26"/>
  <c r="U173" i="33"/>
  <c r="S178" i="34"/>
  <c r="U177" i="34" s="1"/>
  <c r="E179" i="34"/>
  <c r="S173" i="31"/>
  <c r="U172" i="31" s="1"/>
  <c r="E174" i="31"/>
  <c r="T177" i="34"/>
  <c r="E175" i="32"/>
  <c r="S174" i="32"/>
  <c r="U173" i="32" s="1"/>
  <c r="U171" i="31"/>
  <c r="S169" i="26"/>
  <c r="U168" i="26" s="1"/>
  <c r="E170" i="26"/>
  <c r="S175" i="33"/>
  <c r="U174" i="33" s="1"/>
  <c r="E176" i="33"/>
  <c r="U176" i="34"/>
  <c r="T172" i="31"/>
  <c r="T178" i="34" l="1"/>
  <c r="T169" i="26"/>
  <c r="T173" i="31"/>
  <c r="T174" i="32"/>
  <c r="T175" i="33"/>
  <c r="E177" i="33"/>
  <c r="S176" i="33"/>
  <c r="T176" i="33" s="1"/>
  <c r="E171" i="26"/>
  <c r="S170" i="26"/>
  <c r="T170" i="26" s="1"/>
  <c r="S175" i="32"/>
  <c r="U174" i="32" s="1"/>
  <c r="E176" i="32"/>
  <c r="S174" i="31"/>
  <c r="T174" i="31" s="1"/>
  <c r="E175" i="31"/>
  <c r="S179" i="34"/>
  <c r="E180" i="34"/>
  <c r="U175" i="33" l="1"/>
  <c r="U173" i="31"/>
  <c r="U178" i="34"/>
  <c r="T179" i="34"/>
  <c r="S171" i="26"/>
  <c r="T171" i="26" s="1"/>
  <c r="E172" i="26"/>
  <c r="S177" i="33"/>
  <c r="T177" i="33" s="1"/>
  <c r="E178" i="33"/>
  <c r="E176" i="31"/>
  <c r="S175" i="31"/>
  <c r="T175" i="31" s="1"/>
  <c r="T175" i="32"/>
  <c r="E181" i="34"/>
  <c r="S180" i="34"/>
  <c r="U169" i="26"/>
  <c r="S176" i="32"/>
  <c r="T176" i="32" s="1"/>
  <c r="E177" i="32"/>
  <c r="U176" i="33" l="1"/>
  <c r="U175" i="32"/>
  <c r="S172" i="26"/>
  <c r="U171" i="26" s="1"/>
  <c r="E173" i="26"/>
  <c r="S176" i="31"/>
  <c r="T176" i="31" s="1"/>
  <c r="E177" i="31"/>
  <c r="U170" i="26"/>
  <c r="S181" i="34"/>
  <c r="T181" i="34" s="1"/>
  <c r="E182" i="34"/>
  <c r="S178" i="33"/>
  <c r="T178" i="33" s="1"/>
  <c r="E179" i="33"/>
  <c r="U179" i="34"/>
  <c r="S177" i="32"/>
  <c r="U176" i="32" s="1"/>
  <c r="E178" i="32"/>
  <c r="U174" i="31"/>
  <c r="T180" i="34"/>
  <c r="U175" i="31" l="1"/>
  <c r="T172" i="26"/>
  <c r="T177" i="32"/>
  <c r="U180" i="34"/>
  <c r="S182" i="34"/>
  <c r="U181" i="34" s="1"/>
  <c r="E183" i="34"/>
  <c r="S178" i="32"/>
  <c r="T178" i="32" s="1"/>
  <c r="E179" i="32"/>
  <c r="S177" i="31"/>
  <c r="T177" i="31" s="1"/>
  <c r="E178" i="31"/>
  <c r="S173" i="26"/>
  <c r="E174" i="26"/>
  <c r="U177" i="33"/>
  <c r="S179" i="33"/>
  <c r="U178" i="33" s="1"/>
  <c r="E180" i="33"/>
  <c r="U176" i="31" l="1"/>
  <c r="U177" i="32"/>
  <c r="S178" i="31"/>
  <c r="U177" i="31" s="1"/>
  <c r="E179" i="31"/>
  <c r="S179" i="32"/>
  <c r="U178" i="32" s="1"/>
  <c r="E180" i="32"/>
  <c r="S180" i="33"/>
  <c r="U179" i="33" s="1"/>
  <c r="E181" i="33"/>
  <c r="T173" i="26"/>
  <c r="U172" i="26"/>
  <c r="E175" i="26"/>
  <c r="S174" i="26"/>
  <c r="T174" i="26" s="1"/>
  <c r="T182" i="34"/>
  <c r="S183" i="34"/>
  <c r="T183" i="34" s="1"/>
  <c r="E184" i="34"/>
  <c r="T179" i="33"/>
  <c r="T178" i="31" l="1"/>
  <c r="T180" i="33"/>
  <c r="S180" i="32"/>
  <c r="T180" i="32" s="1"/>
  <c r="E181" i="32"/>
  <c r="S175" i="26"/>
  <c r="U174" i="26" s="1"/>
  <c r="E176" i="26"/>
  <c r="S181" i="33"/>
  <c r="U180" i="33" s="1"/>
  <c r="E182" i="33"/>
  <c r="S179" i="31"/>
  <c r="U178" i="31" s="1"/>
  <c r="E180" i="31"/>
  <c r="E185" i="34"/>
  <c r="S184" i="34"/>
  <c r="U182" i="34"/>
  <c r="T179" i="32"/>
  <c r="U173" i="26"/>
  <c r="U179" i="32" l="1"/>
  <c r="T181" i="33"/>
  <c r="T179" i="31"/>
  <c r="T175" i="26"/>
  <c r="S182" i="33"/>
  <c r="T182" i="33" s="1"/>
  <c r="E183" i="33"/>
  <c r="S176" i="26"/>
  <c r="T176" i="26" s="1"/>
  <c r="E177" i="26"/>
  <c r="S180" i="31"/>
  <c r="T180" i="31" s="1"/>
  <c r="E181" i="31"/>
  <c r="T184" i="34"/>
  <c r="S181" i="32"/>
  <c r="U180" i="32" s="1"/>
  <c r="E182" i="32"/>
  <c r="S185" i="34"/>
  <c r="U184" i="34" s="1"/>
  <c r="E186" i="34"/>
  <c r="U183" i="34"/>
  <c r="U175" i="26" l="1"/>
  <c r="U181" i="33"/>
  <c r="U179" i="31"/>
  <c r="E182" i="31"/>
  <c r="S181" i="31"/>
  <c r="E184" i="33"/>
  <c r="S183" i="33"/>
  <c r="U182" i="33" s="1"/>
  <c r="E183" i="32"/>
  <c r="S182" i="32"/>
  <c r="T182" i="32" s="1"/>
  <c r="S177" i="26"/>
  <c r="T177" i="26" s="1"/>
  <c r="E178" i="26"/>
  <c r="T181" i="32"/>
  <c r="S186" i="34"/>
  <c r="E187" i="34"/>
  <c r="T185" i="34"/>
  <c r="T183" i="33" l="1"/>
  <c r="S187" i="34"/>
  <c r="T187" i="34" s="1"/>
  <c r="E188" i="34"/>
  <c r="S182" i="31"/>
  <c r="U181" i="31" s="1"/>
  <c r="E183" i="31"/>
  <c r="T181" i="31"/>
  <c r="T186" i="34"/>
  <c r="E179" i="26"/>
  <c r="S178" i="26"/>
  <c r="U177" i="26" s="1"/>
  <c r="E184" i="32"/>
  <c r="S183" i="32"/>
  <c r="U182" i="32" s="1"/>
  <c r="U176" i="26"/>
  <c r="U181" i="32"/>
  <c r="U180" i="31"/>
  <c r="S184" i="33"/>
  <c r="U183" i="33" s="1"/>
  <c r="E185" i="33"/>
  <c r="U185" i="34"/>
  <c r="U186" i="34" l="1"/>
  <c r="T183" i="32"/>
  <c r="E189" i="34"/>
  <c r="S188" i="34"/>
  <c r="T188" i="34" s="1"/>
  <c r="E185" i="32"/>
  <c r="S184" i="32"/>
  <c r="U183" i="32" s="1"/>
  <c r="T184" i="33"/>
  <c r="S183" i="31"/>
  <c r="U182" i="31" s="1"/>
  <c r="E184" i="31"/>
  <c r="S185" i="33"/>
  <c r="T185" i="33" s="1"/>
  <c r="E186" i="33"/>
  <c r="T178" i="26"/>
  <c r="S179" i="26"/>
  <c r="U178" i="26" s="1"/>
  <c r="E180" i="26"/>
  <c r="T182" i="31"/>
  <c r="T184" i="32" l="1"/>
  <c r="U187" i="34"/>
  <c r="T183" i="31"/>
  <c r="U184" i="33"/>
  <c r="S185" i="32"/>
  <c r="U184" i="32" s="1"/>
  <c r="E186" i="32"/>
  <c r="E187" i="33"/>
  <c r="S186" i="33"/>
  <c r="T186" i="33" s="1"/>
  <c r="S184" i="31"/>
  <c r="T184" i="31" s="1"/>
  <c r="E185" i="31"/>
  <c r="S189" i="34"/>
  <c r="U188" i="34" s="1"/>
  <c r="E190" i="34"/>
  <c r="T179" i="26"/>
  <c r="S180" i="26"/>
  <c r="U179" i="26" s="1"/>
  <c r="E181" i="26"/>
  <c r="U185" i="33" l="1"/>
  <c r="T180" i="26"/>
  <c r="T189" i="34"/>
  <c r="T185" i="32"/>
  <c r="U183" i="31"/>
  <c r="S185" i="31"/>
  <c r="T185" i="31" s="1"/>
  <c r="E186" i="31"/>
  <c r="S181" i="26"/>
  <c r="T181" i="26" s="1"/>
  <c r="E182" i="26"/>
  <c r="S190" i="34"/>
  <c r="U189" i="34" s="1"/>
  <c r="E191" i="34"/>
  <c r="S186" i="32"/>
  <c r="U185" i="32" s="1"/>
  <c r="E187" i="32"/>
  <c r="S187" i="33"/>
  <c r="U186" i="33" s="1"/>
  <c r="E188" i="33"/>
  <c r="U184" i="31" l="1"/>
  <c r="T190" i="34"/>
  <c r="T186" i="32"/>
  <c r="T187" i="33"/>
  <c r="U180" i="26"/>
  <c r="E183" i="26"/>
  <c r="S182" i="26"/>
  <c r="U181" i="26" s="1"/>
  <c r="S188" i="33"/>
  <c r="U187" i="33" s="1"/>
  <c r="E189" i="33"/>
  <c r="S187" i="32"/>
  <c r="T187" i="32" s="1"/>
  <c r="E188" i="32"/>
  <c r="S191" i="34"/>
  <c r="T191" i="34" s="1"/>
  <c r="E192" i="34"/>
  <c r="S186" i="31"/>
  <c r="U185" i="31" s="1"/>
  <c r="E187" i="31"/>
  <c r="U186" i="32" l="1"/>
  <c r="T188" i="33"/>
  <c r="U190" i="34"/>
  <c r="T186" i="31"/>
  <c r="T182" i="26"/>
  <c r="S188" i="32"/>
  <c r="U187" i="32" s="1"/>
  <c r="E189" i="32"/>
  <c r="E193" i="34"/>
  <c r="S192" i="34"/>
  <c r="T192" i="34" s="1"/>
  <c r="S189" i="33"/>
  <c r="U188" i="33" s="1"/>
  <c r="E190" i="33"/>
  <c r="E188" i="31"/>
  <c r="S187" i="31"/>
  <c r="S183" i="26"/>
  <c r="U182" i="26" s="1"/>
  <c r="E184" i="26"/>
  <c r="T189" i="33" l="1"/>
  <c r="T188" i="32"/>
  <c r="S184" i="26"/>
  <c r="T184" i="26" s="1"/>
  <c r="E185" i="26"/>
  <c r="U191" i="34"/>
  <c r="T183" i="26"/>
  <c r="E194" i="34"/>
  <c r="S193" i="34"/>
  <c r="U192" i="34" s="1"/>
  <c r="S190" i="33"/>
  <c r="U189" i="33" s="1"/>
  <c r="E191" i="33"/>
  <c r="S189" i="32"/>
  <c r="T189" i="32" s="1"/>
  <c r="E190" i="32"/>
  <c r="U186" i="31"/>
  <c r="S188" i="31"/>
  <c r="E189" i="31"/>
  <c r="T187" i="31"/>
  <c r="U188" i="32" l="1"/>
  <c r="T190" i="33"/>
  <c r="U183" i="26"/>
  <c r="E192" i="33"/>
  <c r="S191" i="33"/>
  <c r="T191" i="33" s="1"/>
  <c r="S189" i="31"/>
  <c r="T189" i="31" s="1"/>
  <c r="E190" i="31"/>
  <c r="S194" i="34"/>
  <c r="U193" i="34" s="1"/>
  <c r="E195" i="34"/>
  <c r="S190" i="32"/>
  <c r="T190" i="32" s="1"/>
  <c r="E191" i="32"/>
  <c r="U187" i="31"/>
  <c r="S185" i="26"/>
  <c r="T185" i="26" s="1"/>
  <c r="E186" i="26"/>
  <c r="T193" i="34"/>
  <c r="T188" i="31"/>
  <c r="T194" i="34" l="1"/>
  <c r="U188" i="31"/>
  <c r="U189" i="32"/>
  <c r="S195" i="34"/>
  <c r="T195" i="34" s="1"/>
  <c r="E196" i="34"/>
  <c r="S190" i="31"/>
  <c r="U189" i="31" s="1"/>
  <c r="E191" i="31"/>
  <c r="U184" i="26"/>
  <c r="S191" i="32"/>
  <c r="T191" i="32" s="1"/>
  <c r="E192" i="32"/>
  <c r="E187" i="26"/>
  <c r="S186" i="26"/>
  <c r="T186" i="26" s="1"/>
  <c r="U190" i="33"/>
  <c r="E193" i="33"/>
  <c r="S192" i="33"/>
  <c r="U191" i="33" s="1"/>
  <c r="U194" i="34" l="1"/>
  <c r="U190" i="32"/>
  <c r="T190" i="31"/>
  <c r="E192" i="31"/>
  <c r="S191" i="31"/>
  <c r="T191" i="31" s="1"/>
  <c r="U185" i="26"/>
  <c r="S192" i="32"/>
  <c r="E193" i="32"/>
  <c r="S196" i="34"/>
  <c r="E197" i="34"/>
  <c r="S187" i="26"/>
  <c r="U186" i="26" s="1"/>
  <c r="E188" i="26"/>
  <c r="E194" i="33"/>
  <c r="S193" i="33"/>
  <c r="U192" i="33" s="1"/>
  <c r="T192" i="33"/>
  <c r="U190" i="31" l="1"/>
  <c r="T187" i="26"/>
  <c r="E189" i="26"/>
  <c r="S188" i="26"/>
  <c r="T188" i="26" s="1"/>
  <c r="T192" i="32"/>
  <c r="S194" i="33"/>
  <c r="E195" i="33"/>
  <c r="T196" i="34"/>
  <c r="U191" i="32"/>
  <c r="U195" i="34"/>
  <c r="E198" i="34"/>
  <c r="S197" i="34"/>
  <c r="T197" i="34" s="1"/>
  <c r="T193" i="33"/>
  <c r="S193" i="32"/>
  <c r="T193" i="32" s="1"/>
  <c r="E194" i="32"/>
  <c r="S192" i="31"/>
  <c r="E193" i="31"/>
  <c r="U187" i="26" l="1"/>
  <c r="U192" i="32"/>
  <c r="E195" i="32"/>
  <c r="S194" i="32"/>
  <c r="S198" i="34"/>
  <c r="T198" i="34" s="1"/>
  <c r="E199" i="34"/>
  <c r="U191" i="31"/>
  <c r="U193" i="33"/>
  <c r="T192" i="31"/>
  <c r="S193" i="31"/>
  <c r="E194" i="31"/>
  <c r="T194" i="33"/>
  <c r="S195" i="33"/>
  <c r="T195" i="33" s="1"/>
  <c r="E196" i="33"/>
  <c r="S189" i="26"/>
  <c r="E190" i="26"/>
  <c r="U196" i="34"/>
  <c r="U197" i="34" l="1"/>
  <c r="S194" i="31"/>
  <c r="T194" i="31" s="1"/>
  <c r="E195" i="31"/>
  <c r="U188" i="26"/>
  <c r="U193" i="32"/>
  <c r="S195" i="32"/>
  <c r="T195" i="32" s="1"/>
  <c r="E196" i="32"/>
  <c r="S196" i="33"/>
  <c r="U195" i="33" s="1"/>
  <c r="E197" i="33"/>
  <c r="T189" i="26"/>
  <c r="T194" i="32"/>
  <c r="S199" i="34"/>
  <c r="U198" i="34" s="1"/>
  <c r="E200" i="34"/>
  <c r="T193" i="31"/>
  <c r="S190" i="26"/>
  <c r="E191" i="26"/>
  <c r="U194" i="33"/>
  <c r="U192" i="31"/>
  <c r="U193" i="31" l="1"/>
  <c r="T199" i="34"/>
  <c r="T196" i="33"/>
  <c r="U189" i="26"/>
  <c r="T190" i="26"/>
  <c r="E201" i="34"/>
  <c r="S200" i="34"/>
  <c r="U199" i="34" s="1"/>
  <c r="S196" i="32"/>
  <c r="T196" i="32" s="1"/>
  <c r="E197" i="32"/>
  <c r="S195" i="31"/>
  <c r="E196" i="31"/>
  <c r="S197" i="33"/>
  <c r="T197" i="33" s="1"/>
  <c r="E198" i="33"/>
  <c r="S191" i="26"/>
  <c r="T191" i="26" s="1"/>
  <c r="E192" i="26"/>
  <c r="U194" i="32"/>
  <c r="U195" i="32" l="1"/>
  <c r="T200" i="34"/>
  <c r="S192" i="26"/>
  <c r="T192" i="26" s="1"/>
  <c r="E193" i="26"/>
  <c r="S196" i="31"/>
  <c r="T196" i="31" s="1"/>
  <c r="E197" i="31"/>
  <c r="E202" i="34"/>
  <c r="S201" i="34"/>
  <c r="U200" i="34" s="1"/>
  <c r="T195" i="31"/>
  <c r="S198" i="33"/>
  <c r="T198" i="33" s="1"/>
  <c r="E199" i="33"/>
  <c r="S197" i="32"/>
  <c r="U196" i="32" s="1"/>
  <c r="E198" i="32"/>
  <c r="U194" i="31"/>
  <c r="U196" i="33"/>
  <c r="U190" i="26"/>
  <c r="U197" i="33" l="1"/>
  <c r="T197" i="32"/>
  <c r="T201" i="34"/>
  <c r="S193" i="26"/>
  <c r="U192" i="26" s="1"/>
  <c r="E194" i="26"/>
  <c r="E199" i="32"/>
  <c r="S198" i="32"/>
  <c r="T198" i="32" s="1"/>
  <c r="S197" i="31"/>
  <c r="U196" i="31" s="1"/>
  <c r="E198" i="31"/>
  <c r="U191" i="26"/>
  <c r="E200" i="33"/>
  <c r="S199" i="33"/>
  <c r="T199" i="33" s="1"/>
  <c r="S202" i="34"/>
  <c r="U201" i="34" s="1"/>
  <c r="E203" i="34"/>
  <c r="U195" i="31"/>
  <c r="T193" i="26" l="1"/>
  <c r="T197" i="31"/>
  <c r="T202" i="34"/>
  <c r="S194" i="26"/>
  <c r="U193" i="26" s="1"/>
  <c r="E195" i="26"/>
  <c r="S203" i="34"/>
  <c r="T203" i="34" s="1"/>
  <c r="E204" i="34"/>
  <c r="E201" i="33"/>
  <c r="S200" i="33"/>
  <c r="U199" i="33" s="1"/>
  <c r="S198" i="31"/>
  <c r="T198" i="31" s="1"/>
  <c r="E199" i="31"/>
  <c r="U197" i="32"/>
  <c r="S199" i="32"/>
  <c r="E200" i="32"/>
  <c r="U198" i="33"/>
  <c r="T194" i="26" l="1"/>
  <c r="U202" i="34"/>
  <c r="U197" i="31"/>
  <c r="T200" i="33"/>
  <c r="S204" i="34"/>
  <c r="T204" i="34" s="1"/>
  <c r="E205" i="34"/>
  <c r="S201" i="33"/>
  <c r="E202" i="33"/>
  <c r="S199" i="31"/>
  <c r="U198" i="31" s="1"/>
  <c r="E200" i="31"/>
  <c r="T199" i="32"/>
  <c r="S195" i="26"/>
  <c r="U194" i="26" s="1"/>
  <c r="E196" i="26"/>
  <c r="S200" i="32"/>
  <c r="E201" i="32"/>
  <c r="U198" i="32"/>
  <c r="T195" i="26" l="1"/>
  <c r="S201" i="32"/>
  <c r="T201" i="32" s="1"/>
  <c r="E202" i="32"/>
  <c r="T199" i="31"/>
  <c r="S196" i="26"/>
  <c r="T196" i="26" s="1"/>
  <c r="E197" i="26"/>
  <c r="T201" i="33"/>
  <c r="U203" i="34"/>
  <c r="T200" i="32"/>
  <c r="U200" i="33"/>
  <c r="S200" i="31"/>
  <c r="E201" i="31"/>
  <c r="S202" i="33"/>
  <c r="T202" i="33" s="1"/>
  <c r="E203" i="33"/>
  <c r="S205" i="34"/>
  <c r="U204" i="34" s="1"/>
  <c r="E206" i="34"/>
  <c r="U199" i="32"/>
  <c r="U200" i="32" l="1"/>
  <c r="U195" i="26"/>
  <c r="U201" i="33"/>
  <c r="S203" i="33"/>
  <c r="E204" i="33"/>
  <c r="S197" i="26"/>
  <c r="T197" i="26" s="1"/>
  <c r="E198" i="26"/>
  <c r="T200" i="31"/>
  <c r="S202" i="32"/>
  <c r="U201" i="32" s="1"/>
  <c r="E203" i="32"/>
  <c r="S206" i="34"/>
  <c r="U205" i="34" s="1"/>
  <c r="E207" i="34"/>
  <c r="E202" i="31"/>
  <c r="S201" i="31"/>
  <c r="U199" i="31"/>
  <c r="T205" i="34"/>
  <c r="T202" i="32" l="1"/>
  <c r="U196" i="26"/>
  <c r="S202" i="31"/>
  <c r="T202" i="31" s="1"/>
  <c r="E203" i="31"/>
  <c r="T203" i="33"/>
  <c r="S198" i="26"/>
  <c r="T198" i="26" s="1"/>
  <c r="E199" i="26"/>
  <c r="S207" i="34"/>
  <c r="T207" i="34" s="1"/>
  <c r="E208" i="34"/>
  <c r="U202" i="33"/>
  <c r="T201" i="31"/>
  <c r="S203" i="32"/>
  <c r="E204" i="32"/>
  <c r="T206" i="34"/>
  <c r="E205" i="33"/>
  <c r="S204" i="33"/>
  <c r="U200" i="31"/>
  <c r="U201" i="31" l="1"/>
  <c r="S203" i="31"/>
  <c r="T203" i="31" s="1"/>
  <c r="E204" i="31"/>
  <c r="S205" i="33"/>
  <c r="U204" i="33" s="1"/>
  <c r="E206" i="33"/>
  <c r="S204" i="32"/>
  <c r="U203" i="32" s="1"/>
  <c r="E205" i="32"/>
  <c r="U197" i="26"/>
  <c r="U202" i="32"/>
  <c r="U203" i="33"/>
  <c r="U206" i="34"/>
  <c r="S208" i="34"/>
  <c r="U207" i="34" s="1"/>
  <c r="E209" i="34"/>
  <c r="S199" i="26"/>
  <c r="T199" i="26" s="1"/>
  <c r="E200" i="26"/>
  <c r="T203" i="32"/>
  <c r="T204" i="33"/>
  <c r="T204" i="32" l="1"/>
  <c r="U202" i="31"/>
  <c r="S200" i="26"/>
  <c r="U199" i="26" s="1"/>
  <c r="E201" i="26"/>
  <c r="S205" i="32"/>
  <c r="U204" i="32" s="1"/>
  <c r="E206" i="32"/>
  <c r="S204" i="31"/>
  <c r="T204" i="31" s="1"/>
  <c r="E205" i="31"/>
  <c r="T208" i="34"/>
  <c r="S209" i="34"/>
  <c r="U208" i="34" s="1"/>
  <c r="E210" i="34"/>
  <c r="S206" i="33"/>
  <c r="U205" i="33" s="1"/>
  <c r="E207" i="33"/>
  <c r="U198" i="26"/>
  <c r="T205" i="33"/>
  <c r="T200" i="26" l="1"/>
  <c r="U203" i="31"/>
  <c r="T205" i="32"/>
  <c r="T209" i="34"/>
  <c r="E207" i="32"/>
  <c r="S206" i="32"/>
  <c r="T206" i="32" s="1"/>
  <c r="S210" i="34"/>
  <c r="U209" i="34" s="1"/>
  <c r="E211" i="34"/>
  <c r="E206" i="31"/>
  <c r="S205" i="31"/>
  <c r="U204" i="31" s="1"/>
  <c r="S201" i="26"/>
  <c r="T201" i="26" s="1"/>
  <c r="E202" i="26"/>
  <c r="T206" i="33"/>
  <c r="E208" i="33"/>
  <c r="S207" i="33"/>
  <c r="T207" i="33" s="1"/>
  <c r="T205" i="31" l="1"/>
  <c r="U205" i="32"/>
  <c r="T210" i="34"/>
  <c r="U206" i="33"/>
  <c r="S206" i="31"/>
  <c r="U205" i="31" s="1"/>
  <c r="E207" i="31"/>
  <c r="E208" i="32"/>
  <c r="S207" i="32"/>
  <c r="S202" i="26"/>
  <c r="T202" i="26" s="1"/>
  <c r="E203" i="26"/>
  <c r="S211" i="34"/>
  <c r="T211" i="34" s="1"/>
  <c r="E212" i="34"/>
  <c r="U200" i="26"/>
  <c r="E209" i="33"/>
  <c r="S208" i="33"/>
  <c r="U207" i="33" s="1"/>
  <c r="U210" i="34" l="1"/>
  <c r="T206" i="31"/>
  <c r="T207" i="32"/>
  <c r="S208" i="32"/>
  <c r="U207" i="32" s="1"/>
  <c r="E209" i="32"/>
  <c r="U206" i="32"/>
  <c r="S209" i="33"/>
  <c r="T209" i="33" s="1"/>
  <c r="E210" i="33"/>
  <c r="S203" i="26"/>
  <c r="U202" i="26" s="1"/>
  <c r="E204" i="26"/>
  <c r="S207" i="31"/>
  <c r="U206" i="31" s="1"/>
  <c r="E208" i="31"/>
  <c r="S212" i="34"/>
  <c r="T212" i="34" s="1"/>
  <c r="E213" i="34"/>
  <c r="T208" i="33"/>
  <c r="U201" i="26"/>
  <c r="T207" i="31" l="1"/>
  <c r="U208" i="33"/>
  <c r="T203" i="26"/>
  <c r="U211" i="34"/>
  <c r="S213" i="34"/>
  <c r="U212" i="34" s="1"/>
  <c r="E214" i="34"/>
  <c r="S208" i="31"/>
  <c r="U207" i="31" s="1"/>
  <c r="E209" i="31"/>
  <c r="S210" i="33"/>
  <c r="T210" i="33" s="1"/>
  <c r="E211" i="33"/>
  <c r="S204" i="26"/>
  <c r="U203" i="26" s="1"/>
  <c r="E205" i="26"/>
  <c r="S209" i="32"/>
  <c r="U208" i="32" s="1"/>
  <c r="E210" i="32"/>
  <c r="T208" i="32"/>
  <c r="T204" i="26" l="1"/>
  <c r="T213" i="34"/>
  <c r="U209" i="33"/>
  <c r="T208" i="31"/>
  <c r="S209" i="31"/>
  <c r="U208" i="31" s="1"/>
  <c r="E210" i="31"/>
  <c r="T209" i="32"/>
  <c r="E211" i="32"/>
  <c r="S210" i="32"/>
  <c r="T210" i="32" s="1"/>
  <c r="S205" i="26"/>
  <c r="T205" i="26" s="1"/>
  <c r="E206" i="26"/>
  <c r="S211" i="33"/>
  <c r="E212" i="33"/>
  <c r="S214" i="34"/>
  <c r="U213" i="34" s="1"/>
  <c r="E215" i="34"/>
  <c r="U204" i="26" l="1"/>
  <c r="T214" i="34"/>
  <c r="T209" i="31"/>
  <c r="U209" i="32"/>
  <c r="S211" i="32"/>
  <c r="U210" i="32" s="1"/>
  <c r="E212" i="32"/>
  <c r="U210" i="33"/>
  <c r="S215" i="34"/>
  <c r="T215" i="34" s="1"/>
  <c r="E216" i="34"/>
  <c r="S206" i="26"/>
  <c r="E207" i="26"/>
  <c r="T211" i="33"/>
  <c r="S210" i="31"/>
  <c r="E211" i="31"/>
  <c r="S212" i="33"/>
  <c r="U211" i="33" s="1"/>
  <c r="E213" i="33"/>
  <c r="U214" i="34" l="1"/>
  <c r="T211" i="32"/>
  <c r="S211" i="31"/>
  <c r="E212" i="31"/>
  <c r="S212" i="32"/>
  <c r="T212" i="32" s="1"/>
  <c r="E213" i="32"/>
  <c r="T210" i="31"/>
  <c r="S213" i="33"/>
  <c r="U212" i="33" s="1"/>
  <c r="E214" i="33"/>
  <c r="U205" i="26"/>
  <c r="S216" i="34"/>
  <c r="E217" i="34"/>
  <c r="U209" i="31"/>
  <c r="T206" i="26"/>
  <c r="E208" i="26"/>
  <c r="S207" i="26"/>
  <c r="T207" i="26" s="1"/>
  <c r="T212" i="33"/>
  <c r="T213" i="33" l="1"/>
  <c r="U215" i="34"/>
  <c r="T211" i="31"/>
  <c r="S213" i="32"/>
  <c r="T213" i="32" s="1"/>
  <c r="E214" i="32"/>
  <c r="S208" i="26"/>
  <c r="U207" i="26" s="1"/>
  <c r="E209" i="26"/>
  <c r="T216" i="34"/>
  <c r="U210" i="31"/>
  <c r="S214" i="33"/>
  <c r="U213" i="33" s="1"/>
  <c r="E215" i="33"/>
  <c r="E218" i="34"/>
  <c r="S217" i="34"/>
  <c r="U211" i="32"/>
  <c r="U206" i="26"/>
  <c r="E213" i="31"/>
  <c r="S212" i="31"/>
  <c r="U211" i="31" s="1"/>
  <c r="S213" i="31" l="1"/>
  <c r="U212" i="31" s="1"/>
  <c r="E214" i="31"/>
  <c r="E216" i="33"/>
  <c r="S215" i="33"/>
  <c r="T215" i="33" s="1"/>
  <c r="E215" i="32"/>
  <c r="S214" i="32"/>
  <c r="T214" i="32" s="1"/>
  <c r="T212" i="31"/>
  <c r="U212" i="32"/>
  <c r="S209" i="26"/>
  <c r="U208" i="26" s="1"/>
  <c r="E210" i="26"/>
  <c r="T217" i="34"/>
  <c r="S218" i="34"/>
  <c r="T218" i="34" s="1"/>
  <c r="E219" i="34"/>
  <c r="T214" i="33"/>
  <c r="T208" i="26"/>
  <c r="U216" i="34"/>
  <c r="T213" i="31" l="1"/>
  <c r="T209" i="26"/>
  <c r="U213" i="32"/>
  <c r="S216" i="33"/>
  <c r="E217" i="33"/>
  <c r="E211" i="26"/>
  <c r="S210" i="26"/>
  <c r="T210" i="26" s="1"/>
  <c r="U217" i="34"/>
  <c r="S214" i="31"/>
  <c r="E215" i="31"/>
  <c r="E220" i="34"/>
  <c r="S219" i="34"/>
  <c r="U214" i="33"/>
  <c r="S215" i="32"/>
  <c r="E216" i="32"/>
  <c r="T215" i="32" l="1"/>
  <c r="S211" i="26"/>
  <c r="U210" i="26" s="1"/>
  <c r="E212" i="26"/>
  <c r="T214" i="31"/>
  <c r="E221" i="34"/>
  <c r="S220" i="34"/>
  <c r="T220" i="34" s="1"/>
  <c r="U214" i="32"/>
  <c r="T219" i="34"/>
  <c r="U215" i="33"/>
  <c r="S216" i="32"/>
  <c r="E217" i="32"/>
  <c r="S217" i="33"/>
  <c r="T217" i="33" s="1"/>
  <c r="E218" i="33"/>
  <c r="U213" i="31"/>
  <c r="U209" i="26"/>
  <c r="E216" i="31"/>
  <c r="S215" i="31"/>
  <c r="T215" i="31" s="1"/>
  <c r="U218" i="34"/>
  <c r="T216" i="33"/>
  <c r="S216" i="31" l="1"/>
  <c r="T216" i="31" s="1"/>
  <c r="E217" i="31"/>
  <c r="U215" i="32"/>
  <c r="S218" i="33"/>
  <c r="T218" i="33" s="1"/>
  <c r="E219" i="33"/>
  <c r="E222" i="34"/>
  <c r="S221" i="34"/>
  <c r="U220" i="34" s="1"/>
  <c r="T216" i="32"/>
  <c r="U216" i="33"/>
  <c r="S217" i="32"/>
  <c r="E218" i="32"/>
  <c r="U214" i="31"/>
  <c r="S212" i="26"/>
  <c r="U211" i="26" s="1"/>
  <c r="E213" i="26"/>
  <c r="U219" i="34"/>
  <c r="T211" i="26"/>
  <c r="U215" i="31" l="1"/>
  <c r="T221" i="34"/>
  <c r="S213" i="26"/>
  <c r="T213" i="26" s="1"/>
  <c r="E214" i="26"/>
  <c r="U216" i="32"/>
  <c r="T212" i="26"/>
  <c r="T217" i="32"/>
  <c r="S222" i="34"/>
  <c r="E223" i="34"/>
  <c r="S217" i="31"/>
  <c r="T217" i="31" s="1"/>
  <c r="E218" i="31"/>
  <c r="S218" i="32"/>
  <c r="U217" i="32" s="1"/>
  <c r="E219" i="32"/>
  <c r="U217" i="33"/>
  <c r="S219" i="33"/>
  <c r="T219" i="33" s="1"/>
  <c r="E220" i="33"/>
  <c r="U212" i="26" l="1"/>
  <c r="S220" i="33"/>
  <c r="T220" i="33" s="1"/>
  <c r="E221" i="33"/>
  <c r="T218" i="32"/>
  <c r="U216" i="31"/>
  <c r="S219" i="32"/>
  <c r="U218" i="32" s="1"/>
  <c r="E220" i="32"/>
  <c r="S223" i="34"/>
  <c r="U222" i="34" s="1"/>
  <c r="E224" i="34"/>
  <c r="U221" i="34"/>
  <c r="T222" i="34"/>
  <c r="E215" i="26"/>
  <c r="S214" i="26"/>
  <c r="S218" i="31"/>
  <c r="U217" i="31" s="1"/>
  <c r="E219" i="31"/>
  <c r="U218" i="33"/>
  <c r="U219" i="33" l="1"/>
  <c r="T219" i="32"/>
  <c r="S220" i="32"/>
  <c r="U219" i="32" s="1"/>
  <c r="E221" i="32"/>
  <c r="U213" i="26"/>
  <c r="E225" i="34"/>
  <c r="S224" i="34"/>
  <c r="U223" i="34" s="1"/>
  <c r="T223" i="34"/>
  <c r="E220" i="31"/>
  <c r="S219" i="31"/>
  <c r="T219" i="31" s="1"/>
  <c r="S221" i="33"/>
  <c r="T221" i="33" s="1"/>
  <c r="E222" i="33"/>
  <c r="T214" i="26"/>
  <c r="S215" i="26"/>
  <c r="E216" i="26"/>
  <c r="T218" i="31"/>
  <c r="T220" i="32" l="1"/>
  <c r="T224" i="34"/>
  <c r="U220" i="33"/>
  <c r="S221" i="32"/>
  <c r="T221" i="32" s="1"/>
  <c r="E222" i="32"/>
  <c r="S216" i="26"/>
  <c r="T216" i="26" s="1"/>
  <c r="E217" i="26"/>
  <c r="S220" i="31"/>
  <c r="U219" i="31" s="1"/>
  <c r="E221" i="31"/>
  <c r="S222" i="33"/>
  <c r="U221" i="33" s="1"/>
  <c r="E223" i="33"/>
  <c r="S225" i="34"/>
  <c r="T225" i="34" s="1"/>
  <c r="E226" i="34"/>
  <c r="T215" i="26"/>
  <c r="U218" i="31"/>
  <c r="U214" i="26"/>
  <c r="U220" i="32" l="1"/>
  <c r="T220" i="31"/>
  <c r="T222" i="33"/>
  <c r="U224" i="34"/>
  <c r="E224" i="33"/>
  <c r="S223" i="33"/>
  <c r="U222" i="33" s="1"/>
  <c r="S217" i="26"/>
  <c r="U216" i="26" s="1"/>
  <c r="E218" i="26"/>
  <c r="E227" i="34"/>
  <c r="S226" i="34"/>
  <c r="T226" i="34" s="1"/>
  <c r="S221" i="31"/>
  <c r="T221" i="31" s="1"/>
  <c r="E222" i="31"/>
  <c r="E223" i="32"/>
  <c r="S222" i="32"/>
  <c r="U215" i="26"/>
  <c r="T217" i="26" l="1"/>
  <c r="U220" i="31"/>
  <c r="T222" i="32"/>
  <c r="U225" i="34"/>
  <c r="S222" i="31"/>
  <c r="T222" i="31" s="1"/>
  <c r="E223" i="31"/>
  <c r="S218" i="26"/>
  <c r="U217" i="26" s="1"/>
  <c r="E219" i="26"/>
  <c r="U221" i="32"/>
  <c r="S223" i="32"/>
  <c r="E224" i="32"/>
  <c r="S227" i="34"/>
  <c r="T227" i="34" s="1"/>
  <c r="E228" i="34"/>
  <c r="T223" i="33"/>
  <c r="E225" i="33"/>
  <c r="S224" i="33"/>
  <c r="T218" i="26" l="1"/>
  <c r="U221" i="31"/>
  <c r="T224" i="33"/>
  <c r="S219" i="26"/>
  <c r="U218" i="26" s="1"/>
  <c r="E220" i="26"/>
  <c r="E226" i="33"/>
  <c r="S225" i="33"/>
  <c r="U224" i="33" s="1"/>
  <c r="E225" i="32"/>
  <c r="S224" i="32"/>
  <c r="T224" i="32" s="1"/>
  <c r="U226" i="34"/>
  <c r="S223" i="31"/>
  <c r="E224" i="31"/>
  <c r="T223" i="32"/>
  <c r="E229" i="34"/>
  <c r="S228" i="34"/>
  <c r="U227" i="34" s="1"/>
  <c r="U223" i="33"/>
  <c r="U222" i="32"/>
  <c r="S226" i="33" l="1"/>
  <c r="T226" i="33" s="1"/>
  <c r="E227" i="33"/>
  <c r="T223" i="31"/>
  <c r="E230" i="34"/>
  <c r="S229" i="34"/>
  <c r="U228" i="34" s="1"/>
  <c r="S225" i="32"/>
  <c r="U224" i="32" s="1"/>
  <c r="E226" i="32"/>
  <c r="U222" i="31"/>
  <c r="T219" i="26"/>
  <c r="T225" i="33"/>
  <c r="S224" i="31"/>
  <c r="E225" i="31"/>
  <c r="S220" i="26"/>
  <c r="U219" i="26" s="1"/>
  <c r="E221" i="26"/>
  <c r="T228" i="34"/>
  <c r="U223" i="32"/>
  <c r="U225" i="33" l="1"/>
  <c r="T229" i="34"/>
  <c r="S230" i="34"/>
  <c r="T230" i="34" s="1"/>
  <c r="E231" i="34"/>
  <c r="S226" i="32"/>
  <c r="T226" i="32" s="1"/>
  <c r="E227" i="32"/>
  <c r="S221" i="26"/>
  <c r="T221" i="26" s="1"/>
  <c r="E222" i="26"/>
  <c r="U223" i="31"/>
  <c r="S227" i="33"/>
  <c r="U226" i="33" s="1"/>
  <c r="E228" i="33"/>
  <c r="S225" i="31"/>
  <c r="E226" i="31"/>
  <c r="T225" i="32"/>
  <c r="T220" i="26"/>
  <c r="T224" i="31"/>
  <c r="U220" i="26" l="1"/>
  <c r="T227" i="33"/>
  <c r="U229" i="34"/>
  <c r="U225" i="32"/>
  <c r="S227" i="32"/>
  <c r="U226" i="32" s="1"/>
  <c r="E228" i="32"/>
  <c r="S228" i="33"/>
  <c r="U227" i="33" s="1"/>
  <c r="E229" i="33"/>
  <c r="E223" i="26"/>
  <c r="S222" i="26"/>
  <c r="T222" i="26" s="1"/>
  <c r="U224" i="31"/>
  <c r="S231" i="34"/>
  <c r="T231" i="34" s="1"/>
  <c r="E232" i="34"/>
  <c r="S226" i="31"/>
  <c r="E227" i="31"/>
  <c r="T225" i="31"/>
  <c r="T227" i="32" l="1"/>
  <c r="U221" i="26"/>
  <c r="T228" i="33"/>
  <c r="E229" i="32"/>
  <c r="S228" i="32"/>
  <c r="T228" i="32" s="1"/>
  <c r="S229" i="33"/>
  <c r="T229" i="33" s="1"/>
  <c r="E230" i="33"/>
  <c r="T226" i="31"/>
  <c r="U230" i="34"/>
  <c r="E228" i="31"/>
  <c r="S227" i="31"/>
  <c r="U226" i="31" s="1"/>
  <c r="S232" i="34"/>
  <c r="T232" i="34" s="1"/>
  <c r="E233" i="34"/>
  <c r="S223" i="26"/>
  <c r="U222" i="26" s="1"/>
  <c r="E224" i="26"/>
  <c r="U225" i="31"/>
  <c r="U228" i="33" l="1"/>
  <c r="U231" i="34"/>
  <c r="U227" i="32"/>
  <c r="S230" i="33"/>
  <c r="T230" i="33" s="1"/>
  <c r="E231" i="33"/>
  <c r="S228" i="31"/>
  <c r="U227" i="31" s="1"/>
  <c r="E229" i="31"/>
  <c r="S224" i="26"/>
  <c r="T224" i="26" s="1"/>
  <c r="E225" i="26"/>
  <c r="E234" i="34"/>
  <c r="S233" i="34"/>
  <c r="U232" i="34" s="1"/>
  <c r="T223" i="26"/>
  <c r="S229" i="32"/>
  <c r="E230" i="32"/>
  <c r="T227" i="31"/>
  <c r="T228" i="31" l="1"/>
  <c r="U223" i="26"/>
  <c r="U229" i="33"/>
  <c r="S234" i="34"/>
  <c r="T234" i="34" s="1"/>
  <c r="E235" i="34"/>
  <c r="S225" i="26"/>
  <c r="U224" i="26" s="1"/>
  <c r="E226" i="26"/>
  <c r="S229" i="31"/>
  <c r="T229" i="31" s="1"/>
  <c r="E230" i="31"/>
  <c r="E232" i="33"/>
  <c r="S231" i="33"/>
  <c r="T231" i="33" s="1"/>
  <c r="U228" i="32"/>
  <c r="E231" i="32"/>
  <c r="S230" i="32"/>
  <c r="T230" i="32" s="1"/>
  <c r="T233" i="34"/>
  <c r="T229" i="32"/>
  <c r="T225" i="26" l="1"/>
  <c r="U233" i="34"/>
  <c r="U228" i="31"/>
  <c r="E227" i="26"/>
  <c r="S226" i="26"/>
  <c r="U230" i="33"/>
  <c r="S232" i="33"/>
  <c r="E233" i="33"/>
  <c r="S230" i="31"/>
  <c r="E231" i="31"/>
  <c r="S231" i="32"/>
  <c r="T231" i="32" s="1"/>
  <c r="E232" i="32"/>
  <c r="S235" i="34"/>
  <c r="U234" i="34" s="1"/>
  <c r="E236" i="34"/>
  <c r="U229" i="32"/>
  <c r="T230" i="31" l="1"/>
  <c r="S232" i="32"/>
  <c r="U231" i="32" s="1"/>
  <c r="E233" i="32"/>
  <c r="T226" i="26"/>
  <c r="S227" i="26"/>
  <c r="T227" i="26" s="1"/>
  <c r="E228" i="26"/>
  <c r="U225" i="26"/>
  <c r="U230" i="32"/>
  <c r="T232" i="33"/>
  <c r="U229" i="31"/>
  <c r="T235" i="34"/>
  <c r="S236" i="34"/>
  <c r="T236" i="34" s="1"/>
  <c r="E237" i="34"/>
  <c r="S231" i="31"/>
  <c r="T231" i="31" s="1"/>
  <c r="E232" i="31"/>
  <c r="S233" i="33"/>
  <c r="E234" i="33"/>
  <c r="U231" i="33"/>
  <c r="U226" i="26" l="1"/>
  <c r="U235" i="34"/>
  <c r="E229" i="26"/>
  <c r="S228" i="26"/>
  <c r="U227" i="26" s="1"/>
  <c r="U232" i="33"/>
  <c r="S234" i="33"/>
  <c r="T234" i="33" s="1"/>
  <c r="E235" i="33"/>
  <c r="S237" i="34"/>
  <c r="U236" i="34" s="1"/>
  <c r="E238" i="34"/>
  <c r="T233" i="33"/>
  <c r="E233" i="31"/>
  <c r="S232" i="31"/>
  <c r="T232" i="31" s="1"/>
  <c r="T232" i="32"/>
  <c r="S233" i="32"/>
  <c r="U232" i="32" s="1"/>
  <c r="E234" i="32"/>
  <c r="U230" i="31"/>
  <c r="T228" i="26" l="1"/>
  <c r="T237" i="34"/>
  <c r="S234" i="32"/>
  <c r="U233" i="32" s="1"/>
  <c r="E235" i="32"/>
  <c r="E234" i="31"/>
  <c r="S233" i="31"/>
  <c r="U232" i="31" s="1"/>
  <c r="E236" i="33"/>
  <c r="S235" i="33"/>
  <c r="U234" i="33" s="1"/>
  <c r="E239" i="34"/>
  <c r="S238" i="34"/>
  <c r="S229" i="26"/>
  <c r="T229" i="26" s="1"/>
  <c r="E230" i="26"/>
  <c r="T233" i="32"/>
  <c r="U231" i="31"/>
  <c r="U233" i="33"/>
  <c r="T234" i="32" l="1"/>
  <c r="T233" i="31"/>
  <c r="T238" i="34"/>
  <c r="S230" i="26"/>
  <c r="T230" i="26" s="1"/>
  <c r="E231" i="26"/>
  <c r="U237" i="34"/>
  <c r="U228" i="26"/>
  <c r="S234" i="31"/>
  <c r="U233" i="31" s="1"/>
  <c r="E235" i="31"/>
  <c r="S235" i="32"/>
  <c r="U234" i="32" s="1"/>
  <c r="E236" i="32"/>
  <c r="S239" i="34"/>
  <c r="E240" i="34"/>
  <c r="T235" i="33"/>
  <c r="E237" i="33"/>
  <c r="S236" i="33"/>
  <c r="T236" i="33" l="1"/>
  <c r="T235" i="32"/>
  <c r="E241" i="34"/>
  <c r="S240" i="34"/>
  <c r="U235" i="33"/>
  <c r="T234" i="31"/>
  <c r="T239" i="34"/>
  <c r="S237" i="33"/>
  <c r="E238" i="33"/>
  <c r="S236" i="32"/>
  <c r="U235" i="32" s="1"/>
  <c r="E237" i="32"/>
  <c r="E236" i="31"/>
  <c r="S235" i="31"/>
  <c r="U229" i="26"/>
  <c r="E232" i="26"/>
  <c r="S231" i="26"/>
  <c r="T231" i="26" s="1"/>
  <c r="U238" i="34"/>
  <c r="U239" i="34" l="1"/>
  <c r="S236" i="31"/>
  <c r="E237" i="31"/>
  <c r="U234" i="31"/>
  <c r="T237" i="33"/>
  <c r="T240" i="34"/>
  <c r="S238" i="33"/>
  <c r="T238" i="33" s="1"/>
  <c r="E239" i="33"/>
  <c r="S241" i="34"/>
  <c r="E242" i="34"/>
  <c r="T235" i="31"/>
  <c r="S232" i="26"/>
  <c r="T232" i="26" s="1"/>
  <c r="E233" i="26"/>
  <c r="S237" i="32"/>
  <c r="U236" i="32" s="1"/>
  <c r="E238" i="32"/>
  <c r="U230" i="26"/>
  <c r="T236" i="32"/>
  <c r="U236" i="33"/>
  <c r="U237" i="33" l="1"/>
  <c r="U235" i="31"/>
  <c r="T236" i="31"/>
  <c r="S239" i="33"/>
  <c r="T239" i="33" s="1"/>
  <c r="E240" i="33"/>
  <c r="U231" i="26"/>
  <c r="T241" i="34"/>
  <c r="S242" i="34"/>
  <c r="U241" i="34" s="1"/>
  <c r="E243" i="34"/>
  <c r="S233" i="26"/>
  <c r="T233" i="26" s="1"/>
  <c r="E234" i="26"/>
  <c r="T237" i="32"/>
  <c r="E239" i="32"/>
  <c r="S238" i="32"/>
  <c r="T238" i="32" s="1"/>
  <c r="S237" i="31"/>
  <c r="E238" i="31"/>
  <c r="U240" i="34"/>
  <c r="U238" i="33" l="1"/>
  <c r="U232" i="26"/>
  <c r="S239" i="32"/>
  <c r="U238" i="32" s="1"/>
  <c r="E240" i="32"/>
  <c r="S243" i="34"/>
  <c r="U242" i="34" s="1"/>
  <c r="E244" i="34"/>
  <c r="S240" i="33"/>
  <c r="T240" i="33" s="1"/>
  <c r="E241" i="33"/>
  <c r="U236" i="31"/>
  <c r="S234" i="26"/>
  <c r="E235" i="26"/>
  <c r="S238" i="31"/>
  <c r="T238" i="31" s="1"/>
  <c r="E239" i="31"/>
  <c r="U237" i="32"/>
  <c r="T242" i="34"/>
  <c r="T237" i="31"/>
  <c r="T239" i="32" l="1"/>
  <c r="T243" i="34"/>
  <c r="U239" i="33"/>
  <c r="U237" i="31"/>
  <c r="E245" i="34"/>
  <c r="S244" i="34"/>
  <c r="T244" i="34" s="1"/>
  <c r="T234" i="26"/>
  <c r="S239" i="31"/>
  <c r="U238" i="31" s="1"/>
  <c r="E240" i="31"/>
  <c r="U233" i="26"/>
  <c r="S241" i="33"/>
  <c r="T241" i="33" s="1"/>
  <c r="E242" i="33"/>
  <c r="E241" i="32"/>
  <c r="S240" i="32"/>
  <c r="T240" i="32" s="1"/>
  <c r="E236" i="26"/>
  <c r="S235" i="26"/>
  <c r="U243" i="34" l="1"/>
  <c r="T239" i="31"/>
  <c r="U239" i="32"/>
  <c r="E241" i="31"/>
  <c r="S240" i="31"/>
  <c r="T240" i="31" s="1"/>
  <c r="S245" i="34"/>
  <c r="U244" i="34" s="1"/>
  <c r="E246" i="34"/>
  <c r="S241" i="32"/>
  <c r="T241" i="32" s="1"/>
  <c r="E242" i="32"/>
  <c r="U234" i="26"/>
  <c r="S236" i="26"/>
  <c r="E237" i="26"/>
  <c r="U240" i="33"/>
  <c r="S242" i="33"/>
  <c r="E243" i="33"/>
  <c r="T235" i="26"/>
  <c r="T245" i="34" l="1"/>
  <c r="T236" i="26"/>
  <c r="U239" i="31"/>
  <c r="U235" i="26"/>
  <c r="S241" i="31"/>
  <c r="U240" i="31" s="1"/>
  <c r="E242" i="31"/>
  <c r="S246" i="34"/>
  <c r="T246" i="34" s="1"/>
  <c r="E247" i="34"/>
  <c r="U241" i="33"/>
  <c r="S243" i="33"/>
  <c r="E244" i="33"/>
  <c r="S242" i="32"/>
  <c r="T242" i="32" s="1"/>
  <c r="E243" i="32"/>
  <c r="S237" i="26"/>
  <c r="E238" i="26"/>
  <c r="U240" i="32"/>
  <c r="T242" i="33"/>
  <c r="U241" i="32" l="1"/>
  <c r="E239" i="26"/>
  <c r="S238" i="26"/>
  <c r="T238" i="26" s="1"/>
  <c r="S242" i="31"/>
  <c r="T242" i="31" s="1"/>
  <c r="E243" i="31"/>
  <c r="T243" i="33"/>
  <c r="U242" i="33"/>
  <c r="U236" i="26"/>
  <c r="S244" i="33"/>
  <c r="E245" i="33"/>
  <c r="S243" i="32"/>
  <c r="E244" i="32"/>
  <c r="U245" i="34"/>
  <c r="S247" i="34"/>
  <c r="T247" i="34" s="1"/>
  <c r="E248" i="34"/>
  <c r="T241" i="31"/>
  <c r="T237" i="26"/>
  <c r="U241" i="31" l="1"/>
  <c r="U243" i="33"/>
  <c r="S244" i="32"/>
  <c r="U243" i="32" s="1"/>
  <c r="E245" i="32"/>
  <c r="T244" i="33"/>
  <c r="U246" i="34"/>
  <c r="S248" i="34"/>
  <c r="T248" i="34" s="1"/>
  <c r="E249" i="34"/>
  <c r="E244" i="31"/>
  <c r="S243" i="31"/>
  <c r="T243" i="31" s="1"/>
  <c r="T243" i="32"/>
  <c r="U242" i="32"/>
  <c r="E246" i="33"/>
  <c r="S245" i="33"/>
  <c r="U244" i="33" s="1"/>
  <c r="U237" i="26"/>
  <c r="S239" i="26"/>
  <c r="T239" i="26" s="1"/>
  <c r="E240" i="26"/>
  <c r="U242" i="31" l="1"/>
  <c r="S249" i="34"/>
  <c r="T249" i="34" s="1"/>
  <c r="E250" i="34"/>
  <c r="S245" i="32"/>
  <c r="T245" i="32" s="1"/>
  <c r="E246" i="32"/>
  <c r="E247" i="33"/>
  <c r="S246" i="33"/>
  <c r="U245" i="33" s="1"/>
  <c r="S240" i="26"/>
  <c r="U239" i="26" s="1"/>
  <c r="E241" i="26"/>
  <c r="S244" i="31"/>
  <c r="E245" i="31"/>
  <c r="U238" i="26"/>
  <c r="T244" i="32"/>
  <c r="U247" i="34"/>
  <c r="T245" i="33"/>
  <c r="U244" i="32" l="1"/>
  <c r="U248" i="34"/>
  <c r="T240" i="26"/>
  <c r="E251" i="34"/>
  <c r="S250" i="34"/>
  <c r="T246" i="33"/>
  <c r="S247" i="33"/>
  <c r="E248" i="33"/>
  <c r="S241" i="26"/>
  <c r="E242" i="26"/>
  <c r="E247" i="32"/>
  <c r="S246" i="32"/>
  <c r="U245" i="32" s="1"/>
  <c r="T244" i="31"/>
  <c r="S245" i="31"/>
  <c r="T245" i="31" s="1"/>
  <c r="E246" i="31"/>
  <c r="U243" i="31"/>
  <c r="T246" i="32" l="1"/>
  <c r="T241" i="26"/>
  <c r="U249" i="34"/>
  <c r="U244" i="31"/>
  <c r="E252" i="34"/>
  <c r="S251" i="34"/>
  <c r="U250" i="34" s="1"/>
  <c r="U240" i="26"/>
  <c r="S246" i="31"/>
  <c r="U245" i="31" s="1"/>
  <c r="E247" i="31"/>
  <c r="S247" i="32"/>
  <c r="T247" i="32" s="1"/>
  <c r="E248" i="32"/>
  <c r="T250" i="34"/>
  <c r="T247" i="33"/>
  <c r="S242" i="26"/>
  <c r="E243" i="26"/>
  <c r="E249" i="33"/>
  <c r="S248" i="33"/>
  <c r="T248" i="33" s="1"/>
  <c r="U246" i="33"/>
  <c r="T246" i="31" l="1"/>
  <c r="E248" i="31"/>
  <c r="S247" i="31"/>
  <c r="U246" i="31" s="1"/>
  <c r="U247" i="33"/>
  <c r="S243" i="26"/>
  <c r="E244" i="26"/>
  <c r="U241" i="26"/>
  <c r="S252" i="34"/>
  <c r="U251" i="34" s="1"/>
  <c r="E253" i="34"/>
  <c r="S248" i="32"/>
  <c r="T248" i="32" s="1"/>
  <c r="E249" i="32"/>
  <c r="E250" i="33"/>
  <c r="S249" i="33"/>
  <c r="U248" i="33" s="1"/>
  <c r="U246" i="32"/>
  <c r="T251" i="34"/>
  <c r="T242" i="26"/>
  <c r="T252" i="34" l="1"/>
  <c r="T247" i="31"/>
  <c r="S249" i="32"/>
  <c r="U248" i="32" s="1"/>
  <c r="E250" i="32"/>
  <c r="U242" i="26"/>
  <c r="E254" i="34"/>
  <c r="S253" i="34"/>
  <c r="U252" i="34" s="1"/>
  <c r="T249" i="33"/>
  <c r="U247" i="32"/>
  <c r="E251" i="33"/>
  <c r="S250" i="33"/>
  <c r="U249" i="33" s="1"/>
  <c r="S244" i="26"/>
  <c r="E245" i="26"/>
  <c r="T243" i="26"/>
  <c r="E249" i="31"/>
  <c r="S248" i="31"/>
  <c r="T248" i="31" s="1"/>
  <c r="T253" i="34" l="1"/>
  <c r="T249" i="32"/>
  <c r="S254" i="34"/>
  <c r="U253" i="34" s="1"/>
  <c r="E255" i="34"/>
  <c r="E252" i="33"/>
  <c r="S251" i="33"/>
  <c r="U250" i="33" s="1"/>
  <c r="T244" i="26"/>
  <c r="S249" i="31"/>
  <c r="T249" i="31" s="1"/>
  <c r="E250" i="31"/>
  <c r="U243" i="26"/>
  <c r="E251" i="32"/>
  <c r="S250" i="32"/>
  <c r="U249" i="32" s="1"/>
  <c r="E246" i="26"/>
  <c r="S245" i="26"/>
  <c r="U244" i="26" s="1"/>
  <c r="U247" i="31"/>
  <c r="T250" i="33"/>
  <c r="T254" i="34" l="1"/>
  <c r="U248" i="31"/>
  <c r="T250" i="32"/>
  <c r="T251" i="33"/>
  <c r="S251" i="32"/>
  <c r="U250" i="32" s="1"/>
  <c r="E252" i="32"/>
  <c r="S250" i="31"/>
  <c r="E251" i="31"/>
  <c r="S252" i="33"/>
  <c r="E253" i="33"/>
  <c r="S255" i="34"/>
  <c r="E256" i="34"/>
  <c r="S246" i="26"/>
  <c r="T246" i="26" s="1"/>
  <c r="E247" i="26"/>
  <c r="T245" i="26"/>
  <c r="U254" i="34" l="1"/>
  <c r="U249" i="31"/>
  <c r="T252" i="33"/>
  <c r="T255" i="34"/>
  <c r="E257" i="34"/>
  <c r="S256" i="34"/>
  <c r="U245" i="26"/>
  <c r="E252" i="31"/>
  <c r="S251" i="31"/>
  <c r="U250" i="31" s="1"/>
  <c r="U251" i="33"/>
  <c r="S247" i="26"/>
  <c r="U246" i="26" s="1"/>
  <c r="E248" i="26"/>
  <c r="T250" i="31"/>
  <c r="S253" i="33"/>
  <c r="E254" i="33"/>
  <c r="S252" i="32"/>
  <c r="U251" i="32" s="1"/>
  <c r="E253" i="32"/>
  <c r="T251" i="32"/>
  <c r="T252" i="32" l="1"/>
  <c r="T247" i="26"/>
  <c r="S253" i="32"/>
  <c r="U252" i="32" s="1"/>
  <c r="E254" i="32"/>
  <c r="T251" i="31"/>
  <c r="S248" i="26"/>
  <c r="U247" i="26" s="1"/>
  <c r="E249" i="26"/>
  <c r="S252" i="31"/>
  <c r="T252" i="31" s="1"/>
  <c r="E253" i="31"/>
  <c r="U252" i="33"/>
  <c r="U255" i="34"/>
  <c r="S257" i="34"/>
  <c r="U256" i="34" s="1"/>
  <c r="E258" i="34"/>
  <c r="S254" i="33"/>
  <c r="U253" i="33" s="1"/>
  <c r="E255" i="33"/>
  <c r="T253" i="33"/>
  <c r="T256" i="34"/>
  <c r="T253" i="32" l="1"/>
  <c r="T257" i="34"/>
  <c r="U251" i="31"/>
  <c r="T248" i="26"/>
  <c r="S253" i="31"/>
  <c r="T253" i="31" s="1"/>
  <c r="E254" i="31"/>
  <c r="E255" i="32"/>
  <c r="S254" i="32"/>
  <c r="U253" i="32" s="1"/>
  <c r="S258" i="34"/>
  <c r="T258" i="34" s="1"/>
  <c r="E259" i="34"/>
  <c r="E256" i="33"/>
  <c r="S255" i="33"/>
  <c r="U254" i="33" s="1"/>
  <c r="S249" i="26"/>
  <c r="U248" i="26" s="1"/>
  <c r="E250" i="26"/>
  <c r="T254" i="33"/>
  <c r="U252" i="31" l="1"/>
  <c r="T254" i="32"/>
  <c r="T255" i="33"/>
  <c r="S259" i="34"/>
  <c r="U258" i="34" s="1"/>
  <c r="E260" i="34"/>
  <c r="S256" i="33"/>
  <c r="U255" i="33" s="1"/>
  <c r="E257" i="33"/>
  <c r="S255" i="32"/>
  <c r="T255" i="32" s="1"/>
  <c r="E256" i="32"/>
  <c r="S250" i="26"/>
  <c r="U249" i="26" s="1"/>
  <c r="E251" i="26"/>
  <c r="S254" i="31"/>
  <c r="T254" i="31" s="1"/>
  <c r="E255" i="31"/>
  <c r="T249" i="26"/>
  <c r="U257" i="34"/>
  <c r="U254" i="32" l="1"/>
  <c r="T256" i="33"/>
  <c r="T259" i="34"/>
  <c r="E258" i="33"/>
  <c r="S257" i="33"/>
  <c r="U256" i="33" s="1"/>
  <c r="S260" i="34"/>
  <c r="T260" i="34" s="1"/>
  <c r="E261" i="34"/>
  <c r="S255" i="31"/>
  <c r="U254" i="31" s="1"/>
  <c r="E256" i="31"/>
  <c r="S256" i="32"/>
  <c r="T256" i="32" s="1"/>
  <c r="E257" i="32"/>
  <c r="T250" i="26"/>
  <c r="U253" i="31"/>
  <c r="S251" i="26"/>
  <c r="U250" i="26" s="1"/>
  <c r="E252" i="26"/>
  <c r="U259" i="34" l="1"/>
  <c r="U255" i="32"/>
  <c r="T255" i="31"/>
  <c r="T251" i="26"/>
  <c r="S256" i="31"/>
  <c r="U255" i="31" s="1"/>
  <c r="E257" i="31"/>
  <c r="T257" i="33"/>
  <c r="S252" i="26"/>
  <c r="U251" i="26" s="1"/>
  <c r="E253" i="26"/>
  <c r="S257" i="32"/>
  <c r="T257" i="32" s="1"/>
  <c r="E258" i="32"/>
  <c r="E262" i="34"/>
  <c r="S261" i="34"/>
  <c r="T261" i="34" s="1"/>
  <c r="E259" i="33"/>
  <c r="S258" i="33"/>
  <c r="T258" i="33" s="1"/>
  <c r="U260" i="34" l="1"/>
  <c r="T256" i="31"/>
  <c r="S257" i="31"/>
  <c r="T257" i="31" s="1"/>
  <c r="E258" i="31"/>
  <c r="S259" i="33"/>
  <c r="T259" i="33" s="1"/>
  <c r="E260" i="33"/>
  <c r="S262" i="34"/>
  <c r="T262" i="34" s="1"/>
  <c r="E263" i="34"/>
  <c r="T252" i="26"/>
  <c r="S258" i="32"/>
  <c r="U257" i="32" s="1"/>
  <c r="E259" i="32"/>
  <c r="U257" i="33"/>
  <c r="U256" i="32"/>
  <c r="S253" i="26"/>
  <c r="E254" i="26"/>
  <c r="U256" i="31" l="1"/>
  <c r="U261" i="34"/>
  <c r="U258" i="33"/>
  <c r="T258" i="32"/>
  <c r="U252" i="26"/>
  <c r="T253" i="26"/>
  <c r="S263" i="34"/>
  <c r="U262" i="34" s="1"/>
  <c r="E264" i="34"/>
  <c r="S258" i="31"/>
  <c r="U257" i="31" s="1"/>
  <c r="E259" i="31"/>
  <c r="S260" i="33"/>
  <c r="U259" i="33" s="1"/>
  <c r="E261" i="33"/>
  <c r="S259" i="32"/>
  <c r="U258" i="32" s="1"/>
  <c r="E260" i="32"/>
  <c r="E255" i="26"/>
  <c r="S254" i="26"/>
  <c r="T260" i="33" l="1"/>
  <c r="T263" i="34"/>
  <c r="T258" i="31"/>
  <c r="E262" i="33"/>
  <c r="S261" i="33"/>
  <c r="U260" i="33" s="1"/>
  <c r="E261" i="32"/>
  <c r="S260" i="32"/>
  <c r="U259" i="32" s="1"/>
  <c r="E260" i="31"/>
  <c r="S259" i="31"/>
  <c r="T254" i="26"/>
  <c r="E265" i="34"/>
  <c r="S264" i="34"/>
  <c r="T264" i="34" s="1"/>
  <c r="S255" i="26"/>
  <c r="T255" i="26" s="1"/>
  <c r="E256" i="26"/>
  <c r="T259" i="32"/>
  <c r="U253" i="26"/>
  <c r="U258" i="31" l="1"/>
  <c r="S265" i="34"/>
  <c r="U264" i="34" s="1"/>
  <c r="E266" i="34"/>
  <c r="U263" i="34"/>
  <c r="T260" i="32"/>
  <c r="T261" i="33"/>
  <c r="S261" i="32"/>
  <c r="E262" i="32"/>
  <c r="T259" i="31"/>
  <c r="S256" i="26"/>
  <c r="U255" i="26" s="1"/>
  <c r="E257" i="26"/>
  <c r="S260" i="31"/>
  <c r="E261" i="31"/>
  <c r="U254" i="26"/>
  <c r="S262" i="33"/>
  <c r="T262" i="33" s="1"/>
  <c r="E263" i="33"/>
  <c r="U261" i="33" l="1"/>
  <c r="S261" i="31"/>
  <c r="U260" i="31" s="1"/>
  <c r="E262" i="31"/>
  <c r="T261" i="32"/>
  <c r="S257" i="26"/>
  <c r="E258" i="26"/>
  <c r="S263" i="33"/>
  <c r="T263" i="33" s="1"/>
  <c r="E264" i="33"/>
  <c r="U260" i="32"/>
  <c r="T256" i="26"/>
  <c r="U259" i="31"/>
  <c r="S262" i="32"/>
  <c r="T262" i="32" s="1"/>
  <c r="E263" i="32"/>
  <c r="T265" i="34"/>
  <c r="E267" i="34"/>
  <c r="S266" i="34"/>
  <c r="T260" i="31"/>
  <c r="U262" i="33" l="1"/>
  <c r="T261" i="31"/>
  <c r="S267" i="34"/>
  <c r="T267" i="34" s="1"/>
  <c r="E268" i="34"/>
  <c r="U265" i="34"/>
  <c r="U256" i="26"/>
  <c r="U261" i="32"/>
  <c r="T266" i="34"/>
  <c r="E259" i="26"/>
  <c r="S258" i="26"/>
  <c r="S263" i="32"/>
  <c r="U262" i="32" s="1"/>
  <c r="E264" i="32"/>
  <c r="S262" i="31"/>
  <c r="T262" i="31" s="1"/>
  <c r="E263" i="31"/>
  <c r="T257" i="26"/>
  <c r="S264" i="33"/>
  <c r="E265" i="33"/>
  <c r="U261" i="31" l="1"/>
  <c r="T263" i="32"/>
  <c r="U266" i="34"/>
  <c r="S264" i="32"/>
  <c r="U263" i="32" s="1"/>
  <c r="E265" i="32"/>
  <c r="E266" i="33"/>
  <c r="S265" i="33"/>
  <c r="T265" i="33" s="1"/>
  <c r="E264" i="31"/>
  <c r="S263" i="31"/>
  <c r="T263" i="31" s="1"/>
  <c r="T264" i="33"/>
  <c r="E269" i="34"/>
  <c r="S268" i="34"/>
  <c r="T268" i="34" s="1"/>
  <c r="U257" i="26"/>
  <c r="S259" i="26"/>
  <c r="U258" i="26" s="1"/>
  <c r="E260" i="26"/>
  <c r="U263" i="33"/>
  <c r="T258" i="26"/>
  <c r="T264" i="32" l="1"/>
  <c r="U267" i="34"/>
  <c r="S260" i="26"/>
  <c r="U259" i="26" s="1"/>
  <c r="E261" i="26"/>
  <c r="E265" i="31"/>
  <c r="S264" i="31"/>
  <c r="S266" i="33"/>
  <c r="U265" i="33" s="1"/>
  <c r="E267" i="33"/>
  <c r="T259" i="26"/>
  <c r="S269" i="34"/>
  <c r="U268" i="34" s="1"/>
  <c r="E270" i="34"/>
  <c r="S265" i="32"/>
  <c r="T265" i="32" s="1"/>
  <c r="E266" i="32"/>
  <c r="U262" i="31"/>
  <c r="U264" i="33"/>
  <c r="E14" i="34"/>
  <c r="T260" i="26" l="1"/>
  <c r="U264" i="32"/>
  <c r="T264" i="31"/>
  <c r="S266" i="32"/>
  <c r="T266" i="32" s="1"/>
  <c r="E267" i="32"/>
  <c r="S265" i="31"/>
  <c r="E266" i="31"/>
  <c r="U263" i="31"/>
  <c r="S267" i="33"/>
  <c r="T267" i="33" s="1"/>
  <c r="E268" i="33"/>
  <c r="S261" i="26"/>
  <c r="U260" i="26" s="1"/>
  <c r="E262" i="26"/>
  <c r="E271" i="34"/>
  <c r="S270" i="34"/>
  <c r="U269" i="34" s="1"/>
  <c r="T269" i="34"/>
  <c r="T266" i="33"/>
  <c r="E14" i="33"/>
  <c r="T261" i="26" l="1"/>
  <c r="T270" i="34"/>
  <c r="U266" i="33"/>
  <c r="S266" i="31"/>
  <c r="T266" i="31" s="1"/>
  <c r="E267" i="31"/>
  <c r="S262" i="26"/>
  <c r="T262" i="26" s="1"/>
  <c r="E263" i="26"/>
  <c r="U264" i="31"/>
  <c r="E269" i="33"/>
  <c r="S268" i="33"/>
  <c r="T268" i="33" s="1"/>
  <c r="S271" i="34"/>
  <c r="E272" i="34"/>
  <c r="U265" i="32"/>
  <c r="E268" i="32"/>
  <c r="S267" i="32"/>
  <c r="U266" i="32" s="1"/>
  <c r="T265" i="31"/>
  <c r="U265" i="31" l="1"/>
  <c r="U267" i="33"/>
  <c r="U261" i="26"/>
  <c r="S269" i="33"/>
  <c r="T269" i="33" s="1"/>
  <c r="E270" i="33"/>
  <c r="E268" i="31"/>
  <c r="S267" i="31"/>
  <c r="T267" i="31" s="1"/>
  <c r="U270" i="34"/>
  <c r="T271" i="34"/>
  <c r="E264" i="26"/>
  <c r="S263" i="26"/>
  <c r="T263" i="26" s="1"/>
  <c r="E269" i="32"/>
  <c r="S268" i="32"/>
  <c r="E273" i="34"/>
  <c r="S272" i="34"/>
  <c r="T267" i="32"/>
  <c r="U268" i="33" l="1"/>
  <c r="T272" i="34"/>
  <c r="T268" i="32"/>
  <c r="U266" i="31"/>
  <c r="S269" i="32"/>
  <c r="T269" i="32" s="1"/>
  <c r="E270" i="32"/>
  <c r="U267" i="32"/>
  <c r="E269" i="31"/>
  <c r="S268" i="31"/>
  <c r="E271" i="33"/>
  <c r="S270" i="33"/>
  <c r="U269" i="33" s="1"/>
  <c r="U262" i="26"/>
  <c r="S273" i="34"/>
  <c r="U272" i="34" s="1"/>
  <c r="E274" i="34"/>
  <c r="E265" i="26"/>
  <c r="S264" i="26"/>
  <c r="T264" i="26" s="1"/>
  <c r="U271" i="34"/>
  <c r="U267" i="31" l="1"/>
  <c r="U263" i="26"/>
  <c r="E271" i="32"/>
  <c r="S270" i="32"/>
  <c r="U269" i="32" s="1"/>
  <c r="T268" i="31"/>
  <c r="S265" i="26"/>
  <c r="T265" i="26" s="1"/>
  <c r="E266" i="26"/>
  <c r="T270" i="33"/>
  <c r="S274" i="34"/>
  <c r="T274" i="34" s="1"/>
  <c r="E275" i="34"/>
  <c r="E272" i="33"/>
  <c r="S271" i="33"/>
  <c r="S269" i="31"/>
  <c r="T269" i="31" s="1"/>
  <c r="E270" i="31"/>
  <c r="U268" i="32"/>
  <c r="T273" i="34"/>
  <c r="E14" i="32"/>
  <c r="S270" i="31" l="1"/>
  <c r="T270" i="31" s="1"/>
  <c r="E271" i="31"/>
  <c r="S275" i="34"/>
  <c r="T275" i="34" s="1"/>
  <c r="E276" i="34"/>
  <c r="S266" i="26"/>
  <c r="U265" i="26" s="1"/>
  <c r="E267" i="26"/>
  <c r="S271" i="32"/>
  <c r="U270" i="32" s="1"/>
  <c r="E272" i="32"/>
  <c r="U268" i="31"/>
  <c r="T271" i="33"/>
  <c r="E273" i="33"/>
  <c r="S272" i="33"/>
  <c r="T270" i="32"/>
  <c r="U264" i="26"/>
  <c r="U273" i="34"/>
  <c r="U270" i="33"/>
  <c r="U269" i="31" l="1"/>
  <c r="U274" i="34"/>
  <c r="T266" i="26"/>
  <c r="E268" i="26"/>
  <c r="S267" i="26"/>
  <c r="T267" i="26" s="1"/>
  <c r="E277" i="34"/>
  <c r="S276" i="34"/>
  <c r="U275" i="34" s="1"/>
  <c r="S272" i="32"/>
  <c r="U271" i="32" s="1"/>
  <c r="E273" i="32"/>
  <c r="E272" i="31"/>
  <c r="S271" i="31"/>
  <c r="T271" i="31" s="1"/>
  <c r="T271" i="32"/>
  <c r="U271" i="33"/>
  <c r="E274" i="33"/>
  <c r="S273" i="33"/>
  <c r="T272" i="33"/>
  <c r="T276" i="34" l="1"/>
  <c r="T272" i="32"/>
  <c r="T273" i="33"/>
  <c r="S273" i="32"/>
  <c r="U272" i="32" s="1"/>
  <c r="E274" i="32"/>
  <c r="U266" i="26"/>
  <c r="U272" i="33"/>
  <c r="S272" i="31"/>
  <c r="E273" i="31"/>
  <c r="S277" i="34"/>
  <c r="E278" i="34"/>
  <c r="S274" i="33"/>
  <c r="E275" i="33"/>
  <c r="U270" i="31"/>
  <c r="S268" i="26"/>
  <c r="U267" i="26" s="1"/>
  <c r="E269" i="26"/>
  <c r="T268" i="26" l="1"/>
  <c r="T273" i="32"/>
  <c r="S269" i="26"/>
  <c r="T269" i="26" s="1"/>
  <c r="E270" i="26"/>
  <c r="U271" i="31"/>
  <c r="S275" i="33"/>
  <c r="E276" i="33"/>
  <c r="S278" i="34"/>
  <c r="U277" i="34" s="1"/>
  <c r="E279" i="34"/>
  <c r="T272" i="31"/>
  <c r="U276" i="34"/>
  <c r="U273" i="33"/>
  <c r="S273" i="31"/>
  <c r="T273" i="31" s="1"/>
  <c r="E274" i="31"/>
  <c r="T277" i="34"/>
  <c r="E275" i="32"/>
  <c r="S274" i="32"/>
  <c r="U273" i="32" s="1"/>
  <c r="T274" i="33"/>
  <c r="E276" i="32" l="1"/>
  <c r="S275" i="32"/>
  <c r="T275" i="32" s="1"/>
  <c r="E271" i="26"/>
  <c r="S270" i="26"/>
  <c r="S279" i="34"/>
  <c r="T279" i="34" s="1"/>
  <c r="E280" i="34"/>
  <c r="S274" i="31"/>
  <c r="U273" i="31" s="1"/>
  <c r="E275" i="31"/>
  <c r="U268" i="26"/>
  <c r="U274" i="33"/>
  <c r="T278" i="34"/>
  <c r="S276" i="33"/>
  <c r="E277" i="33"/>
  <c r="T274" i="32"/>
  <c r="U272" i="31"/>
  <c r="T275" i="33"/>
  <c r="U278" i="34" l="1"/>
  <c r="T274" i="31"/>
  <c r="E276" i="31"/>
  <c r="S275" i="31"/>
  <c r="U274" i="31" s="1"/>
  <c r="T270" i="26"/>
  <c r="E278" i="33"/>
  <c r="S277" i="33"/>
  <c r="T277" i="33" s="1"/>
  <c r="S271" i="26"/>
  <c r="U270" i="26" s="1"/>
  <c r="E272" i="26"/>
  <c r="U269" i="26"/>
  <c r="E281" i="34"/>
  <c r="S280" i="34"/>
  <c r="U275" i="33"/>
  <c r="U274" i="32"/>
  <c r="E277" i="32"/>
  <c r="S276" i="32"/>
  <c r="T276" i="33"/>
  <c r="T271" i="26" l="1"/>
  <c r="U276" i="33"/>
  <c r="S277" i="32"/>
  <c r="E278" i="32"/>
  <c r="S281" i="34"/>
  <c r="U280" i="34" s="1"/>
  <c r="E282" i="34"/>
  <c r="S272" i="26"/>
  <c r="T272" i="26" s="1"/>
  <c r="E273" i="26"/>
  <c r="T276" i="32"/>
  <c r="E279" i="33"/>
  <c r="S278" i="33"/>
  <c r="U277" i="33" s="1"/>
  <c r="T280" i="34"/>
  <c r="U279" i="34"/>
  <c r="U275" i="32"/>
  <c r="T275" i="31"/>
  <c r="E277" i="31"/>
  <c r="S276" i="31"/>
  <c r="T276" i="31" s="1"/>
  <c r="T281" i="34" l="1"/>
  <c r="U271" i="26"/>
  <c r="U275" i="31"/>
  <c r="S277" i="31"/>
  <c r="U276" i="31" s="1"/>
  <c r="E278" i="31"/>
  <c r="S278" i="32"/>
  <c r="E279" i="32"/>
  <c r="E283" i="34"/>
  <c r="S282" i="34"/>
  <c r="U281" i="34" s="1"/>
  <c r="T277" i="32"/>
  <c r="E280" i="33"/>
  <c r="S279" i="33"/>
  <c r="U278" i="33" s="1"/>
  <c r="S273" i="26"/>
  <c r="T273" i="26" s="1"/>
  <c r="E274" i="26"/>
  <c r="T278" i="33"/>
  <c r="U276" i="32"/>
  <c r="T277" i="31" l="1"/>
  <c r="S279" i="32"/>
  <c r="T279" i="32" s="1"/>
  <c r="E280" i="32"/>
  <c r="T279" i="33"/>
  <c r="S280" i="33"/>
  <c r="E281" i="33"/>
  <c r="U277" i="32"/>
  <c r="S278" i="31"/>
  <c r="U277" i="31" s="1"/>
  <c r="E279" i="31"/>
  <c r="U272" i="26"/>
  <c r="E284" i="34"/>
  <c r="S283" i="34"/>
  <c r="U282" i="34" s="1"/>
  <c r="T282" i="34"/>
  <c r="E275" i="26"/>
  <c r="S274" i="26"/>
  <c r="T278" i="32"/>
  <c r="T278" i="31" l="1"/>
  <c r="U278" i="32"/>
  <c r="T274" i="26"/>
  <c r="E280" i="31"/>
  <c r="S279" i="31"/>
  <c r="U278" i="31" s="1"/>
  <c r="T280" i="33"/>
  <c r="T283" i="34"/>
  <c r="U279" i="33"/>
  <c r="E285" i="34"/>
  <c r="S284" i="34"/>
  <c r="U283" i="34" s="1"/>
  <c r="S280" i="32"/>
  <c r="U279" i="32" s="1"/>
  <c r="E281" i="32"/>
  <c r="S275" i="26"/>
  <c r="T275" i="26" s="1"/>
  <c r="E276" i="26"/>
  <c r="U273" i="26"/>
  <c r="E282" i="33"/>
  <c r="S281" i="33"/>
  <c r="T280" i="32" l="1"/>
  <c r="T279" i="31"/>
  <c r="S276" i="26"/>
  <c r="T276" i="26" s="1"/>
  <c r="E277" i="26"/>
  <c r="S285" i="34"/>
  <c r="T285" i="34" s="1"/>
  <c r="E286" i="34"/>
  <c r="T281" i="33"/>
  <c r="S282" i="33"/>
  <c r="E283" i="33"/>
  <c r="S281" i="32"/>
  <c r="U280" i="32" s="1"/>
  <c r="E282" i="32"/>
  <c r="U280" i="33"/>
  <c r="E281" i="31"/>
  <c r="S280" i="31"/>
  <c r="T280" i="31" s="1"/>
  <c r="T284" i="34"/>
  <c r="U274" i="26"/>
  <c r="U284" i="34" l="1"/>
  <c r="U275" i="26"/>
  <c r="S286" i="34"/>
  <c r="T286" i="34" s="1"/>
  <c r="E287" i="34"/>
  <c r="T281" i="32"/>
  <c r="T282" i="33"/>
  <c r="U279" i="31"/>
  <c r="E282" i="31"/>
  <c r="S281" i="31"/>
  <c r="T281" i="31" s="1"/>
  <c r="S282" i="32"/>
  <c r="T282" i="32" s="1"/>
  <c r="E283" i="32"/>
  <c r="U281" i="33"/>
  <c r="S277" i="26"/>
  <c r="T277" i="26" s="1"/>
  <c r="E278" i="26"/>
  <c r="S283" i="33"/>
  <c r="U282" i="33" s="1"/>
  <c r="E284" i="33"/>
  <c r="U285" i="34" l="1"/>
  <c r="U280" i="31"/>
  <c r="U276" i="26"/>
  <c r="E285" i="33"/>
  <c r="S284" i="33"/>
  <c r="T284" i="33" s="1"/>
  <c r="U281" i="32"/>
  <c r="T283" i="33"/>
  <c r="S278" i="26"/>
  <c r="T278" i="26" s="1"/>
  <c r="E279" i="26"/>
  <c r="S282" i="31"/>
  <c r="U281" i="31" s="1"/>
  <c r="E283" i="31"/>
  <c r="S287" i="34"/>
  <c r="E288" i="34"/>
  <c r="S283" i="32"/>
  <c r="U282" i="32" s="1"/>
  <c r="E284" i="32"/>
  <c r="E12" i="34"/>
  <c r="U283" i="33" l="1"/>
  <c r="E285" i="32"/>
  <c r="S284" i="32"/>
  <c r="U283" i="32" s="1"/>
  <c r="E280" i="26"/>
  <c r="S279" i="26"/>
  <c r="T279" i="26" s="1"/>
  <c r="S283" i="31"/>
  <c r="T283" i="31" s="1"/>
  <c r="E284" i="31"/>
  <c r="S288" i="34"/>
  <c r="T288" i="34" s="1"/>
  <c r="E289" i="34"/>
  <c r="T283" i="32"/>
  <c r="T287" i="34"/>
  <c r="U286" i="34"/>
  <c r="U277" i="26"/>
  <c r="T282" i="31"/>
  <c r="E286" i="33"/>
  <c r="S285" i="33"/>
  <c r="T285" i="33" s="1"/>
  <c r="E13" i="34"/>
  <c r="J12" i="34" l="1"/>
  <c r="K12" i="34" s="1"/>
  <c r="N12" i="34"/>
  <c r="O12" i="34" s="1"/>
  <c r="N13" i="34"/>
  <c r="O13" i="34" s="1"/>
  <c r="N19" i="34"/>
  <c r="O19" i="34" s="1"/>
  <c r="U282" i="31"/>
  <c r="U287" i="34"/>
  <c r="S286" i="33"/>
  <c r="U285" i="33" s="1"/>
  <c r="E287" i="33"/>
  <c r="S289" i="34"/>
  <c r="U289" i="34" s="1"/>
  <c r="P19" i="34"/>
  <c r="S284" i="31"/>
  <c r="U283" i="31" s="1"/>
  <c r="E285" i="31"/>
  <c r="U278" i="26"/>
  <c r="S280" i="26"/>
  <c r="T280" i="26" s="1"/>
  <c r="E281" i="26"/>
  <c r="T284" i="32"/>
  <c r="U284" i="33"/>
  <c r="S285" i="32"/>
  <c r="T285" i="32" s="1"/>
  <c r="E286" i="32"/>
  <c r="E14" i="26"/>
  <c r="Q12" i="34" l="1"/>
  <c r="P12" i="9"/>
  <c r="AZ12" i="9" s="1"/>
  <c r="L10" i="39"/>
  <c r="Q12" i="9"/>
  <c r="T284" i="31"/>
  <c r="T286" i="33"/>
  <c r="U279" i="26"/>
  <c r="U288" i="34"/>
  <c r="R19" i="34" s="1"/>
  <c r="O15" i="34" s="1"/>
  <c r="E287" i="32"/>
  <c r="S286" i="32"/>
  <c r="T286" i="32" s="1"/>
  <c r="S281" i="26"/>
  <c r="U280" i="26" s="1"/>
  <c r="E282" i="26"/>
  <c r="T289" i="34"/>
  <c r="Q19" i="34" s="1"/>
  <c r="E286" i="31"/>
  <c r="S285" i="31"/>
  <c r="T285" i="31" s="1"/>
  <c r="S287" i="33"/>
  <c r="T287" i="33" s="1"/>
  <c r="E288" i="33"/>
  <c r="U284" i="32"/>
  <c r="E12" i="33"/>
  <c r="K10" i="39" l="1"/>
  <c r="O12" i="9"/>
  <c r="AB10" i="39"/>
  <c r="AC10" i="39" s="1"/>
  <c r="W10" i="39" s="1"/>
  <c r="X10" i="39" s="1"/>
  <c r="M10" i="39"/>
  <c r="N10" i="39" s="1"/>
  <c r="P10" i="39" s="1"/>
  <c r="AM12" i="9"/>
  <c r="AN12" i="9" s="1"/>
  <c r="AH12" i="9" s="1"/>
  <c r="AI12" i="9" s="1"/>
  <c r="R12" i="9"/>
  <c r="S12" i="9" s="1"/>
  <c r="U12" i="9" s="1"/>
  <c r="U284" i="31"/>
  <c r="V19" i="34"/>
  <c r="T281" i="26"/>
  <c r="S286" i="31"/>
  <c r="U285" i="31" s="1"/>
  <c r="E287" i="31"/>
  <c r="S288" i="33"/>
  <c r="T288" i="33" s="1"/>
  <c r="E289" i="33"/>
  <c r="S282" i="26"/>
  <c r="U281" i="26" s="1"/>
  <c r="E283" i="26"/>
  <c r="U286" i="33"/>
  <c r="P15" i="34"/>
  <c r="Q15" i="34"/>
  <c r="U285" i="32"/>
  <c r="E288" i="32"/>
  <c r="S287" i="32"/>
  <c r="U286" i="32" s="1"/>
  <c r="E13" i="33"/>
  <c r="E12" i="32"/>
  <c r="J12" i="33" l="1"/>
  <c r="K12" i="33" s="1"/>
  <c r="N12" i="33"/>
  <c r="O12" i="33" s="1"/>
  <c r="N13" i="33"/>
  <c r="O13" i="33" s="1"/>
  <c r="N19" i="33"/>
  <c r="O19" i="33" s="1"/>
  <c r="T286" i="31"/>
  <c r="T282" i="26"/>
  <c r="U287" i="33"/>
  <c r="E284" i="26"/>
  <c r="S283" i="26"/>
  <c r="T283" i="26" s="1"/>
  <c r="S289" i="33"/>
  <c r="U289" i="33" s="1"/>
  <c r="P19" i="33"/>
  <c r="S287" i="31"/>
  <c r="U286" i="31" s="1"/>
  <c r="E288" i="31"/>
  <c r="S288" i="32"/>
  <c r="T288" i="32" s="1"/>
  <c r="E289" i="32"/>
  <c r="T287" i="32"/>
  <c r="E14" i="31"/>
  <c r="E12" i="31"/>
  <c r="E13" i="32"/>
  <c r="Q13" i="9" l="1"/>
  <c r="AB13" i="9" s="1"/>
  <c r="N12" i="32"/>
  <c r="O12" i="32" s="1"/>
  <c r="J12" i="32"/>
  <c r="K12" i="32" s="1"/>
  <c r="N13" i="32"/>
  <c r="O13" i="32" s="1"/>
  <c r="N19" i="32"/>
  <c r="O19" i="32" s="1"/>
  <c r="Q12" i="33"/>
  <c r="P13" i="9"/>
  <c r="AZ13" i="9" s="1"/>
  <c r="L11" i="39"/>
  <c r="T287" i="31"/>
  <c r="U287" i="32"/>
  <c r="U282" i="26"/>
  <c r="T289" i="33"/>
  <c r="Q19" i="33" s="1"/>
  <c r="Q15" i="33" s="1"/>
  <c r="U288" i="33"/>
  <c r="R19" i="33" s="1"/>
  <c r="S289" i="32"/>
  <c r="U289" i="32" s="1"/>
  <c r="P19" i="32"/>
  <c r="S288" i="31"/>
  <c r="U287" i="31" s="1"/>
  <c r="E289" i="31"/>
  <c r="E285" i="26"/>
  <c r="S284" i="26"/>
  <c r="E13" i="31"/>
  <c r="K11" i="39" l="1"/>
  <c r="AC13" i="9"/>
  <c r="AD13" i="9"/>
  <c r="Q12" i="32"/>
  <c r="P14" i="9"/>
  <c r="AZ14" i="9" s="1"/>
  <c r="Q14" i="9"/>
  <c r="AB14" i="9" s="1"/>
  <c r="L12" i="39"/>
  <c r="O13" i="9"/>
  <c r="J12" i="31"/>
  <c r="K12" i="31" s="1"/>
  <c r="N12" i="31"/>
  <c r="O12" i="31" s="1"/>
  <c r="N13" i="31"/>
  <c r="O13" i="31" s="1"/>
  <c r="M11" i="39"/>
  <c r="N11" i="39" s="1"/>
  <c r="P11" i="39" s="1"/>
  <c r="AB11" i="39"/>
  <c r="AC11" i="39" s="1"/>
  <c r="W11" i="39" s="1"/>
  <c r="X11" i="39" s="1"/>
  <c r="N19" i="31"/>
  <c r="O19" i="31" s="1"/>
  <c r="R13" i="9"/>
  <c r="S13" i="9" s="1"/>
  <c r="U13" i="9" s="1"/>
  <c r="AM13" i="9"/>
  <c r="AN13" i="9" s="1"/>
  <c r="AH13" i="9" s="1"/>
  <c r="AI13" i="9" s="1"/>
  <c r="T288" i="31"/>
  <c r="P15" i="33"/>
  <c r="T289" i="32"/>
  <c r="Q19" i="32" s="1"/>
  <c r="U288" i="32"/>
  <c r="R19" i="32" s="1"/>
  <c r="O15" i="32" s="1"/>
  <c r="T284" i="26"/>
  <c r="S289" i="31"/>
  <c r="U289" i="31" s="1"/>
  <c r="P19" i="31"/>
  <c r="S285" i="26"/>
  <c r="E286" i="26"/>
  <c r="U283" i="26"/>
  <c r="V19" i="33"/>
  <c r="O15" i="33"/>
  <c r="K12" i="39" l="1"/>
  <c r="AD14" i="9"/>
  <c r="AC14" i="9"/>
  <c r="AE13" i="9"/>
  <c r="O14" i="9"/>
  <c r="M12" i="39"/>
  <c r="N12" i="39" s="1"/>
  <c r="P12" i="39" s="1"/>
  <c r="AB12" i="39"/>
  <c r="AC12" i="39" s="1"/>
  <c r="W12" i="39" s="1"/>
  <c r="X12" i="39" s="1"/>
  <c r="R14" i="9"/>
  <c r="S14" i="9" s="1"/>
  <c r="U14" i="9" s="1"/>
  <c r="AM14" i="9"/>
  <c r="AN14" i="9" s="1"/>
  <c r="AH14" i="9" s="1"/>
  <c r="AI14" i="9" s="1"/>
  <c r="Q12" i="31"/>
  <c r="K13" i="39" s="1"/>
  <c r="P15" i="9"/>
  <c r="AZ15" i="9" s="1"/>
  <c r="L13" i="39"/>
  <c r="Q15" i="9"/>
  <c r="AB15" i="9" s="1"/>
  <c r="V19" i="32"/>
  <c r="U288" i="31"/>
  <c r="R19" i="31" s="1"/>
  <c r="Q15" i="32"/>
  <c r="P15" i="32"/>
  <c r="T289" i="31"/>
  <c r="Q19" i="31" s="1"/>
  <c r="Q15" i="31" s="1"/>
  <c r="U284" i="26"/>
  <c r="E287" i="26"/>
  <c r="S286" i="26"/>
  <c r="T285" i="26"/>
  <c r="AE14" i="9" l="1"/>
  <c r="AD15" i="9"/>
  <c r="AC15" i="9"/>
  <c r="O15" i="9"/>
  <c r="AM15" i="9"/>
  <c r="AN15" i="9" s="1"/>
  <c r="AH15" i="9" s="1"/>
  <c r="AI15" i="9" s="1"/>
  <c r="R15" i="9"/>
  <c r="S15" i="9" s="1"/>
  <c r="U15" i="9" s="1"/>
  <c r="AB13" i="39"/>
  <c r="AC13" i="39" s="1"/>
  <c r="W13" i="39" s="1"/>
  <c r="X13" i="39" s="1"/>
  <c r="M13" i="39"/>
  <c r="N13" i="39" s="1"/>
  <c r="P13" i="39" s="1"/>
  <c r="P15" i="31"/>
  <c r="V19" i="31"/>
  <c r="O15" i="31"/>
  <c r="U285" i="26"/>
  <c r="S287" i="26"/>
  <c r="T287" i="26" s="1"/>
  <c r="E288" i="26"/>
  <c r="T286" i="26"/>
  <c r="E12" i="26"/>
  <c r="AE15" i="9" l="1"/>
  <c r="U286" i="26"/>
  <c r="S288" i="26"/>
  <c r="U287" i="26" s="1"/>
  <c r="E289" i="26"/>
  <c r="E13" i="26"/>
  <c r="N12" i="26" l="1"/>
  <c r="O12" i="26" s="1"/>
  <c r="J12" i="26"/>
  <c r="K12" i="26" s="1"/>
  <c r="N13" i="26"/>
  <c r="O13" i="26" s="1"/>
  <c r="N19" i="26"/>
  <c r="O19" i="26" s="1"/>
  <c r="S289" i="26"/>
  <c r="U289" i="26" s="1"/>
  <c r="P19" i="26"/>
  <c r="T288" i="26"/>
  <c r="Q12" i="26" l="1"/>
  <c r="K17" i="39" s="1"/>
  <c r="P19" i="9"/>
  <c r="AZ19" i="9" s="1"/>
  <c r="Q19" i="9"/>
  <c r="AB19" i="9" s="1"/>
  <c r="L17" i="39"/>
  <c r="L7" i="39" s="1"/>
  <c r="U288" i="26"/>
  <c r="T289" i="26"/>
  <c r="Q19" i="26" s="1"/>
  <c r="R19" i="26"/>
  <c r="Q9" i="9" l="1"/>
  <c r="O19" i="9"/>
  <c r="R19" i="9"/>
  <c r="S19" i="9" s="1"/>
  <c r="U19" i="9" s="1"/>
  <c r="AM19" i="9"/>
  <c r="AN19" i="9" s="1"/>
  <c r="AH19" i="9" s="1"/>
  <c r="AI19" i="9" s="1"/>
  <c r="M17" i="39"/>
  <c r="N17" i="39" s="1"/>
  <c r="P17" i="39" s="1"/>
  <c r="AB17" i="39"/>
  <c r="AC17" i="39" s="1"/>
  <c r="W17" i="39" s="1"/>
  <c r="X17" i="39" s="1"/>
  <c r="Q15" i="26"/>
  <c r="P15" i="26"/>
  <c r="V19" i="26"/>
  <c r="O15" i="26"/>
</calcChain>
</file>

<file path=xl/comments1.xml><?xml version="1.0" encoding="utf-8"?>
<comments xmlns="http://schemas.openxmlformats.org/spreadsheetml/2006/main">
  <authors>
    <author>Richard G. Topolewski</author>
  </authors>
  <commentList>
    <comment ref="B11" authorId="0" shapeId="0">
      <text>
        <r>
          <rPr>
            <b/>
            <sz val="9"/>
            <color indexed="81"/>
            <rFont val="Tahoma"/>
            <family val="2"/>
          </rPr>
          <t>Richard G. Topolewski:</t>
        </r>
        <r>
          <rPr>
            <sz val="9"/>
            <color indexed="81"/>
            <rFont val="Tahoma"/>
            <family val="2"/>
          </rPr>
          <t xml:space="preserve">
Allows to go 4 rearward, to get more height
</t>
        </r>
      </text>
    </comment>
  </commentList>
</comments>
</file>

<file path=xl/sharedStrings.xml><?xml version="1.0" encoding="utf-8"?>
<sst xmlns="http://schemas.openxmlformats.org/spreadsheetml/2006/main" count="1215" uniqueCount="140">
  <si>
    <t>t</t>
  </si>
  <si>
    <t>x</t>
  </si>
  <si>
    <t>Vx</t>
  </si>
  <si>
    <t>Vy</t>
  </si>
  <si>
    <t>ax</t>
  </si>
  <si>
    <t>ay</t>
  </si>
  <si>
    <t>V</t>
  </si>
  <si>
    <t>k</t>
  </si>
  <si>
    <t>g:  gravity ft/sec^2</t>
  </si>
  <si>
    <t>dt:  integration time step seconds</t>
  </si>
  <si>
    <t>a</t>
  </si>
  <si>
    <t>c</t>
  </si>
  <si>
    <t>b  &lt;- coefficients of equation for no-air-drag parabola</t>
  </si>
  <si>
    <t>no air drag parabola</t>
  </si>
  <si>
    <t>trajectory with air drag</t>
  </si>
  <si>
    <t>bottom of goal plus ball radius</t>
  </si>
  <si>
    <t>top of goal minus ball radius</t>
  </si>
  <si>
    <t>launch speed ft/sec</t>
  </si>
  <si>
    <t>launch angle degrees</t>
  </si>
  <si>
    <t>launch height (center of ball) feet</t>
  </si>
  <si>
    <t>terminal velocity of ball ft/sec</t>
  </si>
  <si>
    <t>Don’t mess with these</t>
  </si>
  <si>
    <t>Modified revC 1/12/2016 1PM (for Stronghold)</t>
  </si>
  <si>
    <t>Launch Angle</t>
  </si>
  <si>
    <t>constant</t>
  </si>
  <si>
    <t>Max Height of Boulder</t>
  </si>
  <si>
    <t>Time Above Lower limit</t>
  </si>
  <si>
    <t>Tons of Credit to Ether who created the initial version of this.</t>
  </si>
  <si>
    <t>from ground to launching mechanism + 0.4166666666666667 feet</t>
  </si>
  <si>
    <t>Time at Max Height</t>
  </si>
  <si>
    <t>Effective Low Range</t>
  </si>
  <si>
    <t>Effective High Range</t>
  </si>
  <si>
    <t>Approximate for boulder</t>
  </si>
  <si>
    <t>High</t>
  </si>
  <si>
    <t>Low</t>
  </si>
  <si>
    <t>45 Degrees</t>
  </si>
  <si>
    <t>Speed</t>
  </si>
  <si>
    <t>Camera Distance</t>
  </si>
  <si>
    <t>Rotation Point</t>
  </si>
  <si>
    <t>ft/sec</t>
  </si>
  <si>
    <t>Distance forward to camera to rotation point</t>
  </si>
  <si>
    <t>Length of shooter arm</t>
  </si>
  <si>
    <t>Verticle offset to rotation point</t>
  </si>
  <si>
    <t>Launch Point</t>
  </si>
  <si>
    <t>TARGET DISTANCE</t>
  </si>
  <si>
    <t>% of full range</t>
  </si>
  <si>
    <t>full distance range</t>
  </si>
  <si>
    <t>part of full distance range</t>
  </si>
  <si>
    <t>Full Heigh Rang</t>
  </si>
  <si>
    <t>X</t>
  </si>
  <si>
    <t>Y</t>
  </si>
  <si>
    <t>Height at goal</t>
  </si>
  <si>
    <t>Distance</t>
  </si>
  <si>
    <t>Longest Possible Shot 20.8 ft</t>
  </si>
  <si>
    <t xml:space="preserve">Goal Opening height is </t>
  </si>
  <si>
    <t>24" high</t>
  </si>
  <si>
    <t>opening start 7' 1" off the ground</t>
  </si>
  <si>
    <t>Apparent opening height</t>
  </si>
  <si>
    <t>Target Height</t>
  </si>
  <si>
    <t>Center</t>
  </si>
  <si>
    <t>Top</t>
  </si>
  <si>
    <t>Bottom</t>
  </si>
  <si>
    <t>Degree of opening</t>
  </si>
  <si>
    <t>Delta X</t>
  </si>
  <si>
    <t>Delta Y</t>
  </si>
  <si>
    <t>Angle through Goal</t>
  </si>
  <si>
    <t>Goall Apparent Height</t>
  </si>
  <si>
    <t>Ball Height</t>
  </si>
  <si>
    <t>Inches clearance updown</t>
  </si>
  <si>
    <t>Degree Accuracey needed</t>
  </si>
  <si>
    <t>Travel Distance of Shot (ft)</t>
  </si>
  <si>
    <t>k:</t>
  </si>
  <si>
    <t>Shooter Speed (RPM)</t>
  </si>
  <si>
    <t>Shooter Angle</t>
  </si>
  <si>
    <t>so closer then this andneed a lob shot</t>
  </si>
  <si>
    <t>angle through apparent opening</t>
  </si>
  <si>
    <t>soo apparent opening</t>
  </si>
  <si>
    <t>Degree apparent opening</t>
  </si>
  <si>
    <t>degrees through angle</t>
  </si>
  <si>
    <t>Slope</t>
  </si>
  <si>
    <t>At LSSU, running at 1500 "Low Speed" it only went about 3 ft of the ground</t>
  </si>
  <si>
    <t>at high speed 2000RPM it went about 7 Ft off the ground</t>
  </si>
  <si>
    <t>At shooting speed 2750 it had a good speed, would guess it would maybe be 15 ft at about 60 Degrees</t>
  </si>
  <si>
    <t xml:space="preserve">at </t>
  </si>
  <si>
    <t>Distance Camera offset from front Bumper</t>
  </si>
  <si>
    <t>Actual Speed</t>
  </si>
  <si>
    <t>Calc Speed</t>
  </si>
  <si>
    <t>Ratio</t>
  </si>
  <si>
    <t>Max Height</t>
  </si>
  <si>
    <t>Y(in)</t>
  </si>
  <si>
    <t>X(ft)_</t>
  </si>
  <si>
    <t>Goal offset from Front Bumper</t>
  </si>
  <si>
    <t>12"+95" high</t>
  </si>
  <si>
    <t xml:space="preserve">Target Hole is </t>
  </si>
  <si>
    <t>Target hole is offset from wall</t>
  </si>
  <si>
    <t>So lip is setback</t>
  </si>
  <si>
    <t>inch/sec</t>
  </si>
  <si>
    <t>wheel diameter</t>
  </si>
  <si>
    <t>Numbers have been doubled to take into account the Flywheel only one side trave3ling</t>
  </si>
  <si>
    <t>Robot distance from wall</t>
  </si>
  <si>
    <t>RPM</t>
  </si>
  <si>
    <t>Angle</t>
  </si>
  <si>
    <t>need</t>
  </si>
  <si>
    <t>wheel Speed</t>
  </si>
  <si>
    <t>Assuming friction is directly proportional then</t>
  </si>
  <si>
    <t>Torque/Rev</t>
  </si>
  <si>
    <t xml:space="preserve">max </t>
  </si>
  <si>
    <t>mini Cim was running at about 3000RPM, which is 0.7 N-m, happens to be peak power 215 watts</t>
  </si>
  <si>
    <t>As spins higher less torque at same speed, so input will be slower to get to the same toque</t>
  </si>
  <si>
    <t>So trying to run the minicim at 2:1 to get speed to 6000 RPM</t>
  </si>
  <si>
    <t xml:space="preserve">So </t>
  </si>
  <si>
    <t>chain</t>
  </si>
  <si>
    <t>belt</t>
  </si>
  <si>
    <t>I've heard that a chain drive transfers around 98-99% of power from the transmission output to the rear wheel. 
Belt drive will transfer around 90-95%, while a shaft drive is around 80-90%. However, these values can change, depending on the weight, how it's built, if it's adjusted properly, etc.</t>
  </si>
  <si>
    <t>gears</t>
  </si>
  <si>
    <t>So direct drive on 2016 Stronghold</t>
  </si>
  <si>
    <t>N-m</t>
  </si>
  <si>
    <t>Watts</t>
  </si>
  <si>
    <t xml:space="preserve">So if wanted </t>
  </si>
  <si>
    <t xml:space="preserve">would use </t>
  </si>
  <si>
    <t>gear ratio</t>
  </si>
  <si>
    <t>so would try and put out max power</t>
  </si>
  <si>
    <t>Wheel Diamter</t>
  </si>
  <si>
    <t>Circumfrance</t>
  </si>
  <si>
    <t>ft/(rev/min)</t>
  </si>
  <si>
    <t>Speed (RPM)</t>
  </si>
  <si>
    <t>ft/sec (note halfed because flywheelshooter)</t>
  </si>
  <si>
    <t>Front</t>
  </si>
  <si>
    <t>Rear</t>
  </si>
  <si>
    <t>Rear Dist</t>
  </si>
  <si>
    <t>Overshot allowed</t>
  </si>
  <si>
    <t>Entry ngle Adjusted</t>
  </si>
  <si>
    <t>WRONG</t>
  </si>
  <si>
    <t>at 70% power with a 4.2 Degree deflection could shoot into the target at about 20-30" from target, my guess 25" from target</t>
  </si>
  <si>
    <t>at 70% power with a 12 Degree deflection could shoot into the target at about 60" (front of robot about 40" back from the wall)</t>
  </si>
  <si>
    <t>so if at 70% power that would be for the MiniCim</t>
  </si>
  <si>
    <t>Think this means it was running at about 2000 RPM</t>
  </si>
  <si>
    <t>gear ratio overal being a 2:1</t>
  </si>
  <si>
    <t>Measured</t>
  </si>
  <si>
    <t>So think go with 12 degree and assum that give an angle of 80.37 Degrees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</si>
</sst>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"/>
    <numFmt numFmtId="165" formatCode="0.000%"/>
    <numFmt numFmtId="166" formatCode="0.000"/>
    <numFmt numFmtId="167" formatCode="0.0000"/>
    <numFmt numFmtId="168" formatCode="_(* #,##0_);_(* \(#,##0\);_(* &quot;-&quot;??_);_(@_)"/>
  </numFmts>
  <fonts count="23" x14ac:knownFonts="1">
    <font>
      <sz val="10"/>
      <name val="Verdana"/>
    </font>
    <font>
      <u/>
      <sz val="10"/>
      <color indexed="12"/>
      <name val="Verdana"/>
      <family val="2"/>
    </font>
    <font>
      <b/>
      <sz val="10"/>
      <name val="Verdana"/>
      <family val="2"/>
    </font>
    <font>
      <sz val="10"/>
      <color indexed="22"/>
      <name val="Verdana"/>
      <family val="2"/>
    </font>
    <font>
      <sz val="10"/>
      <color indexed="9"/>
      <name val="Verdana"/>
      <family val="2"/>
    </font>
    <font>
      <b/>
      <sz val="10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rgb="FFFF0000"/>
      <name val="Verdana"/>
      <family val="2"/>
    </font>
    <font>
      <sz val="10"/>
      <color theme="0"/>
      <name val="Verdana"/>
      <family val="2"/>
    </font>
    <font>
      <b/>
      <sz val="12"/>
      <name val="Verdana"/>
      <family val="2"/>
    </font>
    <font>
      <b/>
      <sz val="18"/>
      <color indexed="8"/>
      <name val="Verdana"/>
      <family val="2"/>
    </font>
    <font>
      <b/>
      <sz val="20"/>
      <color indexed="8"/>
      <name val="Verdana"/>
      <family val="2"/>
    </font>
    <font>
      <sz val="10"/>
      <color rgb="FF0070C0"/>
      <name val="Verdana"/>
      <family val="2"/>
    </font>
    <font>
      <sz val="10"/>
      <name val="Verdana"/>
      <family val="2"/>
    </font>
    <font>
      <sz val="10"/>
      <color theme="5"/>
      <name val="Verdana"/>
      <family val="2"/>
    </font>
    <font>
      <b/>
      <sz val="10"/>
      <color theme="1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2"/>
      <name val="Verdana"/>
      <family val="2"/>
    </font>
    <font>
      <sz val="10"/>
      <name val="Verdana"/>
      <family val="2"/>
    </font>
    <font>
      <sz val="10"/>
      <color theme="1"/>
      <name val="Verdana"/>
      <family val="2"/>
    </font>
    <font>
      <sz val="10.75"/>
      <color rgb="FF222222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4" fillId="0" borderId="0" applyFont="0" applyFill="0" applyBorder="0" applyAlignment="0" applyProtection="0"/>
    <xf numFmtId="43" fontId="20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 wrapText="1"/>
    </xf>
    <xf numFmtId="0" fontId="4" fillId="0" borderId="0" xfId="0" applyFont="1"/>
    <xf numFmtId="0" fontId="6" fillId="0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quotePrefix="1" applyFont="1" applyAlignment="1">
      <alignment horizontal="center" wrapText="1"/>
    </xf>
    <xf numFmtId="0" fontId="7" fillId="0" borderId="0" xfId="0" applyFont="1"/>
    <xf numFmtId="0" fontId="9" fillId="0" borderId="0" xfId="0" applyFont="1"/>
    <xf numFmtId="0" fontId="2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16" fontId="5" fillId="2" borderId="0" xfId="0" applyNumberFormat="1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2" fillId="0" borderId="0" xfId="0" applyFont="1" applyFill="1"/>
    <xf numFmtId="2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0" fillId="3" borderId="0" xfId="0" applyFont="1" applyFill="1" applyAlignment="1">
      <alignment horizontal="center" wrapText="1"/>
    </xf>
    <xf numFmtId="164" fontId="10" fillId="3" borderId="0" xfId="0" applyNumberFormat="1" applyFont="1" applyFill="1" applyAlignment="1">
      <alignment horizontal="center"/>
    </xf>
    <xf numFmtId="0" fontId="0" fillId="3" borderId="0" xfId="0" applyFill="1"/>
    <xf numFmtId="0" fontId="12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164" fontId="10" fillId="0" borderId="0" xfId="0" applyNumberFormat="1" applyFont="1"/>
    <xf numFmtId="0" fontId="13" fillId="0" borderId="0" xfId="0" applyFont="1"/>
    <xf numFmtId="165" fontId="13" fillId="0" borderId="0" xfId="1" applyNumberFormat="1" applyFont="1"/>
    <xf numFmtId="0" fontId="15" fillId="0" borderId="0" xfId="0" applyFont="1"/>
    <xf numFmtId="2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16" fillId="0" borderId="0" xfId="0" applyFont="1"/>
    <xf numFmtId="2" fontId="13" fillId="0" borderId="0" xfId="0" applyNumberFormat="1" applyFont="1"/>
    <xf numFmtId="1" fontId="13" fillId="0" borderId="0" xfId="0" applyNumberFormat="1" applyFont="1"/>
    <xf numFmtId="167" fontId="0" fillId="0" borderId="0" xfId="0" applyNumberFormat="1"/>
    <xf numFmtId="1" fontId="0" fillId="0" borderId="0" xfId="0" applyNumberFormat="1"/>
    <xf numFmtId="0" fontId="19" fillId="0" borderId="0" xfId="0" applyFont="1"/>
    <xf numFmtId="1" fontId="19" fillId="0" borderId="0" xfId="0" applyNumberFormat="1" applyFont="1"/>
    <xf numFmtId="164" fontId="19" fillId="0" borderId="0" xfId="0" applyNumberFormat="1" applyFont="1"/>
    <xf numFmtId="2" fontId="19" fillId="0" borderId="0" xfId="0" applyNumberFormat="1" applyFont="1"/>
    <xf numFmtId="166" fontId="19" fillId="0" borderId="0" xfId="0" applyNumberFormat="1" applyFont="1"/>
    <xf numFmtId="167" fontId="19" fillId="0" borderId="0" xfId="0" applyNumberFormat="1" applyFont="1"/>
    <xf numFmtId="168" fontId="0" fillId="0" borderId="0" xfId="2" applyNumberFormat="1" applyFont="1"/>
    <xf numFmtId="1" fontId="16" fillId="0" borderId="0" xfId="0" applyNumberFormat="1" applyFont="1"/>
    <xf numFmtId="168" fontId="16" fillId="0" borderId="0" xfId="2" applyNumberFormat="1" applyFont="1"/>
    <xf numFmtId="2" fontId="16" fillId="0" borderId="0" xfId="0" applyNumberFormat="1" applyFont="1"/>
    <xf numFmtId="0" fontId="16" fillId="0" borderId="0" xfId="0" applyFont="1" applyAlignment="1">
      <alignment horizontal="center" wrapText="1"/>
    </xf>
    <xf numFmtId="0" fontId="16" fillId="0" borderId="0" xfId="0" applyFont="1" applyAlignment="1">
      <alignment horizontal="right"/>
    </xf>
    <xf numFmtId="168" fontId="21" fillId="0" borderId="0" xfId="2" applyNumberFormat="1" applyFont="1"/>
    <xf numFmtId="164" fontId="16" fillId="0" borderId="0" xfId="0" applyNumberFormat="1" applyFont="1"/>
    <xf numFmtId="9" fontId="0" fillId="0" borderId="0" xfId="0" applyNumberFormat="1"/>
    <xf numFmtId="0" fontId="8" fillId="0" borderId="0" xfId="0" applyFont="1"/>
    <xf numFmtId="0" fontId="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22" fillId="0" borderId="0" xfId="0" applyFont="1" applyAlignment="1">
      <alignment horizontal="center" wrapText="1"/>
    </xf>
    <xf numFmtId="2" fontId="7" fillId="0" borderId="0" xfId="0" applyNumberFormat="1" applyFont="1"/>
  </cellXfs>
  <cellStyles count="3">
    <cellStyle name="Comma" xfId="2" builtinId="3"/>
    <cellStyle name="Normal" xfId="0" builtinId="0"/>
    <cellStyle name="Percent" xfId="1" builtinId="5"/>
  </cellStyles>
  <dxfs count="40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03"/>
      <tableStyleElement type="headerRow" dxfId="40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'0ft'!$E$18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2.4398981549098669E-2</c:v>
                </c:pt>
                <c:pt idx="2">
                  <c:v>4.8697086662114329E-2</c:v>
                </c:pt>
                <c:pt idx="3">
                  <c:v>7.2895966431412232E-2</c:v>
                </c:pt>
                <c:pt idx="4">
                  <c:v>9.6997244728906293E-2</c:v>
                </c:pt>
                <c:pt idx="5">
                  <c:v>0.12100251889174035</c:v>
                </c:pt>
                <c:pt idx="6">
                  <c:v>0.14491336038752842</c:v>
                </c:pt>
                <c:pt idx="7">
                  <c:v>0.16873131545987721</c:v>
                </c:pt>
                <c:pt idx="8">
                  <c:v>0.19245790575488406</c:v>
                </c:pt>
                <c:pt idx="9">
                  <c:v>0.21609462892927292</c:v>
                </c:pt>
                <c:pt idx="10">
                  <c:v>0.23964295924080375</c:v>
                </c:pt>
                <c:pt idx="11">
                  <c:v>0.26310434812156314</c:v>
                </c:pt>
                <c:pt idx="12">
                  <c:v>0.28648022473471824</c:v>
                </c:pt>
                <c:pt idx="13">
                  <c:v>0.3097719965152918</c:v>
                </c:pt>
                <c:pt idx="14">
                  <c:v>0.33298104969549225</c:v>
                </c:pt>
                <c:pt idx="15">
                  <c:v>0.35610874981510948</c:v>
                </c:pt>
                <c:pt idx="16">
                  <c:v>0.37915644221746658</c:v>
                </c:pt>
                <c:pt idx="17">
                  <c:v>0.40212545253139592</c:v>
                </c:pt>
                <c:pt idx="18">
                  <c:v>0.42501708713968778</c:v>
                </c:pt>
                <c:pt idx="19">
                  <c:v>0.44783263363444165</c:v>
                </c:pt>
                <c:pt idx="20">
                  <c:v>0.47057336125973009</c:v>
                </c:pt>
                <c:pt idx="21">
                  <c:v>0.49324052134196872</c:v>
                </c:pt>
                <c:pt idx="22">
                  <c:v>0.51583534770836736</c:v>
                </c:pt>
                <c:pt idx="23">
                  <c:v>0.53835905709382137</c:v>
                </c:pt>
                <c:pt idx="24">
                  <c:v>0.56081284953658617</c:v>
                </c:pt>
                <c:pt idx="25">
                  <c:v>0.58319790876306099</c:v>
                </c:pt>
                <c:pt idx="26">
                  <c:v>0.60551540256199465</c:v>
                </c:pt>
                <c:pt idx="27">
                  <c:v>0.62776648314840933</c:v>
                </c:pt>
                <c:pt idx="28">
                  <c:v>0.64995228751752498</c:v>
                </c:pt>
                <c:pt idx="29">
                  <c:v>0.67207393778895297</c:v>
                </c:pt>
                <c:pt idx="30">
                  <c:v>0.69413254154141202</c:v>
                </c:pt>
                <c:pt idx="31">
                  <c:v>0.71612919213820836</c:v>
                </c:pt>
                <c:pt idx="32">
                  <c:v>0.73806496904370589</c:v>
                </c:pt>
                <c:pt idx="33">
                  <c:v>0.75994093813100105</c:v>
                </c:pt>
                <c:pt idx="34">
                  <c:v>0.78175815198100207</c:v>
                </c:pt>
                <c:pt idx="35">
                  <c:v>0.80351765017309995</c:v>
                </c:pt>
                <c:pt idx="36">
                  <c:v>0.82522045956760481</c:v>
                </c:pt>
                <c:pt idx="37">
                  <c:v>0.84686759458010885</c:v>
                </c:pt>
                <c:pt idx="38">
                  <c:v>0.86846005744792198</c:v>
                </c:pt>
                <c:pt idx="39">
                  <c:v>0.88999883848871442</c:v>
                </c:pt>
                <c:pt idx="40">
                  <c:v>0.91148491635148499</c:v>
                </c:pt>
                <c:pt idx="41">
                  <c:v>0.93291925825996092</c:v>
                </c:pt>
                <c:pt idx="42">
                  <c:v>0.9543028202485192</c:v>
                </c:pt>
                <c:pt idx="43">
                  <c:v>0.9756365473907056</c:v>
                </c:pt>
                <c:pt idx="44">
                  <c:v>0.99692137402040992</c:v>
                </c:pt>
                <c:pt idx="45">
                  <c:v>1.0181582239457412</c:v>
                </c:pt>
                <c:pt idx="46">
                  <c:v>1.039348010655629</c:v>
                </c:pt>
                <c:pt idx="47">
                  <c:v>1.0604916375191573</c:v>
                </c:pt>
                <c:pt idx="48">
                  <c:v>1.08158999797762</c:v>
                </c:pt>
                <c:pt idx="49">
                  <c:v>1.1026439757292648</c:v>
                </c:pt>
                <c:pt idx="50">
                  <c:v>1.1236544449066723</c:v>
                </c:pt>
                <c:pt idx="51">
                  <c:v>1.1446222702466908</c:v>
                </c:pt>
                <c:pt idx="52">
                  <c:v>1.1655483072528228</c:v>
                </c:pt>
                <c:pt idx="53">
                  <c:v>1.1864334023499332</c:v>
                </c:pt>
                <c:pt idx="54">
                  <c:v>1.2072783930311179</c:v>
                </c:pt>
                <c:pt idx="55">
                  <c:v>1.2280841079965363</c:v>
                </c:pt>
                <c:pt idx="56">
                  <c:v>1.2488513672839798</c:v>
                </c:pt>
                <c:pt idx="57">
                  <c:v>1.269580982390907</c:v>
                </c:pt>
                <c:pt idx="58">
                  <c:v>1.2902737563876325</c:v>
                </c:pt>
                <c:pt idx="59">
                  <c:v>1.3109304840213098</c:v>
                </c:pt>
                <c:pt idx="60">
                  <c:v>1.331551951810295</c:v>
                </c:pt>
                <c:pt idx="61">
                  <c:v>1.352138938128421</c:v>
                </c:pt>
                <c:pt idx="62">
                  <c:v>1.3726922132786479</c:v>
                </c:pt>
                <c:pt idx="63">
                  <c:v>1.3932125395554789</c:v>
                </c:pt>
                <c:pt idx="64">
                  <c:v>1.413700671295459</c:v>
                </c:pt>
                <c:pt idx="65">
                  <c:v>1.434157354914976</c:v>
                </c:pt>
                <c:pt idx="66">
                  <c:v>1.4545833289344907</c:v>
                </c:pt>
                <c:pt idx="67">
                  <c:v>1.4749793239882076</c:v>
                </c:pt>
                <c:pt idx="68">
                  <c:v>1.4953460628180761</c:v>
                </c:pt>
                <c:pt idx="69">
                  <c:v>1.5156842602508718</c:v>
                </c:pt>
                <c:pt idx="70">
                  <c:v>1.5359946231569521</c:v>
                </c:pt>
                <c:pt idx="71">
                  <c:v>1.556277850389109</c:v>
                </c:pt>
                <c:pt idx="72">
                  <c:v>1.576534632699744</c:v>
                </c:pt>
                <c:pt idx="73">
                  <c:v>1.596765652634379</c:v>
                </c:pt>
                <c:pt idx="74">
                  <c:v>1.6169715843992727</c:v>
                </c:pt>
                <c:pt idx="75">
                  <c:v>1.6371530937006451</c:v>
                </c:pt>
                <c:pt idx="76">
                  <c:v>1.6573108375527192</c:v>
                </c:pt>
                <c:pt idx="77">
                  <c:v>1.6774454640514607</c:v>
                </c:pt>
                <c:pt idx="78">
                  <c:v>1.6975576121105411</c:v>
                </c:pt>
                <c:pt idx="79">
                  <c:v>1.717647911155664</c:v>
                </c:pt>
                <c:pt idx="80">
                  <c:v>1.7377169807729749</c:v>
                </c:pt>
                <c:pt idx="81">
                  <c:v>1.7577654303068413</c:v>
                </c:pt>
                <c:pt idx="82">
                  <c:v>1.7777938584018256</c:v>
                </c:pt>
                <c:pt idx="83">
                  <c:v>1.7978028524832221</c:v>
                </c:pt>
                <c:pt idx="84">
                  <c:v>1.8177929881700763</c:v>
                </c:pt>
                <c:pt idx="85">
                  <c:v>1.8377648286142076</c:v>
                </c:pt>
                <c:pt idx="86">
                  <c:v>1.8577189237584346</c:v>
                </c:pt>
                <c:pt idx="87">
                  <c:v>1.8776558095070148</c:v>
                </c:pt>
                <c:pt idx="88">
                  <c:v>1.8975760068013368</c:v>
                </c:pt>
                <c:pt idx="89">
                  <c:v>1.9174800205942146</c:v>
                </c:pt>
                <c:pt idx="90">
                  <c:v>1.9373683387168787</c:v>
                </c:pt>
                <c:pt idx="91">
                  <c:v>1.9572414306340351</c:v>
                </c:pt>
                <c:pt idx="92">
                  <c:v>1.9770997460843851</c:v>
                </c:pt>
                <c:pt idx="93">
                  <c:v>1.9969437136068886</c:v>
                </c:pt>
                <c:pt idx="94">
                  <c:v>2.0167737389570335</c:v>
                </c:pt>
                <c:pt idx="95">
                  <c:v>2.0365902034225485</c:v>
                </c:pt>
                <c:pt idx="96">
                  <c:v>2.0563934620544684</c:v>
                </c:pt>
                <c:pt idx="97">
                  <c:v>2.0761838418371368</c:v>
                </c:pt>
                <c:pt idx="98">
                  <c:v>2.0959616398293939</c:v>
                </c:pt>
                <c:pt idx="99">
                  <c:v>2.1157271213183089</c:v>
                </c:pt>
                <c:pt idx="100">
                  <c:v>2.1354805180355978</c:v>
                </c:pt>
                <c:pt idx="101">
                  <c:v>2.1552220264942257</c:v>
                </c:pt>
                <c:pt idx="102">
                  <c:v>2.1749518065073801</c:v>
                </c:pt>
                <c:pt idx="103">
                  <c:v>2.1946699799527267</c:v>
                </c:pt>
                <c:pt idx="104">
                  <c:v>2.2143766298406531</c:v>
                </c:pt>
                <c:pt idx="105">
                  <c:v>2.2340717997356192</c:v>
                </c:pt>
                <c:pt idx="106">
                  <c:v>2.2537554935651123</c:v>
                </c:pt>
                <c:pt idx="107">
                  <c:v>2.2734276758322816</c:v>
                </c:pt>
                <c:pt idx="108">
                  <c:v>2.2930882722280517</c:v>
                </c:pt>
                <c:pt idx="109">
                  <c:v>2.3127371706186741</c:v>
                </c:pt>
                <c:pt idx="110">
                  <c:v>2.3323742223675383</c:v>
                </c:pt>
                <c:pt idx="111">
                  <c:v>2.3519992439373039</c:v>
                </c:pt>
                <c:pt idx="112">
                  <c:v>2.3716120187109411</c:v>
                </c:pt>
                <c:pt idx="113">
                  <c:v>2.3912122989681284</c:v>
                </c:pt>
                <c:pt idx="114">
                  <c:v>2.4107998079559265</c:v>
                </c:pt>
                <c:pt idx="115">
                  <c:v>2.4303742419986425</c:v>
                </c:pt>
                <c:pt idx="116">
                  <c:v>2.4499352725999484</c:v>
                </c:pt>
                <c:pt idx="117">
                  <c:v>2.4694825484994607</c:v>
                </c:pt>
                <c:pt idx="118">
                  <c:v>2.489015697655101</c:v>
                </c:pt>
                <c:pt idx="119">
                  <c:v>2.5085343291309528</c:v>
                </c:pt>
                <c:pt idx="120">
                  <c:v>2.5280380348776248</c:v>
                </c:pt>
                <c:pt idx="121">
                  <c:v>2.5475263913981263</c:v>
                </c:pt>
                <c:pt idx="122">
                  <c:v>2.566998961296981</c:v>
                </c:pt>
                <c:pt idx="123">
                  <c:v>2.5864552947138377</c:v>
                </c:pt>
                <c:pt idx="124">
                  <c:v>2.6058949306453694</c:v>
                </c:pt>
                <c:pt idx="125">
                  <c:v>2.6253173981609312</c:v>
                </c:pt>
                <c:pt idx="126">
                  <c:v>2.6447222175184955</c:v>
                </c:pt>
                <c:pt idx="127">
                  <c:v>2.6641089011878991</c:v>
                </c:pt>
                <c:pt idx="128">
                  <c:v>2.6834769547886212</c:v>
                </c:pt>
                <c:pt idx="129">
                  <c:v>2.7028258779492025</c:v>
                </c:pt>
                <c:pt idx="130">
                  <c:v>2.7221551650951601</c:v>
                </c:pt>
                <c:pt idx="131">
                  <c:v>2.7414643061718666</c:v>
                </c:pt>
                <c:pt idx="132">
                  <c:v>2.760752787308427</c:v>
                </c:pt>
                <c:pt idx="133">
                  <c:v>2.7800200914281166</c:v>
                </c:pt>
                <c:pt idx="134">
                  <c:v>2.7992656988104687</c:v>
                </c:pt>
                <c:pt idx="135">
                  <c:v>2.81848908760964</c:v>
                </c:pt>
                <c:pt idx="136">
                  <c:v>2.8376897343332455</c:v>
                </c:pt>
                <c:pt idx="137">
                  <c:v>2.8568671142854343</c:v>
                </c:pt>
                <c:pt idx="138">
                  <c:v>2.8760207019776103</c:v>
                </c:pt>
                <c:pt idx="139">
                  <c:v>2.895149971509841</c:v>
                </c:pt>
                <c:pt idx="140">
                  <c:v>2.9142543969256898</c:v>
                </c:pt>
                <c:pt idx="141">
                  <c:v>2.9333334525429153</c:v>
                </c:pt>
                <c:pt idx="142">
                  <c:v>2.9523866132622292</c:v>
                </c:pt>
                <c:pt idx="143">
                  <c:v>2.9714133548560691</c:v>
                </c:pt>
                <c:pt idx="144">
                  <c:v>2.9904131542391372</c:v>
                </c:pt>
                <c:pt idx="145">
                  <c:v>3.0093854897222743</c:v>
                </c:pt>
                <c:pt idx="146">
                  <c:v>3.0283298412510673</c:v>
                </c:pt>
                <c:pt idx="147">
                  <c:v>3.047245690630453</c:v>
                </c:pt>
                <c:pt idx="148">
                  <c:v>3.0661325217364346</c:v>
                </c:pt>
                <c:pt idx="149">
                  <c:v>3.0849898207159305</c:v>
                </c:pt>
                <c:pt idx="150">
                  <c:v>3.1038170761756532</c:v>
                </c:pt>
                <c:pt idx="151">
                  <c:v>3.1226137793608366</c:v>
                </c:pt>
                <c:pt idx="152">
                  <c:v>3.1413794243245436</c:v>
                </c:pt>
                <c:pt idx="153">
                  <c:v>3.1601135080882132</c:v>
                </c:pt>
                <c:pt idx="154">
                  <c:v>3.1788155307940378</c:v>
                </c:pt>
                <c:pt idx="155">
                  <c:v>3.1974849958497145</c:v>
                </c:pt>
                <c:pt idx="156">
                  <c:v>3.2161214100660467</c:v>
                </c:pt>
                <c:pt idx="157">
                  <c:v>3.2347242837878403</c:v>
                </c:pt>
                <c:pt idx="158">
                  <c:v>3.2532931310184887</c:v>
                </c:pt>
                <c:pt idx="159">
                  <c:v>3.2718274695386085</c:v>
                </c:pt>
                <c:pt idx="160">
                  <c:v>3.2903268210190513</c:v>
                </c:pt>
                <c:pt idx="161">
                  <c:v>3.3087907111285921</c:v>
                </c:pt>
                <c:pt idx="162">
                  <c:v>3.3272186696365633</c:v>
                </c:pt>
                <c:pt idx="163">
                  <c:v>3.3456102305106836</c:v>
                </c:pt>
                <c:pt idx="164">
                  <c:v>3.363964932010306</c:v>
                </c:pt>
                <c:pt idx="165">
                  <c:v>3.3822823167752962</c:v>
                </c:pt>
                <c:pt idx="166">
                  <c:v>3.4005619319107265</c:v>
                </c:pt>
                <c:pt idx="167">
                  <c:v>3.4188033290675643</c:v>
                </c:pt>
                <c:pt idx="168">
                  <c:v>3.4370060645195131</c:v>
                </c:pt>
                <c:pt idx="169">
                  <c:v>3.4551696992361554</c:v>
                </c:pt>
                <c:pt idx="170">
                  <c:v>3.4732937989525361</c:v>
                </c:pt>
                <c:pt idx="171">
                  <c:v>3.49137793423531</c:v>
                </c:pt>
                <c:pt idx="172">
                  <c:v>3.5094216805455751</c:v>
                </c:pt>
                <c:pt idx="173">
                  <c:v>3.5274246182984976</c:v>
                </c:pt>
                <c:pt idx="174">
                  <c:v>3.5453863329198332</c:v>
                </c:pt>
                <c:pt idx="175">
                  <c:v>3.5633064148994409</c:v>
                </c:pt>
                <c:pt idx="176">
                  <c:v>3.5811844598418756</c:v>
                </c:pt>
                <c:pt idx="177">
                  <c:v>3.5990200685141445</c:v>
                </c:pt>
                <c:pt idx="178">
                  <c:v>3.6168128468907099</c:v>
                </c:pt>
                <c:pt idx="179">
                  <c:v>3.6345624061958075</c:v>
                </c:pt>
                <c:pt idx="180">
                  <c:v>3.6522683629431523</c:v>
                </c:pt>
                <c:pt idx="181">
                  <c:v>3.6699303389731028</c:v>
                </c:pt>
                <c:pt idx="182">
                  <c:v>3.6875479614873408</c:v>
                </c:pt>
                <c:pt idx="183">
                  <c:v>3.7051208630811305</c:v>
                </c:pt>
                <c:pt idx="184">
                  <c:v>3.7226486817732169</c:v>
                </c:pt>
                <c:pt idx="185">
                  <c:v>3.7401310610334138</c:v>
                </c:pt>
                <c:pt idx="186">
                  <c:v>3.7575676498079362</c:v>
                </c:pt>
                <c:pt idx="187">
                  <c:v>3.7749581025425321</c:v>
                </c:pt>
                <c:pt idx="188">
                  <c:v>3.792302079203457</c:v>
                </c:pt>
                <c:pt idx="189">
                  <c:v>3.8095992452963423</c:v>
                </c:pt>
                <c:pt idx="190">
                  <c:v>3.8268492718830021</c:v>
                </c:pt>
                <c:pt idx="191">
                  <c:v>3.8440518355962232</c:v>
                </c:pt>
                <c:pt idx="192">
                  <c:v>3.8612066186525849</c:v>
                </c:pt>
                <c:pt idx="193">
                  <c:v>3.8783133088633441</c:v>
                </c:pt>
                <c:pt idx="194">
                  <c:v>3.8953715996434335</c:v>
                </c:pt>
                <c:pt idx="195">
                  <c:v>3.9123811900186096</c:v>
                </c:pt>
                <c:pt idx="196">
                  <c:v>3.9293417846307928</c:v>
                </c:pt>
                <c:pt idx="197">
                  <c:v>3.9462530937416331</c:v>
                </c:pt>
                <c:pt idx="198">
                  <c:v>3.9631148332343473</c:v>
                </c:pt>
                <c:pt idx="199">
                  <c:v>3.9799267246138559</c:v>
                </c:pt>
                <c:pt idx="200">
                  <c:v>3.9966884950052637</c:v>
                </c:pt>
                <c:pt idx="201">
                  <c:v>4.013399877150718</c:v>
                </c:pt>
                <c:pt idx="202">
                  <c:v>4.0300606094046767</c:v>
                </c:pt>
                <c:pt idx="203">
                  <c:v>4.046670435727628</c:v>
                </c:pt>
                <c:pt idx="204">
                  <c:v>4.063229105678289</c:v>
                </c:pt>
                <c:pt idx="205">
                  <c:v>4.079736374404324</c:v>
                </c:pt>
                <c:pt idx="206">
                  <c:v>4.0961920026316125</c:v>
                </c:pt>
                <c:pt idx="207">
                  <c:v>4.1125957566521016</c:v>
                </c:pt>
                <c:pt idx="208">
                  <c:v>4.1289474083102746</c:v>
                </c:pt>
                <c:pt idx="209">
                  <c:v>4.145246734988274</c:v>
                </c:pt>
                <c:pt idx="210">
                  <c:v>4.1614935195897012</c:v>
                </c:pt>
                <c:pt idx="211">
                  <c:v>4.1776875505221369</c:v>
                </c:pt>
                <c:pt idx="212">
                  <c:v>4.1938286216784064</c:v>
                </c:pt>
                <c:pt idx="213">
                  <c:v>4.2099165324166226</c:v>
                </c:pt>
                <c:pt idx="214">
                  <c:v>4.2259510875390403</c:v>
                </c:pt>
                <c:pt idx="215">
                  <c:v>4.2419320972697516</c:v>
                </c:pt>
                <c:pt idx="216">
                  <c:v>4.2578593772312532</c:v>
                </c:pt>
                <c:pt idx="217">
                  <c:v>4.2737327484199152</c:v>
                </c:pt>
                <c:pt idx="218">
                  <c:v>4.2895520371803855</c:v>
                </c:pt>
                <c:pt idx="219">
                  <c:v>4.3053170751789525</c:v>
                </c:pt>
                <c:pt idx="220">
                  <c:v>4.3210276993759065</c:v>
                </c:pt>
                <c:pt idx="221">
                  <c:v>4.3366837519969179</c:v>
                </c:pt>
                <c:pt idx="222">
                  <c:v>4.3522850805034681</c:v>
                </c:pt>
                <c:pt idx="223">
                  <c:v>4.3678315375623624</c:v>
                </c:pt>
                <c:pt idx="224">
                  <c:v>4.3833229810143521</c:v>
                </c:pt>
                <c:pt idx="225">
                  <c:v>4.3987592738418915</c:v>
                </c:pt>
                <c:pt idx="226">
                  <c:v>4.4141402841360611</c:v>
                </c:pt>
                <c:pt idx="227">
                  <c:v>4.4294658850626885</c:v>
                </c:pt>
                <c:pt idx="228">
                  <c:v>4.4447359548276841</c:v>
                </c:pt>
                <c:pt idx="229">
                  <c:v>4.4599503766416291</c:v>
                </c:pt>
                <c:pt idx="230">
                  <c:v>4.4751090386836383</c:v>
                </c:pt>
                <c:pt idx="231">
                  <c:v>4.4902118340645236</c:v>
                </c:pt>
                <c:pt idx="232">
                  <c:v>4.5052586607892904</c:v>
                </c:pt>
                <c:pt idx="233">
                  <c:v>4.5202494217189813</c:v>
                </c:pt>
                <c:pt idx="234">
                  <c:v>4.5351840245319073</c:v>
                </c:pt>
                <c:pt idx="235">
                  <c:v>4.5500623816842811</c:v>
                </c:pt>
                <c:pt idx="236">
                  <c:v>4.5648844103702846</c:v>
                </c:pt>
                <c:pt idx="237">
                  <c:v>4.5796500324815872</c:v>
                </c:pt>
                <c:pt idx="238">
                  <c:v>4.5943591745663515</c:v>
                </c:pt>
                <c:pt idx="239">
                  <c:v>4.6090117677877389</c:v>
                </c:pt>
                <c:pt idx="240">
                  <c:v>4.6236077478819464</c:v>
                </c:pt>
                <c:pt idx="241">
                  <c:v>4.6381470551157928</c:v>
                </c:pt>
                <c:pt idx="242">
                  <c:v>4.652629634243886</c:v>
                </c:pt>
                <c:pt idx="243">
                  <c:v>4.6670554344653823</c:v>
                </c:pt>
                <c:pt idx="244">
                  <c:v>4.6814244093803712</c:v>
                </c:pt>
                <c:pt idx="245">
                  <c:v>4.6957365169459013</c:v>
                </c:pt>
                <c:pt idx="246">
                  <c:v>4.7099917194316721</c:v>
                </c:pt>
                <c:pt idx="247">
                  <c:v>4.7241899833754104</c:v>
                </c:pt>
                <c:pt idx="248">
                  <c:v>4.7383312795379577</c:v>
                </c:pt>
                <c:pt idx="249">
                  <c:v>4.7524155828580836</c:v>
                </c:pt>
                <c:pt idx="250">
                  <c:v>4.7664428724070484</c:v>
                </c:pt>
                <c:pt idx="251">
                  <c:v>4.7804131313429359</c:v>
                </c:pt>
                <c:pt idx="252">
                  <c:v>4.7943263468647723</c:v>
                </c:pt>
                <c:pt idx="253">
                  <c:v>4.8081825101664553</c:v>
                </c:pt>
                <c:pt idx="254">
                  <c:v>4.8219816163905111</c:v>
                </c:pt>
                <c:pt idx="255">
                  <c:v>4.8357236645816934</c:v>
                </c:pt>
                <c:pt idx="256">
                  <c:v>4.8494086576404491</c:v>
                </c:pt>
                <c:pt idx="257">
                  <c:v>4.8630366022762654</c:v>
                </c:pt>
                <c:pt idx="258">
                  <c:v>4.8766075089609169</c:v>
                </c:pt>
                <c:pt idx="259">
                  <c:v>4.8901213918816246</c:v>
                </c:pt>
                <c:pt idx="260">
                  <c:v>4.9035782688941554</c:v>
                </c:pt>
                <c:pt idx="261">
                  <c:v>4.9169781614758659</c:v>
                </c:pt>
                <c:pt idx="262">
                  <c:v>4.9303210946787148</c:v>
                </c:pt>
                <c:pt idx="263">
                  <c:v>4.9436070970822534</c:v>
                </c:pt>
                <c:pt idx="264">
                  <c:v>4.9568362007466185</c:v>
                </c:pt>
                <c:pt idx="265">
                  <c:v>4.9700084411655316</c:v>
                </c:pt>
                <c:pt idx="266">
                  <c:v>4.9831238572193275</c:v>
                </c:pt>
                <c:pt idx="267">
                  <c:v>4.9961824911280228</c:v>
                </c:pt>
                <c:pt idx="268">
                  <c:v>5.0091843884044405</c:v>
                </c:pt>
                <c:pt idx="269">
                  <c:v>5.0221295978074005</c:v>
                </c:pt>
                <c:pt idx="270">
                  <c:v>5.0350181712949933</c:v>
                </c:pt>
              </c:numCache>
            </c:numRef>
          </c:xVal>
          <c:yVal>
            <c:numRef>
              <c:f>'0ft'!$E$19:$E$289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1.8912851239767232</c:v>
                </c:pt>
                <c:pt idx="2">
                  <c:v>2.0273515093502872</c:v>
                </c:pt>
                <c:pt idx="3">
                  <c:v>2.1617039663896991</c:v>
                </c:pt>
                <c:pt idx="4">
                  <c:v>2.2943562603913898</c:v>
                </c:pt>
                <c:pt idx="5">
                  <c:v>2.4253218737535218</c:v>
                </c:pt>
                <c:pt idx="6">
                  <c:v>2.5546140123478955</c:v>
                </c:pt>
                <c:pt idx="7">
                  <c:v>2.6822456116967541</c:v>
                </c:pt>
                <c:pt idx="8">
                  <c:v>2.808229342961349</c:v>
                </c:pt>
                <c:pt idx="9">
                  <c:v>2.9325776187488515</c:v>
                </c:pt>
                <c:pt idx="10">
                  <c:v>3.0553025987439177</c:v>
                </c:pt>
                <c:pt idx="11">
                  <c:v>3.1764161951709564</c:v>
                </c:pt>
                <c:pt idx="12">
                  <c:v>3.2959300780929044</c:v>
                </c:pt>
                <c:pt idx="13">
                  <c:v>3.4138556805520759</c:v>
                </c:pt>
                <c:pt idx="14">
                  <c:v>3.5302042035584309</c:v>
                </c:pt>
                <c:pt idx="15">
                  <c:v>3.6449866209303856</c:v>
                </c:pt>
                <c:pt idx="16">
                  <c:v>3.7582136839930964</c:v>
                </c:pt>
                <c:pt idx="17">
                  <c:v>3.8698959261389354</c:v>
                </c:pt>
                <c:pt idx="18">
                  <c:v>3.9800436672547073</c:v>
                </c:pt>
                <c:pt idx="19">
                  <c:v>4.0886670180199651</c:v>
                </c:pt>
                <c:pt idx="20">
                  <c:v>4.195775884080617</c:v>
                </c:pt>
                <c:pt idx="21">
                  <c:v>4.3013799701018556</c:v>
                </c:pt>
                <c:pt idx="22">
                  <c:v>4.4054887837042829</c:v>
                </c:pt>
                <c:pt idx="23">
                  <c:v>4.5081116392869518</c:v>
                </c:pt>
                <c:pt idx="24">
                  <c:v>4.6092576617409078</c:v>
                </c:pt>
                <c:pt idx="25">
                  <c:v>4.7089357900566808</c:v>
                </c:pt>
                <c:pt idx="26">
                  <c:v>4.8071547808290349</c:v>
                </c:pt>
                <c:pt idx="27">
                  <c:v>4.903923211662172</c:v>
                </c:pt>
                <c:pt idx="28">
                  <c:v>4.9992494844784572</c:v>
                </c:pt>
                <c:pt idx="29">
                  <c:v>5.0931418287336268</c:v>
                </c:pt>
                <c:pt idx="30">
                  <c:v>5.1856083045413204</c:v>
                </c:pt>
                <c:pt idx="31">
                  <c:v>5.2766568057096883</c:v>
                </c:pt>
                <c:pt idx="32">
                  <c:v>5.366295062692708</c:v>
                </c:pt>
                <c:pt idx="33">
                  <c:v>5.454530645458763</c:v>
                </c:pt>
                <c:pt idx="34">
                  <c:v>5.5413709662789365</c:v>
                </c:pt>
                <c:pt idx="35">
                  <c:v>5.6268232824373907</c:v>
                </c:pt>
                <c:pt idx="36">
                  <c:v>5.7108946988661051</c:v>
                </c:pt>
                <c:pt idx="37">
                  <c:v>5.7935921707061917</c:v>
                </c:pt>
                <c:pt idx="38">
                  <c:v>5.8749225057978993</c:v>
                </c:pt>
                <c:pt idx="39">
                  <c:v>5.954892367101368</c:v>
                </c:pt>
                <c:pt idx="40">
                  <c:v>6.0335082750501128</c:v>
                </c:pt>
                <c:pt idx="41">
                  <c:v>6.1107766098391529</c:v>
                </c:pt>
                <c:pt idx="42">
                  <c:v>6.1867036136496392</c:v>
                </c:pt>
                <c:pt idx="43">
                  <c:v>6.2612953928117658</c:v>
                </c:pt>
                <c:pt idx="44">
                  <c:v>6.3345579199077093</c:v>
                </c:pt>
                <c:pt idx="45">
                  <c:v>6.406497035816261</c:v>
                </c:pt>
                <c:pt idx="46">
                  <c:v>6.4771184517007914</c:v>
                </c:pt>
                <c:pt idx="47">
                  <c:v>6.5464277509421116</c:v>
                </c:pt>
                <c:pt idx="48">
                  <c:v>6.6144303910177742</c:v>
                </c:pt>
                <c:pt idx="49">
                  <c:v>6.681131705329296</c:v>
                </c:pt>
                <c:pt idx="50">
                  <c:v>6.7465369049787505</c:v>
                </c:pt>
                <c:pt idx="51">
                  <c:v>6.810651080496144</c:v>
                </c:pt>
                <c:pt idx="52">
                  <c:v>6.8734792035189471</c:v>
                </c:pt>
                <c:pt idx="53">
                  <c:v>6.9350261284251395</c:v>
                </c:pt>
                <c:pt idx="54">
                  <c:v>6.9952965939210721</c:v>
                </c:pt>
                <c:pt idx="55">
                  <c:v>7.054295224585454</c:v>
                </c:pt>
                <c:pt idx="56">
                  <c:v>7.1120265323707361</c:v>
                </c:pt>
                <c:pt idx="57">
                  <c:v>7.1684949180631552</c:v>
                </c:pt>
                <c:pt idx="58">
                  <c:v>7.2237046727026897</c:v>
                </c:pt>
                <c:pt idx="59">
                  <c:v>7.2776599789641656</c:v>
                </c:pt>
                <c:pt idx="60">
                  <c:v>7.3303649125007739</c:v>
                </c:pt>
                <c:pt idx="61">
                  <c:v>7.3818234432512355</c:v>
                </c:pt>
                <c:pt idx="62">
                  <c:v>7.4320394367118956</c:v>
                </c:pt>
                <c:pt idx="63">
                  <c:v>7.4810166551750257</c:v>
                </c:pt>
                <c:pt idx="64">
                  <c:v>7.5287587589346661</c:v>
                </c:pt>
                <c:pt idx="65">
                  <c:v>7.5752693074613608</c:v>
                </c:pt>
                <c:pt idx="66">
                  <c:v>7.6205517605472126</c:v>
                </c:pt>
                <c:pt idx="67">
                  <c:v>7.6646094794227455</c:v>
                </c:pt>
                <c:pt idx="68">
                  <c:v>7.7074457278471433</c:v>
                </c:pt>
                <c:pt idx="69">
                  <c:v>7.7490636731735476</c:v>
                </c:pt>
                <c:pt idx="70">
                  <c:v>7.7894663873912267</c:v>
                </c:pt>
                <c:pt idx="71">
                  <c:v>7.8286568481465686</c:v>
                </c:pt>
                <c:pt idx="72">
                  <c:v>7.8666379397450577</c:v>
                </c:pt>
                <c:pt idx="73">
                  <c:v>7.903412454136598</c:v>
                </c:pt>
                <c:pt idx="74">
                  <c:v>7.9389830918868292</c:v>
                </c:pt>
                <c:pt idx="75">
                  <c:v>7.97335246313739</c:v>
                </c:pt>
                <c:pt idx="76">
                  <c:v>8.0065230885584668</c:v>
                </c:pt>
                <c:pt idx="77">
                  <c:v>8.0384974002974161</c:v>
                </c:pt>
                <c:pt idx="78">
                  <c:v>8.0692777429277811</c:v>
                </c:pt>
                <c:pt idx="79">
                  <c:v>8.0988663744036611</c:v>
                </c:pt>
                <c:pt idx="80">
                  <c:v>8.1272654670251523</c:v>
                </c:pt>
                <c:pt idx="81">
                  <c:v>8.1544771084214442</c:v>
                </c:pt>
                <c:pt idx="82">
                  <c:v>8.1805033025592273</c:v>
                </c:pt>
                <c:pt idx="83">
                  <c:v>8.2053459707852756</c:v>
                </c:pt>
                <c:pt idx="84">
                  <c:v>8.2290069529135277</c:v>
                </c:pt>
                <c:pt idx="85">
                  <c:v>8.251488008368641</c:v>
                </c:pt>
                <c:pt idx="86">
                  <c:v>8.2727908173999349</c:v>
                </c:pt>
                <c:pt idx="87">
                  <c:v>8.2929169823818487</c:v>
                </c:pt>
                <c:pt idx="88">
                  <c:v>8.3118680292195286</c:v>
                </c:pt>
                <c:pt idx="89">
                  <c:v>8.3296454088809373</c:v>
                </c:pt>
                <c:pt idx="90">
                  <c:v>8.3462504990798845</c:v>
                </c:pt>
                <c:pt idx="91">
                  <c:v>8.3616846061375814</c:v>
                </c:pt>
                <c:pt idx="92">
                  <c:v>8.375948967053489</c:v>
                </c:pt>
                <c:pt idx="93">
                  <c:v>8.389044751819327</c:v>
                </c:pt>
                <c:pt idx="94">
                  <c:v>8.4009730660125843</c:v>
                </c:pt>
                <c:pt idx="95">
                  <c:v>8.4117349537076063</c:v>
                </c:pt>
                <c:pt idx="96">
                  <c:v>8.4213314007424884</c:v>
                </c:pt>
                <c:pt idx="97">
                  <c:v>8.4297633383782138</c:v>
                </c:pt>
                <c:pt idx="98">
                  <c:v>8.4370316473818772</c:v>
                </c:pt>
                <c:pt idx="99">
                  <c:v>8.4431371625578784</c:v>
                </c:pt>
                <c:pt idx="100">
                  <c:v>8.4480806777391813</c:v>
                </c:pt>
                <c:pt idx="101">
                  <c:v>8.4518629512349168</c:v>
                </c:pt>
                <c:pt idx="102">
                  <c:v>8.4544847117113395</c:v>
                </c:pt>
                <c:pt idx="103">
                  <c:v>8.4559466644613348</c:v>
                </c:pt>
                <c:pt idx="104">
                  <c:v>8.4562494979951968</c:v>
                </c:pt>
                <c:pt idx="105">
                  <c:v>8.4553938908645758</c:v>
                </c:pt>
                <c:pt idx="106">
                  <c:v>8.453380518614706</c:v>
                </c:pt>
                <c:pt idx="107">
                  <c:v>8.4502100607496882</c:v>
                </c:pt>
                <c:pt idx="108">
                  <c:v>8.4458832075930435</c:v>
                </c:pt>
                <c:pt idx="109">
                  <c:v>8.44040066693141</c:v>
                </c:pt>
                <c:pt idx="110">
                  <c:v>8.4337631703423614</c:v>
                </c:pt>
                <c:pt idx="111">
                  <c:v>8.4259714791259714</c:v>
                </c:pt>
                <c:pt idx="112">
                  <c:v>8.4170263897815847</c:v>
                </c:pt>
                <c:pt idx="113">
                  <c:v>8.4069287389938054</c:v>
                </c:pt>
                <c:pt idx="114">
                  <c:v>8.3956794081127981</c:v>
                </c:pt>
                <c:pt idx="115">
                  <c:v>8.3832793271321133</c:v>
                </c:pt>
                <c:pt idx="116">
                  <c:v>8.3697294781815295</c:v>
                </c:pt>
                <c:pt idx="117">
                  <c:v>8.3550308985627453</c:v>
                </c:pt>
                <c:pt idx="118">
                  <c:v>8.3391846833622942</c:v>
                </c:pt>
                <c:pt idx="119">
                  <c:v>8.3221919876794725</c:v>
                </c:pt>
                <c:pt idx="120">
                  <c:v>8.3040540285079754</c:v>
                </c:pt>
                <c:pt idx="121">
                  <c:v>8.2847720863090402</c:v>
                </c:pt>
                <c:pt idx="122">
                  <c:v>8.2643475063117666</c:v>
                </c:pt>
                <c:pt idx="123">
                  <c:v>8.2427816995734435</c:v>
                </c:pt>
                <c:pt idx="124">
                  <c:v>8.2200761438295267</c:v>
                </c:pt>
                <c:pt idx="125">
                  <c:v>8.1962323841596447</c:v>
                </c:pt>
                <c:pt idx="126">
                  <c:v>8.1712520334928289</c:v>
                </c:pt>
                <c:pt idx="127">
                  <c:v>8.1451367729722062</c:v>
                </c:pt>
                <c:pt idx="128">
                  <c:v>8.1178883521966974</c:v>
                </c:pt>
                <c:pt idx="129">
                  <c:v>8.0895085893548551</c:v>
                </c:pt>
                <c:pt idx="130">
                  <c:v>8.0599993712638511</c:v>
                </c:pt>
                <c:pt idx="131">
                  <c:v>8.0293626533247799</c:v>
                </c:pt>
                <c:pt idx="132">
                  <c:v>7.9976004594038672</c:v>
                </c:pt>
                <c:pt idx="133">
                  <c:v>7.9647148816477831</c:v>
                </c:pt>
                <c:pt idx="134">
                  <c:v>7.9307080802401151</c:v>
                </c:pt>
                <c:pt idx="135">
                  <c:v>7.8955822831050497</c:v>
                </c:pt>
                <c:pt idx="136">
                  <c:v>7.8593397855634821</c:v>
                </c:pt>
                <c:pt idx="137">
                  <c:v>7.8219829499460438</c:v>
                </c:pt>
                <c:pt idx="138">
                  <c:v>7.7835142051669504</c:v>
                </c:pt>
                <c:pt idx="139">
                  <c:v>7.7439360462620508</c:v>
                </c:pt>
                <c:pt idx="140">
                  <c:v>7.7032510338940279</c:v>
                </c:pt>
                <c:pt idx="141">
                  <c:v>7.6614617938273337</c:v>
                </c:pt>
                <c:pt idx="142">
                  <c:v>7.6185710163751397</c:v>
                </c:pt>
                <c:pt idx="143">
                  <c:v>7.5745814558203035</c:v>
                </c:pt>
                <c:pt idx="144">
                  <c:v>7.5294959298121524</c:v>
                </c:pt>
                <c:pt idx="145">
                  <c:v>7.4833173187406699</c:v>
                </c:pt>
                <c:pt idx="146">
                  <c:v>7.436048565089532</c:v>
                </c:pt>
                <c:pt idx="147">
                  <c:v>7.3876926727692851</c:v>
                </c:pt>
                <c:pt idx="148">
                  <c:v>7.3382527064318541</c:v>
                </c:pt>
                <c:pt idx="149">
                  <c:v>7.2877317907674595</c:v>
                </c:pt>
                <c:pt idx="150">
                  <c:v>7.23613310978494</c:v>
                </c:pt>
                <c:pt idx="151">
                  <c:v>7.1834599060764015</c:v>
                </c:pt>
                <c:pt idx="152">
                  <c:v>7.1297154800670546</c:v>
                </c:pt>
                <c:pt idx="153">
                  <c:v>7.0749031892510397</c:v>
                </c:pt>
                <c:pt idx="154">
                  <c:v>7.0190264474140029</c:v>
                </c:pt>
                <c:pt idx="155">
                  <c:v>6.9620887238431353</c:v>
                </c:pt>
                <c:pt idx="156">
                  <c:v>6.9040935425253522</c:v>
                </c:pt>
                <c:pt idx="157">
                  <c:v>6.8450444813342726</c:v>
                </c:pt>
                <c:pt idx="158">
                  <c:v>6.7849451712066076</c:v>
                </c:pt>
                <c:pt idx="159">
                  <c:v>6.7237992953085683</c:v>
                </c:pt>
                <c:pt idx="160">
                  <c:v>6.6616105881928629</c:v>
                </c:pt>
                <c:pt idx="161">
                  <c:v>6.5983828349468432</c:v>
                </c:pt>
                <c:pt idx="162">
                  <c:v>6.5341198703323489</c:v>
                </c:pt>
                <c:pt idx="163">
                  <c:v>6.4688255779177641</c:v>
                </c:pt>
                <c:pt idx="164">
                  <c:v>6.4025038892028148</c:v>
                </c:pt>
                <c:pt idx="165">
                  <c:v>6.3351587827365989</c:v>
                </c:pt>
                <c:pt idx="166">
                  <c:v>6.2667942832293413</c:v>
                </c:pt>
                <c:pt idx="167">
                  <c:v>6.1974144606583579</c:v>
                </c:pt>
                <c:pt idx="168">
                  <c:v>6.1270234293686938</c:v>
                </c:pt>
                <c:pt idx="169">
                  <c:v>6.0556253471689034</c:v>
                </c:pt>
                <c:pt idx="170">
                  <c:v>5.9832244144224198</c:v>
                </c:pt>
                <c:pt idx="171">
                  <c:v>5.9098248731349647</c:v>
                </c:pt>
                <c:pt idx="172">
                  <c:v>5.8354310060384327</c:v>
                </c:pt>
                <c:pt idx="173">
                  <c:v>5.7600471356716811</c:v>
                </c:pt>
                <c:pt idx="174">
                  <c:v>5.6836776234586512</c:v>
                </c:pt>
                <c:pt idx="175">
                  <c:v>5.6063268687842349</c:v>
                </c:pt>
                <c:pt idx="176">
                  <c:v>5.5279993080682956</c:v>
                </c:pt>
                <c:pt idx="177">
                  <c:v>5.4486994138382512</c:v>
                </c:pt>
                <c:pt idx="178">
                  <c:v>5.3684316938006109</c:v>
                </c:pt>
                <c:pt idx="179">
                  <c:v>5.2872006899118569</c:v>
                </c:pt>
                <c:pt idx="180">
                  <c:v>5.2050109774490547</c:v>
                </c:pt>
                <c:pt idx="181">
                  <c:v>5.1218671640805713</c:v>
                </c:pt>
                <c:pt idx="182">
                  <c:v>5.0377738889372674</c:v>
                </c:pt>
                <c:pt idx="183">
                  <c:v>4.952735821684529</c:v>
                </c:pt>
                <c:pt idx="184">
                  <c:v>4.8667576615954973</c:v>
                </c:pt>
                <c:pt idx="185">
                  <c:v>4.7798441366258473</c:v>
                </c:pt>
                <c:pt idx="186">
                  <c:v>4.6920000024904551</c:v>
                </c:pt>
                <c:pt idx="187">
                  <c:v>4.6032300417422958</c:v>
                </c:pt>
                <c:pt idx="188">
                  <c:v>4.5135390628539032</c:v>
                </c:pt>
                <c:pt idx="189">
                  <c:v>4.4229318993017097</c:v>
                </c:pt>
                <c:pt idx="190">
                  <c:v>4.3314134086535896</c:v>
                </c:pt>
                <c:pt idx="191">
                  <c:v>4.2389884716599102</c:v>
                </c:pt>
                <c:pt idx="192">
                  <c:v>4.1456619913484021</c:v>
                </c:pt>
                <c:pt idx="193">
                  <c:v>4.0514388921231337</c:v>
                </c:pt>
                <c:pt idx="194">
                  <c:v>3.9563241188678888</c:v>
                </c:pt>
                <c:pt idx="195">
                  <c:v>3.8603226360542275</c:v>
                </c:pt>
                <c:pt idx="196">
                  <c:v>3.7634394268545006</c:v>
                </c:pt>
                <c:pt idx="197">
                  <c:v>3.6656794922600913</c:v>
                </c:pt>
                <c:pt idx="198">
                  <c:v>3.5670478502051415</c:v>
                </c:pt>
                <c:pt idx="199">
                  <c:v>3.4675495346960195</c:v>
                </c:pt>
                <c:pt idx="200">
                  <c:v>3.3671895949467725</c:v>
                </c:pt>
                <c:pt idx="201">
                  <c:v>3.2659730945208048</c:v>
                </c:pt>
                <c:pt idx="202">
                  <c:v>3.1639051104790137</c:v>
                </c:pt>
                <c:pt idx="203">
                  <c:v>3.0609907325346066</c:v>
                </c:pt>
                <c:pt idx="204">
                  <c:v>2.9572350622148194</c:v>
                </c:pt>
                <c:pt idx="205">
                  <c:v>2.8526432120297445</c:v>
                </c:pt>
                <c:pt idx="206">
                  <c:v>2.7472203046484709</c:v>
                </c:pt>
                <c:pt idx="207">
                  <c:v>2.6409714720827351</c:v>
                </c:pt>
                <c:pt idx="208">
                  <c:v>2.5339018548782679</c:v>
                </c:pt>
                <c:pt idx="209">
                  <c:v>2.4260166013140219</c:v>
                </c:pt>
                <c:pt idx="210">
                  <c:v>2.3173208666094509</c:v>
                </c:pt>
                <c:pt idx="211">
                  <c:v>2.2078198121400114</c:v>
                </c:pt>
                <c:pt idx="212">
                  <c:v>2.0975186046610439</c:v>
                </c:pt>
                <c:pt idx="213">
                  <c:v>1.9864224155401873</c:v>
                </c:pt>
                <c:pt idx="214">
                  <c:v>1.8745364199984738</c:v>
                </c:pt>
                <c:pt idx="215">
                  <c:v>1.7618657963602427</c:v>
                </c:pt>
                <c:pt idx="216">
                  <c:v>1.6484157253120035</c:v>
                </c:pt>
                <c:pt idx="217">
                  <c:v>1.5341913891703771</c:v>
                </c:pt>
                <c:pt idx="218">
                  <c:v>1.41919797115923</c:v>
                </c:pt>
                <c:pt idx="219">
                  <c:v>1.3034406546961148</c:v>
                </c:pt>
                <c:pt idx="220">
                  <c:v>1.1869246226881238</c:v>
                </c:pt>
                <c:pt idx="221">
                  <c:v>1.0696550568372503</c:v>
                </c:pt>
                <c:pt idx="222">
                  <c:v>0.95163713695535301</c:v>
                </c:pt>
                <c:pt idx="223">
                  <c:v>0.83287604028880857</c:v>
                </c:pt>
                <c:pt idx="224">
                  <c:v>0.71337694085292935</c:v>
                </c:pt>
                <c:pt idx="225">
                  <c:v>0.59314500877622234</c:v>
                </c:pt>
                <c:pt idx="226">
                  <c:v>0.47218540965455369</c:v>
                </c:pt>
                <c:pt idx="227">
                  <c:v>0.35050330391528139</c:v>
                </c:pt>
                <c:pt idx="228">
                  <c:v>0.22810384619140961</c:v>
                </c:pt>
                <c:pt idx="229">
                  <c:v>0.10499218470581395</c:v>
                </c:pt>
                <c:pt idx="230">
                  <c:v>-1.8826539334418996E-2</c:v>
                </c:pt>
                <c:pt idx="231">
                  <c:v>-0.14334719233350054</c:v>
                </c:pt>
                <c:pt idx="232">
                  <c:v>-0.26856464889226567</c:v>
                </c:pt>
                <c:pt idx="233">
                  <c:v>-0.39447379238328895</c:v>
                </c:pt>
                <c:pt idx="234">
                  <c:v>-0.52106951551576985</c:v>
                </c:pt>
                <c:pt idx="235">
                  <c:v>-0.64834672089017165</c:v>
                </c:pt>
                <c:pt idx="236">
                  <c:v>-0.7763003215426032</c:v>
                </c:pt>
                <c:pt idx="237">
                  <c:v>-0.90492524147893838</c:v>
                </c:pt>
                <c:pt idx="238">
                  <c:v>-1.0342164161986724</c:v>
                </c:pt>
                <c:pt idx="239">
                  <c:v>-1.1641687932085187</c:v>
                </c:pt>
                <c:pt idx="240">
                  <c:v>-1.2947773325257563</c:v>
                </c:pt>
                <c:pt idx="241">
                  <c:v>-1.4260370071713406</c:v>
                </c:pt>
                <c:pt idx="242">
                  <c:v>-1.5579428036527951</c:v>
                </c:pt>
                <c:pt idx="243">
                  <c:v>-1.6904897224369071</c:v>
                </c:pt>
                <c:pt idx="244">
                  <c:v>-1.8236727784122537</c:v>
                </c:pt>
                <c:pt idx="245">
                  <c:v>-1.9574870013415884</c:v>
                </c:pt>
                <c:pt idx="246">
                  <c:v>-2.0919274363041231</c:v>
                </c:pt>
                <c:pt idx="247">
                  <c:v>-2.226989144127745</c:v>
                </c:pt>
                <c:pt idx="248">
                  <c:v>-2.3626672018112092</c:v>
                </c:pt>
                <c:pt idx="249">
                  <c:v>-2.4989567029363529</c:v>
                </c:pt>
                <c:pt idx="250">
                  <c:v>-2.6358527580703837</c:v>
                </c:pt>
                <c:pt idx="251">
                  <c:v>-2.7733504951582906</c:v>
                </c:pt>
                <c:pt idx="252">
                  <c:v>-2.9114450599054367</c:v>
                </c:pt>
                <c:pt idx="253">
                  <c:v>-3.0501316161503929</c:v>
                </c:pt>
                <c:pt idx="254">
                  <c:v>-3.1894053462280736</c:v>
                </c:pt>
                <c:pt idx="255">
                  <c:v>-3.3292614513232421</c:v>
                </c:pt>
                <c:pt idx="256">
                  <c:v>-3.4696951518144519</c:v>
                </c:pt>
                <c:pt idx="257">
                  <c:v>-3.6107016876084956</c:v>
                </c:pt>
                <c:pt idx="258">
                  <c:v>-3.7522763184654373</c:v>
                </c:pt>
                <c:pt idx="259">
                  <c:v>-3.8944143243142997</c:v>
                </c:pt>
                <c:pt idx="260">
                  <c:v>-4.037111005559491</c:v>
                </c:pt>
                <c:pt idx="261">
                  <c:v>-4.1803616833780461</c:v>
                </c:pt>
                <c:pt idx="262">
                  <c:v>-4.3241617000077719</c:v>
                </c:pt>
                <c:pt idx="263">
                  <c:v>-4.4685064190263759</c:v>
                </c:pt>
                <c:pt idx="264">
                  <c:v>-4.6133912256216671</c:v>
                </c:pt>
                <c:pt idx="265">
                  <c:v>-4.7588115268529236</c:v>
                </c:pt>
                <c:pt idx="266">
                  <c:v>-4.90476275190351</c:v>
                </c:pt>
                <c:pt idx="267">
                  <c:v>-5.0512403523248386</c:v>
                </c:pt>
                <c:pt idx="268">
                  <c:v>-5.1982398022717788</c:v>
                </c:pt>
                <c:pt idx="269">
                  <c:v>-5.3457565987295945</c:v>
                </c:pt>
                <c:pt idx="270">
                  <c:v>-5.4937862617325184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'0ft'!$G$18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2.4398981549098669E-2</c:v>
                </c:pt>
                <c:pt idx="2">
                  <c:v>4.8697086662114329E-2</c:v>
                </c:pt>
                <c:pt idx="3">
                  <c:v>7.2895966431412232E-2</c:v>
                </c:pt>
                <c:pt idx="4">
                  <c:v>9.6997244728906293E-2</c:v>
                </c:pt>
                <c:pt idx="5">
                  <c:v>0.12100251889174035</c:v>
                </c:pt>
                <c:pt idx="6">
                  <c:v>0.14491336038752842</c:v>
                </c:pt>
                <c:pt idx="7">
                  <c:v>0.16873131545987721</c:v>
                </c:pt>
                <c:pt idx="8">
                  <c:v>0.19245790575488406</c:v>
                </c:pt>
                <c:pt idx="9">
                  <c:v>0.21609462892927292</c:v>
                </c:pt>
                <c:pt idx="10">
                  <c:v>0.23964295924080375</c:v>
                </c:pt>
                <c:pt idx="11">
                  <c:v>0.26310434812156314</c:v>
                </c:pt>
                <c:pt idx="12">
                  <c:v>0.28648022473471824</c:v>
                </c:pt>
                <c:pt idx="13">
                  <c:v>0.3097719965152918</c:v>
                </c:pt>
                <c:pt idx="14">
                  <c:v>0.33298104969549225</c:v>
                </c:pt>
                <c:pt idx="15">
                  <c:v>0.35610874981510948</c:v>
                </c:pt>
                <c:pt idx="16">
                  <c:v>0.37915644221746658</c:v>
                </c:pt>
                <c:pt idx="17">
                  <c:v>0.40212545253139592</c:v>
                </c:pt>
                <c:pt idx="18">
                  <c:v>0.42501708713968778</c:v>
                </c:pt>
                <c:pt idx="19">
                  <c:v>0.44783263363444165</c:v>
                </c:pt>
                <c:pt idx="20">
                  <c:v>0.47057336125973009</c:v>
                </c:pt>
                <c:pt idx="21">
                  <c:v>0.49324052134196872</c:v>
                </c:pt>
                <c:pt idx="22">
                  <c:v>0.51583534770836736</c:v>
                </c:pt>
                <c:pt idx="23">
                  <c:v>0.53835905709382137</c:v>
                </c:pt>
                <c:pt idx="24">
                  <c:v>0.56081284953658617</c:v>
                </c:pt>
                <c:pt idx="25">
                  <c:v>0.58319790876306099</c:v>
                </c:pt>
                <c:pt idx="26">
                  <c:v>0.60551540256199465</c:v>
                </c:pt>
                <c:pt idx="27">
                  <c:v>0.62776648314840933</c:v>
                </c:pt>
                <c:pt idx="28">
                  <c:v>0.64995228751752498</c:v>
                </c:pt>
                <c:pt idx="29">
                  <c:v>0.67207393778895297</c:v>
                </c:pt>
                <c:pt idx="30">
                  <c:v>0.69413254154141202</c:v>
                </c:pt>
                <c:pt idx="31">
                  <c:v>0.71612919213820836</c:v>
                </c:pt>
                <c:pt idx="32">
                  <c:v>0.73806496904370589</c:v>
                </c:pt>
                <c:pt idx="33">
                  <c:v>0.75994093813100105</c:v>
                </c:pt>
                <c:pt idx="34">
                  <c:v>0.78175815198100207</c:v>
                </c:pt>
                <c:pt idx="35">
                  <c:v>0.80351765017309995</c:v>
                </c:pt>
                <c:pt idx="36">
                  <c:v>0.82522045956760481</c:v>
                </c:pt>
                <c:pt idx="37">
                  <c:v>0.84686759458010885</c:v>
                </c:pt>
                <c:pt idx="38">
                  <c:v>0.86846005744792198</c:v>
                </c:pt>
                <c:pt idx="39">
                  <c:v>0.88999883848871442</c:v>
                </c:pt>
                <c:pt idx="40">
                  <c:v>0.91148491635148499</c:v>
                </c:pt>
                <c:pt idx="41">
                  <c:v>0.93291925825996092</c:v>
                </c:pt>
                <c:pt idx="42">
                  <c:v>0.9543028202485192</c:v>
                </c:pt>
                <c:pt idx="43">
                  <c:v>0.9756365473907056</c:v>
                </c:pt>
                <c:pt idx="44">
                  <c:v>0.99692137402040992</c:v>
                </c:pt>
                <c:pt idx="45">
                  <c:v>1.0181582239457412</c:v>
                </c:pt>
                <c:pt idx="46">
                  <c:v>1.039348010655629</c:v>
                </c:pt>
                <c:pt idx="47">
                  <c:v>1.0604916375191573</c:v>
                </c:pt>
                <c:pt idx="48">
                  <c:v>1.08158999797762</c:v>
                </c:pt>
                <c:pt idx="49">
                  <c:v>1.1026439757292648</c:v>
                </c:pt>
                <c:pt idx="50">
                  <c:v>1.1236544449066723</c:v>
                </c:pt>
                <c:pt idx="51">
                  <c:v>1.1446222702466908</c:v>
                </c:pt>
                <c:pt idx="52">
                  <c:v>1.1655483072528228</c:v>
                </c:pt>
                <c:pt idx="53">
                  <c:v>1.1864334023499332</c:v>
                </c:pt>
                <c:pt idx="54">
                  <c:v>1.2072783930311179</c:v>
                </c:pt>
                <c:pt idx="55">
                  <c:v>1.2280841079965363</c:v>
                </c:pt>
                <c:pt idx="56">
                  <c:v>1.2488513672839798</c:v>
                </c:pt>
                <c:pt idx="57">
                  <c:v>1.269580982390907</c:v>
                </c:pt>
                <c:pt idx="58">
                  <c:v>1.2902737563876325</c:v>
                </c:pt>
                <c:pt idx="59">
                  <c:v>1.3109304840213098</c:v>
                </c:pt>
                <c:pt idx="60">
                  <c:v>1.331551951810295</c:v>
                </c:pt>
                <c:pt idx="61">
                  <c:v>1.352138938128421</c:v>
                </c:pt>
                <c:pt idx="62">
                  <c:v>1.3726922132786479</c:v>
                </c:pt>
                <c:pt idx="63">
                  <c:v>1.3932125395554789</c:v>
                </c:pt>
                <c:pt idx="64">
                  <c:v>1.413700671295459</c:v>
                </c:pt>
                <c:pt idx="65">
                  <c:v>1.434157354914976</c:v>
                </c:pt>
                <c:pt idx="66">
                  <c:v>1.4545833289344907</c:v>
                </c:pt>
                <c:pt idx="67">
                  <c:v>1.4749793239882076</c:v>
                </c:pt>
                <c:pt idx="68">
                  <c:v>1.4953460628180761</c:v>
                </c:pt>
                <c:pt idx="69">
                  <c:v>1.5156842602508718</c:v>
                </c:pt>
                <c:pt idx="70">
                  <c:v>1.5359946231569521</c:v>
                </c:pt>
                <c:pt idx="71">
                  <c:v>1.556277850389109</c:v>
                </c:pt>
                <c:pt idx="72">
                  <c:v>1.576534632699744</c:v>
                </c:pt>
                <c:pt idx="73">
                  <c:v>1.596765652634379</c:v>
                </c:pt>
                <c:pt idx="74">
                  <c:v>1.6169715843992727</c:v>
                </c:pt>
                <c:pt idx="75">
                  <c:v>1.6371530937006451</c:v>
                </c:pt>
                <c:pt idx="76">
                  <c:v>1.6573108375527192</c:v>
                </c:pt>
                <c:pt idx="77">
                  <c:v>1.6774454640514607</c:v>
                </c:pt>
                <c:pt idx="78">
                  <c:v>1.6975576121105411</c:v>
                </c:pt>
                <c:pt idx="79">
                  <c:v>1.717647911155664</c:v>
                </c:pt>
                <c:pt idx="80">
                  <c:v>1.7377169807729749</c:v>
                </c:pt>
                <c:pt idx="81">
                  <c:v>1.7577654303068413</c:v>
                </c:pt>
                <c:pt idx="82">
                  <c:v>1.7777938584018256</c:v>
                </c:pt>
                <c:pt idx="83">
                  <c:v>1.7978028524832221</c:v>
                </c:pt>
                <c:pt idx="84">
                  <c:v>1.8177929881700763</c:v>
                </c:pt>
                <c:pt idx="85">
                  <c:v>1.8377648286142076</c:v>
                </c:pt>
                <c:pt idx="86">
                  <c:v>1.8577189237584346</c:v>
                </c:pt>
                <c:pt idx="87">
                  <c:v>1.8776558095070148</c:v>
                </c:pt>
                <c:pt idx="88">
                  <c:v>1.8975760068013368</c:v>
                </c:pt>
                <c:pt idx="89">
                  <c:v>1.9174800205942146</c:v>
                </c:pt>
                <c:pt idx="90">
                  <c:v>1.9373683387168787</c:v>
                </c:pt>
                <c:pt idx="91">
                  <c:v>1.9572414306340351</c:v>
                </c:pt>
                <c:pt idx="92">
                  <c:v>1.9770997460843851</c:v>
                </c:pt>
                <c:pt idx="93">
                  <c:v>1.9969437136068886</c:v>
                </c:pt>
                <c:pt idx="94">
                  <c:v>2.0167737389570335</c:v>
                </c:pt>
                <c:pt idx="95">
                  <c:v>2.0365902034225485</c:v>
                </c:pt>
                <c:pt idx="96">
                  <c:v>2.0563934620544684</c:v>
                </c:pt>
                <c:pt idx="97">
                  <c:v>2.0761838418371368</c:v>
                </c:pt>
                <c:pt idx="98">
                  <c:v>2.0959616398293939</c:v>
                </c:pt>
                <c:pt idx="99">
                  <c:v>2.1157271213183089</c:v>
                </c:pt>
                <c:pt idx="100">
                  <c:v>2.1354805180355978</c:v>
                </c:pt>
                <c:pt idx="101">
                  <c:v>2.1552220264942257</c:v>
                </c:pt>
                <c:pt idx="102">
                  <c:v>2.1749518065073801</c:v>
                </c:pt>
                <c:pt idx="103">
                  <c:v>2.1946699799527267</c:v>
                </c:pt>
                <c:pt idx="104">
                  <c:v>2.2143766298406531</c:v>
                </c:pt>
                <c:pt idx="105">
                  <c:v>2.2340717997356192</c:v>
                </c:pt>
                <c:pt idx="106">
                  <c:v>2.2537554935651123</c:v>
                </c:pt>
                <c:pt idx="107">
                  <c:v>2.2734276758322816</c:v>
                </c:pt>
                <c:pt idx="108">
                  <c:v>2.2930882722280517</c:v>
                </c:pt>
                <c:pt idx="109">
                  <c:v>2.3127371706186741</c:v>
                </c:pt>
                <c:pt idx="110">
                  <c:v>2.3323742223675383</c:v>
                </c:pt>
                <c:pt idx="111">
                  <c:v>2.3519992439373039</c:v>
                </c:pt>
                <c:pt idx="112">
                  <c:v>2.3716120187109411</c:v>
                </c:pt>
                <c:pt idx="113">
                  <c:v>2.3912122989681284</c:v>
                </c:pt>
                <c:pt idx="114">
                  <c:v>2.4107998079559265</c:v>
                </c:pt>
                <c:pt idx="115">
                  <c:v>2.4303742419986425</c:v>
                </c:pt>
                <c:pt idx="116">
                  <c:v>2.4499352725999484</c:v>
                </c:pt>
                <c:pt idx="117">
                  <c:v>2.4694825484994607</c:v>
                </c:pt>
                <c:pt idx="118">
                  <c:v>2.489015697655101</c:v>
                </c:pt>
                <c:pt idx="119">
                  <c:v>2.5085343291309528</c:v>
                </c:pt>
                <c:pt idx="120">
                  <c:v>2.5280380348776248</c:v>
                </c:pt>
                <c:pt idx="121">
                  <c:v>2.5475263913981263</c:v>
                </c:pt>
                <c:pt idx="122">
                  <c:v>2.566998961296981</c:v>
                </c:pt>
                <c:pt idx="123">
                  <c:v>2.5864552947138377</c:v>
                </c:pt>
                <c:pt idx="124">
                  <c:v>2.6058949306453694</c:v>
                </c:pt>
                <c:pt idx="125">
                  <c:v>2.6253173981609312</c:v>
                </c:pt>
                <c:pt idx="126">
                  <c:v>2.6447222175184955</c:v>
                </c:pt>
                <c:pt idx="127">
                  <c:v>2.6641089011878991</c:v>
                </c:pt>
                <c:pt idx="128">
                  <c:v>2.6834769547886212</c:v>
                </c:pt>
                <c:pt idx="129">
                  <c:v>2.7028258779492025</c:v>
                </c:pt>
                <c:pt idx="130">
                  <c:v>2.7221551650951601</c:v>
                </c:pt>
                <c:pt idx="131">
                  <c:v>2.7414643061718666</c:v>
                </c:pt>
                <c:pt idx="132">
                  <c:v>2.760752787308427</c:v>
                </c:pt>
                <c:pt idx="133">
                  <c:v>2.7800200914281166</c:v>
                </c:pt>
                <c:pt idx="134">
                  <c:v>2.7992656988104687</c:v>
                </c:pt>
                <c:pt idx="135">
                  <c:v>2.81848908760964</c:v>
                </c:pt>
                <c:pt idx="136">
                  <c:v>2.8376897343332455</c:v>
                </c:pt>
                <c:pt idx="137">
                  <c:v>2.8568671142854343</c:v>
                </c:pt>
                <c:pt idx="138">
                  <c:v>2.8760207019776103</c:v>
                </c:pt>
                <c:pt idx="139">
                  <c:v>2.895149971509841</c:v>
                </c:pt>
                <c:pt idx="140">
                  <c:v>2.9142543969256898</c:v>
                </c:pt>
                <c:pt idx="141">
                  <c:v>2.9333334525429153</c:v>
                </c:pt>
                <c:pt idx="142">
                  <c:v>2.9523866132622292</c:v>
                </c:pt>
                <c:pt idx="143">
                  <c:v>2.9714133548560691</c:v>
                </c:pt>
                <c:pt idx="144">
                  <c:v>2.9904131542391372</c:v>
                </c:pt>
                <c:pt idx="145">
                  <c:v>3.0093854897222743</c:v>
                </c:pt>
                <c:pt idx="146">
                  <c:v>3.0283298412510673</c:v>
                </c:pt>
                <c:pt idx="147">
                  <c:v>3.047245690630453</c:v>
                </c:pt>
                <c:pt idx="148">
                  <c:v>3.0661325217364346</c:v>
                </c:pt>
                <c:pt idx="149">
                  <c:v>3.0849898207159305</c:v>
                </c:pt>
                <c:pt idx="150">
                  <c:v>3.1038170761756532</c:v>
                </c:pt>
                <c:pt idx="151">
                  <c:v>3.1226137793608366</c:v>
                </c:pt>
                <c:pt idx="152">
                  <c:v>3.1413794243245436</c:v>
                </c:pt>
                <c:pt idx="153">
                  <c:v>3.1601135080882132</c:v>
                </c:pt>
                <c:pt idx="154">
                  <c:v>3.1788155307940378</c:v>
                </c:pt>
                <c:pt idx="155">
                  <c:v>3.1974849958497145</c:v>
                </c:pt>
                <c:pt idx="156">
                  <c:v>3.2161214100660467</c:v>
                </c:pt>
                <c:pt idx="157">
                  <c:v>3.2347242837878403</c:v>
                </c:pt>
                <c:pt idx="158">
                  <c:v>3.2532931310184887</c:v>
                </c:pt>
                <c:pt idx="159">
                  <c:v>3.2718274695386085</c:v>
                </c:pt>
                <c:pt idx="160">
                  <c:v>3.2903268210190513</c:v>
                </c:pt>
                <c:pt idx="161">
                  <c:v>3.3087907111285921</c:v>
                </c:pt>
                <c:pt idx="162">
                  <c:v>3.3272186696365633</c:v>
                </c:pt>
                <c:pt idx="163">
                  <c:v>3.3456102305106836</c:v>
                </c:pt>
                <c:pt idx="164">
                  <c:v>3.363964932010306</c:v>
                </c:pt>
                <c:pt idx="165">
                  <c:v>3.3822823167752962</c:v>
                </c:pt>
                <c:pt idx="166">
                  <c:v>3.4005619319107265</c:v>
                </c:pt>
                <c:pt idx="167">
                  <c:v>3.4188033290675643</c:v>
                </c:pt>
                <c:pt idx="168">
                  <c:v>3.4370060645195131</c:v>
                </c:pt>
                <c:pt idx="169">
                  <c:v>3.4551696992361554</c:v>
                </c:pt>
                <c:pt idx="170">
                  <c:v>3.4732937989525361</c:v>
                </c:pt>
                <c:pt idx="171">
                  <c:v>3.49137793423531</c:v>
                </c:pt>
                <c:pt idx="172">
                  <c:v>3.5094216805455751</c:v>
                </c:pt>
                <c:pt idx="173">
                  <c:v>3.5274246182984976</c:v>
                </c:pt>
                <c:pt idx="174">
                  <c:v>3.5453863329198332</c:v>
                </c:pt>
                <c:pt idx="175">
                  <c:v>3.5633064148994409</c:v>
                </c:pt>
                <c:pt idx="176">
                  <c:v>3.5811844598418756</c:v>
                </c:pt>
                <c:pt idx="177">
                  <c:v>3.5990200685141445</c:v>
                </c:pt>
                <c:pt idx="178">
                  <c:v>3.6168128468907099</c:v>
                </c:pt>
                <c:pt idx="179">
                  <c:v>3.6345624061958075</c:v>
                </c:pt>
                <c:pt idx="180">
                  <c:v>3.6522683629431523</c:v>
                </c:pt>
                <c:pt idx="181">
                  <c:v>3.6699303389731028</c:v>
                </c:pt>
                <c:pt idx="182">
                  <c:v>3.6875479614873408</c:v>
                </c:pt>
                <c:pt idx="183">
                  <c:v>3.7051208630811305</c:v>
                </c:pt>
                <c:pt idx="184">
                  <c:v>3.7226486817732169</c:v>
                </c:pt>
                <c:pt idx="185">
                  <c:v>3.7401310610334138</c:v>
                </c:pt>
                <c:pt idx="186">
                  <c:v>3.7575676498079362</c:v>
                </c:pt>
                <c:pt idx="187">
                  <c:v>3.7749581025425321</c:v>
                </c:pt>
                <c:pt idx="188">
                  <c:v>3.792302079203457</c:v>
                </c:pt>
                <c:pt idx="189">
                  <c:v>3.8095992452963423</c:v>
                </c:pt>
                <c:pt idx="190">
                  <c:v>3.8268492718830021</c:v>
                </c:pt>
                <c:pt idx="191">
                  <c:v>3.8440518355962232</c:v>
                </c:pt>
                <c:pt idx="192">
                  <c:v>3.8612066186525849</c:v>
                </c:pt>
                <c:pt idx="193">
                  <c:v>3.8783133088633441</c:v>
                </c:pt>
                <c:pt idx="194">
                  <c:v>3.8953715996434335</c:v>
                </c:pt>
                <c:pt idx="195">
                  <c:v>3.9123811900186096</c:v>
                </c:pt>
                <c:pt idx="196">
                  <c:v>3.9293417846307928</c:v>
                </c:pt>
                <c:pt idx="197">
                  <c:v>3.9462530937416331</c:v>
                </c:pt>
                <c:pt idx="198">
                  <c:v>3.9631148332343473</c:v>
                </c:pt>
                <c:pt idx="199">
                  <c:v>3.9799267246138559</c:v>
                </c:pt>
                <c:pt idx="200">
                  <c:v>3.9966884950052637</c:v>
                </c:pt>
                <c:pt idx="201">
                  <c:v>4.013399877150718</c:v>
                </c:pt>
                <c:pt idx="202">
                  <c:v>4.0300606094046767</c:v>
                </c:pt>
                <c:pt idx="203">
                  <c:v>4.046670435727628</c:v>
                </c:pt>
                <c:pt idx="204">
                  <c:v>4.063229105678289</c:v>
                </c:pt>
                <c:pt idx="205">
                  <c:v>4.079736374404324</c:v>
                </c:pt>
                <c:pt idx="206">
                  <c:v>4.0961920026316125</c:v>
                </c:pt>
                <c:pt idx="207">
                  <c:v>4.1125957566521016</c:v>
                </c:pt>
                <c:pt idx="208">
                  <c:v>4.1289474083102746</c:v>
                </c:pt>
                <c:pt idx="209">
                  <c:v>4.145246734988274</c:v>
                </c:pt>
                <c:pt idx="210">
                  <c:v>4.1614935195897012</c:v>
                </c:pt>
                <c:pt idx="211">
                  <c:v>4.1776875505221369</c:v>
                </c:pt>
                <c:pt idx="212">
                  <c:v>4.1938286216784064</c:v>
                </c:pt>
                <c:pt idx="213">
                  <c:v>4.2099165324166226</c:v>
                </c:pt>
                <c:pt idx="214">
                  <c:v>4.2259510875390403</c:v>
                </c:pt>
                <c:pt idx="215">
                  <c:v>4.2419320972697516</c:v>
                </c:pt>
                <c:pt idx="216">
                  <c:v>4.2578593772312532</c:v>
                </c:pt>
                <c:pt idx="217">
                  <c:v>4.2737327484199152</c:v>
                </c:pt>
                <c:pt idx="218">
                  <c:v>4.2895520371803855</c:v>
                </c:pt>
                <c:pt idx="219">
                  <c:v>4.3053170751789525</c:v>
                </c:pt>
                <c:pt idx="220">
                  <c:v>4.3210276993759065</c:v>
                </c:pt>
                <c:pt idx="221">
                  <c:v>4.3366837519969179</c:v>
                </c:pt>
                <c:pt idx="222">
                  <c:v>4.3522850805034681</c:v>
                </c:pt>
                <c:pt idx="223">
                  <c:v>4.3678315375623624</c:v>
                </c:pt>
                <c:pt idx="224">
                  <c:v>4.3833229810143521</c:v>
                </c:pt>
                <c:pt idx="225">
                  <c:v>4.3987592738418915</c:v>
                </c:pt>
                <c:pt idx="226">
                  <c:v>4.4141402841360611</c:v>
                </c:pt>
                <c:pt idx="227">
                  <c:v>4.4294658850626885</c:v>
                </c:pt>
                <c:pt idx="228">
                  <c:v>4.4447359548276841</c:v>
                </c:pt>
                <c:pt idx="229">
                  <c:v>4.4599503766416291</c:v>
                </c:pt>
                <c:pt idx="230">
                  <c:v>4.4751090386836383</c:v>
                </c:pt>
                <c:pt idx="231">
                  <c:v>4.4902118340645236</c:v>
                </c:pt>
                <c:pt idx="232">
                  <c:v>4.5052586607892904</c:v>
                </c:pt>
                <c:pt idx="233">
                  <c:v>4.5202494217189813</c:v>
                </c:pt>
                <c:pt idx="234">
                  <c:v>4.5351840245319073</c:v>
                </c:pt>
                <c:pt idx="235">
                  <c:v>4.5500623816842811</c:v>
                </c:pt>
                <c:pt idx="236">
                  <c:v>4.5648844103702846</c:v>
                </c:pt>
                <c:pt idx="237">
                  <c:v>4.5796500324815872</c:v>
                </c:pt>
                <c:pt idx="238">
                  <c:v>4.5943591745663515</c:v>
                </c:pt>
                <c:pt idx="239">
                  <c:v>4.6090117677877389</c:v>
                </c:pt>
                <c:pt idx="240">
                  <c:v>4.6236077478819464</c:v>
                </c:pt>
                <c:pt idx="241">
                  <c:v>4.6381470551157928</c:v>
                </c:pt>
                <c:pt idx="242">
                  <c:v>4.652629634243886</c:v>
                </c:pt>
                <c:pt idx="243">
                  <c:v>4.6670554344653823</c:v>
                </c:pt>
                <c:pt idx="244">
                  <c:v>4.6814244093803712</c:v>
                </c:pt>
                <c:pt idx="245">
                  <c:v>4.6957365169459013</c:v>
                </c:pt>
                <c:pt idx="246">
                  <c:v>4.7099917194316721</c:v>
                </c:pt>
                <c:pt idx="247">
                  <c:v>4.7241899833754104</c:v>
                </c:pt>
                <c:pt idx="248">
                  <c:v>4.7383312795379577</c:v>
                </c:pt>
                <c:pt idx="249">
                  <c:v>4.7524155828580836</c:v>
                </c:pt>
                <c:pt idx="250">
                  <c:v>4.7664428724070484</c:v>
                </c:pt>
                <c:pt idx="251">
                  <c:v>4.7804131313429359</c:v>
                </c:pt>
                <c:pt idx="252">
                  <c:v>4.7943263468647723</c:v>
                </c:pt>
                <c:pt idx="253">
                  <c:v>4.8081825101664553</c:v>
                </c:pt>
                <c:pt idx="254">
                  <c:v>4.8219816163905111</c:v>
                </c:pt>
                <c:pt idx="255">
                  <c:v>4.8357236645816934</c:v>
                </c:pt>
                <c:pt idx="256">
                  <c:v>4.8494086576404491</c:v>
                </c:pt>
                <c:pt idx="257">
                  <c:v>4.8630366022762654</c:v>
                </c:pt>
                <c:pt idx="258">
                  <c:v>4.8766075089609169</c:v>
                </c:pt>
                <c:pt idx="259">
                  <c:v>4.8901213918816246</c:v>
                </c:pt>
                <c:pt idx="260">
                  <c:v>4.9035782688941554</c:v>
                </c:pt>
                <c:pt idx="261">
                  <c:v>4.9169781614758659</c:v>
                </c:pt>
                <c:pt idx="262">
                  <c:v>4.9303210946787148</c:v>
                </c:pt>
                <c:pt idx="263">
                  <c:v>4.9436070970822534</c:v>
                </c:pt>
                <c:pt idx="264">
                  <c:v>4.9568362007466185</c:v>
                </c:pt>
                <c:pt idx="265">
                  <c:v>4.9700084411655316</c:v>
                </c:pt>
                <c:pt idx="266">
                  <c:v>4.9831238572193275</c:v>
                </c:pt>
                <c:pt idx="267">
                  <c:v>4.9961824911280228</c:v>
                </c:pt>
                <c:pt idx="268">
                  <c:v>5.0091843884044405</c:v>
                </c:pt>
                <c:pt idx="269">
                  <c:v>5.0221295978074005</c:v>
                </c:pt>
                <c:pt idx="270">
                  <c:v>5.0350181712949933</c:v>
                </c:pt>
              </c:numCache>
            </c:numRef>
          </c:xVal>
          <c:yVal>
            <c:numRef>
              <c:f>'0ft'!$G$19:$G$289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'0ft'!$H$18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2.4398981549098669E-2</c:v>
                </c:pt>
                <c:pt idx="2">
                  <c:v>4.8697086662114329E-2</c:v>
                </c:pt>
                <c:pt idx="3">
                  <c:v>7.2895966431412232E-2</c:v>
                </c:pt>
                <c:pt idx="4">
                  <c:v>9.6997244728906293E-2</c:v>
                </c:pt>
                <c:pt idx="5">
                  <c:v>0.12100251889174035</c:v>
                </c:pt>
                <c:pt idx="6">
                  <c:v>0.14491336038752842</c:v>
                </c:pt>
                <c:pt idx="7">
                  <c:v>0.16873131545987721</c:v>
                </c:pt>
                <c:pt idx="8">
                  <c:v>0.19245790575488406</c:v>
                </c:pt>
                <c:pt idx="9">
                  <c:v>0.21609462892927292</c:v>
                </c:pt>
                <c:pt idx="10">
                  <c:v>0.23964295924080375</c:v>
                </c:pt>
                <c:pt idx="11">
                  <c:v>0.26310434812156314</c:v>
                </c:pt>
                <c:pt idx="12">
                  <c:v>0.28648022473471824</c:v>
                </c:pt>
                <c:pt idx="13">
                  <c:v>0.3097719965152918</c:v>
                </c:pt>
                <c:pt idx="14">
                  <c:v>0.33298104969549225</c:v>
                </c:pt>
                <c:pt idx="15">
                  <c:v>0.35610874981510948</c:v>
                </c:pt>
                <c:pt idx="16">
                  <c:v>0.37915644221746658</c:v>
                </c:pt>
                <c:pt idx="17">
                  <c:v>0.40212545253139592</c:v>
                </c:pt>
                <c:pt idx="18">
                  <c:v>0.42501708713968778</c:v>
                </c:pt>
                <c:pt idx="19">
                  <c:v>0.44783263363444165</c:v>
                </c:pt>
                <c:pt idx="20">
                  <c:v>0.47057336125973009</c:v>
                </c:pt>
                <c:pt idx="21">
                  <c:v>0.49324052134196872</c:v>
                </c:pt>
                <c:pt idx="22">
                  <c:v>0.51583534770836736</c:v>
                </c:pt>
                <c:pt idx="23">
                  <c:v>0.53835905709382137</c:v>
                </c:pt>
                <c:pt idx="24">
                  <c:v>0.56081284953658617</c:v>
                </c:pt>
                <c:pt idx="25">
                  <c:v>0.58319790876306099</c:v>
                </c:pt>
                <c:pt idx="26">
                  <c:v>0.60551540256199465</c:v>
                </c:pt>
                <c:pt idx="27">
                  <c:v>0.62776648314840933</c:v>
                </c:pt>
                <c:pt idx="28">
                  <c:v>0.64995228751752498</c:v>
                </c:pt>
                <c:pt idx="29">
                  <c:v>0.67207393778895297</c:v>
                </c:pt>
                <c:pt idx="30">
                  <c:v>0.69413254154141202</c:v>
                </c:pt>
                <c:pt idx="31">
                  <c:v>0.71612919213820836</c:v>
                </c:pt>
                <c:pt idx="32">
                  <c:v>0.73806496904370589</c:v>
                </c:pt>
                <c:pt idx="33">
                  <c:v>0.75994093813100105</c:v>
                </c:pt>
                <c:pt idx="34">
                  <c:v>0.78175815198100207</c:v>
                </c:pt>
                <c:pt idx="35">
                  <c:v>0.80351765017309995</c:v>
                </c:pt>
                <c:pt idx="36">
                  <c:v>0.82522045956760481</c:v>
                </c:pt>
                <c:pt idx="37">
                  <c:v>0.84686759458010885</c:v>
                </c:pt>
                <c:pt idx="38">
                  <c:v>0.86846005744792198</c:v>
                </c:pt>
                <c:pt idx="39">
                  <c:v>0.88999883848871442</c:v>
                </c:pt>
                <c:pt idx="40">
                  <c:v>0.91148491635148499</c:v>
                </c:pt>
                <c:pt idx="41">
                  <c:v>0.93291925825996092</c:v>
                </c:pt>
                <c:pt idx="42">
                  <c:v>0.9543028202485192</c:v>
                </c:pt>
                <c:pt idx="43">
                  <c:v>0.9756365473907056</c:v>
                </c:pt>
                <c:pt idx="44">
                  <c:v>0.99692137402040992</c:v>
                </c:pt>
                <c:pt idx="45">
                  <c:v>1.0181582239457412</c:v>
                </c:pt>
                <c:pt idx="46">
                  <c:v>1.039348010655629</c:v>
                </c:pt>
                <c:pt idx="47">
                  <c:v>1.0604916375191573</c:v>
                </c:pt>
                <c:pt idx="48">
                  <c:v>1.08158999797762</c:v>
                </c:pt>
                <c:pt idx="49">
                  <c:v>1.1026439757292648</c:v>
                </c:pt>
                <c:pt idx="50">
                  <c:v>1.1236544449066723</c:v>
                </c:pt>
                <c:pt idx="51">
                  <c:v>1.1446222702466908</c:v>
                </c:pt>
                <c:pt idx="52">
                  <c:v>1.1655483072528228</c:v>
                </c:pt>
                <c:pt idx="53">
                  <c:v>1.1864334023499332</c:v>
                </c:pt>
                <c:pt idx="54">
                  <c:v>1.2072783930311179</c:v>
                </c:pt>
                <c:pt idx="55">
                  <c:v>1.2280841079965363</c:v>
                </c:pt>
                <c:pt idx="56">
                  <c:v>1.2488513672839798</c:v>
                </c:pt>
                <c:pt idx="57">
                  <c:v>1.269580982390907</c:v>
                </c:pt>
                <c:pt idx="58">
                  <c:v>1.2902737563876325</c:v>
                </c:pt>
                <c:pt idx="59">
                  <c:v>1.3109304840213098</c:v>
                </c:pt>
                <c:pt idx="60">
                  <c:v>1.331551951810295</c:v>
                </c:pt>
                <c:pt idx="61">
                  <c:v>1.352138938128421</c:v>
                </c:pt>
                <c:pt idx="62">
                  <c:v>1.3726922132786479</c:v>
                </c:pt>
                <c:pt idx="63">
                  <c:v>1.3932125395554789</c:v>
                </c:pt>
                <c:pt idx="64">
                  <c:v>1.413700671295459</c:v>
                </c:pt>
                <c:pt idx="65">
                  <c:v>1.434157354914976</c:v>
                </c:pt>
                <c:pt idx="66">
                  <c:v>1.4545833289344907</c:v>
                </c:pt>
                <c:pt idx="67">
                  <c:v>1.4749793239882076</c:v>
                </c:pt>
                <c:pt idx="68">
                  <c:v>1.4953460628180761</c:v>
                </c:pt>
                <c:pt idx="69">
                  <c:v>1.5156842602508718</c:v>
                </c:pt>
                <c:pt idx="70">
                  <c:v>1.5359946231569521</c:v>
                </c:pt>
                <c:pt idx="71">
                  <c:v>1.556277850389109</c:v>
                </c:pt>
                <c:pt idx="72">
                  <c:v>1.576534632699744</c:v>
                </c:pt>
                <c:pt idx="73">
                  <c:v>1.596765652634379</c:v>
                </c:pt>
                <c:pt idx="74">
                  <c:v>1.6169715843992727</c:v>
                </c:pt>
                <c:pt idx="75">
                  <c:v>1.6371530937006451</c:v>
                </c:pt>
                <c:pt idx="76">
                  <c:v>1.6573108375527192</c:v>
                </c:pt>
                <c:pt idx="77">
                  <c:v>1.6774454640514607</c:v>
                </c:pt>
                <c:pt idx="78">
                  <c:v>1.6975576121105411</c:v>
                </c:pt>
                <c:pt idx="79">
                  <c:v>1.717647911155664</c:v>
                </c:pt>
                <c:pt idx="80">
                  <c:v>1.7377169807729749</c:v>
                </c:pt>
                <c:pt idx="81">
                  <c:v>1.7577654303068413</c:v>
                </c:pt>
                <c:pt idx="82">
                  <c:v>1.7777938584018256</c:v>
                </c:pt>
                <c:pt idx="83">
                  <c:v>1.7978028524832221</c:v>
                </c:pt>
                <c:pt idx="84">
                  <c:v>1.8177929881700763</c:v>
                </c:pt>
                <c:pt idx="85">
                  <c:v>1.8377648286142076</c:v>
                </c:pt>
                <c:pt idx="86">
                  <c:v>1.8577189237584346</c:v>
                </c:pt>
                <c:pt idx="87">
                  <c:v>1.8776558095070148</c:v>
                </c:pt>
                <c:pt idx="88">
                  <c:v>1.8975760068013368</c:v>
                </c:pt>
                <c:pt idx="89">
                  <c:v>1.9174800205942146</c:v>
                </c:pt>
                <c:pt idx="90">
                  <c:v>1.9373683387168787</c:v>
                </c:pt>
                <c:pt idx="91">
                  <c:v>1.9572414306340351</c:v>
                </c:pt>
                <c:pt idx="92">
                  <c:v>1.9770997460843851</c:v>
                </c:pt>
                <c:pt idx="93">
                  <c:v>1.9969437136068886</c:v>
                </c:pt>
                <c:pt idx="94">
                  <c:v>2.0167737389570335</c:v>
                </c:pt>
                <c:pt idx="95">
                  <c:v>2.0365902034225485</c:v>
                </c:pt>
                <c:pt idx="96">
                  <c:v>2.0563934620544684</c:v>
                </c:pt>
                <c:pt idx="97">
                  <c:v>2.0761838418371368</c:v>
                </c:pt>
                <c:pt idx="98">
                  <c:v>2.0959616398293939</c:v>
                </c:pt>
                <c:pt idx="99">
                  <c:v>2.1157271213183089</c:v>
                </c:pt>
                <c:pt idx="100">
                  <c:v>2.1354805180355978</c:v>
                </c:pt>
                <c:pt idx="101">
                  <c:v>2.1552220264942257</c:v>
                </c:pt>
                <c:pt idx="102">
                  <c:v>2.1749518065073801</c:v>
                </c:pt>
                <c:pt idx="103">
                  <c:v>2.1946699799527267</c:v>
                </c:pt>
                <c:pt idx="104">
                  <c:v>2.2143766298406531</c:v>
                </c:pt>
                <c:pt idx="105">
                  <c:v>2.2340717997356192</c:v>
                </c:pt>
                <c:pt idx="106">
                  <c:v>2.2537554935651123</c:v>
                </c:pt>
                <c:pt idx="107">
                  <c:v>2.2734276758322816</c:v>
                </c:pt>
                <c:pt idx="108">
                  <c:v>2.2930882722280517</c:v>
                </c:pt>
                <c:pt idx="109">
                  <c:v>2.3127371706186741</c:v>
                </c:pt>
                <c:pt idx="110">
                  <c:v>2.3323742223675383</c:v>
                </c:pt>
                <c:pt idx="111">
                  <c:v>2.3519992439373039</c:v>
                </c:pt>
                <c:pt idx="112">
                  <c:v>2.3716120187109411</c:v>
                </c:pt>
                <c:pt idx="113">
                  <c:v>2.3912122989681284</c:v>
                </c:pt>
                <c:pt idx="114">
                  <c:v>2.4107998079559265</c:v>
                </c:pt>
                <c:pt idx="115">
                  <c:v>2.4303742419986425</c:v>
                </c:pt>
                <c:pt idx="116">
                  <c:v>2.4499352725999484</c:v>
                </c:pt>
                <c:pt idx="117">
                  <c:v>2.4694825484994607</c:v>
                </c:pt>
                <c:pt idx="118">
                  <c:v>2.489015697655101</c:v>
                </c:pt>
                <c:pt idx="119">
                  <c:v>2.5085343291309528</c:v>
                </c:pt>
                <c:pt idx="120">
                  <c:v>2.5280380348776248</c:v>
                </c:pt>
                <c:pt idx="121">
                  <c:v>2.5475263913981263</c:v>
                </c:pt>
                <c:pt idx="122">
                  <c:v>2.566998961296981</c:v>
                </c:pt>
                <c:pt idx="123">
                  <c:v>2.5864552947138377</c:v>
                </c:pt>
                <c:pt idx="124">
                  <c:v>2.6058949306453694</c:v>
                </c:pt>
                <c:pt idx="125">
                  <c:v>2.6253173981609312</c:v>
                </c:pt>
                <c:pt idx="126">
                  <c:v>2.6447222175184955</c:v>
                </c:pt>
                <c:pt idx="127">
                  <c:v>2.6641089011878991</c:v>
                </c:pt>
                <c:pt idx="128">
                  <c:v>2.6834769547886212</c:v>
                </c:pt>
                <c:pt idx="129">
                  <c:v>2.7028258779492025</c:v>
                </c:pt>
                <c:pt idx="130">
                  <c:v>2.7221551650951601</c:v>
                </c:pt>
                <c:pt idx="131">
                  <c:v>2.7414643061718666</c:v>
                </c:pt>
                <c:pt idx="132">
                  <c:v>2.760752787308427</c:v>
                </c:pt>
                <c:pt idx="133">
                  <c:v>2.7800200914281166</c:v>
                </c:pt>
                <c:pt idx="134">
                  <c:v>2.7992656988104687</c:v>
                </c:pt>
                <c:pt idx="135">
                  <c:v>2.81848908760964</c:v>
                </c:pt>
                <c:pt idx="136">
                  <c:v>2.8376897343332455</c:v>
                </c:pt>
                <c:pt idx="137">
                  <c:v>2.8568671142854343</c:v>
                </c:pt>
                <c:pt idx="138">
                  <c:v>2.8760207019776103</c:v>
                </c:pt>
                <c:pt idx="139">
                  <c:v>2.895149971509841</c:v>
                </c:pt>
                <c:pt idx="140">
                  <c:v>2.9142543969256898</c:v>
                </c:pt>
                <c:pt idx="141">
                  <c:v>2.9333334525429153</c:v>
                </c:pt>
                <c:pt idx="142">
                  <c:v>2.9523866132622292</c:v>
                </c:pt>
                <c:pt idx="143">
                  <c:v>2.9714133548560691</c:v>
                </c:pt>
                <c:pt idx="144">
                  <c:v>2.9904131542391372</c:v>
                </c:pt>
                <c:pt idx="145">
                  <c:v>3.0093854897222743</c:v>
                </c:pt>
                <c:pt idx="146">
                  <c:v>3.0283298412510673</c:v>
                </c:pt>
                <c:pt idx="147">
                  <c:v>3.047245690630453</c:v>
                </c:pt>
                <c:pt idx="148">
                  <c:v>3.0661325217364346</c:v>
                </c:pt>
                <c:pt idx="149">
                  <c:v>3.0849898207159305</c:v>
                </c:pt>
                <c:pt idx="150">
                  <c:v>3.1038170761756532</c:v>
                </c:pt>
                <c:pt idx="151">
                  <c:v>3.1226137793608366</c:v>
                </c:pt>
                <c:pt idx="152">
                  <c:v>3.1413794243245436</c:v>
                </c:pt>
                <c:pt idx="153">
                  <c:v>3.1601135080882132</c:v>
                </c:pt>
                <c:pt idx="154">
                  <c:v>3.1788155307940378</c:v>
                </c:pt>
                <c:pt idx="155">
                  <c:v>3.1974849958497145</c:v>
                </c:pt>
                <c:pt idx="156">
                  <c:v>3.2161214100660467</c:v>
                </c:pt>
                <c:pt idx="157">
                  <c:v>3.2347242837878403</c:v>
                </c:pt>
                <c:pt idx="158">
                  <c:v>3.2532931310184887</c:v>
                </c:pt>
                <c:pt idx="159">
                  <c:v>3.2718274695386085</c:v>
                </c:pt>
                <c:pt idx="160">
                  <c:v>3.2903268210190513</c:v>
                </c:pt>
                <c:pt idx="161">
                  <c:v>3.3087907111285921</c:v>
                </c:pt>
                <c:pt idx="162">
                  <c:v>3.3272186696365633</c:v>
                </c:pt>
                <c:pt idx="163">
                  <c:v>3.3456102305106836</c:v>
                </c:pt>
                <c:pt idx="164">
                  <c:v>3.363964932010306</c:v>
                </c:pt>
                <c:pt idx="165">
                  <c:v>3.3822823167752962</c:v>
                </c:pt>
                <c:pt idx="166">
                  <c:v>3.4005619319107265</c:v>
                </c:pt>
                <c:pt idx="167">
                  <c:v>3.4188033290675643</c:v>
                </c:pt>
                <c:pt idx="168">
                  <c:v>3.4370060645195131</c:v>
                </c:pt>
                <c:pt idx="169">
                  <c:v>3.4551696992361554</c:v>
                </c:pt>
                <c:pt idx="170">
                  <c:v>3.4732937989525361</c:v>
                </c:pt>
                <c:pt idx="171">
                  <c:v>3.49137793423531</c:v>
                </c:pt>
                <c:pt idx="172">
                  <c:v>3.5094216805455751</c:v>
                </c:pt>
                <c:pt idx="173">
                  <c:v>3.5274246182984976</c:v>
                </c:pt>
                <c:pt idx="174">
                  <c:v>3.5453863329198332</c:v>
                </c:pt>
                <c:pt idx="175">
                  <c:v>3.5633064148994409</c:v>
                </c:pt>
                <c:pt idx="176">
                  <c:v>3.5811844598418756</c:v>
                </c:pt>
                <c:pt idx="177">
                  <c:v>3.5990200685141445</c:v>
                </c:pt>
                <c:pt idx="178">
                  <c:v>3.6168128468907099</c:v>
                </c:pt>
                <c:pt idx="179">
                  <c:v>3.6345624061958075</c:v>
                </c:pt>
                <c:pt idx="180">
                  <c:v>3.6522683629431523</c:v>
                </c:pt>
                <c:pt idx="181">
                  <c:v>3.6699303389731028</c:v>
                </c:pt>
                <c:pt idx="182">
                  <c:v>3.6875479614873408</c:v>
                </c:pt>
                <c:pt idx="183">
                  <c:v>3.7051208630811305</c:v>
                </c:pt>
                <c:pt idx="184">
                  <c:v>3.7226486817732169</c:v>
                </c:pt>
                <c:pt idx="185">
                  <c:v>3.7401310610334138</c:v>
                </c:pt>
                <c:pt idx="186">
                  <c:v>3.7575676498079362</c:v>
                </c:pt>
                <c:pt idx="187">
                  <c:v>3.7749581025425321</c:v>
                </c:pt>
                <c:pt idx="188">
                  <c:v>3.792302079203457</c:v>
                </c:pt>
                <c:pt idx="189">
                  <c:v>3.8095992452963423</c:v>
                </c:pt>
                <c:pt idx="190">
                  <c:v>3.8268492718830021</c:v>
                </c:pt>
                <c:pt idx="191">
                  <c:v>3.8440518355962232</c:v>
                </c:pt>
                <c:pt idx="192">
                  <c:v>3.8612066186525849</c:v>
                </c:pt>
                <c:pt idx="193">
                  <c:v>3.8783133088633441</c:v>
                </c:pt>
                <c:pt idx="194">
                  <c:v>3.8953715996434335</c:v>
                </c:pt>
                <c:pt idx="195">
                  <c:v>3.9123811900186096</c:v>
                </c:pt>
                <c:pt idx="196">
                  <c:v>3.9293417846307928</c:v>
                </c:pt>
                <c:pt idx="197">
                  <c:v>3.9462530937416331</c:v>
                </c:pt>
                <c:pt idx="198">
                  <c:v>3.9631148332343473</c:v>
                </c:pt>
                <c:pt idx="199">
                  <c:v>3.9799267246138559</c:v>
                </c:pt>
                <c:pt idx="200">
                  <c:v>3.9966884950052637</c:v>
                </c:pt>
                <c:pt idx="201">
                  <c:v>4.013399877150718</c:v>
                </c:pt>
                <c:pt idx="202">
                  <c:v>4.0300606094046767</c:v>
                </c:pt>
                <c:pt idx="203">
                  <c:v>4.046670435727628</c:v>
                </c:pt>
                <c:pt idx="204">
                  <c:v>4.063229105678289</c:v>
                </c:pt>
                <c:pt idx="205">
                  <c:v>4.079736374404324</c:v>
                </c:pt>
                <c:pt idx="206">
                  <c:v>4.0961920026316125</c:v>
                </c:pt>
                <c:pt idx="207">
                  <c:v>4.1125957566521016</c:v>
                </c:pt>
                <c:pt idx="208">
                  <c:v>4.1289474083102746</c:v>
                </c:pt>
                <c:pt idx="209">
                  <c:v>4.145246734988274</c:v>
                </c:pt>
                <c:pt idx="210">
                  <c:v>4.1614935195897012</c:v>
                </c:pt>
                <c:pt idx="211">
                  <c:v>4.1776875505221369</c:v>
                </c:pt>
                <c:pt idx="212">
                  <c:v>4.1938286216784064</c:v>
                </c:pt>
                <c:pt idx="213">
                  <c:v>4.2099165324166226</c:v>
                </c:pt>
                <c:pt idx="214">
                  <c:v>4.2259510875390403</c:v>
                </c:pt>
                <c:pt idx="215">
                  <c:v>4.2419320972697516</c:v>
                </c:pt>
                <c:pt idx="216">
                  <c:v>4.2578593772312532</c:v>
                </c:pt>
                <c:pt idx="217">
                  <c:v>4.2737327484199152</c:v>
                </c:pt>
                <c:pt idx="218">
                  <c:v>4.2895520371803855</c:v>
                </c:pt>
                <c:pt idx="219">
                  <c:v>4.3053170751789525</c:v>
                </c:pt>
                <c:pt idx="220">
                  <c:v>4.3210276993759065</c:v>
                </c:pt>
                <c:pt idx="221">
                  <c:v>4.3366837519969179</c:v>
                </c:pt>
                <c:pt idx="222">
                  <c:v>4.3522850805034681</c:v>
                </c:pt>
                <c:pt idx="223">
                  <c:v>4.3678315375623624</c:v>
                </c:pt>
                <c:pt idx="224">
                  <c:v>4.3833229810143521</c:v>
                </c:pt>
                <c:pt idx="225">
                  <c:v>4.3987592738418915</c:v>
                </c:pt>
                <c:pt idx="226">
                  <c:v>4.4141402841360611</c:v>
                </c:pt>
                <c:pt idx="227">
                  <c:v>4.4294658850626885</c:v>
                </c:pt>
                <c:pt idx="228">
                  <c:v>4.4447359548276841</c:v>
                </c:pt>
                <c:pt idx="229">
                  <c:v>4.4599503766416291</c:v>
                </c:pt>
                <c:pt idx="230">
                  <c:v>4.4751090386836383</c:v>
                </c:pt>
                <c:pt idx="231">
                  <c:v>4.4902118340645236</c:v>
                </c:pt>
                <c:pt idx="232">
                  <c:v>4.5052586607892904</c:v>
                </c:pt>
                <c:pt idx="233">
                  <c:v>4.5202494217189813</c:v>
                </c:pt>
                <c:pt idx="234">
                  <c:v>4.5351840245319073</c:v>
                </c:pt>
                <c:pt idx="235">
                  <c:v>4.5500623816842811</c:v>
                </c:pt>
                <c:pt idx="236">
                  <c:v>4.5648844103702846</c:v>
                </c:pt>
                <c:pt idx="237">
                  <c:v>4.5796500324815872</c:v>
                </c:pt>
                <c:pt idx="238">
                  <c:v>4.5943591745663515</c:v>
                </c:pt>
                <c:pt idx="239">
                  <c:v>4.6090117677877389</c:v>
                </c:pt>
                <c:pt idx="240">
                  <c:v>4.6236077478819464</c:v>
                </c:pt>
                <c:pt idx="241">
                  <c:v>4.6381470551157928</c:v>
                </c:pt>
                <c:pt idx="242">
                  <c:v>4.652629634243886</c:v>
                </c:pt>
                <c:pt idx="243">
                  <c:v>4.6670554344653823</c:v>
                </c:pt>
                <c:pt idx="244">
                  <c:v>4.6814244093803712</c:v>
                </c:pt>
                <c:pt idx="245">
                  <c:v>4.6957365169459013</c:v>
                </c:pt>
                <c:pt idx="246">
                  <c:v>4.7099917194316721</c:v>
                </c:pt>
                <c:pt idx="247">
                  <c:v>4.7241899833754104</c:v>
                </c:pt>
                <c:pt idx="248">
                  <c:v>4.7383312795379577</c:v>
                </c:pt>
                <c:pt idx="249">
                  <c:v>4.7524155828580836</c:v>
                </c:pt>
                <c:pt idx="250">
                  <c:v>4.7664428724070484</c:v>
                </c:pt>
                <c:pt idx="251">
                  <c:v>4.7804131313429359</c:v>
                </c:pt>
                <c:pt idx="252">
                  <c:v>4.7943263468647723</c:v>
                </c:pt>
                <c:pt idx="253">
                  <c:v>4.8081825101664553</c:v>
                </c:pt>
                <c:pt idx="254">
                  <c:v>4.8219816163905111</c:v>
                </c:pt>
                <c:pt idx="255">
                  <c:v>4.8357236645816934</c:v>
                </c:pt>
                <c:pt idx="256">
                  <c:v>4.8494086576404491</c:v>
                </c:pt>
                <c:pt idx="257">
                  <c:v>4.8630366022762654</c:v>
                </c:pt>
                <c:pt idx="258">
                  <c:v>4.8766075089609169</c:v>
                </c:pt>
                <c:pt idx="259">
                  <c:v>4.8901213918816246</c:v>
                </c:pt>
                <c:pt idx="260">
                  <c:v>4.9035782688941554</c:v>
                </c:pt>
                <c:pt idx="261">
                  <c:v>4.9169781614758659</c:v>
                </c:pt>
                <c:pt idx="262">
                  <c:v>4.9303210946787148</c:v>
                </c:pt>
                <c:pt idx="263">
                  <c:v>4.9436070970822534</c:v>
                </c:pt>
                <c:pt idx="264">
                  <c:v>4.9568362007466185</c:v>
                </c:pt>
                <c:pt idx="265">
                  <c:v>4.9700084411655316</c:v>
                </c:pt>
                <c:pt idx="266">
                  <c:v>4.9831238572193275</c:v>
                </c:pt>
                <c:pt idx="267">
                  <c:v>4.9961824911280228</c:v>
                </c:pt>
                <c:pt idx="268">
                  <c:v>5.0091843884044405</c:v>
                </c:pt>
                <c:pt idx="269">
                  <c:v>5.0221295978074005</c:v>
                </c:pt>
                <c:pt idx="270">
                  <c:v>5.0350181712949933</c:v>
                </c:pt>
              </c:numCache>
            </c:numRef>
          </c:xVal>
          <c:yVal>
            <c:numRef>
              <c:f>'0ft'!$H$19:$H$289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487920"/>
        <c:axId val="604488312"/>
      </c:scatterChart>
      <c:valAx>
        <c:axId val="60448792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88312"/>
        <c:crosses val="max"/>
        <c:crossBetween val="midCat"/>
        <c:majorUnit val="2"/>
      </c:valAx>
      <c:valAx>
        <c:axId val="60448831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8792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2.7222319129821822E-2</c:v>
                </c:pt>
                <c:pt idx="2">
                  <c:v>5.4319011969999498E-2</c:v>
                </c:pt>
                <c:pt idx="3">
                  <c:v>8.129214833517831E-2</c:v>
                </c:pt>
                <c:pt idx="4">
                  <c:v>0.10814376107581672</c:v>
                </c:pt>
                <c:pt idx="5">
                  <c:v>0.13487584705157504</c:v>
                </c:pt>
                <c:pt idx="6">
                  <c:v>0.16149036807398848</c:v>
                </c:pt>
                <c:pt idx="7">
                  <c:v>0.18798925181958215</c:v>
                </c:pt>
                <c:pt idx="8">
                  <c:v>0.21437439271453476</c:v>
                </c:pt>
                <c:pt idx="9">
                  <c:v>0.24064765279194825</c:v>
                </c:pt>
                <c:pt idx="10">
                  <c:v>0.26681086252273423</c:v>
                </c:pt>
                <c:pt idx="11">
                  <c:v>0.29286582162108415</c:v>
                </c:pt>
                <c:pt idx="12">
                  <c:v>0.31881429982544734</c:v>
                </c:pt>
                <c:pt idx="13">
                  <c:v>0.34465803765590114</c:v>
                </c:pt>
                <c:pt idx="14">
                  <c:v>0.37039874714875942</c:v>
                </c:pt>
                <c:pt idx="15">
                  <c:v>0.39603811256922872</c:v>
                </c:pt>
                <c:pt idx="16">
                  <c:v>0.42157779110288651</c:v>
                </c:pt>
                <c:pt idx="17">
                  <c:v>0.44701941352672336</c:v>
                </c:pt>
                <c:pt idx="18">
                  <c:v>0.47236458486045835</c:v>
                </c:pt>
                <c:pt idx="19">
                  <c:v>0.49761488499880707</c:v>
                </c:pt>
                <c:pt idx="20">
                  <c:v>0.5227718693253528</c:v>
                </c:pt>
                <c:pt idx="21">
                  <c:v>0.54783706930864295</c:v>
                </c:pt>
                <c:pt idx="22">
                  <c:v>0.57281199308110708</c:v>
                </c:pt>
                <c:pt idx="23">
                  <c:v>0.59769812600136729</c:v>
                </c:pt>
                <c:pt idx="24">
                  <c:v>0.62249693120048621</c:v>
                </c:pt>
                <c:pt idx="25">
                  <c:v>0.64720985011267629</c:v>
                </c:pt>
                <c:pt idx="26">
                  <c:v>0.67183830299097025</c:v>
                </c:pt>
                <c:pt idx="27">
                  <c:v>0.69638368940833029</c:v>
                </c:pt>
                <c:pt idx="28">
                  <c:v>0.72084738874465537</c:v>
                </c:pt>
                <c:pt idx="29">
                  <c:v>0.74523076066012317</c:v>
                </c:pt>
                <c:pt idx="30">
                  <c:v>0.76953514555528479</c:v>
                </c:pt>
                <c:pt idx="31">
                  <c:v>0.79376186501831236</c:v>
                </c:pt>
                <c:pt idx="32">
                  <c:v>0.81791222225978022</c:v>
                </c:pt>
                <c:pt idx="33">
                  <c:v>0.84198750253534427</c:v>
                </c:pt>
                <c:pt idx="34">
                  <c:v>0.86598897355666549</c:v>
                </c:pt>
                <c:pt idx="35">
                  <c:v>0.88991788589090781</c:v>
                </c:pt>
                <c:pt idx="36">
                  <c:v>0.91377547334912479</c:v>
                </c:pt>
                <c:pt idx="37">
                  <c:v>0.93756295336383233</c:v>
                </c:pt>
                <c:pt idx="38">
                  <c:v>0.96128152735605099</c:v>
                </c:pt>
                <c:pt idx="39">
                  <c:v>0.9849323810920837</c:v>
                </c:pt>
                <c:pt idx="40">
                  <c:v>1.0085166850302829</c:v>
                </c:pt>
                <c:pt idx="41">
                  <c:v>1.0320355946580428</c:v>
                </c:pt>
                <c:pt idx="42">
                  <c:v>1.0554902508192412</c:v>
                </c:pt>
                <c:pt idx="43">
                  <c:v>1.0788817800323365</c:v>
                </c:pt>
                <c:pt idx="44">
                  <c:v>1.1022112947993152</c:v>
                </c:pt>
                <c:pt idx="45">
                  <c:v>1.125479893905668</c:v>
                </c:pt>
                <c:pt idx="46">
                  <c:v>1.1486886627115571</c:v>
                </c:pt>
                <c:pt idx="47">
                  <c:v>1.1718386734343249</c:v>
                </c:pt>
                <c:pt idx="48">
                  <c:v>1.1949309854224761</c:v>
                </c:pt>
                <c:pt idx="49">
                  <c:v>1.217966645421253</c:v>
                </c:pt>
                <c:pt idx="50">
                  <c:v>1.2409466878299029</c:v>
                </c:pt>
                <c:pt idx="51">
                  <c:v>1.2638721349507258</c:v>
                </c:pt>
                <c:pt idx="52">
                  <c:v>1.2867439972299688</c:v>
                </c:pt>
                <c:pt idx="53">
                  <c:v>1.3095632734906182</c:v>
                </c:pt>
                <c:pt idx="54">
                  <c:v>1.3323309511571215</c:v>
                </c:pt>
                <c:pt idx="55">
                  <c:v>1.3550480064720503</c:v>
                </c:pt>
                <c:pt idx="56">
                  <c:v>1.3777154047046969</c:v>
                </c:pt>
                <c:pt idx="57">
                  <c:v>1.4003341003515737</c:v>
                </c:pt>
                <c:pt idx="58">
                  <c:v>1.4229050373287615</c:v>
                </c:pt>
                <c:pt idx="59">
                  <c:v>1.445429149156028</c:v>
                </c:pt>
                <c:pt idx="60">
                  <c:v>1.4679073591326122</c:v>
                </c:pt>
                <c:pt idx="61">
                  <c:v>1.4903405805045378</c:v>
                </c:pt>
                <c:pt idx="62">
                  <c:v>1.512729716623294</c:v>
                </c:pt>
                <c:pt idx="63">
                  <c:v>1.5350756610956813</c:v>
                </c:pt>
                <c:pt idx="64">
                  <c:v>1.5573792979245866</c:v>
                </c:pt>
                <c:pt idx="65">
                  <c:v>1.5796415016404142</c:v>
                </c:pt>
                <c:pt idx="66">
                  <c:v>1.6018631374228485</c:v>
                </c:pt>
                <c:pt idx="67">
                  <c:v>1.6240450612125841</c:v>
                </c:pt>
                <c:pt idx="68">
                  <c:v>1.6461881198126007</c:v>
                </c:pt>
                <c:pt idx="69">
                  <c:v>1.6682931509785044</c:v>
                </c:pt>
                <c:pt idx="70">
                  <c:v>1.6903609834973916</c:v>
                </c:pt>
                <c:pt idx="71">
                  <c:v>1.7123924372546235</c:v>
                </c:pt>
                <c:pt idx="72">
                  <c:v>1.7343883232878179</c:v>
                </c:pt>
                <c:pt idx="73">
                  <c:v>1.7563494438272806</c:v>
                </c:pt>
                <c:pt idx="74">
                  <c:v>1.7782765923220034</c:v>
                </c:pt>
                <c:pt idx="75">
                  <c:v>1.8001705534502461</c:v>
                </c:pt>
                <c:pt idx="76">
                  <c:v>1.8220321031136071</c:v>
                </c:pt>
                <c:pt idx="77">
                  <c:v>1.8438620084133535</c:v>
                </c:pt>
                <c:pt idx="78">
                  <c:v>1.8656610276076377</c:v>
                </c:pt>
                <c:pt idx="79">
                  <c:v>1.8874299100480691</c:v>
                </c:pt>
                <c:pt idx="80">
                  <c:v>1.9091693960939307</c:v>
                </c:pt>
                <c:pt idx="81">
                  <c:v>1.9308802170021373</c:v>
                </c:pt>
                <c:pt idx="82">
                  <c:v>1.952563094790817</c:v>
                </c:pt>
                <c:pt idx="83">
                  <c:v>1.974218742074161</c:v>
                </c:pt>
                <c:pt idx="84">
                  <c:v>1.9958478618659325</c:v>
                </c:pt>
                <c:pt idx="85">
                  <c:v>2.0174511473487451</c:v>
                </c:pt>
                <c:pt idx="86">
                  <c:v>2.0390292816059219</c:v>
                </c:pt>
                <c:pt idx="87">
                  <c:v>2.060582937312426</c:v>
                </c:pt>
                <c:pt idx="88">
                  <c:v>2.082112776381019</c:v>
                </c:pt>
                <c:pt idx="89">
                  <c:v>2.103619449559452</c:v>
                </c:pt>
                <c:pt idx="90">
                  <c:v>2.1251035959741515</c:v>
                </c:pt>
                <c:pt idx="91">
                  <c:v>2.1465658426155105</c:v>
                </c:pt>
                <c:pt idx="92">
                  <c:v>2.1680068037595919</c:v>
                </c:pt>
                <c:pt idx="93">
                  <c:v>2.1894270803207876</c:v>
                </c:pt>
                <c:pt idx="94">
                  <c:v>2.2108272591297933</c:v>
                </c:pt>
                <c:pt idx="95">
                  <c:v>2.2322079121312206</c:v>
                </c:pt>
                <c:pt idx="96">
                  <c:v>2.2535695954952959</c:v>
                </c:pt>
                <c:pt idx="97">
                  <c:v>2.274912848638488</c:v>
                </c:pt>
                <c:pt idx="98">
                  <c:v>2.2962381931486324</c:v>
                </c:pt>
                <c:pt idx="99">
                  <c:v>2.3175461316112953</c:v>
                </c:pt>
                <c:pt idx="100">
                  <c:v>2.3388371463358308</c:v>
                </c:pt>
                <c:pt idx="101">
                  <c:v>2.3601116979819836</c:v>
                </c:pt>
                <c:pt idx="102">
                  <c:v>2.3813702240910586</c:v>
                </c:pt>
                <c:pt idx="103">
                  <c:v>2.4026131375297335</c:v>
                </c:pt>
                <c:pt idx="104">
                  <c:v>2.4238408248595467</c:v>
                </c:pt>
                <c:pt idx="105">
                  <c:v>2.4450536446509314</c:v>
                </c:pt>
                <c:pt idx="106">
                  <c:v>2.4662519257672066</c:v>
                </c:pt>
                <c:pt idx="107">
                  <c:v>2.4874359656508727</c:v>
                </c:pt>
                <c:pt idx="108">
                  <c:v>2.5086060286513781</c:v>
                </c:pt>
                <c:pt idx="109">
                  <c:v>2.5297623444395563</c:v>
                </c:pt>
                <c:pt idx="110">
                  <c:v>2.5509051065583472</c:v>
                </c:pt>
                <c:pt idx="111">
                  <c:v>2.5720344711613592</c:v>
                </c:pt>
                <c:pt idx="112">
                  <c:v>2.5931505559895278</c:v>
                </c:pt>
                <c:pt idx="113">
                  <c:v>2.6142534396310682</c:v>
                </c:pt>
                <c:pt idx="114">
                  <c:v>2.6353431611010505</c:v>
                </c:pt>
                <c:pt idx="115">
                  <c:v>2.6564197197646942</c:v>
                </c:pt>
                <c:pt idx="116">
                  <c:v>2.6774830756138703</c:v>
                </c:pt>
                <c:pt idx="117">
                  <c:v>2.6985331498907228</c:v>
                </c:pt>
                <c:pt idx="118">
                  <c:v>2.7195698260373189</c:v>
                </c:pt>
                <c:pt idx="119">
                  <c:v>2.7405929509373186</c:v>
                </c:pt>
                <c:pt idx="120">
                  <c:v>2.7616023364058697</c:v>
                </c:pt>
                <c:pt idx="121">
                  <c:v>2.7825977608779628</c:v>
                </c:pt>
                <c:pt idx="122">
                  <c:v>2.8035789712433061</c:v>
                </c:pt>
                <c:pt idx="123">
                  <c:v>2.8245456847770622</c:v>
                </c:pt>
                <c:pt idx="124">
                  <c:v>2.8454975911197473</c:v>
                </c:pt>
                <c:pt idx="125">
                  <c:v>2.8664343542654058</c:v>
                </c:pt>
                <c:pt idx="126">
                  <c:v>2.8873556145239592</c:v>
                </c:pt>
                <c:pt idx="127">
                  <c:v>2.9082609904306911</c:v>
                </c:pt>
                <c:pt idx="128">
                  <c:v>2.9291500805825699</c:v>
                </c:pt>
                <c:pt idx="129">
                  <c:v>2.9500224653872178</c:v>
                </c:pt>
                <c:pt idx="130">
                  <c:v>2.9708777087155549</c:v>
                </c:pt>
                <c:pt idx="131">
                  <c:v>2.9917153594534533</c:v>
                </c:pt>
                <c:pt idx="132">
                  <c:v>3.0125349529511332</c:v>
                </c:pt>
                <c:pt idx="133">
                  <c:v>3.0333360123716053</c:v>
                </c:pt>
                <c:pt idx="134">
                  <c:v>3.0541180499413336</c:v>
                </c:pt>
                <c:pt idx="135">
                  <c:v>3.0748805681075693</c:v>
                </c:pt>
                <c:pt idx="136">
                  <c:v>3.0956230606076161</c:v>
                </c:pt>
                <c:pt idx="137">
                  <c:v>3.1163450134557311</c:v>
                </c:pt>
                <c:pt idx="138">
                  <c:v>3.1370459058535349</c:v>
                </c:pt>
                <c:pt idx="139">
                  <c:v>3.1577252110297755</c:v>
                </c:pt>
                <c:pt idx="140">
                  <c:v>3.1783823970151195</c:v>
                </c:pt>
                <c:pt idx="141">
                  <c:v>3.1990169273573867</c:v>
                </c:pt>
                <c:pt idx="142">
                  <c:v>3.2196282617823195</c:v>
                </c:pt>
                <c:pt idx="143">
                  <c:v>3.2402158568046344</c:v>
                </c:pt>
                <c:pt idx="144">
                  <c:v>3.2607791662937391</c:v>
                </c:pt>
                <c:pt idx="145">
                  <c:v>3.2813176419981405</c:v>
                </c:pt>
                <c:pt idx="146">
                  <c:v>3.3018307340322202</c:v>
                </c:pt>
                <c:pt idx="147">
                  <c:v>3.3223178913287263</c:v>
                </c:pt>
                <c:pt idx="148">
                  <c:v>3.3427785620600154</c:v>
                </c:pt>
                <c:pt idx="149">
                  <c:v>3.3632121940307993</c:v>
                </c:pt>
                <c:pt idx="150">
                  <c:v>3.3836182350448731</c:v>
                </c:pt>
                <c:pt idx="151">
                  <c:v>3.4039961332480764</c:v>
                </c:pt>
                <c:pt idx="152">
                  <c:v>3.4243453374495032</c:v>
                </c:pt>
                <c:pt idx="153">
                  <c:v>3.4446652974227856</c:v>
                </c:pt>
                <c:pt idx="154">
                  <c:v>3.4649554641890941</c:v>
                </c:pt>
                <c:pt idx="155">
                  <c:v>3.4852152902833335</c:v>
                </c:pt>
                <c:pt idx="156">
                  <c:v>3.5054442300048692</c:v>
                </c:pt>
                <c:pt idx="157">
                  <c:v>3.5256417396539841</c:v>
                </c:pt>
                <c:pt idx="158">
                  <c:v>3.5458072777551504</c:v>
                </c:pt>
                <c:pt idx="159">
                  <c:v>3.5659403052680974</c:v>
                </c:pt>
                <c:pt idx="160">
                  <c:v>3.5860402857875533</c:v>
                </c:pt>
                <c:pt idx="161">
                  <c:v>3.6061066857324615</c:v>
                </c:pt>
                <c:pt idx="162">
                  <c:v>3.6261389745253965</c:v>
                </c:pt>
                <c:pt idx="163">
                  <c:v>3.6461366247628249</c:v>
                </c:pt>
                <c:pt idx="164">
                  <c:v>3.6660991123768105</c:v>
                </c:pt>
                <c:pt idx="165">
                  <c:v>3.686025916788696</c:v>
                </c:pt>
                <c:pt idx="166">
                  <c:v>3.7059165210552503</c:v>
                </c:pt>
                <c:pt idx="167">
                  <c:v>3.725770412007726</c:v>
                </c:pt>
                <c:pt idx="168">
                  <c:v>3.7455870803842251</c:v>
                </c:pt>
                <c:pt idx="169">
                  <c:v>3.7653660209557471</c:v>
                </c:pt>
                <c:pt idx="170">
                  <c:v>3.7851067326462497</c:v>
                </c:pt>
                <c:pt idx="171">
                  <c:v>3.8048087186470307</c:v>
                </c:pt>
                <c:pt idx="172">
                  <c:v>3.8244714865257108</c:v>
                </c:pt>
                <c:pt idx="173">
                  <c:v>3.8440945483300748</c:v>
                </c:pt>
                <c:pt idx="174">
                  <c:v>3.8636774206870061</c:v>
                </c:pt>
                <c:pt idx="175">
                  <c:v>3.8832196248967312</c:v>
                </c:pt>
                <c:pt idx="176">
                  <c:v>3.9027206870225739</c:v>
                </c:pt>
                <c:pt idx="177">
                  <c:v>3.9221801379764036</c:v>
                </c:pt>
                <c:pt idx="178">
                  <c:v>3.9415975135999477</c:v>
                </c:pt>
                <c:pt idx="179">
                  <c:v>3.9609723547421232</c:v>
                </c:pt>
                <c:pt idx="180">
                  <c:v>3.9803042073325376</c:v>
                </c:pt>
                <c:pt idx="181">
                  <c:v>3.9995926224512899</c:v>
                </c:pt>
                <c:pt idx="182">
                  <c:v>4.0188371563952021</c:v>
                </c:pt>
                <c:pt idx="183">
                  <c:v>4.0380373707405957</c:v>
                </c:pt>
                <c:pt idx="184">
                  <c:v>4.0571928324027233</c:v>
                </c:pt>
                <c:pt idx="185">
                  <c:v>4.0763031136919645</c:v>
                </c:pt>
                <c:pt idx="186">
                  <c:v>4.0953677923668703</c:v>
                </c:pt>
                <c:pt idx="187">
                  <c:v>4.1143864516841617</c:v>
                </c:pt>
                <c:pt idx="188">
                  <c:v>4.1333586804457587</c:v>
                </c:pt>
                <c:pt idx="189">
                  <c:v>4.1522840730429209</c:v>
                </c:pt>
                <c:pt idx="190">
                  <c:v>4.1711622294975843</c:v>
                </c:pt>
                <c:pt idx="191">
                  <c:v>4.189992755500958</c:v>
                </c:pt>
                <c:pt idx="192">
                  <c:v>4.2087752624494597</c:v>
                </c:pt>
                <c:pt idx="193">
                  <c:v>4.2275093674780448</c:v>
                </c:pt>
                <c:pt idx="194">
                  <c:v>4.2461946934910051</c:v>
                </c:pt>
                <c:pt idx="195">
                  <c:v>4.2648308691902885</c:v>
                </c:pt>
                <c:pt idx="196">
                  <c:v>4.2834175291014036</c:v>
                </c:pt>
                <c:pt idx="197">
                  <c:v>4.3019543135969611</c:v>
                </c:pt>
                <c:pt idx="198">
                  <c:v>4.3204408689179115</c:v>
                </c:pt>
                <c:pt idx="199">
                  <c:v>4.3388768471925259</c:v>
                </c:pt>
                <c:pt idx="200">
                  <c:v>4.357261906453175</c:v>
                </c:pt>
                <c:pt idx="201">
                  <c:v>4.375595710650952</c:v>
                </c:pt>
                <c:pt idx="202">
                  <c:v>4.3938779296681929</c:v>
                </c:pt>
                <c:pt idx="203">
                  <c:v>4.4121082393289344</c:v>
                </c:pt>
                <c:pt idx="204">
                  <c:v>4.4302863214073556</c:v>
                </c:pt>
                <c:pt idx="205">
                  <c:v>4.4484118636342558</c:v>
                </c:pt>
                <c:pt idx="206">
                  <c:v>4.466484559701601</c:v>
                </c:pt>
                <c:pt idx="207">
                  <c:v>4.4845041092651883</c:v>
                </c:pt>
                <c:pt idx="208">
                  <c:v>4.5024702179454712</c:v>
                </c:pt>
                <c:pt idx="209">
                  <c:v>4.5203825973265781</c:v>
                </c:pt>
                <c:pt idx="210">
                  <c:v>4.5382409649535758</c:v>
                </c:pt>
                <c:pt idx="211">
                  <c:v>4.5560450443280089</c:v>
                </c:pt>
                <c:pt idx="212">
                  <c:v>4.5737945649017586</c:v>
                </c:pt>
                <c:pt idx="213">
                  <c:v>4.591489262069258</c:v>
                </c:pt>
                <c:pt idx="214">
                  <c:v>4.6091288771581027</c:v>
                </c:pt>
                <c:pt idx="215">
                  <c:v>4.6267131574180906</c:v>
                </c:pt>
                <c:pt idx="216">
                  <c:v>4.6442418560087351</c:v>
                </c:pt>
                <c:pt idx="217">
                  <c:v>4.6617147319852803</c:v>
                </c:pt>
                <c:pt idx="218">
                  <c:v>4.6791315502832607</c:v>
                </c:pt>
                <c:pt idx="219">
                  <c:v>4.6964920817016376</c:v>
                </c:pt>
                <c:pt idx="220">
                  <c:v>4.7137961028845483</c:v>
                </c:pt>
                <c:pt idx="221">
                  <c:v>4.7310433963017013</c:v>
                </c:pt>
                <c:pt idx="222">
                  <c:v>4.7482337502274587</c:v>
                </c:pt>
                <c:pt idx="223">
                  <c:v>4.7653669587186327</c:v>
                </c:pt>
                <c:pt idx="224">
                  <c:v>4.7824428215910322</c:v>
                </c:pt>
                <c:pt idx="225">
                  <c:v>4.7994611443947965</c:v>
                </c:pt>
                <c:pt idx="226">
                  <c:v>4.816421738388545</c:v>
                </c:pt>
                <c:pt idx="227">
                  <c:v>4.833324420512378</c:v>
                </c:pt>
                <c:pt idx="228">
                  <c:v>4.8501690133597615</c:v>
                </c:pt>
                <c:pt idx="229">
                  <c:v>4.8669553451483285</c:v>
                </c:pt>
                <c:pt idx="230">
                  <c:v>4.8836832496896259</c:v>
                </c:pt>
                <c:pt idx="231">
                  <c:v>4.9003525663578449</c:v>
                </c:pt>
                <c:pt idx="232">
                  <c:v>4.9169631400575584</c:v>
                </c:pt>
                <c:pt idx="233">
                  <c:v>4.933514821190502</c:v>
                </c:pt>
                <c:pt idx="234">
                  <c:v>4.9500074656214297</c:v>
                </c:pt>
                <c:pt idx="235">
                  <c:v>4.96644093464307</c:v>
                </c:pt>
                <c:pt idx="236">
                  <c:v>4.9828150949402179</c:v>
                </c:pt>
                <c:pt idx="237">
                  <c:v>4.9991298185529889</c:v>
                </c:pt>
                <c:pt idx="238">
                  <c:v>5.015384982839266</c:v>
                </c:pt>
                <c:pt idx="239">
                  <c:v>5.0315804704363689</c:v>
                </c:pt>
                <c:pt idx="240">
                  <c:v>5.0477161692219745</c:v>
                </c:pt>
                <c:pt idx="241">
                  <c:v>5.0637919722743154</c:v>
                </c:pt>
                <c:pt idx="242">
                  <c:v>5.0798077778316868</c:v>
                </c:pt>
                <c:pt idx="243">
                  <c:v>5.0957634892512864</c:v>
                </c:pt>
                <c:pt idx="244">
                  <c:v>5.1116590149674224</c:v>
                </c:pt>
                <c:pt idx="245">
                  <c:v>5.1274942684491043</c:v>
                </c:pt>
                <c:pt idx="246">
                  <c:v>5.1432691681570546</c:v>
                </c:pt>
                <c:pt idx="247">
                  <c:v>5.158983637500163</c:v>
                </c:pt>
                <c:pt idx="248">
                  <c:v>5.1746376047914069</c:v>
                </c:pt>
                <c:pt idx="249">
                  <c:v>5.1902310032032712</c:v>
                </c:pt>
                <c:pt idx="250">
                  <c:v>5.205763770722684</c:v>
                </c:pt>
                <c:pt idx="251">
                  <c:v>5.2212358501054963</c:v>
                </c:pt>
                <c:pt idx="252">
                  <c:v>5.2366471888305366</c:v>
                </c:pt>
                <c:pt idx="253">
                  <c:v>5.2519977390532526</c:v>
                </c:pt>
                <c:pt idx="254">
                  <c:v>5.2672874575589752</c:v>
                </c:pt>
                <c:pt idx="255">
                  <c:v>5.2825163057158209</c:v>
                </c:pt>
                <c:pt idx="256">
                  <c:v>5.2976842494272587</c:v>
                </c:pt>
                <c:pt idx="257">
                  <c:v>5.3127912590843609</c:v>
                </c:pt>
                <c:pt idx="258">
                  <c:v>5.3278373095177693</c:v>
                </c:pt>
                <c:pt idx="259">
                  <c:v>5.3428223799493839</c:v>
                </c:pt>
                <c:pt idx="260">
                  <c:v>5.3577464539438102</c:v>
                </c:pt>
                <c:pt idx="261">
                  <c:v>5.3726095193595746</c:v>
                </c:pt>
                <c:pt idx="262">
                  <c:v>5.3874115683001396</c:v>
                </c:pt>
                <c:pt idx="263">
                  <c:v>5.4021525970647257</c:v>
                </c:pt>
                <c:pt idx="264">
                  <c:v>5.4168326060989767</c:v>
                </c:pt>
                <c:pt idx="265">
                  <c:v>5.4314515999454693</c:v>
                </c:pt>
                <c:pt idx="266">
                  <c:v>5.4460095871941023</c:v>
                </c:pt>
                <c:pt idx="267">
                  <c:v>5.4605065804323738</c:v>
                </c:pt>
                <c:pt idx="268">
                  <c:v>5.4749425961955716</c:v>
                </c:pt>
                <c:pt idx="269">
                  <c:v>5.4893176549168876</c:v>
                </c:pt>
                <c:pt idx="270">
                  <c:v>5.5036317808774804</c:v>
                </c:pt>
              </c:numCache>
            </c:numRef>
          </c:xVal>
          <c:yVal>
            <c:numRef>
              <c:f>'1ft'!$E$19:$E$289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1.9072970670689218</c:v>
                </c:pt>
                <c:pt idx="2">
                  <c:v>2.0592353091038209</c:v>
                </c:pt>
                <c:pt idx="3">
                  <c:v>2.2093224577911195</c:v>
                </c:pt>
                <c:pt idx="4">
                  <c:v>2.3575751304675809</c:v>
                </c:pt>
                <c:pt idx="5">
                  <c:v>2.5040095943876528</c:v>
                </c:pt>
                <c:pt idx="6">
                  <c:v>2.6486417752079072</c:v>
                </c:pt>
                <c:pt idx="7">
                  <c:v>2.7914872651993501</c:v>
                </c:pt>
                <c:pt idx="8">
                  <c:v>2.9325613311977641</c:v>
                </c:pt>
                <c:pt idx="9">
                  <c:v>3.0718789223018108</c:v>
                </c:pt>
                <c:pt idx="10">
                  <c:v>3.2094546773281869</c:v>
                </c:pt>
                <c:pt idx="11">
                  <c:v>3.3453029320327357</c:v>
                </c:pt>
                <c:pt idx="12">
                  <c:v>3.4794377261060259</c:v>
                </c:pt>
                <c:pt idx="13">
                  <c:v>3.6118728099515489</c:v>
                </c:pt>
                <c:pt idx="14">
                  <c:v>3.7426216512543373</c:v>
                </c:pt>
                <c:pt idx="15">
                  <c:v>3.871697441347481</c:v>
                </c:pt>
                <c:pt idx="16">
                  <c:v>3.9991131013836978</c:v>
                </c:pt>
                <c:pt idx="17">
                  <c:v>4.1248812883188251</c:v>
                </c:pt>
                <c:pt idx="18">
                  <c:v>4.249014400713806</c:v>
                </c:pt>
                <c:pt idx="19">
                  <c:v>4.3715245843614712</c:v>
                </c:pt>
                <c:pt idx="20">
                  <c:v>4.492423737744172</c:v>
                </c:pt>
                <c:pt idx="21">
                  <c:v>4.6117235173280564</c:v>
                </c:pt>
                <c:pt idx="22">
                  <c:v>4.7294353426995537</c:v>
                </c:pt>
                <c:pt idx="23">
                  <c:v>4.8455704015494119</c:v>
                </c:pt>
                <c:pt idx="24">
                  <c:v>4.9601396545094039</c:v>
                </c:pt>
                <c:pt idx="25">
                  <c:v>5.0731538398466354</c:v>
                </c:pt>
                <c:pt idx="26">
                  <c:v>5.1846234780201668</c:v>
                </c:pt>
                <c:pt idx="27">
                  <c:v>5.2945588761044995</c:v>
                </c:pt>
                <c:pt idx="28">
                  <c:v>5.4029701320842785</c:v>
                </c:pt>
                <c:pt idx="29">
                  <c:v>5.5098671390244069</c:v>
                </c:pt>
                <c:pt idx="30">
                  <c:v>5.6152595891196002</c:v>
                </c:pt>
                <c:pt idx="31">
                  <c:v>5.7191569776272466</c:v>
                </c:pt>
                <c:pt idx="32">
                  <c:v>5.821568606687304</c:v>
                </c:pt>
                <c:pt idx="33">
                  <c:v>5.9225035890328144</c:v>
                </c:pt>
                <c:pt idx="34">
                  <c:v>6.0219708515944745</c:v>
                </c:pt>
                <c:pt idx="35">
                  <c:v>6.1199791390025853</c:v>
                </c:pt>
                <c:pt idx="36">
                  <c:v>6.2165370169895677</c:v>
                </c:pt>
                <c:pt idx="37">
                  <c:v>6.3116528756961197</c:v>
                </c:pt>
                <c:pt idx="38">
                  <c:v>6.4053349328839682</c:v>
                </c:pt>
                <c:pt idx="39">
                  <c:v>6.49759123705807</c:v>
                </c:pt>
                <c:pt idx="40">
                  <c:v>6.5884296705010028</c:v>
                </c:pt>
                <c:pt idx="41">
                  <c:v>6.6778579522221957</c:v>
                </c:pt>
                <c:pt idx="42">
                  <c:v>6.7658836408245469</c:v>
                </c:pt>
                <c:pt idx="43">
                  <c:v>6.8525141372908838</c:v>
                </c:pt>
                <c:pt idx="44">
                  <c:v>6.9377566876926462</c:v>
                </c:pt>
                <c:pt idx="45">
                  <c:v>7.0216183858230732</c:v>
                </c:pt>
                <c:pt idx="46">
                  <c:v>7.1041061757571029</c:v>
                </c:pt>
                <c:pt idx="47">
                  <c:v>7.1852268543401223</c:v>
                </c:pt>
                <c:pt idx="48">
                  <c:v>7.264987073607621</c:v>
                </c:pt>
                <c:pt idx="49">
                  <c:v>7.3433933431377438</c:v>
                </c:pt>
                <c:pt idx="50">
                  <c:v>7.4204520323386669</c:v>
                </c:pt>
                <c:pt idx="51">
                  <c:v>7.4961693726726546</c:v>
                </c:pt>
                <c:pt idx="52">
                  <c:v>7.5705514598186046</c:v>
                </c:pt>
                <c:pt idx="53">
                  <c:v>7.6436042557748269</c:v>
                </c:pt>
                <c:pt idx="54">
                  <c:v>7.7153335909037448</c:v>
                </c:pt>
                <c:pt idx="55">
                  <c:v>7.7857451659201651</c:v>
                </c:pt>
                <c:pt idx="56">
                  <c:v>7.8548445538247122</c:v>
                </c:pt>
                <c:pt idx="57">
                  <c:v>7.9226372017839735</c:v>
                </c:pt>
                <c:pt idx="58">
                  <c:v>7.9891284329588697</c:v>
                </c:pt>
                <c:pt idx="59">
                  <c:v>8.0543234482827248</c:v>
                </c:pt>
                <c:pt idx="60">
                  <c:v>8.1182273281904642</c:v>
                </c:pt>
                <c:pt idx="61">
                  <c:v>8.1808450343003649</c:v>
                </c:pt>
                <c:pt idx="62">
                  <c:v>8.2421814110497245</c:v>
                </c:pt>
                <c:pt idx="63">
                  <c:v>8.3022411872858068</c:v>
                </c:pt>
                <c:pt idx="64">
                  <c:v>8.3610289778134153</c:v>
                </c:pt>
                <c:pt idx="65">
                  <c:v>8.4185492849004024</c:v>
                </c:pt>
                <c:pt idx="66">
                  <c:v>8.4748064997424457</c:v>
                </c:pt>
                <c:pt idx="67">
                  <c:v>8.5298049038883779</c:v>
                </c:pt>
                <c:pt idx="68">
                  <c:v>8.5835486706274118</c:v>
                </c:pt>
                <c:pt idx="69">
                  <c:v>8.6360418663395517</c:v>
                </c:pt>
                <c:pt idx="70">
                  <c:v>8.6872884518105487</c:v>
                </c:pt>
                <c:pt idx="71">
                  <c:v>8.7372922835127493</c:v>
                </c:pt>
                <c:pt idx="72">
                  <c:v>8.7860571148532376</c:v>
                </c:pt>
                <c:pt idx="73">
                  <c:v>8.8335865973906955</c:v>
                </c:pt>
                <c:pt idx="74">
                  <c:v>8.8798842820224948</c:v>
                </c:pt>
                <c:pt idx="75">
                  <c:v>8.9249536201435706</c:v>
                </c:pt>
                <c:pt idx="76">
                  <c:v>8.9687979647787426</c:v>
                </c:pt>
                <c:pt idx="77">
                  <c:v>9.0114205716902287</c:v>
                </c:pt>
                <c:pt idx="78">
                  <c:v>9.0528246004622499</c:v>
                </c:pt>
                <c:pt idx="79">
                  <c:v>9.0930131155647604</c:v>
                </c:pt>
                <c:pt idx="80">
                  <c:v>9.1319890873985283</c:v>
                </c:pt>
                <c:pt idx="81">
                  <c:v>9.1697553933240101</c:v>
                </c:pt>
                <c:pt idx="82">
                  <c:v>9.2063148186767112</c:v>
                </c:pt>
                <c:pt idx="83">
                  <c:v>9.2416700577720405</c:v>
                </c:pt>
                <c:pt idx="84">
                  <c:v>9.2758237149030265</c:v>
                </c:pt>
                <c:pt idx="85">
                  <c:v>9.3087783053346591</c:v>
                </c:pt>
                <c:pt idx="86">
                  <c:v>9.3405362562991652</c:v>
                </c:pt>
                <c:pt idx="87">
                  <c:v>9.3710999079970634</c:v>
                </c:pt>
                <c:pt idx="88">
                  <c:v>9.4004715146095545</c:v>
                </c:pt>
                <c:pt idx="89">
                  <c:v>9.4286532453285705</c:v>
                </c:pt>
                <c:pt idx="90">
                  <c:v>9.4556471854117721</c:v>
                </c:pt>
                <c:pt idx="91">
                  <c:v>9.4814553372708144</c:v>
                </c:pt>
                <c:pt idx="92">
                  <c:v>9.5060796216024599</c:v>
                </c:pt>
                <c:pt idx="93">
                  <c:v>9.5295218785735312</c:v>
                </c:pt>
                <c:pt idx="94">
                  <c:v>9.5517838690723025</c:v>
                </c:pt>
                <c:pt idx="95">
                  <c:v>9.5728672760407605</c:v>
                </c:pt>
                <c:pt idx="96">
                  <c:v>9.5927737059041416</c:v>
                </c:pt>
                <c:pt idx="97">
                  <c:v>9.6115046901164138</c:v>
                </c:pt>
                <c:pt idx="98">
                  <c:v>9.629061686842677</c:v>
                </c:pt>
                <c:pt idx="99">
                  <c:v>9.6454460828019251</c:v>
                </c:pt>
                <c:pt idx="100">
                  <c:v>9.660659195296013</c:v>
                </c:pt>
                <c:pt idx="101">
                  <c:v>9.6747022744529563</c:v>
                </c:pt>
                <c:pt idx="102">
                  <c:v>9.68757650571448</c:v>
                </c:pt>
                <c:pt idx="103">
                  <c:v>9.699283012598956</c:v>
                </c:pt>
                <c:pt idx="104">
                  <c:v>9.7098228597709522</c:v>
                </c:pt>
                <c:pt idx="105">
                  <c:v>9.7191970564472836</c:v>
                </c:pt>
                <c:pt idx="106">
                  <c:v>9.7274065601661732</c:v>
                </c:pt>
                <c:pt idx="107">
                  <c:v>9.7344522809405287</c:v>
                </c:pt>
                <c:pt idx="108">
                  <c:v>9.7403350858079705</c:v>
                </c:pt>
                <c:pt idx="109">
                  <c:v>9.7450558037791293</c:v>
                </c:pt>
                <c:pt idx="110">
                  <c:v>9.7486152311718453</c:v>
                </c:pt>
                <c:pt idx="111">
                  <c:v>9.7510141373029402</c:v>
                </c:pt>
                <c:pt idx="112">
                  <c:v>9.7522532704921403</c:v>
                </c:pt>
                <c:pt idx="113">
                  <c:v>9.752333364315863</c:v>
                </c:pt>
                <c:pt idx="114">
                  <c:v>9.7512551440336193</c:v>
                </c:pt>
                <c:pt idx="115">
                  <c:v>9.7490193330984205</c:v>
                </c:pt>
                <c:pt idx="116">
                  <c:v>9.7456266596560273</c:v>
                </c:pt>
                <c:pt idx="117">
                  <c:v>9.7410778629371837</c:v>
                </c:pt>
                <c:pt idx="118">
                  <c:v>9.7353736994520599</c:v>
                </c:pt>
                <c:pt idx="119">
                  <c:v>9.7285149489064153</c:v>
                </c:pt>
                <c:pt idx="120">
                  <c:v>9.7205024197732612</c:v>
                </c:pt>
                <c:pt idx="121">
                  <c:v>9.7113369544703847</c:v>
                </c:pt>
                <c:pt idx="122">
                  <c:v>9.7010194341113554</c:v>
                </c:pt>
                <c:pt idx="123">
                  <c:v>9.6895507828140701</c:v>
                </c:pt>
                <c:pt idx="124">
                  <c:v>9.6769319715654163</c:v>
                </c:pt>
                <c:pt idx="125">
                  <c:v>9.6631640216525359</c:v>
                </c:pt>
                <c:pt idx="126">
                  <c:v>9.6482480076802553</c:v>
                </c:pt>
                <c:pt idx="127">
                  <c:v>9.6321850602004826</c:v>
                </c:pt>
                <c:pt idx="128">
                  <c:v>9.6149763679832194</c:v>
                </c:pt>
                <c:pt idx="129">
                  <c:v>9.5966231799605541</c:v>
                </c:pt>
                <c:pt idx="130">
                  <c:v>9.5771268068751709</c:v>
                </c:pt>
                <c:pt idx="131">
                  <c:v>9.5564886226639132</c:v>
                </c:pt>
                <c:pt idx="132">
                  <c:v>9.5347100656051751</c:v>
                </c:pt>
                <c:pt idx="133">
                  <c:v>9.5117926392566794</c:v>
                </c:pt>
                <c:pt idx="134">
                  <c:v>9.4877379132077397</c:v>
                </c:pt>
                <c:pt idx="135">
                  <c:v>9.4625475236676362</c:v>
                </c:pt>
                <c:pt idx="136">
                  <c:v>9.4362231739092781</c:v>
                </c:pt>
                <c:pt idx="137">
                  <c:v>9.4087666345850867</c:v>
                </c:pt>
                <c:pt idx="138">
                  <c:v>9.3801797439298973</c:v>
                </c:pt>
                <c:pt idx="139">
                  <c:v>9.3504644078638268</c:v>
                </c:pt>
                <c:pt idx="140">
                  <c:v>9.3196226000063405</c:v>
                </c:pt>
                <c:pt idx="141">
                  <c:v>9.2876563616112939</c:v>
                </c:pt>
                <c:pt idx="142">
                  <c:v>9.254567801431417</c:v>
                </c:pt>
                <c:pt idx="143">
                  <c:v>9.2203590955195782</c:v>
                </c:pt>
                <c:pt idx="144">
                  <c:v>9.1850324869732223</c:v>
                </c:pt>
                <c:pt idx="145">
                  <c:v>9.1485902856275061</c:v>
                </c:pt>
                <c:pt idx="146">
                  <c:v>9.1110348677019388</c:v>
                </c:pt>
                <c:pt idx="147">
                  <c:v>9.0723686754047588</c:v>
                </c:pt>
                <c:pt idx="148">
                  <c:v>9.0325942164986852</c:v>
                </c:pt>
                <c:pt idx="149">
                  <c:v>8.9917140638312834</c:v>
                </c:pt>
                <c:pt idx="150">
                  <c:v>8.9497308548327812</c:v>
                </c:pt>
                <c:pt idx="151">
                  <c:v>8.9066472909838268</c:v>
                </c:pt>
                <c:pt idx="152">
                  <c:v>8.8624661372554101</c:v>
                </c:pt>
                <c:pt idx="153">
                  <c:v>8.8171902215229405</c:v>
                </c:pt>
                <c:pt idx="154">
                  <c:v>8.7708224339562264</c:v>
                </c:pt>
                <c:pt idx="155">
                  <c:v>8.7233657263869731</c:v>
                </c:pt>
                <c:pt idx="156">
                  <c:v>8.6748231116552201</c:v>
                </c:pt>
                <c:pt idx="157">
                  <c:v>8.6251976629360403</c:v>
                </c:pt>
                <c:pt idx="158">
                  <c:v>8.5744925130476783</c:v>
                </c:pt>
                <c:pt idx="159">
                  <c:v>8.5227108537422485</c:v>
                </c:pt>
                <c:pt idx="160">
                  <c:v>8.4698559349799858</c:v>
                </c:pt>
                <c:pt idx="161">
                  <c:v>8.4159310641879976</c:v>
                </c:pt>
                <c:pt idx="162">
                  <c:v>8.3609396055043987</c:v>
                </c:pt>
                <c:pt idx="163">
                  <c:v>8.3048849790086443</c:v>
                </c:pt>
                <c:pt idx="164">
                  <c:v>8.247770659938837</c:v>
                </c:pt>
                <c:pt idx="165">
                  <c:v>8.1896001778967467</c:v>
                </c:pt>
                <c:pt idx="166">
                  <c:v>8.1303771160412364</c:v>
                </c:pt>
                <c:pt idx="167">
                  <c:v>8.0701051102707577</c:v>
                </c:pt>
                <c:pt idx="168">
                  <c:v>8.0087878483955492</c:v>
                </c:pt>
                <c:pt idx="169">
                  <c:v>7.9464290693001622</c:v>
                </c:pt>
                <c:pt idx="170">
                  <c:v>7.8830325620968864</c:v>
                </c:pt>
                <c:pt idx="171">
                  <c:v>7.8186021652706561</c:v>
                </c:pt>
                <c:pt idx="172">
                  <c:v>7.753141765815986</c:v>
                </c:pt>
                <c:pt idx="173">
                  <c:v>7.6866552983664738</c:v>
                </c:pt>
                <c:pt idx="174">
                  <c:v>7.6191467443173853</c:v>
                </c:pt>
                <c:pt idx="175">
                  <c:v>7.5506201309418364</c:v>
                </c:pt>
                <c:pt idx="176">
                  <c:v>7.4810795305010682</c:v>
                </c:pt>
                <c:pt idx="177">
                  <c:v>7.4105290593492921</c:v>
                </c:pt>
                <c:pt idx="178">
                  <c:v>7.3389728770335907</c:v>
                </c:pt>
                <c:pt idx="179">
                  <c:v>7.26641518538933</c:v>
                </c:pt>
                <c:pt idx="180">
                  <c:v>7.1928602276315452</c:v>
                </c:pt>
                <c:pt idx="181">
                  <c:v>7.1183122874427394</c:v>
                </c:pt>
                <c:pt idx="182">
                  <c:v>7.0427756880575405</c:v>
                </c:pt>
                <c:pt idx="183">
                  <c:v>6.9662547913446469</c:v>
                </c:pt>
                <c:pt idx="184">
                  <c:v>6.8887539968864751</c:v>
                </c:pt>
                <c:pt idx="185">
                  <c:v>6.8102777410569404</c:v>
                </c:pt>
                <c:pt idx="186">
                  <c:v>6.730830496097763</c:v>
                </c:pt>
                <c:pt idx="187">
                  <c:v>6.6504167691937104</c:v>
                </c:pt>
                <c:pt idx="188">
                  <c:v>6.5690411015471639</c:v>
                </c:pt>
                <c:pt idx="189">
                  <c:v>6.4867080674524029</c:v>
                </c:pt>
                <c:pt idx="190">
                  <c:v>6.4034222733699773</c:v>
                </c:pt>
                <c:pt idx="191">
                  <c:v>6.319188357001547</c:v>
                </c:pt>
                <c:pt idx="192">
                  <c:v>6.2340109863655533</c:v>
                </c:pt>
                <c:pt idx="193">
                  <c:v>6.147894858874082</c:v>
                </c:pt>
                <c:pt idx="194">
                  <c:v>6.0608447004112653</c:v>
                </c:pt>
                <c:pt idx="195">
                  <c:v>5.9728652644135751</c:v>
                </c:pt>
                <c:pt idx="196">
                  <c:v>5.8839613309523378</c:v>
                </c:pt>
                <c:pt idx="197">
                  <c:v>5.7941377058188124</c:v>
                </c:pt>
                <c:pt idx="198">
                  <c:v>5.703399219612141</c:v>
                </c:pt>
                <c:pt idx="199">
                  <c:v>5.6117507268305076</c:v>
                </c:pt>
                <c:pt idx="200">
                  <c:v>5.5191971049657989</c:v>
                </c:pt>
                <c:pt idx="201">
                  <c:v>5.4257432536020778</c:v>
                </c:pt>
                <c:pt idx="202">
                  <c:v>5.3313940935181687</c:v>
                </c:pt>
                <c:pt idx="203">
                  <c:v>5.2361545657946369</c:v>
                </c:pt>
                <c:pt idx="204">
                  <c:v>5.1400296309254472</c:v>
                </c:pt>
                <c:pt idx="205">
                  <c:v>5.0430242679345758</c:v>
                </c:pt>
                <c:pt idx="206">
                  <c:v>4.9451434734978443</c:v>
                </c:pt>
                <c:pt idx="207">
                  <c:v>4.8463922610702337</c:v>
                </c:pt>
                <c:pt idx="208">
                  <c:v>4.7467756600189333</c:v>
                </c:pt>
                <c:pt idx="209">
                  <c:v>4.6462987147623682</c:v>
                </c:pt>
                <c:pt idx="210">
                  <c:v>4.5449664839154469</c:v>
                </c:pt>
                <c:pt idx="211">
                  <c:v>4.4427840394412534</c:v>
                </c:pt>
                <c:pt idx="212">
                  <c:v>4.339756465809419</c:v>
                </c:pt>
                <c:pt idx="213">
                  <c:v>4.2358888591613812</c:v>
                </c:pt>
                <c:pt idx="214">
                  <c:v>4.1311863264827373</c:v>
                </c:pt>
                <c:pt idx="215">
                  <c:v>4.0256539847829069</c:v>
                </c:pt>
                <c:pt idx="216">
                  <c:v>3.9192969602822836</c:v>
                </c:pt>
                <c:pt idx="217">
                  <c:v>3.8121203876070746</c:v>
                </c:pt>
                <c:pt idx="218">
                  <c:v>3.7041294089920025</c:v>
                </c:pt>
                <c:pt idx="219">
                  <c:v>3.5953291734910438</c:v>
                </c:pt>
                <c:pt idx="220">
                  <c:v>3.4857248361963711</c:v>
                </c:pt>
                <c:pt idx="221">
                  <c:v>3.3753215574656594</c:v>
                </c:pt>
                <c:pt idx="222">
                  <c:v>3.264124502157904</c:v>
                </c:pt>
                <c:pt idx="223">
                  <c:v>3.1521388388778986</c:v>
                </c:pt>
                <c:pt idx="224">
                  <c:v>3.0393697392295129</c:v>
                </c:pt>
                <c:pt idx="225">
                  <c:v>2.9258223770778948</c:v>
                </c:pt>
                <c:pt idx="226">
                  <c:v>2.8115019278207281</c:v>
                </c:pt>
                <c:pt idx="227">
                  <c:v>2.6964135676686598</c:v>
                </c:pt>
                <c:pt idx="228">
                  <c:v>2.5805624729350081</c:v>
                </c:pt>
                <c:pt idx="229">
                  <c:v>2.463953819334856</c:v>
                </c:pt>
                <c:pt idx="230">
                  <c:v>2.3465927812936274</c:v>
                </c:pt>
                <c:pt idx="231">
                  <c:v>2.2284845312652375</c:v>
                </c:pt>
                <c:pt idx="232">
                  <c:v>2.1096342390599014</c:v>
                </c:pt>
                <c:pt idx="233">
                  <c:v>1.9900470711816816</c:v>
                </c:pt>
                <c:pt idx="234">
                  <c:v>1.8697281901758418</c:v>
                </c:pt>
                <c:pt idx="235">
                  <c:v>1.7486827539860788</c:v>
                </c:pt>
                <c:pt idx="236">
                  <c:v>1.6269159153216883</c:v>
                </c:pt>
                <c:pt idx="237">
                  <c:v>1.5044328210347213</c:v>
                </c:pt>
                <c:pt idx="238">
                  <c:v>1.3812386115071764</c:v>
                </c:pt>
                <c:pt idx="239">
                  <c:v>1.257338420048274</c:v>
                </c:pt>
                <c:pt idx="240">
                  <c:v>1.1327373723018461</c:v>
                </c:pt>
                <c:pt idx="241">
                  <c:v>1.0074405856638746</c:v>
                </c:pt>
                <c:pt idx="242">
                  <c:v>0.88145316871020341</c:v>
                </c:pt>
                <c:pt idx="243">
                  <c:v>0.75478022063444494</c:v>
                </c:pt>
                <c:pt idx="244">
                  <c:v>0.62742683069609595</c:v>
                </c:pt>
                <c:pt idx="245">
                  <c:v>0.49939807767887312</c:v>
                </c:pt>
                <c:pt idx="246">
                  <c:v>0.37069902935927335</c:v>
                </c:pt>
                <c:pt idx="247">
                  <c:v>0.24133474198535881</c:v>
                </c:pt>
                <c:pt idx="248">
                  <c:v>0.11131025976576248</c:v>
                </c:pt>
                <c:pt idx="249">
                  <c:v>-1.936938563109547E-2</c:v>
                </c:pt>
                <c:pt idx="250">
                  <c:v>-0.15069917556759374</c:v>
                </c:pt>
                <c:pt idx="251">
                  <c:v>-0.28267410491731737</c:v>
                </c:pt>
                <c:pt idx="252">
                  <c:v>-0.41528918253530855</c:v>
                </c:pt>
                <c:pt idx="253">
                  <c:v>-0.54853943171818775</c:v>
                </c:pt>
                <c:pt idx="254">
                  <c:v>-0.6824198906541763</c:v>
                </c:pt>
                <c:pt idx="255">
                  <c:v>-0.8169256128630551</c:v>
                </c:pt>
                <c:pt idx="256">
                  <c:v>-0.95205166762609794</c:v>
                </c:pt>
                <c:pt idx="257">
                  <c:v>-1.0877931404060219</c:v>
                </c:pt>
                <c:pt idx="258">
                  <c:v>-1.2241451332570021</c:v>
                </c:pt>
                <c:pt idx="259">
                  <c:v>-1.3611027652247978</c:v>
                </c:pt>
                <c:pt idx="260">
                  <c:v>-1.498661172737046</c:v>
                </c:pt>
                <c:pt idx="261">
                  <c:v>-1.6368155099837765</c:v>
                </c:pt>
                <c:pt idx="262">
                  <c:v>-1.7755609492882081</c:v>
                </c:pt>
                <c:pt idx="263">
                  <c:v>-1.9148926814678904</c:v>
                </c:pt>
                <c:pt idx="264">
                  <c:v>-2.0548059161862535</c:v>
                </c:pt>
                <c:pt idx="265">
                  <c:v>-2.1952958822946376</c:v>
                </c:pt>
                <c:pt idx="266">
                  <c:v>-2.3363578281648691</c:v>
                </c:pt>
                <c:pt idx="267">
                  <c:v>-2.4779870220124609</c:v>
                </c:pt>
                <c:pt idx="268">
                  <c:v>-2.6201787522105113</c:v>
                </c:pt>
                <c:pt idx="269">
                  <c:v>-2.7629283275943783</c:v>
                </c:pt>
                <c:pt idx="270">
                  <c:v>-2.9062310777572145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2.7222319129821822E-2</c:v>
                </c:pt>
                <c:pt idx="2">
                  <c:v>5.4319011969999498E-2</c:v>
                </c:pt>
                <c:pt idx="3">
                  <c:v>8.129214833517831E-2</c:v>
                </c:pt>
                <c:pt idx="4">
                  <c:v>0.10814376107581672</c:v>
                </c:pt>
                <c:pt idx="5">
                  <c:v>0.13487584705157504</c:v>
                </c:pt>
                <c:pt idx="6">
                  <c:v>0.16149036807398848</c:v>
                </c:pt>
                <c:pt idx="7">
                  <c:v>0.18798925181958215</c:v>
                </c:pt>
                <c:pt idx="8">
                  <c:v>0.21437439271453476</c:v>
                </c:pt>
                <c:pt idx="9">
                  <c:v>0.24064765279194825</c:v>
                </c:pt>
                <c:pt idx="10">
                  <c:v>0.26681086252273423</c:v>
                </c:pt>
                <c:pt idx="11">
                  <c:v>0.29286582162108415</c:v>
                </c:pt>
                <c:pt idx="12">
                  <c:v>0.31881429982544734</c:v>
                </c:pt>
                <c:pt idx="13">
                  <c:v>0.34465803765590114</c:v>
                </c:pt>
                <c:pt idx="14">
                  <c:v>0.37039874714875942</c:v>
                </c:pt>
                <c:pt idx="15">
                  <c:v>0.39603811256922872</c:v>
                </c:pt>
                <c:pt idx="16">
                  <c:v>0.42157779110288651</c:v>
                </c:pt>
                <c:pt idx="17">
                  <c:v>0.44701941352672336</c:v>
                </c:pt>
                <c:pt idx="18">
                  <c:v>0.47236458486045835</c:v>
                </c:pt>
                <c:pt idx="19">
                  <c:v>0.49761488499880707</c:v>
                </c:pt>
                <c:pt idx="20">
                  <c:v>0.5227718693253528</c:v>
                </c:pt>
                <c:pt idx="21">
                  <c:v>0.54783706930864295</c:v>
                </c:pt>
                <c:pt idx="22">
                  <c:v>0.57281199308110708</c:v>
                </c:pt>
                <c:pt idx="23">
                  <c:v>0.59769812600136729</c:v>
                </c:pt>
                <c:pt idx="24">
                  <c:v>0.62249693120048621</c:v>
                </c:pt>
                <c:pt idx="25">
                  <c:v>0.64720985011267629</c:v>
                </c:pt>
                <c:pt idx="26">
                  <c:v>0.67183830299097025</c:v>
                </c:pt>
                <c:pt idx="27">
                  <c:v>0.69638368940833029</c:v>
                </c:pt>
                <c:pt idx="28">
                  <c:v>0.72084738874465537</c:v>
                </c:pt>
                <c:pt idx="29">
                  <c:v>0.74523076066012317</c:v>
                </c:pt>
                <c:pt idx="30">
                  <c:v>0.76953514555528479</c:v>
                </c:pt>
                <c:pt idx="31">
                  <c:v>0.79376186501831236</c:v>
                </c:pt>
                <c:pt idx="32">
                  <c:v>0.81791222225978022</c:v>
                </c:pt>
                <c:pt idx="33">
                  <c:v>0.84198750253534427</c:v>
                </c:pt>
                <c:pt idx="34">
                  <c:v>0.86598897355666549</c:v>
                </c:pt>
                <c:pt idx="35">
                  <c:v>0.88991788589090781</c:v>
                </c:pt>
                <c:pt idx="36">
                  <c:v>0.91377547334912479</c:v>
                </c:pt>
                <c:pt idx="37">
                  <c:v>0.93756295336383233</c:v>
                </c:pt>
                <c:pt idx="38">
                  <c:v>0.96128152735605099</c:v>
                </c:pt>
                <c:pt idx="39">
                  <c:v>0.9849323810920837</c:v>
                </c:pt>
                <c:pt idx="40">
                  <c:v>1.0085166850302829</c:v>
                </c:pt>
                <c:pt idx="41">
                  <c:v>1.0320355946580428</c:v>
                </c:pt>
                <c:pt idx="42">
                  <c:v>1.0554902508192412</c:v>
                </c:pt>
                <c:pt idx="43">
                  <c:v>1.0788817800323365</c:v>
                </c:pt>
                <c:pt idx="44">
                  <c:v>1.1022112947993152</c:v>
                </c:pt>
                <c:pt idx="45">
                  <c:v>1.125479893905668</c:v>
                </c:pt>
                <c:pt idx="46">
                  <c:v>1.1486886627115571</c:v>
                </c:pt>
                <c:pt idx="47">
                  <c:v>1.1718386734343249</c:v>
                </c:pt>
                <c:pt idx="48">
                  <c:v>1.1949309854224761</c:v>
                </c:pt>
                <c:pt idx="49">
                  <c:v>1.217966645421253</c:v>
                </c:pt>
                <c:pt idx="50">
                  <c:v>1.2409466878299029</c:v>
                </c:pt>
                <c:pt idx="51">
                  <c:v>1.2638721349507258</c:v>
                </c:pt>
                <c:pt idx="52">
                  <c:v>1.2867439972299688</c:v>
                </c:pt>
                <c:pt idx="53">
                  <c:v>1.3095632734906182</c:v>
                </c:pt>
                <c:pt idx="54">
                  <c:v>1.3323309511571215</c:v>
                </c:pt>
                <c:pt idx="55">
                  <c:v>1.3550480064720503</c:v>
                </c:pt>
                <c:pt idx="56">
                  <c:v>1.3777154047046969</c:v>
                </c:pt>
                <c:pt idx="57">
                  <c:v>1.4003341003515737</c:v>
                </c:pt>
                <c:pt idx="58">
                  <c:v>1.4229050373287615</c:v>
                </c:pt>
                <c:pt idx="59">
                  <c:v>1.445429149156028</c:v>
                </c:pt>
                <c:pt idx="60">
                  <c:v>1.4679073591326122</c:v>
                </c:pt>
                <c:pt idx="61">
                  <c:v>1.4903405805045378</c:v>
                </c:pt>
                <c:pt idx="62">
                  <c:v>1.512729716623294</c:v>
                </c:pt>
                <c:pt idx="63">
                  <c:v>1.5350756610956813</c:v>
                </c:pt>
                <c:pt idx="64">
                  <c:v>1.5573792979245866</c:v>
                </c:pt>
                <c:pt idx="65">
                  <c:v>1.5796415016404142</c:v>
                </c:pt>
                <c:pt idx="66">
                  <c:v>1.6018631374228485</c:v>
                </c:pt>
                <c:pt idx="67">
                  <c:v>1.6240450612125841</c:v>
                </c:pt>
                <c:pt idx="68">
                  <c:v>1.6461881198126007</c:v>
                </c:pt>
                <c:pt idx="69">
                  <c:v>1.6682931509785044</c:v>
                </c:pt>
                <c:pt idx="70">
                  <c:v>1.6903609834973916</c:v>
                </c:pt>
                <c:pt idx="71">
                  <c:v>1.7123924372546235</c:v>
                </c:pt>
                <c:pt idx="72">
                  <c:v>1.7343883232878179</c:v>
                </c:pt>
                <c:pt idx="73">
                  <c:v>1.7563494438272806</c:v>
                </c:pt>
                <c:pt idx="74">
                  <c:v>1.7782765923220034</c:v>
                </c:pt>
                <c:pt idx="75">
                  <c:v>1.8001705534502461</c:v>
                </c:pt>
                <c:pt idx="76">
                  <c:v>1.8220321031136071</c:v>
                </c:pt>
                <c:pt idx="77">
                  <c:v>1.8438620084133535</c:v>
                </c:pt>
                <c:pt idx="78">
                  <c:v>1.8656610276076377</c:v>
                </c:pt>
                <c:pt idx="79">
                  <c:v>1.8874299100480691</c:v>
                </c:pt>
                <c:pt idx="80">
                  <c:v>1.9091693960939307</c:v>
                </c:pt>
                <c:pt idx="81">
                  <c:v>1.9308802170021373</c:v>
                </c:pt>
                <c:pt idx="82">
                  <c:v>1.952563094790817</c:v>
                </c:pt>
                <c:pt idx="83">
                  <c:v>1.974218742074161</c:v>
                </c:pt>
                <c:pt idx="84">
                  <c:v>1.9958478618659325</c:v>
                </c:pt>
                <c:pt idx="85">
                  <c:v>2.0174511473487451</c:v>
                </c:pt>
                <c:pt idx="86">
                  <c:v>2.0390292816059219</c:v>
                </c:pt>
                <c:pt idx="87">
                  <c:v>2.060582937312426</c:v>
                </c:pt>
                <c:pt idx="88">
                  <c:v>2.082112776381019</c:v>
                </c:pt>
                <c:pt idx="89">
                  <c:v>2.103619449559452</c:v>
                </c:pt>
                <c:pt idx="90">
                  <c:v>2.1251035959741515</c:v>
                </c:pt>
                <c:pt idx="91">
                  <c:v>2.1465658426155105</c:v>
                </c:pt>
                <c:pt idx="92">
                  <c:v>2.1680068037595919</c:v>
                </c:pt>
                <c:pt idx="93">
                  <c:v>2.1894270803207876</c:v>
                </c:pt>
                <c:pt idx="94">
                  <c:v>2.2108272591297933</c:v>
                </c:pt>
                <c:pt idx="95">
                  <c:v>2.2322079121312206</c:v>
                </c:pt>
                <c:pt idx="96">
                  <c:v>2.2535695954952959</c:v>
                </c:pt>
                <c:pt idx="97">
                  <c:v>2.274912848638488</c:v>
                </c:pt>
                <c:pt idx="98">
                  <c:v>2.2962381931486324</c:v>
                </c:pt>
                <c:pt idx="99">
                  <c:v>2.3175461316112953</c:v>
                </c:pt>
                <c:pt idx="100">
                  <c:v>2.3388371463358308</c:v>
                </c:pt>
                <c:pt idx="101">
                  <c:v>2.3601116979819836</c:v>
                </c:pt>
                <c:pt idx="102">
                  <c:v>2.3813702240910586</c:v>
                </c:pt>
                <c:pt idx="103">
                  <c:v>2.4026131375297335</c:v>
                </c:pt>
                <c:pt idx="104">
                  <c:v>2.4238408248595467</c:v>
                </c:pt>
                <c:pt idx="105">
                  <c:v>2.4450536446509314</c:v>
                </c:pt>
                <c:pt idx="106">
                  <c:v>2.4662519257672066</c:v>
                </c:pt>
                <c:pt idx="107">
                  <c:v>2.4874359656508727</c:v>
                </c:pt>
                <c:pt idx="108">
                  <c:v>2.5086060286513781</c:v>
                </c:pt>
                <c:pt idx="109">
                  <c:v>2.5297623444395563</c:v>
                </c:pt>
                <c:pt idx="110">
                  <c:v>2.5509051065583472</c:v>
                </c:pt>
                <c:pt idx="111">
                  <c:v>2.5720344711613592</c:v>
                </c:pt>
                <c:pt idx="112">
                  <c:v>2.5931505559895278</c:v>
                </c:pt>
                <c:pt idx="113">
                  <c:v>2.6142534396310682</c:v>
                </c:pt>
                <c:pt idx="114">
                  <c:v>2.6353431611010505</c:v>
                </c:pt>
                <c:pt idx="115">
                  <c:v>2.6564197197646942</c:v>
                </c:pt>
                <c:pt idx="116">
                  <c:v>2.6774830756138703</c:v>
                </c:pt>
                <c:pt idx="117">
                  <c:v>2.6985331498907228</c:v>
                </c:pt>
                <c:pt idx="118">
                  <c:v>2.7195698260373189</c:v>
                </c:pt>
                <c:pt idx="119">
                  <c:v>2.7405929509373186</c:v>
                </c:pt>
                <c:pt idx="120">
                  <c:v>2.7616023364058697</c:v>
                </c:pt>
                <c:pt idx="121">
                  <c:v>2.7825977608779628</c:v>
                </c:pt>
                <c:pt idx="122">
                  <c:v>2.8035789712433061</c:v>
                </c:pt>
                <c:pt idx="123">
                  <c:v>2.8245456847770622</c:v>
                </c:pt>
                <c:pt idx="124">
                  <c:v>2.8454975911197473</c:v>
                </c:pt>
                <c:pt idx="125">
                  <c:v>2.8664343542654058</c:v>
                </c:pt>
                <c:pt idx="126">
                  <c:v>2.8873556145239592</c:v>
                </c:pt>
                <c:pt idx="127">
                  <c:v>2.9082609904306911</c:v>
                </c:pt>
                <c:pt idx="128">
                  <c:v>2.9291500805825699</c:v>
                </c:pt>
                <c:pt idx="129">
                  <c:v>2.9500224653872178</c:v>
                </c:pt>
                <c:pt idx="130">
                  <c:v>2.9708777087155549</c:v>
                </c:pt>
                <c:pt idx="131">
                  <c:v>2.9917153594534533</c:v>
                </c:pt>
                <c:pt idx="132">
                  <c:v>3.0125349529511332</c:v>
                </c:pt>
                <c:pt idx="133">
                  <c:v>3.0333360123716053</c:v>
                </c:pt>
                <c:pt idx="134">
                  <c:v>3.0541180499413336</c:v>
                </c:pt>
                <c:pt idx="135">
                  <c:v>3.0748805681075693</c:v>
                </c:pt>
                <c:pt idx="136">
                  <c:v>3.0956230606076161</c:v>
                </c:pt>
                <c:pt idx="137">
                  <c:v>3.1163450134557311</c:v>
                </c:pt>
                <c:pt idx="138">
                  <c:v>3.1370459058535349</c:v>
                </c:pt>
                <c:pt idx="139">
                  <c:v>3.1577252110297755</c:v>
                </c:pt>
                <c:pt idx="140">
                  <c:v>3.1783823970151195</c:v>
                </c:pt>
                <c:pt idx="141">
                  <c:v>3.1990169273573867</c:v>
                </c:pt>
                <c:pt idx="142">
                  <c:v>3.2196282617823195</c:v>
                </c:pt>
                <c:pt idx="143">
                  <c:v>3.2402158568046344</c:v>
                </c:pt>
                <c:pt idx="144">
                  <c:v>3.2607791662937391</c:v>
                </c:pt>
                <c:pt idx="145">
                  <c:v>3.2813176419981405</c:v>
                </c:pt>
                <c:pt idx="146">
                  <c:v>3.3018307340322202</c:v>
                </c:pt>
                <c:pt idx="147">
                  <c:v>3.3223178913287263</c:v>
                </c:pt>
                <c:pt idx="148">
                  <c:v>3.3427785620600154</c:v>
                </c:pt>
                <c:pt idx="149">
                  <c:v>3.3632121940307993</c:v>
                </c:pt>
                <c:pt idx="150">
                  <c:v>3.3836182350448731</c:v>
                </c:pt>
                <c:pt idx="151">
                  <c:v>3.4039961332480764</c:v>
                </c:pt>
                <c:pt idx="152">
                  <c:v>3.4243453374495032</c:v>
                </c:pt>
                <c:pt idx="153">
                  <c:v>3.4446652974227856</c:v>
                </c:pt>
                <c:pt idx="154">
                  <c:v>3.4649554641890941</c:v>
                </c:pt>
                <c:pt idx="155">
                  <c:v>3.4852152902833335</c:v>
                </c:pt>
                <c:pt idx="156">
                  <c:v>3.5054442300048692</c:v>
                </c:pt>
                <c:pt idx="157">
                  <c:v>3.5256417396539841</c:v>
                </c:pt>
                <c:pt idx="158">
                  <c:v>3.5458072777551504</c:v>
                </c:pt>
                <c:pt idx="159">
                  <c:v>3.5659403052680974</c:v>
                </c:pt>
                <c:pt idx="160">
                  <c:v>3.5860402857875533</c:v>
                </c:pt>
                <c:pt idx="161">
                  <c:v>3.6061066857324615</c:v>
                </c:pt>
                <c:pt idx="162">
                  <c:v>3.6261389745253965</c:v>
                </c:pt>
                <c:pt idx="163">
                  <c:v>3.6461366247628249</c:v>
                </c:pt>
                <c:pt idx="164">
                  <c:v>3.6660991123768105</c:v>
                </c:pt>
                <c:pt idx="165">
                  <c:v>3.686025916788696</c:v>
                </c:pt>
                <c:pt idx="166">
                  <c:v>3.7059165210552503</c:v>
                </c:pt>
                <c:pt idx="167">
                  <c:v>3.725770412007726</c:v>
                </c:pt>
                <c:pt idx="168">
                  <c:v>3.7455870803842251</c:v>
                </c:pt>
                <c:pt idx="169">
                  <c:v>3.7653660209557471</c:v>
                </c:pt>
                <c:pt idx="170">
                  <c:v>3.7851067326462497</c:v>
                </c:pt>
                <c:pt idx="171">
                  <c:v>3.8048087186470307</c:v>
                </c:pt>
                <c:pt idx="172">
                  <c:v>3.8244714865257108</c:v>
                </c:pt>
                <c:pt idx="173">
                  <c:v>3.8440945483300748</c:v>
                </c:pt>
                <c:pt idx="174">
                  <c:v>3.8636774206870061</c:v>
                </c:pt>
                <c:pt idx="175">
                  <c:v>3.8832196248967312</c:v>
                </c:pt>
                <c:pt idx="176">
                  <c:v>3.9027206870225739</c:v>
                </c:pt>
                <c:pt idx="177">
                  <c:v>3.9221801379764036</c:v>
                </c:pt>
                <c:pt idx="178">
                  <c:v>3.9415975135999477</c:v>
                </c:pt>
                <c:pt idx="179">
                  <c:v>3.9609723547421232</c:v>
                </c:pt>
                <c:pt idx="180">
                  <c:v>3.9803042073325376</c:v>
                </c:pt>
                <c:pt idx="181">
                  <c:v>3.9995926224512899</c:v>
                </c:pt>
                <c:pt idx="182">
                  <c:v>4.0188371563952021</c:v>
                </c:pt>
                <c:pt idx="183">
                  <c:v>4.0380373707405957</c:v>
                </c:pt>
                <c:pt idx="184">
                  <c:v>4.0571928324027233</c:v>
                </c:pt>
                <c:pt idx="185">
                  <c:v>4.0763031136919645</c:v>
                </c:pt>
                <c:pt idx="186">
                  <c:v>4.0953677923668703</c:v>
                </c:pt>
                <c:pt idx="187">
                  <c:v>4.1143864516841617</c:v>
                </c:pt>
                <c:pt idx="188">
                  <c:v>4.1333586804457587</c:v>
                </c:pt>
                <c:pt idx="189">
                  <c:v>4.1522840730429209</c:v>
                </c:pt>
                <c:pt idx="190">
                  <c:v>4.1711622294975843</c:v>
                </c:pt>
                <c:pt idx="191">
                  <c:v>4.189992755500958</c:v>
                </c:pt>
                <c:pt idx="192">
                  <c:v>4.2087752624494597</c:v>
                </c:pt>
                <c:pt idx="193">
                  <c:v>4.2275093674780448</c:v>
                </c:pt>
                <c:pt idx="194">
                  <c:v>4.2461946934910051</c:v>
                </c:pt>
                <c:pt idx="195">
                  <c:v>4.2648308691902885</c:v>
                </c:pt>
                <c:pt idx="196">
                  <c:v>4.2834175291014036</c:v>
                </c:pt>
                <c:pt idx="197">
                  <c:v>4.3019543135969611</c:v>
                </c:pt>
                <c:pt idx="198">
                  <c:v>4.3204408689179115</c:v>
                </c:pt>
                <c:pt idx="199">
                  <c:v>4.3388768471925259</c:v>
                </c:pt>
                <c:pt idx="200">
                  <c:v>4.357261906453175</c:v>
                </c:pt>
                <c:pt idx="201">
                  <c:v>4.375595710650952</c:v>
                </c:pt>
                <c:pt idx="202">
                  <c:v>4.3938779296681929</c:v>
                </c:pt>
                <c:pt idx="203">
                  <c:v>4.4121082393289344</c:v>
                </c:pt>
                <c:pt idx="204">
                  <c:v>4.4302863214073556</c:v>
                </c:pt>
                <c:pt idx="205">
                  <c:v>4.4484118636342558</c:v>
                </c:pt>
                <c:pt idx="206">
                  <c:v>4.466484559701601</c:v>
                </c:pt>
                <c:pt idx="207">
                  <c:v>4.4845041092651883</c:v>
                </c:pt>
                <c:pt idx="208">
                  <c:v>4.5024702179454712</c:v>
                </c:pt>
                <c:pt idx="209">
                  <c:v>4.5203825973265781</c:v>
                </c:pt>
                <c:pt idx="210">
                  <c:v>4.5382409649535758</c:v>
                </c:pt>
                <c:pt idx="211">
                  <c:v>4.5560450443280089</c:v>
                </c:pt>
                <c:pt idx="212">
                  <c:v>4.5737945649017586</c:v>
                </c:pt>
                <c:pt idx="213">
                  <c:v>4.591489262069258</c:v>
                </c:pt>
                <c:pt idx="214">
                  <c:v>4.6091288771581027</c:v>
                </c:pt>
                <c:pt idx="215">
                  <c:v>4.6267131574180906</c:v>
                </c:pt>
                <c:pt idx="216">
                  <c:v>4.6442418560087351</c:v>
                </c:pt>
                <c:pt idx="217">
                  <c:v>4.6617147319852803</c:v>
                </c:pt>
                <c:pt idx="218">
                  <c:v>4.6791315502832607</c:v>
                </c:pt>
                <c:pt idx="219">
                  <c:v>4.6964920817016376</c:v>
                </c:pt>
                <c:pt idx="220">
                  <c:v>4.7137961028845483</c:v>
                </c:pt>
                <c:pt idx="221">
                  <c:v>4.7310433963017013</c:v>
                </c:pt>
                <c:pt idx="222">
                  <c:v>4.7482337502274587</c:v>
                </c:pt>
                <c:pt idx="223">
                  <c:v>4.7653669587186327</c:v>
                </c:pt>
                <c:pt idx="224">
                  <c:v>4.7824428215910322</c:v>
                </c:pt>
                <c:pt idx="225">
                  <c:v>4.7994611443947965</c:v>
                </c:pt>
                <c:pt idx="226">
                  <c:v>4.816421738388545</c:v>
                </c:pt>
                <c:pt idx="227">
                  <c:v>4.833324420512378</c:v>
                </c:pt>
                <c:pt idx="228">
                  <c:v>4.8501690133597615</c:v>
                </c:pt>
                <c:pt idx="229">
                  <c:v>4.8669553451483285</c:v>
                </c:pt>
                <c:pt idx="230">
                  <c:v>4.8836832496896259</c:v>
                </c:pt>
                <c:pt idx="231">
                  <c:v>4.9003525663578449</c:v>
                </c:pt>
                <c:pt idx="232">
                  <c:v>4.9169631400575584</c:v>
                </c:pt>
                <c:pt idx="233">
                  <c:v>4.933514821190502</c:v>
                </c:pt>
                <c:pt idx="234">
                  <c:v>4.9500074656214297</c:v>
                </c:pt>
                <c:pt idx="235">
                  <c:v>4.96644093464307</c:v>
                </c:pt>
                <c:pt idx="236">
                  <c:v>4.9828150949402179</c:v>
                </c:pt>
                <c:pt idx="237">
                  <c:v>4.9991298185529889</c:v>
                </c:pt>
                <c:pt idx="238">
                  <c:v>5.015384982839266</c:v>
                </c:pt>
                <c:pt idx="239">
                  <c:v>5.0315804704363689</c:v>
                </c:pt>
                <c:pt idx="240">
                  <c:v>5.0477161692219745</c:v>
                </c:pt>
                <c:pt idx="241">
                  <c:v>5.0637919722743154</c:v>
                </c:pt>
                <c:pt idx="242">
                  <c:v>5.0798077778316868</c:v>
                </c:pt>
                <c:pt idx="243">
                  <c:v>5.0957634892512864</c:v>
                </c:pt>
                <c:pt idx="244">
                  <c:v>5.1116590149674224</c:v>
                </c:pt>
                <c:pt idx="245">
                  <c:v>5.1274942684491043</c:v>
                </c:pt>
                <c:pt idx="246">
                  <c:v>5.1432691681570546</c:v>
                </c:pt>
                <c:pt idx="247">
                  <c:v>5.158983637500163</c:v>
                </c:pt>
                <c:pt idx="248">
                  <c:v>5.1746376047914069</c:v>
                </c:pt>
                <c:pt idx="249">
                  <c:v>5.1902310032032712</c:v>
                </c:pt>
                <c:pt idx="250">
                  <c:v>5.205763770722684</c:v>
                </c:pt>
                <c:pt idx="251">
                  <c:v>5.2212358501054963</c:v>
                </c:pt>
                <c:pt idx="252">
                  <c:v>5.2366471888305366</c:v>
                </c:pt>
                <c:pt idx="253">
                  <c:v>5.2519977390532526</c:v>
                </c:pt>
                <c:pt idx="254">
                  <c:v>5.2672874575589752</c:v>
                </c:pt>
                <c:pt idx="255">
                  <c:v>5.2825163057158209</c:v>
                </c:pt>
                <c:pt idx="256">
                  <c:v>5.2976842494272587</c:v>
                </c:pt>
                <c:pt idx="257">
                  <c:v>5.3127912590843609</c:v>
                </c:pt>
                <c:pt idx="258">
                  <c:v>5.3278373095177693</c:v>
                </c:pt>
                <c:pt idx="259">
                  <c:v>5.3428223799493839</c:v>
                </c:pt>
                <c:pt idx="260">
                  <c:v>5.3577464539438102</c:v>
                </c:pt>
                <c:pt idx="261">
                  <c:v>5.3726095193595746</c:v>
                </c:pt>
                <c:pt idx="262">
                  <c:v>5.3874115683001396</c:v>
                </c:pt>
                <c:pt idx="263">
                  <c:v>5.4021525970647257</c:v>
                </c:pt>
                <c:pt idx="264">
                  <c:v>5.4168326060989767</c:v>
                </c:pt>
                <c:pt idx="265">
                  <c:v>5.4314515999454693</c:v>
                </c:pt>
                <c:pt idx="266">
                  <c:v>5.4460095871941023</c:v>
                </c:pt>
                <c:pt idx="267">
                  <c:v>5.4605065804323738</c:v>
                </c:pt>
                <c:pt idx="268">
                  <c:v>5.4749425961955716</c:v>
                </c:pt>
                <c:pt idx="269">
                  <c:v>5.4893176549168876</c:v>
                </c:pt>
                <c:pt idx="270">
                  <c:v>5.5036317808774804</c:v>
                </c:pt>
              </c:numCache>
            </c:numRef>
          </c:xVal>
          <c:yVal>
            <c:numRef>
              <c:f>'1ft'!$G$19:$G$289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2.7222319129821822E-2</c:v>
                </c:pt>
                <c:pt idx="2">
                  <c:v>5.4319011969999498E-2</c:v>
                </c:pt>
                <c:pt idx="3">
                  <c:v>8.129214833517831E-2</c:v>
                </c:pt>
                <c:pt idx="4">
                  <c:v>0.10814376107581672</c:v>
                </c:pt>
                <c:pt idx="5">
                  <c:v>0.13487584705157504</c:v>
                </c:pt>
                <c:pt idx="6">
                  <c:v>0.16149036807398848</c:v>
                </c:pt>
                <c:pt idx="7">
                  <c:v>0.18798925181958215</c:v>
                </c:pt>
                <c:pt idx="8">
                  <c:v>0.21437439271453476</c:v>
                </c:pt>
                <c:pt idx="9">
                  <c:v>0.24064765279194825</c:v>
                </c:pt>
                <c:pt idx="10">
                  <c:v>0.26681086252273423</c:v>
                </c:pt>
                <c:pt idx="11">
                  <c:v>0.29286582162108415</c:v>
                </c:pt>
                <c:pt idx="12">
                  <c:v>0.31881429982544734</c:v>
                </c:pt>
                <c:pt idx="13">
                  <c:v>0.34465803765590114</c:v>
                </c:pt>
                <c:pt idx="14">
                  <c:v>0.37039874714875942</c:v>
                </c:pt>
                <c:pt idx="15">
                  <c:v>0.39603811256922872</c:v>
                </c:pt>
                <c:pt idx="16">
                  <c:v>0.42157779110288651</c:v>
                </c:pt>
                <c:pt idx="17">
                  <c:v>0.44701941352672336</c:v>
                </c:pt>
                <c:pt idx="18">
                  <c:v>0.47236458486045835</c:v>
                </c:pt>
                <c:pt idx="19">
                  <c:v>0.49761488499880707</c:v>
                </c:pt>
                <c:pt idx="20">
                  <c:v>0.5227718693253528</c:v>
                </c:pt>
                <c:pt idx="21">
                  <c:v>0.54783706930864295</c:v>
                </c:pt>
                <c:pt idx="22">
                  <c:v>0.57281199308110708</c:v>
                </c:pt>
                <c:pt idx="23">
                  <c:v>0.59769812600136729</c:v>
                </c:pt>
                <c:pt idx="24">
                  <c:v>0.62249693120048621</c:v>
                </c:pt>
                <c:pt idx="25">
                  <c:v>0.64720985011267629</c:v>
                </c:pt>
                <c:pt idx="26">
                  <c:v>0.67183830299097025</c:v>
                </c:pt>
                <c:pt idx="27">
                  <c:v>0.69638368940833029</c:v>
                </c:pt>
                <c:pt idx="28">
                  <c:v>0.72084738874465537</c:v>
                </c:pt>
                <c:pt idx="29">
                  <c:v>0.74523076066012317</c:v>
                </c:pt>
                <c:pt idx="30">
                  <c:v>0.76953514555528479</c:v>
                </c:pt>
                <c:pt idx="31">
                  <c:v>0.79376186501831236</c:v>
                </c:pt>
                <c:pt idx="32">
                  <c:v>0.81791222225978022</c:v>
                </c:pt>
                <c:pt idx="33">
                  <c:v>0.84198750253534427</c:v>
                </c:pt>
                <c:pt idx="34">
                  <c:v>0.86598897355666549</c:v>
                </c:pt>
                <c:pt idx="35">
                  <c:v>0.88991788589090781</c:v>
                </c:pt>
                <c:pt idx="36">
                  <c:v>0.91377547334912479</c:v>
                </c:pt>
                <c:pt idx="37">
                  <c:v>0.93756295336383233</c:v>
                </c:pt>
                <c:pt idx="38">
                  <c:v>0.96128152735605099</c:v>
                </c:pt>
                <c:pt idx="39">
                  <c:v>0.9849323810920837</c:v>
                </c:pt>
                <c:pt idx="40">
                  <c:v>1.0085166850302829</c:v>
                </c:pt>
                <c:pt idx="41">
                  <c:v>1.0320355946580428</c:v>
                </c:pt>
                <c:pt idx="42">
                  <c:v>1.0554902508192412</c:v>
                </c:pt>
                <c:pt idx="43">
                  <c:v>1.0788817800323365</c:v>
                </c:pt>
                <c:pt idx="44">
                  <c:v>1.1022112947993152</c:v>
                </c:pt>
                <c:pt idx="45">
                  <c:v>1.125479893905668</c:v>
                </c:pt>
                <c:pt idx="46">
                  <c:v>1.1486886627115571</c:v>
                </c:pt>
                <c:pt idx="47">
                  <c:v>1.1718386734343249</c:v>
                </c:pt>
                <c:pt idx="48">
                  <c:v>1.1949309854224761</c:v>
                </c:pt>
                <c:pt idx="49">
                  <c:v>1.217966645421253</c:v>
                </c:pt>
                <c:pt idx="50">
                  <c:v>1.2409466878299029</c:v>
                </c:pt>
                <c:pt idx="51">
                  <c:v>1.2638721349507258</c:v>
                </c:pt>
                <c:pt idx="52">
                  <c:v>1.2867439972299688</c:v>
                </c:pt>
                <c:pt idx="53">
                  <c:v>1.3095632734906182</c:v>
                </c:pt>
                <c:pt idx="54">
                  <c:v>1.3323309511571215</c:v>
                </c:pt>
                <c:pt idx="55">
                  <c:v>1.3550480064720503</c:v>
                </c:pt>
                <c:pt idx="56">
                  <c:v>1.3777154047046969</c:v>
                </c:pt>
                <c:pt idx="57">
                  <c:v>1.4003341003515737</c:v>
                </c:pt>
                <c:pt idx="58">
                  <c:v>1.4229050373287615</c:v>
                </c:pt>
                <c:pt idx="59">
                  <c:v>1.445429149156028</c:v>
                </c:pt>
                <c:pt idx="60">
                  <c:v>1.4679073591326122</c:v>
                </c:pt>
                <c:pt idx="61">
                  <c:v>1.4903405805045378</c:v>
                </c:pt>
                <c:pt idx="62">
                  <c:v>1.512729716623294</c:v>
                </c:pt>
                <c:pt idx="63">
                  <c:v>1.5350756610956813</c:v>
                </c:pt>
                <c:pt idx="64">
                  <c:v>1.5573792979245866</c:v>
                </c:pt>
                <c:pt idx="65">
                  <c:v>1.5796415016404142</c:v>
                </c:pt>
                <c:pt idx="66">
                  <c:v>1.6018631374228485</c:v>
                </c:pt>
                <c:pt idx="67">
                  <c:v>1.6240450612125841</c:v>
                </c:pt>
                <c:pt idx="68">
                  <c:v>1.6461881198126007</c:v>
                </c:pt>
                <c:pt idx="69">
                  <c:v>1.6682931509785044</c:v>
                </c:pt>
                <c:pt idx="70">
                  <c:v>1.6903609834973916</c:v>
                </c:pt>
                <c:pt idx="71">
                  <c:v>1.7123924372546235</c:v>
                </c:pt>
                <c:pt idx="72">
                  <c:v>1.7343883232878179</c:v>
                </c:pt>
                <c:pt idx="73">
                  <c:v>1.7563494438272806</c:v>
                </c:pt>
                <c:pt idx="74">
                  <c:v>1.7782765923220034</c:v>
                </c:pt>
                <c:pt idx="75">
                  <c:v>1.8001705534502461</c:v>
                </c:pt>
                <c:pt idx="76">
                  <c:v>1.8220321031136071</c:v>
                </c:pt>
                <c:pt idx="77">
                  <c:v>1.8438620084133535</c:v>
                </c:pt>
                <c:pt idx="78">
                  <c:v>1.8656610276076377</c:v>
                </c:pt>
                <c:pt idx="79">
                  <c:v>1.8874299100480691</c:v>
                </c:pt>
                <c:pt idx="80">
                  <c:v>1.9091693960939307</c:v>
                </c:pt>
                <c:pt idx="81">
                  <c:v>1.9308802170021373</c:v>
                </c:pt>
                <c:pt idx="82">
                  <c:v>1.952563094790817</c:v>
                </c:pt>
                <c:pt idx="83">
                  <c:v>1.974218742074161</c:v>
                </c:pt>
                <c:pt idx="84">
                  <c:v>1.9958478618659325</c:v>
                </c:pt>
                <c:pt idx="85">
                  <c:v>2.0174511473487451</c:v>
                </c:pt>
                <c:pt idx="86">
                  <c:v>2.0390292816059219</c:v>
                </c:pt>
                <c:pt idx="87">
                  <c:v>2.060582937312426</c:v>
                </c:pt>
                <c:pt idx="88">
                  <c:v>2.082112776381019</c:v>
                </c:pt>
                <c:pt idx="89">
                  <c:v>2.103619449559452</c:v>
                </c:pt>
                <c:pt idx="90">
                  <c:v>2.1251035959741515</c:v>
                </c:pt>
                <c:pt idx="91">
                  <c:v>2.1465658426155105</c:v>
                </c:pt>
                <c:pt idx="92">
                  <c:v>2.1680068037595919</c:v>
                </c:pt>
                <c:pt idx="93">
                  <c:v>2.1894270803207876</c:v>
                </c:pt>
                <c:pt idx="94">
                  <c:v>2.2108272591297933</c:v>
                </c:pt>
                <c:pt idx="95">
                  <c:v>2.2322079121312206</c:v>
                </c:pt>
                <c:pt idx="96">
                  <c:v>2.2535695954952959</c:v>
                </c:pt>
                <c:pt idx="97">
                  <c:v>2.274912848638488</c:v>
                </c:pt>
                <c:pt idx="98">
                  <c:v>2.2962381931486324</c:v>
                </c:pt>
                <c:pt idx="99">
                  <c:v>2.3175461316112953</c:v>
                </c:pt>
                <c:pt idx="100">
                  <c:v>2.3388371463358308</c:v>
                </c:pt>
                <c:pt idx="101">
                  <c:v>2.3601116979819836</c:v>
                </c:pt>
                <c:pt idx="102">
                  <c:v>2.3813702240910586</c:v>
                </c:pt>
                <c:pt idx="103">
                  <c:v>2.4026131375297335</c:v>
                </c:pt>
                <c:pt idx="104">
                  <c:v>2.4238408248595467</c:v>
                </c:pt>
                <c:pt idx="105">
                  <c:v>2.4450536446509314</c:v>
                </c:pt>
                <c:pt idx="106">
                  <c:v>2.4662519257672066</c:v>
                </c:pt>
                <c:pt idx="107">
                  <c:v>2.4874359656508727</c:v>
                </c:pt>
                <c:pt idx="108">
                  <c:v>2.5086060286513781</c:v>
                </c:pt>
                <c:pt idx="109">
                  <c:v>2.5297623444395563</c:v>
                </c:pt>
                <c:pt idx="110">
                  <c:v>2.5509051065583472</c:v>
                </c:pt>
                <c:pt idx="111">
                  <c:v>2.5720344711613592</c:v>
                </c:pt>
                <c:pt idx="112">
                  <c:v>2.5931505559895278</c:v>
                </c:pt>
                <c:pt idx="113">
                  <c:v>2.6142534396310682</c:v>
                </c:pt>
                <c:pt idx="114">
                  <c:v>2.6353431611010505</c:v>
                </c:pt>
                <c:pt idx="115">
                  <c:v>2.6564197197646942</c:v>
                </c:pt>
                <c:pt idx="116">
                  <c:v>2.6774830756138703</c:v>
                </c:pt>
                <c:pt idx="117">
                  <c:v>2.6985331498907228</c:v>
                </c:pt>
                <c:pt idx="118">
                  <c:v>2.7195698260373189</c:v>
                </c:pt>
                <c:pt idx="119">
                  <c:v>2.7405929509373186</c:v>
                </c:pt>
                <c:pt idx="120">
                  <c:v>2.7616023364058697</c:v>
                </c:pt>
                <c:pt idx="121">
                  <c:v>2.7825977608779628</c:v>
                </c:pt>
                <c:pt idx="122">
                  <c:v>2.8035789712433061</c:v>
                </c:pt>
                <c:pt idx="123">
                  <c:v>2.8245456847770622</c:v>
                </c:pt>
                <c:pt idx="124">
                  <c:v>2.8454975911197473</c:v>
                </c:pt>
                <c:pt idx="125">
                  <c:v>2.8664343542654058</c:v>
                </c:pt>
                <c:pt idx="126">
                  <c:v>2.8873556145239592</c:v>
                </c:pt>
                <c:pt idx="127">
                  <c:v>2.9082609904306911</c:v>
                </c:pt>
                <c:pt idx="128">
                  <c:v>2.9291500805825699</c:v>
                </c:pt>
                <c:pt idx="129">
                  <c:v>2.9500224653872178</c:v>
                </c:pt>
                <c:pt idx="130">
                  <c:v>2.9708777087155549</c:v>
                </c:pt>
                <c:pt idx="131">
                  <c:v>2.9917153594534533</c:v>
                </c:pt>
                <c:pt idx="132">
                  <c:v>3.0125349529511332</c:v>
                </c:pt>
                <c:pt idx="133">
                  <c:v>3.0333360123716053</c:v>
                </c:pt>
                <c:pt idx="134">
                  <c:v>3.0541180499413336</c:v>
                </c:pt>
                <c:pt idx="135">
                  <c:v>3.0748805681075693</c:v>
                </c:pt>
                <c:pt idx="136">
                  <c:v>3.0956230606076161</c:v>
                </c:pt>
                <c:pt idx="137">
                  <c:v>3.1163450134557311</c:v>
                </c:pt>
                <c:pt idx="138">
                  <c:v>3.1370459058535349</c:v>
                </c:pt>
                <c:pt idx="139">
                  <c:v>3.1577252110297755</c:v>
                </c:pt>
                <c:pt idx="140">
                  <c:v>3.1783823970151195</c:v>
                </c:pt>
                <c:pt idx="141">
                  <c:v>3.1990169273573867</c:v>
                </c:pt>
                <c:pt idx="142">
                  <c:v>3.2196282617823195</c:v>
                </c:pt>
                <c:pt idx="143">
                  <c:v>3.2402158568046344</c:v>
                </c:pt>
                <c:pt idx="144">
                  <c:v>3.2607791662937391</c:v>
                </c:pt>
                <c:pt idx="145">
                  <c:v>3.2813176419981405</c:v>
                </c:pt>
                <c:pt idx="146">
                  <c:v>3.3018307340322202</c:v>
                </c:pt>
                <c:pt idx="147">
                  <c:v>3.3223178913287263</c:v>
                </c:pt>
                <c:pt idx="148">
                  <c:v>3.3427785620600154</c:v>
                </c:pt>
                <c:pt idx="149">
                  <c:v>3.3632121940307993</c:v>
                </c:pt>
                <c:pt idx="150">
                  <c:v>3.3836182350448731</c:v>
                </c:pt>
                <c:pt idx="151">
                  <c:v>3.4039961332480764</c:v>
                </c:pt>
                <c:pt idx="152">
                  <c:v>3.4243453374495032</c:v>
                </c:pt>
                <c:pt idx="153">
                  <c:v>3.4446652974227856</c:v>
                </c:pt>
                <c:pt idx="154">
                  <c:v>3.4649554641890941</c:v>
                </c:pt>
                <c:pt idx="155">
                  <c:v>3.4852152902833335</c:v>
                </c:pt>
                <c:pt idx="156">
                  <c:v>3.5054442300048692</c:v>
                </c:pt>
                <c:pt idx="157">
                  <c:v>3.5256417396539841</c:v>
                </c:pt>
                <c:pt idx="158">
                  <c:v>3.5458072777551504</c:v>
                </c:pt>
                <c:pt idx="159">
                  <c:v>3.5659403052680974</c:v>
                </c:pt>
                <c:pt idx="160">
                  <c:v>3.5860402857875533</c:v>
                </c:pt>
                <c:pt idx="161">
                  <c:v>3.6061066857324615</c:v>
                </c:pt>
                <c:pt idx="162">
                  <c:v>3.6261389745253965</c:v>
                </c:pt>
                <c:pt idx="163">
                  <c:v>3.6461366247628249</c:v>
                </c:pt>
                <c:pt idx="164">
                  <c:v>3.6660991123768105</c:v>
                </c:pt>
                <c:pt idx="165">
                  <c:v>3.686025916788696</c:v>
                </c:pt>
                <c:pt idx="166">
                  <c:v>3.7059165210552503</c:v>
                </c:pt>
                <c:pt idx="167">
                  <c:v>3.725770412007726</c:v>
                </c:pt>
                <c:pt idx="168">
                  <c:v>3.7455870803842251</c:v>
                </c:pt>
                <c:pt idx="169">
                  <c:v>3.7653660209557471</c:v>
                </c:pt>
                <c:pt idx="170">
                  <c:v>3.7851067326462497</c:v>
                </c:pt>
                <c:pt idx="171">
                  <c:v>3.8048087186470307</c:v>
                </c:pt>
                <c:pt idx="172">
                  <c:v>3.8244714865257108</c:v>
                </c:pt>
                <c:pt idx="173">
                  <c:v>3.8440945483300748</c:v>
                </c:pt>
                <c:pt idx="174">
                  <c:v>3.8636774206870061</c:v>
                </c:pt>
                <c:pt idx="175">
                  <c:v>3.8832196248967312</c:v>
                </c:pt>
                <c:pt idx="176">
                  <c:v>3.9027206870225739</c:v>
                </c:pt>
                <c:pt idx="177">
                  <c:v>3.9221801379764036</c:v>
                </c:pt>
                <c:pt idx="178">
                  <c:v>3.9415975135999477</c:v>
                </c:pt>
                <c:pt idx="179">
                  <c:v>3.9609723547421232</c:v>
                </c:pt>
                <c:pt idx="180">
                  <c:v>3.9803042073325376</c:v>
                </c:pt>
                <c:pt idx="181">
                  <c:v>3.9995926224512899</c:v>
                </c:pt>
                <c:pt idx="182">
                  <c:v>4.0188371563952021</c:v>
                </c:pt>
                <c:pt idx="183">
                  <c:v>4.0380373707405957</c:v>
                </c:pt>
                <c:pt idx="184">
                  <c:v>4.0571928324027233</c:v>
                </c:pt>
                <c:pt idx="185">
                  <c:v>4.0763031136919645</c:v>
                </c:pt>
                <c:pt idx="186">
                  <c:v>4.0953677923668703</c:v>
                </c:pt>
                <c:pt idx="187">
                  <c:v>4.1143864516841617</c:v>
                </c:pt>
                <c:pt idx="188">
                  <c:v>4.1333586804457587</c:v>
                </c:pt>
                <c:pt idx="189">
                  <c:v>4.1522840730429209</c:v>
                </c:pt>
                <c:pt idx="190">
                  <c:v>4.1711622294975843</c:v>
                </c:pt>
                <c:pt idx="191">
                  <c:v>4.189992755500958</c:v>
                </c:pt>
                <c:pt idx="192">
                  <c:v>4.2087752624494597</c:v>
                </c:pt>
                <c:pt idx="193">
                  <c:v>4.2275093674780448</c:v>
                </c:pt>
                <c:pt idx="194">
                  <c:v>4.2461946934910051</c:v>
                </c:pt>
                <c:pt idx="195">
                  <c:v>4.2648308691902885</c:v>
                </c:pt>
                <c:pt idx="196">
                  <c:v>4.2834175291014036</c:v>
                </c:pt>
                <c:pt idx="197">
                  <c:v>4.3019543135969611</c:v>
                </c:pt>
                <c:pt idx="198">
                  <c:v>4.3204408689179115</c:v>
                </c:pt>
                <c:pt idx="199">
                  <c:v>4.3388768471925259</c:v>
                </c:pt>
                <c:pt idx="200">
                  <c:v>4.357261906453175</c:v>
                </c:pt>
                <c:pt idx="201">
                  <c:v>4.375595710650952</c:v>
                </c:pt>
                <c:pt idx="202">
                  <c:v>4.3938779296681929</c:v>
                </c:pt>
                <c:pt idx="203">
                  <c:v>4.4121082393289344</c:v>
                </c:pt>
                <c:pt idx="204">
                  <c:v>4.4302863214073556</c:v>
                </c:pt>
                <c:pt idx="205">
                  <c:v>4.4484118636342558</c:v>
                </c:pt>
                <c:pt idx="206">
                  <c:v>4.466484559701601</c:v>
                </c:pt>
                <c:pt idx="207">
                  <c:v>4.4845041092651883</c:v>
                </c:pt>
                <c:pt idx="208">
                  <c:v>4.5024702179454712</c:v>
                </c:pt>
                <c:pt idx="209">
                  <c:v>4.5203825973265781</c:v>
                </c:pt>
                <c:pt idx="210">
                  <c:v>4.5382409649535758</c:v>
                </c:pt>
                <c:pt idx="211">
                  <c:v>4.5560450443280089</c:v>
                </c:pt>
                <c:pt idx="212">
                  <c:v>4.5737945649017586</c:v>
                </c:pt>
                <c:pt idx="213">
                  <c:v>4.591489262069258</c:v>
                </c:pt>
                <c:pt idx="214">
                  <c:v>4.6091288771581027</c:v>
                </c:pt>
                <c:pt idx="215">
                  <c:v>4.6267131574180906</c:v>
                </c:pt>
                <c:pt idx="216">
                  <c:v>4.6442418560087351</c:v>
                </c:pt>
                <c:pt idx="217">
                  <c:v>4.6617147319852803</c:v>
                </c:pt>
                <c:pt idx="218">
                  <c:v>4.6791315502832607</c:v>
                </c:pt>
                <c:pt idx="219">
                  <c:v>4.6964920817016376</c:v>
                </c:pt>
                <c:pt idx="220">
                  <c:v>4.7137961028845483</c:v>
                </c:pt>
                <c:pt idx="221">
                  <c:v>4.7310433963017013</c:v>
                </c:pt>
                <c:pt idx="222">
                  <c:v>4.7482337502274587</c:v>
                </c:pt>
                <c:pt idx="223">
                  <c:v>4.7653669587186327</c:v>
                </c:pt>
                <c:pt idx="224">
                  <c:v>4.7824428215910322</c:v>
                </c:pt>
                <c:pt idx="225">
                  <c:v>4.7994611443947965</c:v>
                </c:pt>
                <c:pt idx="226">
                  <c:v>4.816421738388545</c:v>
                </c:pt>
                <c:pt idx="227">
                  <c:v>4.833324420512378</c:v>
                </c:pt>
                <c:pt idx="228">
                  <c:v>4.8501690133597615</c:v>
                </c:pt>
                <c:pt idx="229">
                  <c:v>4.8669553451483285</c:v>
                </c:pt>
                <c:pt idx="230">
                  <c:v>4.8836832496896259</c:v>
                </c:pt>
                <c:pt idx="231">
                  <c:v>4.9003525663578449</c:v>
                </c:pt>
                <c:pt idx="232">
                  <c:v>4.9169631400575584</c:v>
                </c:pt>
                <c:pt idx="233">
                  <c:v>4.933514821190502</c:v>
                </c:pt>
                <c:pt idx="234">
                  <c:v>4.9500074656214297</c:v>
                </c:pt>
                <c:pt idx="235">
                  <c:v>4.96644093464307</c:v>
                </c:pt>
                <c:pt idx="236">
                  <c:v>4.9828150949402179</c:v>
                </c:pt>
                <c:pt idx="237">
                  <c:v>4.9991298185529889</c:v>
                </c:pt>
                <c:pt idx="238">
                  <c:v>5.015384982839266</c:v>
                </c:pt>
                <c:pt idx="239">
                  <c:v>5.0315804704363689</c:v>
                </c:pt>
                <c:pt idx="240">
                  <c:v>5.0477161692219745</c:v>
                </c:pt>
                <c:pt idx="241">
                  <c:v>5.0637919722743154</c:v>
                </c:pt>
                <c:pt idx="242">
                  <c:v>5.0798077778316868</c:v>
                </c:pt>
                <c:pt idx="243">
                  <c:v>5.0957634892512864</c:v>
                </c:pt>
                <c:pt idx="244">
                  <c:v>5.1116590149674224</c:v>
                </c:pt>
                <c:pt idx="245">
                  <c:v>5.1274942684491043</c:v>
                </c:pt>
                <c:pt idx="246">
                  <c:v>5.1432691681570546</c:v>
                </c:pt>
                <c:pt idx="247">
                  <c:v>5.158983637500163</c:v>
                </c:pt>
                <c:pt idx="248">
                  <c:v>5.1746376047914069</c:v>
                </c:pt>
                <c:pt idx="249">
                  <c:v>5.1902310032032712</c:v>
                </c:pt>
                <c:pt idx="250">
                  <c:v>5.205763770722684</c:v>
                </c:pt>
                <c:pt idx="251">
                  <c:v>5.2212358501054963</c:v>
                </c:pt>
                <c:pt idx="252">
                  <c:v>5.2366471888305366</c:v>
                </c:pt>
                <c:pt idx="253">
                  <c:v>5.2519977390532526</c:v>
                </c:pt>
                <c:pt idx="254">
                  <c:v>5.2672874575589752</c:v>
                </c:pt>
                <c:pt idx="255">
                  <c:v>5.2825163057158209</c:v>
                </c:pt>
                <c:pt idx="256">
                  <c:v>5.2976842494272587</c:v>
                </c:pt>
                <c:pt idx="257">
                  <c:v>5.3127912590843609</c:v>
                </c:pt>
                <c:pt idx="258">
                  <c:v>5.3278373095177693</c:v>
                </c:pt>
                <c:pt idx="259">
                  <c:v>5.3428223799493839</c:v>
                </c:pt>
                <c:pt idx="260">
                  <c:v>5.3577464539438102</c:v>
                </c:pt>
                <c:pt idx="261">
                  <c:v>5.3726095193595746</c:v>
                </c:pt>
                <c:pt idx="262">
                  <c:v>5.3874115683001396</c:v>
                </c:pt>
                <c:pt idx="263">
                  <c:v>5.4021525970647257</c:v>
                </c:pt>
                <c:pt idx="264">
                  <c:v>5.4168326060989767</c:v>
                </c:pt>
                <c:pt idx="265">
                  <c:v>5.4314515999454693</c:v>
                </c:pt>
                <c:pt idx="266">
                  <c:v>5.4460095871941023</c:v>
                </c:pt>
                <c:pt idx="267">
                  <c:v>5.4605065804323738</c:v>
                </c:pt>
                <c:pt idx="268">
                  <c:v>5.4749425961955716</c:v>
                </c:pt>
                <c:pt idx="269">
                  <c:v>5.4893176549168876</c:v>
                </c:pt>
                <c:pt idx="270">
                  <c:v>5.5036317808774804</c:v>
                </c:pt>
              </c:numCache>
            </c:numRef>
          </c:xVal>
          <c:yVal>
            <c:numRef>
              <c:f>'1ft'!$H$19:$H$289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38648"/>
        <c:axId val="604489096"/>
      </c:scatterChart>
      <c:valAx>
        <c:axId val="49003864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89096"/>
        <c:crosses val="max"/>
        <c:crossBetween val="midCat"/>
        <c:majorUnit val="2"/>
      </c:valAx>
      <c:valAx>
        <c:axId val="60448909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03864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2.8140295056747276E-2</c:v>
                </c:pt>
                <c:pt idx="2">
                  <c:v>5.6146332333189025E-2</c:v>
                </c:pt>
                <c:pt idx="3">
                  <c:v>8.4020333517215232E-2</c:v>
                </c:pt>
                <c:pt idx="4">
                  <c:v>0.11176447964623333</c:v>
                </c:pt>
                <c:pt idx="5">
                  <c:v>0.13938091219377385</c:v>
                </c:pt>
                <c:pt idx="6">
                  <c:v>0.16687173412117462</c:v>
                </c:pt>
                <c:pt idx="7">
                  <c:v>0.19423901089568502</c:v>
                </c:pt>
                <c:pt idx="8">
                  <c:v>0.22148477147627185</c:v>
                </c:pt>
                <c:pt idx="9">
                  <c:v>0.24861100926835017</c:v>
                </c:pt>
                <c:pt idx="10">
                  <c:v>0.27561968304860829</c:v>
                </c:pt>
                <c:pt idx="11">
                  <c:v>0.30251271786104378</c:v>
                </c:pt>
                <c:pt idx="12">
                  <c:v>0.32929200588527879</c:v>
                </c:pt>
                <c:pt idx="13">
                  <c:v>0.35595940727817482</c:v>
                </c:pt>
                <c:pt idx="14">
                  <c:v>0.3825167509897231</c:v>
                </c:pt>
                <c:pt idx="15">
                  <c:v>0.40896583555414434</c:v>
                </c:pt>
                <c:pt idx="16">
                  <c:v>0.43530842985709051</c:v>
                </c:pt>
                <c:pt idx="17">
                  <c:v>0.46154627387980252</c:v>
                </c:pt>
                <c:pt idx="18">
                  <c:v>0.487681079421042</c:v>
                </c:pt>
                <c:pt idx="19">
                  <c:v>0.51371453079757823</c:v>
                </c:pt>
                <c:pt idx="20">
                  <c:v>0.53964828552397981</c:v>
                </c:pt>
                <c:pt idx="21">
                  <c:v>0.56548397497242642</c:v>
                </c:pt>
                <c:pt idx="22">
                  <c:v>0.591223205013228</c:v>
                </c:pt>
                <c:pt idx="23">
                  <c:v>0.61686755663670623</c:v>
                </c:pt>
                <c:pt idx="24">
                  <c:v>0.64241858655706774</c:v>
                </c:pt>
                <c:pt idx="25">
                  <c:v>0.66787782779887028</c:v>
                </c:pt>
                <c:pt idx="26">
                  <c:v>0.69324679026665736</c:v>
                </c:pt>
                <c:pt idx="27">
                  <c:v>0.71852696129831317</c:v>
                </c:pt>
                <c:pt idx="28">
                  <c:v>0.7437198062026642</c:v>
                </c:pt>
                <c:pt idx="29">
                  <c:v>0.76882676878183254</c:v>
                </c:pt>
                <c:pt idx="30">
                  <c:v>0.79384927183882337</c:v>
                </c:pt>
                <c:pt idx="31">
                  <c:v>0.81878871767080819</c:v>
                </c:pt>
                <c:pt idx="32">
                  <c:v>0.84364648854854463</c:v>
                </c:pt>
                <c:pt idx="33">
                  <c:v>0.86842394718235405</c:v>
                </c:pt>
                <c:pt idx="34">
                  <c:v>0.89312243717506035</c:v>
                </c:pt>
                <c:pt idx="35">
                  <c:v>0.91774328346227207</c:v>
                </c:pt>
                <c:pt idx="36">
                  <c:v>0.94228779274037588</c:v>
                </c:pt>
                <c:pt idx="37">
                  <c:v>0.96675725388258826</c:v>
                </c:pt>
                <c:pt idx="38">
                  <c:v>0.99115293834339868</c:v>
                </c:pt>
                <c:pt idx="39">
                  <c:v>1.0154761005517183</c:v>
                </c:pt>
                <c:pt idx="40">
                  <c:v>1.039727978293034</c:v>
                </c:pt>
                <c:pt idx="41">
                  <c:v>1.0639097930808501</c:v>
                </c:pt>
                <c:pt idx="42">
                  <c:v>1.0880227505176869</c:v>
                </c:pt>
                <c:pt idx="43">
                  <c:v>1.112068040645886</c:v>
                </c:pt>
                <c:pt idx="44">
                  <c:v>1.1360468382884612</c:v>
                </c:pt>
                <c:pt idx="45">
                  <c:v>1.1599603033802153</c:v>
                </c:pt>
                <c:pt idx="46">
                  <c:v>1.183809581289331</c:v>
                </c:pt>
                <c:pt idx="47">
                  <c:v>1.2075958031296259</c:v>
                </c:pt>
                <c:pt idx="48">
                  <c:v>1.2313200860636491</c:v>
                </c:pt>
                <c:pt idx="49">
                  <c:v>1.2549835335967794</c:v>
                </c:pt>
                <c:pt idx="50">
                  <c:v>1.2785872358624715</c:v>
                </c:pt>
                <c:pt idx="51">
                  <c:v>1.3021322698987787</c:v>
                </c:pt>
                <c:pt idx="52">
                  <c:v>1.3256196999162679</c:v>
                </c:pt>
                <c:pt idx="53">
                  <c:v>1.3490505775574193</c:v>
                </c:pt>
                <c:pt idx="54">
                  <c:v>1.3724259421475953</c:v>
                </c:pt>
                <c:pt idx="55">
                  <c:v>1.3957468209376376</c:v>
                </c:pt>
                <c:pt idx="56">
                  <c:v>1.4190142293381349</c:v>
                </c:pt>
                <c:pt idx="57">
                  <c:v>1.4422291711453881</c:v>
                </c:pt>
                <c:pt idx="58">
                  <c:v>1.4653926387590721</c:v>
                </c:pt>
                <c:pt idx="59">
                  <c:v>1.4885056133915791</c:v>
                </c:pt>
                <c:pt idx="60">
                  <c:v>1.5115690652690001</c:v>
                </c:pt>
                <c:pt idx="61">
                  <c:v>1.5345839538236792</c:v>
                </c:pt>
                <c:pt idx="62">
                  <c:v>1.5575512278782475</c:v>
                </c:pt>
                <c:pt idx="63">
                  <c:v>1.5804718258210189</c:v>
                </c:pt>
                <c:pt idx="64">
                  <c:v>1.6033466757725932</c:v>
                </c:pt>
                <c:pt idx="65">
                  <c:v>1.6261766957434871</c:v>
                </c:pt>
                <c:pt idx="66">
                  <c:v>1.648962793782571</c:v>
                </c:pt>
                <c:pt idx="67">
                  <c:v>1.6717058681160555</c:v>
                </c:pt>
                <c:pt idx="68">
                  <c:v>1.6944068072767271</c:v>
                </c:pt>
                <c:pt idx="69">
                  <c:v>1.7170664902230885</c:v>
                </c:pt>
                <c:pt idx="70">
                  <c:v>1.7396857864480049</c:v>
                </c:pt>
                <c:pt idx="71">
                  <c:v>1.7622655560764067</c:v>
                </c:pt>
                <c:pt idx="72">
                  <c:v>1.7848066499515354</c:v>
                </c:pt>
                <c:pt idx="73">
                  <c:v>1.8073099097091518</c:v>
                </c:pt>
                <c:pt idx="74">
                  <c:v>1.8297761678390549</c:v>
                </c:pt>
                <c:pt idx="75">
                  <c:v>1.8522062477331755</c:v>
                </c:pt>
                <c:pt idx="76">
                  <c:v>1.8746009637194181</c:v>
                </c:pt>
                <c:pt idx="77">
                  <c:v>1.8969611210803288</c:v>
                </c:pt>
                <c:pt idx="78">
                  <c:v>1.9192875160555518</c:v>
                </c:pt>
                <c:pt idx="79">
                  <c:v>1.9415809358269189</c:v>
                </c:pt>
                <c:pt idx="80">
                  <c:v>1.9638421584848811</c:v>
                </c:pt>
                <c:pt idx="81">
                  <c:v>1.9860719529748412</c:v>
                </c:pt>
                <c:pt idx="82">
                  <c:v>2.0082710790217853</c:v>
                </c:pt>
                <c:pt idx="83">
                  <c:v>2.0304402870314284</c:v>
                </c:pt>
                <c:pt idx="84">
                  <c:v>2.0525803179658904</c:v>
                </c:pt>
                <c:pt idx="85">
                  <c:v>2.0746919031917073</c:v>
                </c:pt>
                <c:pt idx="86">
                  <c:v>2.096775764297738</c:v>
                </c:pt>
                <c:pt idx="87">
                  <c:v>2.1188326128802792</c:v>
                </c:pt>
                <c:pt idx="88">
                  <c:v>2.1408631502924202</c:v>
                </c:pt>
                <c:pt idx="89">
                  <c:v>2.1628680673543754</c:v>
                </c:pt>
                <c:pt idx="90">
                  <c:v>2.1848480440212295</c:v>
                </c:pt>
                <c:pt idx="91">
                  <c:v>2.2068037490041998</c:v>
                </c:pt>
                <c:pt idx="92">
                  <c:v>2.2287358393412093</c:v>
                </c:pt>
                <c:pt idx="93">
                  <c:v>2.2506449599122318</c:v>
                </c:pt>
                <c:pt idx="94">
                  <c:v>2.2725317428945848</c:v>
                </c:pt>
                <c:pt idx="95">
                  <c:v>2.2943968071530838</c:v>
                </c:pt>
                <c:pt idx="96">
                  <c:v>2.3162407575597879</c:v>
                </c:pt>
                <c:pt idx="97">
                  <c:v>2.3380641842379828</c:v>
                </c:pt>
                <c:pt idx="98">
                  <c:v>2.3598676617251146</c:v>
                </c:pt>
                <c:pt idx="99">
                  <c:v>2.3816517480496664</c:v>
                </c:pt>
                <c:pt idx="100">
                  <c:v>2.403416983717531</c:v>
                </c:pt>
                <c:pt idx="101">
                  <c:v>2.4251638906043516</c:v>
                </c:pt>
                <c:pt idx="102">
                  <c:v>2.4468929707516938</c:v>
                </c:pt>
                <c:pt idx="103">
                  <c:v>2.4686047050668622</c:v>
                </c:pt>
                <c:pt idx="104">
                  <c:v>2.4902995519288007</c:v>
                </c:pt>
                <c:pt idx="105">
                  <c:v>2.5119779457058988</c:v>
                </c:pt>
                <c:pt idx="106">
                  <c:v>2.5336402951957382</c:v>
                </c:pt>
                <c:pt idx="107">
                  <c:v>2.5552869820018342</c:v>
                </c:pt>
                <c:pt idx="108">
                  <c:v>2.576918358868189</c:v>
                </c:pt>
                <c:pt idx="109">
                  <c:v>2.5985347479987491</c:v>
                </c:pt>
                <c:pt idx="110">
                  <c:v>2.6201364393952935</c:v>
                </c:pt>
                <c:pt idx="111">
                  <c:v>2.6417236892533547</c:v>
                </c:pt>
                <c:pt idx="112">
                  <c:v>2.6632967184607987</c:v>
                </c:pt>
                <c:pt idx="113">
                  <c:v>2.6848557112469473</c:v>
                </c:pt>
                <c:pt idx="114">
                  <c:v>2.7064008140308027</c:v>
                </c:pt>
                <c:pt idx="115">
                  <c:v>2.72793213451448</c:v>
                </c:pt>
                <c:pt idx="116">
                  <c:v>2.7494497410619978</c:v>
                </c:pt>
                <c:pt idx="117">
                  <c:v>2.7709536623942541</c:v>
                </c:pt>
                <c:pt idx="118">
                  <c:v>2.7924438876188709</c:v>
                </c:pt>
                <c:pt idx="119">
                  <c:v>2.8139203665996515</c:v>
                </c:pt>
                <c:pt idx="120">
                  <c:v>2.8353830106559803</c:v>
                </c:pt>
                <c:pt idx="121">
                  <c:v>2.8568316935689766</c:v>
                </c:pt>
                <c:pt idx="122">
                  <c:v>2.8782662528598766</c:v>
                </c:pt>
                <c:pt idx="123">
                  <c:v>2.8996864912978122</c:v>
                </c:pt>
                <c:pt idx="124">
                  <c:v>2.9210921785893436</c:v>
                </c:pt>
                <c:pt idx="125">
                  <c:v>2.9424830532007293</c:v>
                </c:pt>
                <c:pt idx="126">
                  <c:v>2.9638588242655506</c:v>
                </c:pt>
                <c:pt idx="127">
                  <c:v>2.9852191735342819</c:v>
                </c:pt>
                <c:pt idx="128">
                  <c:v>3.0065637573279349</c:v>
                </c:pt>
                <c:pt idx="129">
                  <c:v>3.0278922084642437</c:v>
                </c:pt>
                <c:pt idx="130">
                  <c:v>3.0492041381313859</c:v>
                </c:pt>
                <c:pt idx="131">
                  <c:v>3.0704991376904482</c:v>
                </c:pt>
                <c:pt idx="132">
                  <c:v>3.0917767803934519</c:v>
                </c:pt>
                <c:pt idx="133">
                  <c:v>3.1130366230085706</c:v>
                </c:pt>
                <c:pt idx="134">
                  <c:v>3.134278207348137</c:v>
                </c:pt>
                <c:pt idx="135">
                  <c:v>3.1555010616981942</c:v>
                </c:pt>
                <c:pt idx="136">
                  <c:v>3.1767047021507451</c:v>
                </c:pt>
                <c:pt idx="137">
                  <c:v>3.197888633841603</c:v>
                </c:pt>
                <c:pt idx="138">
                  <c:v>3.2190523520979792</c:v>
                </c:pt>
                <c:pt idx="139">
                  <c:v>3.2401953435007012</c:v>
                </c:pt>
                <c:pt idx="140">
                  <c:v>3.261317086866419</c:v>
                </c:pt>
                <c:pt idx="141">
                  <c:v>3.2824170541553253</c:v>
                </c:pt>
                <c:pt idx="142">
                  <c:v>3.3034947113099187</c:v>
                </c:pt>
                <c:pt idx="143">
                  <c:v>3.3245495190301977</c:v>
                </c:pt>
                <c:pt idx="144">
                  <c:v>3.3455809334904441</c:v>
                </c:pt>
                <c:pt idx="145">
                  <c:v>3.3665884070024652</c:v>
                </c:pt>
                <c:pt idx="146">
                  <c:v>3.3875713886298535</c:v>
                </c:pt>
                <c:pt idx="147">
                  <c:v>3.4085293247574771</c:v>
                </c:pt>
                <c:pt idx="148">
                  <c:v>3.4294616596200926</c:v>
                </c:pt>
                <c:pt idx="149">
                  <c:v>3.4503678357936391</c:v>
                </c:pt>
                <c:pt idx="150">
                  <c:v>3.4712472946524642</c:v>
                </c:pt>
                <c:pt idx="151">
                  <c:v>3.492099476795441</c:v>
                </c:pt>
                <c:pt idx="152">
                  <c:v>3.5129238224436552</c:v>
                </c:pt>
                <c:pt idx="153">
                  <c:v>3.5337197718121005</c:v>
                </c:pt>
                <c:pt idx="154">
                  <c:v>3.5544867654575758</c:v>
                </c:pt>
                <c:pt idx="155">
                  <c:v>3.5752242446047782</c:v>
                </c:pt>
                <c:pt idx="156">
                  <c:v>3.5959316514523829</c:v>
                </c:pt>
                <c:pt idx="157">
                  <c:v>3.6166084294607357</c:v>
                </c:pt>
                <c:pt idx="158">
                  <c:v>3.6372540236226185</c:v>
                </c:pt>
                <c:pt idx="159">
                  <c:v>3.6578678807184137</c:v>
                </c:pt>
                <c:pt idx="160">
                  <c:v>3.6784494495568572</c:v>
                </c:pt>
                <c:pt idx="161">
                  <c:v>3.6989981812024597</c:v>
                </c:pt>
                <c:pt idx="162">
                  <c:v>3.7195135291905732</c:v>
                </c:pt>
                <c:pt idx="163">
                  <c:v>3.7399949497309808</c:v>
                </c:pt>
                <c:pt idx="164">
                  <c:v>3.760441901900808</c:v>
                </c:pt>
                <c:pt idx="165">
                  <c:v>3.780853847827482</c:v>
                </c:pt>
                <c:pt idx="166">
                  <c:v>3.8012302528623869</c:v>
                </c:pt>
                <c:pt idx="167">
                  <c:v>3.8215705857458167</c:v>
                </c:pt>
                <c:pt idx="168">
                  <c:v>3.8418743187637592</c:v>
                </c:pt>
                <c:pt idx="169">
                  <c:v>3.8621409278970065</c:v>
                </c:pt>
                <c:pt idx="170">
                  <c:v>3.8823698929630361</c:v>
                </c:pt>
                <c:pt idx="171">
                  <c:v>3.9025606977510692</c:v>
                </c:pt>
                <c:pt idx="172">
                  <c:v>3.92271283015068</c:v>
                </c:pt>
                <c:pt idx="173">
                  <c:v>3.9428257822742938</c:v>
                </c:pt>
                <c:pt idx="174">
                  <c:v>3.9628990505738821</c:v>
                </c:pt>
                <c:pt idx="175">
                  <c:v>3.9829321359521446</c:v>
                </c:pt>
                <c:pt idx="176">
                  <c:v>4.0029245438684313</c:v>
                </c:pt>
                <c:pt idx="177">
                  <c:v>4.0228757844396519</c:v>
                </c:pt>
                <c:pt idx="178">
                  <c:v>4.0427853725363869</c:v>
                </c:pt>
                <c:pt idx="179">
                  <c:v>4.0626528278744054</c:v>
                </c:pt>
                <c:pt idx="180">
                  <c:v>4.0824776751017797</c:v>
                </c:pt>
                <c:pt idx="181">
                  <c:v>4.102259443881767</c:v>
                </c:pt>
                <c:pt idx="182">
                  <c:v>4.1219976689716189</c:v>
                </c:pt>
                <c:pt idx="183">
                  <c:v>4.1416918902974684</c:v>
                </c:pt>
                <c:pt idx="184">
                  <c:v>4.1613416530254357</c:v>
                </c:pt>
                <c:pt idx="185">
                  <c:v>4.1809465076290753</c:v>
                </c:pt>
                <c:pt idx="186">
                  <c:v>4.200506009953294</c:v>
                </c:pt>
                <c:pt idx="187">
                  <c:v>4.2200197212748431</c:v>
                </c:pt>
                <c:pt idx="188">
                  <c:v>4.2394872083594981</c:v>
                </c:pt>
                <c:pt idx="189">
                  <c:v>4.2589080435160183</c:v>
                </c:pt>
                <c:pt idx="190">
                  <c:v>4.2782818046469897</c:v>
                </c:pt>
                <c:pt idx="191">
                  <c:v>4.2976080752966288</c:v>
                </c:pt>
                <c:pt idx="192">
                  <c:v>4.3168864446956352</c:v>
                </c:pt>
                <c:pt idx="193">
                  <c:v>4.336116507803176</c:v>
                </c:pt>
                <c:pt idx="194">
                  <c:v>4.3552978653460679</c:v>
                </c:pt>
                <c:pt idx="195">
                  <c:v>4.374430123855241</c:v>
                </c:pt>
                <c:pt idx="196">
                  <c:v>4.393512895699538</c:v>
                </c:pt>
                <c:pt idx="197">
                  <c:v>4.4125457991169288</c:v>
                </c:pt>
                <c:pt idx="198">
                  <c:v>4.4315284582431911</c:v>
                </c:pt>
                <c:pt idx="199">
                  <c:v>4.4504605031381237</c:v>
                </c:pt>
                <c:pt idx="200">
                  <c:v>4.4693415698093508</c:v>
                </c:pt>
                <c:pt idx="201">
                  <c:v>4.4881713002337698</c:v>
                </c:pt>
                <c:pt idx="202">
                  <c:v>4.5069493423766938</c:v>
                </c:pt>
                <c:pt idx="203">
                  <c:v>4.525675350208755</c:v>
                </c:pt>
                <c:pt idx="204">
                  <c:v>4.5443489837206004</c:v>
                </c:pt>
                <c:pt idx="205">
                  <c:v>4.562969908935445</c:v>
                </c:pt>
                <c:pt idx="206">
                  <c:v>4.5815377979195198</c:v>
                </c:pt>
                <c:pt idx="207">
                  <c:v>4.6000523287904711</c:v>
                </c:pt>
                <c:pt idx="208">
                  <c:v>4.6185131857237458</c:v>
                </c:pt>
                <c:pt idx="209">
                  <c:v>4.6369200589570196</c:v>
                </c:pt>
                <c:pt idx="210">
                  <c:v>4.6552726447926993</c:v>
                </c:pt>
                <c:pt idx="211">
                  <c:v>4.6735706455985531</c:v>
                </c:pt>
                <c:pt idx="212">
                  <c:v>4.6918137698065046</c:v>
                </c:pt>
                <c:pt idx="213">
                  <c:v>4.7100017319096334</c:v>
                </c:pt>
                <c:pt idx="214">
                  <c:v>4.7281342524574237</c:v>
                </c:pt>
                <c:pt idx="215">
                  <c:v>4.746211058049302</c:v>
                </c:pt>
                <c:pt idx="216">
                  <c:v>4.7642318813264994</c:v>
                </c:pt>
                <c:pt idx="217">
                  <c:v>4.7821964609622842</c:v>
                </c:pt>
                <c:pt idx="218">
                  <c:v>4.8001045416505956</c:v>
                </c:pt>
                <c:pt idx="219">
                  <c:v>4.8179558740931219</c:v>
                </c:pt>
                <c:pt idx="220">
                  <c:v>4.8357502149848592</c:v>
                </c:pt>
                <c:pt idx="221">
                  <c:v>4.8534873269981862</c:v>
                </c:pt>
                <c:pt idx="222">
                  <c:v>4.8711669787654941</c:v>
                </c:pt>
                <c:pt idx="223">
                  <c:v>4.8887889448604076</c:v>
                </c:pt>
                <c:pt idx="224">
                  <c:v>4.906353005777631</c:v>
                </c:pt>
                <c:pt idx="225">
                  <c:v>4.9238589479114552</c:v>
                </c:pt>
                <c:pt idx="226">
                  <c:v>4.9413065635329625</c:v>
                </c:pt>
                <c:pt idx="227">
                  <c:v>4.9586956507659643</c:v>
                </c:pt>
                <c:pt idx="228">
                  <c:v>4.9760260135617003</c:v>
                </c:pt>
                <c:pt idx="229">
                  <c:v>4.9932974616723431</c:v>
                </c:pt>
                <c:pt idx="230">
                  <c:v>5.0105098106233328</c:v>
                </c:pt>
                <c:pt idx="231">
                  <c:v>5.0276628816845808</c:v>
                </c:pt>
                <c:pt idx="232">
                  <c:v>5.0447565018405722</c:v>
                </c:pt>
                <c:pt idx="233">
                  <c:v>5.0617905037594024</c:v>
                </c:pt>
                <c:pt idx="234">
                  <c:v>5.0787647257607782</c:v>
                </c:pt>
                <c:pt idx="235">
                  <c:v>5.0956790117830177</c:v>
                </c:pt>
                <c:pt idx="236">
                  <c:v>5.112533211349076</c:v>
                </c:pt>
                <c:pt idx="237">
                  <c:v>5.1293271795316366</c:v>
                </c:pt>
                <c:pt idx="238">
                  <c:v>5.146060776917289</c:v>
                </c:pt>
                <c:pt idx="239">
                  <c:v>5.1627338695698333</c:v>
                </c:pt>
                <c:pt idx="240">
                  <c:v>5.1793463289927342</c:v>
                </c:pt>
                <c:pt idx="241">
                  <c:v>5.1958980320907591</c:v>
                </c:pt>
                <c:pt idx="242">
                  <c:v>5.2123888611308304</c:v>
                </c:pt>
                <c:pt idx="243">
                  <c:v>5.2288187037021157</c:v>
                </c:pt>
                <c:pt idx="244">
                  <c:v>5.2451874526753937</c:v>
                </c:pt>
                <c:pt idx="245">
                  <c:v>5.2614950061617156</c:v>
                </c:pt>
                <c:pt idx="246">
                  <c:v>5.2777412674703976</c:v>
                </c:pt>
                <c:pt idx="247">
                  <c:v>5.2939261450663677</c:v>
                </c:pt>
                <c:pt idx="248">
                  <c:v>5.3100495525268956</c:v>
                </c:pt>
                <c:pt idx="249">
                  <c:v>5.3261114084977343</c:v>
                </c:pt>
                <c:pt idx="250">
                  <c:v>5.3421116366487</c:v>
                </c:pt>
                <c:pt idx="251">
                  <c:v>5.3580501656287138</c:v>
                </c:pt>
                <c:pt idx="252">
                  <c:v>5.3739269290203353</c:v>
                </c:pt>
                <c:pt idx="253">
                  <c:v>5.3897418652938116</c:v>
                </c:pt>
                <c:pt idx="254">
                  <c:v>5.4054949177606684</c:v>
                </c:pt>
                <c:pt idx="255">
                  <c:v>5.4211860345268663</c:v>
                </c:pt>
                <c:pt idx="256">
                  <c:v>5.4368151684455475</c:v>
                </c:pt>
                <c:pt idx="257">
                  <c:v>5.4523822770694004</c:v>
                </c:pt>
                <c:pt idx="258">
                  <c:v>5.4678873226026585</c:v>
                </c:pt>
                <c:pt idx="259">
                  <c:v>5.4833302718527666</c:v>
                </c:pt>
                <c:pt idx="260">
                  <c:v>5.4987110961817285</c:v>
                </c:pt>
                <c:pt idx="261">
                  <c:v>5.5140297714571647</c:v>
                </c:pt>
                <c:pt idx="262">
                  <c:v>5.5292862780030969</c:v>
                </c:pt>
                <c:pt idx="263">
                  <c:v>5.5444806005504921</c:v>
                </c:pt>
                <c:pt idx="264">
                  <c:v>5.5596127281875694</c:v>
                </c:pt>
                <c:pt idx="265">
                  <c:v>5.5746826543099104</c:v>
                </c:pt>
                <c:pt idx="266">
                  <c:v>5.5896903765703803</c:v>
                </c:pt>
                <c:pt idx="267">
                  <c:v>5.604635896828885</c:v>
                </c:pt>
                <c:pt idx="268">
                  <c:v>5.6195192211019833</c:v>
                </c:pt>
                <c:pt idx="269">
                  <c:v>5.6343403595123736</c:v>
                </c:pt>
                <c:pt idx="270">
                  <c:v>5.6490993262382734</c:v>
                </c:pt>
              </c:numCache>
            </c:numRef>
          </c:xVal>
          <c:yVal>
            <c:numRef>
              <c:f>'2ft'!$E$19:$E$289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1.9125031672541408</c:v>
                </c:pt>
                <c:pt idx="2">
                  <c:v>2.0695986478805946</c:v>
                </c:pt>
                <c:pt idx="3">
                  <c:v>2.2247952124153674</c:v>
                </c:pt>
                <c:pt idx="4">
                  <c:v>2.3781104912186115</c:v>
                </c:pt>
                <c:pt idx="5">
                  <c:v>2.5295617395842278</c:v>
                </c:pt>
                <c:pt idx="6">
                  <c:v>2.6791658470344557</c:v>
                </c:pt>
                <c:pt idx="7">
                  <c:v>2.8269393463116521</c:v>
                </c:pt>
                <c:pt idx="8">
                  <c:v>2.9728984220787917</c:v>
                </c:pt>
                <c:pt idx="9">
                  <c:v>3.1170589193396943</c:v>
                </c:pt>
                <c:pt idx="10">
                  <c:v>3.2594363515895126</c:v>
                </c:pt>
                <c:pt idx="11">
                  <c:v>3.4000459087055424</c:v>
                </c:pt>
                <c:pt idx="12">
                  <c:v>3.5389024645879741</c:v>
                </c:pt>
                <c:pt idx="13">
                  <c:v>3.676020584559796</c:v>
                </c:pt>
                <c:pt idx="14">
                  <c:v>3.8114145325346547</c:v>
                </c:pt>
                <c:pt idx="15">
                  <c:v>3.9450982779610979</c:v>
                </c:pt>
                <c:pt idx="16">
                  <c:v>4.0770855025512764</c:v>
                </c:pt>
                <c:pt idx="17">
                  <c:v>4.2073896068018257</c:v>
                </c:pt>
                <c:pt idx="18">
                  <c:v>4.3360237163143278</c:v>
                </c:pt>
                <c:pt idx="19">
                  <c:v>4.4630006879224524</c:v>
                </c:pt>
                <c:pt idx="20">
                  <c:v>4.5883331156325573</c:v>
                </c:pt>
                <c:pt idx="21">
                  <c:v>4.7120333363842777</c:v>
                </c:pt>
                <c:pt idx="22">
                  <c:v>4.8341134356373363</c:v>
                </c:pt>
                <c:pt idx="23">
                  <c:v>4.9545852527905678</c:v>
                </c:pt>
                <c:pt idx="24">
                  <c:v>5.0734603864389021</c:v>
                </c:pt>
                <c:pt idx="25">
                  <c:v>5.1907501994738192</c:v>
                </c:pt>
                <c:pt idx="26">
                  <c:v>5.3064658240325615</c:v>
                </c:pt>
                <c:pt idx="27">
                  <c:v>5.4206181663011872</c:v>
                </c:pt>
                <c:pt idx="28">
                  <c:v>5.5332179111763313</c:v>
                </c:pt>
                <c:pt idx="29">
                  <c:v>5.6442755267903655</c:v>
                </c:pt>
                <c:pt idx="30">
                  <c:v>5.75380126890445</c:v>
                </c:pt>
                <c:pt idx="31">
                  <c:v>5.8618051851737958</c:v>
                </c:pt>
                <c:pt idx="32">
                  <c:v>5.9682971192892964</c:v>
                </c:pt>
                <c:pt idx="33">
                  <c:v>6.0732867149995169</c:v>
                </c:pt>
                <c:pt idx="34">
                  <c:v>6.1767834200168794</c:v>
                </c:pt>
                <c:pt idx="35">
                  <c:v>6.2787964898117332</c:v>
                </c:pt>
                <c:pt idx="36">
                  <c:v>6.379334991297867</c:v>
                </c:pt>
                <c:pt idx="37">
                  <c:v>6.4784078064128705</c:v>
                </c:pt>
                <c:pt idx="38">
                  <c:v>6.5760236355966386</c:v>
                </c:pt>
                <c:pt idx="39">
                  <c:v>6.6721910011711785</c:v>
                </c:pt>
                <c:pt idx="40">
                  <c:v>6.7669182506247694</c:v>
                </c:pt>
                <c:pt idx="41">
                  <c:v>6.8602135598034062</c:v>
                </c:pt>
                <c:pt idx="42">
                  <c:v>6.9520849360123576</c:v>
                </c:pt>
                <c:pt idx="43">
                  <c:v>7.042540221030551</c:v>
                </c:pt>
                <c:pt idx="44">
                  <c:v>7.1315870940404249</c:v>
                </c:pt>
                <c:pt idx="45">
                  <c:v>7.219233074475766</c:v>
                </c:pt>
                <c:pt idx="46">
                  <c:v>7.3054855247899733</c:v>
                </c:pt>
                <c:pt idx="47">
                  <c:v>7.3903516531471132</c:v>
                </c:pt>
                <c:pt idx="48">
                  <c:v>7.4738385160380219</c:v>
                </c:pt>
                <c:pt idx="49">
                  <c:v>7.5559530208236607</c:v>
                </c:pt>
                <c:pt idx="50">
                  <c:v>7.6367019282078372</c:v>
                </c:pt>
                <c:pt idx="51">
                  <c:v>7.7160918546413386</c:v>
                </c:pt>
                <c:pt idx="52">
                  <c:v>7.794129274659455</c:v>
                </c:pt>
                <c:pt idx="53">
                  <c:v>7.8708205231548103</c:v>
                </c:pt>
                <c:pt idx="54">
                  <c:v>7.9461717975873469</c:v>
                </c:pt>
                <c:pt idx="55">
                  <c:v>8.0201891601332651</c:v>
                </c:pt>
                <c:pt idx="56">
                  <c:v>8.0928785397746434</c:v>
                </c:pt>
                <c:pt idx="57">
                  <c:v>8.1642457343314412</c:v>
                </c:pt>
                <c:pt idx="58">
                  <c:v>8.2342964124375033</c:v>
                </c:pt>
                <c:pt idx="59">
                  <c:v>8.3030361154621755</c:v>
                </c:pt>
                <c:pt idx="60">
                  <c:v>8.370470259379065</c:v>
                </c:pt>
                <c:pt idx="61">
                  <c:v>8.4366041365834654</c:v>
                </c:pt>
                <c:pt idx="62">
                  <c:v>8.5014429176599062</c:v>
                </c:pt>
                <c:pt idx="63">
                  <c:v>8.564991653101286</c:v>
                </c:pt>
                <c:pt idx="64">
                  <c:v>8.6272552749809783</c:v>
                </c:pt>
                <c:pt idx="65">
                  <c:v>8.6882385985793231</c:v>
                </c:pt>
                <c:pt idx="66">
                  <c:v>8.7479463239658397</c:v>
                </c:pt>
                <c:pt idx="67">
                  <c:v>8.8063830375385344</c:v>
                </c:pt>
                <c:pt idx="68">
                  <c:v>8.8635532135216302</c:v>
                </c:pt>
                <c:pt idx="69">
                  <c:v>8.9194612154230448</c:v>
                </c:pt>
                <c:pt idx="70">
                  <c:v>8.9741112974529553</c:v>
                </c:pt>
                <c:pt idx="71">
                  <c:v>9.0275076059047805</c:v>
                </c:pt>
                <c:pt idx="72">
                  <c:v>9.0796541804999258</c:v>
                </c:pt>
                <c:pt idx="73">
                  <c:v>9.1305549556976597</c:v>
                </c:pt>
                <c:pt idx="74">
                  <c:v>9.1802137619715243</c:v>
                </c:pt>
                <c:pt idx="75">
                  <c:v>9.2286343270537134</c:v>
                </c:pt>
                <c:pt idx="76">
                  <c:v>9.2758202771488989</c:v>
                </c:pt>
                <c:pt idx="77">
                  <c:v>9.3217751381190634</c:v>
                </c:pt>
                <c:pt idx="78">
                  <c:v>9.366502336640977</c:v>
                </c:pt>
                <c:pt idx="79">
                  <c:v>9.4100052013380289</c:v>
                </c:pt>
                <c:pt idx="80">
                  <c:v>9.4522869638882767</c:v>
                </c:pt>
                <c:pt idx="81">
                  <c:v>9.4933507601106832</c:v>
                </c:pt>
                <c:pt idx="82">
                  <c:v>9.5331996310317013</c:v>
                </c:pt>
                <c:pt idx="83">
                  <c:v>9.5718365239345626</c:v>
                </c:pt>
                <c:pt idx="84">
                  <c:v>9.609264293393835</c:v>
                </c:pt>
                <c:pt idx="85">
                  <c:v>9.6454857022981404</c:v>
                </c:pt>
                <c:pt idx="86">
                  <c:v>9.6805034228641951</c:v>
                </c:pt>
                <c:pt idx="87">
                  <c:v>9.7143200376457717</c:v>
                </c:pt>
                <c:pt idx="88">
                  <c:v>9.7469380405415755</c:v>
                </c:pt>
                <c:pt idx="89">
                  <c:v>9.778359837806617</c:v>
                </c:pt>
                <c:pt idx="90">
                  <c:v>9.8085877490722204</c:v>
                </c:pt>
                <c:pt idx="91">
                  <c:v>9.8376240083805566</c:v>
                </c:pt>
                <c:pt idx="92">
                  <c:v>9.8654707652404081</c:v>
                </c:pt>
                <c:pt idx="93">
                  <c:v>9.892130085711841</c:v>
                </c:pt>
                <c:pt idx="94">
                  <c:v>9.9176039535285589</c:v>
                </c:pt>
                <c:pt idx="95">
                  <c:v>9.9418942712679836</c:v>
                </c:pt>
                <c:pt idx="96">
                  <c:v>9.9650028615805564</c:v>
                </c:pt>
                <c:pt idx="97">
                  <c:v>9.9869314684913562</c:v>
                </c:pt>
                <c:pt idx="98">
                  <c:v>10.007681758788975</c:v>
                </c:pt>
                <c:pt idx="99">
                  <c:v>10.027255323518535</c:v>
                </c:pt>
                <c:pt idx="100">
                  <c:v>10.045653679597896</c:v>
                </c:pt>
                <c:pt idx="101">
                  <c:v>10.062878271578324</c:v>
                </c:pt>
                <c:pt idx="102">
                  <c:v>10.078930473573163</c:v>
                </c:pt>
                <c:pt idx="103">
                  <c:v>10.093811591380199</c:v>
                </c:pt>
                <c:pt idx="104">
                  <c:v>10.107522864825297</c:v>
                </c:pt>
                <c:pt idx="105">
                  <c:v>10.120065470356304</c:v>
                </c:pt>
                <c:pt idx="106">
                  <c:v>10.131440523916758</c:v>
                </c:pt>
                <c:pt idx="107">
                  <c:v>10.14164908412844</c:v>
                </c:pt>
                <c:pt idx="108">
                  <c:v>10.150692155809667</c:v>
                </c:pt>
                <c:pt idx="109">
                  <c:v>10.158570693852202</c:v>
                </c:pt>
                <c:pt idx="110">
                  <c:v>10.165285607473313</c:v>
                </c:pt>
                <c:pt idx="111">
                  <c:v>10.170837764850601</c:v>
                </c:pt>
                <c:pt idx="112">
                  <c:v>10.175227998135803</c:v>
                </c:pt>
                <c:pt idx="113">
                  <c:v>10.178457108830045</c:v>
                </c:pt>
                <c:pt idx="114">
                  <c:v>10.180525873487728</c:v>
                </c:pt>
                <c:pt idx="115">
                  <c:v>10.181435049700248</c:v>
                </c:pt>
                <c:pt idx="116">
                  <c:v>10.1811853822957</c:v>
                </c:pt>
                <c:pt idx="117">
                  <c:v>10.179777609677704</c:v>
                </c:pt>
                <c:pt idx="118">
                  <c:v>10.177212470217331</c:v>
                </c:pt>
                <c:pt idx="119">
                  <c:v>10.173490708607595</c:v>
                </c:pt>
                <c:pt idx="120">
                  <c:v>10.168613082090813</c:v>
                </c:pt>
                <c:pt idx="121">
                  <c:v>10.162580366475193</c:v>
                </c:pt>
                <c:pt idx="122">
                  <c:v>10.155393361867558</c:v>
                </c:pt>
                <c:pt idx="123">
                  <c:v>10.147052898062878</c:v>
                </c:pt>
                <c:pt idx="124">
                  <c:v>10.137559839546959</c:v>
                </c:pt>
                <c:pt idx="125">
                  <c:v>10.126915090084497</c:v>
                </c:pt>
                <c:pt idx="126">
                  <c:v>10.115119596879731</c:v>
                </c:pt>
                <c:pt idx="127">
                  <c:v>10.102174354310062</c:v>
                </c:pt>
                <c:pt idx="128">
                  <c:v>10.088080407243623</c:v>
                </c:pt>
                <c:pt idx="129">
                  <c:v>10.072838853960018</c:v>
                </c:pt>
                <c:pt idx="130">
                  <c:v>10.056450848698891</c:v>
                </c:pt>
                <c:pt idx="131">
                  <c:v>10.038917603864501</c:v>
                </c:pt>
                <c:pt idx="132">
                  <c:v>10.020240391915911</c:v>
                </c:pt>
                <c:pt idx="133">
                  <c:v>10.000420546972551</c:v>
                </c:pt>
                <c:pt idx="134">
                  <c:v>9.9794594661639966</c:v>
                </c:pt>
                <c:pt idx="135">
                  <c:v>9.957358610751136</c:v>
                </c:pt>
                <c:pt idx="136">
                  <c:v>9.9341195070438921</c:v>
                </c:pt>
                <c:pt idx="137">
                  <c:v>9.9097437471383838</c:v>
                </c:pt>
                <c:pt idx="138">
                  <c:v>9.8842329894941159</c:v>
                </c:pt>
                <c:pt idx="139">
                  <c:v>9.8575889593695276</c:v>
                </c:pt>
                <c:pt idx="140">
                  <c:v>9.8298134491321125</c:v>
                </c:pt>
                <c:pt idx="141">
                  <c:v>9.8009083184573615</c:v>
                </c:pt>
                <c:pt idx="142">
                  <c:v>9.7708754944290028</c:v>
                </c:pt>
                <c:pt idx="143">
                  <c:v>9.7397169715514256</c:v>
                </c:pt>
                <c:pt idx="144">
                  <c:v>9.7074348116837825</c:v>
                </c:pt>
                <c:pt idx="145">
                  <c:v>9.6740311439040063</c:v>
                </c:pt>
                <c:pt idx="146">
                  <c:v>9.6395081643099427</c:v>
                </c:pt>
                <c:pt idx="147">
                  <c:v>9.6038681357638378</c:v>
                </c:pt>
                <c:pt idx="148">
                  <c:v>9.5671133875856231</c:v>
                </c:pt>
                <c:pt idx="149">
                  <c:v>9.5292463151997602</c:v>
                </c:pt>
                <c:pt idx="150">
                  <c:v>9.4902693797397859</c:v>
                </c:pt>
                <c:pt idx="151">
                  <c:v>9.4501851076142032</c:v>
                </c:pt>
                <c:pt idx="152">
                  <c:v>9.4089960900369238</c:v>
                </c:pt>
                <c:pt idx="153">
                  <c:v>9.3667049825250768</c:v>
                </c:pt>
                <c:pt idx="154">
                  <c:v>9.3233145043666816</c:v>
                </c:pt>
                <c:pt idx="155">
                  <c:v>9.2788274380604161</c:v>
                </c:pt>
                <c:pt idx="156">
                  <c:v>9.233246628729443</c:v>
                </c:pt>
                <c:pt idx="157">
                  <c:v>9.186574983511095</c:v>
                </c:pt>
                <c:pt idx="158">
                  <c:v>9.1388154709239906</c:v>
                </c:pt>
                <c:pt idx="159">
                  <c:v>9.0899711202140523</c:v>
                </c:pt>
                <c:pt idx="160">
                  <c:v>9.0400450206807328</c:v>
                </c:pt>
                <c:pt idx="161">
                  <c:v>8.989040320984655</c:v>
                </c:pt>
                <c:pt idx="162">
                  <c:v>8.9369602284377763</c:v>
                </c:pt>
                <c:pt idx="163">
                  <c:v>8.8838080082770929</c:v>
                </c:pt>
                <c:pt idx="164">
                  <c:v>8.8295869829228462</c:v>
                </c:pt>
                <c:pt idx="165">
                  <c:v>8.7743005312221065</c:v>
                </c:pt>
                <c:pt idx="166">
                  <c:v>8.7179520876785652</c:v>
                </c:pt>
                <c:pt idx="167">
                  <c:v>8.6605451416693224</c:v>
                </c:pt>
                <c:pt idx="168">
                  <c:v>8.6020832366494133</c:v>
                </c:pt>
                <c:pt idx="169">
                  <c:v>8.5425699693447648</c:v>
                </c:pt>
                <c:pt idx="170">
                  <c:v>8.4820089889342682</c:v>
                </c:pt>
                <c:pt idx="171">
                  <c:v>8.4204039962215997</c:v>
                </c:pt>
                <c:pt idx="172">
                  <c:v>8.3577587427974027</c:v>
                </c:pt>
                <c:pt idx="173">
                  <c:v>8.2940770301924438</c:v>
                </c:pt>
                <c:pt idx="174">
                  <c:v>8.2293627090222881</c:v>
                </c:pt>
                <c:pt idx="175">
                  <c:v>8.1636196781240837</c:v>
                </c:pt>
                <c:pt idx="176">
                  <c:v>8.0968518836859573</c:v>
                </c:pt>
                <c:pt idx="177">
                  <c:v>8.0290633183695785</c:v>
                </c:pt>
                <c:pt idx="178">
                  <c:v>7.9602580204263829</c:v>
                </c:pt>
                <c:pt idx="179">
                  <c:v>7.8904400728079587</c:v>
                </c:pt>
                <c:pt idx="180">
                  <c:v>7.8196136022710858</c:v>
                </c:pt>
                <c:pt idx="181">
                  <c:v>7.7477827784778999</c:v>
                </c:pt>
                <c:pt idx="182">
                  <c:v>7.6749518130916501</c:v>
                </c:pt>
                <c:pt idx="183">
                  <c:v>7.601124958868505</c:v>
                </c:pt>
                <c:pt idx="184">
                  <c:v>7.5263065087458578</c:v>
                </c:pt>
                <c:pt idx="185">
                  <c:v>7.4505007949275646</c:v>
                </c:pt>
                <c:pt idx="186">
                  <c:v>7.3737121879665528</c:v>
                </c:pt>
                <c:pt idx="187">
                  <c:v>7.2959450958452186</c:v>
                </c:pt>
                <c:pt idx="188">
                  <c:v>7.2172039630540299</c:v>
                </c:pt>
                <c:pt idx="189">
                  <c:v>7.1374932696687434</c:v>
                </c:pt>
                <c:pt idx="190">
                  <c:v>7.0568175304266374</c:v>
                </c:pt>
                <c:pt idx="191">
                  <c:v>6.9751812938021462</c:v>
                </c:pt>
                <c:pt idx="192">
                  <c:v>6.8925891410822953</c:v>
                </c:pt>
                <c:pt idx="193">
                  <c:v>6.8090456854423032</c:v>
                </c:pt>
                <c:pt idx="194">
                  <c:v>6.7245555710217308</c:v>
                </c:pt>
                <c:pt idx="195">
                  <c:v>6.6391234720015371</c:v>
                </c:pt>
                <c:pt idx="196">
                  <c:v>6.5527540916824059</c:v>
                </c:pt>
                <c:pt idx="197">
                  <c:v>6.4654521615646861</c:v>
                </c:pt>
                <c:pt idx="198">
                  <c:v>6.3772224404302991</c:v>
                </c:pt>
                <c:pt idx="199">
                  <c:v>6.2880697134269399</c:v>
                </c:pt>
                <c:pt idx="200">
                  <c:v>6.1979987911549106</c:v>
                </c:pt>
                <c:pt idx="201">
                  <c:v>6.1070145087569063</c:v>
                </c:pt>
                <c:pt idx="202">
                  <c:v>6.0151217250110642</c:v>
                </c:pt>
                <c:pt idx="203">
                  <c:v>5.9223253214275946</c:v>
                </c:pt>
                <c:pt idx="204">
                  <c:v>5.8286302013492843</c:v>
                </c:pt>
                <c:pt idx="205">
                  <c:v>5.7340412890561767</c:v>
                </c:pt>
                <c:pt idx="206">
                  <c:v>5.6385635288747107</c:v>
                </c:pt>
                <c:pt idx="207">
                  <c:v>5.5422018842915959</c:v>
                </c:pt>
                <c:pt idx="208">
                  <c:v>5.4449613370727059</c:v>
                </c:pt>
                <c:pt idx="209">
                  <c:v>5.3468468863872447</c:v>
                </c:pt>
                <c:pt idx="210">
                  <c:v>5.2478635479374525</c:v>
                </c:pt>
                <c:pt idx="211">
                  <c:v>5.1480163530940981</c:v>
                </c:pt>
                <c:pt idx="212">
                  <c:v>5.0473103480380042</c:v>
                </c:pt>
                <c:pt idx="213">
                  <c:v>4.9457505929078387</c:v>
                </c:pt>
                <c:pt idx="214">
                  <c:v>4.8433421609544034</c:v>
                </c:pt>
                <c:pt idx="215">
                  <c:v>4.7400901377016433</c:v>
                </c:pt>
                <c:pt idx="216">
                  <c:v>4.6359996201145908</c:v>
                </c:pt>
                <c:pt idx="217">
                  <c:v>4.5310757157744472</c:v>
                </c:pt>
                <c:pt idx="218">
                  <c:v>4.4253235420610091</c:v>
                </c:pt>
                <c:pt idx="219">
                  <c:v>4.3187482253426257</c:v>
                </c:pt>
                <c:pt idx="220">
                  <c:v>4.2113549001738821</c:v>
                </c:pt>
                <c:pt idx="221">
                  <c:v>4.1031487085011751</c:v>
                </c:pt>
                <c:pt idx="222">
                  <c:v>3.9941347988763591</c:v>
                </c:pt>
                <c:pt idx="223">
                  <c:v>3.8843183256786316</c:v>
                </c:pt>
                <c:pt idx="224">
                  <c:v>3.7737044483448035</c:v>
                </c:pt>
                <c:pt idx="225">
                  <c:v>3.6622983306081136</c:v>
                </c:pt>
                <c:pt idx="226">
                  <c:v>3.5501051397457277</c:v>
                </c:pt>
                <c:pt idx="227">
                  <c:v>3.4371300458350564</c:v>
                </c:pt>
                <c:pt idx="228">
                  <c:v>3.3233782210190248</c:v>
                </c:pt>
                <c:pt idx="229">
                  <c:v>3.2088548387804128</c:v>
                </c:pt>
                <c:pt idx="230">
                  <c:v>3.093565073225383</c:v>
                </c:pt>
                <c:pt idx="231">
                  <c:v>2.9775140983763086</c:v>
                </c:pt>
                <c:pt idx="232">
                  <c:v>2.8607070874739966</c:v>
                </c:pt>
                <c:pt idx="233">
                  <c:v>2.7431492122894086</c:v>
                </c:pt>
                <c:pt idx="234">
                  <c:v>2.6248456424449662</c:v>
                </c:pt>
                <c:pt idx="235">
                  <c:v>2.5058015447455242</c:v>
                </c:pt>
                <c:pt idx="236">
                  <c:v>2.3860220825190872</c:v>
                </c:pt>
                <c:pt idx="237">
                  <c:v>2.2655124149673425</c:v>
                </c:pt>
                <c:pt idx="238">
                  <c:v>2.1442776965260717</c:v>
                </c:pt>
                <c:pt idx="239">
                  <c:v>2.0223230762355011</c:v>
                </c:pt>
                <c:pt idx="240">
                  <c:v>1.8996536971206412</c:v>
                </c:pt>
                <c:pt idx="241">
                  <c:v>1.7762746955816648</c:v>
                </c:pt>
                <c:pt idx="242">
                  <c:v>1.6521912007943627</c:v>
                </c:pt>
                <c:pt idx="243">
                  <c:v>1.5274083341207114</c:v>
                </c:pt>
                <c:pt idx="244">
                  <c:v>1.4019312085295872</c:v>
                </c:pt>
                <c:pt idx="245">
                  <c:v>1.2757649280276444</c:v>
                </c:pt>
                <c:pt idx="246">
                  <c:v>1.1489145871003827</c:v>
                </c:pt>
                <c:pt idx="247">
                  <c:v>1.0213852701634143</c:v>
                </c:pt>
                <c:pt idx="248">
                  <c:v>0.89318205102393999</c:v>
                </c:pt>
                <c:pt idx="249">
                  <c:v>0.76430999235244002</c:v>
                </c:pt>
                <c:pt idx="250">
                  <c:v>0.63477414516457586</c:v>
                </c:pt>
                <c:pt idx="251">
                  <c:v>0.5045795483132991</c:v>
                </c:pt>
                <c:pt idx="252">
                  <c:v>0.37373122799115638</c:v>
                </c:pt>
                <c:pt idx="253">
                  <c:v>0.24223419724277559</c:v>
                </c:pt>
                <c:pt idx="254">
                  <c:v>0.11009345548751387</c:v>
                </c:pt>
                <c:pt idx="255">
                  <c:v>-2.2686011947756157E-2</c:v>
                </c:pt>
                <c:pt idx="256">
                  <c:v>-0.15609923428574957</c:v>
                </c:pt>
                <c:pt idx="257">
                  <c:v>-0.29014125574579369</c:v>
                </c:pt>
                <c:pt idx="258">
                  <c:v>-0.42480713598080994</c:v>
                </c:pt>
                <c:pt idx="259">
                  <c:v>-0.56009195050429206</c:v>
                </c:pt>
                <c:pt idx="260">
                  <c:v>-0.69599079110732509</c:v>
                </c:pt>
                <c:pt idx="261">
                  <c:v>-0.83249876626569042</c:v>
                </c:pt>
                <c:pt idx="262">
                  <c:v>-0.96961100153710911</c:v>
                </c:pt>
                <c:pt idx="263">
                  <c:v>-1.1073226399486755</c:v>
                </c:pt>
                <c:pt idx="264">
                  <c:v>-1.2456288423745401</c:v>
                </c:pt>
                <c:pt idx="265">
                  <c:v>-1.3845247879038991</c:v>
                </c:pt>
                <c:pt idx="266">
                  <c:v>-1.5240056741993571</c:v>
                </c:pt>
                <c:pt idx="267">
                  <c:v>-1.6640667178457258</c:v>
                </c:pt>
                <c:pt idx="268">
                  <c:v>-1.8047031546893306</c:v>
                </c:pt>
                <c:pt idx="269">
                  <c:v>-1.9459102401678938</c:v>
                </c:pt>
                <c:pt idx="270">
                  <c:v>-2.0876832496310707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2.8140295056747276E-2</c:v>
                </c:pt>
                <c:pt idx="2">
                  <c:v>5.6146332333189025E-2</c:v>
                </c:pt>
                <c:pt idx="3">
                  <c:v>8.4020333517215232E-2</c:v>
                </c:pt>
                <c:pt idx="4">
                  <c:v>0.11176447964623333</c:v>
                </c:pt>
                <c:pt idx="5">
                  <c:v>0.13938091219377385</c:v>
                </c:pt>
                <c:pt idx="6">
                  <c:v>0.16687173412117462</c:v>
                </c:pt>
                <c:pt idx="7">
                  <c:v>0.19423901089568502</c:v>
                </c:pt>
                <c:pt idx="8">
                  <c:v>0.22148477147627185</c:v>
                </c:pt>
                <c:pt idx="9">
                  <c:v>0.24861100926835017</c:v>
                </c:pt>
                <c:pt idx="10">
                  <c:v>0.27561968304860829</c:v>
                </c:pt>
                <c:pt idx="11">
                  <c:v>0.30251271786104378</c:v>
                </c:pt>
                <c:pt idx="12">
                  <c:v>0.32929200588527879</c:v>
                </c:pt>
                <c:pt idx="13">
                  <c:v>0.35595940727817482</c:v>
                </c:pt>
                <c:pt idx="14">
                  <c:v>0.3825167509897231</c:v>
                </c:pt>
                <c:pt idx="15">
                  <c:v>0.40896583555414434</c:v>
                </c:pt>
                <c:pt idx="16">
                  <c:v>0.43530842985709051</c:v>
                </c:pt>
                <c:pt idx="17">
                  <c:v>0.46154627387980252</c:v>
                </c:pt>
                <c:pt idx="18">
                  <c:v>0.487681079421042</c:v>
                </c:pt>
                <c:pt idx="19">
                  <c:v>0.51371453079757823</c:v>
                </c:pt>
                <c:pt idx="20">
                  <c:v>0.53964828552397981</c:v>
                </c:pt>
                <c:pt idx="21">
                  <c:v>0.56548397497242642</c:v>
                </c:pt>
                <c:pt idx="22">
                  <c:v>0.591223205013228</c:v>
                </c:pt>
                <c:pt idx="23">
                  <c:v>0.61686755663670623</c:v>
                </c:pt>
                <c:pt idx="24">
                  <c:v>0.64241858655706774</c:v>
                </c:pt>
                <c:pt idx="25">
                  <c:v>0.66787782779887028</c:v>
                </c:pt>
                <c:pt idx="26">
                  <c:v>0.69324679026665736</c:v>
                </c:pt>
                <c:pt idx="27">
                  <c:v>0.71852696129831317</c:v>
                </c:pt>
                <c:pt idx="28">
                  <c:v>0.7437198062026642</c:v>
                </c:pt>
                <c:pt idx="29">
                  <c:v>0.76882676878183254</c:v>
                </c:pt>
                <c:pt idx="30">
                  <c:v>0.79384927183882337</c:v>
                </c:pt>
                <c:pt idx="31">
                  <c:v>0.81878871767080819</c:v>
                </c:pt>
                <c:pt idx="32">
                  <c:v>0.84364648854854463</c:v>
                </c:pt>
                <c:pt idx="33">
                  <c:v>0.86842394718235405</c:v>
                </c:pt>
                <c:pt idx="34">
                  <c:v>0.89312243717506035</c:v>
                </c:pt>
                <c:pt idx="35">
                  <c:v>0.91774328346227207</c:v>
                </c:pt>
                <c:pt idx="36">
                  <c:v>0.94228779274037588</c:v>
                </c:pt>
                <c:pt idx="37">
                  <c:v>0.96675725388258826</c:v>
                </c:pt>
                <c:pt idx="38">
                  <c:v>0.99115293834339868</c:v>
                </c:pt>
                <c:pt idx="39">
                  <c:v>1.0154761005517183</c:v>
                </c:pt>
                <c:pt idx="40">
                  <c:v>1.039727978293034</c:v>
                </c:pt>
                <c:pt idx="41">
                  <c:v>1.0639097930808501</c:v>
                </c:pt>
                <c:pt idx="42">
                  <c:v>1.0880227505176869</c:v>
                </c:pt>
                <c:pt idx="43">
                  <c:v>1.112068040645886</c:v>
                </c:pt>
                <c:pt idx="44">
                  <c:v>1.1360468382884612</c:v>
                </c:pt>
                <c:pt idx="45">
                  <c:v>1.1599603033802153</c:v>
                </c:pt>
                <c:pt idx="46">
                  <c:v>1.183809581289331</c:v>
                </c:pt>
                <c:pt idx="47">
                  <c:v>1.2075958031296259</c:v>
                </c:pt>
                <c:pt idx="48">
                  <c:v>1.2313200860636491</c:v>
                </c:pt>
                <c:pt idx="49">
                  <c:v>1.2549835335967794</c:v>
                </c:pt>
                <c:pt idx="50">
                  <c:v>1.2785872358624715</c:v>
                </c:pt>
                <c:pt idx="51">
                  <c:v>1.3021322698987787</c:v>
                </c:pt>
                <c:pt idx="52">
                  <c:v>1.3256196999162679</c:v>
                </c:pt>
                <c:pt idx="53">
                  <c:v>1.3490505775574193</c:v>
                </c:pt>
                <c:pt idx="54">
                  <c:v>1.3724259421475953</c:v>
                </c:pt>
                <c:pt idx="55">
                  <c:v>1.3957468209376376</c:v>
                </c:pt>
                <c:pt idx="56">
                  <c:v>1.4190142293381349</c:v>
                </c:pt>
                <c:pt idx="57">
                  <c:v>1.4422291711453881</c:v>
                </c:pt>
                <c:pt idx="58">
                  <c:v>1.4653926387590721</c:v>
                </c:pt>
                <c:pt idx="59">
                  <c:v>1.4885056133915791</c:v>
                </c:pt>
                <c:pt idx="60">
                  <c:v>1.5115690652690001</c:v>
                </c:pt>
                <c:pt idx="61">
                  <c:v>1.5345839538236792</c:v>
                </c:pt>
                <c:pt idx="62">
                  <c:v>1.5575512278782475</c:v>
                </c:pt>
                <c:pt idx="63">
                  <c:v>1.5804718258210189</c:v>
                </c:pt>
                <c:pt idx="64">
                  <c:v>1.6033466757725932</c:v>
                </c:pt>
                <c:pt idx="65">
                  <c:v>1.6261766957434871</c:v>
                </c:pt>
                <c:pt idx="66">
                  <c:v>1.648962793782571</c:v>
                </c:pt>
                <c:pt idx="67">
                  <c:v>1.6717058681160555</c:v>
                </c:pt>
                <c:pt idx="68">
                  <c:v>1.6944068072767271</c:v>
                </c:pt>
                <c:pt idx="69">
                  <c:v>1.7170664902230885</c:v>
                </c:pt>
                <c:pt idx="70">
                  <c:v>1.7396857864480049</c:v>
                </c:pt>
                <c:pt idx="71">
                  <c:v>1.7622655560764067</c:v>
                </c:pt>
                <c:pt idx="72">
                  <c:v>1.7848066499515354</c:v>
                </c:pt>
                <c:pt idx="73">
                  <c:v>1.8073099097091518</c:v>
                </c:pt>
                <c:pt idx="74">
                  <c:v>1.8297761678390549</c:v>
                </c:pt>
                <c:pt idx="75">
                  <c:v>1.8522062477331755</c:v>
                </c:pt>
                <c:pt idx="76">
                  <c:v>1.8746009637194181</c:v>
                </c:pt>
                <c:pt idx="77">
                  <c:v>1.8969611210803288</c:v>
                </c:pt>
                <c:pt idx="78">
                  <c:v>1.9192875160555518</c:v>
                </c:pt>
                <c:pt idx="79">
                  <c:v>1.9415809358269189</c:v>
                </c:pt>
                <c:pt idx="80">
                  <c:v>1.9638421584848811</c:v>
                </c:pt>
                <c:pt idx="81">
                  <c:v>1.9860719529748412</c:v>
                </c:pt>
                <c:pt idx="82">
                  <c:v>2.0082710790217853</c:v>
                </c:pt>
                <c:pt idx="83">
                  <c:v>2.0304402870314284</c:v>
                </c:pt>
                <c:pt idx="84">
                  <c:v>2.0525803179658904</c:v>
                </c:pt>
                <c:pt idx="85">
                  <c:v>2.0746919031917073</c:v>
                </c:pt>
                <c:pt idx="86">
                  <c:v>2.096775764297738</c:v>
                </c:pt>
                <c:pt idx="87">
                  <c:v>2.1188326128802792</c:v>
                </c:pt>
                <c:pt idx="88">
                  <c:v>2.1408631502924202</c:v>
                </c:pt>
                <c:pt idx="89">
                  <c:v>2.1628680673543754</c:v>
                </c:pt>
                <c:pt idx="90">
                  <c:v>2.1848480440212295</c:v>
                </c:pt>
                <c:pt idx="91">
                  <c:v>2.2068037490041998</c:v>
                </c:pt>
                <c:pt idx="92">
                  <c:v>2.2287358393412093</c:v>
                </c:pt>
                <c:pt idx="93">
                  <c:v>2.2506449599122318</c:v>
                </c:pt>
                <c:pt idx="94">
                  <c:v>2.2725317428945848</c:v>
                </c:pt>
                <c:pt idx="95">
                  <c:v>2.2943968071530838</c:v>
                </c:pt>
                <c:pt idx="96">
                  <c:v>2.3162407575597879</c:v>
                </c:pt>
                <c:pt idx="97">
                  <c:v>2.3380641842379828</c:v>
                </c:pt>
                <c:pt idx="98">
                  <c:v>2.3598676617251146</c:v>
                </c:pt>
                <c:pt idx="99">
                  <c:v>2.3816517480496664</c:v>
                </c:pt>
                <c:pt idx="100">
                  <c:v>2.403416983717531</c:v>
                </c:pt>
                <c:pt idx="101">
                  <c:v>2.4251638906043516</c:v>
                </c:pt>
                <c:pt idx="102">
                  <c:v>2.4468929707516938</c:v>
                </c:pt>
                <c:pt idx="103">
                  <c:v>2.4686047050668622</c:v>
                </c:pt>
                <c:pt idx="104">
                  <c:v>2.4902995519288007</c:v>
                </c:pt>
                <c:pt idx="105">
                  <c:v>2.5119779457058988</c:v>
                </c:pt>
                <c:pt idx="106">
                  <c:v>2.5336402951957382</c:v>
                </c:pt>
                <c:pt idx="107">
                  <c:v>2.5552869820018342</c:v>
                </c:pt>
                <c:pt idx="108">
                  <c:v>2.576918358868189</c:v>
                </c:pt>
                <c:pt idx="109">
                  <c:v>2.5985347479987491</c:v>
                </c:pt>
                <c:pt idx="110">
                  <c:v>2.6201364393952935</c:v>
                </c:pt>
                <c:pt idx="111">
                  <c:v>2.6417236892533547</c:v>
                </c:pt>
                <c:pt idx="112">
                  <c:v>2.6632967184607987</c:v>
                </c:pt>
                <c:pt idx="113">
                  <c:v>2.6848557112469473</c:v>
                </c:pt>
                <c:pt idx="114">
                  <c:v>2.7064008140308027</c:v>
                </c:pt>
                <c:pt idx="115">
                  <c:v>2.72793213451448</c:v>
                </c:pt>
                <c:pt idx="116">
                  <c:v>2.7494497410619978</c:v>
                </c:pt>
                <c:pt idx="117">
                  <c:v>2.7709536623942541</c:v>
                </c:pt>
                <c:pt idx="118">
                  <c:v>2.7924438876188709</c:v>
                </c:pt>
                <c:pt idx="119">
                  <c:v>2.8139203665996515</c:v>
                </c:pt>
                <c:pt idx="120">
                  <c:v>2.8353830106559803</c:v>
                </c:pt>
                <c:pt idx="121">
                  <c:v>2.8568316935689766</c:v>
                </c:pt>
                <c:pt idx="122">
                  <c:v>2.8782662528598766</c:v>
                </c:pt>
                <c:pt idx="123">
                  <c:v>2.8996864912978122</c:v>
                </c:pt>
                <c:pt idx="124">
                  <c:v>2.9210921785893436</c:v>
                </c:pt>
                <c:pt idx="125">
                  <c:v>2.9424830532007293</c:v>
                </c:pt>
                <c:pt idx="126">
                  <c:v>2.9638588242655506</c:v>
                </c:pt>
                <c:pt idx="127">
                  <c:v>2.9852191735342819</c:v>
                </c:pt>
                <c:pt idx="128">
                  <c:v>3.0065637573279349</c:v>
                </c:pt>
                <c:pt idx="129">
                  <c:v>3.0278922084642437</c:v>
                </c:pt>
                <c:pt idx="130">
                  <c:v>3.0492041381313859</c:v>
                </c:pt>
                <c:pt idx="131">
                  <c:v>3.0704991376904482</c:v>
                </c:pt>
                <c:pt idx="132">
                  <c:v>3.0917767803934519</c:v>
                </c:pt>
                <c:pt idx="133">
                  <c:v>3.1130366230085706</c:v>
                </c:pt>
                <c:pt idx="134">
                  <c:v>3.134278207348137</c:v>
                </c:pt>
                <c:pt idx="135">
                  <c:v>3.1555010616981942</c:v>
                </c:pt>
                <c:pt idx="136">
                  <c:v>3.1767047021507451</c:v>
                </c:pt>
                <c:pt idx="137">
                  <c:v>3.197888633841603</c:v>
                </c:pt>
                <c:pt idx="138">
                  <c:v>3.2190523520979792</c:v>
                </c:pt>
                <c:pt idx="139">
                  <c:v>3.2401953435007012</c:v>
                </c:pt>
                <c:pt idx="140">
                  <c:v>3.261317086866419</c:v>
                </c:pt>
                <c:pt idx="141">
                  <c:v>3.2824170541553253</c:v>
                </c:pt>
                <c:pt idx="142">
                  <c:v>3.3034947113099187</c:v>
                </c:pt>
                <c:pt idx="143">
                  <c:v>3.3245495190301977</c:v>
                </c:pt>
                <c:pt idx="144">
                  <c:v>3.3455809334904441</c:v>
                </c:pt>
                <c:pt idx="145">
                  <c:v>3.3665884070024652</c:v>
                </c:pt>
                <c:pt idx="146">
                  <c:v>3.3875713886298535</c:v>
                </c:pt>
                <c:pt idx="147">
                  <c:v>3.4085293247574771</c:v>
                </c:pt>
                <c:pt idx="148">
                  <c:v>3.4294616596200926</c:v>
                </c:pt>
                <c:pt idx="149">
                  <c:v>3.4503678357936391</c:v>
                </c:pt>
                <c:pt idx="150">
                  <c:v>3.4712472946524642</c:v>
                </c:pt>
                <c:pt idx="151">
                  <c:v>3.492099476795441</c:v>
                </c:pt>
                <c:pt idx="152">
                  <c:v>3.5129238224436552</c:v>
                </c:pt>
                <c:pt idx="153">
                  <c:v>3.5337197718121005</c:v>
                </c:pt>
                <c:pt idx="154">
                  <c:v>3.5544867654575758</c:v>
                </c:pt>
                <c:pt idx="155">
                  <c:v>3.5752242446047782</c:v>
                </c:pt>
                <c:pt idx="156">
                  <c:v>3.5959316514523829</c:v>
                </c:pt>
                <c:pt idx="157">
                  <c:v>3.6166084294607357</c:v>
                </c:pt>
                <c:pt idx="158">
                  <c:v>3.6372540236226185</c:v>
                </c:pt>
                <c:pt idx="159">
                  <c:v>3.6578678807184137</c:v>
                </c:pt>
                <c:pt idx="160">
                  <c:v>3.6784494495568572</c:v>
                </c:pt>
                <c:pt idx="161">
                  <c:v>3.6989981812024597</c:v>
                </c:pt>
                <c:pt idx="162">
                  <c:v>3.7195135291905732</c:v>
                </c:pt>
                <c:pt idx="163">
                  <c:v>3.7399949497309808</c:v>
                </c:pt>
                <c:pt idx="164">
                  <c:v>3.760441901900808</c:v>
                </c:pt>
                <c:pt idx="165">
                  <c:v>3.780853847827482</c:v>
                </c:pt>
                <c:pt idx="166">
                  <c:v>3.8012302528623869</c:v>
                </c:pt>
                <c:pt idx="167">
                  <c:v>3.8215705857458167</c:v>
                </c:pt>
                <c:pt idx="168">
                  <c:v>3.8418743187637592</c:v>
                </c:pt>
                <c:pt idx="169">
                  <c:v>3.8621409278970065</c:v>
                </c:pt>
                <c:pt idx="170">
                  <c:v>3.8823698929630361</c:v>
                </c:pt>
                <c:pt idx="171">
                  <c:v>3.9025606977510692</c:v>
                </c:pt>
                <c:pt idx="172">
                  <c:v>3.92271283015068</c:v>
                </c:pt>
                <c:pt idx="173">
                  <c:v>3.9428257822742938</c:v>
                </c:pt>
                <c:pt idx="174">
                  <c:v>3.9628990505738821</c:v>
                </c:pt>
                <c:pt idx="175">
                  <c:v>3.9829321359521446</c:v>
                </c:pt>
                <c:pt idx="176">
                  <c:v>4.0029245438684313</c:v>
                </c:pt>
                <c:pt idx="177">
                  <c:v>4.0228757844396519</c:v>
                </c:pt>
                <c:pt idx="178">
                  <c:v>4.0427853725363869</c:v>
                </c:pt>
                <c:pt idx="179">
                  <c:v>4.0626528278744054</c:v>
                </c:pt>
                <c:pt idx="180">
                  <c:v>4.0824776751017797</c:v>
                </c:pt>
                <c:pt idx="181">
                  <c:v>4.102259443881767</c:v>
                </c:pt>
                <c:pt idx="182">
                  <c:v>4.1219976689716189</c:v>
                </c:pt>
                <c:pt idx="183">
                  <c:v>4.1416918902974684</c:v>
                </c:pt>
                <c:pt idx="184">
                  <c:v>4.1613416530254357</c:v>
                </c:pt>
                <c:pt idx="185">
                  <c:v>4.1809465076290753</c:v>
                </c:pt>
                <c:pt idx="186">
                  <c:v>4.200506009953294</c:v>
                </c:pt>
                <c:pt idx="187">
                  <c:v>4.2200197212748431</c:v>
                </c:pt>
                <c:pt idx="188">
                  <c:v>4.2394872083594981</c:v>
                </c:pt>
                <c:pt idx="189">
                  <c:v>4.2589080435160183</c:v>
                </c:pt>
                <c:pt idx="190">
                  <c:v>4.2782818046469897</c:v>
                </c:pt>
                <c:pt idx="191">
                  <c:v>4.2976080752966288</c:v>
                </c:pt>
                <c:pt idx="192">
                  <c:v>4.3168864446956352</c:v>
                </c:pt>
                <c:pt idx="193">
                  <c:v>4.336116507803176</c:v>
                </c:pt>
                <c:pt idx="194">
                  <c:v>4.3552978653460679</c:v>
                </c:pt>
                <c:pt idx="195">
                  <c:v>4.374430123855241</c:v>
                </c:pt>
                <c:pt idx="196">
                  <c:v>4.393512895699538</c:v>
                </c:pt>
                <c:pt idx="197">
                  <c:v>4.4125457991169288</c:v>
                </c:pt>
                <c:pt idx="198">
                  <c:v>4.4315284582431911</c:v>
                </c:pt>
                <c:pt idx="199">
                  <c:v>4.4504605031381237</c:v>
                </c:pt>
                <c:pt idx="200">
                  <c:v>4.4693415698093508</c:v>
                </c:pt>
                <c:pt idx="201">
                  <c:v>4.4881713002337698</c:v>
                </c:pt>
                <c:pt idx="202">
                  <c:v>4.5069493423766938</c:v>
                </c:pt>
                <c:pt idx="203">
                  <c:v>4.525675350208755</c:v>
                </c:pt>
                <c:pt idx="204">
                  <c:v>4.5443489837206004</c:v>
                </c:pt>
                <c:pt idx="205">
                  <c:v>4.562969908935445</c:v>
                </c:pt>
                <c:pt idx="206">
                  <c:v>4.5815377979195198</c:v>
                </c:pt>
                <c:pt idx="207">
                  <c:v>4.6000523287904711</c:v>
                </c:pt>
                <c:pt idx="208">
                  <c:v>4.6185131857237458</c:v>
                </c:pt>
                <c:pt idx="209">
                  <c:v>4.6369200589570196</c:v>
                </c:pt>
                <c:pt idx="210">
                  <c:v>4.6552726447926993</c:v>
                </c:pt>
                <c:pt idx="211">
                  <c:v>4.6735706455985531</c:v>
                </c:pt>
                <c:pt idx="212">
                  <c:v>4.6918137698065046</c:v>
                </c:pt>
                <c:pt idx="213">
                  <c:v>4.7100017319096334</c:v>
                </c:pt>
                <c:pt idx="214">
                  <c:v>4.7281342524574237</c:v>
                </c:pt>
                <c:pt idx="215">
                  <c:v>4.746211058049302</c:v>
                </c:pt>
                <c:pt idx="216">
                  <c:v>4.7642318813264994</c:v>
                </c:pt>
                <c:pt idx="217">
                  <c:v>4.7821964609622842</c:v>
                </c:pt>
                <c:pt idx="218">
                  <c:v>4.8001045416505956</c:v>
                </c:pt>
                <c:pt idx="219">
                  <c:v>4.8179558740931219</c:v>
                </c:pt>
                <c:pt idx="220">
                  <c:v>4.8357502149848592</c:v>
                </c:pt>
                <c:pt idx="221">
                  <c:v>4.8534873269981862</c:v>
                </c:pt>
                <c:pt idx="222">
                  <c:v>4.8711669787654941</c:v>
                </c:pt>
                <c:pt idx="223">
                  <c:v>4.8887889448604076</c:v>
                </c:pt>
                <c:pt idx="224">
                  <c:v>4.906353005777631</c:v>
                </c:pt>
                <c:pt idx="225">
                  <c:v>4.9238589479114552</c:v>
                </c:pt>
                <c:pt idx="226">
                  <c:v>4.9413065635329625</c:v>
                </c:pt>
                <c:pt idx="227">
                  <c:v>4.9586956507659643</c:v>
                </c:pt>
                <c:pt idx="228">
                  <c:v>4.9760260135617003</c:v>
                </c:pt>
                <c:pt idx="229">
                  <c:v>4.9932974616723431</c:v>
                </c:pt>
                <c:pt idx="230">
                  <c:v>5.0105098106233328</c:v>
                </c:pt>
                <c:pt idx="231">
                  <c:v>5.0276628816845808</c:v>
                </c:pt>
                <c:pt idx="232">
                  <c:v>5.0447565018405722</c:v>
                </c:pt>
                <c:pt idx="233">
                  <c:v>5.0617905037594024</c:v>
                </c:pt>
                <c:pt idx="234">
                  <c:v>5.0787647257607782</c:v>
                </c:pt>
                <c:pt idx="235">
                  <c:v>5.0956790117830177</c:v>
                </c:pt>
                <c:pt idx="236">
                  <c:v>5.112533211349076</c:v>
                </c:pt>
                <c:pt idx="237">
                  <c:v>5.1293271795316366</c:v>
                </c:pt>
                <c:pt idx="238">
                  <c:v>5.146060776917289</c:v>
                </c:pt>
                <c:pt idx="239">
                  <c:v>5.1627338695698333</c:v>
                </c:pt>
                <c:pt idx="240">
                  <c:v>5.1793463289927342</c:v>
                </c:pt>
                <c:pt idx="241">
                  <c:v>5.1958980320907591</c:v>
                </c:pt>
                <c:pt idx="242">
                  <c:v>5.2123888611308304</c:v>
                </c:pt>
                <c:pt idx="243">
                  <c:v>5.2288187037021157</c:v>
                </c:pt>
                <c:pt idx="244">
                  <c:v>5.2451874526753937</c:v>
                </c:pt>
                <c:pt idx="245">
                  <c:v>5.2614950061617156</c:v>
                </c:pt>
                <c:pt idx="246">
                  <c:v>5.2777412674703976</c:v>
                </c:pt>
                <c:pt idx="247">
                  <c:v>5.2939261450663677</c:v>
                </c:pt>
                <c:pt idx="248">
                  <c:v>5.3100495525268956</c:v>
                </c:pt>
                <c:pt idx="249">
                  <c:v>5.3261114084977343</c:v>
                </c:pt>
                <c:pt idx="250">
                  <c:v>5.3421116366487</c:v>
                </c:pt>
                <c:pt idx="251">
                  <c:v>5.3580501656287138</c:v>
                </c:pt>
                <c:pt idx="252">
                  <c:v>5.3739269290203353</c:v>
                </c:pt>
                <c:pt idx="253">
                  <c:v>5.3897418652938116</c:v>
                </c:pt>
                <c:pt idx="254">
                  <c:v>5.4054949177606684</c:v>
                </c:pt>
                <c:pt idx="255">
                  <c:v>5.4211860345268663</c:v>
                </c:pt>
                <c:pt idx="256">
                  <c:v>5.4368151684455475</c:v>
                </c:pt>
                <c:pt idx="257">
                  <c:v>5.4523822770694004</c:v>
                </c:pt>
                <c:pt idx="258">
                  <c:v>5.4678873226026585</c:v>
                </c:pt>
                <c:pt idx="259">
                  <c:v>5.4833302718527666</c:v>
                </c:pt>
                <c:pt idx="260">
                  <c:v>5.4987110961817285</c:v>
                </c:pt>
                <c:pt idx="261">
                  <c:v>5.5140297714571647</c:v>
                </c:pt>
                <c:pt idx="262">
                  <c:v>5.5292862780030969</c:v>
                </c:pt>
                <c:pt idx="263">
                  <c:v>5.5444806005504921</c:v>
                </c:pt>
                <c:pt idx="264">
                  <c:v>5.5596127281875694</c:v>
                </c:pt>
                <c:pt idx="265">
                  <c:v>5.5746826543099104</c:v>
                </c:pt>
                <c:pt idx="266">
                  <c:v>5.5896903765703803</c:v>
                </c:pt>
                <c:pt idx="267">
                  <c:v>5.604635896828885</c:v>
                </c:pt>
                <c:pt idx="268">
                  <c:v>5.6195192211019833</c:v>
                </c:pt>
                <c:pt idx="269">
                  <c:v>5.6343403595123736</c:v>
                </c:pt>
                <c:pt idx="270">
                  <c:v>5.6490993262382734</c:v>
                </c:pt>
              </c:numCache>
            </c:numRef>
          </c:xVal>
          <c:yVal>
            <c:numRef>
              <c:f>'2ft'!$G$19:$G$289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2.8140295056747276E-2</c:v>
                </c:pt>
                <c:pt idx="2">
                  <c:v>5.6146332333189025E-2</c:v>
                </c:pt>
                <c:pt idx="3">
                  <c:v>8.4020333517215232E-2</c:v>
                </c:pt>
                <c:pt idx="4">
                  <c:v>0.11176447964623333</c:v>
                </c:pt>
                <c:pt idx="5">
                  <c:v>0.13938091219377385</c:v>
                </c:pt>
                <c:pt idx="6">
                  <c:v>0.16687173412117462</c:v>
                </c:pt>
                <c:pt idx="7">
                  <c:v>0.19423901089568502</c:v>
                </c:pt>
                <c:pt idx="8">
                  <c:v>0.22148477147627185</c:v>
                </c:pt>
                <c:pt idx="9">
                  <c:v>0.24861100926835017</c:v>
                </c:pt>
                <c:pt idx="10">
                  <c:v>0.27561968304860829</c:v>
                </c:pt>
                <c:pt idx="11">
                  <c:v>0.30251271786104378</c:v>
                </c:pt>
                <c:pt idx="12">
                  <c:v>0.32929200588527879</c:v>
                </c:pt>
                <c:pt idx="13">
                  <c:v>0.35595940727817482</c:v>
                </c:pt>
                <c:pt idx="14">
                  <c:v>0.3825167509897231</c:v>
                </c:pt>
                <c:pt idx="15">
                  <c:v>0.40896583555414434</c:v>
                </c:pt>
                <c:pt idx="16">
                  <c:v>0.43530842985709051</c:v>
                </c:pt>
                <c:pt idx="17">
                  <c:v>0.46154627387980252</c:v>
                </c:pt>
                <c:pt idx="18">
                  <c:v>0.487681079421042</c:v>
                </c:pt>
                <c:pt idx="19">
                  <c:v>0.51371453079757823</c:v>
                </c:pt>
                <c:pt idx="20">
                  <c:v>0.53964828552397981</c:v>
                </c:pt>
                <c:pt idx="21">
                  <c:v>0.56548397497242642</c:v>
                </c:pt>
                <c:pt idx="22">
                  <c:v>0.591223205013228</c:v>
                </c:pt>
                <c:pt idx="23">
                  <c:v>0.61686755663670623</c:v>
                </c:pt>
                <c:pt idx="24">
                  <c:v>0.64241858655706774</c:v>
                </c:pt>
                <c:pt idx="25">
                  <c:v>0.66787782779887028</c:v>
                </c:pt>
                <c:pt idx="26">
                  <c:v>0.69324679026665736</c:v>
                </c:pt>
                <c:pt idx="27">
                  <c:v>0.71852696129831317</c:v>
                </c:pt>
                <c:pt idx="28">
                  <c:v>0.7437198062026642</c:v>
                </c:pt>
                <c:pt idx="29">
                  <c:v>0.76882676878183254</c:v>
                </c:pt>
                <c:pt idx="30">
                  <c:v>0.79384927183882337</c:v>
                </c:pt>
                <c:pt idx="31">
                  <c:v>0.81878871767080819</c:v>
                </c:pt>
                <c:pt idx="32">
                  <c:v>0.84364648854854463</c:v>
                </c:pt>
                <c:pt idx="33">
                  <c:v>0.86842394718235405</c:v>
                </c:pt>
                <c:pt idx="34">
                  <c:v>0.89312243717506035</c:v>
                </c:pt>
                <c:pt idx="35">
                  <c:v>0.91774328346227207</c:v>
                </c:pt>
                <c:pt idx="36">
                  <c:v>0.94228779274037588</c:v>
                </c:pt>
                <c:pt idx="37">
                  <c:v>0.96675725388258826</c:v>
                </c:pt>
                <c:pt idx="38">
                  <c:v>0.99115293834339868</c:v>
                </c:pt>
                <c:pt idx="39">
                  <c:v>1.0154761005517183</c:v>
                </c:pt>
                <c:pt idx="40">
                  <c:v>1.039727978293034</c:v>
                </c:pt>
                <c:pt idx="41">
                  <c:v>1.0639097930808501</c:v>
                </c:pt>
                <c:pt idx="42">
                  <c:v>1.0880227505176869</c:v>
                </c:pt>
                <c:pt idx="43">
                  <c:v>1.112068040645886</c:v>
                </c:pt>
                <c:pt idx="44">
                  <c:v>1.1360468382884612</c:v>
                </c:pt>
                <c:pt idx="45">
                  <c:v>1.1599603033802153</c:v>
                </c:pt>
                <c:pt idx="46">
                  <c:v>1.183809581289331</c:v>
                </c:pt>
                <c:pt idx="47">
                  <c:v>1.2075958031296259</c:v>
                </c:pt>
                <c:pt idx="48">
                  <c:v>1.2313200860636491</c:v>
                </c:pt>
                <c:pt idx="49">
                  <c:v>1.2549835335967794</c:v>
                </c:pt>
                <c:pt idx="50">
                  <c:v>1.2785872358624715</c:v>
                </c:pt>
                <c:pt idx="51">
                  <c:v>1.3021322698987787</c:v>
                </c:pt>
                <c:pt idx="52">
                  <c:v>1.3256196999162679</c:v>
                </c:pt>
                <c:pt idx="53">
                  <c:v>1.3490505775574193</c:v>
                </c:pt>
                <c:pt idx="54">
                  <c:v>1.3724259421475953</c:v>
                </c:pt>
                <c:pt idx="55">
                  <c:v>1.3957468209376376</c:v>
                </c:pt>
                <c:pt idx="56">
                  <c:v>1.4190142293381349</c:v>
                </c:pt>
                <c:pt idx="57">
                  <c:v>1.4422291711453881</c:v>
                </c:pt>
                <c:pt idx="58">
                  <c:v>1.4653926387590721</c:v>
                </c:pt>
                <c:pt idx="59">
                  <c:v>1.4885056133915791</c:v>
                </c:pt>
                <c:pt idx="60">
                  <c:v>1.5115690652690001</c:v>
                </c:pt>
                <c:pt idx="61">
                  <c:v>1.5345839538236792</c:v>
                </c:pt>
                <c:pt idx="62">
                  <c:v>1.5575512278782475</c:v>
                </c:pt>
                <c:pt idx="63">
                  <c:v>1.5804718258210189</c:v>
                </c:pt>
                <c:pt idx="64">
                  <c:v>1.6033466757725932</c:v>
                </c:pt>
                <c:pt idx="65">
                  <c:v>1.6261766957434871</c:v>
                </c:pt>
                <c:pt idx="66">
                  <c:v>1.648962793782571</c:v>
                </c:pt>
                <c:pt idx="67">
                  <c:v>1.6717058681160555</c:v>
                </c:pt>
                <c:pt idx="68">
                  <c:v>1.6944068072767271</c:v>
                </c:pt>
                <c:pt idx="69">
                  <c:v>1.7170664902230885</c:v>
                </c:pt>
                <c:pt idx="70">
                  <c:v>1.7396857864480049</c:v>
                </c:pt>
                <c:pt idx="71">
                  <c:v>1.7622655560764067</c:v>
                </c:pt>
                <c:pt idx="72">
                  <c:v>1.7848066499515354</c:v>
                </c:pt>
                <c:pt idx="73">
                  <c:v>1.8073099097091518</c:v>
                </c:pt>
                <c:pt idx="74">
                  <c:v>1.8297761678390549</c:v>
                </c:pt>
                <c:pt idx="75">
                  <c:v>1.8522062477331755</c:v>
                </c:pt>
                <c:pt idx="76">
                  <c:v>1.8746009637194181</c:v>
                </c:pt>
                <c:pt idx="77">
                  <c:v>1.8969611210803288</c:v>
                </c:pt>
                <c:pt idx="78">
                  <c:v>1.9192875160555518</c:v>
                </c:pt>
                <c:pt idx="79">
                  <c:v>1.9415809358269189</c:v>
                </c:pt>
                <c:pt idx="80">
                  <c:v>1.9638421584848811</c:v>
                </c:pt>
                <c:pt idx="81">
                  <c:v>1.9860719529748412</c:v>
                </c:pt>
                <c:pt idx="82">
                  <c:v>2.0082710790217853</c:v>
                </c:pt>
                <c:pt idx="83">
                  <c:v>2.0304402870314284</c:v>
                </c:pt>
                <c:pt idx="84">
                  <c:v>2.0525803179658904</c:v>
                </c:pt>
                <c:pt idx="85">
                  <c:v>2.0746919031917073</c:v>
                </c:pt>
                <c:pt idx="86">
                  <c:v>2.096775764297738</c:v>
                </c:pt>
                <c:pt idx="87">
                  <c:v>2.1188326128802792</c:v>
                </c:pt>
                <c:pt idx="88">
                  <c:v>2.1408631502924202</c:v>
                </c:pt>
                <c:pt idx="89">
                  <c:v>2.1628680673543754</c:v>
                </c:pt>
                <c:pt idx="90">
                  <c:v>2.1848480440212295</c:v>
                </c:pt>
                <c:pt idx="91">
                  <c:v>2.2068037490041998</c:v>
                </c:pt>
                <c:pt idx="92">
                  <c:v>2.2287358393412093</c:v>
                </c:pt>
                <c:pt idx="93">
                  <c:v>2.2506449599122318</c:v>
                </c:pt>
                <c:pt idx="94">
                  <c:v>2.2725317428945848</c:v>
                </c:pt>
                <c:pt idx="95">
                  <c:v>2.2943968071530838</c:v>
                </c:pt>
                <c:pt idx="96">
                  <c:v>2.3162407575597879</c:v>
                </c:pt>
                <c:pt idx="97">
                  <c:v>2.3380641842379828</c:v>
                </c:pt>
                <c:pt idx="98">
                  <c:v>2.3598676617251146</c:v>
                </c:pt>
                <c:pt idx="99">
                  <c:v>2.3816517480496664</c:v>
                </c:pt>
                <c:pt idx="100">
                  <c:v>2.403416983717531</c:v>
                </c:pt>
                <c:pt idx="101">
                  <c:v>2.4251638906043516</c:v>
                </c:pt>
                <c:pt idx="102">
                  <c:v>2.4468929707516938</c:v>
                </c:pt>
                <c:pt idx="103">
                  <c:v>2.4686047050668622</c:v>
                </c:pt>
                <c:pt idx="104">
                  <c:v>2.4902995519288007</c:v>
                </c:pt>
                <c:pt idx="105">
                  <c:v>2.5119779457058988</c:v>
                </c:pt>
                <c:pt idx="106">
                  <c:v>2.5336402951957382</c:v>
                </c:pt>
                <c:pt idx="107">
                  <c:v>2.5552869820018342</c:v>
                </c:pt>
                <c:pt idx="108">
                  <c:v>2.576918358868189</c:v>
                </c:pt>
                <c:pt idx="109">
                  <c:v>2.5985347479987491</c:v>
                </c:pt>
                <c:pt idx="110">
                  <c:v>2.6201364393952935</c:v>
                </c:pt>
                <c:pt idx="111">
                  <c:v>2.6417236892533547</c:v>
                </c:pt>
                <c:pt idx="112">
                  <c:v>2.6632967184607987</c:v>
                </c:pt>
                <c:pt idx="113">
                  <c:v>2.6848557112469473</c:v>
                </c:pt>
                <c:pt idx="114">
                  <c:v>2.7064008140308027</c:v>
                </c:pt>
                <c:pt idx="115">
                  <c:v>2.72793213451448</c:v>
                </c:pt>
                <c:pt idx="116">
                  <c:v>2.7494497410619978</c:v>
                </c:pt>
                <c:pt idx="117">
                  <c:v>2.7709536623942541</c:v>
                </c:pt>
                <c:pt idx="118">
                  <c:v>2.7924438876188709</c:v>
                </c:pt>
                <c:pt idx="119">
                  <c:v>2.8139203665996515</c:v>
                </c:pt>
                <c:pt idx="120">
                  <c:v>2.8353830106559803</c:v>
                </c:pt>
                <c:pt idx="121">
                  <c:v>2.8568316935689766</c:v>
                </c:pt>
                <c:pt idx="122">
                  <c:v>2.8782662528598766</c:v>
                </c:pt>
                <c:pt idx="123">
                  <c:v>2.8996864912978122</c:v>
                </c:pt>
                <c:pt idx="124">
                  <c:v>2.9210921785893436</c:v>
                </c:pt>
                <c:pt idx="125">
                  <c:v>2.9424830532007293</c:v>
                </c:pt>
                <c:pt idx="126">
                  <c:v>2.9638588242655506</c:v>
                </c:pt>
                <c:pt idx="127">
                  <c:v>2.9852191735342819</c:v>
                </c:pt>
                <c:pt idx="128">
                  <c:v>3.0065637573279349</c:v>
                </c:pt>
                <c:pt idx="129">
                  <c:v>3.0278922084642437</c:v>
                </c:pt>
                <c:pt idx="130">
                  <c:v>3.0492041381313859</c:v>
                </c:pt>
                <c:pt idx="131">
                  <c:v>3.0704991376904482</c:v>
                </c:pt>
                <c:pt idx="132">
                  <c:v>3.0917767803934519</c:v>
                </c:pt>
                <c:pt idx="133">
                  <c:v>3.1130366230085706</c:v>
                </c:pt>
                <c:pt idx="134">
                  <c:v>3.134278207348137</c:v>
                </c:pt>
                <c:pt idx="135">
                  <c:v>3.1555010616981942</c:v>
                </c:pt>
                <c:pt idx="136">
                  <c:v>3.1767047021507451</c:v>
                </c:pt>
                <c:pt idx="137">
                  <c:v>3.197888633841603</c:v>
                </c:pt>
                <c:pt idx="138">
                  <c:v>3.2190523520979792</c:v>
                </c:pt>
                <c:pt idx="139">
                  <c:v>3.2401953435007012</c:v>
                </c:pt>
                <c:pt idx="140">
                  <c:v>3.261317086866419</c:v>
                </c:pt>
                <c:pt idx="141">
                  <c:v>3.2824170541553253</c:v>
                </c:pt>
                <c:pt idx="142">
                  <c:v>3.3034947113099187</c:v>
                </c:pt>
                <c:pt idx="143">
                  <c:v>3.3245495190301977</c:v>
                </c:pt>
                <c:pt idx="144">
                  <c:v>3.3455809334904441</c:v>
                </c:pt>
                <c:pt idx="145">
                  <c:v>3.3665884070024652</c:v>
                </c:pt>
                <c:pt idx="146">
                  <c:v>3.3875713886298535</c:v>
                </c:pt>
                <c:pt idx="147">
                  <c:v>3.4085293247574771</c:v>
                </c:pt>
                <c:pt idx="148">
                  <c:v>3.4294616596200926</c:v>
                </c:pt>
                <c:pt idx="149">
                  <c:v>3.4503678357936391</c:v>
                </c:pt>
                <c:pt idx="150">
                  <c:v>3.4712472946524642</c:v>
                </c:pt>
                <c:pt idx="151">
                  <c:v>3.492099476795441</c:v>
                </c:pt>
                <c:pt idx="152">
                  <c:v>3.5129238224436552</c:v>
                </c:pt>
                <c:pt idx="153">
                  <c:v>3.5337197718121005</c:v>
                </c:pt>
                <c:pt idx="154">
                  <c:v>3.5544867654575758</c:v>
                </c:pt>
                <c:pt idx="155">
                  <c:v>3.5752242446047782</c:v>
                </c:pt>
                <c:pt idx="156">
                  <c:v>3.5959316514523829</c:v>
                </c:pt>
                <c:pt idx="157">
                  <c:v>3.6166084294607357</c:v>
                </c:pt>
                <c:pt idx="158">
                  <c:v>3.6372540236226185</c:v>
                </c:pt>
                <c:pt idx="159">
                  <c:v>3.6578678807184137</c:v>
                </c:pt>
                <c:pt idx="160">
                  <c:v>3.6784494495568572</c:v>
                </c:pt>
                <c:pt idx="161">
                  <c:v>3.6989981812024597</c:v>
                </c:pt>
                <c:pt idx="162">
                  <c:v>3.7195135291905732</c:v>
                </c:pt>
                <c:pt idx="163">
                  <c:v>3.7399949497309808</c:v>
                </c:pt>
                <c:pt idx="164">
                  <c:v>3.760441901900808</c:v>
                </c:pt>
                <c:pt idx="165">
                  <c:v>3.780853847827482</c:v>
                </c:pt>
                <c:pt idx="166">
                  <c:v>3.8012302528623869</c:v>
                </c:pt>
                <c:pt idx="167">
                  <c:v>3.8215705857458167</c:v>
                </c:pt>
                <c:pt idx="168">
                  <c:v>3.8418743187637592</c:v>
                </c:pt>
                <c:pt idx="169">
                  <c:v>3.8621409278970065</c:v>
                </c:pt>
                <c:pt idx="170">
                  <c:v>3.8823698929630361</c:v>
                </c:pt>
                <c:pt idx="171">
                  <c:v>3.9025606977510692</c:v>
                </c:pt>
                <c:pt idx="172">
                  <c:v>3.92271283015068</c:v>
                </c:pt>
                <c:pt idx="173">
                  <c:v>3.9428257822742938</c:v>
                </c:pt>
                <c:pt idx="174">
                  <c:v>3.9628990505738821</c:v>
                </c:pt>
                <c:pt idx="175">
                  <c:v>3.9829321359521446</c:v>
                </c:pt>
                <c:pt idx="176">
                  <c:v>4.0029245438684313</c:v>
                </c:pt>
                <c:pt idx="177">
                  <c:v>4.0228757844396519</c:v>
                </c:pt>
                <c:pt idx="178">
                  <c:v>4.0427853725363869</c:v>
                </c:pt>
                <c:pt idx="179">
                  <c:v>4.0626528278744054</c:v>
                </c:pt>
                <c:pt idx="180">
                  <c:v>4.0824776751017797</c:v>
                </c:pt>
                <c:pt idx="181">
                  <c:v>4.102259443881767</c:v>
                </c:pt>
                <c:pt idx="182">
                  <c:v>4.1219976689716189</c:v>
                </c:pt>
                <c:pt idx="183">
                  <c:v>4.1416918902974684</c:v>
                </c:pt>
                <c:pt idx="184">
                  <c:v>4.1613416530254357</c:v>
                </c:pt>
                <c:pt idx="185">
                  <c:v>4.1809465076290753</c:v>
                </c:pt>
                <c:pt idx="186">
                  <c:v>4.200506009953294</c:v>
                </c:pt>
                <c:pt idx="187">
                  <c:v>4.2200197212748431</c:v>
                </c:pt>
                <c:pt idx="188">
                  <c:v>4.2394872083594981</c:v>
                </c:pt>
                <c:pt idx="189">
                  <c:v>4.2589080435160183</c:v>
                </c:pt>
                <c:pt idx="190">
                  <c:v>4.2782818046469897</c:v>
                </c:pt>
                <c:pt idx="191">
                  <c:v>4.2976080752966288</c:v>
                </c:pt>
                <c:pt idx="192">
                  <c:v>4.3168864446956352</c:v>
                </c:pt>
                <c:pt idx="193">
                  <c:v>4.336116507803176</c:v>
                </c:pt>
                <c:pt idx="194">
                  <c:v>4.3552978653460679</c:v>
                </c:pt>
                <c:pt idx="195">
                  <c:v>4.374430123855241</c:v>
                </c:pt>
                <c:pt idx="196">
                  <c:v>4.393512895699538</c:v>
                </c:pt>
                <c:pt idx="197">
                  <c:v>4.4125457991169288</c:v>
                </c:pt>
                <c:pt idx="198">
                  <c:v>4.4315284582431911</c:v>
                </c:pt>
                <c:pt idx="199">
                  <c:v>4.4504605031381237</c:v>
                </c:pt>
                <c:pt idx="200">
                  <c:v>4.4693415698093508</c:v>
                </c:pt>
                <c:pt idx="201">
                  <c:v>4.4881713002337698</c:v>
                </c:pt>
                <c:pt idx="202">
                  <c:v>4.5069493423766938</c:v>
                </c:pt>
                <c:pt idx="203">
                  <c:v>4.525675350208755</c:v>
                </c:pt>
                <c:pt idx="204">
                  <c:v>4.5443489837206004</c:v>
                </c:pt>
                <c:pt idx="205">
                  <c:v>4.562969908935445</c:v>
                </c:pt>
                <c:pt idx="206">
                  <c:v>4.5815377979195198</c:v>
                </c:pt>
                <c:pt idx="207">
                  <c:v>4.6000523287904711</c:v>
                </c:pt>
                <c:pt idx="208">
                  <c:v>4.6185131857237458</c:v>
                </c:pt>
                <c:pt idx="209">
                  <c:v>4.6369200589570196</c:v>
                </c:pt>
                <c:pt idx="210">
                  <c:v>4.6552726447926993</c:v>
                </c:pt>
                <c:pt idx="211">
                  <c:v>4.6735706455985531</c:v>
                </c:pt>
                <c:pt idx="212">
                  <c:v>4.6918137698065046</c:v>
                </c:pt>
                <c:pt idx="213">
                  <c:v>4.7100017319096334</c:v>
                </c:pt>
                <c:pt idx="214">
                  <c:v>4.7281342524574237</c:v>
                </c:pt>
                <c:pt idx="215">
                  <c:v>4.746211058049302</c:v>
                </c:pt>
                <c:pt idx="216">
                  <c:v>4.7642318813264994</c:v>
                </c:pt>
                <c:pt idx="217">
                  <c:v>4.7821964609622842</c:v>
                </c:pt>
                <c:pt idx="218">
                  <c:v>4.8001045416505956</c:v>
                </c:pt>
                <c:pt idx="219">
                  <c:v>4.8179558740931219</c:v>
                </c:pt>
                <c:pt idx="220">
                  <c:v>4.8357502149848592</c:v>
                </c:pt>
                <c:pt idx="221">
                  <c:v>4.8534873269981862</c:v>
                </c:pt>
                <c:pt idx="222">
                  <c:v>4.8711669787654941</c:v>
                </c:pt>
                <c:pt idx="223">
                  <c:v>4.8887889448604076</c:v>
                </c:pt>
                <c:pt idx="224">
                  <c:v>4.906353005777631</c:v>
                </c:pt>
                <c:pt idx="225">
                  <c:v>4.9238589479114552</c:v>
                </c:pt>
                <c:pt idx="226">
                  <c:v>4.9413065635329625</c:v>
                </c:pt>
                <c:pt idx="227">
                  <c:v>4.9586956507659643</c:v>
                </c:pt>
                <c:pt idx="228">
                  <c:v>4.9760260135617003</c:v>
                </c:pt>
                <c:pt idx="229">
                  <c:v>4.9932974616723431</c:v>
                </c:pt>
                <c:pt idx="230">
                  <c:v>5.0105098106233328</c:v>
                </c:pt>
                <c:pt idx="231">
                  <c:v>5.0276628816845808</c:v>
                </c:pt>
                <c:pt idx="232">
                  <c:v>5.0447565018405722</c:v>
                </c:pt>
                <c:pt idx="233">
                  <c:v>5.0617905037594024</c:v>
                </c:pt>
                <c:pt idx="234">
                  <c:v>5.0787647257607782</c:v>
                </c:pt>
                <c:pt idx="235">
                  <c:v>5.0956790117830177</c:v>
                </c:pt>
                <c:pt idx="236">
                  <c:v>5.112533211349076</c:v>
                </c:pt>
                <c:pt idx="237">
                  <c:v>5.1293271795316366</c:v>
                </c:pt>
                <c:pt idx="238">
                  <c:v>5.146060776917289</c:v>
                </c:pt>
                <c:pt idx="239">
                  <c:v>5.1627338695698333</c:v>
                </c:pt>
                <c:pt idx="240">
                  <c:v>5.1793463289927342</c:v>
                </c:pt>
                <c:pt idx="241">
                  <c:v>5.1958980320907591</c:v>
                </c:pt>
                <c:pt idx="242">
                  <c:v>5.2123888611308304</c:v>
                </c:pt>
                <c:pt idx="243">
                  <c:v>5.2288187037021157</c:v>
                </c:pt>
                <c:pt idx="244">
                  <c:v>5.2451874526753937</c:v>
                </c:pt>
                <c:pt idx="245">
                  <c:v>5.2614950061617156</c:v>
                </c:pt>
                <c:pt idx="246">
                  <c:v>5.2777412674703976</c:v>
                </c:pt>
                <c:pt idx="247">
                  <c:v>5.2939261450663677</c:v>
                </c:pt>
                <c:pt idx="248">
                  <c:v>5.3100495525268956</c:v>
                </c:pt>
                <c:pt idx="249">
                  <c:v>5.3261114084977343</c:v>
                </c:pt>
                <c:pt idx="250">
                  <c:v>5.3421116366487</c:v>
                </c:pt>
                <c:pt idx="251">
                  <c:v>5.3580501656287138</c:v>
                </c:pt>
                <c:pt idx="252">
                  <c:v>5.3739269290203353</c:v>
                </c:pt>
                <c:pt idx="253">
                  <c:v>5.3897418652938116</c:v>
                </c:pt>
                <c:pt idx="254">
                  <c:v>5.4054949177606684</c:v>
                </c:pt>
                <c:pt idx="255">
                  <c:v>5.4211860345268663</c:v>
                </c:pt>
                <c:pt idx="256">
                  <c:v>5.4368151684455475</c:v>
                </c:pt>
                <c:pt idx="257">
                  <c:v>5.4523822770694004</c:v>
                </c:pt>
                <c:pt idx="258">
                  <c:v>5.4678873226026585</c:v>
                </c:pt>
                <c:pt idx="259">
                  <c:v>5.4833302718527666</c:v>
                </c:pt>
                <c:pt idx="260">
                  <c:v>5.4987110961817285</c:v>
                </c:pt>
                <c:pt idx="261">
                  <c:v>5.5140297714571647</c:v>
                </c:pt>
                <c:pt idx="262">
                  <c:v>5.5292862780030969</c:v>
                </c:pt>
                <c:pt idx="263">
                  <c:v>5.5444806005504921</c:v>
                </c:pt>
                <c:pt idx="264">
                  <c:v>5.5596127281875694</c:v>
                </c:pt>
                <c:pt idx="265">
                  <c:v>5.5746826543099104</c:v>
                </c:pt>
                <c:pt idx="266">
                  <c:v>5.5896903765703803</c:v>
                </c:pt>
                <c:pt idx="267">
                  <c:v>5.604635896828885</c:v>
                </c:pt>
                <c:pt idx="268">
                  <c:v>5.6195192211019833</c:v>
                </c:pt>
                <c:pt idx="269">
                  <c:v>5.6343403595123736</c:v>
                </c:pt>
                <c:pt idx="270">
                  <c:v>5.6490993262382734</c:v>
                </c:pt>
              </c:numCache>
            </c:numRef>
          </c:xVal>
          <c:yVal>
            <c:numRef>
              <c:f>'2ft'!$H$19:$H$289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489880"/>
        <c:axId val="604490272"/>
      </c:scatterChart>
      <c:valAx>
        <c:axId val="60448988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90272"/>
        <c:crosses val="max"/>
        <c:crossBetween val="midCat"/>
        <c:majorUnit val="2"/>
      </c:valAx>
      <c:valAx>
        <c:axId val="60449027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8988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'3ft'!$E$18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3.540369770824521E-2</c:v>
                </c:pt>
                <c:pt idx="2">
                  <c:v>7.0594730717680659E-2</c:v>
                </c:pt>
                <c:pt idx="3">
                  <c:v>0.10557683207692423</c:v>
                </c:pt>
                <c:pt idx="4">
                  <c:v>0.14035365388280052</c:v>
                </c:pt>
                <c:pt idx="5">
                  <c:v>0.17492876972461602</c:v>
                </c:pt>
                <c:pt idx="6">
                  <c:v>0.20930567703818906</c:v>
                </c:pt>
                <c:pt idx="7">
                  <c:v>0.243487799373618</c:v>
                </c:pt>
                <c:pt idx="8">
                  <c:v>0.27747848858056551</c:v>
                </c:pt>
                <c:pt idx="9">
                  <c:v>0.31128102691464588</c:v>
                </c:pt>
                <c:pt idx="10">
                  <c:v>0.34489862906832014</c:v>
                </c:pt>
                <c:pt idx="11">
                  <c:v>0.3783344441295341</c:v>
                </c:pt>
                <c:pt idx="12">
                  <c:v>0.41159155747117171</c:v>
                </c:pt>
                <c:pt idx="13">
                  <c:v>0.44467299257424597</c:v>
                </c:pt>
                <c:pt idx="14">
                  <c:v>0.47758171278760464</c:v>
                </c:pt>
                <c:pt idx="15">
                  <c:v>0.51032062302679337</c:v>
                </c:pt>
                <c:pt idx="16">
                  <c:v>0.5428925714145898</c:v>
                </c:pt>
                <c:pt idx="17">
                  <c:v>0.57530035086560272</c:v>
                </c:pt>
                <c:pt idx="18">
                  <c:v>0.60754670061721383</c:v>
                </c:pt>
                <c:pt idx="19">
                  <c:v>0.63963430770903296</c:v>
                </c:pt>
                <c:pt idx="20">
                  <c:v>0.67156580841293423</c:v>
                </c:pt>
                <c:pt idx="21">
                  <c:v>0.70334378961564414</c:v>
                </c:pt>
                <c:pt idx="22">
                  <c:v>0.73497079015575961</c:v>
                </c:pt>
                <c:pt idx="23">
                  <c:v>0.76644930211698781</c:v>
                </c:pt>
                <c:pt idx="24">
                  <c:v>0.797781772079317</c:v>
                </c:pt>
                <c:pt idx="25">
                  <c:v>0.82897060232974817</c:v>
                </c:pt>
                <c:pt idx="26">
                  <c:v>0.86001815203414378</c:v>
                </c:pt>
                <c:pt idx="27">
                  <c:v>0.89092673837167957</c:v>
                </c:pt>
                <c:pt idx="28">
                  <c:v>0.9216986376333175</c:v>
                </c:pt>
                <c:pt idx="29">
                  <c:v>0.95233608628565414</c:v>
                </c:pt>
                <c:pt idx="30">
                  <c:v>0.98284128200143983</c:v>
                </c:pt>
                <c:pt idx="31">
                  <c:v>1.0132163846580045</c:v>
                </c:pt>
                <c:pt idx="32">
                  <c:v>1.0434635173047719</c:v>
                </c:pt>
                <c:pt idx="33">
                  <c:v>1.0735847671009926</c:v>
                </c:pt>
                <c:pt idx="34">
                  <c:v>1.1035821862247748</c:v>
                </c:pt>
                <c:pt idx="35">
                  <c:v>1.1334577927544471</c:v>
                </c:pt>
                <c:pt idx="36">
                  <c:v>1.1632135715232406</c:v>
                </c:pt>
                <c:pt idx="37">
                  <c:v>1.1928514749482328</c:v>
                </c:pt>
                <c:pt idx="38">
                  <c:v>1.2223734238344615</c:v>
                </c:pt>
                <c:pt idx="39">
                  <c:v>1.2517813081550673</c:v>
                </c:pt>
                <c:pt idx="40">
                  <c:v>1.2810769878082984</c:v>
                </c:pt>
                <c:pt idx="41">
                  <c:v>1.3102622933521626</c:v>
                </c:pt>
                <c:pt idx="42">
                  <c:v>1.3393390267174883</c:v>
                </c:pt>
                <c:pt idx="43">
                  <c:v>1.3683089619001161</c:v>
                </c:pt>
                <c:pt idx="44">
                  <c:v>1.3971738456329144</c:v>
                </c:pt>
                <c:pt idx="45">
                  <c:v>1.425935398038283</c:v>
                </c:pt>
                <c:pt idx="46">
                  <c:v>1.454595313261777</c:v>
                </c:pt>
                <c:pt idx="47">
                  <c:v>1.4831552600874578</c:v>
                </c:pt>
                <c:pt idx="48">
                  <c:v>1.51161688253555</c:v>
                </c:pt>
                <c:pt idx="49">
                  <c:v>1.5399818004429597</c:v>
                </c:pt>
                <c:pt idx="50">
                  <c:v>1.5682516100271806</c:v>
                </c:pt>
                <c:pt idx="51">
                  <c:v>1.5964278844340947</c:v>
                </c:pt>
                <c:pt idx="52">
                  <c:v>1.62451217427015</c:v>
                </c:pt>
                <c:pt idx="53">
                  <c:v>1.6525060081193728</c:v>
                </c:pt>
                <c:pt idx="54">
                  <c:v>1.6804108930456532</c:v>
                </c:pt>
                <c:pt idx="55">
                  <c:v>1.7082283150807236</c:v>
                </c:pt>
                <c:pt idx="56">
                  <c:v>1.7359597396982216</c:v>
                </c:pt>
                <c:pt idx="57">
                  <c:v>1.7636066122742167</c:v>
                </c:pt>
                <c:pt idx="58">
                  <c:v>1.7911703585345589</c:v>
                </c:pt>
                <c:pt idx="59">
                  <c:v>1.8186523849893832</c:v>
                </c:pt>
                <c:pt idx="60">
                  <c:v>1.8460540793550921</c:v>
                </c:pt>
                <c:pt idx="61">
                  <c:v>1.8733768109641156</c:v>
                </c:pt>
                <c:pt idx="62">
                  <c:v>1.9006219311627297</c:v>
                </c:pt>
                <c:pt idx="63">
                  <c:v>1.9277907736972004</c:v>
                </c:pt>
                <c:pt idx="64">
                  <c:v>1.9548846550884944</c:v>
                </c:pt>
                <c:pt idx="65">
                  <c:v>1.9819048749957893</c:v>
                </c:pt>
                <c:pt idx="66">
                  <c:v>2.0088527165689904</c:v>
                </c:pt>
                <c:pt idx="67">
                  <c:v>2.0357294467904463</c:v>
                </c:pt>
                <c:pt idx="68">
                  <c:v>2.0625363168060371</c:v>
                </c:pt>
                <c:pt idx="69">
                  <c:v>2.0892745622457891</c:v>
                </c:pt>
                <c:pt idx="70">
                  <c:v>2.1159454035341536</c:v>
                </c:pt>
                <c:pt idx="71">
                  <c:v>2.1425500461900637</c:v>
                </c:pt>
                <c:pt idx="72">
                  <c:v>2.1690896811168678</c:v>
                </c:pt>
                <c:pt idx="73">
                  <c:v>2.195565484882215</c:v>
                </c:pt>
                <c:pt idx="74">
                  <c:v>2.2219786199879459</c:v>
                </c:pt>
                <c:pt idx="75">
                  <c:v>2.2483302351300245</c:v>
                </c:pt>
                <c:pt idx="76">
                  <c:v>2.2746214654485146</c:v>
                </c:pt>
                <c:pt idx="77">
                  <c:v>2.3008534327675947</c:v>
                </c:pt>
                <c:pt idx="78">
                  <c:v>2.3270272458255596</c:v>
                </c:pt>
                <c:pt idx="79">
                  <c:v>2.3531440004947521</c:v>
                </c:pt>
                <c:pt idx="80">
                  <c:v>2.3792047799913196</c:v>
                </c:pt>
                <c:pt idx="81">
                  <c:v>2.4052106550746739</c:v>
                </c:pt>
                <c:pt idx="82">
                  <c:v>2.431162684236492</c:v>
                </c:pt>
                <c:pt idx="83">
                  <c:v>2.457061913879063</c:v>
                </c:pt>
                <c:pt idx="84">
                  <c:v>2.4829093784827512</c:v>
                </c:pt>
                <c:pt idx="85">
                  <c:v>2.5087061007622986</c:v>
                </c:pt>
                <c:pt idx="86">
                  <c:v>2.5344530918116552</c:v>
                </c:pt>
                <c:pt idx="87">
                  <c:v>2.5601513512369669</c:v>
                </c:pt>
                <c:pt idx="88">
                  <c:v>2.5858018672773113</c:v>
                </c:pt>
                <c:pt idx="89">
                  <c:v>2.6114056169127107</c:v>
                </c:pt>
                <c:pt idx="90">
                  <c:v>2.6369635659588857</c:v>
                </c:pt>
                <c:pt idx="91">
                  <c:v>2.6624766691481607</c:v>
                </c:pt>
                <c:pt idx="92">
                  <c:v>2.6879458701958456</c:v>
                </c:pt>
                <c:pt idx="93">
                  <c:v>2.7133721018513568</c:v>
                </c:pt>
                <c:pt idx="94">
                  <c:v>2.7387562859332371</c:v>
                </c:pt>
                <c:pt idx="95">
                  <c:v>2.7640993333471613</c:v>
                </c:pt>
                <c:pt idx="96">
                  <c:v>2.7894021440859</c:v>
                </c:pt>
                <c:pt idx="97">
                  <c:v>2.8146656072101104</c:v>
                </c:pt>
                <c:pt idx="98">
                  <c:v>2.8398906008087059</c:v>
                </c:pt>
                <c:pt idx="99">
                  <c:v>2.8650779919374254</c:v>
                </c:pt>
                <c:pt idx="100">
                  <c:v>2.8902286365340868</c:v>
                </c:pt>
                <c:pt idx="101">
                  <c:v>2.9153433793088599</c:v>
                </c:pt>
                <c:pt idx="102">
                  <c:v>2.9404230536077325</c:v>
                </c:pt>
                <c:pt idx="103">
                  <c:v>2.9654684812471777</c:v>
                </c:pt>
                <c:pt idx="104">
                  <c:v>2.9904804723178429</c:v>
                </c:pt>
                <c:pt idx="105">
                  <c:v>3.0154598249549025</c:v>
                </c:pt>
                <c:pt idx="106">
                  <c:v>3.0404073250725099</c:v>
                </c:pt>
                <c:pt idx="107">
                  <c:v>3.0653237460595903</c:v>
                </c:pt>
                <c:pt idx="108">
                  <c:v>3.0902098484340188</c:v>
                </c:pt>
                <c:pt idx="109">
                  <c:v>3.115066379452025</c:v>
                </c:pt>
                <c:pt idx="110">
                  <c:v>3.1398940726694931</c:v>
                </c:pt>
                <c:pt idx="111">
                  <c:v>3.1646936474516663</c:v>
                </c:pt>
                <c:pt idx="112">
                  <c:v>3.1894658084276455</c:v>
                </c:pt>
                <c:pt idx="113">
                  <c:v>3.2142112448860005</c:v>
                </c:pt>
                <c:pt idx="114">
                  <c:v>3.2389306301078316</c:v>
                </c:pt>
                <c:pt idx="115">
                  <c:v>3.2636246206337205</c:v>
                </c:pt>
                <c:pt idx="116">
                  <c:v>3.2882938554612577</c:v>
                </c:pt>
                <c:pt idx="117">
                  <c:v>3.3129389551702513</c:v>
                </c:pt>
                <c:pt idx="118">
                  <c:v>3.3375605209733448</c:v>
                </c:pt>
                <c:pt idx="119">
                  <c:v>3.3621591336906702</c:v>
                </c:pt>
                <c:pt idx="120">
                  <c:v>3.3867353526483628</c:v>
                </c:pt>
                <c:pt idx="121">
                  <c:v>3.4112897145023364</c:v>
                </c:pt>
                <c:pt idx="122">
                  <c:v>3.4358227319906933</c:v>
                </c:pt>
                <c:pt idx="123">
                  <c:v>3.4603348926205677</c:v>
                </c:pt>
                <c:pt idx="124">
                  <c:v>3.4848266572980795</c:v>
                </c:pt>
                <c:pt idx="125">
                  <c:v>3.509298458913384</c:v>
                </c:pt>
                <c:pt idx="126">
                  <c:v>3.5337507008964861</c:v>
                </c:pt>
                <c:pt idx="127">
                  <c:v>3.5581837557634115</c:v>
                </c:pt>
                <c:pt idx="128">
                  <c:v>3.5825979636763021</c:v>
                </c:pt>
                <c:pt idx="129">
                  <c:v>3.6069936310447748</c:v>
                </c:pt>
                <c:pt idx="130">
                  <c:v>3.6313710291991157</c:v>
                </c:pt>
                <c:pt idx="131">
                  <c:v>3.6557303931682137</c:v>
                </c:pt>
                <c:pt idx="132">
                  <c:v>3.680071920596188</c:v>
                </c:pt>
                <c:pt idx="133">
                  <c:v>3.7043957708311082</c:v>
                </c:pt>
                <c:pt idx="134">
                  <c:v>3.7287020642167898</c:v>
                </c:pt>
                <c:pt idx="135">
                  <c:v>3.7529908816143061</c:v>
                </c:pt>
                <c:pt idx="136">
                  <c:v>3.7772622641737019</c:v>
                </c:pt>
                <c:pt idx="137">
                  <c:v>3.8015162133687403</c:v>
                </c:pt>
                <c:pt idx="138">
                  <c:v>3.825752691298876</c:v>
                </c:pt>
                <c:pt idx="139">
                  <c:v>3.8499716212536903</c:v>
                </c:pt>
                <c:pt idx="140">
                  <c:v>3.8741728885263864</c:v>
                </c:pt>
                <c:pt idx="141">
                  <c:v>3.8983563414553273</c:v>
                </c:pt>
                <c:pt idx="142">
                  <c:v>3.9225217926664775</c:v>
                </c:pt>
                <c:pt idx="143">
                  <c:v>3.9466690204853192</c:v>
                </c:pt>
                <c:pt idx="144">
                  <c:v>3.9707977704844679</c:v>
                </c:pt>
                <c:pt idx="145">
                  <c:v>3.9949077571327396</c:v>
                </c:pt>
                <c:pt idx="146">
                  <c:v>4.0189986655125489</c:v>
                </c:pt>
                <c:pt idx="147">
                  <c:v>4.043070153074952</c:v>
                </c:pt>
                <c:pt idx="148">
                  <c:v>4.0671218514049601</c:v>
                </c:pt>
                <c:pt idx="149">
                  <c:v>4.0911533679736145</c:v>
                </c:pt>
                <c:pt idx="150">
                  <c:v>4.1151642878573513</c:v>
                </c:pt>
                <c:pt idx="151">
                  <c:v>4.1391541754091765</c:v>
                </c:pt>
                <c:pt idx="152">
                  <c:v>4.1631225758699024</c:v>
                </c:pt>
                <c:pt idx="153">
                  <c:v>4.1870690169110363</c:v>
                </c:pt>
                <c:pt idx="154">
                  <c:v>4.2109930101038087</c:v>
                </c:pt>
                <c:pt idx="155">
                  <c:v>4.2348940523112759</c:v>
                </c:pt>
                <c:pt idx="156">
                  <c:v>4.2587716270023925</c:v>
                </c:pt>
                <c:pt idx="157">
                  <c:v>4.2826252054885252</c:v>
                </c:pt>
                <c:pt idx="158">
                  <c:v>4.3064542480840675</c:v>
                </c:pt>
                <c:pt idx="159">
                  <c:v>4.3302582051936911</c:v>
                </c:pt>
                <c:pt idx="160">
                  <c:v>4.3540365183293863</c:v>
                </c:pt>
                <c:pt idx="161">
                  <c:v>4.3777886210608354</c:v>
                </c:pt>
                <c:pt idx="162">
                  <c:v>4.401513939902884</c:v>
                </c:pt>
                <c:pt idx="163">
                  <c:v>4.4252118951439883</c:v>
                </c:pt>
                <c:pt idx="164">
                  <c:v>4.4488819016194796</c:v>
                </c:pt>
                <c:pt idx="165">
                  <c:v>4.4725233694334321</c:v>
                </c:pt>
                <c:pt idx="166">
                  <c:v>4.4961357046327679</c:v>
                </c:pt>
                <c:pt idx="167">
                  <c:v>4.5197183098370743</c:v>
                </c:pt>
                <c:pt idx="168">
                  <c:v>4.543270584827412</c:v>
                </c:pt>
                <c:pt idx="169">
                  <c:v>4.5667919270971922</c:v>
                </c:pt>
                <c:pt idx="170">
                  <c:v>4.5902817323679965</c:v>
                </c:pt>
                <c:pt idx="171">
                  <c:v>4.6137393950729919</c:v>
                </c:pt>
                <c:pt idx="172">
                  <c:v>4.6371643088104193</c:v>
                </c:pt>
                <c:pt idx="173">
                  <c:v>4.6605558667694167</c:v>
                </c:pt>
                <c:pt idx="174">
                  <c:v>4.6839134621302696</c:v>
                </c:pt>
                <c:pt idx="175">
                  <c:v>4.7072364884410076</c:v>
                </c:pt>
                <c:pt idx="176">
                  <c:v>4.7305243399720966</c:v>
                </c:pt>
                <c:pt idx="177">
                  <c:v>4.7537764120508443</c:v>
                </c:pt>
                <c:pt idx="178">
                  <c:v>4.7769921013769832</c:v>
                </c:pt>
                <c:pt idx="179">
                  <c:v>4.8001708063207795</c:v>
                </c:pt>
                <c:pt idx="180">
                  <c:v>4.8233119272048919</c:v>
                </c:pt>
                <c:pt idx="181">
                  <c:v>4.8464148665711031</c:v>
                </c:pt>
                <c:pt idx="182">
                  <c:v>4.8694790294329531</c:v>
                </c:pt>
                <c:pt idx="183">
                  <c:v>4.8925038235152041</c:v>
                </c:pt>
                <c:pt idx="184">
                  <c:v>4.9154886594809932</c:v>
                </c:pt>
                <c:pt idx="185">
                  <c:v>4.9384329511474592</c:v>
                </c:pt>
                <c:pt idx="186">
                  <c:v>4.9613361156905489</c:v>
                </c:pt>
                <c:pt idx="187">
                  <c:v>4.9841975738396691</c:v>
                </c:pt>
                <c:pt idx="188">
                  <c:v>5.0070167500627711</c:v>
                </c:pt>
                <c:pt idx="189">
                  <c:v>5.0297930727424234</c:v>
                </c:pt>
                <c:pt idx="190">
                  <c:v>5.0525259743433706</c:v>
                </c:pt>
                <c:pt idx="191">
                  <c:v>5.0752148915720463</c:v>
                </c:pt>
                <c:pt idx="192">
                  <c:v>5.0978592655284531</c:v>
                </c:pt>
                <c:pt idx="193">
                  <c:v>5.1204585418508142</c:v>
                </c:pt>
                <c:pt idx="194">
                  <c:v>5.1430121708533383</c:v>
                </c:pt>
                <c:pt idx="195">
                  <c:v>5.1655196076574423</c:v>
                </c:pt>
                <c:pt idx="196">
                  <c:v>5.1879803123167285</c:v>
                </c:pt>
                <c:pt idx="197">
                  <c:v>5.2103937499359994</c:v>
                </c:pt>
                <c:pt idx="198">
                  <c:v>5.2327593907845724</c:v>
                </c:pt>
                <c:pt idx="199">
                  <c:v>5.2550767104041363</c:v>
                </c:pt>
                <c:pt idx="200">
                  <c:v>5.2773451897113652</c:v>
                </c:pt>
                <c:pt idx="201">
                  <c:v>5.2995643150955081</c:v>
                </c:pt>
                <c:pt idx="202">
                  <c:v>5.3217335785111377</c:v>
                </c:pt>
                <c:pt idx="203">
                  <c:v>5.3438524775662506</c:v>
                </c:pt>
                <c:pt idx="204">
                  <c:v>5.3659205156058691</c:v>
                </c:pt>
                <c:pt idx="205">
                  <c:v>5.3879372017913196</c:v>
                </c:pt>
                <c:pt idx="206">
                  <c:v>5.4099020511753206</c:v>
                </c:pt>
                <c:pt idx="207">
                  <c:v>5.4318145847730293</c:v>
                </c:pt>
                <c:pt idx="208">
                  <c:v>5.4536743296291634</c:v>
                </c:pt>
                <c:pt idx="209">
                  <c:v>5.4754808188813371</c:v>
                </c:pt>
                <c:pt idx="210">
                  <c:v>5.4972335918197057</c:v>
                </c:pt>
                <c:pt idx="211">
                  <c:v>5.518932193943046</c:v>
                </c:pt>
                <c:pt idx="212">
                  <c:v>5.5405761770113662</c:v>
                </c:pt>
                <c:pt idx="213">
                  <c:v>5.5621650990951403</c:v>
                </c:pt>
                <c:pt idx="214">
                  <c:v>5.5836985246212691</c:v>
                </c:pt>
                <c:pt idx="215">
                  <c:v>5.6051760244158491</c:v>
                </c:pt>
                <c:pt idx="216">
                  <c:v>5.6265971757438322</c:v>
                </c:pt>
                <c:pt idx="217">
                  <c:v>5.6479615623456665</c:v>
                </c:pt>
                <c:pt idx="218">
                  <c:v>5.6692687744709831</c:v>
                </c:pt>
                <c:pt idx="219">
                  <c:v>5.690518408909413</c:v>
                </c:pt>
                <c:pt idx="220">
                  <c:v>5.7117100690185998</c:v>
                </c:pt>
                <c:pt idx="221">
                  <c:v>5.7328433647494776</c:v>
                </c:pt>
                <c:pt idx="222">
                  <c:v>5.7539179126688866</c:v>
                </c:pt>
                <c:pt idx="223">
                  <c:v>5.7749333359795809</c:v>
                </c:pt>
                <c:pt idx="224">
                  <c:v>5.7958892645376938</c:v>
                </c:pt>
                <c:pt idx="225">
                  <c:v>5.8167853348677312</c:v>
                </c:pt>
                <c:pt idx="226">
                  <c:v>5.8376211901751311</c:v>
                </c:pt>
                <c:pt idx="227">
                  <c:v>5.8583964803564701</c:v>
                </c:pt>
                <c:pt idx="228">
                  <c:v>5.8791108620073498</c:v>
                </c:pt>
                <c:pt idx="229">
                  <c:v>5.8997639984280363</c:v>
                </c:pt>
                <c:pt idx="230">
                  <c:v>5.9203555596268931</c:v>
                </c:pt>
                <c:pt idx="231">
                  <c:v>5.9408852223216639</c:v>
                </c:pt>
                <c:pt idx="232">
                  <c:v>5.9613526699386599</c:v>
                </c:pt>
                <c:pt idx="233">
                  <c:v>5.9817575926098892</c:v>
                </c:pt>
                <c:pt idx="234">
                  <c:v>6.0020996871681955</c:v>
                </c:pt>
                <c:pt idx="235">
                  <c:v>6.0223786571404361</c:v>
                </c:pt>
                <c:pt idx="236">
                  <c:v>6.0425942127387557</c:v>
                </c:pt>
                <c:pt idx="237">
                  <c:v>6.0627460708500029</c:v>
                </c:pt>
                <c:pt idx="238">
                  <c:v>6.0828339550233306</c:v>
                </c:pt>
                <c:pt idx="239">
                  <c:v>6.1028575954560313</c:v>
                </c:pt>
                <c:pt idx="240">
                  <c:v>6.1228167289776412</c:v>
                </c:pt>
                <c:pt idx="241">
                  <c:v>6.1427110990323692</c:v>
                </c:pt>
                <c:pt idx="242">
                  <c:v>6.1625404556598866</c:v>
                </c:pt>
                <c:pt idx="243">
                  <c:v>6.1823045554745226</c:v>
                </c:pt>
                <c:pt idx="244">
                  <c:v>6.2020031616429021</c:v>
                </c:pt>
                <c:pt idx="245">
                  <c:v>6.2216360438600775</c:v>
                </c:pt>
                <c:pt idx="246">
                  <c:v>6.2412029783241865</c:v>
                </c:pt>
                <c:pt idx="247">
                  <c:v>6.2607037477096812</c:v>
                </c:pt>
                <c:pt idx="248">
                  <c:v>6.2801381411391652</c:v>
                </c:pt>
                <c:pt idx="249">
                  <c:v>6.2995059541538811</c:v>
                </c:pt>
                <c:pt idx="250">
                  <c:v>6.3188069886828861</c:v>
                </c:pt>
                <c:pt idx="251">
                  <c:v>6.3380410530109543</c:v>
                </c:pt>
                <c:pt idx="252">
                  <c:v>6.3572079617452442</c:v>
                </c:pt>
                <c:pt idx="253">
                  <c:v>6.3763075357807679</c:v>
                </c:pt>
                <c:pt idx="254">
                  <c:v>6.395339602264702</c:v>
                </c:pt>
                <c:pt idx="255">
                  <c:v>6.4143039945595737</c:v>
                </c:pt>
                <c:pt idx="256">
                  <c:v>6.4332005522053608</c:v>
                </c:pt>
                <c:pt idx="257">
                  <c:v>6.4520291208805416</c:v>
                </c:pt>
                <c:pt idx="258">
                  <c:v>6.4707895523621293</c:v>
                </c:pt>
                <c:pt idx="259">
                  <c:v>6.4894817044847226</c:v>
                </c:pt>
                <c:pt idx="260">
                  <c:v>6.5081054410986168</c:v>
                </c:pt>
                <c:pt idx="261">
                  <c:v>6.5266606320270011</c:v>
                </c:pt>
                <c:pt idx="262">
                  <c:v>6.5451471530222758</c:v>
                </c:pt>
                <c:pt idx="263">
                  <c:v>6.5635648857215294</c:v>
                </c:pt>
                <c:pt idx="264">
                  <c:v>6.5819137176012026</c:v>
                </c:pt>
                <c:pt idx="265">
                  <c:v>6.6001935419309739</c:v>
                </c:pt>
                <c:pt idx="266">
                  <c:v>6.6184042577268993</c:v>
                </c:pt>
                <c:pt idx="267">
                  <c:v>6.6365457697038375</c:v>
                </c:pt>
                <c:pt idx="268">
                  <c:v>6.6546179882271899</c:v>
                </c:pt>
                <c:pt idx="269">
                  <c:v>6.6726208292639884</c:v>
                </c:pt>
                <c:pt idx="270">
                  <c:v>6.6905542143333623</c:v>
                </c:pt>
              </c:numCache>
            </c:numRef>
          </c:xVal>
          <c:yVal>
            <c:numRef>
              <c:f>'3ft'!$E$19:$E$289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1.9536959706601442</c:v>
                </c:pt>
                <c:pt idx="2">
                  <c:v>2.1515402987495933</c:v>
                </c:pt>
                <c:pt idx="3">
                  <c:v>2.3470517269378921</c:v>
                </c:pt>
                <c:pt idx="4">
                  <c:v>2.540257584553447</c:v>
                </c:pt>
                <c:pt idx="5">
                  <c:v>2.7311845623215594</c:v>
                </c:pt>
                <c:pt idx="6">
                  <c:v>2.9198587308865669</c:v>
                </c:pt>
                <c:pt idx="7">
                  <c:v>3.1063055586497579</c:v>
                </c:pt>
                <c:pt idx="8">
                  <c:v>3.2905499289529789</c:v>
                </c:pt>
                <c:pt idx="9">
                  <c:v>3.4726161566363327</c:v>
                </c:pt>
                <c:pt idx="10">
                  <c:v>3.6525280039969328</c:v>
                </c:pt>
                <c:pt idx="11">
                  <c:v>3.8303086961743249</c:v>
                </c:pt>
                <c:pt idx="12">
                  <c:v>4.0059809359869218</c:v>
                </c:pt>
                <c:pt idx="13">
                  <c:v>4.1795669182425836</c:v>
                </c:pt>
                <c:pt idx="14">
                  <c:v>4.3510883435453485</c:v>
                </c:pt>
                <c:pt idx="15">
                  <c:v>4.5205664316192422</c:v>
                </c:pt>
                <c:pt idx="16">
                  <c:v>4.6880219341690905</c:v>
                </c:pt>
                <c:pt idx="17">
                  <c:v>4.8534751472972895</c:v>
                </c:pt>
                <c:pt idx="18">
                  <c:v>5.0169459234945952</c:v>
                </c:pt>
                <c:pt idx="19">
                  <c:v>5.1784536832221297</c:v>
                </c:pt>
                <c:pt idx="20">
                  <c:v>5.3380174261009987</c:v>
                </c:pt>
                <c:pt idx="21">
                  <c:v>5.495655741725141</c:v>
                </c:pt>
                <c:pt idx="22">
                  <c:v>5.6513868201123127</c:v>
                </c:pt>
                <c:pt idx="23">
                  <c:v>5.8052284618074159</c:v>
                </c:pt>
                <c:pt idx="24">
                  <c:v>5.9571980876517276</c:v>
                </c:pt>
                <c:pt idx="25">
                  <c:v>6.107312748230977</c:v>
                </c:pt>
                <c:pt idx="26">
                  <c:v>6.2555891330146194</c:v>
                </c:pt>
                <c:pt idx="27">
                  <c:v>6.4020435791981178</c:v>
                </c:pt>
                <c:pt idx="28">
                  <c:v>6.5466920802594926</c:v>
                </c:pt>
                <c:pt idx="29">
                  <c:v>6.6895502942409193</c:v>
                </c:pt>
                <c:pt idx="30">
                  <c:v>6.8306335517656684</c:v>
                </c:pt>
                <c:pt idx="31">
                  <c:v>6.9699568638002338</c:v>
                </c:pt>
                <c:pt idx="32">
                  <c:v>7.107534929171063</c:v>
                </c:pt>
                <c:pt idx="33">
                  <c:v>7.2433821418448989</c:v>
                </c:pt>
                <c:pt idx="34">
                  <c:v>7.377512597981351</c:v>
                </c:pt>
                <c:pt idx="35">
                  <c:v>7.5099401027659498</c:v>
                </c:pt>
                <c:pt idx="36">
                  <c:v>7.6406781770315835</c:v>
                </c:pt>
                <c:pt idx="37">
                  <c:v>7.7697400636758758</c:v>
                </c:pt>
                <c:pt idx="38">
                  <c:v>7.8971387338817642</c:v>
                </c:pt>
                <c:pt idx="39">
                  <c:v>8.0228868931482147</c:v>
                </c:pt>
                <c:pt idx="40">
                  <c:v>8.1469969871377277</c:v>
                </c:pt>
                <c:pt idx="41">
                  <c:v>8.2694812073470239</c:v>
                </c:pt>
                <c:pt idx="42">
                  <c:v>8.390351496607023</c:v>
                </c:pt>
                <c:pt idx="43">
                  <c:v>8.5096195544179807</c:v>
                </c:pt>
                <c:pt idx="44">
                  <c:v>8.6272968421254284</c:v>
                </c:pt>
                <c:pt idx="45">
                  <c:v>8.7433945879423014</c:v>
                </c:pt>
                <c:pt idx="46">
                  <c:v>8.8579237918224525</c:v>
                </c:pt>
                <c:pt idx="47">
                  <c:v>8.9708952301905356</c:v>
                </c:pt>
                <c:pt idx="48">
                  <c:v>9.0823194605330198</c:v>
                </c:pt>
                <c:pt idx="49">
                  <c:v>9.1922068258549583</c:v>
                </c:pt>
                <c:pt idx="50">
                  <c:v>9.3005674590068974</c:v>
                </c:pt>
                <c:pt idx="51">
                  <c:v>9.4074112868861857</c:v>
                </c:pt>
                <c:pt idx="52">
                  <c:v>9.5127480345167434</c:v>
                </c:pt>
                <c:pt idx="53">
                  <c:v>9.6165872290112375</c:v>
                </c:pt>
                <c:pt idx="54">
                  <c:v>9.7189382034194001</c:v>
                </c:pt>
                <c:pt idx="55">
                  <c:v>9.8198101004661442</c:v>
                </c:pt>
                <c:pt idx="56">
                  <c:v>9.9192118761829544</c:v>
                </c:pt>
                <c:pt idx="57">
                  <c:v>10.017152303435907</c:v>
                </c:pt>
                <c:pt idx="58">
                  <c:v>10.113639975353562</c:v>
                </c:pt>
                <c:pt idx="59">
                  <c:v>10.208683308657843</c:v>
                </c:pt>
                <c:pt idx="60">
                  <c:v>10.302290546900881</c:v>
                </c:pt>
                <c:pt idx="61">
                  <c:v>10.394469763610749</c:v>
                </c:pt>
                <c:pt idx="62">
                  <c:v>10.485228865348843</c:v>
                </c:pt>
                <c:pt idx="63">
                  <c:v>10.574575594681603</c:v>
                </c:pt>
                <c:pt idx="64">
                  <c:v>10.662517533069177</c:v>
                </c:pt>
                <c:pt idx="65">
                  <c:v>10.749062103673509</c:v>
                </c:pt>
                <c:pt idx="66">
                  <c:v>10.834216574088273</c:v>
                </c:pt>
                <c:pt idx="67">
                  <c:v>10.917988058992984</c:v>
                </c:pt>
                <c:pt idx="68">
                  <c:v>11.00038352273353</c:v>
                </c:pt>
                <c:pt idx="69">
                  <c:v>11.081409781831317</c:v>
                </c:pt>
                <c:pt idx="70">
                  <c:v>11.161073507423101</c:v>
                </c:pt>
                <c:pt idx="71">
                  <c:v>11.239381227633579</c:v>
                </c:pt>
                <c:pt idx="72">
                  <c:v>11.316339329882688</c:v>
                </c:pt>
                <c:pt idx="73">
                  <c:v>11.391954063129527</c:v>
                </c:pt>
                <c:pt idx="74">
                  <c:v>11.466231540054764</c:v>
                </c:pt>
                <c:pt idx="75">
                  <c:v>11.539177739183327</c:v>
                </c:pt>
                <c:pt idx="76">
                  <c:v>11.610798506949115</c:v>
                </c:pt>
                <c:pt idx="77">
                  <c:v>11.681099559703464</c:v>
                </c:pt>
                <c:pt idx="78">
                  <c:v>11.750086485668984</c:v>
                </c:pt>
                <c:pt idx="79">
                  <c:v>11.817764746840435</c:v>
                </c:pt>
                <c:pt idx="80">
                  <c:v>11.88413968083419</c:v>
                </c:pt>
                <c:pt idx="81">
                  <c:v>11.949216502687854</c:v>
                </c:pt>
                <c:pt idx="82">
                  <c:v>12.013000306611561</c:v>
                </c:pt>
                <c:pt idx="83">
                  <c:v>12.075496067692455</c:v>
                </c:pt>
                <c:pt idx="84">
                  <c:v>12.136708643553831</c:v>
                </c:pt>
                <c:pt idx="85">
                  <c:v>12.196642775970391</c:v>
                </c:pt>
                <c:pt idx="86">
                  <c:v>12.255303092441101</c:v>
                </c:pt>
                <c:pt idx="87">
                  <c:v>12.312694107721091</c:v>
                </c:pt>
                <c:pt idx="88">
                  <c:v>12.368820225314032</c:v>
                </c:pt>
                <c:pt idx="89">
                  <c:v>12.423685738926496</c:v>
                </c:pt>
                <c:pt idx="90">
                  <c:v>12.477294833885757</c:v>
                </c:pt>
                <c:pt idx="91">
                  <c:v>12.529651588522547</c:v>
                </c:pt>
                <c:pt idx="92">
                  <c:v>12.580759975520303</c:v>
                </c:pt>
                <c:pt idx="93">
                  <c:v>12.630623863232515</c:v>
                </c:pt>
                <c:pt idx="94">
                  <c:v>12.679247016969784</c:v>
                </c:pt>
                <c:pt idx="95">
                  <c:v>12.72663310025834</c:v>
                </c:pt>
                <c:pt idx="96">
                  <c:v>12.772785676071786</c:v>
                </c:pt>
                <c:pt idx="97">
                  <c:v>12.817708208037988</c:v>
                </c:pt>
                <c:pt idx="98">
                  <c:v>12.861404061623118</c:v>
                </c:pt>
                <c:pt idx="99">
                  <c:v>12.903876505295022</c:v>
                </c:pt>
                <c:pt idx="100">
                  <c:v>12.945128711668238</c:v>
                </c:pt>
                <c:pt idx="101">
                  <c:v>12.985163758633174</c:v>
                </c:pt>
                <c:pt idx="102">
                  <c:v>13.023984630472228</c:v>
                </c:pt>
                <c:pt idx="103">
                  <c:v>13.061594218965826</c:v>
                </c:pt>
                <c:pt idx="104">
                  <c:v>13.097995324491741</c:v>
                </c:pt>
                <c:pt idx="105">
                  <c:v>13.133190657121323</c:v>
                </c:pt>
                <c:pt idx="106">
                  <c:v>13.167182837716757</c:v>
                </c:pt>
                <c:pt idx="107">
                  <c:v>13.199974399033861</c:v>
                </c:pt>
                <c:pt idx="108">
                  <c:v>13.231567786835519</c:v>
                </c:pt>
                <c:pt idx="109">
                  <c:v>13.261965361021426</c:v>
                </c:pt>
                <c:pt idx="110">
                  <c:v>13.291169396780495</c:v>
                </c:pt>
                <c:pt idx="111">
                  <c:v>13.319182085773104</c:v>
                </c:pt>
                <c:pt idx="112">
                  <c:v>13.346005537351173</c:v>
                </c:pt>
                <c:pt idx="113">
                  <c:v>13.371641779825056</c:v>
                </c:pt>
                <c:pt idx="114">
                  <c:v>13.396092761787322</c:v>
                </c:pt>
                <c:pt idx="115">
                  <c:v>13.419360353504645</c:v>
                </c:pt>
                <c:pt idx="116">
                  <c:v>13.441446348390285</c:v>
                </c:pt>
                <c:pt idx="117">
                  <c:v>13.46235246457101</c:v>
                </c:pt>
                <c:pt idx="118">
                  <c:v>13.482080346563645</c:v>
                </c:pt>
                <c:pt idx="119">
                  <c:v>13.500631567077853</c:v>
                </c:pt>
                <c:pt idx="120">
                  <c:v>13.518007628963078</c:v>
                </c:pt>
                <c:pt idx="121">
                  <c:v>13.534209967318739</c:v>
                </c:pt>
                <c:pt idx="122">
                  <c:v>13.549239951787751</c:v>
                </c:pt>
                <c:pt idx="123">
                  <c:v>13.563098889053947</c:v>
                </c:pt>
                <c:pt idx="124">
                  <c:v>13.575788025564034</c:v>
                </c:pt>
                <c:pt idx="125">
                  <c:v>13.587308550493947</c:v>
                </c:pt>
                <c:pt idx="126">
                  <c:v>13.597661598977853</c:v>
                </c:pt>
                <c:pt idx="127">
                  <c:v>13.606848255615233</c:v>
                </c:pt>
                <c:pt idx="128">
                  <c:v>13.614869558267463</c:v>
                </c:pt>
                <c:pt idx="129">
                  <c:v>13.621726502149794</c:v>
                </c:pt>
                <c:pt idx="130">
                  <c:v>13.627420044217796</c:v>
                </c:pt>
                <c:pt idx="131">
                  <c:v>13.631951107839136</c:v>
                </c:pt>
                <c:pt idx="132">
                  <c:v>13.635320587732377</c:v>
                </c:pt>
                <c:pt idx="133">
                  <c:v>13.637529355144675</c:v>
                </c:pt>
                <c:pt idx="134">
                  <c:v>13.638578263230485</c:v>
                </c:pt>
                <c:pt idx="135">
                  <c:v>13.638468152584277</c:v>
                </c:pt>
                <c:pt idx="136">
                  <c:v>13.637199856872645</c:v>
                </c:pt>
                <c:pt idx="137">
                  <c:v>13.634774208505634</c:v>
                </c:pt>
                <c:pt idx="138">
                  <c:v>13.631192044284228</c:v>
                </c:pt>
                <c:pt idx="139">
                  <c:v>13.626454210960951</c:v>
                </c:pt>
                <c:pt idx="140">
                  <c:v>13.620561570653495</c:v>
                </c:pt>
                <c:pt idx="141">
                  <c:v>13.61351500605687</c:v>
                </c:pt>
                <c:pt idx="142">
                  <c:v>13.605315425407269</c:v>
                </c:pt>
                <c:pt idx="143">
                  <c:v>13.595963767159986</c:v>
                </c:pt>
                <c:pt idx="144">
                  <c:v>13.585461004353578</c:v>
                </c:pt>
                <c:pt idx="145">
                  <c:v>13.573808148642279</c:v>
                </c:pt>
                <c:pt idx="146">
                  <c:v>13.561006253987948</c:v>
                </c:pt>
                <c:pt idx="147">
                  <c:v>13.547056420010989</c:v>
                </c:pt>
                <c:pt idx="148">
                  <c:v>13.5319597950066</c:v>
                </c:pt>
                <c:pt idx="149">
                  <c:v>13.515717578638149</c:v>
                </c:pt>
                <c:pt idx="150">
                  <c:v>13.498331024323528</c:v>
                </c:pt>
                <c:pt idx="151">
                  <c:v>13.479801441333057</c:v>
                </c:pt>
                <c:pt idx="152">
                  <c:v>13.460130196619156</c:v>
                </c:pt>
                <c:pt idx="153">
                  <c:v>13.43931871639864</c:v>
                </c:pt>
                <c:pt idx="154">
                  <c:v>13.417368487508465</c:v>
                </c:pt>
                <c:pt idx="155">
                  <c:v>13.394281058555121</c:v>
                </c:pt>
                <c:pt idx="156">
                  <c:v>13.3700580408769</c:v>
                </c:pt>
                <c:pt idx="157">
                  <c:v>13.344701109337016</c:v>
                </c:pt>
                <c:pt idx="158">
                  <c:v>13.318212002964199</c:v>
                </c:pt>
                <c:pt idx="159">
                  <c:v>13.290592525455938</c:v>
                </c:pt>
                <c:pt idx="160">
                  <c:v>13.261844545558166</c:v>
                </c:pt>
                <c:pt idx="161">
                  <c:v>13.231969997333756</c:v>
                </c:pt>
                <c:pt idx="162">
                  <c:v>13.200970880330999</c:v>
                </c:pt>
                <c:pt idx="163">
                  <c:v>13.168849259661922</c:v>
                </c:pt>
                <c:pt idx="164">
                  <c:v>13.135607265999328</c:v>
                </c:pt>
                <c:pt idx="165">
                  <c:v>13.101247095500367</c:v>
                </c:pt>
                <c:pt idx="166">
                  <c:v>13.065771009663619</c:v>
                </c:pt>
                <c:pt idx="167">
                  <c:v>13.029181335125811</c:v>
                </c:pt>
                <c:pt idx="168">
                  <c:v>12.991480463403674</c:v>
                </c:pt>
                <c:pt idx="169">
                  <c:v>12.952670850585744</c:v>
                </c:pt>
                <c:pt idx="170">
                  <c:v>12.91275501697843</c:v>
                </c:pt>
                <c:pt idx="171">
                  <c:v>12.871735546710141</c:v>
                </c:pt>
                <c:pt idx="172">
                  <c:v>12.829615087296894</c:v>
                </c:pt>
                <c:pt idx="173">
                  <c:v>12.786396349172406</c:v>
                </c:pt>
                <c:pt idx="174">
                  <c:v>12.742082105185416</c:v>
                </c:pt>
                <c:pt idx="175">
                  <c:v>12.696675190066621</c:v>
                </c:pt>
                <c:pt idx="176">
                  <c:v>12.650178499867458</c:v>
                </c:pt>
                <c:pt idx="177">
                  <c:v>12.602594991372671</c:v>
                </c:pt>
                <c:pt idx="178">
                  <c:v>12.553927681488464</c:v>
                </c:pt>
                <c:pt idx="179">
                  <c:v>12.504179646607861</c:v>
                </c:pt>
                <c:pt idx="180">
                  <c:v>12.453354021954754</c:v>
                </c:pt>
                <c:pt idx="181">
                  <c:v>12.401454000907993</c:v>
                </c:pt>
                <c:pt idx="182">
                  <c:v>12.348482834306779</c:v>
                </c:pt>
                <c:pt idx="183">
                  <c:v>12.294443829738498</c:v>
                </c:pt>
                <c:pt idx="184">
                  <c:v>12.239340350810068</c:v>
                </c:pt>
                <c:pt idx="185">
                  <c:v>12.183175816403811</c:v>
                </c:pt>
                <c:pt idx="186">
                  <c:v>12.125953699918762</c:v>
                </c:pt>
                <c:pt idx="187">
                  <c:v>12.067677528498306</c:v>
                </c:pt>
                <c:pt idx="188">
                  <c:v>12.008350882244949</c:v>
                </c:pt>
                <c:pt idx="189">
                  <c:v>11.947977393423027</c:v>
                </c:pt>
                <c:pt idx="190">
                  <c:v>11.886560745650076</c:v>
                </c:pt>
                <c:pt idx="191">
                  <c:v>11.824104673077571</c:v>
                </c:pt>
                <c:pt idx="192">
                  <c:v>11.760612959561719</c:v>
                </c:pt>
                <c:pt idx="193">
                  <c:v>11.696089437824936</c:v>
                </c:pt>
                <c:pt idx="194">
                  <c:v>11.630537988608644</c:v>
                </c:pt>
                <c:pt idx="195">
                  <c:v>11.563962539817977</c:v>
                </c:pt>
                <c:pt idx="196">
                  <c:v>11.496367065658974</c:v>
                </c:pt>
                <c:pt idx="197">
                  <c:v>11.427755585768828</c:v>
                </c:pt>
                <c:pt idx="198">
                  <c:v>11.358132164339718</c:v>
                </c:pt>
                <c:pt idx="199">
                  <c:v>11.287500909236764</c:v>
                </c:pt>
                <c:pt idx="200">
                  <c:v>11.215865971110606</c:v>
                </c:pt>
                <c:pt idx="201">
                  <c:v>11.143231542505115</c:v>
                </c:pt>
                <c:pt idx="202">
                  <c:v>11.069601856960714</c:v>
                </c:pt>
                <c:pt idx="203">
                  <c:v>10.994981188113792</c:v>
                </c:pt>
                <c:pt idx="204">
                  <c:v>10.919373848792663</c:v>
                </c:pt>
                <c:pt idx="205">
                  <c:v>10.842784190110534</c:v>
                </c:pt>
                <c:pt idx="206">
                  <c:v>10.765216600555917</c:v>
                </c:pt>
                <c:pt idx="207">
                  <c:v>10.686675505080926</c:v>
                </c:pt>
                <c:pt idx="208">
                  <c:v>10.607165364187873</c:v>
                </c:pt>
                <c:pt idx="209">
                  <c:v>10.526690673014594</c:v>
                </c:pt>
                <c:pt idx="210">
                  <c:v>10.445255960418889</c:v>
                </c:pt>
                <c:pt idx="211">
                  <c:v>10.3628657880625</c:v>
                </c:pt>
                <c:pt idx="212">
                  <c:v>10.279524749495</c:v>
                </c:pt>
                <c:pt idx="213">
                  <c:v>10.195237469237981</c:v>
                </c:pt>
                <c:pt idx="214">
                  <c:v>10.110008601869909</c:v>
                </c:pt>
                <c:pt idx="215">
                  <c:v>10.023842831112036</c:v>
                </c:pt>
                <c:pt idx="216">
                  <c:v>9.9367448689156888</c:v>
                </c:pt>
                <c:pt idx="217">
                  <c:v>9.8487194545513219</c:v>
                </c:pt>
                <c:pt idx="218">
                  <c:v>9.7597713536996551</c:v>
                </c:pt>
                <c:pt idx="219">
                  <c:v>9.6699053575452485</c:v>
                </c:pt>
                <c:pt idx="220">
                  <c:v>9.5791262818728278</c:v>
                </c:pt>
                <c:pt idx="221">
                  <c:v>9.4874389661666925</c:v>
                </c:pt>
                <c:pt idx="222">
                  <c:v>9.3948482727135136</c:v>
                </c:pt>
                <c:pt idx="223">
                  <c:v>9.3013590857088335</c:v>
                </c:pt>
                <c:pt idx="224">
                  <c:v>9.2069763103675548</c:v>
                </c:pt>
                <c:pt idx="225">
                  <c:v>9.1117048720387306</c:v>
                </c:pt>
                <c:pt idx="226">
                  <c:v>9.0155497153249087</c:v>
                </c:pt>
                <c:pt idx="227">
                  <c:v>8.9185158032063416</c:v>
                </c:pt>
                <c:pt idx="228">
                  <c:v>8.8206081161702965</c:v>
                </c:pt>
                <c:pt idx="229">
                  <c:v>8.7218316513457594</c:v>
                </c:pt>
                <c:pt idx="230">
                  <c:v>8.622191421643759</c:v>
                </c:pt>
                <c:pt idx="231">
                  <c:v>8.5216924549035689</c:v>
                </c:pt>
                <c:pt idx="232">
                  <c:v>8.4203397930450361</c:v>
                </c:pt>
                <c:pt idx="233">
                  <c:v>8.3181384912272502</c:v>
                </c:pt>
                <c:pt idx="234">
                  <c:v>8.2150936170137925</c:v>
                </c:pt>
                <c:pt idx="235">
                  <c:v>8.1112102495447651</c:v>
                </c:pt>
                <c:pt idx="236">
                  <c:v>8.0064934787158322</c:v>
                </c:pt>
                <c:pt idx="237">
                  <c:v>7.9009484043644509</c:v>
                </c:pt>
                <c:pt idx="238">
                  <c:v>7.7945801354635087</c:v>
                </c:pt>
                <c:pt idx="239">
                  <c:v>7.6873937893225381</c:v>
                </c:pt>
                <c:pt idx="240">
                  <c:v>7.5793944907966999</c:v>
                </c:pt>
                <c:pt idx="241">
                  <c:v>7.4705873715037026</c:v>
                </c:pt>
                <c:pt idx="242">
                  <c:v>7.3609775690488259</c:v>
                </c:pt>
                <c:pt idx="243">
                  <c:v>7.2505702262582057</c:v>
                </c:pt>
                <c:pt idx="244">
                  <c:v>7.1393704904205366</c:v>
                </c:pt>
                <c:pt idx="245">
                  <c:v>7.0273835125373312</c:v>
                </c:pt>
                <c:pt idx="246">
                  <c:v>6.9146144465818775</c:v>
                </c:pt>
                <c:pt idx="247">
                  <c:v>6.8010684487670243</c:v>
                </c:pt>
                <c:pt idx="248">
                  <c:v>6.6867506768219194</c:v>
                </c:pt>
                <c:pt idx="249">
                  <c:v>6.571666289277819</c:v>
                </c:pt>
                <c:pt idx="250">
                  <c:v>6.4558204447630754</c:v>
                </c:pt>
                <c:pt idx="251">
                  <c:v>6.3392183013074082</c:v>
                </c:pt>
                <c:pt idx="252">
                  <c:v>6.2218650156555642</c:v>
                </c:pt>
                <c:pt idx="253">
                  <c:v>6.1037657425904435</c:v>
                </c:pt>
                <c:pt idx="254">
                  <c:v>5.9849256342657879</c:v>
                </c:pt>
                <c:pt idx="255">
                  <c:v>5.8653498395485046</c:v>
                </c:pt>
                <c:pt idx="256">
                  <c:v>5.7450435033706997</c:v>
                </c:pt>
                <c:pt idx="257">
                  <c:v>5.6240117660914839</c:v>
                </c:pt>
                <c:pt idx="258">
                  <c:v>5.5022597628686194</c:v>
                </c:pt>
                <c:pt idx="259">
                  <c:v>5.3797926230400499</c:v>
                </c:pt>
                <c:pt idx="260">
                  <c:v>5.2566154695153706</c:v>
                </c:pt>
                <c:pt idx="261">
                  <c:v>5.1327334181772803</c:v>
                </c:pt>
                <c:pt idx="262">
                  <c:v>5.0081515772930505</c:v>
                </c:pt>
                <c:pt idx="263">
                  <c:v>4.8828750469360411</c:v>
                </c:pt>
                <c:pt idx="264">
                  <c:v>4.7569089184172961</c:v>
                </c:pt>
                <c:pt idx="265">
                  <c:v>4.6302582737272289</c:v>
                </c:pt>
                <c:pt idx="266">
                  <c:v>4.502928184987427</c:v>
                </c:pt>
                <c:pt idx="267">
                  <c:v>4.3749237139125725</c:v>
                </c:pt>
                <c:pt idx="268">
                  <c:v>4.2462499112824954</c:v>
                </c:pt>
                <c:pt idx="269">
                  <c:v>4.1169118164243503</c:v>
                </c:pt>
                <c:pt idx="270">
                  <c:v>3.9869144567049237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'3ft'!$G$18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3.540369770824521E-2</c:v>
                </c:pt>
                <c:pt idx="2">
                  <c:v>7.0594730717680659E-2</c:v>
                </c:pt>
                <c:pt idx="3">
                  <c:v>0.10557683207692423</c:v>
                </c:pt>
                <c:pt idx="4">
                  <c:v>0.14035365388280052</c:v>
                </c:pt>
                <c:pt idx="5">
                  <c:v>0.17492876972461602</c:v>
                </c:pt>
                <c:pt idx="6">
                  <c:v>0.20930567703818906</c:v>
                </c:pt>
                <c:pt idx="7">
                  <c:v>0.243487799373618</c:v>
                </c:pt>
                <c:pt idx="8">
                  <c:v>0.27747848858056551</c:v>
                </c:pt>
                <c:pt idx="9">
                  <c:v>0.31128102691464588</c:v>
                </c:pt>
                <c:pt idx="10">
                  <c:v>0.34489862906832014</c:v>
                </c:pt>
                <c:pt idx="11">
                  <c:v>0.3783344441295341</c:v>
                </c:pt>
                <c:pt idx="12">
                  <c:v>0.41159155747117171</c:v>
                </c:pt>
                <c:pt idx="13">
                  <c:v>0.44467299257424597</c:v>
                </c:pt>
                <c:pt idx="14">
                  <c:v>0.47758171278760464</c:v>
                </c:pt>
                <c:pt idx="15">
                  <c:v>0.51032062302679337</c:v>
                </c:pt>
                <c:pt idx="16">
                  <c:v>0.5428925714145898</c:v>
                </c:pt>
                <c:pt idx="17">
                  <c:v>0.57530035086560272</c:v>
                </c:pt>
                <c:pt idx="18">
                  <c:v>0.60754670061721383</c:v>
                </c:pt>
                <c:pt idx="19">
                  <c:v>0.63963430770903296</c:v>
                </c:pt>
                <c:pt idx="20">
                  <c:v>0.67156580841293423</c:v>
                </c:pt>
                <c:pt idx="21">
                  <c:v>0.70334378961564414</c:v>
                </c:pt>
                <c:pt idx="22">
                  <c:v>0.73497079015575961</c:v>
                </c:pt>
                <c:pt idx="23">
                  <c:v>0.76644930211698781</c:v>
                </c:pt>
                <c:pt idx="24">
                  <c:v>0.797781772079317</c:v>
                </c:pt>
                <c:pt idx="25">
                  <c:v>0.82897060232974817</c:v>
                </c:pt>
                <c:pt idx="26">
                  <c:v>0.86001815203414378</c:v>
                </c:pt>
                <c:pt idx="27">
                  <c:v>0.89092673837167957</c:v>
                </c:pt>
                <c:pt idx="28">
                  <c:v>0.9216986376333175</c:v>
                </c:pt>
                <c:pt idx="29">
                  <c:v>0.95233608628565414</c:v>
                </c:pt>
                <c:pt idx="30">
                  <c:v>0.98284128200143983</c:v>
                </c:pt>
                <c:pt idx="31">
                  <c:v>1.0132163846580045</c:v>
                </c:pt>
                <c:pt idx="32">
                  <c:v>1.0434635173047719</c:v>
                </c:pt>
                <c:pt idx="33">
                  <c:v>1.0735847671009926</c:v>
                </c:pt>
                <c:pt idx="34">
                  <c:v>1.1035821862247748</c:v>
                </c:pt>
                <c:pt idx="35">
                  <c:v>1.1334577927544471</c:v>
                </c:pt>
                <c:pt idx="36">
                  <c:v>1.1632135715232406</c:v>
                </c:pt>
                <c:pt idx="37">
                  <c:v>1.1928514749482328</c:v>
                </c:pt>
                <c:pt idx="38">
                  <c:v>1.2223734238344615</c:v>
                </c:pt>
                <c:pt idx="39">
                  <c:v>1.2517813081550673</c:v>
                </c:pt>
                <c:pt idx="40">
                  <c:v>1.2810769878082984</c:v>
                </c:pt>
                <c:pt idx="41">
                  <c:v>1.3102622933521626</c:v>
                </c:pt>
                <c:pt idx="42">
                  <c:v>1.3393390267174883</c:v>
                </c:pt>
                <c:pt idx="43">
                  <c:v>1.3683089619001161</c:v>
                </c:pt>
                <c:pt idx="44">
                  <c:v>1.3971738456329144</c:v>
                </c:pt>
                <c:pt idx="45">
                  <c:v>1.425935398038283</c:v>
                </c:pt>
                <c:pt idx="46">
                  <c:v>1.454595313261777</c:v>
                </c:pt>
                <c:pt idx="47">
                  <c:v>1.4831552600874578</c:v>
                </c:pt>
                <c:pt idx="48">
                  <c:v>1.51161688253555</c:v>
                </c:pt>
                <c:pt idx="49">
                  <c:v>1.5399818004429597</c:v>
                </c:pt>
                <c:pt idx="50">
                  <c:v>1.5682516100271806</c:v>
                </c:pt>
                <c:pt idx="51">
                  <c:v>1.5964278844340947</c:v>
                </c:pt>
                <c:pt idx="52">
                  <c:v>1.62451217427015</c:v>
                </c:pt>
                <c:pt idx="53">
                  <c:v>1.6525060081193728</c:v>
                </c:pt>
                <c:pt idx="54">
                  <c:v>1.6804108930456532</c:v>
                </c:pt>
                <c:pt idx="55">
                  <c:v>1.7082283150807236</c:v>
                </c:pt>
                <c:pt idx="56">
                  <c:v>1.7359597396982216</c:v>
                </c:pt>
                <c:pt idx="57">
                  <c:v>1.7636066122742167</c:v>
                </c:pt>
                <c:pt idx="58">
                  <c:v>1.7911703585345589</c:v>
                </c:pt>
                <c:pt idx="59">
                  <c:v>1.8186523849893832</c:v>
                </c:pt>
                <c:pt idx="60">
                  <c:v>1.8460540793550921</c:v>
                </c:pt>
                <c:pt idx="61">
                  <c:v>1.8733768109641156</c:v>
                </c:pt>
                <c:pt idx="62">
                  <c:v>1.9006219311627297</c:v>
                </c:pt>
                <c:pt idx="63">
                  <c:v>1.9277907736972004</c:v>
                </c:pt>
                <c:pt idx="64">
                  <c:v>1.9548846550884944</c:v>
                </c:pt>
                <c:pt idx="65">
                  <c:v>1.9819048749957893</c:v>
                </c:pt>
                <c:pt idx="66">
                  <c:v>2.0088527165689904</c:v>
                </c:pt>
                <c:pt idx="67">
                  <c:v>2.0357294467904463</c:v>
                </c:pt>
                <c:pt idx="68">
                  <c:v>2.0625363168060371</c:v>
                </c:pt>
                <c:pt idx="69">
                  <c:v>2.0892745622457891</c:v>
                </c:pt>
                <c:pt idx="70">
                  <c:v>2.1159454035341536</c:v>
                </c:pt>
                <c:pt idx="71">
                  <c:v>2.1425500461900637</c:v>
                </c:pt>
                <c:pt idx="72">
                  <c:v>2.1690896811168678</c:v>
                </c:pt>
                <c:pt idx="73">
                  <c:v>2.195565484882215</c:v>
                </c:pt>
                <c:pt idx="74">
                  <c:v>2.2219786199879459</c:v>
                </c:pt>
                <c:pt idx="75">
                  <c:v>2.2483302351300245</c:v>
                </c:pt>
                <c:pt idx="76">
                  <c:v>2.2746214654485146</c:v>
                </c:pt>
                <c:pt idx="77">
                  <c:v>2.3008534327675947</c:v>
                </c:pt>
                <c:pt idx="78">
                  <c:v>2.3270272458255596</c:v>
                </c:pt>
                <c:pt idx="79">
                  <c:v>2.3531440004947521</c:v>
                </c:pt>
                <c:pt idx="80">
                  <c:v>2.3792047799913196</c:v>
                </c:pt>
                <c:pt idx="81">
                  <c:v>2.4052106550746739</c:v>
                </c:pt>
                <c:pt idx="82">
                  <c:v>2.431162684236492</c:v>
                </c:pt>
                <c:pt idx="83">
                  <c:v>2.457061913879063</c:v>
                </c:pt>
                <c:pt idx="84">
                  <c:v>2.4829093784827512</c:v>
                </c:pt>
                <c:pt idx="85">
                  <c:v>2.5087061007622986</c:v>
                </c:pt>
                <c:pt idx="86">
                  <c:v>2.5344530918116552</c:v>
                </c:pt>
                <c:pt idx="87">
                  <c:v>2.5601513512369669</c:v>
                </c:pt>
                <c:pt idx="88">
                  <c:v>2.5858018672773113</c:v>
                </c:pt>
                <c:pt idx="89">
                  <c:v>2.6114056169127107</c:v>
                </c:pt>
                <c:pt idx="90">
                  <c:v>2.6369635659588857</c:v>
                </c:pt>
                <c:pt idx="91">
                  <c:v>2.6624766691481607</c:v>
                </c:pt>
                <c:pt idx="92">
                  <c:v>2.6879458701958456</c:v>
                </c:pt>
                <c:pt idx="93">
                  <c:v>2.7133721018513568</c:v>
                </c:pt>
                <c:pt idx="94">
                  <c:v>2.7387562859332371</c:v>
                </c:pt>
                <c:pt idx="95">
                  <c:v>2.7640993333471613</c:v>
                </c:pt>
                <c:pt idx="96">
                  <c:v>2.7894021440859</c:v>
                </c:pt>
                <c:pt idx="97">
                  <c:v>2.8146656072101104</c:v>
                </c:pt>
                <c:pt idx="98">
                  <c:v>2.8398906008087059</c:v>
                </c:pt>
                <c:pt idx="99">
                  <c:v>2.8650779919374254</c:v>
                </c:pt>
                <c:pt idx="100">
                  <c:v>2.8902286365340868</c:v>
                </c:pt>
                <c:pt idx="101">
                  <c:v>2.9153433793088599</c:v>
                </c:pt>
                <c:pt idx="102">
                  <c:v>2.9404230536077325</c:v>
                </c:pt>
                <c:pt idx="103">
                  <c:v>2.9654684812471777</c:v>
                </c:pt>
                <c:pt idx="104">
                  <c:v>2.9904804723178429</c:v>
                </c:pt>
                <c:pt idx="105">
                  <c:v>3.0154598249549025</c:v>
                </c:pt>
                <c:pt idx="106">
                  <c:v>3.0404073250725099</c:v>
                </c:pt>
                <c:pt idx="107">
                  <c:v>3.0653237460595903</c:v>
                </c:pt>
                <c:pt idx="108">
                  <c:v>3.0902098484340188</c:v>
                </c:pt>
                <c:pt idx="109">
                  <c:v>3.115066379452025</c:v>
                </c:pt>
                <c:pt idx="110">
                  <c:v>3.1398940726694931</c:v>
                </c:pt>
                <c:pt idx="111">
                  <c:v>3.1646936474516663</c:v>
                </c:pt>
                <c:pt idx="112">
                  <c:v>3.1894658084276455</c:v>
                </c:pt>
                <c:pt idx="113">
                  <c:v>3.2142112448860005</c:v>
                </c:pt>
                <c:pt idx="114">
                  <c:v>3.2389306301078316</c:v>
                </c:pt>
                <c:pt idx="115">
                  <c:v>3.2636246206337205</c:v>
                </c:pt>
                <c:pt idx="116">
                  <c:v>3.2882938554612577</c:v>
                </c:pt>
                <c:pt idx="117">
                  <c:v>3.3129389551702513</c:v>
                </c:pt>
                <c:pt idx="118">
                  <c:v>3.3375605209733448</c:v>
                </c:pt>
                <c:pt idx="119">
                  <c:v>3.3621591336906702</c:v>
                </c:pt>
                <c:pt idx="120">
                  <c:v>3.3867353526483628</c:v>
                </c:pt>
                <c:pt idx="121">
                  <c:v>3.4112897145023364</c:v>
                </c:pt>
                <c:pt idx="122">
                  <c:v>3.4358227319906933</c:v>
                </c:pt>
                <c:pt idx="123">
                  <c:v>3.4603348926205677</c:v>
                </c:pt>
                <c:pt idx="124">
                  <c:v>3.4848266572980795</c:v>
                </c:pt>
                <c:pt idx="125">
                  <c:v>3.509298458913384</c:v>
                </c:pt>
                <c:pt idx="126">
                  <c:v>3.5337507008964861</c:v>
                </c:pt>
                <c:pt idx="127">
                  <c:v>3.5581837557634115</c:v>
                </c:pt>
                <c:pt idx="128">
                  <c:v>3.5825979636763021</c:v>
                </c:pt>
                <c:pt idx="129">
                  <c:v>3.6069936310447748</c:v>
                </c:pt>
                <c:pt idx="130">
                  <c:v>3.6313710291991157</c:v>
                </c:pt>
                <c:pt idx="131">
                  <c:v>3.6557303931682137</c:v>
                </c:pt>
                <c:pt idx="132">
                  <c:v>3.680071920596188</c:v>
                </c:pt>
                <c:pt idx="133">
                  <c:v>3.7043957708311082</c:v>
                </c:pt>
                <c:pt idx="134">
                  <c:v>3.7287020642167898</c:v>
                </c:pt>
                <c:pt idx="135">
                  <c:v>3.7529908816143061</c:v>
                </c:pt>
                <c:pt idx="136">
                  <c:v>3.7772622641737019</c:v>
                </c:pt>
                <c:pt idx="137">
                  <c:v>3.8015162133687403</c:v>
                </c:pt>
                <c:pt idx="138">
                  <c:v>3.825752691298876</c:v>
                </c:pt>
                <c:pt idx="139">
                  <c:v>3.8499716212536903</c:v>
                </c:pt>
                <c:pt idx="140">
                  <c:v>3.8741728885263864</c:v>
                </c:pt>
                <c:pt idx="141">
                  <c:v>3.8983563414553273</c:v>
                </c:pt>
                <c:pt idx="142">
                  <c:v>3.9225217926664775</c:v>
                </c:pt>
                <c:pt idx="143">
                  <c:v>3.9466690204853192</c:v>
                </c:pt>
                <c:pt idx="144">
                  <c:v>3.9707977704844679</c:v>
                </c:pt>
                <c:pt idx="145">
                  <c:v>3.9949077571327396</c:v>
                </c:pt>
                <c:pt idx="146">
                  <c:v>4.0189986655125489</c:v>
                </c:pt>
                <c:pt idx="147">
                  <c:v>4.043070153074952</c:v>
                </c:pt>
                <c:pt idx="148">
                  <c:v>4.0671218514049601</c:v>
                </c:pt>
                <c:pt idx="149">
                  <c:v>4.0911533679736145</c:v>
                </c:pt>
                <c:pt idx="150">
                  <c:v>4.1151642878573513</c:v>
                </c:pt>
                <c:pt idx="151">
                  <c:v>4.1391541754091765</c:v>
                </c:pt>
                <c:pt idx="152">
                  <c:v>4.1631225758699024</c:v>
                </c:pt>
                <c:pt idx="153">
                  <c:v>4.1870690169110363</c:v>
                </c:pt>
                <c:pt idx="154">
                  <c:v>4.2109930101038087</c:v>
                </c:pt>
                <c:pt idx="155">
                  <c:v>4.2348940523112759</c:v>
                </c:pt>
                <c:pt idx="156">
                  <c:v>4.2587716270023925</c:v>
                </c:pt>
                <c:pt idx="157">
                  <c:v>4.2826252054885252</c:v>
                </c:pt>
                <c:pt idx="158">
                  <c:v>4.3064542480840675</c:v>
                </c:pt>
                <c:pt idx="159">
                  <c:v>4.3302582051936911</c:v>
                </c:pt>
                <c:pt idx="160">
                  <c:v>4.3540365183293863</c:v>
                </c:pt>
                <c:pt idx="161">
                  <c:v>4.3777886210608354</c:v>
                </c:pt>
                <c:pt idx="162">
                  <c:v>4.401513939902884</c:v>
                </c:pt>
                <c:pt idx="163">
                  <c:v>4.4252118951439883</c:v>
                </c:pt>
                <c:pt idx="164">
                  <c:v>4.4488819016194796</c:v>
                </c:pt>
                <c:pt idx="165">
                  <c:v>4.4725233694334321</c:v>
                </c:pt>
                <c:pt idx="166">
                  <c:v>4.4961357046327679</c:v>
                </c:pt>
                <c:pt idx="167">
                  <c:v>4.5197183098370743</c:v>
                </c:pt>
                <c:pt idx="168">
                  <c:v>4.543270584827412</c:v>
                </c:pt>
                <c:pt idx="169">
                  <c:v>4.5667919270971922</c:v>
                </c:pt>
                <c:pt idx="170">
                  <c:v>4.5902817323679965</c:v>
                </c:pt>
                <c:pt idx="171">
                  <c:v>4.6137393950729919</c:v>
                </c:pt>
                <c:pt idx="172">
                  <c:v>4.6371643088104193</c:v>
                </c:pt>
                <c:pt idx="173">
                  <c:v>4.6605558667694167</c:v>
                </c:pt>
                <c:pt idx="174">
                  <c:v>4.6839134621302696</c:v>
                </c:pt>
                <c:pt idx="175">
                  <c:v>4.7072364884410076</c:v>
                </c:pt>
                <c:pt idx="176">
                  <c:v>4.7305243399720966</c:v>
                </c:pt>
                <c:pt idx="177">
                  <c:v>4.7537764120508443</c:v>
                </c:pt>
                <c:pt idx="178">
                  <c:v>4.7769921013769832</c:v>
                </c:pt>
                <c:pt idx="179">
                  <c:v>4.8001708063207795</c:v>
                </c:pt>
                <c:pt idx="180">
                  <c:v>4.8233119272048919</c:v>
                </c:pt>
                <c:pt idx="181">
                  <c:v>4.8464148665711031</c:v>
                </c:pt>
                <c:pt idx="182">
                  <c:v>4.8694790294329531</c:v>
                </c:pt>
                <c:pt idx="183">
                  <c:v>4.8925038235152041</c:v>
                </c:pt>
                <c:pt idx="184">
                  <c:v>4.9154886594809932</c:v>
                </c:pt>
                <c:pt idx="185">
                  <c:v>4.9384329511474592</c:v>
                </c:pt>
                <c:pt idx="186">
                  <c:v>4.9613361156905489</c:v>
                </c:pt>
                <c:pt idx="187">
                  <c:v>4.9841975738396691</c:v>
                </c:pt>
                <c:pt idx="188">
                  <c:v>5.0070167500627711</c:v>
                </c:pt>
                <c:pt idx="189">
                  <c:v>5.0297930727424234</c:v>
                </c:pt>
                <c:pt idx="190">
                  <c:v>5.0525259743433706</c:v>
                </c:pt>
                <c:pt idx="191">
                  <c:v>5.0752148915720463</c:v>
                </c:pt>
                <c:pt idx="192">
                  <c:v>5.0978592655284531</c:v>
                </c:pt>
                <c:pt idx="193">
                  <c:v>5.1204585418508142</c:v>
                </c:pt>
                <c:pt idx="194">
                  <c:v>5.1430121708533383</c:v>
                </c:pt>
                <c:pt idx="195">
                  <c:v>5.1655196076574423</c:v>
                </c:pt>
                <c:pt idx="196">
                  <c:v>5.1879803123167285</c:v>
                </c:pt>
                <c:pt idx="197">
                  <c:v>5.2103937499359994</c:v>
                </c:pt>
                <c:pt idx="198">
                  <c:v>5.2327593907845724</c:v>
                </c:pt>
                <c:pt idx="199">
                  <c:v>5.2550767104041363</c:v>
                </c:pt>
                <c:pt idx="200">
                  <c:v>5.2773451897113652</c:v>
                </c:pt>
                <c:pt idx="201">
                  <c:v>5.2995643150955081</c:v>
                </c:pt>
                <c:pt idx="202">
                  <c:v>5.3217335785111377</c:v>
                </c:pt>
                <c:pt idx="203">
                  <c:v>5.3438524775662506</c:v>
                </c:pt>
                <c:pt idx="204">
                  <c:v>5.3659205156058691</c:v>
                </c:pt>
                <c:pt idx="205">
                  <c:v>5.3879372017913196</c:v>
                </c:pt>
                <c:pt idx="206">
                  <c:v>5.4099020511753206</c:v>
                </c:pt>
                <c:pt idx="207">
                  <c:v>5.4318145847730293</c:v>
                </c:pt>
                <c:pt idx="208">
                  <c:v>5.4536743296291634</c:v>
                </c:pt>
                <c:pt idx="209">
                  <c:v>5.4754808188813371</c:v>
                </c:pt>
                <c:pt idx="210">
                  <c:v>5.4972335918197057</c:v>
                </c:pt>
                <c:pt idx="211">
                  <c:v>5.518932193943046</c:v>
                </c:pt>
                <c:pt idx="212">
                  <c:v>5.5405761770113662</c:v>
                </c:pt>
                <c:pt idx="213">
                  <c:v>5.5621650990951403</c:v>
                </c:pt>
                <c:pt idx="214">
                  <c:v>5.5836985246212691</c:v>
                </c:pt>
                <c:pt idx="215">
                  <c:v>5.6051760244158491</c:v>
                </c:pt>
                <c:pt idx="216">
                  <c:v>5.6265971757438322</c:v>
                </c:pt>
                <c:pt idx="217">
                  <c:v>5.6479615623456665</c:v>
                </c:pt>
                <c:pt idx="218">
                  <c:v>5.6692687744709831</c:v>
                </c:pt>
                <c:pt idx="219">
                  <c:v>5.690518408909413</c:v>
                </c:pt>
                <c:pt idx="220">
                  <c:v>5.7117100690185998</c:v>
                </c:pt>
                <c:pt idx="221">
                  <c:v>5.7328433647494776</c:v>
                </c:pt>
                <c:pt idx="222">
                  <c:v>5.7539179126688866</c:v>
                </c:pt>
                <c:pt idx="223">
                  <c:v>5.7749333359795809</c:v>
                </c:pt>
                <c:pt idx="224">
                  <c:v>5.7958892645376938</c:v>
                </c:pt>
                <c:pt idx="225">
                  <c:v>5.8167853348677312</c:v>
                </c:pt>
                <c:pt idx="226">
                  <c:v>5.8376211901751311</c:v>
                </c:pt>
                <c:pt idx="227">
                  <c:v>5.8583964803564701</c:v>
                </c:pt>
                <c:pt idx="228">
                  <c:v>5.8791108620073498</c:v>
                </c:pt>
                <c:pt idx="229">
                  <c:v>5.8997639984280363</c:v>
                </c:pt>
                <c:pt idx="230">
                  <c:v>5.9203555596268931</c:v>
                </c:pt>
                <c:pt idx="231">
                  <c:v>5.9408852223216639</c:v>
                </c:pt>
                <c:pt idx="232">
                  <c:v>5.9613526699386599</c:v>
                </c:pt>
                <c:pt idx="233">
                  <c:v>5.9817575926098892</c:v>
                </c:pt>
                <c:pt idx="234">
                  <c:v>6.0020996871681955</c:v>
                </c:pt>
                <c:pt idx="235">
                  <c:v>6.0223786571404361</c:v>
                </c:pt>
                <c:pt idx="236">
                  <c:v>6.0425942127387557</c:v>
                </c:pt>
                <c:pt idx="237">
                  <c:v>6.0627460708500029</c:v>
                </c:pt>
                <c:pt idx="238">
                  <c:v>6.0828339550233306</c:v>
                </c:pt>
                <c:pt idx="239">
                  <c:v>6.1028575954560313</c:v>
                </c:pt>
                <c:pt idx="240">
                  <c:v>6.1228167289776412</c:v>
                </c:pt>
                <c:pt idx="241">
                  <c:v>6.1427110990323692</c:v>
                </c:pt>
                <c:pt idx="242">
                  <c:v>6.1625404556598866</c:v>
                </c:pt>
                <c:pt idx="243">
                  <c:v>6.1823045554745226</c:v>
                </c:pt>
                <c:pt idx="244">
                  <c:v>6.2020031616429021</c:v>
                </c:pt>
                <c:pt idx="245">
                  <c:v>6.2216360438600775</c:v>
                </c:pt>
                <c:pt idx="246">
                  <c:v>6.2412029783241865</c:v>
                </c:pt>
                <c:pt idx="247">
                  <c:v>6.2607037477096812</c:v>
                </c:pt>
                <c:pt idx="248">
                  <c:v>6.2801381411391652</c:v>
                </c:pt>
                <c:pt idx="249">
                  <c:v>6.2995059541538811</c:v>
                </c:pt>
                <c:pt idx="250">
                  <c:v>6.3188069886828861</c:v>
                </c:pt>
                <c:pt idx="251">
                  <c:v>6.3380410530109543</c:v>
                </c:pt>
                <c:pt idx="252">
                  <c:v>6.3572079617452442</c:v>
                </c:pt>
                <c:pt idx="253">
                  <c:v>6.3763075357807679</c:v>
                </c:pt>
                <c:pt idx="254">
                  <c:v>6.395339602264702</c:v>
                </c:pt>
                <c:pt idx="255">
                  <c:v>6.4143039945595737</c:v>
                </c:pt>
                <c:pt idx="256">
                  <c:v>6.4332005522053608</c:v>
                </c:pt>
                <c:pt idx="257">
                  <c:v>6.4520291208805416</c:v>
                </c:pt>
                <c:pt idx="258">
                  <c:v>6.4707895523621293</c:v>
                </c:pt>
                <c:pt idx="259">
                  <c:v>6.4894817044847226</c:v>
                </c:pt>
                <c:pt idx="260">
                  <c:v>6.5081054410986168</c:v>
                </c:pt>
                <c:pt idx="261">
                  <c:v>6.5266606320270011</c:v>
                </c:pt>
                <c:pt idx="262">
                  <c:v>6.5451471530222758</c:v>
                </c:pt>
                <c:pt idx="263">
                  <c:v>6.5635648857215294</c:v>
                </c:pt>
                <c:pt idx="264">
                  <c:v>6.5819137176012026</c:v>
                </c:pt>
                <c:pt idx="265">
                  <c:v>6.6001935419309739</c:v>
                </c:pt>
                <c:pt idx="266">
                  <c:v>6.6184042577268993</c:v>
                </c:pt>
                <c:pt idx="267">
                  <c:v>6.6365457697038375</c:v>
                </c:pt>
                <c:pt idx="268">
                  <c:v>6.6546179882271899</c:v>
                </c:pt>
                <c:pt idx="269">
                  <c:v>6.6726208292639884</c:v>
                </c:pt>
                <c:pt idx="270">
                  <c:v>6.6905542143333623</c:v>
                </c:pt>
              </c:numCache>
            </c:numRef>
          </c:xVal>
          <c:yVal>
            <c:numRef>
              <c:f>'3ft'!$G$19:$G$289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'3ft'!$H$18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3.540369770824521E-2</c:v>
                </c:pt>
                <c:pt idx="2">
                  <c:v>7.0594730717680659E-2</c:v>
                </c:pt>
                <c:pt idx="3">
                  <c:v>0.10557683207692423</c:v>
                </c:pt>
                <c:pt idx="4">
                  <c:v>0.14035365388280052</c:v>
                </c:pt>
                <c:pt idx="5">
                  <c:v>0.17492876972461602</c:v>
                </c:pt>
                <c:pt idx="6">
                  <c:v>0.20930567703818906</c:v>
                </c:pt>
                <c:pt idx="7">
                  <c:v>0.243487799373618</c:v>
                </c:pt>
                <c:pt idx="8">
                  <c:v>0.27747848858056551</c:v>
                </c:pt>
                <c:pt idx="9">
                  <c:v>0.31128102691464588</c:v>
                </c:pt>
                <c:pt idx="10">
                  <c:v>0.34489862906832014</c:v>
                </c:pt>
                <c:pt idx="11">
                  <c:v>0.3783344441295341</c:v>
                </c:pt>
                <c:pt idx="12">
                  <c:v>0.41159155747117171</c:v>
                </c:pt>
                <c:pt idx="13">
                  <c:v>0.44467299257424597</c:v>
                </c:pt>
                <c:pt idx="14">
                  <c:v>0.47758171278760464</c:v>
                </c:pt>
                <c:pt idx="15">
                  <c:v>0.51032062302679337</c:v>
                </c:pt>
                <c:pt idx="16">
                  <c:v>0.5428925714145898</c:v>
                </c:pt>
                <c:pt idx="17">
                  <c:v>0.57530035086560272</c:v>
                </c:pt>
                <c:pt idx="18">
                  <c:v>0.60754670061721383</c:v>
                </c:pt>
                <c:pt idx="19">
                  <c:v>0.63963430770903296</c:v>
                </c:pt>
                <c:pt idx="20">
                  <c:v>0.67156580841293423</c:v>
                </c:pt>
                <c:pt idx="21">
                  <c:v>0.70334378961564414</c:v>
                </c:pt>
                <c:pt idx="22">
                  <c:v>0.73497079015575961</c:v>
                </c:pt>
                <c:pt idx="23">
                  <c:v>0.76644930211698781</c:v>
                </c:pt>
                <c:pt idx="24">
                  <c:v>0.797781772079317</c:v>
                </c:pt>
                <c:pt idx="25">
                  <c:v>0.82897060232974817</c:v>
                </c:pt>
                <c:pt idx="26">
                  <c:v>0.86001815203414378</c:v>
                </c:pt>
                <c:pt idx="27">
                  <c:v>0.89092673837167957</c:v>
                </c:pt>
                <c:pt idx="28">
                  <c:v>0.9216986376333175</c:v>
                </c:pt>
                <c:pt idx="29">
                  <c:v>0.95233608628565414</c:v>
                </c:pt>
                <c:pt idx="30">
                  <c:v>0.98284128200143983</c:v>
                </c:pt>
                <c:pt idx="31">
                  <c:v>1.0132163846580045</c:v>
                </c:pt>
                <c:pt idx="32">
                  <c:v>1.0434635173047719</c:v>
                </c:pt>
                <c:pt idx="33">
                  <c:v>1.0735847671009926</c:v>
                </c:pt>
                <c:pt idx="34">
                  <c:v>1.1035821862247748</c:v>
                </c:pt>
                <c:pt idx="35">
                  <c:v>1.1334577927544471</c:v>
                </c:pt>
                <c:pt idx="36">
                  <c:v>1.1632135715232406</c:v>
                </c:pt>
                <c:pt idx="37">
                  <c:v>1.1928514749482328</c:v>
                </c:pt>
                <c:pt idx="38">
                  <c:v>1.2223734238344615</c:v>
                </c:pt>
                <c:pt idx="39">
                  <c:v>1.2517813081550673</c:v>
                </c:pt>
                <c:pt idx="40">
                  <c:v>1.2810769878082984</c:v>
                </c:pt>
                <c:pt idx="41">
                  <c:v>1.3102622933521626</c:v>
                </c:pt>
                <c:pt idx="42">
                  <c:v>1.3393390267174883</c:v>
                </c:pt>
                <c:pt idx="43">
                  <c:v>1.3683089619001161</c:v>
                </c:pt>
                <c:pt idx="44">
                  <c:v>1.3971738456329144</c:v>
                </c:pt>
                <c:pt idx="45">
                  <c:v>1.425935398038283</c:v>
                </c:pt>
                <c:pt idx="46">
                  <c:v>1.454595313261777</c:v>
                </c:pt>
                <c:pt idx="47">
                  <c:v>1.4831552600874578</c:v>
                </c:pt>
                <c:pt idx="48">
                  <c:v>1.51161688253555</c:v>
                </c:pt>
                <c:pt idx="49">
                  <c:v>1.5399818004429597</c:v>
                </c:pt>
                <c:pt idx="50">
                  <c:v>1.5682516100271806</c:v>
                </c:pt>
                <c:pt idx="51">
                  <c:v>1.5964278844340947</c:v>
                </c:pt>
                <c:pt idx="52">
                  <c:v>1.62451217427015</c:v>
                </c:pt>
                <c:pt idx="53">
                  <c:v>1.6525060081193728</c:v>
                </c:pt>
                <c:pt idx="54">
                  <c:v>1.6804108930456532</c:v>
                </c:pt>
                <c:pt idx="55">
                  <c:v>1.7082283150807236</c:v>
                </c:pt>
                <c:pt idx="56">
                  <c:v>1.7359597396982216</c:v>
                </c:pt>
                <c:pt idx="57">
                  <c:v>1.7636066122742167</c:v>
                </c:pt>
                <c:pt idx="58">
                  <c:v>1.7911703585345589</c:v>
                </c:pt>
                <c:pt idx="59">
                  <c:v>1.8186523849893832</c:v>
                </c:pt>
                <c:pt idx="60">
                  <c:v>1.8460540793550921</c:v>
                </c:pt>
                <c:pt idx="61">
                  <c:v>1.8733768109641156</c:v>
                </c:pt>
                <c:pt idx="62">
                  <c:v>1.9006219311627297</c:v>
                </c:pt>
                <c:pt idx="63">
                  <c:v>1.9277907736972004</c:v>
                </c:pt>
                <c:pt idx="64">
                  <c:v>1.9548846550884944</c:v>
                </c:pt>
                <c:pt idx="65">
                  <c:v>1.9819048749957893</c:v>
                </c:pt>
                <c:pt idx="66">
                  <c:v>2.0088527165689904</c:v>
                </c:pt>
                <c:pt idx="67">
                  <c:v>2.0357294467904463</c:v>
                </c:pt>
                <c:pt idx="68">
                  <c:v>2.0625363168060371</c:v>
                </c:pt>
                <c:pt idx="69">
                  <c:v>2.0892745622457891</c:v>
                </c:pt>
                <c:pt idx="70">
                  <c:v>2.1159454035341536</c:v>
                </c:pt>
                <c:pt idx="71">
                  <c:v>2.1425500461900637</c:v>
                </c:pt>
                <c:pt idx="72">
                  <c:v>2.1690896811168678</c:v>
                </c:pt>
                <c:pt idx="73">
                  <c:v>2.195565484882215</c:v>
                </c:pt>
                <c:pt idx="74">
                  <c:v>2.2219786199879459</c:v>
                </c:pt>
                <c:pt idx="75">
                  <c:v>2.2483302351300245</c:v>
                </c:pt>
                <c:pt idx="76">
                  <c:v>2.2746214654485146</c:v>
                </c:pt>
                <c:pt idx="77">
                  <c:v>2.3008534327675947</c:v>
                </c:pt>
                <c:pt idx="78">
                  <c:v>2.3270272458255596</c:v>
                </c:pt>
                <c:pt idx="79">
                  <c:v>2.3531440004947521</c:v>
                </c:pt>
                <c:pt idx="80">
                  <c:v>2.3792047799913196</c:v>
                </c:pt>
                <c:pt idx="81">
                  <c:v>2.4052106550746739</c:v>
                </c:pt>
                <c:pt idx="82">
                  <c:v>2.431162684236492</c:v>
                </c:pt>
                <c:pt idx="83">
                  <c:v>2.457061913879063</c:v>
                </c:pt>
                <c:pt idx="84">
                  <c:v>2.4829093784827512</c:v>
                </c:pt>
                <c:pt idx="85">
                  <c:v>2.5087061007622986</c:v>
                </c:pt>
                <c:pt idx="86">
                  <c:v>2.5344530918116552</c:v>
                </c:pt>
                <c:pt idx="87">
                  <c:v>2.5601513512369669</c:v>
                </c:pt>
                <c:pt idx="88">
                  <c:v>2.5858018672773113</c:v>
                </c:pt>
                <c:pt idx="89">
                  <c:v>2.6114056169127107</c:v>
                </c:pt>
                <c:pt idx="90">
                  <c:v>2.6369635659588857</c:v>
                </c:pt>
                <c:pt idx="91">
                  <c:v>2.6624766691481607</c:v>
                </c:pt>
                <c:pt idx="92">
                  <c:v>2.6879458701958456</c:v>
                </c:pt>
                <c:pt idx="93">
                  <c:v>2.7133721018513568</c:v>
                </c:pt>
                <c:pt idx="94">
                  <c:v>2.7387562859332371</c:v>
                </c:pt>
                <c:pt idx="95">
                  <c:v>2.7640993333471613</c:v>
                </c:pt>
                <c:pt idx="96">
                  <c:v>2.7894021440859</c:v>
                </c:pt>
                <c:pt idx="97">
                  <c:v>2.8146656072101104</c:v>
                </c:pt>
                <c:pt idx="98">
                  <c:v>2.8398906008087059</c:v>
                </c:pt>
                <c:pt idx="99">
                  <c:v>2.8650779919374254</c:v>
                </c:pt>
                <c:pt idx="100">
                  <c:v>2.8902286365340868</c:v>
                </c:pt>
                <c:pt idx="101">
                  <c:v>2.9153433793088599</c:v>
                </c:pt>
                <c:pt idx="102">
                  <c:v>2.9404230536077325</c:v>
                </c:pt>
                <c:pt idx="103">
                  <c:v>2.9654684812471777</c:v>
                </c:pt>
                <c:pt idx="104">
                  <c:v>2.9904804723178429</c:v>
                </c:pt>
                <c:pt idx="105">
                  <c:v>3.0154598249549025</c:v>
                </c:pt>
                <c:pt idx="106">
                  <c:v>3.0404073250725099</c:v>
                </c:pt>
                <c:pt idx="107">
                  <c:v>3.0653237460595903</c:v>
                </c:pt>
                <c:pt idx="108">
                  <c:v>3.0902098484340188</c:v>
                </c:pt>
                <c:pt idx="109">
                  <c:v>3.115066379452025</c:v>
                </c:pt>
                <c:pt idx="110">
                  <c:v>3.1398940726694931</c:v>
                </c:pt>
                <c:pt idx="111">
                  <c:v>3.1646936474516663</c:v>
                </c:pt>
                <c:pt idx="112">
                  <c:v>3.1894658084276455</c:v>
                </c:pt>
                <c:pt idx="113">
                  <c:v>3.2142112448860005</c:v>
                </c:pt>
                <c:pt idx="114">
                  <c:v>3.2389306301078316</c:v>
                </c:pt>
                <c:pt idx="115">
                  <c:v>3.2636246206337205</c:v>
                </c:pt>
                <c:pt idx="116">
                  <c:v>3.2882938554612577</c:v>
                </c:pt>
                <c:pt idx="117">
                  <c:v>3.3129389551702513</c:v>
                </c:pt>
                <c:pt idx="118">
                  <c:v>3.3375605209733448</c:v>
                </c:pt>
                <c:pt idx="119">
                  <c:v>3.3621591336906702</c:v>
                </c:pt>
                <c:pt idx="120">
                  <c:v>3.3867353526483628</c:v>
                </c:pt>
                <c:pt idx="121">
                  <c:v>3.4112897145023364</c:v>
                </c:pt>
                <c:pt idx="122">
                  <c:v>3.4358227319906933</c:v>
                </c:pt>
                <c:pt idx="123">
                  <c:v>3.4603348926205677</c:v>
                </c:pt>
                <c:pt idx="124">
                  <c:v>3.4848266572980795</c:v>
                </c:pt>
                <c:pt idx="125">
                  <c:v>3.509298458913384</c:v>
                </c:pt>
                <c:pt idx="126">
                  <c:v>3.5337507008964861</c:v>
                </c:pt>
                <c:pt idx="127">
                  <c:v>3.5581837557634115</c:v>
                </c:pt>
                <c:pt idx="128">
                  <c:v>3.5825979636763021</c:v>
                </c:pt>
                <c:pt idx="129">
                  <c:v>3.6069936310447748</c:v>
                </c:pt>
                <c:pt idx="130">
                  <c:v>3.6313710291991157</c:v>
                </c:pt>
                <c:pt idx="131">
                  <c:v>3.6557303931682137</c:v>
                </c:pt>
                <c:pt idx="132">
                  <c:v>3.680071920596188</c:v>
                </c:pt>
                <c:pt idx="133">
                  <c:v>3.7043957708311082</c:v>
                </c:pt>
                <c:pt idx="134">
                  <c:v>3.7287020642167898</c:v>
                </c:pt>
                <c:pt idx="135">
                  <c:v>3.7529908816143061</c:v>
                </c:pt>
                <c:pt idx="136">
                  <c:v>3.7772622641737019</c:v>
                </c:pt>
                <c:pt idx="137">
                  <c:v>3.8015162133687403</c:v>
                </c:pt>
                <c:pt idx="138">
                  <c:v>3.825752691298876</c:v>
                </c:pt>
                <c:pt idx="139">
                  <c:v>3.8499716212536903</c:v>
                </c:pt>
                <c:pt idx="140">
                  <c:v>3.8741728885263864</c:v>
                </c:pt>
                <c:pt idx="141">
                  <c:v>3.8983563414553273</c:v>
                </c:pt>
                <c:pt idx="142">
                  <c:v>3.9225217926664775</c:v>
                </c:pt>
                <c:pt idx="143">
                  <c:v>3.9466690204853192</c:v>
                </c:pt>
                <c:pt idx="144">
                  <c:v>3.9707977704844679</c:v>
                </c:pt>
                <c:pt idx="145">
                  <c:v>3.9949077571327396</c:v>
                </c:pt>
                <c:pt idx="146">
                  <c:v>4.0189986655125489</c:v>
                </c:pt>
                <c:pt idx="147">
                  <c:v>4.043070153074952</c:v>
                </c:pt>
                <c:pt idx="148">
                  <c:v>4.0671218514049601</c:v>
                </c:pt>
                <c:pt idx="149">
                  <c:v>4.0911533679736145</c:v>
                </c:pt>
                <c:pt idx="150">
                  <c:v>4.1151642878573513</c:v>
                </c:pt>
                <c:pt idx="151">
                  <c:v>4.1391541754091765</c:v>
                </c:pt>
                <c:pt idx="152">
                  <c:v>4.1631225758699024</c:v>
                </c:pt>
                <c:pt idx="153">
                  <c:v>4.1870690169110363</c:v>
                </c:pt>
                <c:pt idx="154">
                  <c:v>4.2109930101038087</c:v>
                </c:pt>
                <c:pt idx="155">
                  <c:v>4.2348940523112759</c:v>
                </c:pt>
                <c:pt idx="156">
                  <c:v>4.2587716270023925</c:v>
                </c:pt>
                <c:pt idx="157">
                  <c:v>4.2826252054885252</c:v>
                </c:pt>
                <c:pt idx="158">
                  <c:v>4.3064542480840675</c:v>
                </c:pt>
                <c:pt idx="159">
                  <c:v>4.3302582051936911</c:v>
                </c:pt>
                <c:pt idx="160">
                  <c:v>4.3540365183293863</c:v>
                </c:pt>
                <c:pt idx="161">
                  <c:v>4.3777886210608354</c:v>
                </c:pt>
                <c:pt idx="162">
                  <c:v>4.401513939902884</c:v>
                </c:pt>
                <c:pt idx="163">
                  <c:v>4.4252118951439883</c:v>
                </c:pt>
                <c:pt idx="164">
                  <c:v>4.4488819016194796</c:v>
                </c:pt>
                <c:pt idx="165">
                  <c:v>4.4725233694334321</c:v>
                </c:pt>
                <c:pt idx="166">
                  <c:v>4.4961357046327679</c:v>
                </c:pt>
                <c:pt idx="167">
                  <c:v>4.5197183098370743</c:v>
                </c:pt>
                <c:pt idx="168">
                  <c:v>4.543270584827412</c:v>
                </c:pt>
                <c:pt idx="169">
                  <c:v>4.5667919270971922</c:v>
                </c:pt>
                <c:pt idx="170">
                  <c:v>4.5902817323679965</c:v>
                </c:pt>
                <c:pt idx="171">
                  <c:v>4.6137393950729919</c:v>
                </c:pt>
                <c:pt idx="172">
                  <c:v>4.6371643088104193</c:v>
                </c:pt>
                <c:pt idx="173">
                  <c:v>4.6605558667694167</c:v>
                </c:pt>
                <c:pt idx="174">
                  <c:v>4.6839134621302696</c:v>
                </c:pt>
                <c:pt idx="175">
                  <c:v>4.7072364884410076</c:v>
                </c:pt>
                <c:pt idx="176">
                  <c:v>4.7305243399720966</c:v>
                </c:pt>
                <c:pt idx="177">
                  <c:v>4.7537764120508443</c:v>
                </c:pt>
                <c:pt idx="178">
                  <c:v>4.7769921013769832</c:v>
                </c:pt>
                <c:pt idx="179">
                  <c:v>4.8001708063207795</c:v>
                </c:pt>
                <c:pt idx="180">
                  <c:v>4.8233119272048919</c:v>
                </c:pt>
                <c:pt idx="181">
                  <c:v>4.8464148665711031</c:v>
                </c:pt>
                <c:pt idx="182">
                  <c:v>4.8694790294329531</c:v>
                </c:pt>
                <c:pt idx="183">
                  <c:v>4.8925038235152041</c:v>
                </c:pt>
                <c:pt idx="184">
                  <c:v>4.9154886594809932</c:v>
                </c:pt>
                <c:pt idx="185">
                  <c:v>4.9384329511474592</c:v>
                </c:pt>
                <c:pt idx="186">
                  <c:v>4.9613361156905489</c:v>
                </c:pt>
                <c:pt idx="187">
                  <c:v>4.9841975738396691</c:v>
                </c:pt>
                <c:pt idx="188">
                  <c:v>5.0070167500627711</c:v>
                </c:pt>
                <c:pt idx="189">
                  <c:v>5.0297930727424234</c:v>
                </c:pt>
                <c:pt idx="190">
                  <c:v>5.0525259743433706</c:v>
                </c:pt>
                <c:pt idx="191">
                  <c:v>5.0752148915720463</c:v>
                </c:pt>
                <c:pt idx="192">
                  <c:v>5.0978592655284531</c:v>
                </c:pt>
                <c:pt idx="193">
                  <c:v>5.1204585418508142</c:v>
                </c:pt>
                <c:pt idx="194">
                  <c:v>5.1430121708533383</c:v>
                </c:pt>
                <c:pt idx="195">
                  <c:v>5.1655196076574423</c:v>
                </c:pt>
                <c:pt idx="196">
                  <c:v>5.1879803123167285</c:v>
                </c:pt>
                <c:pt idx="197">
                  <c:v>5.2103937499359994</c:v>
                </c:pt>
                <c:pt idx="198">
                  <c:v>5.2327593907845724</c:v>
                </c:pt>
                <c:pt idx="199">
                  <c:v>5.2550767104041363</c:v>
                </c:pt>
                <c:pt idx="200">
                  <c:v>5.2773451897113652</c:v>
                </c:pt>
                <c:pt idx="201">
                  <c:v>5.2995643150955081</c:v>
                </c:pt>
                <c:pt idx="202">
                  <c:v>5.3217335785111377</c:v>
                </c:pt>
                <c:pt idx="203">
                  <c:v>5.3438524775662506</c:v>
                </c:pt>
                <c:pt idx="204">
                  <c:v>5.3659205156058691</c:v>
                </c:pt>
                <c:pt idx="205">
                  <c:v>5.3879372017913196</c:v>
                </c:pt>
                <c:pt idx="206">
                  <c:v>5.4099020511753206</c:v>
                </c:pt>
                <c:pt idx="207">
                  <c:v>5.4318145847730293</c:v>
                </c:pt>
                <c:pt idx="208">
                  <c:v>5.4536743296291634</c:v>
                </c:pt>
                <c:pt idx="209">
                  <c:v>5.4754808188813371</c:v>
                </c:pt>
                <c:pt idx="210">
                  <c:v>5.4972335918197057</c:v>
                </c:pt>
                <c:pt idx="211">
                  <c:v>5.518932193943046</c:v>
                </c:pt>
                <c:pt idx="212">
                  <c:v>5.5405761770113662</c:v>
                </c:pt>
                <c:pt idx="213">
                  <c:v>5.5621650990951403</c:v>
                </c:pt>
                <c:pt idx="214">
                  <c:v>5.5836985246212691</c:v>
                </c:pt>
                <c:pt idx="215">
                  <c:v>5.6051760244158491</c:v>
                </c:pt>
                <c:pt idx="216">
                  <c:v>5.6265971757438322</c:v>
                </c:pt>
                <c:pt idx="217">
                  <c:v>5.6479615623456665</c:v>
                </c:pt>
                <c:pt idx="218">
                  <c:v>5.6692687744709831</c:v>
                </c:pt>
                <c:pt idx="219">
                  <c:v>5.690518408909413</c:v>
                </c:pt>
                <c:pt idx="220">
                  <c:v>5.7117100690185998</c:v>
                </c:pt>
                <c:pt idx="221">
                  <c:v>5.7328433647494776</c:v>
                </c:pt>
                <c:pt idx="222">
                  <c:v>5.7539179126688866</c:v>
                </c:pt>
                <c:pt idx="223">
                  <c:v>5.7749333359795809</c:v>
                </c:pt>
                <c:pt idx="224">
                  <c:v>5.7958892645376938</c:v>
                </c:pt>
                <c:pt idx="225">
                  <c:v>5.8167853348677312</c:v>
                </c:pt>
                <c:pt idx="226">
                  <c:v>5.8376211901751311</c:v>
                </c:pt>
                <c:pt idx="227">
                  <c:v>5.8583964803564701</c:v>
                </c:pt>
                <c:pt idx="228">
                  <c:v>5.8791108620073498</c:v>
                </c:pt>
                <c:pt idx="229">
                  <c:v>5.8997639984280363</c:v>
                </c:pt>
                <c:pt idx="230">
                  <c:v>5.9203555596268931</c:v>
                </c:pt>
                <c:pt idx="231">
                  <c:v>5.9408852223216639</c:v>
                </c:pt>
                <c:pt idx="232">
                  <c:v>5.9613526699386599</c:v>
                </c:pt>
                <c:pt idx="233">
                  <c:v>5.9817575926098892</c:v>
                </c:pt>
                <c:pt idx="234">
                  <c:v>6.0020996871681955</c:v>
                </c:pt>
                <c:pt idx="235">
                  <c:v>6.0223786571404361</c:v>
                </c:pt>
                <c:pt idx="236">
                  <c:v>6.0425942127387557</c:v>
                </c:pt>
                <c:pt idx="237">
                  <c:v>6.0627460708500029</c:v>
                </c:pt>
                <c:pt idx="238">
                  <c:v>6.0828339550233306</c:v>
                </c:pt>
                <c:pt idx="239">
                  <c:v>6.1028575954560313</c:v>
                </c:pt>
                <c:pt idx="240">
                  <c:v>6.1228167289776412</c:v>
                </c:pt>
                <c:pt idx="241">
                  <c:v>6.1427110990323692</c:v>
                </c:pt>
                <c:pt idx="242">
                  <c:v>6.1625404556598866</c:v>
                </c:pt>
                <c:pt idx="243">
                  <c:v>6.1823045554745226</c:v>
                </c:pt>
                <c:pt idx="244">
                  <c:v>6.2020031616429021</c:v>
                </c:pt>
                <c:pt idx="245">
                  <c:v>6.2216360438600775</c:v>
                </c:pt>
                <c:pt idx="246">
                  <c:v>6.2412029783241865</c:v>
                </c:pt>
                <c:pt idx="247">
                  <c:v>6.2607037477096812</c:v>
                </c:pt>
                <c:pt idx="248">
                  <c:v>6.2801381411391652</c:v>
                </c:pt>
                <c:pt idx="249">
                  <c:v>6.2995059541538811</c:v>
                </c:pt>
                <c:pt idx="250">
                  <c:v>6.3188069886828861</c:v>
                </c:pt>
                <c:pt idx="251">
                  <c:v>6.3380410530109543</c:v>
                </c:pt>
                <c:pt idx="252">
                  <c:v>6.3572079617452442</c:v>
                </c:pt>
                <c:pt idx="253">
                  <c:v>6.3763075357807679</c:v>
                </c:pt>
                <c:pt idx="254">
                  <c:v>6.395339602264702</c:v>
                </c:pt>
                <c:pt idx="255">
                  <c:v>6.4143039945595737</c:v>
                </c:pt>
                <c:pt idx="256">
                  <c:v>6.4332005522053608</c:v>
                </c:pt>
                <c:pt idx="257">
                  <c:v>6.4520291208805416</c:v>
                </c:pt>
                <c:pt idx="258">
                  <c:v>6.4707895523621293</c:v>
                </c:pt>
                <c:pt idx="259">
                  <c:v>6.4894817044847226</c:v>
                </c:pt>
                <c:pt idx="260">
                  <c:v>6.5081054410986168</c:v>
                </c:pt>
                <c:pt idx="261">
                  <c:v>6.5266606320270011</c:v>
                </c:pt>
                <c:pt idx="262">
                  <c:v>6.5451471530222758</c:v>
                </c:pt>
                <c:pt idx="263">
                  <c:v>6.5635648857215294</c:v>
                </c:pt>
                <c:pt idx="264">
                  <c:v>6.5819137176012026</c:v>
                </c:pt>
                <c:pt idx="265">
                  <c:v>6.6001935419309739</c:v>
                </c:pt>
                <c:pt idx="266">
                  <c:v>6.6184042577268993</c:v>
                </c:pt>
                <c:pt idx="267">
                  <c:v>6.6365457697038375</c:v>
                </c:pt>
                <c:pt idx="268">
                  <c:v>6.6546179882271899</c:v>
                </c:pt>
                <c:pt idx="269">
                  <c:v>6.6726208292639884</c:v>
                </c:pt>
                <c:pt idx="270">
                  <c:v>6.6905542143333623</c:v>
                </c:pt>
              </c:numCache>
            </c:numRef>
          </c:xVal>
          <c:yVal>
            <c:numRef>
              <c:f>'3ft'!$H$19:$H$289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491056"/>
        <c:axId val="604491448"/>
      </c:scatterChart>
      <c:valAx>
        <c:axId val="60449105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91448"/>
        <c:crosses val="max"/>
        <c:crossBetween val="midCat"/>
        <c:majorUnit val="2"/>
      </c:valAx>
      <c:valAx>
        <c:axId val="60449144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9105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'4ft'!$E$18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3.7330109762771395E-2</c:v>
                </c:pt>
                <c:pt idx="2">
                  <c:v>7.4423726655072034E-2</c:v>
                </c:pt>
                <c:pt idx="3">
                  <c:v>0.11128504628870559</c:v>
                </c:pt>
                <c:pt idx="4">
                  <c:v>0.1479181699425578</c:v>
                </c:pt>
                <c:pt idx="5">
                  <c:v>0.18432710748686987</c:v>
                </c:pt>
                <c:pt idx="6">
                  <c:v>0.2205157801962962</c:v>
                </c:pt>
                <c:pt idx="7">
                  <c:v>0.25648802345679911</c:v>
                </c:pt>
                <c:pt idx="8">
                  <c:v>0.29224758937116774</c:v>
                </c:pt>
                <c:pt idx="9">
                  <c:v>0.32779814926769679</c:v>
                </c:pt>
                <c:pt idx="10">
                  <c:v>0.36314329611632656</c:v>
                </c:pt>
                <c:pt idx="11">
                  <c:v>0.39828654685632281</c:v>
                </c:pt>
                <c:pt idx="12">
                  <c:v>0.43323134463936708</c:v>
                </c:pt>
                <c:pt idx="13">
                  <c:v>0.46798106099173137</c:v>
                </c:pt>
                <c:pt idx="14">
                  <c:v>0.50253899789902534</c:v>
                </c:pt>
                <c:pt idx="15">
                  <c:v>0.53690838981683009</c:v>
                </c:pt>
                <c:pt idx="16">
                  <c:v>0.571092405610367</c:v>
                </c:pt>
                <c:pt idx="17">
                  <c:v>0.60509415042619585</c:v>
                </c:pt>
                <c:pt idx="18">
                  <c:v>0.63891666749878762</c:v>
                </c:pt>
                <c:pt idx="19">
                  <c:v>0.67256293989468108</c:v>
                </c:pt>
                <c:pt idx="20">
                  <c:v>0.70603589219679908</c:v>
                </c:pt>
                <c:pt idx="21">
                  <c:v>0.73933839213137809</c:v>
                </c:pt>
                <c:pt idx="22">
                  <c:v>0.77247325213984608</c:v>
                </c:pt>
                <c:pt idx="23">
                  <c:v>0.80544323089787451</c:v>
                </c:pt>
                <c:pt idx="24">
                  <c:v>0.83825103478372354</c:v>
                </c:pt>
                <c:pt idx="25">
                  <c:v>0.87089931929790176</c:v>
                </c:pt>
                <c:pt idx="26">
                  <c:v>0.90339069043606679</c:v>
                </c:pt>
                <c:pt idx="27">
                  <c:v>0.93572770601700384</c:v>
                </c:pt>
                <c:pt idx="28">
                  <c:v>0.96791287696743566</c:v>
                </c:pt>
                <c:pt idx="29">
                  <c:v>0.99994866856533549</c:v>
                </c:pt>
                <c:pt idx="30">
                  <c:v>1.0318375016433408</c:v>
                </c:pt>
                <c:pt idx="31">
                  <c:v>1.063581753753791</c:v>
                </c:pt>
                <c:pt idx="32">
                  <c:v>1.0951837602968457</c:v>
                </c:pt>
                <c:pt idx="33">
                  <c:v>1.1266458156130734</c:v>
                </c:pt>
                <c:pt idx="34">
                  <c:v>1.1579701740418396</c:v>
                </c:pt>
                <c:pt idx="35">
                  <c:v>1.1891590509467642</c:v>
                </c:pt>
                <c:pt idx="36">
                  <c:v>1.2202146237094627</c:v>
                </c:pt>
                <c:pt idx="37">
                  <c:v>1.251139032692729</c:v>
                </c:pt>
                <c:pt idx="38">
                  <c:v>1.2819343821742739</c:v>
                </c:pt>
                <c:pt idx="39">
                  <c:v>1.3126027412520767</c:v>
                </c:pt>
                <c:pt idx="40">
                  <c:v>1.3431461447223678</c:v>
                </c:pt>
                <c:pt idx="41">
                  <c:v>1.3735665939312134</c:v>
                </c:pt>
                <c:pt idx="42">
                  <c:v>1.4038660576006308</c:v>
                </c:pt>
                <c:pt idx="43">
                  <c:v>1.4340464726301259</c:v>
                </c:pt>
                <c:pt idx="44">
                  <c:v>1.4641097448745035</c:v>
                </c:pt>
                <c:pt idx="45">
                  <c:v>1.4940577498987657</c:v>
                </c:pt>
                <c:pt idx="46">
                  <c:v>1.5238923337108783</c:v>
                </c:pt>
                <c:pt idx="47">
                  <c:v>1.5536153134731534</c:v>
                </c:pt>
                <c:pt idx="48">
                  <c:v>1.583228478192962</c:v>
                </c:pt>
                <c:pt idx="49">
                  <c:v>1.6127335893934629</c:v>
                </c:pt>
                <c:pt idx="50">
                  <c:v>1.6421323817650013</c:v>
                </c:pt>
                <c:pt idx="51">
                  <c:v>1.6714265637978059</c:v>
                </c:pt>
                <c:pt idx="52">
                  <c:v>1.7006166963644584</c:v>
                </c:pt>
                <c:pt idx="53">
                  <c:v>1.7297033317693786</c:v>
                </c:pt>
                <c:pt idx="54">
                  <c:v>1.7586881359416893</c:v>
                </c:pt>
                <c:pt idx="55">
                  <c:v>1.7875727501395224</c:v>
                </c:pt>
                <c:pt idx="56">
                  <c:v>1.8163587915222019</c:v>
                </c:pt>
                <c:pt idx="57">
                  <c:v>1.8450478537062205</c:v>
                </c:pt>
                <c:pt idx="58">
                  <c:v>1.8736415073055037</c:v>
                </c:pt>
                <c:pt idx="59">
                  <c:v>1.902141300456434</c:v>
                </c:pt>
                <c:pt idx="60">
                  <c:v>1.930548759328083</c:v>
                </c:pt>
                <c:pt idx="61">
                  <c:v>1.958865388618084</c:v>
                </c:pt>
                <c:pt idx="62">
                  <c:v>1.9870926720345543</c:v>
                </c:pt>
                <c:pt idx="63">
                  <c:v>2.0152320727644564</c:v>
                </c:pt>
                <c:pt idx="64">
                  <c:v>2.043285033928774</c:v>
                </c:pt>
                <c:pt idx="65">
                  <c:v>2.0712529790248504</c:v>
                </c:pt>
                <c:pt idx="66">
                  <c:v>2.0991373123562314</c:v>
                </c:pt>
                <c:pt idx="67">
                  <c:v>2.1269394194503266</c:v>
                </c:pt>
                <c:pt idx="68">
                  <c:v>2.1546606674641908</c:v>
                </c:pt>
                <c:pt idx="69">
                  <c:v>2.1823024055787119</c:v>
                </c:pt>
                <c:pt idx="70">
                  <c:v>2.2098659653814692</c:v>
                </c:pt>
                <c:pt idx="71">
                  <c:v>2.2373526612385173</c:v>
                </c:pt>
                <c:pt idx="72">
                  <c:v>2.2647637906553246</c:v>
                </c:pt>
                <c:pt idx="73">
                  <c:v>2.2921006346270909</c:v>
                </c:pt>
                <c:pt idx="74">
                  <c:v>2.3193644579786392</c:v>
                </c:pt>
                <c:pt idx="75">
                  <c:v>2.3465565096940737</c:v>
                </c:pt>
                <c:pt idx="76">
                  <c:v>2.3736780232363679</c:v>
                </c:pt>
                <c:pt idx="77">
                  <c:v>2.4007302168570388</c:v>
                </c:pt>
                <c:pt idx="78">
                  <c:v>2.4277142938960377</c:v>
                </c:pt>
                <c:pt idx="79">
                  <c:v>2.4546314430719827</c:v>
                </c:pt>
                <c:pt idx="80">
                  <c:v>2.481482838762826</c:v>
                </c:pt>
                <c:pt idx="81">
                  <c:v>2.5082696412770442</c:v>
                </c:pt>
                <c:pt idx="82">
                  <c:v>2.5349929971154106</c:v>
                </c:pt>
                <c:pt idx="83">
                  <c:v>2.5616540392233973</c:v>
                </c:pt>
                <c:pt idx="84">
                  <c:v>2.5882538872342291</c:v>
                </c:pt>
                <c:pt idx="85">
                  <c:v>2.6147936477025917</c:v>
                </c:pt>
                <c:pt idx="86">
                  <c:v>2.6412744143289779</c:v>
                </c:pt>
                <c:pt idx="87">
                  <c:v>2.6676972681746252</c:v>
                </c:pt>
                <c:pt idx="88">
                  <c:v>2.6940632778669822</c:v>
                </c:pt>
                <c:pt idx="89">
                  <c:v>2.7203734997956079</c:v>
                </c:pt>
                <c:pt idx="90">
                  <c:v>2.7466289782983844</c:v>
                </c:pt>
                <c:pt idx="91">
                  <c:v>2.7728307458378953</c:v>
                </c:pt>
                <c:pt idx="92">
                  <c:v>2.7989798231677834</c:v>
                </c:pt>
                <c:pt idx="93">
                  <c:v>2.8250772194888789</c:v>
                </c:pt>
                <c:pt idx="94">
                  <c:v>2.8511239325948434</c:v>
                </c:pt>
                <c:pt idx="95">
                  <c:v>2.8771209490070397</c:v>
                </c:pt>
                <c:pt idx="96">
                  <c:v>2.9030692440982975</c:v>
                </c:pt>
                <c:pt idx="97">
                  <c:v>2.9289697822051988</c:v>
                </c:pt>
                <c:pt idx="98">
                  <c:v>2.9548235167284522</c:v>
                </c:pt>
                <c:pt idx="99">
                  <c:v>2.9806313902208856</c:v>
                </c:pt>
                <c:pt idx="100">
                  <c:v>3.0063943344625139</c:v>
                </c:pt>
                <c:pt idx="101">
                  <c:v>3.0321132705220872</c:v>
                </c:pt>
                <c:pt idx="102">
                  <c:v>3.0577891088044571</c:v>
                </c:pt>
                <c:pt idx="103">
                  <c:v>3.0834227490830179</c:v>
                </c:pt>
                <c:pt idx="104">
                  <c:v>3.1090150805164103</c:v>
                </c:pt>
                <c:pt idx="105">
                  <c:v>3.1345669816485837</c:v>
                </c:pt>
                <c:pt idx="106">
                  <c:v>3.1600793203912239</c:v>
                </c:pt>
                <c:pt idx="107">
                  <c:v>3.1855529539874516</c:v>
                </c:pt>
                <c:pt idx="108">
                  <c:v>3.2109887289555892</c:v>
                </c:pt>
                <c:pt idx="109">
                  <c:v>3.2363874810116826</c:v>
                </c:pt>
                <c:pt idx="110">
                  <c:v>3.2617500349693347</c:v>
                </c:pt>
                <c:pt idx="111">
                  <c:v>3.2870772046152825</c:v>
                </c:pt>
                <c:pt idx="112">
                  <c:v>3.3123697925590041</c:v>
                </c:pt>
                <c:pt idx="113">
                  <c:v>3.3376285900545031</c:v>
                </c:pt>
                <c:pt idx="114">
                  <c:v>3.3628543767922592</c:v>
                </c:pt>
                <c:pt idx="115">
                  <c:v>3.3880479206591803</c:v>
                </c:pt>
                <c:pt idx="116">
                  <c:v>3.4132099774642346</c:v>
                </c:pt>
                <c:pt idx="117">
                  <c:v>3.4383412906272803</c:v>
                </c:pt>
                <c:pt idx="118">
                  <c:v>3.4634425908284623</c:v>
                </c:pt>
                <c:pt idx="119">
                  <c:v>3.4885145956154084</c:v>
                </c:pt>
                <c:pt idx="120">
                  <c:v>3.5135580089653327</c:v>
                </c:pt>
                <c:pt idx="121">
                  <c:v>3.5385735207990732</c:v>
                </c:pt>
                <c:pt idx="122">
                  <c:v>3.5635618064440426</c:v>
                </c:pt>
                <c:pt idx="123">
                  <c:v>3.588523526043081</c:v>
                </c:pt>
                <c:pt idx="124">
                  <c:v>3.6134593239063033</c:v>
                </c:pt>
                <c:pt idx="125">
                  <c:v>3.6383698278032166</c:v>
                </c:pt>
                <c:pt idx="126">
                  <c:v>3.6632556481927141</c:v>
                </c:pt>
                <c:pt idx="127">
                  <c:v>3.6881173773890388</c:v>
                </c:pt>
                <c:pt idx="128">
                  <c:v>3.7129555886624823</c:v>
                </c:pt>
                <c:pt idx="129">
                  <c:v>3.7377708352745049</c:v>
                </c:pt>
                <c:pt idx="130">
                  <c:v>3.7625636494481394</c:v>
                </c:pt>
                <c:pt idx="131">
                  <c:v>3.7873345412760262</c:v>
                </c:pt>
                <c:pt idx="132">
                  <c:v>3.8120839975702507</c:v>
                </c:pt>
                <c:pt idx="133">
                  <c:v>3.8368124806602992</c:v>
                </c:pt>
                <c:pt idx="134">
                  <c:v>3.861520427147966</c:v>
                </c:pt>
                <c:pt idx="135">
                  <c:v>3.8862082466308303</c:v>
                </c:pt>
                <c:pt idx="136">
                  <c:v>3.910876320408962</c:v>
                </c:pt>
                <c:pt idx="137">
                  <c:v>3.9355250001926572</c:v>
                </c:pt>
                <c:pt idx="138">
                  <c:v>3.960154606832095</c:v>
                </c:pt>
                <c:pt idx="139">
                  <c:v>3.9847654290926453</c:v>
                </c:pt>
                <c:pt idx="140">
                  <c:v>4.00935772250185</c:v>
                </c:pt>
                <c:pt idx="141">
                  <c:v>4.0339317082956319</c:v>
                </c:pt>
                <c:pt idx="142">
                  <c:v>4.0584875724917335</c:v>
                </c:pt>
                <c:pt idx="143">
                  <c:v>4.083025465117557</c:v>
                </c:pt>
                <c:pt idx="144">
                  <c:v>4.1075454996173208</c:v>
                </c:pt>
                <c:pt idx="145">
                  <c:v>4.1320477524597115</c:v>
                </c:pt>
                <c:pt idx="146">
                  <c:v>4.1565322629621555</c:v>
                </c:pt>
                <c:pt idx="147">
                  <c:v>4.1809990333416582</c:v>
                </c:pt>
                <c:pt idx="148">
                  <c:v>4.2054480289953018</c:v>
                </c:pt>
                <c:pt idx="149">
                  <c:v>4.2298791790063968</c:v>
                </c:pt>
                <c:pt idx="150">
                  <c:v>4.2542923768654441</c:v>
                </c:pt>
                <c:pt idx="151">
                  <c:v>4.2786874813889959</c:v>
                </c:pt>
                <c:pt idx="152">
                  <c:v>4.3030643178145267</c:v>
                </c:pt>
                <c:pt idx="153">
                  <c:v>4.3274226790458368</c:v>
                </c:pt>
                <c:pt idx="154">
                  <c:v>4.3517623270213841</c:v>
                </c:pt>
                <c:pt idx="155">
                  <c:v>4.3760829941772643</c:v>
                </c:pt>
                <c:pt idx="156">
                  <c:v>4.4003843849771451</c:v>
                </c:pt>
                <c:pt idx="157">
                  <c:v>4.4246661774831209</c:v>
                </c:pt>
                <c:pt idx="158">
                  <c:v>4.4489280249438616</c:v>
                </c:pt>
                <c:pt idx="159">
                  <c:v>4.4731695573793671</c:v>
                </c:pt>
                <c:pt idx="160">
                  <c:v>4.4973903831447899</c:v>
                </c:pt>
                <c:pt idx="161">
                  <c:v>4.5215900904590027</c:v>
                </c:pt>
                <c:pt idx="162">
                  <c:v>4.5457682488866418</c:v>
                </c:pt>
                <c:pt idx="163">
                  <c:v>4.5699244107651769</c:v>
                </c:pt>
                <c:pt idx="164">
                  <c:v>4.594058112571072</c:v>
                </c:pt>
                <c:pt idx="165">
                  <c:v>4.6181688762212456</c:v>
                </c:pt>
                <c:pt idx="166">
                  <c:v>4.642256210307834</c:v>
                </c:pt>
                <c:pt idx="167">
                  <c:v>4.6663196112657488</c:v>
                </c:pt>
                <c:pt idx="168">
                  <c:v>4.6903585644736578</c:v>
                </c:pt>
                <c:pt idx="169">
                  <c:v>4.7143725452899075</c:v>
                </c:pt>
                <c:pt idx="170">
                  <c:v>4.7383610200255735</c:v>
                </c:pt>
                <c:pt idx="171">
                  <c:v>4.7623234468572724</c:v>
                </c:pt>
                <c:pt idx="172">
                  <c:v>4.7862592766826699</c:v>
                </c:pt>
                <c:pt idx="173">
                  <c:v>4.8101679539218019</c:v>
                </c:pt>
                <c:pt idx="174">
                  <c:v>4.8340489172673831</c:v>
                </c:pt>
                <c:pt idx="175">
                  <c:v>4.8579016003872937</c:v>
                </c:pt>
                <c:pt idx="176">
                  <c:v>4.8817254325823551</c:v>
                </c:pt>
                <c:pt idx="177">
                  <c:v>4.9055198394024186</c:v>
                </c:pt>
                <c:pt idx="178">
                  <c:v>4.9292842432236439</c:v>
                </c:pt>
                <c:pt idx="179">
                  <c:v>4.953018063789723</c:v>
                </c:pt>
                <c:pt idx="180">
                  <c:v>4.9767207187196103</c:v>
                </c:pt>
                <c:pt idx="181">
                  <c:v>5.0003916239841955</c:v>
                </c:pt>
                <c:pt idx="182">
                  <c:v>5.0240301943541557</c:v>
                </c:pt>
                <c:pt idx="183">
                  <c:v>5.0476358438210873</c:v>
                </c:pt>
                <c:pt idx="184">
                  <c:v>5.0712079859938601</c:v>
                </c:pt>
                <c:pt idx="185">
                  <c:v>5.0947460344719753</c:v>
                </c:pt>
                <c:pt idx="186">
                  <c:v>5.1182494031975825</c:v>
                </c:pt>
                <c:pt idx="187">
                  <c:v>5.1417175067876748</c:v>
                </c:pt>
                <c:pt idx="188">
                  <c:v>5.1651497608478598</c:v>
                </c:pt>
                <c:pt idx="189">
                  <c:v>5.1885455822689828</c:v>
                </c:pt>
                <c:pt idx="190">
                  <c:v>5.2119043895077892</c:v>
                </c:pt>
                <c:pt idx="191">
                  <c:v>5.2352256028526938</c:v>
                </c:pt>
                <c:pt idx="192">
                  <c:v>5.2585086446756577</c:v>
                </c:pt>
                <c:pt idx="193">
                  <c:v>5.2817529396710734</c:v>
                </c:pt>
                <c:pt idx="194">
                  <c:v>5.3049579150824959</c:v>
                </c:pt>
                <c:pt idx="195">
                  <c:v>5.3281230009179721</c:v>
                </c:pt>
                <c:pt idx="196">
                  <c:v>5.3512476301546856</c:v>
                </c:pt>
                <c:pt idx="197">
                  <c:v>5.3743312389335411</c:v>
                </c:pt>
                <c:pt idx="198">
                  <c:v>5.3973732667442906</c:v>
                </c:pt>
                <c:pt idx="199">
                  <c:v>5.4203731566017384</c:v>
                </c:pt>
                <c:pt idx="200">
                  <c:v>5.4433303552135177</c:v>
                </c:pt>
                <c:pt idx="201">
                  <c:v>5.4662443131399083</c:v>
                </c:pt>
                <c:pt idx="202">
                  <c:v>5.4891144849461027</c:v>
                </c:pt>
                <c:pt idx="203">
                  <c:v>5.5119403293473184</c:v>
                </c:pt>
                <c:pt idx="204">
                  <c:v>5.5347213093471117</c:v>
                </c:pt>
                <c:pt idx="205">
                  <c:v>5.5574568923692169</c:v>
                </c:pt>
                <c:pt idx="206">
                  <c:v>5.5801465503832288</c:v>
                </c:pt>
                <c:pt idx="207">
                  <c:v>5.6027897600243941</c:v>
                </c:pt>
                <c:pt idx="208">
                  <c:v>5.6253860027077867</c:v>
                </c:pt>
                <c:pt idx="209">
                  <c:v>5.6479347647371014</c:v>
                </c:pt>
                <c:pt idx="210">
                  <c:v>5.6704355374082933</c:v>
                </c:pt>
                <c:pt idx="211">
                  <c:v>5.6928878171082671</c:v>
                </c:pt>
                <c:pt idx="212">
                  <c:v>5.7152911054088174</c:v>
                </c:pt>
                <c:pt idx="213">
                  <c:v>5.7376449091559953</c:v>
                </c:pt>
                <c:pt idx="214">
                  <c:v>5.7599487405550738</c:v>
                </c:pt>
                <c:pt idx="215">
                  <c:v>5.7822021172512637</c:v>
                </c:pt>
                <c:pt idx="216">
                  <c:v>5.8044045624063383</c:v>
                </c:pt>
                <c:pt idx="217">
                  <c:v>5.8265556047712916</c:v>
                </c:pt>
                <c:pt idx="218">
                  <c:v>5.8486547787551739</c:v>
                </c:pt>
                <c:pt idx="219">
                  <c:v>5.8707016244902164</c:v>
                </c:pt>
                <c:pt idx="220">
                  <c:v>5.8926956878933634</c:v>
                </c:pt>
                <c:pt idx="221">
                  <c:v>5.9146365207243266</c:v>
                </c:pt>
                <c:pt idx="222">
                  <c:v>5.936523680640251</c:v>
                </c:pt>
                <c:pt idx="223">
                  <c:v>5.9583567312471084</c:v>
                </c:pt>
                <c:pt idx="224">
                  <c:v>5.9801352421478908</c:v>
                </c:pt>
                <c:pt idx="225">
                  <c:v>6.0018587889877084</c:v>
                </c:pt>
                <c:pt idx="226">
                  <c:v>6.0235269534958658</c:v>
                </c:pt>
                <c:pt idx="227">
                  <c:v>6.0451393235250013</c:v>
                </c:pt>
                <c:pt idx="228">
                  <c:v>6.0666954930873631</c:v>
                </c:pt>
                <c:pt idx="229">
                  <c:v>6.088195062388297</c:v>
                </c:pt>
                <c:pt idx="230">
                  <c:v>6.1096376378570154</c:v>
                </c:pt>
                <c:pt idx="231">
                  <c:v>6.1310228321747182</c:v>
                </c:pt>
                <c:pt idx="232">
                  <c:v>6.1523502643001224</c:v>
                </c:pt>
                <c:pt idx="233">
                  <c:v>6.1736195594924732</c:v>
                </c:pt>
                <c:pt idx="234">
                  <c:v>6.1948303493320918</c:v>
                </c:pt>
                <c:pt idx="235">
                  <c:v>6.2159822717385191</c:v>
                </c:pt>
                <c:pt idx="236">
                  <c:v>6.2370749709863116</c:v>
                </c:pt>
                <c:pt idx="237">
                  <c:v>6.2581080977185488</c:v>
                </c:pt>
                <c:pt idx="238">
                  <c:v>6.2790813089581006</c:v>
                </c:pt>
                <c:pt idx="239">
                  <c:v>6.2999942681167109</c:v>
                </c:pt>
                <c:pt idx="240">
                  <c:v>6.3208466450019465</c:v>
                </c:pt>
                <c:pt idx="241">
                  <c:v>6.3416381158220609</c:v>
                </c:pt>
                <c:pt idx="242">
                  <c:v>6.3623683631888239</c:v>
                </c:pt>
                <c:pt idx="243">
                  <c:v>6.3830370761183621</c:v>
                </c:pt>
                <c:pt idx="244">
                  <c:v>6.4036439500300579</c:v>
                </c:pt>
                <c:pt idx="245">
                  <c:v>6.4241886867435536</c:v>
                </c:pt>
                <c:pt idx="246">
                  <c:v>6.4446709944739062</c:v>
                </c:pt>
                <c:pt idx="247">
                  <c:v>6.465090587824931</c:v>
                </c:pt>
                <c:pt idx="248">
                  <c:v>6.485447187780788</c:v>
                </c:pt>
                <c:pt idx="249">
                  <c:v>6.5057405216958415</c:v>
                </c:pt>
                <c:pt idx="250">
                  <c:v>6.5259703232828477</c:v>
                </c:pt>
                <c:pt idx="251">
                  <c:v>6.5461363325994997</c:v>
                </c:pt>
                <c:pt idx="252">
                  <c:v>6.5662382960333767</c:v>
                </c:pt>
                <c:pt idx="253">
                  <c:v>6.5862759662853394</c:v>
                </c:pt>
                <c:pt idx="254">
                  <c:v>6.6062491023514083</c:v>
                </c:pt>
                <c:pt idx="255">
                  <c:v>6.6261574695031591</c:v>
                </c:pt>
                <c:pt idx="256">
                  <c:v>6.6460008392666872</c:v>
                </c:pt>
                <c:pt idx="257">
                  <c:v>6.665778989400164</c:v>
                </c:pt>
                <c:pt idx="258">
                  <c:v>6.6854917038700332</c:v>
                </c:pt>
                <c:pt idx="259">
                  <c:v>6.7051387728258813</c:v>
                </c:pt>
                <c:pt idx="260">
                  <c:v>6.7247199925740153</c:v>
                </c:pt>
                <c:pt idx="261">
                  <c:v>6.7442351655497896</c:v>
                </c:pt>
                <c:pt idx="262">
                  <c:v>6.7636841002887165</c:v>
                </c:pt>
                <c:pt idx="263">
                  <c:v>6.7830666113963902</c:v>
                </c:pt>
                <c:pt idx="264">
                  <c:v>6.802382519517268</c:v>
                </c:pt>
                <c:pt idx="265">
                  <c:v>6.8216316513023356</c:v>
                </c:pt>
                <c:pt idx="266">
                  <c:v>6.8408138393756959</c:v>
                </c:pt>
                <c:pt idx="267">
                  <c:v>6.8599289223001145</c:v>
                </c:pt>
                <c:pt idx="268">
                  <c:v>6.8789767445415499</c:v>
                </c:pt>
                <c:pt idx="269">
                  <c:v>6.8979571564327076</c:v>
                </c:pt>
                <c:pt idx="270">
                  <c:v>6.9168700141356494</c:v>
                </c:pt>
              </c:numCache>
            </c:numRef>
          </c:xVal>
          <c:yVal>
            <c:numRef>
              <c:f>'4ft'!$E$19:$E$289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1.9646403398520709</c:v>
                </c:pt>
                <c:pt idx="2">
                  <c:v>2.1733322566176048</c:v>
                </c:pt>
                <c:pt idx="3">
                  <c:v>2.3795972515565573</c:v>
                </c:pt>
                <c:pt idx="4">
                  <c:v>2.5834653326018659</c:v>
                </c:pt>
                <c:pt idx="5">
                  <c:v>2.7849657921649533</c:v>
                </c:pt>
                <c:pt idx="6">
                  <c:v>2.9841272285879965</c:v>
                </c:pt>
                <c:pt idx="7">
                  <c:v>3.1809775667818045</c:v>
                </c:pt>
                <c:pt idx="8">
                  <c:v>3.3755440780859689</c:v>
                </c:pt>
                <c:pt idx="9">
                  <c:v>3.5678533993860415</c:v>
                </c:pt>
                <c:pt idx="10">
                  <c:v>3.757931551520687</c:v>
                </c:pt>
                <c:pt idx="11">
                  <c:v>3.9458039570100598</c:v>
                </c:pt>
                <c:pt idx="12">
                  <c:v>4.1314954571350588</c:v>
                </c:pt>
                <c:pt idx="13">
                  <c:v>4.315030328395606</c:v>
                </c:pt>
                <c:pt idx="14">
                  <c:v>4.4964322983746774</c:v>
                </c:pt>
                <c:pt idx="15">
                  <c:v>4.6757245610334772</c:v>
                </c:pt>
                <c:pt idx="16">
                  <c:v>4.8529297914618867</c:v>
                </c:pt>
                <c:pt idx="17">
                  <c:v>5.0280701601071254</c:v>
                </c:pt>
                <c:pt idx="18">
                  <c:v>5.2011673465024373</c:v>
                </c:pt>
                <c:pt idx="19">
                  <c:v>5.3722425525165605</c:v>
                </c:pt>
                <c:pt idx="20">
                  <c:v>5.5413165151437305</c:v>
                </c:pt>
                <c:pt idx="21">
                  <c:v>5.7084095188530188</c:v>
                </c:pt>
                <c:pt idx="22">
                  <c:v>5.8735414075149164</c:v>
                </c:pt>
                <c:pt idx="23">
                  <c:v>6.0367315959222196</c:v>
                </c:pt>
                <c:pt idx="24">
                  <c:v>6.1979990809214813</c:v>
                </c:pt>
                <c:pt idx="25">
                  <c:v>6.357362452170519</c:v>
                </c:pt>
                <c:pt idx="26">
                  <c:v>6.5148399025367647</c:v>
                </c:pt>
                <c:pt idx="27">
                  <c:v>6.6704492381505514</c:v>
                </c:pt>
                <c:pt idx="28">
                  <c:v>6.824207888126792</c:v>
                </c:pt>
                <c:pt idx="29">
                  <c:v>6.9761329139678852</c:v>
                </c:pt>
                <c:pt idx="30">
                  <c:v>7.1262410186601173</c:v>
                </c:pt>
                <c:pt idx="31">
                  <c:v>7.2745485554752589</c:v>
                </c:pt>
                <c:pt idx="32">
                  <c:v>7.4210715364885536</c:v>
                </c:pt>
                <c:pt idx="33">
                  <c:v>7.5658256408237783</c:v>
                </c:pt>
                <c:pt idx="34">
                  <c:v>7.7088262226356052</c:v>
                </c:pt>
                <c:pt idx="35">
                  <c:v>7.8500883188390267</c:v>
                </c:pt>
                <c:pt idx="36">
                  <c:v>7.9896266565951999</c:v>
                </c:pt>
                <c:pt idx="37">
                  <c:v>8.1274556605626405</c:v>
                </c:pt>
                <c:pt idx="38">
                  <c:v>8.2635894599223381</c:v>
                </c:pt>
                <c:pt idx="39">
                  <c:v>8.3980418951849654</c:v>
                </c:pt>
                <c:pt idx="40">
                  <c:v>8.5308265247880435</c:v>
                </c:pt>
                <c:pt idx="41">
                  <c:v>8.6619566314905629</c:v>
                </c:pt>
                <c:pt idx="42">
                  <c:v>8.7914452285722611</c:v>
                </c:pt>
                <c:pt idx="43">
                  <c:v>8.919305065844453</c:v>
                </c:pt>
                <c:pt idx="44">
                  <c:v>9.0455486354790224</c:v>
                </c:pt>
                <c:pt idx="45">
                  <c:v>9.170188177661915</c:v>
                </c:pt>
                <c:pt idx="46">
                  <c:v>9.2932356860772067</c:v>
                </c:pt>
                <c:pt idx="47">
                  <c:v>9.4147029132275755</c:v>
                </c:pt>
                <c:pt idx="48">
                  <c:v>9.5346013755967789</c:v>
                </c:pt>
                <c:pt idx="49">
                  <c:v>9.6529423586594927</c:v>
                </c:pt>
                <c:pt idx="50">
                  <c:v>9.7697369217436751</c:v>
                </c:pt>
                <c:pt idx="51">
                  <c:v>9.8863353767016076</c:v>
                </c:pt>
                <c:pt idx="52">
                  <c:v>10.002739172204267</c:v>
                </c:pt>
                <c:pt idx="53">
                  <c:v>10.117610254392996</c:v>
                </c:pt>
                <c:pt idx="54">
                  <c:v>10.230959187761281</c:v>
                </c:pt>
                <c:pt idx="55">
                  <c:v>10.342796325577552</c:v>
                </c:pt>
                <c:pt idx="56">
                  <c:v>10.453131814171327</c:v>
                </c:pt>
                <c:pt idx="57">
                  <c:v>10.561975597095813</c:v>
                </c:pt>
                <c:pt idx="58">
                  <c:v>10.669337419171024</c:v>
                </c:pt>
                <c:pt idx="59">
                  <c:v>10.775226830411228</c:v>
                </c:pt>
                <c:pt idx="60">
                  <c:v>10.879653189840457</c:v>
                </c:pt>
                <c:pt idx="61">
                  <c:v>10.982625669199637</c:v>
                </c:pt>
                <c:pt idx="62">
                  <c:v>11.08415325654876</c:v>
                </c:pt>
                <c:pt idx="63">
                  <c:v>11.184244759767429</c:v>
                </c:pt>
                <c:pt idx="64">
                  <c:v>11.282908809956922</c:v>
                </c:pt>
                <c:pt idx="65">
                  <c:v>11.380153864746855</c:v>
                </c:pt>
                <c:pt idx="66">
                  <c:v>11.475988211509407</c:v>
                </c:pt>
                <c:pt idx="67">
                  <c:v>11.570419970483911</c:v>
                </c:pt>
                <c:pt idx="68">
                  <c:v>11.663457097814593</c:v>
                </c:pt>
                <c:pt idx="69">
                  <c:v>11.755107388504065</c:v>
                </c:pt>
                <c:pt idx="70">
                  <c:v>11.845378479285142</c:v>
                </c:pt>
                <c:pt idx="71">
                  <c:v>11.934277851413425</c:v>
                </c:pt>
                <c:pt idx="72">
                  <c:v>12.021812833383029</c:v>
                </c:pt>
                <c:pt idx="73">
                  <c:v>12.107990603567732</c:v>
                </c:pt>
                <c:pt idx="74">
                  <c:v>12.192818192789776</c:v>
                </c:pt>
                <c:pt idx="75">
                  <c:v>12.27630248681843</c:v>
                </c:pt>
                <c:pt idx="76">
                  <c:v>12.358450228800395</c:v>
                </c:pt>
                <c:pt idx="77">
                  <c:v>12.439268021624038</c:v>
                </c:pt>
                <c:pt idx="78">
                  <c:v>12.518762330219392</c:v>
                </c:pt>
                <c:pt idx="79">
                  <c:v>12.596939483795781</c:v>
                </c:pt>
                <c:pt idx="80">
                  <c:v>12.673805678018892</c:v>
                </c:pt>
                <c:pt idx="81">
                  <c:v>12.749366977129043</c:v>
                </c:pt>
                <c:pt idx="82">
                  <c:v>12.823629316002343</c:v>
                </c:pt>
                <c:pt idx="83">
                  <c:v>12.896598502156413</c:v>
                </c:pt>
                <c:pt idx="84">
                  <c:v>12.96828021770226</c:v>
                </c:pt>
                <c:pt idx="85">
                  <c:v>13.038680021243877</c:v>
                </c:pt>
                <c:pt idx="86">
                  <c:v>13.107803349727098</c:v>
                </c:pt>
                <c:pt idx="87">
                  <c:v>13.175655520239173</c:v>
                </c:pt>
                <c:pt idx="88">
                  <c:v>13.242241731760547</c:v>
                </c:pt>
                <c:pt idx="89">
                  <c:v>13.307567066870241</c:v>
                </c:pt>
                <c:pt idx="90">
                  <c:v>13.371636493406243</c:v>
                </c:pt>
                <c:pt idx="91">
                  <c:v>13.43445486608228</c:v>
                </c:pt>
                <c:pt idx="92">
                  <c:v>13.496026928062323</c:v>
                </c:pt>
                <c:pt idx="93">
                  <c:v>13.556357312494161</c:v>
                </c:pt>
                <c:pt idx="94">
                  <c:v>13.61545054400337</c:v>
                </c:pt>
                <c:pt idx="95">
                  <c:v>13.673311040149002</c:v>
                </c:pt>
                <c:pt idx="96">
                  <c:v>13.729943112842305</c:v>
                </c:pt>
                <c:pt idx="97">
                  <c:v>13.785350969729789</c:v>
                </c:pt>
                <c:pt idx="98">
                  <c:v>13.839538715541988</c:v>
                </c:pt>
                <c:pt idx="99">
                  <c:v>13.892510353409245</c:v>
                </c:pt>
                <c:pt idx="100">
                  <c:v>13.944269786145901</c:v>
                </c:pt>
                <c:pt idx="101">
                  <c:v>13.994820817504285</c:v>
                </c:pt>
                <c:pt idx="102">
                  <c:v>14.044167153399952</c:v>
                </c:pt>
                <c:pt idx="103">
                  <c:v>14.09231240310965</c:v>
                </c:pt>
                <c:pt idx="104">
                  <c:v>14.139260080443588</c:v>
                </c:pt>
                <c:pt idx="105">
                  <c:v>14.18501360489361</c:v>
                </c:pt>
                <c:pt idx="106">
                  <c:v>14.229576302759025</c:v>
                </c:pt>
                <c:pt idx="107">
                  <c:v>14.272951408251874</c:v>
                </c:pt>
                <c:pt idx="108">
                  <c:v>14.315142064583618</c:v>
                </c:pt>
                <c:pt idx="109">
                  <c:v>14.356151325035309</c:v>
                </c:pt>
                <c:pt idx="110">
                  <c:v>14.395982154013518</c:v>
                </c:pt>
                <c:pt idx="111">
                  <c:v>14.434637428094456</c:v>
                </c:pt>
                <c:pt idx="112">
                  <c:v>14.472119937058977</c:v>
                </c:pt>
                <c:pt idx="113">
                  <c:v>14.508432384921377</c:v>
                </c:pt>
                <c:pt idx="114">
                  <c:v>14.54357739095523</c:v>
                </c:pt>
                <c:pt idx="115">
                  <c:v>14.577557490719807</c:v>
                </c:pt>
                <c:pt idx="116">
                  <c:v>14.610375137091049</c:v>
                </c:pt>
                <c:pt idx="117">
                  <c:v>14.642032701301456</c:v>
                </c:pt>
                <c:pt idx="118">
                  <c:v>14.672532473993792</c:v>
                </c:pt>
                <c:pt idx="119">
                  <c:v>14.701876666294023</c:v>
                </c:pt>
                <c:pt idx="120">
                  <c:v>14.730067410909589</c:v>
                </c:pt>
                <c:pt idx="121">
                  <c:v>14.757106763259738</c:v>
                </c:pt>
                <c:pt idx="122">
                  <c:v>14.782996702645498</c:v>
                </c:pt>
                <c:pt idx="123">
                  <c:v>14.807739133467654</c:v>
                </c:pt>
                <c:pt idx="124">
                  <c:v>14.831335886502082</c:v>
                </c:pt>
                <c:pt idx="125">
                  <c:v>14.853788720242726</c:v>
                </c:pt>
                <c:pt idx="126">
                  <c:v>14.875099322323628</c:v>
                </c:pt>
                <c:pt idx="127">
                  <c:v>14.895269311032425</c:v>
                </c:pt>
                <c:pt idx="128">
                  <c:v>14.914300236928909</c:v>
                </c:pt>
                <c:pt idx="129">
                  <c:v>14.932193584583228</c:v>
                </c:pt>
                <c:pt idx="130">
                  <c:v>14.94895077444933</c:v>
                </c:pt>
                <c:pt idx="131">
                  <c:v>14.964573164889995</c:v>
                </c:pt>
                <c:pt idx="132">
                  <c:v>14.979062054370365</c:v>
                </c:pt>
                <c:pt idx="133">
                  <c:v>14.992418683837036</c:v>
                </c:pt>
                <c:pt idx="134">
                  <c:v>15.00464423929939</c:v>
                </c:pt>
                <c:pt idx="135">
                  <c:v>15.015739854628897</c:v>
                </c:pt>
                <c:pt idx="136">
                  <c:v>15.025706614590305</c:v>
                </c:pt>
                <c:pt idx="137">
                  <c:v>15.034545558115907</c:v>
                </c:pt>
                <c:pt idx="138">
                  <c:v>15.042257681830376</c:v>
                </c:pt>
                <c:pt idx="139">
                  <c:v>15.048843943828832</c:v>
                </c:pt>
                <c:pt idx="140">
                  <c:v>15.054305267704914</c:v>
                </c:pt>
                <c:pt idx="141">
                  <c:v>15.058642546818916</c:v>
                </c:pt>
                <c:pt idx="142">
                  <c:v>15.06185664878851</c:v>
                </c:pt>
                <c:pt idx="143">
                  <c:v>15.063948420176828</c:v>
                </c:pt>
                <c:pt idx="144">
                  <c:v>15.064918691345019</c:v>
                </c:pt>
                <c:pt idx="145">
                  <c:v>15.064768281429346</c:v>
                </c:pt>
                <c:pt idx="146">
                  <c:v>15.063498003397106</c:v>
                </c:pt>
                <c:pt idx="147">
                  <c:v>15.06110866913146</c:v>
                </c:pt>
                <c:pt idx="148">
                  <c:v>15.057601094493142</c:v>
                </c:pt>
                <c:pt idx="149">
                  <c:v>15.052976104307097</c:v>
                </c:pt>
                <c:pt idx="150">
                  <c:v>15.0472345372244</c:v>
                </c:pt>
                <c:pt idx="151">
                  <c:v>15.040377250414128</c:v>
                </c:pt>
                <c:pt idx="152">
                  <c:v>15.032405124045834</c:v>
                </c:pt>
                <c:pt idx="153">
                  <c:v>15.023319065530339</c:v>
                </c:pt>
                <c:pt idx="154">
                  <c:v>15.013120013494348</c:v>
                </c:pt>
                <c:pt idx="155">
                  <c:v>15.001808941472165</c:v>
                </c:pt>
                <c:pt idx="156">
                  <c:v>14.989386861305304</c:v>
                </c:pt>
                <c:pt idx="157">
                  <c:v>14.975854826247504</c:v>
                </c:pt>
                <c:pt idx="158">
                  <c:v>14.96121393377849</c:v>
                </c:pt>
                <c:pt idx="159">
                  <c:v>14.945465328134572</c:v>
                </c:pt>
                <c:pt idx="160">
                  <c:v>14.928610202567821</c:v>
                </c:pt>
                <c:pt idx="161">
                  <c:v>14.910649801348201</c:v>
                </c:pt>
                <c:pt idx="162">
                  <c:v>14.891585421524725</c:v>
                </c:pt>
                <c:pt idx="163">
                  <c:v>14.871418414462639</c:v>
                </c:pt>
                <c:pt idx="164">
                  <c:v>14.85015018717389</c:v>
                </c:pt>
                <c:pt idx="165">
                  <c:v>14.827782203457932</c:v>
                </c:pt>
                <c:pt idx="166">
                  <c:v>14.804315984869303</c:v>
                </c:pt>
                <c:pt idx="167">
                  <c:v>14.77975311152758</c:v>
                </c:pt>
                <c:pt idx="168">
                  <c:v>14.754095222784308</c:v>
                </c:pt>
                <c:pt idx="169">
                  <c:v>14.727344017760384</c:v>
                </c:pt>
                <c:pt idx="170">
                  <c:v>14.699501255766275</c:v>
                </c:pt>
                <c:pt idx="171">
                  <c:v>14.670568756616303</c:v>
                </c:pt>
                <c:pt idx="172">
                  <c:v>14.640548400847184</c:v>
                </c:pt>
                <c:pt idx="173">
                  <c:v>14.60944212984997</c:v>
                </c:pt>
                <c:pt idx="174">
                  <c:v>14.577251945923633</c:v>
                </c:pt>
                <c:pt idx="175">
                  <c:v>14.543979912257601</c:v>
                </c:pt>
                <c:pt idx="176">
                  <c:v>14.509628152849855</c:v>
                </c:pt>
                <c:pt idx="177">
                  <c:v>14.474198852366399</c:v>
                </c:pt>
                <c:pt idx="178">
                  <c:v>14.437694255947353</c:v>
                </c:pt>
                <c:pt idx="179">
                  <c:v>14.400116668964284</c:v>
                </c:pt>
                <c:pt idx="180">
                  <c:v>14.361468456732954</c:v>
                </c:pt>
                <c:pt idx="181">
                  <c:v>14.321752044185143</c:v>
                </c:pt>
                <c:pt idx="182">
                  <c:v>14.280969915502887</c:v>
                </c:pt>
                <c:pt idx="183">
                  <c:v>14.239124613718051</c:v>
                </c:pt>
                <c:pt idx="184">
                  <c:v>14.196218740279919</c:v>
                </c:pt>
                <c:pt idx="185">
                  <c:v>14.152254954593145</c:v>
                </c:pt>
                <c:pt idx="186">
                  <c:v>14.107235973528237</c:v>
                </c:pt>
                <c:pt idx="187">
                  <c:v>14.061164570906501</c:v>
                </c:pt>
                <c:pt idx="188">
                  <c:v>14.014043576961189</c:v>
                </c:pt>
                <c:pt idx="189">
                  <c:v>13.965875877776458</c:v>
                </c:pt>
                <c:pt idx="190">
                  <c:v>13.916664414705586</c:v>
                </c:pt>
                <c:pt idx="191">
                  <c:v>13.866412183769784</c:v>
                </c:pt>
                <c:pt idx="192">
                  <c:v>13.81512223503881</c:v>
                </c:pt>
                <c:pt idx="193">
                  <c:v>13.762797671994534</c:v>
                </c:pt>
                <c:pt idx="194">
                  <c:v>13.709441650878473</c:v>
                </c:pt>
                <c:pt idx="195">
                  <c:v>13.655057380024285</c:v>
                </c:pt>
                <c:pt idx="196">
                  <c:v>13.599648119176114</c:v>
                </c:pt>
                <c:pt idx="197">
                  <c:v>13.543217178793638</c:v>
                </c:pt>
                <c:pt idx="198">
                  <c:v>13.48576791934461</c:v>
                </c:pt>
                <c:pt idx="199">
                  <c:v>13.427303750585645</c:v>
                </c:pt>
                <c:pt idx="200">
                  <c:v>13.367828130831963</c:v>
                </c:pt>
                <c:pt idx="201">
                  <c:v>13.307344566216754</c:v>
                </c:pt>
                <c:pt idx="202">
                  <c:v>13.245856609940825</c:v>
                </c:pt>
                <c:pt idx="203">
                  <c:v>13.183367861513112</c:v>
                </c:pt>
                <c:pt idx="204">
                  <c:v>13.119881965982676</c:v>
                </c:pt>
                <c:pt idx="205">
                  <c:v>13.055402613162727</c:v>
                </c:pt>
                <c:pt idx="206">
                  <c:v>12.98993353684722</c:v>
                </c:pt>
                <c:pt idx="207">
                  <c:v>12.923478514020559</c:v>
                </c:pt>
                <c:pt idx="208">
                  <c:v>12.856041364060902</c:v>
                </c:pt>
                <c:pt idx="209">
                  <c:v>12.787625947937567</c:v>
                </c:pt>
                <c:pt idx="210">
                  <c:v>12.718236167403012</c:v>
                </c:pt>
                <c:pt idx="211">
                  <c:v>12.64787596417985</c:v>
                </c:pt>
                <c:pt idx="212">
                  <c:v>12.57654931914335</c:v>
                </c:pt>
                <c:pt idx="213">
                  <c:v>12.504260251499876</c:v>
                </c:pt>
                <c:pt idx="214">
                  <c:v>12.431012817961662</c:v>
                </c:pt>
                <c:pt idx="215">
                  <c:v>12.356811111918379</c:v>
                </c:pt>
                <c:pt idx="216">
                  <c:v>12.281659262605869</c:v>
                </c:pt>
                <c:pt idx="217">
                  <c:v>12.205561434272463</c:v>
                </c:pt>
                <c:pt idx="218">
                  <c:v>12.128521825343272</c:v>
                </c:pt>
                <c:pt idx="219">
                  <c:v>12.050544667582832</c:v>
                </c:pt>
                <c:pt idx="220">
                  <c:v>11.971634225256468</c:v>
                </c:pt>
                <c:pt idx="221">
                  <c:v>11.89179479429075</c:v>
                </c:pt>
                <c:pt idx="222">
                  <c:v>11.81103070143341</c:v>
                </c:pt>
                <c:pt idx="223">
                  <c:v>11.729346303413053</c:v>
                </c:pt>
                <c:pt idx="224">
                  <c:v>11.646745986099011</c:v>
                </c:pt>
                <c:pt idx="225">
                  <c:v>11.563234163661683</c:v>
                </c:pt>
                <c:pt idx="226">
                  <c:v>11.478815277733684</c:v>
                </c:pt>
                <c:pt idx="227">
                  <c:v>11.393493796572132</c:v>
                </c:pt>
                <c:pt idx="228">
                  <c:v>11.307274214222375</c:v>
                </c:pt>
                <c:pt idx="229">
                  <c:v>11.220161049683485</c:v>
                </c:pt>
                <c:pt idx="230">
                  <c:v>11.132158846075813</c:v>
                </c:pt>
                <c:pt idx="231">
                  <c:v>11.043272169810889</c:v>
                </c:pt>
                <c:pt idx="232">
                  <c:v>10.953505609763981</c:v>
                </c:pt>
                <c:pt idx="233">
                  <c:v>10.862863776449572</c:v>
                </c:pt>
                <c:pt idx="234">
                  <c:v>10.771351301200037</c:v>
                </c:pt>
                <c:pt idx="235">
                  <c:v>10.6789728353478</c:v>
                </c:pt>
                <c:pt idx="236">
                  <c:v>10.585733049411218</c:v>
                </c:pt>
                <c:pt idx="237">
                  <c:v>10.491636632284454</c:v>
                </c:pt>
                <c:pt idx="238">
                  <c:v>10.396688290431594</c:v>
                </c:pt>
                <c:pt idx="239">
                  <c:v>10.300892747085241</c:v>
                </c:pt>
                <c:pt idx="240">
                  <c:v>10.204254741449816</c:v>
                </c:pt>
                <c:pt idx="241">
                  <c:v>10.106779027909829</c:v>
                </c:pt>
                <c:pt idx="242">
                  <c:v>10.008470375243295</c:v>
                </c:pt>
                <c:pt idx="243">
                  <c:v>9.9093335658405532</c:v>
                </c:pt>
                <c:pt idx="244">
                  <c:v>9.8093733949286666</c:v>
                </c:pt>
                <c:pt idx="245">
                  <c:v>9.7085946698016379</c:v>
                </c:pt>
                <c:pt idx="246">
                  <c:v>9.6070022090566045</c:v>
                </c:pt>
                <c:pt idx="247">
                  <c:v>9.5046008418362291</c:v>
                </c:pt>
                <c:pt idx="248">
                  <c:v>9.4013954070774624</c:v>
                </c:pt>
                <c:pt idx="249">
                  <c:v>9.2973907527668462</c:v>
                </c:pt>
                <c:pt idx="250">
                  <c:v>9.1925917352025426</c:v>
                </c:pt>
                <c:pt idx="251">
                  <c:v>9.0870032182632432</c:v>
                </c:pt>
                <c:pt idx="252">
                  <c:v>8.9806300726841233</c:v>
                </c:pt>
                <c:pt idx="253">
                  <c:v>8.8734771753399908</c:v>
                </c:pt>
                <c:pt idx="254">
                  <c:v>8.7655494085357741</c:v>
                </c:pt>
                <c:pt idx="255">
                  <c:v>8.6568516593044897</c:v>
                </c:pt>
                <c:pt idx="256">
                  <c:v>8.5473888187128324</c:v>
                </c:pt>
                <c:pt idx="257">
                  <c:v>8.4371657811744978</c:v>
                </c:pt>
                <c:pt idx="258">
                  <c:v>8.3261874437713708</c:v>
                </c:pt>
                <c:pt idx="259">
                  <c:v>8.2144587055826968</c:v>
                </c:pt>
                <c:pt idx="260">
                  <c:v>8.1019844670223335</c:v>
                </c:pt>
                <c:pt idx="261">
                  <c:v>7.988769629184203</c:v>
                </c:pt>
                <c:pt idx="262">
                  <c:v>7.8748190931960282</c:v>
                </c:pt>
                <c:pt idx="263">
                  <c:v>7.7601377595814522</c:v>
                </c:pt>
                <c:pt idx="264">
                  <c:v>7.6447305276306246</c:v>
                </c:pt>
                <c:pt idx="265">
                  <c:v>7.5286022947793354</c:v>
                </c:pt>
                <c:pt idx="266">
                  <c:v>7.4117579559967783</c:v>
                </c:pt>
                <c:pt idx="267">
                  <c:v>7.2942024031819965</c:v>
                </c:pt>
                <c:pt idx="268">
                  <c:v>7.1759405245690964</c:v>
                </c:pt>
                <c:pt idx="269">
                  <c:v>7.0569772041412699</c:v>
                </c:pt>
                <c:pt idx="270">
                  <c:v>6.9373173210536905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'4ft'!$G$18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3.7330109762771395E-2</c:v>
                </c:pt>
                <c:pt idx="2">
                  <c:v>7.4423726655072034E-2</c:v>
                </c:pt>
                <c:pt idx="3">
                  <c:v>0.11128504628870559</c:v>
                </c:pt>
                <c:pt idx="4">
                  <c:v>0.1479181699425578</c:v>
                </c:pt>
                <c:pt idx="5">
                  <c:v>0.18432710748686987</c:v>
                </c:pt>
                <c:pt idx="6">
                  <c:v>0.2205157801962962</c:v>
                </c:pt>
                <c:pt idx="7">
                  <c:v>0.25648802345679911</c:v>
                </c:pt>
                <c:pt idx="8">
                  <c:v>0.29224758937116774</c:v>
                </c:pt>
                <c:pt idx="9">
                  <c:v>0.32779814926769679</c:v>
                </c:pt>
                <c:pt idx="10">
                  <c:v>0.36314329611632656</c:v>
                </c:pt>
                <c:pt idx="11">
                  <c:v>0.39828654685632281</c:v>
                </c:pt>
                <c:pt idx="12">
                  <c:v>0.43323134463936708</c:v>
                </c:pt>
                <c:pt idx="13">
                  <c:v>0.46798106099173137</c:v>
                </c:pt>
                <c:pt idx="14">
                  <c:v>0.50253899789902534</c:v>
                </c:pt>
                <c:pt idx="15">
                  <c:v>0.53690838981683009</c:v>
                </c:pt>
                <c:pt idx="16">
                  <c:v>0.571092405610367</c:v>
                </c:pt>
                <c:pt idx="17">
                  <c:v>0.60509415042619585</c:v>
                </c:pt>
                <c:pt idx="18">
                  <c:v>0.63891666749878762</c:v>
                </c:pt>
                <c:pt idx="19">
                  <c:v>0.67256293989468108</c:v>
                </c:pt>
                <c:pt idx="20">
                  <c:v>0.70603589219679908</c:v>
                </c:pt>
                <c:pt idx="21">
                  <c:v>0.73933839213137809</c:v>
                </c:pt>
                <c:pt idx="22">
                  <c:v>0.77247325213984608</c:v>
                </c:pt>
                <c:pt idx="23">
                  <c:v>0.80544323089787451</c:v>
                </c:pt>
                <c:pt idx="24">
                  <c:v>0.83825103478372354</c:v>
                </c:pt>
                <c:pt idx="25">
                  <c:v>0.87089931929790176</c:v>
                </c:pt>
                <c:pt idx="26">
                  <c:v>0.90339069043606679</c:v>
                </c:pt>
                <c:pt idx="27">
                  <c:v>0.93572770601700384</c:v>
                </c:pt>
                <c:pt idx="28">
                  <c:v>0.96791287696743566</c:v>
                </c:pt>
                <c:pt idx="29">
                  <c:v>0.99994866856533549</c:v>
                </c:pt>
                <c:pt idx="30">
                  <c:v>1.0318375016433408</c:v>
                </c:pt>
                <c:pt idx="31">
                  <c:v>1.063581753753791</c:v>
                </c:pt>
                <c:pt idx="32">
                  <c:v>1.0951837602968457</c:v>
                </c:pt>
                <c:pt idx="33">
                  <c:v>1.1266458156130734</c:v>
                </c:pt>
                <c:pt idx="34">
                  <c:v>1.1579701740418396</c:v>
                </c:pt>
                <c:pt idx="35">
                  <c:v>1.1891590509467642</c:v>
                </c:pt>
                <c:pt idx="36">
                  <c:v>1.2202146237094627</c:v>
                </c:pt>
                <c:pt idx="37">
                  <c:v>1.251139032692729</c:v>
                </c:pt>
                <c:pt idx="38">
                  <c:v>1.2819343821742739</c:v>
                </c:pt>
                <c:pt idx="39">
                  <c:v>1.3126027412520767</c:v>
                </c:pt>
                <c:pt idx="40">
                  <c:v>1.3431461447223678</c:v>
                </c:pt>
                <c:pt idx="41">
                  <c:v>1.3735665939312134</c:v>
                </c:pt>
                <c:pt idx="42">
                  <c:v>1.4038660576006308</c:v>
                </c:pt>
                <c:pt idx="43">
                  <c:v>1.4340464726301259</c:v>
                </c:pt>
                <c:pt idx="44">
                  <c:v>1.4641097448745035</c:v>
                </c:pt>
                <c:pt idx="45">
                  <c:v>1.4940577498987657</c:v>
                </c:pt>
                <c:pt idx="46">
                  <c:v>1.5238923337108783</c:v>
                </c:pt>
                <c:pt idx="47">
                  <c:v>1.5536153134731534</c:v>
                </c:pt>
                <c:pt idx="48">
                  <c:v>1.583228478192962</c:v>
                </c:pt>
                <c:pt idx="49">
                  <c:v>1.6127335893934629</c:v>
                </c:pt>
                <c:pt idx="50">
                  <c:v>1.6421323817650013</c:v>
                </c:pt>
                <c:pt idx="51">
                  <c:v>1.6714265637978059</c:v>
                </c:pt>
                <c:pt idx="52">
                  <c:v>1.7006166963644584</c:v>
                </c:pt>
                <c:pt idx="53">
                  <c:v>1.7297033317693786</c:v>
                </c:pt>
                <c:pt idx="54">
                  <c:v>1.7586881359416893</c:v>
                </c:pt>
                <c:pt idx="55">
                  <c:v>1.7875727501395224</c:v>
                </c:pt>
                <c:pt idx="56">
                  <c:v>1.8163587915222019</c:v>
                </c:pt>
                <c:pt idx="57">
                  <c:v>1.8450478537062205</c:v>
                </c:pt>
                <c:pt idx="58">
                  <c:v>1.8736415073055037</c:v>
                </c:pt>
                <c:pt idx="59">
                  <c:v>1.902141300456434</c:v>
                </c:pt>
                <c:pt idx="60">
                  <c:v>1.930548759328083</c:v>
                </c:pt>
                <c:pt idx="61">
                  <c:v>1.958865388618084</c:v>
                </c:pt>
                <c:pt idx="62">
                  <c:v>1.9870926720345543</c:v>
                </c:pt>
                <c:pt idx="63">
                  <c:v>2.0152320727644564</c:v>
                </c:pt>
                <c:pt idx="64">
                  <c:v>2.043285033928774</c:v>
                </c:pt>
                <c:pt idx="65">
                  <c:v>2.0712529790248504</c:v>
                </c:pt>
                <c:pt idx="66">
                  <c:v>2.0991373123562314</c:v>
                </c:pt>
                <c:pt idx="67">
                  <c:v>2.1269394194503266</c:v>
                </c:pt>
                <c:pt idx="68">
                  <c:v>2.1546606674641908</c:v>
                </c:pt>
                <c:pt idx="69">
                  <c:v>2.1823024055787119</c:v>
                </c:pt>
                <c:pt idx="70">
                  <c:v>2.2098659653814692</c:v>
                </c:pt>
                <c:pt idx="71">
                  <c:v>2.2373526612385173</c:v>
                </c:pt>
                <c:pt idx="72">
                  <c:v>2.2647637906553246</c:v>
                </c:pt>
                <c:pt idx="73">
                  <c:v>2.2921006346270909</c:v>
                </c:pt>
                <c:pt idx="74">
                  <c:v>2.3193644579786392</c:v>
                </c:pt>
                <c:pt idx="75">
                  <c:v>2.3465565096940737</c:v>
                </c:pt>
                <c:pt idx="76">
                  <c:v>2.3736780232363679</c:v>
                </c:pt>
                <c:pt idx="77">
                  <c:v>2.4007302168570388</c:v>
                </c:pt>
                <c:pt idx="78">
                  <c:v>2.4277142938960377</c:v>
                </c:pt>
                <c:pt idx="79">
                  <c:v>2.4546314430719827</c:v>
                </c:pt>
                <c:pt idx="80">
                  <c:v>2.481482838762826</c:v>
                </c:pt>
                <c:pt idx="81">
                  <c:v>2.5082696412770442</c:v>
                </c:pt>
                <c:pt idx="82">
                  <c:v>2.5349929971154106</c:v>
                </c:pt>
                <c:pt idx="83">
                  <c:v>2.5616540392233973</c:v>
                </c:pt>
                <c:pt idx="84">
                  <c:v>2.5882538872342291</c:v>
                </c:pt>
                <c:pt idx="85">
                  <c:v>2.6147936477025917</c:v>
                </c:pt>
                <c:pt idx="86">
                  <c:v>2.6412744143289779</c:v>
                </c:pt>
                <c:pt idx="87">
                  <c:v>2.6676972681746252</c:v>
                </c:pt>
                <c:pt idx="88">
                  <c:v>2.6940632778669822</c:v>
                </c:pt>
                <c:pt idx="89">
                  <c:v>2.7203734997956079</c:v>
                </c:pt>
                <c:pt idx="90">
                  <c:v>2.7466289782983844</c:v>
                </c:pt>
                <c:pt idx="91">
                  <c:v>2.7728307458378953</c:v>
                </c:pt>
                <c:pt idx="92">
                  <c:v>2.7989798231677834</c:v>
                </c:pt>
                <c:pt idx="93">
                  <c:v>2.8250772194888789</c:v>
                </c:pt>
                <c:pt idx="94">
                  <c:v>2.8511239325948434</c:v>
                </c:pt>
                <c:pt idx="95">
                  <c:v>2.8771209490070397</c:v>
                </c:pt>
                <c:pt idx="96">
                  <c:v>2.9030692440982975</c:v>
                </c:pt>
                <c:pt idx="97">
                  <c:v>2.9289697822051988</c:v>
                </c:pt>
                <c:pt idx="98">
                  <c:v>2.9548235167284522</c:v>
                </c:pt>
                <c:pt idx="99">
                  <c:v>2.9806313902208856</c:v>
                </c:pt>
                <c:pt idx="100">
                  <c:v>3.0063943344625139</c:v>
                </c:pt>
                <c:pt idx="101">
                  <c:v>3.0321132705220872</c:v>
                </c:pt>
                <c:pt idx="102">
                  <c:v>3.0577891088044571</c:v>
                </c:pt>
                <c:pt idx="103">
                  <c:v>3.0834227490830179</c:v>
                </c:pt>
                <c:pt idx="104">
                  <c:v>3.1090150805164103</c:v>
                </c:pt>
                <c:pt idx="105">
                  <c:v>3.1345669816485837</c:v>
                </c:pt>
                <c:pt idx="106">
                  <c:v>3.1600793203912239</c:v>
                </c:pt>
                <c:pt idx="107">
                  <c:v>3.1855529539874516</c:v>
                </c:pt>
                <c:pt idx="108">
                  <c:v>3.2109887289555892</c:v>
                </c:pt>
                <c:pt idx="109">
                  <c:v>3.2363874810116826</c:v>
                </c:pt>
                <c:pt idx="110">
                  <c:v>3.2617500349693347</c:v>
                </c:pt>
                <c:pt idx="111">
                  <c:v>3.2870772046152825</c:v>
                </c:pt>
                <c:pt idx="112">
                  <c:v>3.3123697925590041</c:v>
                </c:pt>
                <c:pt idx="113">
                  <c:v>3.3376285900545031</c:v>
                </c:pt>
                <c:pt idx="114">
                  <c:v>3.3628543767922592</c:v>
                </c:pt>
                <c:pt idx="115">
                  <c:v>3.3880479206591803</c:v>
                </c:pt>
                <c:pt idx="116">
                  <c:v>3.4132099774642346</c:v>
                </c:pt>
                <c:pt idx="117">
                  <c:v>3.4383412906272803</c:v>
                </c:pt>
                <c:pt idx="118">
                  <c:v>3.4634425908284623</c:v>
                </c:pt>
                <c:pt idx="119">
                  <c:v>3.4885145956154084</c:v>
                </c:pt>
                <c:pt idx="120">
                  <c:v>3.5135580089653327</c:v>
                </c:pt>
                <c:pt idx="121">
                  <c:v>3.5385735207990732</c:v>
                </c:pt>
                <c:pt idx="122">
                  <c:v>3.5635618064440426</c:v>
                </c:pt>
                <c:pt idx="123">
                  <c:v>3.588523526043081</c:v>
                </c:pt>
                <c:pt idx="124">
                  <c:v>3.6134593239063033</c:v>
                </c:pt>
                <c:pt idx="125">
                  <c:v>3.6383698278032166</c:v>
                </c:pt>
                <c:pt idx="126">
                  <c:v>3.6632556481927141</c:v>
                </c:pt>
                <c:pt idx="127">
                  <c:v>3.6881173773890388</c:v>
                </c:pt>
                <c:pt idx="128">
                  <c:v>3.7129555886624823</c:v>
                </c:pt>
                <c:pt idx="129">
                  <c:v>3.7377708352745049</c:v>
                </c:pt>
                <c:pt idx="130">
                  <c:v>3.7625636494481394</c:v>
                </c:pt>
                <c:pt idx="131">
                  <c:v>3.7873345412760262</c:v>
                </c:pt>
                <c:pt idx="132">
                  <c:v>3.8120839975702507</c:v>
                </c:pt>
                <c:pt idx="133">
                  <c:v>3.8368124806602992</c:v>
                </c:pt>
                <c:pt idx="134">
                  <c:v>3.861520427147966</c:v>
                </c:pt>
                <c:pt idx="135">
                  <c:v>3.8862082466308303</c:v>
                </c:pt>
                <c:pt idx="136">
                  <c:v>3.910876320408962</c:v>
                </c:pt>
                <c:pt idx="137">
                  <c:v>3.9355250001926572</c:v>
                </c:pt>
                <c:pt idx="138">
                  <c:v>3.960154606832095</c:v>
                </c:pt>
                <c:pt idx="139">
                  <c:v>3.9847654290926453</c:v>
                </c:pt>
                <c:pt idx="140">
                  <c:v>4.00935772250185</c:v>
                </c:pt>
                <c:pt idx="141">
                  <c:v>4.0339317082956319</c:v>
                </c:pt>
                <c:pt idx="142">
                  <c:v>4.0584875724917335</c:v>
                </c:pt>
                <c:pt idx="143">
                  <c:v>4.083025465117557</c:v>
                </c:pt>
                <c:pt idx="144">
                  <c:v>4.1075454996173208</c:v>
                </c:pt>
                <c:pt idx="145">
                  <c:v>4.1320477524597115</c:v>
                </c:pt>
                <c:pt idx="146">
                  <c:v>4.1565322629621555</c:v>
                </c:pt>
                <c:pt idx="147">
                  <c:v>4.1809990333416582</c:v>
                </c:pt>
                <c:pt idx="148">
                  <c:v>4.2054480289953018</c:v>
                </c:pt>
                <c:pt idx="149">
                  <c:v>4.2298791790063968</c:v>
                </c:pt>
                <c:pt idx="150">
                  <c:v>4.2542923768654441</c:v>
                </c:pt>
                <c:pt idx="151">
                  <c:v>4.2786874813889959</c:v>
                </c:pt>
                <c:pt idx="152">
                  <c:v>4.3030643178145267</c:v>
                </c:pt>
                <c:pt idx="153">
                  <c:v>4.3274226790458368</c:v>
                </c:pt>
                <c:pt idx="154">
                  <c:v>4.3517623270213841</c:v>
                </c:pt>
                <c:pt idx="155">
                  <c:v>4.3760829941772643</c:v>
                </c:pt>
                <c:pt idx="156">
                  <c:v>4.4003843849771451</c:v>
                </c:pt>
                <c:pt idx="157">
                  <c:v>4.4246661774831209</c:v>
                </c:pt>
                <c:pt idx="158">
                  <c:v>4.4489280249438616</c:v>
                </c:pt>
                <c:pt idx="159">
                  <c:v>4.4731695573793671</c:v>
                </c:pt>
                <c:pt idx="160">
                  <c:v>4.4973903831447899</c:v>
                </c:pt>
                <c:pt idx="161">
                  <c:v>4.5215900904590027</c:v>
                </c:pt>
                <c:pt idx="162">
                  <c:v>4.5457682488866418</c:v>
                </c:pt>
                <c:pt idx="163">
                  <c:v>4.5699244107651769</c:v>
                </c:pt>
                <c:pt idx="164">
                  <c:v>4.594058112571072</c:v>
                </c:pt>
                <c:pt idx="165">
                  <c:v>4.6181688762212456</c:v>
                </c:pt>
                <c:pt idx="166">
                  <c:v>4.642256210307834</c:v>
                </c:pt>
                <c:pt idx="167">
                  <c:v>4.6663196112657488</c:v>
                </c:pt>
                <c:pt idx="168">
                  <c:v>4.6903585644736578</c:v>
                </c:pt>
                <c:pt idx="169">
                  <c:v>4.7143725452899075</c:v>
                </c:pt>
                <c:pt idx="170">
                  <c:v>4.7383610200255735</c:v>
                </c:pt>
                <c:pt idx="171">
                  <c:v>4.7623234468572724</c:v>
                </c:pt>
                <c:pt idx="172">
                  <c:v>4.7862592766826699</c:v>
                </c:pt>
                <c:pt idx="173">
                  <c:v>4.8101679539218019</c:v>
                </c:pt>
                <c:pt idx="174">
                  <c:v>4.8340489172673831</c:v>
                </c:pt>
                <c:pt idx="175">
                  <c:v>4.8579016003872937</c:v>
                </c:pt>
                <c:pt idx="176">
                  <c:v>4.8817254325823551</c:v>
                </c:pt>
                <c:pt idx="177">
                  <c:v>4.9055198394024186</c:v>
                </c:pt>
                <c:pt idx="178">
                  <c:v>4.9292842432236439</c:v>
                </c:pt>
                <c:pt idx="179">
                  <c:v>4.953018063789723</c:v>
                </c:pt>
                <c:pt idx="180">
                  <c:v>4.9767207187196103</c:v>
                </c:pt>
                <c:pt idx="181">
                  <c:v>5.0003916239841955</c:v>
                </c:pt>
                <c:pt idx="182">
                  <c:v>5.0240301943541557</c:v>
                </c:pt>
                <c:pt idx="183">
                  <c:v>5.0476358438210873</c:v>
                </c:pt>
                <c:pt idx="184">
                  <c:v>5.0712079859938601</c:v>
                </c:pt>
                <c:pt idx="185">
                  <c:v>5.0947460344719753</c:v>
                </c:pt>
                <c:pt idx="186">
                  <c:v>5.1182494031975825</c:v>
                </c:pt>
                <c:pt idx="187">
                  <c:v>5.1417175067876748</c:v>
                </c:pt>
                <c:pt idx="188">
                  <c:v>5.1651497608478598</c:v>
                </c:pt>
                <c:pt idx="189">
                  <c:v>5.1885455822689828</c:v>
                </c:pt>
                <c:pt idx="190">
                  <c:v>5.2119043895077892</c:v>
                </c:pt>
                <c:pt idx="191">
                  <c:v>5.2352256028526938</c:v>
                </c:pt>
                <c:pt idx="192">
                  <c:v>5.2585086446756577</c:v>
                </c:pt>
                <c:pt idx="193">
                  <c:v>5.2817529396710734</c:v>
                </c:pt>
                <c:pt idx="194">
                  <c:v>5.3049579150824959</c:v>
                </c:pt>
                <c:pt idx="195">
                  <c:v>5.3281230009179721</c:v>
                </c:pt>
                <c:pt idx="196">
                  <c:v>5.3512476301546856</c:v>
                </c:pt>
                <c:pt idx="197">
                  <c:v>5.3743312389335411</c:v>
                </c:pt>
                <c:pt idx="198">
                  <c:v>5.3973732667442906</c:v>
                </c:pt>
                <c:pt idx="199">
                  <c:v>5.4203731566017384</c:v>
                </c:pt>
                <c:pt idx="200">
                  <c:v>5.4433303552135177</c:v>
                </c:pt>
                <c:pt idx="201">
                  <c:v>5.4662443131399083</c:v>
                </c:pt>
                <c:pt idx="202">
                  <c:v>5.4891144849461027</c:v>
                </c:pt>
                <c:pt idx="203">
                  <c:v>5.5119403293473184</c:v>
                </c:pt>
                <c:pt idx="204">
                  <c:v>5.5347213093471117</c:v>
                </c:pt>
                <c:pt idx="205">
                  <c:v>5.5574568923692169</c:v>
                </c:pt>
                <c:pt idx="206">
                  <c:v>5.5801465503832288</c:v>
                </c:pt>
                <c:pt idx="207">
                  <c:v>5.6027897600243941</c:v>
                </c:pt>
                <c:pt idx="208">
                  <c:v>5.6253860027077867</c:v>
                </c:pt>
                <c:pt idx="209">
                  <c:v>5.6479347647371014</c:v>
                </c:pt>
                <c:pt idx="210">
                  <c:v>5.6704355374082933</c:v>
                </c:pt>
                <c:pt idx="211">
                  <c:v>5.6928878171082671</c:v>
                </c:pt>
                <c:pt idx="212">
                  <c:v>5.7152911054088174</c:v>
                </c:pt>
                <c:pt idx="213">
                  <c:v>5.7376449091559953</c:v>
                </c:pt>
                <c:pt idx="214">
                  <c:v>5.7599487405550738</c:v>
                </c:pt>
                <c:pt idx="215">
                  <c:v>5.7822021172512637</c:v>
                </c:pt>
                <c:pt idx="216">
                  <c:v>5.8044045624063383</c:v>
                </c:pt>
                <c:pt idx="217">
                  <c:v>5.8265556047712916</c:v>
                </c:pt>
                <c:pt idx="218">
                  <c:v>5.8486547787551739</c:v>
                </c:pt>
                <c:pt idx="219">
                  <c:v>5.8707016244902164</c:v>
                </c:pt>
                <c:pt idx="220">
                  <c:v>5.8926956878933634</c:v>
                </c:pt>
                <c:pt idx="221">
                  <c:v>5.9146365207243266</c:v>
                </c:pt>
                <c:pt idx="222">
                  <c:v>5.936523680640251</c:v>
                </c:pt>
                <c:pt idx="223">
                  <c:v>5.9583567312471084</c:v>
                </c:pt>
                <c:pt idx="224">
                  <c:v>5.9801352421478908</c:v>
                </c:pt>
                <c:pt idx="225">
                  <c:v>6.0018587889877084</c:v>
                </c:pt>
                <c:pt idx="226">
                  <c:v>6.0235269534958658</c:v>
                </c:pt>
                <c:pt idx="227">
                  <c:v>6.0451393235250013</c:v>
                </c:pt>
                <c:pt idx="228">
                  <c:v>6.0666954930873631</c:v>
                </c:pt>
                <c:pt idx="229">
                  <c:v>6.088195062388297</c:v>
                </c:pt>
                <c:pt idx="230">
                  <c:v>6.1096376378570154</c:v>
                </c:pt>
                <c:pt idx="231">
                  <c:v>6.1310228321747182</c:v>
                </c:pt>
                <c:pt idx="232">
                  <c:v>6.1523502643001224</c:v>
                </c:pt>
                <c:pt idx="233">
                  <c:v>6.1736195594924732</c:v>
                </c:pt>
                <c:pt idx="234">
                  <c:v>6.1948303493320918</c:v>
                </c:pt>
                <c:pt idx="235">
                  <c:v>6.2159822717385191</c:v>
                </c:pt>
                <c:pt idx="236">
                  <c:v>6.2370749709863116</c:v>
                </c:pt>
                <c:pt idx="237">
                  <c:v>6.2581080977185488</c:v>
                </c:pt>
                <c:pt idx="238">
                  <c:v>6.2790813089581006</c:v>
                </c:pt>
                <c:pt idx="239">
                  <c:v>6.2999942681167109</c:v>
                </c:pt>
                <c:pt idx="240">
                  <c:v>6.3208466450019465</c:v>
                </c:pt>
                <c:pt idx="241">
                  <c:v>6.3416381158220609</c:v>
                </c:pt>
                <c:pt idx="242">
                  <c:v>6.3623683631888239</c:v>
                </c:pt>
                <c:pt idx="243">
                  <c:v>6.3830370761183621</c:v>
                </c:pt>
                <c:pt idx="244">
                  <c:v>6.4036439500300579</c:v>
                </c:pt>
                <c:pt idx="245">
                  <c:v>6.4241886867435536</c:v>
                </c:pt>
                <c:pt idx="246">
                  <c:v>6.4446709944739062</c:v>
                </c:pt>
                <c:pt idx="247">
                  <c:v>6.465090587824931</c:v>
                </c:pt>
                <c:pt idx="248">
                  <c:v>6.485447187780788</c:v>
                </c:pt>
                <c:pt idx="249">
                  <c:v>6.5057405216958415</c:v>
                </c:pt>
                <c:pt idx="250">
                  <c:v>6.5259703232828477</c:v>
                </c:pt>
                <c:pt idx="251">
                  <c:v>6.5461363325994997</c:v>
                </c:pt>
                <c:pt idx="252">
                  <c:v>6.5662382960333767</c:v>
                </c:pt>
                <c:pt idx="253">
                  <c:v>6.5862759662853394</c:v>
                </c:pt>
                <c:pt idx="254">
                  <c:v>6.6062491023514083</c:v>
                </c:pt>
                <c:pt idx="255">
                  <c:v>6.6261574695031591</c:v>
                </c:pt>
                <c:pt idx="256">
                  <c:v>6.6460008392666872</c:v>
                </c:pt>
                <c:pt idx="257">
                  <c:v>6.665778989400164</c:v>
                </c:pt>
                <c:pt idx="258">
                  <c:v>6.6854917038700332</c:v>
                </c:pt>
                <c:pt idx="259">
                  <c:v>6.7051387728258813</c:v>
                </c:pt>
                <c:pt idx="260">
                  <c:v>6.7247199925740153</c:v>
                </c:pt>
                <c:pt idx="261">
                  <c:v>6.7442351655497896</c:v>
                </c:pt>
                <c:pt idx="262">
                  <c:v>6.7636841002887165</c:v>
                </c:pt>
                <c:pt idx="263">
                  <c:v>6.7830666113963902</c:v>
                </c:pt>
                <c:pt idx="264">
                  <c:v>6.802382519517268</c:v>
                </c:pt>
                <c:pt idx="265">
                  <c:v>6.8216316513023356</c:v>
                </c:pt>
                <c:pt idx="266">
                  <c:v>6.8408138393756959</c:v>
                </c:pt>
                <c:pt idx="267">
                  <c:v>6.8599289223001145</c:v>
                </c:pt>
                <c:pt idx="268">
                  <c:v>6.8789767445415499</c:v>
                </c:pt>
                <c:pt idx="269">
                  <c:v>6.8979571564327076</c:v>
                </c:pt>
                <c:pt idx="270">
                  <c:v>6.9168700141356494</c:v>
                </c:pt>
              </c:numCache>
            </c:numRef>
          </c:xVal>
          <c:yVal>
            <c:numRef>
              <c:f>'4ft'!$G$19:$G$289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'4ft'!$H$18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3.7330109762771395E-2</c:v>
                </c:pt>
                <c:pt idx="2">
                  <c:v>7.4423726655072034E-2</c:v>
                </c:pt>
                <c:pt idx="3">
                  <c:v>0.11128504628870559</c:v>
                </c:pt>
                <c:pt idx="4">
                  <c:v>0.1479181699425578</c:v>
                </c:pt>
                <c:pt idx="5">
                  <c:v>0.18432710748686987</c:v>
                </c:pt>
                <c:pt idx="6">
                  <c:v>0.2205157801962962</c:v>
                </c:pt>
                <c:pt idx="7">
                  <c:v>0.25648802345679911</c:v>
                </c:pt>
                <c:pt idx="8">
                  <c:v>0.29224758937116774</c:v>
                </c:pt>
                <c:pt idx="9">
                  <c:v>0.32779814926769679</c:v>
                </c:pt>
                <c:pt idx="10">
                  <c:v>0.36314329611632656</c:v>
                </c:pt>
                <c:pt idx="11">
                  <c:v>0.39828654685632281</c:v>
                </c:pt>
                <c:pt idx="12">
                  <c:v>0.43323134463936708</c:v>
                </c:pt>
                <c:pt idx="13">
                  <c:v>0.46798106099173137</c:v>
                </c:pt>
                <c:pt idx="14">
                  <c:v>0.50253899789902534</c:v>
                </c:pt>
                <c:pt idx="15">
                  <c:v>0.53690838981683009</c:v>
                </c:pt>
                <c:pt idx="16">
                  <c:v>0.571092405610367</c:v>
                </c:pt>
                <c:pt idx="17">
                  <c:v>0.60509415042619585</c:v>
                </c:pt>
                <c:pt idx="18">
                  <c:v>0.63891666749878762</c:v>
                </c:pt>
                <c:pt idx="19">
                  <c:v>0.67256293989468108</c:v>
                </c:pt>
                <c:pt idx="20">
                  <c:v>0.70603589219679908</c:v>
                </c:pt>
                <c:pt idx="21">
                  <c:v>0.73933839213137809</c:v>
                </c:pt>
                <c:pt idx="22">
                  <c:v>0.77247325213984608</c:v>
                </c:pt>
                <c:pt idx="23">
                  <c:v>0.80544323089787451</c:v>
                </c:pt>
                <c:pt idx="24">
                  <c:v>0.83825103478372354</c:v>
                </c:pt>
                <c:pt idx="25">
                  <c:v>0.87089931929790176</c:v>
                </c:pt>
                <c:pt idx="26">
                  <c:v>0.90339069043606679</c:v>
                </c:pt>
                <c:pt idx="27">
                  <c:v>0.93572770601700384</c:v>
                </c:pt>
                <c:pt idx="28">
                  <c:v>0.96791287696743566</c:v>
                </c:pt>
                <c:pt idx="29">
                  <c:v>0.99994866856533549</c:v>
                </c:pt>
                <c:pt idx="30">
                  <c:v>1.0318375016433408</c:v>
                </c:pt>
                <c:pt idx="31">
                  <c:v>1.063581753753791</c:v>
                </c:pt>
                <c:pt idx="32">
                  <c:v>1.0951837602968457</c:v>
                </c:pt>
                <c:pt idx="33">
                  <c:v>1.1266458156130734</c:v>
                </c:pt>
                <c:pt idx="34">
                  <c:v>1.1579701740418396</c:v>
                </c:pt>
                <c:pt idx="35">
                  <c:v>1.1891590509467642</c:v>
                </c:pt>
                <c:pt idx="36">
                  <c:v>1.2202146237094627</c:v>
                </c:pt>
                <c:pt idx="37">
                  <c:v>1.251139032692729</c:v>
                </c:pt>
                <c:pt idx="38">
                  <c:v>1.2819343821742739</c:v>
                </c:pt>
                <c:pt idx="39">
                  <c:v>1.3126027412520767</c:v>
                </c:pt>
                <c:pt idx="40">
                  <c:v>1.3431461447223678</c:v>
                </c:pt>
                <c:pt idx="41">
                  <c:v>1.3735665939312134</c:v>
                </c:pt>
                <c:pt idx="42">
                  <c:v>1.4038660576006308</c:v>
                </c:pt>
                <c:pt idx="43">
                  <c:v>1.4340464726301259</c:v>
                </c:pt>
                <c:pt idx="44">
                  <c:v>1.4641097448745035</c:v>
                </c:pt>
                <c:pt idx="45">
                  <c:v>1.4940577498987657</c:v>
                </c:pt>
                <c:pt idx="46">
                  <c:v>1.5238923337108783</c:v>
                </c:pt>
                <c:pt idx="47">
                  <c:v>1.5536153134731534</c:v>
                </c:pt>
                <c:pt idx="48">
                  <c:v>1.583228478192962</c:v>
                </c:pt>
                <c:pt idx="49">
                  <c:v>1.6127335893934629</c:v>
                </c:pt>
                <c:pt idx="50">
                  <c:v>1.6421323817650013</c:v>
                </c:pt>
                <c:pt idx="51">
                  <c:v>1.6714265637978059</c:v>
                </c:pt>
                <c:pt idx="52">
                  <c:v>1.7006166963644584</c:v>
                </c:pt>
                <c:pt idx="53">
                  <c:v>1.7297033317693786</c:v>
                </c:pt>
                <c:pt idx="54">
                  <c:v>1.7586881359416893</c:v>
                </c:pt>
                <c:pt idx="55">
                  <c:v>1.7875727501395224</c:v>
                </c:pt>
                <c:pt idx="56">
                  <c:v>1.8163587915222019</c:v>
                </c:pt>
                <c:pt idx="57">
                  <c:v>1.8450478537062205</c:v>
                </c:pt>
                <c:pt idx="58">
                  <c:v>1.8736415073055037</c:v>
                </c:pt>
                <c:pt idx="59">
                  <c:v>1.902141300456434</c:v>
                </c:pt>
                <c:pt idx="60">
                  <c:v>1.930548759328083</c:v>
                </c:pt>
                <c:pt idx="61">
                  <c:v>1.958865388618084</c:v>
                </c:pt>
                <c:pt idx="62">
                  <c:v>1.9870926720345543</c:v>
                </c:pt>
                <c:pt idx="63">
                  <c:v>2.0152320727644564</c:v>
                </c:pt>
                <c:pt idx="64">
                  <c:v>2.043285033928774</c:v>
                </c:pt>
                <c:pt idx="65">
                  <c:v>2.0712529790248504</c:v>
                </c:pt>
                <c:pt idx="66">
                  <c:v>2.0991373123562314</c:v>
                </c:pt>
                <c:pt idx="67">
                  <c:v>2.1269394194503266</c:v>
                </c:pt>
                <c:pt idx="68">
                  <c:v>2.1546606674641908</c:v>
                </c:pt>
                <c:pt idx="69">
                  <c:v>2.1823024055787119</c:v>
                </c:pt>
                <c:pt idx="70">
                  <c:v>2.2098659653814692</c:v>
                </c:pt>
                <c:pt idx="71">
                  <c:v>2.2373526612385173</c:v>
                </c:pt>
                <c:pt idx="72">
                  <c:v>2.2647637906553246</c:v>
                </c:pt>
                <c:pt idx="73">
                  <c:v>2.2921006346270909</c:v>
                </c:pt>
                <c:pt idx="74">
                  <c:v>2.3193644579786392</c:v>
                </c:pt>
                <c:pt idx="75">
                  <c:v>2.3465565096940737</c:v>
                </c:pt>
                <c:pt idx="76">
                  <c:v>2.3736780232363679</c:v>
                </c:pt>
                <c:pt idx="77">
                  <c:v>2.4007302168570388</c:v>
                </c:pt>
                <c:pt idx="78">
                  <c:v>2.4277142938960377</c:v>
                </c:pt>
                <c:pt idx="79">
                  <c:v>2.4546314430719827</c:v>
                </c:pt>
                <c:pt idx="80">
                  <c:v>2.481482838762826</c:v>
                </c:pt>
                <c:pt idx="81">
                  <c:v>2.5082696412770442</c:v>
                </c:pt>
                <c:pt idx="82">
                  <c:v>2.5349929971154106</c:v>
                </c:pt>
                <c:pt idx="83">
                  <c:v>2.5616540392233973</c:v>
                </c:pt>
                <c:pt idx="84">
                  <c:v>2.5882538872342291</c:v>
                </c:pt>
                <c:pt idx="85">
                  <c:v>2.6147936477025917</c:v>
                </c:pt>
                <c:pt idx="86">
                  <c:v>2.6412744143289779</c:v>
                </c:pt>
                <c:pt idx="87">
                  <c:v>2.6676972681746252</c:v>
                </c:pt>
                <c:pt idx="88">
                  <c:v>2.6940632778669822</c:v>
                </c:pt>
                <c:pt idx="89">
                  <c:v>2.7203734997956079</c:v>
                </c:pt>
                <c:pt idx="90">
                  <c:v>2.7466289782983844</c:v>
                </c:pt>
                <c:pt idx="91">
                  <c:v>2.7728307458378953</c:v>
                </c:pt>
                <c:pt idx="92">
                  <c:v>2.7989798231677834</c:v>
                </c:pt>
                <c:pt idx="93">
                  <c:v>2.8250772194888789</c:v>
                </c:pt>
                <c:pt idx="94">
                  <c:v>2.8511239325948434</c:v>
                </c:pt>
                <c:pt idx="95">
                  <c:v>2.8771209490070397</c:v>
                </c:pt>
                <c:pt idx="96">
                  <c:v>2.9030692440982975</c:v>
                </c:pt>
                <c:pt idx="97">
                  <c:v>2.9289697822051988</c:v>
                </c:pt>
                <c:pt idx="98">
                  <c:v>2.9548235167284522</c:v>
                </c:pt>
                <c:pt idx="99">
                  <c:v>2.9806313902208856</c:v>
                </c:pt>
                <c:pt idx="100">
                  <c:v>3.0063943344625139</c:v>
                </c:pt>
                <c:pt idx="101">
                  <c:v>3.0321132705220872</c:v>
                </c:pt>
                <c:pt idx="102">
                  <c:v>3.0577891088044571</c:v>
                </c:pt>
                <c:pt idx="103">
                  <c:v>3.0834227490830179</c:v>
                </c:pt>
                <c:pt idx="104">
                  <c:v>3.1090150805164103</c:v>
                </c:pt>
                <c:pt idx="105">
                  <c:v>3.1345669816485837</c:v>
                </c:pt>
                <c:pt idx="106">
                  <c:v>3.1600793203912239</c:v>
                </c:pt>
                <c:pt idx="107">
                  <c:v>3.1855529539874516</c:v>
                </c:pt>
                <c:pt idx="108">
                  <c:v>3.2109887289555892</c:v>
                </c:pt>
                <c:pt idx="109">
                  <c:v>3.2363874810116826</c:v>
                </c:pt>
                <c:pt idx="110">
                  <c:v>3.2617500349693347</c:v>
                </c:pt>
                <c:pt idx="111">
                  <c:v>3.2870772046152825</c:v>
                </c:pt>
                <c:pt idx="112">
                  <c:v>3.3123697925590041</c:v>
                </c:pt>
                <c:pt idx="113">
                  <c:v>3.3376285900545031</c:v>
                </c:pt>
                <c:pt idx="114">
                  <c:v>3.3628543767922592</c:v>
                </c:pt>
                <c:pt idx="115">
                  <c:v>3.3880479206591803</c:v>
                </c:pt>
                <c:pt idx="116">
                  <c:v>3.4132099774642346</c:v>
                </c:pt>
                <c:pt idx="117">
                  <c:v>3.4383412906272803</c:v>
                </c:pt>
                <c:pt idx="118">
                  <c:v>3.4634425908284623</c:v>
                </c:pt>
                <c:pt idx="119">
                  <c:v>3.4885145956154084</c:v>
                </c:pt>
                <c:pt idx="120">
                  <c:v>3.5135580089653327</c:v>
                </c:pt>
                <c:pt idx="121">
                  <c:v>3.5385735207990732</c:v>
                </c:pt>
                <c:pt idx="122">
                  <c:v>3.5635618064440426</c:v>
                </c:pt>
                <c:pt idx="123">
                  <c:v>3.588523526043081</c:v>
                </c:pt>
                <c:pt idx="124">
                  <c:v>3.6134593239063033</c:v>
                </c:pt>
                <c:pt idx="125">
                  <c:v>3.6383698278032166</c:v>
                </c:pt>
                <c:pt idx="126">
                  <c:v>3.6632556481927141</c:v>
                </c:pt>
                <c:pt idx="127">
                  <c:v>3.6881173773890388</c:v>
                </c:pt>
                <c:pt idx="128">
                  <c:v>3.7129555886624823</c:v>
                </c:pt>
                <c:pt idx="129">
                  <c:v>3.7377708352745049</c:v>
                </c:pt>
                <c:pt idx="130">
                  <c:v>3.7625636494481394</c:v>
                </c:pt>
                <c:pt idx="131">
                  <c:v>3.7873345412760262</c:v>
                </c:pt>
                <c:pt idx="132">
                  <c:v>3.8120839975702507</c:v>
                </c:pt>
                <c:pt idx="133">
                  <c:v>3.8368124806602992</c:v>
                </c:pt>
                <c:pt idx="134">
                  <c:v>3.861520427147966</c:v>
                </c:pt>
                <c:pt idx="135">
                  <c:v>3.8862082466308303</c:v>
                </c:pt>
                <c:pt idx="136">
                  <c:v>3.910876320408962</c:v>
                </c:pt>
                <c:pt idx="137">
                  <c:v>3.9355250001926572</c:v>
                </c:pt>
                <c:pt idx="138">
                  <c:v>3.960154606832095</c:v>
                </c:pt>
                <c:pt idx="139">
                  <c:v>3.9847654290926453</c:v>
                </c:pt>
                <c:pt idx="140">
                  <c:v>4.00935772250185</c:v>
                </c:pt>
                <c:pt idx="141">
                  <c:v>4.0339317082956319</c:v>
                </c:pt>
                <c:pt idx="142">
                  <c:v>4.0584875724917335</c:v>
                </c:pt>
                <c:pt idx="143">
                  <c:v>4.083025465117557</c:v>
                </c:pt>
                <c:pt idx="144">
                  <c:v>4.1075454996173208</c:v>
                </c:pt>
                <c:pt idx="145">
                  <c:v>4.1320477524597115</c:v>
                </c:pt>
                <c:pt idx="146">
                  <c:v>4.1565322629621555</c:v>
                </c:pt>
                <c:pt idx="147">
                  <c:v>4.1809990333416582</c:v>
                </c:pt>
                <c:pt idx="148">
                  <c:v>4.2054480289953018</c:v>
                </c:pt>
                <c:pt idx="149">
                  <c:v>4.2298791790063968</c:v>
                </c:pt>
                <c:pt idx="150">
                  <c:v>4.2542923768654441</c:v>
                </c:pt>
                <c:pt idx="151">
                  <c:v>4.2786874813889959</c:v>
                </c:pt>
                <c:pt idx="152">
                  <c:v>4.3030643178145267</c:v>
                </c:pt>
                <c:pt idx="153">
                  <c:v>4.3274226790458368</c:v>
                </c:pt>
                <c:pt idx="154">
                  <c:v>4.3517623270213841</c:v>
                </c:pt>
                <c:pt idx="155">
                  <c:v>4.3760829941772643</c:v>
                </c:pt>
                <c:pt idx="156">
                  <c:v>4.4003843849771451</c:v>
                </c:pt>
                <c:pt idx="157">
                  <c:v>4.4246661774831209</c:v>
                </c:pt>
                <c:pt idx="158">
                  <c:v>4.4489280249438616</c:v>
                </c:pt>
                <c:pt idx="159">
                  <c:v>4.4731695573793671</c:v>
                </c:pt>
                <c:pt idx="160">
                  <c:v>4.4973903831447899</c:v>
                </c:pt>
                <c:pt idx="161">
                  <c:v>4.5215900904590027</c:v>
                </c:pt>
                <c:pt idx="162">
                  <c:v>4.5457682488866418</c:v>
                </c:pt>
                <c:pt idx="163">
                  <c:v>4.5699244107651769</c:v>
                </c:pt>
                <c:pt idx="164">
                  <c:v>4.594058112571072</c:v>
                </c:pt>
                <c:pt idx="165">
                  <c:v>4.6181688762212456</c:v>
                </c:pt>
                <c:pt idx="166">
                  <c:v>4.642256210307834</c:v>
                </c:pt>
                <c:pt idx="167">
                  <c:v>4.6663196112657488</c:v>
                </c:pt>
                <c:pt idx="168">
                  <c:v>4.6903585644736578</c:v>
                </c:pt>
                <c:pt idx="169">
                  <c:v>4.7143725452899075</c:v>
                </c:pt>
                <c:pt idx="170">
                  <c:v>4.7383610200255735</c:v>
                </c:pt>
                <c:pt idx="171">
                  <c:v>4.7623234468572724</c:v>
                </c:pt>
                <c:pt idx="172">
                  <c:v>4.7862592766826699</c:v>
                </c:pt>
                <c:pt idx="173">
                  <c:v>4.8101679539218019</c:v>
                </c:pt>
                <c:pt idx="174">
                  <c:v>4.8340489172673831</c:v>
                </c:pt>
                <c:pt idx="175">
                  <c:v>4.8579016003872937</c:v>
                </c:pt>
                <c:pt idx="176">
                  <c:v>4.8817254325823551</c:v>
                </c:pt>
                <c:pt idx="177">
                  <c:v>4.9055198394024186</c:v>
                </c:pt>
                <c:pt idx="178">
                  <c:v>4.9292842432236439</c:v>
                </c:pt>
                <c:pt idx="179">
                  <c:v>4.953018063789723</c:v>
                </c:pt>
                <c:pt idx="180">
                  <c:v>4.9767207187196103</c:v>
                </c:pt>
                <c:pt idx="181">
                  <c:v>5.0003916239841955</c:v>
                </c:pt>
                <c:pt idx="182">
                  <c:v>5.0240301943541557</c:v>
                </c:pt>
                <c:pt idx="183">
                  <c:v>5.0476358438210873</c:v>
                </c:pt>
                <c:pt idx="184">
                  <c:v>5.0712079859938601</c:v>
                </c:pt>
                <c:pt idx="185">
                  <c:v>5.0947460344719753</c:v>
                </c:pt>
                <c:pt idx="186">
                  <c:v>5.1182494031975825</c:v>
                </c:pt>
                <c:pt idx="187">
                  <c:v>5.1417175067876748</c:v>
                </c:pt>
                <c:pt idx="188">
                  <c:v>5.1651497608478598</c:v>
                </c:pt>
                <c:pt idx="189">
                  <c:v>5.1885455822689828</c:v>
                </c:pt>
                <c:pt idx="190">
                  <c:v>5.2119043895077892</c:v>
                </c:pt>
                <c:pt idx="191">
                  <c:v>5.2352256028526938</c:v>
                </c:pt>
                <c:pt idx="192">
                  <c:v>5.2585086446756577</c:v>
                </c:pt>
                <c:pt idx="193">
                  <c:v>5.2817529396710734</c:v>
                </c:pt>
                <c:pt idx="194">
                  <c:v>5.3049579150824959</c:v>
                </c:pt>
                <c:pt idx="195">
                  <c:v>5.3281230009179721</c:v>
                </c:pt>
                <c:pt idx="196">
                  <c:v>5.3512476301546856</c:v>
                </c:pt>
                <c:pt idx="197">
                  <c:v>5.3743312389335411</c:v>
                </c:pt>
                <c:pt idx="198">
                  <c:v>5.3973732667442906</c:v>
                </c:pt>
                <c:pt idx="199">
                  <c:v>5.4203731566017384</c:v>
                </c:pt>
                <c:pt idx="200">
                  <c:v>5.4433303552135177</c:v>
                </c:pt>
                <c:pt idx="201">
                  <c:v>5.4662443131399083</c:v>
                </c:pt>
                <c:pt idx="202">
                  <c:v>5.4891144849461027</c:v>
                </c:pt>
                <c:pt idx="203">
                  <c:v>5.5119403293473184</c:v>
                </c:pt>
                <c:pt idx="204">
                  <c:v>5.5347213093471117</c:v>
                </c:pt>
                <c:pt idx="205">
                  <c:v>5.5574568923692169</c:v>
                </c:pt>
                <c:pt idx="206">
                  <c:v>5.5801465503832288</c:v>
                </c:pt>
                <c:pt idx="207">
                  <c:v>5.6027897600243941</c:v>
                </c:pt>
                <c:pt idx="208">
                  <c:v>5.6253860027077867</c:v>
                </c:pt>
                <c:pt idx="209">
                  <c:v>5.6479347647371014</c:v>
                </c:pt>
                <c:pt idx="210">
                  <c:v>5.6704355374082933</c:v>
                </c:pt>
                <c:pt idx="211">
                  <c:v>5.6928878171082671</c:v>
                </c:pt>
                <c:pt idx="212">
                  <c:v>5.7152911054088174</c:v>
                </c:pt>
                <c:pt idx="213">
                  <c:v>5.7376449091559953</c:v>
                </c:pt>
                <c:pt idx="214">
                  <c:v>5.7599487405550738</c:v>
                </c:pt>
                <c:pt idx="215">
                  <c:v>5.7822021172512637</c:v>
                </c:pt>
                <c:pt idx="216">
                  <c:v>5.8044045624063383</c:v>
                </c:pt>
                <c:pt idx="217">
                  <c:v>5.8265556047712916</c:v>
                </c:pt>
                <c:pt idx="218">
                  <c:v>5.8486547787551739</c:v>
                </c:pt>
                <c:pt idx="219">
                  <c:v>5.8707016244902164</c:v>
                </c:pt>
                <c:pt idx="220">
                  <c:v>5.8926956878933634</c:v>
                </c:pt>
                <c:pt idx="221">
                  <c:v>5.9146365207243266</c:v>
                </c:pt>
                <c:pt idx="222">
                  <c:v>5.936523680640251</c:v>
                </c:pt>
                <c:pt idx="223">
                  <c:v>5.9583567312471084</c:v>
                </c:pt>
                <c:pt idx="224">
                  <c:v>5.9801352421478908</c:v>
                </c:pt>
                <c:pt idx="225">
                  <c:v>6.0018587889877084</c:v>
                </c:pt>
                <c:pt idx="226">
                  <c:v>6.0235269534958658</c:v>
                </c:pt>
                <c:pt idx="227">
                  <c:v>6.0451393235250013</c:v>
                </c:pt>
                <c:pt idx="228">
                  <c:v>6.0666954930873631</c:v>
                </c:pt>
                <c:pt idx="229">
                  <c:v>6.088195062388297</c:v>
                </c:pt>
                <c:pt idx="230">
                  <c:v>6.1096376378570154</c:v>
                </c:pt>
                <c:pt idx="231">
                  <c:v>6.1310228321747182</c:v>
                </c:pt>
                <c:pt idx="232">
                  <c:v>6.1523502643001224</c:v>
                </c:pt>
                <c:pt idx="233">
                  <c:v>6.1736195594924732</c:v>
                </c:pt>
                <c:pt idx="234">
                  <c:v>6.1948303493320918</c:v>
                </c:pt>
                <c:pt idx="235">
                  <c:v>6.2159822717385191</c:v>
                </c:pt>
                <c:pt idx="236">
                  <c:v>6.2370749709863116</c:v>
                </c:pt>
                <c:pt idx="237">
                  <c:v>6.2581080977185488</c:v>
                </c:pt>
                <c:pt idx="238">
                  <c:v>6.2790813089581006</c:v>
                </c:pt>
                <c:pt idx="239">
                  <c:v>6.2999942681167109</c:v>
                </c:pt>
                <c:pt idx="240">
                  <c:v>6.3208466450019465</c:v>
                </c:pt>
                <c:pt idx="241">
                  <c:v>6.3416381158220609</c:v>
                </c:pt>
                <c:pt idx="242">
                  <c:v>6.3623683631888239</c:v>
                </c:pt>
                <c:pt idx="243">
                  <c:v>6.3830370761183621</c:v>
                </c:pt>
                <c:pt idx="244">
                  <c:v>6.4036439500300579</c:v>
                </c:pt>
                <c:pt idx="245">
                  <c:v>6.4241886867435536</c:v>
                </c:pt>
                <c:pt idx="246">
                  <c:v>6.4446709944739062</c:v>
                </c:pt>
                <c:pt idx="247">
                  <c:v>6.465090587824931</c:v>
                </c:pt>
                <c:pt idx="248">
                  <c:v>6.485447187780788</c:v>
                </c:pt>
                <c:pt idx="249">
                  <c:v>6.5057405216958415</c:v>
                </c:pt>
                <c:pt idx="250">
                  <c:v>6.5259703232828477</c:v>
                </c:pt>
                <c:pt idx="251">
                  <c:v>6.5461363325994997</c:v>
                </c:pt>
                <c:pt idx="252">
                  <c:v>6.5662382960333767</c:v>
                </c:pt>
                <c:pt idx="253">
                  <c:v>6.5862759662853394</c:v>
                </c:pt>
                <c:pt idx="254">
                  <c:v>6.6062491023514083</c:v>
                </c:pt>
                <c:pt idx="255">
                  <c:v>6.6261574695031591</c:v>
                </c:pt>
                <c:pt idx="256">
                  <c:v>6.6460008392666872</c:v>
                </c:pt>
                <c:pt idx="257">
                  <c:v>6.665778989400164</c:v>
                </c:pt>
                <c:pt idx="258">
                  <c:v>6.6854917038700332</c:v>
                </c:pt>
                <c:pt idx="259">
                  <c:v>6.7051387728258813</c:v>
                </c:pt>
                <c:pt idx="260">
                  <c:v>6.7247199925740153</c:v>
                </c:pt>
                <c:pt idx="261">
                  <c:v>6.7442351655497896</c:v>
                </c:pt>
                <c:pt idx="262">
                  <c:v>6.7636841002887165</c:v>
                </c:pt>
                <c:pt idx="263">
                  <c:v>6.7830666113963902</c:v>
                </c:pt>
                <c:pt idx="264">
                  <c:v>6.802382519517268</c:v>
                </c:pt>
                <c:pt idx="265">
                  <c:v>6.8216316513023356</c:v>
                </c:pt>
                <c:pt idx="266">
                  <c:v>6.8408138393756959</c:v>
                </c:pt>
                <c:pt idx="267">
                  <c:v>6.8599289223001145</c:v>
                </c:pt>
                <c:pt idx="268">
                  <c:v>6.8789767445415499</c:v>
                </c:pt>
                <c:pt idx="269">
                  <c:v>6.8979571564327076</c:v>
                </c:pt>
                <c:pt idx="270">
                  <c:v>6.9168700141356494</c:v>
                </c:pt>
              </c:numCache>
            </c:numRef>
          </c:xVal>
          <c:yVal>
            <c:numRef>
              <c:f>'4ft'!$H$19:$H$289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492232"/>
        <c:axId val="604492624"/>
      </c:scatterChart>
      <c:valAx>
        <c:axId val="60449223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92624"/>
        <c:crosses val="max"/>
        <c:crossBetween val="midCat"/>
        <c:majorUnit val="2"/>
      </c:valAx>
      <c:valAx>
        <c:axId val="60449262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9223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'5ft'!$E$18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7.0873405663697403E-2</c:v>
                </c:pt>
                <c:pt idx="2">
                  <c:v>0.14089545517893098</c:v>
                </c:pt>
                <c:pt idx="3">
                  <c:v>0.21009303461096829</c:v>
                </c:pt>
                <c:pt idx="4">
                  <c:v>0.27849192140352286</c:v>
                </c:pt>
                <c:pt idx="5">
                  <c:v>0.34611684637768003</c:v>
                </c:pt>
                <c:pt idx="6">
                  <c:v>0.41299155148082978</c:v>
                </c:pt>
                <c:pt idx="7">
                  <c:v>0.47913884363166492</c:v>
                </c:pt>
                <c:pt idx="8">
                  <c:v>0.54458064497480108</c:v>
                </c:pt>
                <c:pt idx="9">
                  <c:v>0.60933803982951706</c:v>
                </c:pt>
                <c:pt idx="10">
                  <c:v>0.67343131859109928</c:v>
                </c:pt>
                <c:pt idx="11">
                  <c:v>0.73688001881994136</c:v>
                </c:pt>
                <c:pt idx="12">
                  <c:v>0.79970296373259786</c:v>
                </c:pt>
                <c:pt idx="13">
                  <c:v>0.86191829829014288</c:v>
                </c:pt>
                <c:pt idx="14">
                  <c:v>0.92354352306221166</c:v>
                </c:pt>
                <c:pt idx="15">
                  <c:v>0.98459552602978961</c:v>
                </c:pt>
                <c:pt idx="16">
                  <c:v>1.0450906124759873</c:v>
                </c:pt>
                <c:pt idx="17">
                  <c:v>1.1050445331015328</c:v>
                </c:pt>
                <c:pt idx="18">
                  <c:v>1.1644725104903857</c:v>
                </c:pt>
                <c:pt idx="19">
                  <c:v>1.2233892640406119</c:v>
                </c:pt>
                <c:pt idx="20">
                  <c:v>1.2818090334663315</c:v>
                </c:pt>
                <c:pt idx="21">
                  <c:v>1.3397456009680808</c:v>
                </c:pt>
                <c:pt idx="22">
                  <c:v>1.3972123121612148</c:v>
                </c:pt>
                <c:pt idx="23">
                  <c:v>1.4542220958449497</c:v>
                </c:pt>
                <c:pt idx="24">
                  <c:v>1.510787482688235</c:v>
                </c:pt>
                <c:pt idx="25">
                  <c:v>1.5669206229027866</c:v>
                </c:pt>
                <c:pt idx="26">
                  <c:v>1.6226333029682563</c:v>
                </c:pt>
                <c:pt idx="27">
                  <c:v>1.6779369614696154</c:v>
                </c:pt>
                <c:pt idx="28">
                  <c:v>1.7328427041023271</c:v>
                </c:pt>
                <c:pt idx="29">
                  <c:v>1.7873613178967631</c:v>
                </c:pt>
                <c:pt idx="30">
                  <c:v>1.8415032847095243</c:v>
                </c:pt>
                <c:pt idx="31">
                  <c:v>1.8952787940258391</c:v>
                </c:pt>
                <c:pt idx="32">
                  <c:v>1.948697755113993</c:v>
                </c:pt>
                <c:pt idx="33">
                  <c:v>2.0017698085697808</c:v>
                </c:pt>
                <c:pt idx="34">
                  <c:v>2.0545043372862222</c:v>
                </c:pt>
                <c:pt idx="35">
                  <c:v>2.1069104768812488</c:v>
                </c:pt>
                <c:pt idx="36">
                  <c:v>2.1589971256137073</c:v>
                </c:pt>
                <c:pt idx="37">
                  <c:v>2.2107729538158383</c:v>
                </c:pt>
                <c:pt idx="38">
                  <c:v>2.2622464128683437</c:v>
                </c:pt>
                <c:pt idx="39">
                  <c:v>2.313425743742255</c:v>
                </c:pt>
                <c:pt idx="40">
                  <c:v>2.3643189851300246</c:v>
                </c:pt>
                <c:pt idx="41">
                  <c:v>2.4149339811865826</c:v>
                </c:pt>
                <c:pt idx="42">
                  <c:v>2.4652783888995229</c:v>
                </c:pt>
                <c:pt idx="43">
                  <c:v>2.5153596851060795</c:v>
                </c:pt>
                <c:pt idx="44">
                  <c:v>2.5651851731731234</c:v>
                </c:pt>
                <c:pt idx="45">
                  <c:v>2.614761989355046</c:v>
                </c:pt>
                <c:pt idx="46">
                  <c:v>2.6640971088430807</c:v>
                </c:pt>
                <c:pt idx="47">
                  <c:v>2.7131973515183323</c:v>
                </c:pt>
                <c:pt idx="48">
                  <c:v>2.7620693874195346</c:v>
                </c:pt>
                <c:pt idx="49">
                  <c:v>2.8107197419353311</c:v>
                </c:pt>
                <c:pt idx="50">
                  <c:v>2.8591548007296437</c:v>
                </c:pt>
                <c:pt idx="51">
                  <c:v>2.9073808144074573</c:v>
                </c:pt>
                <c:pt idx="52">
                  <c:v>2.9554039029271064</c:v>
                </c:pt>
                <c:pt idx="53">
                  <c:v>3.0032300597638479</c:v>
                </c:pt>
                <c:pt idx="54">
                  <c:v>3.0508651558281747</c:v>
                </c:pt>
                <c:pt idx="55">
                  <c:v>3.0983149431409096</c:v>
                </c:pt>
                <c:pt idx="56">
                  <c:v>3.1455850582656262</c:v>
                </c:pt>
                <c:pt idx="57">
                  <c:v>3.1926810254973303</c:v>
                </c:pt>
                <c:pt idx="58">
                  <c:v>3.2396082598045872</c:v>
                </c:pt>
                <c:pt idx="59">
                  <c:v>3.2863720695203691</c:v>
                </c:pt>
                <c:pt idx="60">
                  <c:v>3.332977658774777</c:v>
                </c:pt>
                <c:pt idx="61">
                  <c:v>3.3794301296604461</c:v>
                </c:pt>
                <c:pt idx="62">
                  <c:v>3.4257344841188022</c:v>
                </c:pt>
                <c:pt idx="63">
                  <c:v>3.4718956255323792</c:v>
                </c:pt>
                <c:pt idx="64">
                  <c:v>3.5179183600050647</c:v>
                </c:pt>
                <c:pt idx="65">
                  <c:v>3.5638073973083571</c:v>
                </c:pt>
                <c:pt idx="66">
                  <c:v>3.6095673514674314</c:v>
                </c:pt>
                <c:pt idx="67">
                  <c:v>3.6552027409559664</c:v>
                </c:pt>
                <c:pt idx="68">
                  <c:v>3.7007179884632126</c:v>
                </c:pt>
                <c:pt idx="69">
                  <c:v>3.7461174201906391</c:v>
                </c:pt>
                <c:pt idx="70">
                  <c:v>3.7914052646286511</c:v>
                </c:pt>
                <c:pt idx="71">
                  <c:v>3.8365856507563367</c:v>
                </c:pt>
                <c:pt idx="72">
                  <c:v>3.881662605599058</c:v>
                </c:pt>
                <c:pt idx="73">
                  <c:v>3.9266400510701178</c:v>
                </c:pt>
                <c:pt idx="74">
                  <c:v>3.9715218000140595</c:v>
                </c:pt>
                <c:pt idx="75">
                  <c:v>4.0163115513609551</c:v>
                </c:pt>
                <c:pt idx="76">
                  <c:v>4.0610128842942057</c:v>
                </c:pt>
                <c:pt idx="77">
                  <c:v>4.1056292513302788</c:v>
                </c:pt>
                <c:pt idx="78">
                  <c:v>4.1501639702094213</c:v>
                </c:pt>
                <c:pt idx="79">
                  <c:v>4.1946202145043747</c:v>
                </c:pt>
                <c:pt idx="80">
                  <c:v>4.2390010028731337</c:v>
                </c:pt>
                <c:pt idx="81">
                  <c:v>4.283309186916191</c:v>
                </c:pt>
                <c:pt idx="82">
                  <c:v>4.3275474376535552</c:v>
                </c:pt>
                <c:pt idx="83">
                  <c:v>4.3717182307170317</c:v>
                </c:pt>
                <c:pt idx="84">
                  <c:v>4.4158238304623385</c:v>
                </c:pt>
                <c:pt idx="85">
                  <c:v>4.4598662733436303</c:v>
                </c:pt>
                <c:pt idx="86">
                  <c:v>4.5038473510537775</c:v>
                </c:pt>
                <c:pt idx="87">
                  <c:v>4.5477685941022949</c:v>
                </c:pt>
                <c:pt idx="88">
                  <c:v>4.5916312566537405</c:v>
                </c:pt>
                <c:pt idx="89">
                  <c:v>4.6354363035487953</c:v>
                </c:pt>
                <c:pt idx="90">
                  <c:v>4.6791844004417786</c:v>
                </c:pt>
                <c:pt idx="91">
                  <c:v>4.7228759078844442</c:v>
                </c:pt>
                <c:pt idx="92">
                  <c:v>4.7665108799598039</c:v>
                </c:pt>
                <c:pt idx="93">
                  <c:v>4.8100890677441059</c:v>
                </c:pt>
                <c:pt idx="94">
                  <c:v>4.8536099275001208</c:v>
                </c:pt>
                <c:pt idx="95">
                  <c:v>4.8970726331458154</c:v>
                </c:pt>
                <c:pt idx="96">
                  <c:v>4.9404760922598046</c:v>
                </c:pt>
                <c:pt idx="97">
                  <c:v>4.9838189647171767</c:v>
                </c:pt>
                <c:pt idx="98">
                  <c:v>5.0270996830048267</c:v>
                </c:pt>
                <c:pt idx="99">
                  <c:v>5.0703164733261401</c:v>
                </c:pt>
                <c:pt idx="100">
                  <c:v>5.1134673767370842</c:v>
                </c:pt>
                <c:pt idx="101">
                  <c:v>5.1565502697226</c:v>
                </c:pt>
                <c:pt idx="102">
                  <c:v>5.199562883792793</c:v>
                </c:pt>
                <c:pt idx="103">
                  <c:v>5.2425028238321181</c:v>
                </c:pt>
                <c:pt idx="104">
                  <c:v>5.2853675850608592</c:v>
                </c:pt>
                <c:pt idx="105">
                  <c:v>5.3281545685640319</c:v>
                </c:pt>
                <c:pt idx="106">
                  <c:v>5.3708610954104996</c:v>
                </c:pt>
                <c:pt idx="107">
                  <c:v>5.4134844194292304</c:v>
                </c:pt>
                <c:pt idx="108">
                  <c:v>5.4560217387354726</c:v>
                </c:pt>
                <c:pt idx="109">
                  <c:v>5.4984702061121746</c:v>
                </c:pt>
                <c:pt idx="110">
                  <c:v>5.5408269383553268</c:v>
                </c:pt>
                <c:pt idx="111">
                  <c:v>5.5830890246892881</c:v>
                </c:pt>
                <c:pt idx="112">
                  <c:v>5.6252535343519909</c:v>
                </c:pt>
                <c:pt idx="113">
                  <c:v>5.6673175234418114</c:v>
                </c:pt>
                <c:pt idx="114">
                  <c:v>5.7092780411090205</c:v>
                </c:pt>
                <c:pt idx="115">
                  <c:v>5.7511321351658067</c:v>
                </c:pt>
                <c:pt idx="116">
                  <c:v>5.7928768571802953</c:v>
                </c:pt>
                <c:pt idx="117">
                  <c:v>5.8345092671120753</c:v>
                </c:pt>
                <c:pt idx="118">
                  <c:v>5.8760264375395463</c:v>
                </c:pt>
                <c:pt idx="119">
                  <c:v>5.9174254575229819</c:v>
                </c:pt>
                <c:pt idx="120">
                  <c:v>5.9587034361415281</c:v>
                </c:pt>
                <c:pt idx="121">
                  <c:v>5.9998575057373973</c:v>
                </c:pt>
                <c:pt idx="122">
                  <c:v>6.0408848248961693</c:v>
                </c:pt>
                <c:pt idx="123">
                  <c:v>6.0817825811883779</c:v>
                </c:pt>
                <c:pt idx="124">
                  <c:v>6.1225479936943001</c:v>
                </c:pt>
                <c:pt idx="125">
                  <c:v>6.1631783153310646</c:v>
                </c:pt>
                <c:pt idx="126">
                  <c:v>6.2036708349987881</c:v>
                </c:pt>
                <c:pt idx="127">
                  <c:v>6.2440228795603598</c:v>
                </c:pt>
                <c:pt idx="128">
                  <c:v>6.2842318156677148</c:v>
                </c:pt>
                <c:pt idx="129">
                  <c:v>6.3242950514458878</c:v>
                </c:pt>
                <c:pt idx="130">
                  <c:v>6.3642100380448241</c:v>
                </c:pt>
                <c:pt idx="131">
                  <c:v>6.4039742710677814</c:v>
                </c:pt>
                <c:pt idx="132">
                  <c:v>6.4435852918841672</c:v>
                </c:pt>
                <c:pt idx="133">
                  <c:v>6.4830406888338254</c:v>
                </c:pt>
                <c:pt idx="134">
                  <c:v>6.522338098329044</c:v>
                </c:pt>
                <c:pt idx="135">
                  <c:v>6.561475205859935</c:v>
                </c:pt>
                <c:pt idx="136">
                  <c:v>6.6004497469082954</c:v>
                </c:pt>
                <c:pt idx="137">
                  <c:v>6.6392595077745833</c:v>
                </c:pt>
                <c:pt idx="138">
                  <c:v>6.6779023263222461</c:v>
                </c:pt>
                <c:pt idx="139">
                  <c:v>6.7163760926432818</c:v>
                </c:pt>
                <c:pt idx="140">
                  <c:v>6.7546787496486189</c:v>
                </c:pt>
                <c:pt idx="141">
                  <c:v>6.7928082935866234</c:v>
                </c:pt>
                <c:pt idx="142">
                  <c:v>6.8307627744928325</c:v>
                </c:pt>
                <c:pt idx="143">
                  <c:v>6.8685402965737978</c:v>
                </c:pt>
                <c:pt idx="144">
                  <c:v>6.906139018527762</c:v>
                </c:pt>
                <c:pt idx="145">
                  <c:v>6.9435571538047336</c:v>
                </c:pt>
                <c:pt idx="146">
                  <c:v>6.9807929708084</c:v>
                </c:pt>
                <c:pt idx="147">
                  <c:v>7.0178447930421957</c:v>
                </c:pt>
                <c:pt idx="148">
                  <c:v>7.0547109992017525</c:v>
                </c:pt>
                <c:pt idx="149">
                  <c:v>7.0913900232158529</c:v>
                </c:pt>
                <c:pt idx="150">
                  <c:v>7.1278803542379476</c:v>
                </c:pt>
                <c:pt idx="151">
                  <c:v>7.164180536590214</c:v>
                </c:pt>
                <c:pt idx="152">
                  <c:v>7.2002891696620699</c:v>
                </c:pt>
                <c:pt idx="153">
                  <c:v>7.2362049077650106</c:v>
                </c:pt>
                <c:pt idx="154">
                  <c:v>7.2719264599455746</c:v>
                </c:pt>
                <c:pt idx="155">
                  <c:v>7.3074525897581992</c:v>
                </c:pt>
                <c:pt idx="156">
                  <c:v>7.3427821149996877</c:v>
                </c:pt>
                <c:pt idx="157">
                  <c:v>7.3779139074069651</c:v>
                </c:pt>
                <c:pt idx="158">
                  <c:v>7.4128468923197612</c:v>
                </c:pt>
                <c:pt idx="159">
                  <c:v>7.4475800483098293</c:v>
                </c:pt>
                <c:pt idx="160">
                  <c:v>7.4821124067782696</c:v>
                </c:pt>
                <c:pt idx="161">
                  <c:v>7.5164430515224954</c:v>
                </c:pt>
                <c:pt idx="162">
                  <c:v>7.5505711182743465</c:v>
                </c:pt>
                <c:pt idx="163">
                  <c:v>7.5844957942108282</c:v>
                </c:pt>
                <c:pt idx="164">
                  <c:v>7.6182163174389217</c:v>
                </c:pt>
                <c:pt idx="165">
                  <c:v>7.651731976455876</c:v>
                </c:pt>
                <c:pt idx="166">
                  <c:v>7.6850421095863757</c:v>
                </c:pt>
                <c:pt idx="167">
                  <c:v>7.7181461043979311</c:v>
                </c:pt>
                <c:pt idx="168">
                  <c:v>7.7510433970958248</c:v>
                </c:pt>
                <c:pt idx="169">
                  <c:v>7.7837334718989126</c:v>
                </c:pt>
                <c:pt idx="170">
                  <c:v>7.8162158603975449</c:v>
                </c:pt>
                <c:pt idx="171">
                  <c:v>7.8484901408948451</c:v>
                </c:pt>
                <c:pt idx="172">
                  <c:v>7.8805559377325638</c:v>
                </c:pt>
                <c:pt idx="173">
                  <c:v>7.9124129206026792</c:v>
                </c:pt>
                <c:pt idx="174">
                  <c:v>7.9440608038459013</c:v>
                </c:pt>
                <c:pt idx="175">
                  <c:v>7.9754993457381946</c:v>
                </c:pt>
                <c:pt idx="176">
                  <c:v>8.0067283477664155</c:v>
                </c:pt>
                <c:pt idx="177">
                  <c:v>8.0377476538941188</c:v>
                </c:pt>
                <c:pt idx="178">
                  <c:v>8.0685571498185684</c:v>
                </c:pt>
                <c:pt idx="179">
                  <c:v>8.0991567622199554</c:v>
                </c:pt>
                <c:pt idx="180">
                  <c:v>8.1295464580037784</c:v>
                </c:pt>
                <c:pt idx="181">
                  <c:v>8.1597262435373441</c:v>
                </c:pt>
                <c:pt idx="182">
                  <c:v>8.1896961638812851</c:v>
                </c:pt>
                <c:pt idx="183">
                  <c:v>8.2194563020169831</c:v>
                </c:pt>
                <c:pt idx="184">
                  <c:v>8.2490067780707328</c:v>
                </c:pt>
                <c:pt idx="185">
                  <c:v>8.2783477485354808</c:v>
                </c:pt>
                <c:pt idx="186">
                  <c:v>8.3074794054909233</c:v>
                </c:pt>
                <c:pt idx="187">
                  <c:v>8.3364019758227101</c:v>
                </c:pt>
                <c:pt idx="188">
                  <c:v>8.3651157204415121</c:v>
                </c:pt>
                <c:pt idx="189">
                  <c:v>8.3936209335026248</c:v>
                </c:pt>
                <c:pt idx="190">
                  <c:v>8.4219179416267984</c:v>
                </c:pt>
                <c:pt idx="191">
                  <c:v>8.4500071031229336</c:v>
                </c:pt>
                <c:pt idx="192">
                  <c:v>8.4778888072132546</c:v>
                </c:pt>
                <c:pt idx="193">
                  <c:v>8.5055634732615513</c:v>
                </c:pt>
                <c:pt idx="194">
                  <c:v>8.5330315500050595</c:v>
                </c:pt>
                <c:pt idx="195">
                  <c:v>8.5602935147904908</c:v>
                </c:pt>
                <c:pt idx="196">
                  <c:v>8.5873498728147446</c:v>
                </c:pt>
                <c:pt idx="197">
                  <c:v>8.6142011563707683</c:v>
                </c:pt>
                <c:pt idx="198">
                  <c:v>8.6408479240990221</c:v>
                </c:pt>
                <c:pt idx="199">
                  <c:v>8.6672907602449936</c:v>
                </c:pt>
                <c:pt idx="200">
                  <c:v>8.6935302739231428</c:v>
                </c:pt>
                <c:pt idx="201">
                  <c:v>8.7195670983876905</c:v>
                </c:pt>
                <c:pt idx="202">
                  <c:v>8.7454018903105872</c:v>
                </c:pt>
                <c:pt idx="203">
                  <c:v>8.771035329067006</c:v>
                </c:pt>
                <c:pt idx="204">
                  <c:v>8.7964681160286826</c:v>
                </c:pt>
                <c:pt idx="205">
                  <c:v>8.821700973865374</c:v>
                </c:pt>
                <c:pt idx="206">
                  <c:v>8.8467346458547347</c:v>
                </c:pt>
                <c:pt idx="207">
                  <c:v>8.8715698952008406</c:v>
                </c:pt>
                <c:pt idx="208">
                  <c:v>8.8962075043616089</c:v>
                </c:pt>
                <c:pt idx="209">
                  <c:v>8.9206482743853037</c:v>
                </c:pt>
                <c:pt idx="210">
                  <c:v>8.9448930242563556</c:v>
                </c:pt>
                <c:pt idx="211">
                  <c:v>8.9689425902506343</c:v>
                </c:pt>
                <c:pt idx="212">
                  <c:v>8.9927978253003644</c:v>
                </c:pt>
                <c:pt idx="213">
                  <c:v>9.0164595983688045</c:v>
                </c:pt>
                <c:pt idx="214">
                  <c:v>9.0399287938348305</c:v>
                </c:pt>
                <c:pt idx="215">
                  <c:v>9.0632063108875194</c:v>
                </c:pt>
                <c:pt idx="216">
                  <c:v>9.0862930629308476</c:v>
                </c:pt>
                <c:pt idx="217">
                  <c:v>9.1091899769985645</c:v>
                </c:pt>
                <c:pt idx="218">
                  <c:v>9.1318979931793276</c:v>
                </c:pt>
                <c:pt idx="219">
                  <c:v>9.1544180640521358</c:v>
                </c:pt>
                <c:pt idx="220">
                  <c:v>9.1767511541321181</c:v>
                </c:pt>
                <c:pt idx="221">
                  <c:v>9.1988982393266951</c:v>
                </c:pt>
                <c:pt idx="222">
                  <c:v>9.2208603064021428</c:v>
                </c:pt>
                <c:pt idx="223">
                  <c:v>9.2426383524605509</c:v>
                </c:pt>
                <c:pt idx="224">
                  <c:v>9.264233384427186</c:v>
                </c:pt>
                <c:pt idx="225">
                  <c:v>9.2856464185482412</c:v>
                </c:pt>
                <c:pt idx="226">
                  <c:v>9.3068784798989395</c:v>
                </c:pt>
                <c:pt idx="227">
                  <c:v>9.3279306019019792</c:v>
                </c:pt>
                <c:pt idx="228">
                  <c:v>9.34880382585626</c:v>
                </c:pt>
                <c:pt idx="229">
                  <c:v>9.3694992004758522</c:v>
                </c:pt>
                <c:pt idx="230">
                  <c:v>9.3900177814391537</c:v>
                </c:pt>
                <c:pt idx="231">
                  <c:v>9.4103606309481673</c:v>
                </c:pt>
                <c:pt idx="232">
                  <c:v>9.430528817297823</c:v>
                </c:pt>
                <c:pt idx="233">
                  <c:v>9.4505234144552812</c:v>
                </c:pt>
                <c:pt idx="234">
                  <c:v>9.4703455016491258</c:v>
                </c:pt>
                <c:pt idx="235">
                  <c:v>9.4899961629683602</c:v>
                </c:pt>
                <c:pt idx="236">
                  <c:v>9.5094764869711135</c:v>
                </c:pt>
                <c:pt idx="237">
                  <c:v>9.5287875663029595</c:v>
                </c:pt>
                <c:pt idx="238">
                  <c:v>9.5479304973247476</c:v>
                </c:pt>
                <c:pt idx="239">
                  <c:v>9.5669063797498328</c:v>
                </c:pt>
                <c:pt idx="240">
                  <c:v>9.5857163162906058</c:v>
                </c:pt>
                <c:pt idx="241">
                  <c:v>9.6043614123141889</c:v>
                </c:pt>
                <c:pt idx="242">
                  <c:v>9.6228427755072126</c:v>
                </c:pt>
                <c:pt idx="243">
                  <c:v>9.6411615155495127</c:v>
                </c:pt>
                <c:pt idx="244">
                  <c:v>9.6593187437966677</c:v>
                </c:pt>
                <c:pt idx="245">
                  <c:v>9.6773155729712155</c:v>
                </c:pt>
                <c:pt idx="246">
                  <c:v>9.695153116862441</c:v>
                </c:pt>
                <c:pt idx="247">
                  <c:v>9.7128324900346108</c:v>
                </c:pt>
                <c:pt idx="248">
                  <c:v>9.7303548075435025</c:v>
                </c:pt>
                <c:pt idx="249">
                  <c:v>9.7477211846611223</c:v>
                </c:pt>
                <c:pt idx="250">
                  <c:v>9.7649327366084577</c:v>
                </c:pt>
                <c:pt idx="251">
                  <c:v>9.7819905782961456</c:v>
                </c:pt>
                <c:pt idx="252">
                  <c:v>9.7988958240729076</c:v>
                </c:pt>
                <c:pt idx="253">
                  <c:v>9.8156495874816319</c:v>
                </c:pt>
                <c:pt idx="254">
                  <c:v>9.8322529810229575</c:v>
                </c:pt>
                <c:pt idx="255">
                  <c:v>9.8487071159262225</c:v>
                </c:pt>
                <c:pt idx="256">
                  <c:v>9.8650131019276444</c:v>
                </c:pt>
                <c:pt idx="257">
                  <c:v>9.8811720470555997</c:v>
                </c:pt>
                <c:pt idx="258">
                  <c:v>9.8971850574228561</c:v>
                </c:pt>
                <c:pt idx="259">
                  <c:v>9.9130532370256397</c:v>
                </c:pt>
                <c:pt idx="260">
                  <c:v>9.9287776875493758</c:v>
                </c:pt>
                <c:pt idx="261">
                  <c:v>9.9443595081810017</c:v>
                </c:pt>
                <c:pt idx="262">
                  <c:v>9.9597997954276831</c:v>
                </c:pt>
                <c:pt idx="263">
                  <c:v>9.9750996429418333</c:v>
                </c:pt>
                <c:pt idx="264">
                  <c:v>9.9902601413522749</c:v>
                </c:pt>
                <c:pt idx="265">
                  <c:v>10.005282378101434</c:v>
                </c:pt>
                <c:pt idx="266">
                  <c:v>10.020167437288427</c:v>
                </c:pt>
                <c:pt idx="267">
                  <c:v>10.034916399517909</c:v>
                </c:pt>
                <c:pt idx="268">
                  <c:v>10.049530341754567</c:v>
                </c:pt>
                <c:pt idx="269">
                  <c:v>10.064010337183115</c:v>
                </c:pt>
                <c:pt idx="270">
                  <c:v>10.078357455073682</c:v>
                </c:pt>
              </c:numCache>
            </c:numRef>
          </c:xVal>
          <c:yVal>
            <c:numRef>
              <c:f>'5ft'!$E$19:$E$289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2.1538251125350496</c:v>
                </c:pt>
                <c:pt idx="2">
                  <c:v>2.5461329183317236</c:v>
                </c:pt>
                <c:pt idx="3">
                  <c:v>2.9306039311627599</c:v>
                </c:pt>
                <c:pt idx="4">
                  <c:v>3.307419715173785</c:v>
                </c:pt>
                <c:pt idx="5">
                  <c:v>3.6767540907605492</c:v>
                </c:pt>
                <c:pt idx="6">
                  <c:v>4.038773553968654</c:v>
                </c:pt>
                <c:pt idx="7">
                  <c:v>4.3936376674359252</c:v>
                </c:pt>
                <c:pt idx="8">
                  <c:v>4.7414994251608213</c:v>
                </c:pt>
                <c:pt idx="9">
                  <c:v>5.0825055931686967</c:v>
                </c:pt>
                <c:pt idx="10">
                  <c:v>5.4167970279583493</c:v>
                </c:pt>
                <c:pt idx="11">
                  <c:v>5.7445089744414108</c:v>
                </c:pt>
                <c:pt idx="12">
                  <c:v>6.065771344934606</c:v>
                </c:pt>
                <c:pt idx="13">
                  <c:v>6.3807089806277144</c:v>
                </c:pt>
                <c:pt idx="14">
                  <c:v>6.6894418968265086</c:v>
                </c:pt>
                <c:pt idx="15">
                  <c:v>6.9920855131585142</c:v>
                </c:pt>
                <c:pt idx="16">
                  <c:v>7.2887508698287871</c:v>
                </c:pt>
                <c:pt idx="17">
                  <c:v>7.5795448309219324</c:v>
                </c:pt>
                <c:pt idx="18">
                  <c:v>7.8645702756641596</c:v>
                </c:pt>
                <c:pt idx="19">
                  <c:v>8.1439262784845212</c:v>
                </c:pt>
                <c:pt idx="20">
                  <c:v>8.4177082786466517</c:v>
                </c:pt>
                <c:pt idx="21">
                  <c:v>8.6860082401607581</c:v>
                </c:pt>
                <c:pt idx="22">
                  <c:v>8.9489148026295489</c:v>
                </c:pt>
                <c:pt idx="23">
                  <c:v>9.2065134236307635</c:v>
                </c:pt>
                <c:pt idx="24">
                  <c:v>9.458886513192434</c:v>
                </c:pt>
                <c:pt idx="25">
                  <c:v>9.7061135608745079</c:v>
                </c:pt>
                <c:pt idx="26">
                  <c:v>9.948271255931715</c:v>
                </c:pt>
                <c:pt idx="27">
                  <c:v>10.185433600996996</c:v>
                </c:pt>
                <c:pt idx="28">
                  <c:v>10.417672019692375</c:v>
                </c:pt>
                <c:pt idx="29">
                  <c:v>10.645055458544364</c:v>
                </c:pt>
                <c:pt idx="30">
                  <c:v>10.867650483553644</c:v>
                </c:pt>
                <c:pt idx="31">
                  <c:v>11.085521371743749</c:v>
                </c:pt>
                <c:pt idx="32">
                  <c:v>11.298730197990386</c:v>
                </c:pt>
                <c:pt idx="33">
                  <c:v>11.507336917411859</c:v>
                </c:pt>
                <c:pt idx="34">
                  <c:v>11.711399443581533</c:v>
                </c:pt>
                <c:pt idx="35">
                  <c:v>11.910973722805341</c:v>
                </c:pt>
                <c:pt idx="36">
                  <c:v>12.106113804690716</c:v>
                </c:pt>
                <c:pt idx="37">
                  <c:v>12.296871909218096</c:v>
                </c:pt>
                <c:pt idx="38">
                  <c:v>12.483298490511981</c:v>
                </c:pt>
                <c:pt idx="39">
                  <c:v>12.665442297495536</c:v>
                </c:pt>
                <c:pt idx="40">
                  <c:v>12.843350431600626</c:v>
                </c:pt>
                <c:pt idx="41">
                  <c:v>13.017068401694049</c:v>
                </c:pt>
                <c:pt idx="42">
                  <c:v>13.186640176370402</c:v>
                </c:pt>
                <c:pt idx="43">
                  <c:v>13.352108233752462</c:v>
                </c:pt>
                <c:pt idx="44">
                  <c:v>13.513513608931111</c:v>
                </c:pt>
                <c:pt idx="45">
                  <c:v>13.67089593916864</c:v>
                </c:pt>
                <c:pt idx="46">
                  <c:v>13.824293506981677</c:v>
                </c:pt>
                <c:pt idx="47">
                  <c:v>13.973743281212966</c:v>
                </c:pt>
                <c:pt idx="48">
                  <c:v>14.119280956194689</c:v>
                </c:pt>
                <c:pt idx="49">
                  <c:v>14.260940989100037</c:v>
                </c:pt>
                <c:pt idx="50">
                  <c:v>14.398756635574175</c:v>
                </c:pt>
                <c:pt idx="51">
                  <c:v>14.532759983730612</c:v>
                </c:pt>
                <c:pt idx="52">
                  <c:v>14.662981986594286</c:v>
                </c:pt>
                <c:pt idx="53">
                  <c:v>14.789452493068397</c:v>
                </c:pt>
                <c:pt idx="54">
                  <c:v>14.912200277498039</c:v>
                </c:pt>
                <c:pt idx="55">
                  <c:v>15.031253067900199</c:v>
                </c:pt>
                <c:pt idx="56">
                  <c:v>15.146637572926485</c:v>
                </c:pt>
                <c:pt idx="57">
                  <c:v>15.258379507622177</c:v>
                </c:pt>
                <c:pt idx="58">
                  <c:v>15.366503618042795</c:v>
                </c:pt>
                <c:pt idx="59">
                  <c:v>15.471033704787391</c:v>
                </c:pt>
                <c:pt idx="60">
                  <c:v>15.571992645506246</c:v>
                </c:pt>
                <c:pt idx="61">
                  <c:v>15.669402416439558</c:v>
                </c:pt>
                <c:pt idx="62">
                  <c:v>15.763284113043227</c:v>
                </c:pt>
                <c:pt idx="63">
                  <c:v>15.853657969757853</c:v>
                </c:pt>
                <c:pt idx="64">
                  <c:v>15.940543378977909</c:v>
                </c:pt>
                <c:pt idx="65">
                  <c:v>16.023958909279589</c:v>
                </c:pt>
                <c:pt idx="66">
                  <c:v>16.103922322968405</c:v>
                </c:pt>
                <c:pt idx="67">
                  <c:v>16.180450593011326</c:v>
                </c:pt>
                <c:pt idx="68">
                  <c:v>16.253559919423292</c:v>
                </c:pt>
                <c:pt idx="69">
                  <c:v>16.323265745184798</c:v>
                </c:pt>
                <c:pt idx="70">
                  <c:v>16.389582771775945</c:v>
                </c:pt>
                <c:pt idx="71">
                  <c:v>16.452524974423682</c:v>
                </c:pt>
                <c:pt idx="72">
                  <c:v>16.512105617173241</c:v>
                </c:pt>
                <c:pt idx="73">
                  <c:v>16.568337267912526</c:v>
                </c:pt>
                <c:pt idx="74">
                  <c:v>16.621231813500433</c:v>
                </c:pt>
                <c:pt idx="75">
                  <c:v>16.670800475177206</c:v>
                </c:pt>
                <c:pt idx="76">
                  <c:v>16.717053824467794</c:v>
                </c:pt>
                <c:pt idx="77">
                  <c:v>16.760001799828537</c:v>
                </c:pt>
                <c:pt idx="78">
                  <c:v>16.799653724333488</c:v>
                </c:pt>
                <c:pt idx="79">
                  <c:v>16.836018324748988</c:v>
                </c:pt>
                <c:pt idx="80">
                  <c:v>16.869103752402573</c:v>
                </c:pt>
                <c:pt idx="81">
                  <c:v>16.898917606311471</c:v>
                </c:pt>
                <c:pt idx="82">
                  <c:v>16.925466959091434</c:v>
                </c:pt>
                <c:pt idx="83">
                  <c:v>16.948758386209352</c:v>
                </c:pt>
                <c:pt idx="84">
                  <c:v>16.968797999160007</c:v>
                </c:pt>
                <c:pt idx="85">
                  <c:v>16.985591483121432</c:v>
                </c:pt>
                <c:pt idx="86">
                  <c:v>16.999144139555497</c:v>
                </c:pt>
                <c:pt idx="87">
                  <c:v>17.009460934052175</c:v>
                </c:pt>
                <c:pt idx="88">
                  <c:v>17.01654654945709</c:v>
                </c:pt>
                <c:pt idx="89">
                  <c:v>17.020405443976863</c:v>
                </c:pt>
                <c:pt idx="90">
                  <c:v>17.021041913552139</c:v>
                </c:pt>
                <c:pt idx="91">
                  <c:v>17.018460157374999</c:v>
                </c:pt>
                <c:pt idx="92">
                  <c:v>17.01266434507334</c:v>
                </c:pt>
                <c:pt idx="93">
                  <c:v>17.003658683858578</c:v>
                </c:pt>
                <c:pt idx="94">
                  <c:v>16.991447483883089</c:v>
                </c:pt>
                <c:pt idx="95">
                  <c:v>16.97603522019142</c:v>
                </c:pt>
                <c:pt idx="96">
                  <c:v>16.957426589945022</c:v>
                </c:pt>
                <c:pt idx="97">
                  <c:v>16.935626563993281</c:v>
                </c:pt>
                <c:pt idx="98">
                  <c:v>16.91064043228296</c:v>
                </c:pt>
                <c:pt idx="99">
                  <c:v>16.882473842981966</c:v>
                </c:pt>
                <c:pt idx="100">
                  <c:v>16.851132835500938</c:v>
                </c:pt>
                <c:pt idx="101">
                  <c:v>16.816623867812059</c:v>
                </c:pt>
                <c:pt idx="102">
                  <c:v>16.77895383859191</c:v>
                </c:pt>
                <c:pt idx="103">
                  <c:v>16.738130104769677</c:v>
                </c:pt>
                <c:pt idx="104">
                  <c:v>16.694160495063159</c:v>
                </c:pt>
                <c:pt idx="105">
                  <c:v>16.64705332005164</c:v>
                </c:pt>
                <c:pt idx="106">
                  <c:v>16.596817379282246</c:v>
                </c:pt>
                <c:pt idx="107">
                  <c:v>16.543461965846092</c:v>
                </c:pt>
                <c:pt idx="108">
                  <c:v>16.486996868799743</c:v>
                </c:pt>
                <c:pt idx="109">
                  <c:v>16.427432373750598</c:v>
                </c:pt>
                <c:pt idx="110">
                  <c:v>16.364779261873959</c:v>
                </c:pt>
                <c:pt idx="111">
                  <c:v>16.299048807585464</c:v>
                </c:pt>
                <c:pt idx="112">
                  <c:v>16.230252775055266</c:v>
                </c:pt>
                <c:pt idx="113">
                  <c:v>16.158403413719139</c:v>
                </c:pt>
                <c:pt idx="114">
                  <c:v>16.083513452916041</c:v>
                </c:pt>
                <c:pt idx="115">
                  <c:v>16.005596095760509</c:v>
                </c:pt>
                <c:pt idx="116">
                  <c:v>15.924665012341192</c:v>
                </c:pt>
                <c:pt idx="117">
                  <c:v>15.840734332322782</c:v>
                </c:pt>
                <c:pt idx="118">
                  <c:v>15.753818637017355</c:v>
                </c:pt>
                <c:pt idx="119">
                  <c:v>15.663932950981931</c:v>
                </c:pt>
                <c:pt idx="120">
                  <c:v>15.571092733191595</c:v>
                </c:pt>
                <c:pt idx="121">
                  <c:v>15.475313867831529</c:v>
                </c:pt>
                <c:pt idx="122">
                  <c:v>15.376612654746301</c:v>
                </c:pt>
                <c:pt idx="123">
                  <c:v>15.275005799580804</c:v>
                </c:pt>
                <c:pt idx="124">
                  <c:v>15.170510403643876</c:v>
                </c:pt>
                <c:pt idx="125">
                  <c:v>15.063143953522944</c:v>
                </c:pt>
                <c:pt idx="126">
                  <c:v>14.952924310475751</c:v>
                </c:pt>
                <c:pt idx="127">
                  <c:v>14.839869699623355</c:v>
                </c:pt>
                <c:pt idx="128">
                  <c:v>14.72399869896698</c:v>
                </c:pt>
                <c:pt idx="129">
                  <c:v>14.605330228249974</c:v>
                </c:pt>
                <c:pt idx="130">
                  <c:v>14.483883537684939</c:v>
                </c:pt>
                <c:pt idx="131">
                  <c:v>14.359678196565111</c:v>
                </c:pt>
                <c:pt idx="132">
                  <c:v>14.232734081778174</c:v>
                </c:pt>
                <c:pt idx="133">
                  <c:v>14.103071366239897</c:v>
                </c:pt>
                <c:pt idx="134">
                  <c:v>13.970710507264284</c:v>
                </c:pt>
                <c:pt idx="135">
                  <c:v>13.835672234886252</c:v>
                </c:pt>
                <c:pt idx="136">
                  <c:v>13.697977540152268</c:v>
                </c:pt>
                <c:pt idx="137">
                  <c:v>13.557647663393789</c:v>
                </c:pt>
                <c:pt idx="138">
                  <c:v>13.414704082497833</c:v>
                </c:pt>
                <c:pt idx="139">
                  <c:v>13.269168501188449</c:v>
                </c:pt>
                <c:pt idx="140">
                  <c:v>13.12106283733241</c:v>
                </c:pt>
                <c:pt idx="141">
                  <c:v>12.970409211281904</c:v>
                </c:pt>
                <c:pt idx="142">
                  <c:v>12.817229934266585</c:v>
                </c:pt>
                <c:pt idx="143">
                  <c:v>12.661547496846808</c:v>
                </c:pt>
                <c:pt idx="144">
                  <c:v>12.503384557439452</c:v>
                </c:pt>
                <c:pt idx="145">
                  <c:v>12.342763930927266</c:v>
                </c:pt>
                <c:pt idx="146">
                  <c:v>12.179708577362186</c:v>
                </c:pt>
                <c:pt idx="147">
                  <c:v>12.014241590772663</c:v>
                </c:pt>
                <c:pt idx="148">
                  <c:v>11.84638618808453</c:v>
                </c:pt>
                <c:pt idx="149">
                  <c:v>11.676165698164539</c:v>
                </c:pt>
                <c:pt idx="150">
                  <c:v>11.503603550995201</c:v>
                </c:pt>
                <c:pt idx="151">
                  <c:v>11.32872326698916</c:v>
                </c:pt>
                <c:pt idx="152">
                  <c:v>11.151548446450821</c:v>
                </c:pt>
                <c:pt idx="153">
                  <c:v>10.972102759192605</c:v>
                </c:pt>
                <c:pt idx="154">
                  <c:v>10.790409934312656</c:v>
                </c:pt>
                <c:pt idx="155">
                  <c:v>10.606493750140469</c:v>
                </c:pt>
                <c:pt idx="156">
                  <c:v>10.420378024356451</c:v>
                </c:pt>
                <c:pt idx="157">
                  <c:v>10.232086604290975</c:v>
                </c:pt>
                <c:pt idx="158">
                  <c:v>10.04164335740813</c:v>
                </c:pt>
                <c:pt idx="159">
                  <c:v>9.8490721619788655</c:v>
                </c:pt>
                <c:pt idx="160">
                  <c:v>9.65439689794791</c:v>
                </c:pt>
                <c:pt idx="161">
                  <c:v>9.4576414379983866</c:v>
                </c:pt>
                <c:pt idx="162">
                  <c:v>9.2588296388176587</c:v>
                </c:pt>
                <c:pt idx="163">
                  <c:v>9.0579853325675828</c:v>
                </c:pt>
                <c:pt idx="164">
                  <c:v>8.8551323185619371</c:v>
                </c:pt>
                <c:pt idx="165">
                  <c:v>8.650294355153445</c:v>
                </c:pt>
                <c:pt idx="166">
                  <c:v>8.4434951518324457</c:v>
                </c:pt>
                <c:pt idx="167">
                  <c:v>8.2347583615389119</c:v>
                </c:pt>
                <c:pt idx="168">
                  <c:v>8.0241075731891929</c:v>
                </c:pt>
                <c:pt idx="169">
                  <c:v>7.8115663044185091</c:v>
                </c:pt>
                <c:pt idx="170">
                  <c:v>7.597157994539919</c:v>
                </c:pt>
                <c:pt idx="171">
                  <c:v>7.3809059977201841</c:v>
                </c:pt>
                <c:pt idx="172">
                  <c:v>7.1628335763726279</c:v>
                </c:pt>
                <c:pt idx="173">
                  <c:v>6.9429638947668355</c:v>
                </c:pt>
                <c:pt idx="174">
                  <c:v>6.7213200128547506</c:v>
                </c:pt>
                <c:pt idx="175">
                  <c:v>6.4979248803124552</c:v>
                </c:pt>
                <c:pt idx="176">
                  <c:v>6.2728013307966908</c:v>
                </c:pt>
                <c:pt idx="177">
                  <c:v>6.0459720764149196</c:v>
                </c:pt>
                <c:pt idx="178">
                  <c:v>5.8174597024075041</c:v>
                </c:pt>
                <c:pt idx="179">
                  <c:v>5.5872866620403707</c:v>
                </c:pt>
                <c:pt idx="180">
                  <c:v>5.3554752717063128</c:v>
                </c:pt>
                <c:pt idx="181">
                  <c:v>5.1220477062328946</c:v>
                </c:pt>
                <c:pt idx="182">
                  <c:v>4.8870259943947412</c:v>
                </c:pt>
                <c:pt idx="183">
                  <c:v>4.6504320146278237</c:v>
                </c:pt>
                <c:pt idx="184">
                  <c:v>4.4122874909431875</c:v>
                </c:pt>
                <c:pt idx="185">
                  <c:v>4.1726139890374228</c:v>
                </c:pt>
                <c:pt idx="186">
                  <c:v>3.9314329125970442</c:v>
                </c:pt>
                <c:pt idx="187">
                  <c:v>3.6887654997938029</c:v>
                </c:pt>
                <c:pt idx="188">
                  <c:v>3.4446328199678509</c:v>
                </c:pt>
                <c:pt idx="189">
                  <c:v>3.1990557704955602</c:v>
                </c:pt>
                <c:pt idx="190">
                  <c:v>2.952055073838701</c:v>
                </c:pt>
                <c:pt idx="191">
                  <c:v>2.7036512747715946</c:v>
                </c:pt>
                <c:pt idx="192">
                  <c:v>2.4538647377827782</c:v>
                </c:pt>
                <c:pt idx="193">
                  <c:v>2.2027156446476401</c:v>
                </c:pt>
                <c:pt idx="194">
                  <c:v>1.950223992168429</c:v>
                </c:pt>
                <c:pt idx="195">
                  <c:v>1.6964095900779785</c:v>
                </c:pt>
                <c:pt idx="196">
                  <c:v>1.4412920591034462</c:v>
                </c:pt>
                <c:pt idx="197">
                  <c:v>1.1848908291863218</c:v>
                </c:pt>
                <c:pt idx="198">
                  <c:v>0.92722513785493421</c:v>
                </c:pt>
                <c:pt idx="199">
                  <c:v>0.66831402874565304</c:v>
                </c:pt>
                <c:pt idx="200">
                  <c:v>0.40817635026896992</c:v>
                </c:pt>
                <c:pt idx="201">
                  <c:v>0.1468307544166278</c:v>
                </c:pt>
                <c:pt idx="202">
                  <c:v>-0.11570430429403689</c:v>
                </c:pt>
                <c:pt idx="203">
                  <c:v>-0.37941056974237475</c:v>
                </c:pt>
                <c:pt idx="204">
                  <c:v>-0.64426998499715715</c:v>
                </c:pt>
                <c:pt idx="205">
                  <c:v>-0.91026469298358159</c:v>
                </c:pt>
                <c:pt idx="206">
                  <c:v>-1.1773770370283521</c:v>
                </c:pt>
                <c:pt idx="207">
                  <c:v>-1.4455895612866165</c:v>
                </c:pt>
                <c:pt idx="208">
                  <c:v>-1.7148850110545191</c:v>
                </c:pt>
                <c:pt idx="209">
                  <c:v>-1.9852463329710952</c:v>
                </c:pt>
                <c:pt idx="210">
                  <c:v>-2.256656675113204</c:v>
                </c:pt>
                <c:pt idx="211">
                  <c:v>-2.5290993869871565</c:v>
                </c:pt>
                <c:pt idx="212">
                  <c:v>-2.8025580194206587</c:v>
                </c:pt>
                <c:pt idx="213">
                  <c:v>-3.0770163243586408</c:v>
                </c:pt>
                <c:pt idx="214">
                  <c:v>-3.3524582545665056</c:v>
                </c:pt>
                <c:pt idx="215">
                  <c:v>-3.628867963244272</c:v>
                </c:pt>
                <c:pt idx="216">
                  <c:v>-3.906229803555044</c:v>
                </c:pt>
                <c:pt idx="217">
                  <c:v>-4.1845283280711794</c:v>
                </c:pt>
                <c:pt idx="218">
                  <c:v>-4.4637482881414767</c:v>
                </c:pt>
                <c:pt idx="219">
                  <c:v>-4.7438746331826431</c:v>
                </c:pt>
                <c:pt idx="220">
                  <c:v>-5.024892509898244</c:v>
                </c:pt>
                <c:pt idx="221">
                  <c:v>-5.3067872614282807</c:v>
                </c:pt>
                <c:pt idx="222">
                  <c:v>-5.5895444264324725</c:v>
                </c:pt>
                <c:pt idx="223">
                  <c:v>-5.8731497381102624</c:v>
                </c:pt>
                <c:pt idx="224">
                  <c:v>-6.1575891231605011</c:v>
                </c:pt>
                <c:pt idx="225">
                  <c:v>-6.4428487006836974</c:v>
                </c:pt>
                <c:pt idx="226">
                  <c:v>-6.728914781029661</c:v>
                </c:pt>
                <c:pt idx="227">
                  <c:v>-7.0157738645932932</c:v>
                </c:pt>
                <c:pt idx="228">
                  <c:v>-7.3034126405612207</c:v>
                </c:pt>
                <c:pt idx="229">
                  <c:v>-7.5918179856118995</c:v>
                </c:pt>
                <c:pt idx="230">
                  <c:v>-7.8809769625717436</c:v>
                </c:pt>
                <c:pt idx="231">
                  <c:v>-8.1708768190297789</c:v>
                </c:pt>
                <c:pt idx="232">
                  <c:v>-8.4615049859132441</c:v>
                </c:pt>
                <c:pt idx="233">
                  <c:v>-8.7528490760264965</c:v>
                </c:pt>
                <c:pt idx="234">
                  <c:v>-9.0448968825555358</c:v>
                </c:pt>
                <c:pt idx="235">
                  <c:v>-9.3376363775403455</c:v>
                </c:pt>
                <c:pt idx="236">
                  <c:v>-9.6310557103172503</c:v>
                </c:pt>
                <c:pt idx="237">
                  <c:v>-9.9251432059333595</c:v>
                </c:pt>
                <c:pt idx="238">
                  <c:v>-10.219887363535152</c:v>
                </c:pt>
                <c:pt idx="239">
                  <c:v>-10.515276854733177</c:v>
                </c:pt>
                <c:pt idx="240">
                  <c:v>-10.81130052194476</c:v>
                </c:pt>
                <c:pt idx="241">
                  <c:v>-11.107947376716597</c:v>
                </c:pt>
                <c:pt idx="242">
                  <c:v>-11.405206598028986</c:v>
                </c:pt>
                <c:pt idx="243">
                  <c:v>-11.703067530583466</c:v>
                </c:pt>
                <c:pt idx="244">
                  <c:v>-12.001519683075491</c:v>
                </c:pt>
                <c:pt idx="245">
                  <c:v>-12.300552726453784</c:v>
                </c:pt>
                <c:pt idx="246">
                  <c:v>-12.600156492167907</c:v>
                </c:pt>
                <c:pt idx="247">
                  <c:v>-12.90032097040555</c:v>
                </c:pt>
                <c:pt idx="248">
                  <c:v>-13.201036308320981</c:v>
                </c:pt>
                <c:pt idx="249">
                  <c:v>-13.502292808256044</c:v>
                </c:pt>
                <c:pt idx="250">
                  <c:v>-13.804080925955049</c:v>
                </c:pt>
                <c:pt idx="251">
                  <c:v>-14.106391268774823</c:v>
                </c:pt>
                <c:pt idx="252">
                  <c:v>-14.409214593891177</c:v>
                </c:pt>
                <c:pt idx="253">
                  <c:v>-14.712541806502948</c:v>
                </c:pt>
                <c:pt idx="254">
                  <c:v>-15.016363958034768</c:v>
                </c:pt>
                <c:pt idx="255">
                  <c:v>-15.320672244339649</c:v>
                </c:pt>
                <c:pt idx="256">
                  <c:v>-15.625458003902413</c:v>
                </c:pt>
                <c:pt idx="257">
                  <c:v>-15.930712716044972</c:v>
                </c:pt>
                <c:pt idx="258">
                  <c:v>-16.236427999134413</c:v>
                </c:pt>
                <c:pt idx="259">
                  <c:v>-16.542595608794787</c:v>
                </c:pt>
                <c:pt idx="260">
                  <c:v>-16.849207436123496</c:v>
                </c:pt>
                <c:pt idx="261">
                  <c:v>-17.156255505913059</c:v>
                </c:pt>
                <c:pt idx="262">
                  <c:v>-17.463731974879096</c:v>
                </c:pt>
                <c:pt idx="263">
                  <c:v>-17.771629129895249</c:v>
                </c:pt>
                <c:pt idx="264">
                  <c:v>-18.079939386235768</c:v>
                </c:pt>
                <c:pt idx="265">
                  <c:v>-18.38865528582642</c:v>
                </c:pt>
                <c:pt idx="266">
                  <c:v>-18.697769495504378</c:v>
                </c:pt>
                <c:pt idx="267">
                  <c:v>-19.0072748052877</c:v>
                </c:pt>
                <c:pt idx="268">
                  <c:v>-19.317164126654966</c:v>
                </c:pt>
                <c:pt idx="269">
                  <c:v>-19.627430490835597</c:v>
                </c:pt>
                <c:pt idx="270">
                  <c:v>-19.93806704711141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'5ft'!$G$18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7.0873405663697403E-2</c:v>
                </c:pt>
                <c:pt idx="2">
                  <c:v>0.14089545517893098</c:v>
                </c:pt>
                <c:pt idx="3">
                  <c:v>0.21009303461096829</c:v>
                </c:pt>
                <c:pt idx="4">
                  <c:v>0.27849192140352286</c:v>
                </c:pt>
                <c:pt idx="5">
                  <c:v>0.34611684637768003</c:v>
                </c:pt>
                <c:pt idx="6">
                  <c:v>0.41299155148082978</c:v>
                </c:pt>
                <c:pt idx="7">
                  <c:v>0.47913884363166492</c:v>
                </c:pt>
                <c:pt idx="8">
                  <c:v>0.54458064497480108</c:v>
                </c:pt>
                <c:pt idx="9">
                  <c:v>0.60933803982951706</c:v>
                </c:pt>
                <c:pt idx="10">
                  <c:v>0.67343131859109928</c:v>
                </c:pt>
                <c:pt idx="11">
                  <c:v>0.73688001881994136</c:v>
                </c:pt>
                <c:pt idx="12">
                  <c:v>0.79970296373259786</c:v>
                </c:pt>
                <c:pt idx="13">
                  <c:v>0.86191829829014288</c:v>
                </c:pt>
                <c:pt idx="14">
                  <c:v>0.92354352306221166</c:v>
                </c:pt>
                <c:pt idx="15">
                  <c:v>0.98459552602978961</c:v>
                </c:pt>
                <c:pt idx="16">
                  <c:v>1.0450906124759873</c:v>
                </c:pt>
                <c:pt idx="17">
                  <c:v>1.1050445331015328</c:v>
                </c:pt>
                <c:pt idx="18">
                  <c:v>1.1644725104903857</c:v>
                </c:pt>
                <c:pt idx="19">
                  <c:v>1.2233892640406119</c:v>
                </c:pt>
                <c:pt idx="20">
                  <c:v>1.2818090334663315</c:v>
                </c:pt>
                <c:pt idx="21">
                  <c:v>1.3397456009680808</c:v>
                </c:pt>
                <c:pt idx="22">
                  <c:v>1.3972123121612148</c:v>
                </c:pt>
                <c:pt idx="23">
                  <c:v>1.4542220958449497</c:v>
                </c:pt>
                <c:pt idx="24">
                  <c:v>1.510787482688235</c:v>
                </c:pt>
                <c:pt idx="25">
                  <c:v>1.5669206229027866</c:v>
                </c:pt>
                <c:pt idx="26">
                  <c:v>1.6226333029682563</c:v>
                </c:pt>
                <c:pt idx="27">
                  <c:v>1.6779369614696154</c:v>
                </c:pt>
                <c:pt idx="28">
                  <c:v>1.7328427041023271</c:v>
                </c:pt>
                <c:pt idx="29">
                  <c:v>1.7873613178967631</c:v>
                </c:pt>
                <c:pt idx="30">
                  <c:v>1.8415032847095243</c:v>
                </c:pt>
                <c:pt idx="31">
                  <c:v>1.8952787940258391</c:v>
                </c:pt>
                <c:pt idx="32">
                  <c:v>1.948697755113993</c:v>
                </c:pt>
                <c:pt idx="33">
                  <c:v>2.0017698085697808</c:v>
                </c:pt>
                <c:pt idx="34">
                  <c:v>2.0545043372862222</c:v>
                </c:pt>
                <c:pt idx="35">
                  <c:v>2.1069104768812488</c:v>
                </c:pt>
                <c:pt idx="36">
                  <c:v>2.1589971256137073</c:v>
                </c:pt>
                <c:pt idx="37">
                  <c:v>2.2107729538158383</c:v>
                </c:pt>
                <c:pt idx="38">
                  <c:v>2.2622464128683437</c:v>
                </c:pt>
                <c:pt idx="39">
                  <c:v>2.313425743742255</c:v>
                </c:pt>
                <c:pt idx="40">
                  <c:v>2.3643189851300246</c:v>
                </c:pt>
                <c:pt idx="41">
                  <c:v>2.4149339811865826</c:v>
                </c:pt>
                <c:pt idx="42">
                  <c:v>2.4652783888995229</c:v>
                </c:pt>
                <c:pt idx="43">
                  <c:v>2.5153596851060795</c:v>
                </c:pt>
                <c:pt idx="44">
                  <c:v>2.5651851731731234</c:v>
                </c:pt>
                <c:pt idx="45">
                  <c:v>2.614761989355046</c:v>
                </c:pt>
                <c:pt idx="46">
                  <c:v>2.6640971088430807</c:v>
                </c:pt>
                <c:pt idx="47">
                  <c:v>2.7131973515183323</c:v>
                </c:pt>
                <c:pt idx="48">
                  <c:v>2.7620693874195346</c:v>
                </c:pt>
                <c:pt idx="49">
                  <c:v>2.8107197419353311</c:v>
                </c:pt>
                <c:pt idx="50">
                  <c:v>2.8591548007296437</c:v>
                </c:pt>
                <c:pt idx="51">
                  <c:v>2.9073808144074573</c:v>
                </c:pt>
                <c:pt idx="52">
                  <c:v>2.9554039029271064</c:v>
                </c:pt>
                <c:pt idx="53">
                  <c:v>3.0032300597638479</c:v>
                </c:pt>
                <c:pt idx="54">
                  <c:v>3.0508651558281747</c:v>
                </c:pt>
                <c:pt idx="55">
                  <c:v>3.0983149431409096</c:v>
                </c:pt>
                <c:pt idx="56">
                  <c:v>3.1455850582656262</c:v>
                </c:pt>
                <c:pt idx="57">
                  <c:v>3.1926810254973303</c:v>
                </c:pt>
                <c:pt idx="58">
                  <c:v>3.2396082598045872</c:v>
                </c:pt>
                <c:pt idx="59">
                  <c:v>3.2863720695203691</c:v>
                </c:pt>
                <c:pt idx="60">
                  <c:v>3.332977658774777</c:v>
                </c:pt>
                <c:pt idx="61">
                  <c:v>3.3794301296604461</c:v>
                </c:pt>
                <c:pt idx="62">
                  <c:v>3.4257344841188022</c:v>
                </c:pt>
                <c:pt idx="63">
                  <c:v>3.4718956255323792</c:v>
                </c:pt>
                <c:pt idx="64">
                  <c:v>3.5179183600050647</c:v>
                </c:pt>
                <c:pt idx="65">
                  <c:v>3.5638073973083571</c:v>
                </c:pt>
                <c:pt idx="66">
                  <c:v>3.6095673514674314</c:v>
                </c:pt>
                <c:pt idx="67">
                  <c:v>3.6552027409559664</c:v>
                </c:pt>
                <c:pt idx="68">
                  <c:v>3.7007179884632126</c:v>
                </c:pt>
                <c:pt idx="69">
                  <c:v>3.7461174201906391</c:v>
                </c:pt>
                <c:pt idx="70">
                  <c:v>3.7914052646286511</c:v>
                </c:pt>
                <c:pt idx="71">
                  <c:v>3.8365856507563367</c:v>
                </c:pt>
                <c:pt idx="72">
                  <c:v>3.881662605599058</c:v>
                </c:pt>
                <c:pt idx="73">
                  <c:v>3.9266400510701178</c:v>
                </c:pt>
                <c:pt idx="74">
                  <c:v>3.9715218000140595</c:v>
                </c:pt>
                <c:pt idx="75">
                  <c:v>4.0163115513609551</c:v>
                </c:pt>
                <c:pt idx="76">
                  <c:v>4.0610128842942057</c:v>
                </c:pt>
                <c:pt idx="77">
                  <c:v>4.1056292513302788</c:v>
                </c:pt>
                <c:pt idx="78">
                  <c:v>4.1501639702094213</c:v>
                </c:pt>
                <c:pt idx="79">
                  <c:v>4.1946202145043747</c:v>
                </c:pt>
                <c:pt idx="80">
                  <c:v>4.2390010028731337</c:v>
                </c:pt>
                <c:pt idx="81">
                  <c:v>4.283309186916191</c:v>
                </c:pt>
                <c:pt idx="82">
                  <c:v>4.3275474376535552</c:v>
                </c:pt>
                <c:pt idx="83">
                  <c:v>4.3717182307170317</c:v>
                </c:pt>
                <c:pt idx="84">
                  <c:v>4.4158238304623385</c:v>
                </c:pt>
                <c:pt idx="85">
                  <c:v>4.4598662733436303</c:v>
                </c:pt>
                <c:pt idx="86">
                  <c:v>4.5038473510537775</c:v>
                </c:pt>
                <c:pt idx="87">
                  <c:v>4.5477685941022949</c:v>
                </c:pt>
                <c:pt idx="88">
                  <c:v>4.5916312566537405</c:v>
                </c:pt>
                <c:pt idx="89">
                  <c:v>4.6354363035487953</c:v>
                </c:pt>
                <c:pt idx="90">
                  <c:v>4.6791844004417786</c:v>
                </c:pt>
                <c:pt idx="91">
                  <c:v>4.7228759078844442</c:v>
                </c:pt>
                <c:pt idx="92">
                  <c:v>4.7665108799598039</c:v>
                </c:pt>
                <c:pt idx="93">
                  <c:v>4.8100890677441059</c:v>
                </c:pt>
                <c:pt idx="94">
                  <c:v>4.8536099275001208</c:v>
                </c:pt>
                <c:pt idx="95">
                  <c:v>4.8970726331458154</c:v>
                </c:pt>
                <c:pt idx="96">
                  <c:v>4.9404760922598046</c:v>
                </c:pt>
                <c:pt idx="97">
                  <c:v>4.9838189647171767</c:v>
                </c:pt>
                <c:pt idx="98">
                  <c:v>5.0270996830048267</c:v>
                </c:pt>
                <c:pt idx="99">
                  <c:v>5.0703164733261401</c:v>
                </c:pt>
                <c:pt idx="100">
                  <c:v>5.1134673767370842</c:v>
                </c:pt>
                <c:pt idx="101">
                  <c:v>5.1565502697226</c:v>
                </c:pt>
                <c:pt idx="102">
                  <c:v>5.199562883792793</c:v>
                </c:pt>
                <c:pt idx="103">
                  <c:v>5.2425028238321181</c:v>
                </c:pt>
                <c:pt idx="104">
                  <c:v>5.2853675850608592</c:v>
                </c:pt>
                <c:pt idx="105">
                  <c:v>5.3281545685640319</c:v>
                </c:pt>
                <c:pt idx="106">
                  <c:v>5.3708610954104996</c:v>
                </c:pt>
                <c:pt idx="107">
                  <c:v>5.4134844194292304</c:v>
                </c:pt>
                <c:pt idx="108">
                  <c:v>5.4560217387354726</c:v>
                </c:pt>
                <c:pt idx="109">
                  <c:v>5.4984702061121746</c:v>
                </c:pt>
                <c:pt idx="110">
                  <c:v>5.5408269383553268</c:v>
                </c:pt>
                <c:pt idx="111">
                  <c:v>5.5830890246892881</c:v>
                </c:pt>
                <c:pt idx="112">
                  <c:v>5.6252535343519909</c:v>
                </c:pt>
                <c:pt idx="113">
                  <c:v>5.6673175234418114</c:v>
                </c:pt>
                <c:pt idx="114">
                  <c:v>5.7092780411090205</c:v>
                </c:pt>
                <c:pt idx="115">
                  <c:v>5.7511321351658067</c:v>
                </c:pt>
                <c:pt idx="116">
                  <c:v>5.7928768571802953</c:v>
                </c:pt>
                <c:pt idx="117">
                  <c:v>5.8345092671120753</c:v>
                </c:pt>
                <c:pt idx="118">
                  <c:v>5.8760264375395463</c:v>
                </c:pt>
                <c:pt idx="119">
                  <c:v>5.9174254575229819</c:v>
                </c:pt>
                <c:pt idx="120">
                  <c:v>5.9587034361415281</c:v>
                </c:pt>
                <c:pt idx="121">
                  <c:v>5.9998575057373973</c:v>
                </c:pt>
                <c:pt idx="122">
                  <c:v>6.0408848248961693</c:v>
                </c:pt>
                <c:pt idx="123">
                  <c:v>6.0817825811883779</c:v>
                </c:pt>
                <c:pt idx="124">
                  <c:v>6.1225479936943001</c:v>
                </c:pt>
                <c:pt idx="125">
                  <c:v>6.1631783153310646</c:v>
                </c:pt>
                <c:pt idx="126">
                  <c:v>6.2036708349987881</c:v>
                </c:pt>
                <c:pt idx="127">
                  <c:v>6.2440228795603598</c:v>
                </c:pt>
                <c:pt idx="128">
                  <c:v>6.2842318156677148</c:v>
                </c:pt>
                <c:pt idx="129">
                  <c:v>6.3242950514458878</c:v>
                </c:pt>
                <c:pt idx="130">
                  <c:v>6.3642100380448241</c:v>
                </c:pt>
                <c:pt idx="131">
                  <c:v>6.4039742710677814</c:v>
                </c:pt>
                <c:pt idx="132">
                  <c:v>6.4435852918841672</c:v>
                </c:pt>
                <c:pt idx="133">
                  <c:v>6.4830406888338254</c:v>
                </c:pt>
                <c:pt idx="134">
                  <c:v>6.522338098329044</c:v>
                </c:pt>
                <c:pt idx="135">
                  <c:v>6.561475205859935</c:v>
                </c:pt>
                <c:pt idx="136">
                  <c:v>6.6004497469082954</c:v>
                </c:pt>
                <c:pt idx="137">
                  <c:v>6.6392595077745833</c:v>
                </c:pt>
                <c:pt idx="138">
                  <c:v>6.6779023263222461</c:v>
                </c:pt>
                <c:pt idx="139">
                  <c:v>6.7163760926432818</c:v>
                </c:pt>
                <c:pt idx="140">
                  <c:v>6.7546787496486189</c:v>
                </c:pt>
                <c:pt idx="141">
                  <c:v>6.7928082935866234</c:v>
                </c:pt>
                <c:pt idx="142">
                  <c:v>6.8307627744928325</c:v>
                </c:pt>
                <c:pt idx="143">
                  <c:v>6.8685402965737978</c:v>
                </c:pt>
                <c:pt idx="144">
                  <c:v>6.906139018527762</c:v>
                </c:pt>
                <c:pt idx="145">
                  <c:v>6.9435571538047336</c:v>
                </c:pt>
                <c:pt idx="146">
                  <c:v>6.9807929708084</c:v>
                </c:pt>
                <c:pt idx="147">
                  <c:v>7.0178447930421957</c:v>
                </c:pt>
                <c:pt idx="148">
                  <c:v>7.0547109992017525</c:v>
                </c:pt>
                <c:pt idx="149">
                  <c:v>7.0913900232158529</c:v>
                </c:pt>
                <c:pt idx="150">
                  <c:v>7.1278803542379476</c:v>
                </c:pt>
                <c:pt idx="151">
                  <c:v>7.164180536590214</c:v>
                </c:pt>
                <c:pt idx="152">
                  <c:v>7.2002891696620699</c:v>
                </c:pt>
                <c:pt idx="153">
                  <c:v>7.2362049077650106</c:v>
                </c:pt>
                <c:pt idx="154">
                  <c:v>7.2719264599455746</c:v>
                </c:pt>
                <c:pt idx="155">
                  <c:v>7.3074525897581992</c:v>
                </c:pt>
                <c:pt idx="156">
                  <c:v>7.3427821149996877</c:v>
                </c:pt>
                <c:pt idx="157">
                  <c:v>7.3779139074069651</c:v>
                </c:pt>
                <c:pt idx="158">
                  <c:v>7.4128468923197612</c:v>
                </c:pt>
                <c:pt idx="159">
                  <c:v>7.4475800483098293</c:v>
                </c:pt>
                <c:pt idx="160">
                  <c:v>7.4821124067782696</c:v>
                </c:pt>
                <c:pt idx="161">
                  <c:v>7.5164430515224954</c:v>
                </c:pt>
                <c:pt idx="162">
                  <c:v>7.5505711182743465</c:v>
                </c:pt>
                <c:pt idx="163">
                  <c:v>7.5844957942108282</c:v>
                </c:pt>
                <c:pt idx="164">
                  <c:v>7.6182163174389217</c:v>
                </c:pt>
                <c:pt idx="165">
                  <c:v>7.651731976455876</c:v>
                </c:pt>
                <c:pt idx="166">
                  <c:v>7.6850421095863757</c:v>
                </c:pt>
                <c:pt idx="167">
                  <c:v>7.7181461043979311</c:v>
                </c:pt>
                <c:pt idx="168">
                  <c:v>7.7510433970958248</c:v>
                </c:pt>
                <c:pt idx="169">
                  <c:v>7.7837334718989126</c:v>
                </c:pt>
                <c:pt idx="170">
                  <c:v>7.8162158603975449</c:v>
                </c:pt>
                <c:pt idx="171">
                  <c:v>7.8484901408948451</c:v>
                </c:pt>
                <c:pt idx="172">
                  <c:v>7.8805559377325638</c:v>
                </c:pt>
                <c:pt idx="173">
                  <c:v>7.9124129206026792</c:v>
                </c:pt>
                <c:pt idx="174">
                  <c:v>7.9440608038459013</c:v>
                </c:pt>
                <c:pt idx="175">
                  <c:v>7.9754993457381946</c:v>
                </c:pt>
                <c:pt idx="176">
                  <c:v>8.0067283477664155</c:v>
                </c:pt>
                <c:pt idx="177">
                  <c:v>8.0377476538941188</c:v>
                </c:pt>
                <c:pt idx="178">
                  <c:v>8.0685571498185684</c:v>
                </c:pt>
                <c:pt idx="179">
                  <c:v>8.0991567622199554</c:v>
                </c:pt>
                <c:pt idx="180">
                  <c:v>8.1295464580037784</c:v>
                </c:pt>
                <c:pt idx="181">
                  <c:v>8.1597262435373441</c:v>
                </c:pt>
                <c:pt idx="182">
                  <c:v>8.1896961638812851</c:v>
                </c:pt>
                <c:pt idx="183">
                  <c:v>8.2194563020169831</c:v>
                </c:pt>
                <c:pt idx="184">
                  <c:v>8.2490067780707328</c:v>
                </c:pt>
                <c:pt idx="185">
                  <c:v>8.2783477485354808</c:v>
                </c:pt>
                <c:pt idx="186">
                  <c:v>8.3074794054909233</c:v>
                </c:pt>
                <c:pt idx="187">
                  <c:v>8.3364019758227101</c:v>
                </c:pt>
                <c:pt idx="188">
                  <c:v>8.3651157204415121</c:v>
                </c:pt>
                <c:pt idx="189">
                  <c:v>8.3936209335026248</c:v>
                </c:pt>
                <c:pt idx="190">
                  <c:v>8.4219179416267984</c:v>
                </c:pt>
                <c:pt idx="191">
                  <c:v>8.4500071031229336</c:v>
                </c:pt>
                <c:pt idx="192">
                  <c:v>8.4778888072132546</c:v>
                </c:pt>
                <c:pt idx="193">
                  <c:v>8.5055634732615513</c:v>
                </c:pt>
                <c:pt idx="194">
                  <c:v>8.5330315500050595</c:v>
                </c:pt>
                <c:pt idx="195">
                  <c:v>8.5602935147904908</c:v>
                </c:pt>
                <c:pt idx="196">
                  <c:v>8.5873498728147446</c:v>
                </c:pt>
                <c:pt idx="197">
                  <c:v>8.6142011563707683</c:v>
                </c:pt>
                <c:pt idx="198">
                  <c:v>8.6408479240990221</c:v>
                </c:pt>
                <c:pt idx="199">
                  <c:v>8.6672907602449936</c:v>
                </c:pt>
                <c:pt idx="200">
                  <c:v>8.6935302739231428</c:v>
                </c:pt>
                <c:pt idx="201">
                  <c:v>8.7195670983876905</c:v>
                </c:pt>
                <c:pt idx="202">
                  <c:v>8.7454018903105872</c:v>
                </c:pt>
                <c:pt idx="203">
                  <c:v>8.771035329067006</c:v>
                </c:pt>
                <c:pt idx="204">
                  <c:v>8.7964681160286826</c:v>
                </c:pt>
                <c:pt idx="205">
                  <c:v>8.821700973865374</c:v>
                </c:pt>
                <c:pt idx="206">
                  <c:v>8.8467346458547347</c:v>
                </c:pt>
                <c:pt idx="207">
                  <c:v>8.8715698952008406</c:v>
                </c:pt>
                <c:pt idx="208">
                  <c:v>8.8962075043616089</c:v>
                </c:pt>
                <c:pt idx="209">
                  <c:v>8.9206482743853037</c:v>
                </c:pt>
                <c:pt idx="210">
                  <c:v>8.9448930242563556</c:v>
                </c:pt>
                <c:pt idx="211">
                  <c:v>8.9689425902506343</c:v>
                </c:pt>
                <c:pt idx="212">
                  <c:v>8.9927978253003644</c:v>
                </c:pt>
                <c:pt idx="213">
                  <c:v>9.0164595983688045</c:v>
                </c:pt>
                <c:pt idx="214">
                  <c:v>9.0399287938348305</c:v>
                </c:pt>
                <c:pt idx="215">
                  <c:v>9.0632063108875194</c:v>
                </c:pt>
                <c:pt idx="216">
                  <c:v>9.0862930629308476</c:v>
                </c:pt>
                <c:pt idx="217">
                  <c:v>9.1091899769985645</c:v>
                </c:pt>
                <c:pt idx="218">
                  <c:v>9.1318979931793276</c:v>
                </c:pt>
                <c:pt idx="219">
                  <c:v>9.1544180640521358</c:v>
                </c:pt>
                <c:pt idx="220">
                  <c:v>9.1767511541321181</c:v>
                </c:pt>
                <c:pt idx="221">
                  <c:v>9.1988982393266951</c:v>
                </c:pt>
                <c:pt idx="222">
                  <c:v>9.2208603064021428</c:v>
                </c:pt>
                <c:pt idx="223">
                  <c:v>9.2426383524605509</c:v>
                </c:pt>
                <c:pt idx="224">
                  <c:v>9.264233384427186</c:v>
                </c:pt>
                <c:pt idx="225">
                  <c:v>9.2856464185482412</c:v>
                </c:pt>
                <c:pt idx="226">
                  <c:v>9.3068784798989395</c:v>
                </c:pt>
                <c:pt idx="227">
                  <c:v>9.3279306019019792</c:v>
                </c:pt>
                <c:pt idx="228">
                  <c:v>9.34880382585626</c:v>
                </c:pt>
                <c:pt idx="229">
                  <c:v>9.3694992004758522</c:v>
                </c:pt>
                <c:pt idx="230">
                  <c:v>9.3900177814391537</c:v>
                </c:pt>
                <c:pt idx="231">
                  <c:v>9.4103606309481673</c:v>
                </c:pt>
                <c:pt idx="232">
                  <c:v>9.430528817297823</c:v>
                </c:pt>
                <c:pt idx="233">
                  <c:v>9.4505234144552812</c:v>
                </c:pt>
                <c:pt idx="234">
                  <c:v>9.4703455016491258</c:v>
                </c:pt>
                <c:pt idx="235">
                  <c:v>9.4899961629683602</c:v>
                </c:pt>
                <c:pt idx="236">
                  <c:v>9.5094764869711135</c:v>
                </c:pt>
                <c:pt idx="237">
                  <c:v>9.5287875663029595</c:v>
                </c:pt>
                <c:pt idx="238">
                  <c:v>9.5479304973247476</c:v>
                </c:pt>
                <c:pt idx="239">
                  <c:v>9.5669063797498328</c:v>
                </c:pt>
                <c:pt idx="240">
                  <c:v>9.5857163162906058</c:v>
                </c:pt>
                <c:pt idx="241">
                  <c:v>9.6043614123141889</c:v>
                </c:pt>
                <c:pt idx="242">
                  <c:v>9.6228427755072126</c:v>
                </c:pt>
                <c:pt idx="243">
                  <c:v>9.6411615155495127</c:v>
                </c:pt>
                <c:pt idx="244">
                  <c:v>9.6593187437966677</c:v>
                </c:pt>
                <c:pt idx="245">
                  <c:v>9.6773155729712155</c:v>
                </c:pt>
                <c:pt idx="246">
                  <c:v>9.695153116862441</c:v>
                </c:pt>
                <c:pt idx="247">
                  <c:v>9.7128324900346108</c:v>
                </c:pt>
                <c:pt idx="248">
                  <c:v>9.7303548075435025</c:v>
                </c:pt>
                <c:pt idx="249">
                  <c:v>9.7477211846611223</c:v>
                </c:pt>
                <c:pt idx="250">
                  <c:v>9.7649327366084577</c:v>
                </c:pt>
                <c:pt idx="251">
                  <c:v>9.7819905782961456</c:v>
                </c:pt>
                <c:pt idx="252">
                  <c:v>9.7988958240729076</c:v>
                </c:pt>
                <c:pt idx="253">
                  <c:v>9.8156495874816319</c:v>
                </c:pt>
                <c:pt idx="254">
                  <c:v>9.8322529810229575</c:v>
                </c:pt>
                <c:pt idx="255">
                  <c:v>9.8487071159262225</c:v>
                </c:pt>
                <c:pt idx="256">
                  <c:v>9.8650131019276444</c:v>
                </c:pt>
                <c:pt idx="257">
                  <c:v>9.8811720470555997</c:v>
                </c:pt>
                <c:pt idx="258">
                  <c:v>9.8971850574228561</c:v>
                </c:pt>
                <c:pt idx="259">
                  <c:v>9.9130532370256397</c:v>
                </c:pt>
                <c:pt idx="260">
                  <c:v>9.9287776875493758</c:v>
                </c:pt>
                <c:pt idx="261">
                  <c:v>9.9443595081810017</c:v>
                </c:pt>
                <c:pt idx="262">
                  <c:v>9.9597997954276831</c:v>
                </c:pt>
                <c:pt idx="263">
                  <c:v>9.9750996429418333</c:v>
                </c:pt>
                <c:pt idx="264">
                  <c:v>9.9902601413522749</c:v>
                </c:pt>
                <c:pt idx="265">
                  <c:v>10.005282378101434</c:v>
                </c:pt>
                <c:pt idx="266">
                  <c:v>10.020167437288427</c:v>
                </c:pt>
                <c:pt idx="267">
                  <c:v>10.034916399517909</c:v>
                </c:pt>
                <c:pt idx="268">
                  <c:v>10.049530341754567</c:v>
                </c:pt>
                <c:pt idx="269">
                  <c:v>10.064010337183115</c:v>
                </c:pt>
                <c:pt idx="270">
                  <c:v>10.078357455073682</c:v>
                </c:pt>
              </c:numCache>
            </c:numRef>
          </c:xVal>
          <c:yVal>
            <c:numRef>
              <c:f>'5ft'!$G$19:$G$289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'5ft'!$H$18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7.0873405663697403E-2</c:v>
                </c:pt>
                <c:pt idx="2">
                  <c:v>0.14089545517893098</c:v>
                </c:pt>
                <c:pt idx="3">
                  <c:v>0.21009303461096829</c:v>
                </c:pt>
                <c:pt idx="4">
                  <c:v>0.27849192140352286</c:v>
                </c:pt>
                <c:pt idx="5">
                  <c:v>0.34611684637768003</c:v>
                </c:pt>
                <c:pt idx="6">
                  <c:v>0.41299155148082978</c:v>
                </c:pt>
                <c:pt idx="7">
                  <c:v>0.47913884363166492</c:v>
                </c:pt>
                <c:pt idx="8">
                  <c:v>0.54458064497480108</c:v>
                </c:pt>
                <c:pt idx="9">
                  <c:v>0.60933803982951706</c:v>
                </c:pt>
                <c:pt idx="10">
                  <c:v>0.67343131859109928</c:v>
                </c:pt>
                <c:pt idx="11">
                  <c:v>0.73688001881994136</c:v>
                </c:pt>
                <c:pt idx="12">
                  <c:v>0.79970296373259786</c:v>
                </c:pt>
                <c:pt idx="13">
                  <c:v>0.86191829829014288</c:v>
                </c:pt>
                <c:pt idx="14">
                  <c:v>0.92354352306221166</c:v>
                </c:pt>
                <c:pt idx="15">
                  <c:v>0.98459552602978961</c:v>
                </c:pt>
                <c:pt idx="16">
                  <c:v>1.0450906124759873</c:v>
                </c:pt>
                <c:pt idx="17">
                  <c:v>1.1050445331015328</c:v>
                </c:pt>
                <c:pt idx="18">
                  <c:v>1.1644725104903857</c:v>
                </c:pt>
                <c:pt idx="19">
                  <c:v>1.2233892640406119</c:v>
                </c:pt>
                <c:pt idx="20">
                  <c:v>1.2818090334663315</c:v>
                </c:pt>
                <c:pt idx="21">
                  <c:v>1.3397456009680808</c:v>
                </c:pt>
                <c:pt idx="22">
                  <c:v>1.3972123121612148</c:v>
                </c:pt>
                <c:pt idx="23">
                  <c:v>1.4542220958449497</c:v>
                </c:pt>
                <c:pt idx="24">
                  <c:v>1.510787482688235</c:v>
                </c:pt>
                <c:pt idx="25">
                  <c:v>1.5669206229027866</c:v>
                </c:pt>
                <c:pt idx="26">
                  <c:v>1.6226333029682563</c:v>
                </c:pt>
                <c:pt idx="27">
                  <c:v>1.6779369614696154</c:v>
                </c:pt>
                <c:pt idx="28">
                  <c:v>1.7328427041023271</c:v>
                </c:pt>
                <c:pt idx="29">
                  <c:v>1.7873613178967631</c:v>
                </c:pt>
                <c:pt idx="30">
                  <c:v>1.8415032847095243</c:v>
                </c:pt>
                <c:pt idx="31">
                  <c:v>1.8952787940258391</c:v>
                </c:pt>
                <c:pt idx="32">
                  <c:v>1.948697755113993</c:v>
                </c:pt>
                <c:pt idx="33">
                  <c:v>2.0017698085697808</c:v>
                </c:pt>
                <c:pt idx="34">
                  <c:v>2.0545043372862222</c:v>
                </c:pt>
                <c:pt idx="35">
                  <c:v>2.1069104768812488</c:v>
                </c:pt>
                <c:pt idx="36">
                  <c:v>2.1589971256137073</c:v>
                </c:pt>
                <c:pt idx="37">
                  <c:v>2.2107729538158383</c:v>
                </c:pt>
                <c:pt idx="38">
                  <c:v>2.2622464128683437</c:v>
                </c:pt>
                <c:pt idx="39">
                  <c:v>2.313425743742255</c:v>
                </c:pt>
                <c:pt idx="40">
                  <c:v>2.3643189851300246</c:v>
                </c:pt>
                <c:pt idx="41">
                  <c:v>2.4149339811865826</c:v>
                </c:pt>
                <c:pt idx="42">
                  <c:v>2.4652783888995229</c:v>
                </c:pt>
                <c:pt idx="43">
                  <c:v>2.5153596851060795</c:v>
                </c:pt>
                <c:pt idx="44">
                  <c:v>2.5651851731731234</c:v>
                </c:pt>
                <c:pt idx="45">
                  <c:v>2.614761989355046</c:v>
                </c:pt>
                <c:pt idx="46">
                  <c:v>2.6640971088430807</c:v>
                </c:pt>
                <c:pt idx="47">
                  <c:v>2.7131973515183323</c:v>
                </c:pt>
                <c:pt idx="48">
                  <c:v>2.7620693874195346</c:v>
                </c:pt>
                <c:pt idx="49">
                  <c:v>2.8107197419353311</c:v>
                </c:pt>
                <c:pt idx="50">
                  <c:v>2.8591548007296437</c:v>
                </c:pt>
                <c:pt idx="51">
                  <c:v>2.9073808144074573</c:v>
                </c:pt>
                <c:pt idx="52">
                  <c:v>2.9554039029271064</c:v>
                </c:pt>
                <c:pt idx="53">
                  <c:v>3.0032300597638479</c:v>
                </c:pt>
                <c:pt idx="54">
                  <c:v>3.0508651558281747</c:v>
                </c:pt>
                <c:pt idx="55">
                  <c:v>3.0983149431409096</c:v>
                </c:pt>
                <c:pt idx="56">
                  <c:v>3.1455850582656262</c:v>
                </c:pt>
                <c:pt idx="57">
                  <c:v>3.1926810254973303</c:v>
                </c:pt>
                <c:pt idx="58">
                  <c:v>3.2396082598045872</c:v>
                </c:pt>
                <c:pt idx="59">
                  <c:v>3.2863720695203691</c:v>
                </c:pt>
                <c:pt idx="60">
                  <c:v>3.332977658774777</c:v>
                </c:pt>
                <c:pt idx="61">
                  <c:v>3.3794301296604461</c:v>
                </c:pt>
                <c:pt idx="62">
                  <c:v>3.4257344841188022</c:v>
                </c:pt>
                <c:pt idx="63">
                  <c:v>3.4718956255323792</c:v>
                </c:pt>
                <c:pt idx="64">
                  <c:v>3.5179183600050647</c:v>
                </c:pt>
                <c:pt idx="65">
                  <c:v>3.5638073973083571</c:v>
                </c:pt>
                <c:pt idx="66">
                  <c:v>3.6095673514674314</c:v>
                </c:pt>
                <c:pt idx="67">
                  <c:v>3.6552027409559664</c:v>
                </c:pt>
                <c:pt idx="68">
                  <c:v>3.7007179884632126</c:v>
                </c:pt>
                <c:pt idx="69">
                  <c:v>3.7461174201906391</c:v>
                </c:pt>
                <c:pt idx="70">
                  <c:v>3.7914052646286511</c:v>
                </c:pt>
                <c:pt idx="71">
                  <c:v>3.8365856507563367</c:v>
                </c:pt>
                <c:pt idx="72">
                  <c:v>3.881662605599058</c:v>
                </c:pt>
                <c:pt idx="73">
                  <c:v>3.9266400510701178</c:v>
                </c:pt>
                <c:pt idx="74">
                  <c:v>3.9715218000140595</c:v>
                </c:pt>
                <c:pt idx="75">
                  <c:v>4.0163115513609551</c:v>
                </c:pt>
                <c:pt idx="76">
                  <c:v>4.0610128842942057</c:v>
                </c:pt>
                <c:pt idx="77">
                  <c:v>4.1056292513302788</c:v>
                </c:pt>
                <c:pt idx="78">
                  <c:v>4.1501639702094213</c:v>
                </c:pt>
                <c:pt idx="79">
                  <c:v>4.1946202145043747</c:v>
                </c:pt>
                <c:pt idx="80">
                  <c:v>4.2390010028731337</c:v>
                </c:pt>
                <c:pt idx="81">
                  <c:v>4.283309186916191</c:v>
                </c:pt>
                <c:pt idx="82">
                  <c:v>4.3275474376535552</c:v>
                </c:pt>
                <c:pt idx="83">
                  <c:v>4.3717182307170317</c:v>
                </c:pt>
                <c:pt idx="84">
                  <c:v>4.4158238304623385</c:v>
                </c:pt>
                <c:pt idx="85">
                  <c:v>4.4598662733436303</c:v>
                </c:pt>
                <c:pt idx="86">
                  <c:v>4.5038473510537775</c:v>
                </c:pt>
                <c:pt idx="87">
                  <c:v>4.5477685941022949</c:v>
                </c:pt>
                <c:pt idx="88">
                  <c:v>4.5916312566537405</c:v>
                </c:pt>
                <c:pt idx="89">
                  <c:v>4.6354363035487953</c:v>
                </c:pt>
                <c:pt idx="90">
                  <c:v>4.6791844004417786</c:v>
                </c:pt>
                <c:pt idx="91">
                  <c:v>4.7228759078844442</c:v>
                </c:pt>
                <c:pt idx="92">
                  <c:v>4.7665108799598039</c:v>
                </c:pt>
                <c:pt idx="93">
                  <c:v>4.8100890677441059</c:v>
                </c:pt>
                <c:pt idx="94">
                  <c:v>4.8536099275001208</c:v>
                </c:pt>
                <c:pt idx="95">
                  <c:v>4.8970726331458154</c:v>
                </c:pt>
                <c:pt idx="96">
                  <c:v>4.9404760922598046</c:v>
                </c:pt>
                <c:pt idx="97">
                  <c:v>4.9838189647171767</c:v>
                </c:pt>
                <c:pt idx="98">
                  <c:v>5.0270996830048267</c:v>
                </c:pt>
                <c:pt idx="99">
                  <c:v>5.0703164733261401</c:v>
                </c:pt>
                <c:pt idx="100">
                  <c:v>5.1134673767370842</c:v>
                </c:pt>
                <c:pt idx="101">
                  <c:v>5.1565502697226</c:v>
                </c:pt>
                <c:pt idx="102">
                  <c:v>5.199562883792793</c:v>
                </c:pt>
                <c:pt idx="103">
                  <c:v>5.2425028238321181</c:v>
                </c:pt>
                <c:pt idx="104">
                  <c:v>5.2853675850608592</c:v>
                </c:pt>
                <c:pt idx="105">
                  <c:v>5.3281545685640319</c:v>
                </c:pt>
                <c:pt idx="106">
                  <c:v>5.3708610954104996</c:v>
                </c:pt>
                <c:pt idx="107">
                  <c:v>5.4134844194292304</c:v>
                </c:pt>
                <c:pt idx="108">
                  <c:v>5.4560217387354726</c:v>
                </c:pt>
                <c:pt idx="109">
                  <c:v>5.4984702061121746</c:v>
                </c:pt>
                <c:pt idx="110">
                  <c:v>5.5408269383553268</c:v>
                </c:pt>
                <c:pt idx="111">
                  <c:v>5.5830890246892881</c:v>
                </c:pt>
                <c:pt idx="112">
                  <c:v>5.6252535343519909</c:v>
                </c:pt>
                <c:pt idx="113">
                  <c:v>5.6673175234418114</c:v>
                </c:pt>
                <c:pt idx="114">
                  <c:v>5.7092780411090205</c:v>
                </c:pt>
                <c:pt idx="115">
                  <c:v>5.7511321351658067</c:v>
                </c:pt>
                <c:pt idx="116">
                  <c:v>5.7928768571802953</c:v>
                </c:pt>
                <c:pt idx="117">
                  <c:v>5.8345092671120753</c:v>
                </c:pt>
                <c:pt idx="118">
                  <c:v>5.8760264375395463</c:v>
                </c:pt>
                <c:pt idx="119">
                  <c:v>5.9174254575229819</c:v>
                </c:pt>
                <c:pt idx="120">
                  <c:v>5.9587034361415281</c:v>
                </c:pt>
                <c:pt idx="121">
                  <c:v>5.9998575057373973</c:v>
                </c:pt>
                <c:pt idx="122">
                  <c:v>6.0408848248961693</c:v>
                </c:pt>
                <c:pt idx="123">
                  <c:v>6.0817825811883779</c:v>
                </c:pt>
                <c:pt idx="124">
                  <c:v>6.1225479936943001</c:v>
                </c:pt>
                <c:pt idx="125">
                  <c:v>6.1631783153310646</c:v>
                </c:pt>
                <c:pt idx="126">
                  <c:v>6.2036708349987881</c:v>
                </c:pt>
                <c:pt idx="127">
                  <c:v>6.2440228795603598</c:v>
                </c:pt>
                <c:pt idx="128">
                  <c:v>6.2842318156677148</c:v>
                </c:pt>
                <c:pt idx="129">
                  <c:v>6.3242950514458878</c:v>
                </c:pt>
                <c:pt idx="130">
                  <c:v>6.3642100380448241</c:v>
                </c:pt>
                <c:pt idx="131">
                  <c:v>6.4039742710677814</c:v>
                </c:pt>
                <c:pt idx="132">
                  <c:v>6.4435852918841672</c:v>
                </c:pt>
                <c:pt idx="133">
                  <c:v>6.4830406888338254</c:v>
                </c:pt>
                <c:pt idx="134">
                  <c:v>6.522338098329044</c:v>
                </c:pt>
                <c:pt idx="135">
                  <c:v>6.561475205859935</c:v>
                </c:pt>
                <c:pt idx="136">
                  <c:v>6.6004497469082954</c:v>
                </c:pt>
                <c:pt idx="137">
                  <c:v>6.6392595077745833</c:v>
                </c:pt>
                <c:pt idx="138">
                  <c:v>6.6779023263222461</c:v>
                </c:pt>
                <c:pt idx="139">
                  <c:v>6.7163760926432818</c:v>
                </c:pt>
                <c:pt idx="140">
                  <c:v>6.7546787496486189</c:v>
                </c:pt>
                <c:pt idx="141">
                  <c:v>6.7928082935866234</c:v>
                </c:pt>
                <c:pt idx="142">
                  <c:v>6.8307627744928325</c:v>
                </c:pt>
                <c:pt idx="143">
                  <c:v>6.8685402965737978</c:v>
                </c:pt>
                <c:pt idx="144">
                  <c:v>6.906139018527762</c:v>
                </c:pt>
                <c:pt idx="145">
                  <c:v>6.9435571538047336</c:v>
                </c:pt>
                <c:pt idx="146">
                  <c:v>6.9807929708084</c:v>
                </c:pt>
                <c:pt idx="147">
                  <c:v>7.0178447930421957</c:v>
                </c:pt>
                <c:pt idx="148">
                  <c:v>7.0547109992017525</c:v>
                </c:pt>
                <c:pt idx="149">
                  <c:v>7.0913900232158529</c:v>
                </c:pt>
                <c:pt idx="150">
                  <c:v>7.1278803542379476</c:v>
                </c:pt>
                <c:pt idx="151">
                  <c:v>7.164180536590214</c:v>
                </c:pt>
                <c:pt idx="152">
                  <c:v>7.2002891696620699</c:v>
                </c:pt>
                <c:pt idx="153">
                  <c:v>7.2362049077650106</c:v>
                </c:pt>
                <c:pt idx="154">
                  <c:v>7.2719264599455746</c:v>
                </c:pt>
                <c:pt idx="155">
                  <c:v>7.3074525897581992</c:v>
                </c:pt>
                <c:pt idx="156">
                  <c:v>7.3427821149996877</c:v>
                </c:pt>
                <c:pt idx="157">
                  <c:v>7.3779139074069651</c:v>
                </c:pt>
                <c:pt idx="158">
                  <c:v>7.4128468923197612</c:v>
                </c:pt>
                <c:pt idx="159">
                  <c:v>7.4475800483098293</c:v>
                </c:pt>
                <c:pt idx="160">
                  <c:v>7.4821124067782696</c:v>
                </c:pt>
                <c:pt idx="161">
                  <c:v>7.5164430515224954</c:v>
                </c:pt>
                <c:pt idx="162">
                  <c:v>7.5505711182743465</c:v>
                </c:pt>
                <c:pt idx="163">
                  <c:v>7.5844957942108282</c:v>
                </c:pt>
                <c:pt idx="164">
                  <c:v>7.6182163174389217</c:v>
                </c:pt>
                <c:pt idx="165">
                  <c:v>7.651731976455876</c:v>
                </c:pt>
                <c:pt idx="166">
                  <c:v>7.6850421095863757</c:v>
                </c:pt>
                <c:pt idx="167">
                  <c:v>7.7181461043979311</c:v>
                </c:pt>
                <c:pt idx="168">
                  <c:v>7.7510433970958248</c:v>
                </c:pt>
                <c:pt idx="169">
                  <c:v>7.7837334718989126</c:v>
                </c:pt>
                <c:pt idx="170">
                  <c:v>7.8162158603975449</c:v>
                </c:pt>
                <c:pt idx="171">
                  <c:v>7.8484901408948451</c:v>
                </c:pt>
                <c:pt idx="172">
                  <c:v>7.8805559377325638</c:v>
                </c:pt>
                <c:pt idx="173">
                  <c:v>7.9124129206026792</c:v>
                </c:pt>
                <c:pt idx="174">
                  <c:v>7.9440608038459013</c:v>
                </c:pt>
                <c:pt idx="175">
                  <c:v>7.9754993457381946</c:v>
                </c:pt>
                <c:pt idx="176">
                  <c:v>8.0067283477664155</c:v>
                </c:pt>
                <c:pt idx="177">
                  <c:v>8.0377476538941188</c:v>
                </c:pt>
                <c:pt idx="178">
                  <c:v>8.0685571498185684</c:v>
                </c:pt>
                <c:pt idx="179">
                  <c:v>8.0991567622199554</c:v>
                </c:pt>
                <c:pt idx="180">
                  <c:v>8.1295464580037784</c:v>
                </c:pt>
                <c:pt idx="181">
                  <c:v>8.1597262435373441</c:v>
                </c:pt>
                <c:pt idx="182">
                  <c:v>8.1896961638812851</c:v>
                </c:pt>
                <c:pt idx="183">
                  <c:v>8.2194563020169831</c:v>
                </c:pt>
                <c:pt idx="184">
                  <c:v>8.2490067780707328</c:v>
                </c:pt>
                <c:pt idx="185">
                  <c:v>8.2783477485354808</c:v>
                </c:pt>
                <c:pt idx="186">
                  <c:v>8.3074794054909233</c:v>
                </c:pt>
                <c:pt idx="187">
                  <c:v>8.3364019758227101</c:v>
                </c:pt>
                <c:pt idx="188">
                  <c:v>8.3651157204415121</c:v>
                </c:pt>
                <c:pt idx="189">
                  <c:v>8.3936209335026248</c:v>
                </c:pt>
                <c:pt idx="190">
                  <c:v>8.4219179416267984</c:v>
                </c:pt>
                <c:pt idx="191">
                  <c:v>8.4500071031229336</c:v>
                </c:pt>
                <c:pt idx="192">
                  <c:v>8.4778888072132546</c:v>
                </c:pt>
                <c:pt idx="193">
                  <c:v>8.5055634732615513</c:v>
                </c:pt>
                <c:pt idx="194">
                  <c:v>8.5330315500050595</c:v>
                </c:pt>
                <c:pt idx="195">
                  <c:v>8.5602935147904908</c:v>
                </c:pt>
                <c:pt idx="196">
                  <c:v>8.5873498728147446</c:v>
                </c:pt>
                <c:pt idx="197">
                  <c:v>8.6142011563707683</c:v>
                </c:pt>
                <c:pt idx="198">
                  <c:v>8.6408479240990221</c:v>
                </c:pt>
                <c:pt idx="199">
                  <c:v>8.6672907602449936</c:v>
                </c:pt>
                <c:pt idx="200">
                  <c:v>8.6935302739231428</c:v>
                </c:pt>
                <c:pt idx="201">
                  <c:v>8.7195670983876905</c:v>
                </c:pt>
                <c:pt idx="202">
                  <c:v>8.7454018903105872</c:v>
                </c:pt>
                <c:pt idx="203">
                  <c:v>8.771035329067006</c:v>
                </c:pt>
                <c:pt idx="204">
                  <c:v>8.7964681160286826</c:v>
                </c:pt>
                <c:pt idx="205">
                  <c:v>8.821700973865374</c:v>
                </c:pt>
                <c:pt idx="206">
                  <c:v>8.8467346458547347</c:v>
                </c:pt>
                <c:pt idx="207">
                  <c:v>8.8715698952008406</c:v>
                </c:pt>
                <c:pt idx="208">
                  <c:v>8.8962075043616089</c:v>
                </c:pt>
                <c:pt idx="209">
                  <c:v>8.9206482743853037</c:v>
                </c:pt>
                <c:pt idx="210">
                  <c:v>8.9448930242563556</c:v>
                </c:pt>
                <c:pt idx="211">
                  <c:v>8.9689425902506343</c:v>
                </c:pt>
                <c:pt idx="212">
                  <c:v>8.9927978253003644</c:v>
                </c:pt>
                <c:pt idx="213">
                  <c:v>9.0164595983688045</c:v>
                </c:pt>
                <c:pt idx="214">
                  <c:v>9.0399287938348305</c:v>
                </c:pt>
                <c:pt idx="215">
                  <c:v>9.0632063108875194</c:v>
                </c:pt>
                <c:pt idx="216">
                  <c:v>9.0862930629308476</c:v>
                </c:pt>
                <c:pt idx="217">
                  <c:v>9.1091899769985645</c:v>
                </c:pt>
                <c:pt idx="218">
                  <c:v>9.1318979931793276</c:v>
                </c:pt>
                <c:pt idx="219">
                  <c:v>9.1544180640521358</c:v>
                </c:pt>
                <c:pt idx="220">
                  <c:v>9.1767511541321181</c:v>
                </c:pt>
                <c:pt idx="221">
                  <c:v>9.1988982393266951</c:v>
                </c:pt>
                <c:pt idx="222">
                  <c:v>9.2208603064021428</c:v>
                </c:pt>
                <c:pt idx="223">
                  <c:v>9.2426383524605509</c:v>
                </c:pt>
                <c:pt idx="224">
                  <c:v>9.264233384427186</c:v>
                </c:pt>
                <c:pt idx="225">
                  <c:v>9.2856464185482412</c:v>
                </c:pt>
                <c:pt idx="226">
                  <c:v>9.3068784798989395</c:v>
                </c:pt>
                <c:pt idx="227">
                  <c:v>9.3279306019019792</c:v>
                </c:pt>
                <c:pt idx="228">
                  <c:v>9.34880382585626</c:v>
                </c:pt>
                <c:pt idx="229">
                  <c:v>9.3694992004758522</c:v>
                </c:pt>
                <c:pt idx="230">
                  <c:v>9.3900177814391537</c:v>
                </c:pt>
                <c:pt idx="231">
                  <c:v>9.4103606309481673</c:v>
                </c:pt>
                <c:pt idx="232">
                  <c:v>9.430528817297823</c:v>
                </c:pt>
                <c:pt idx="233">
                  <c:v>9.4505234144552812</c:v>
                </c:pt>
                <c:pt idx="234">
                  <c:v>9.4703455016491258</c:v>
                </c:pt>
                <c:pt idx="235">
                  <c:v>9.4899961629683602</c:v>
                </c:pt>
                <c:pt idx="236">
                  <c:v>9.5094764869711135</c:v>
                </c:pt>
                <c:pt idx="237">
                  <c:v>9.5287875663029595</c:v>
                </c:pt>
                <c:pt idx="238">
                  <c:v>9.5479304973247476</c:v>
                </c:pt>
                <c:pt idx="239">
                  <c:v>9.5669063797498328</c:v>
                </c:pt>
                <c:pt idx="240">
                  <c:v>9.5857163162906058</c:v>
                </c:pt>
                <c:pt idx="241">
                  <c:v>9.6043614123141889</c:v>
                </c:pt>
                <c:pt idx="242">
                  <c:v>9.6228427755072126</c:v>
                </c:pt>
                <c:pt idx="243">
                  <c:v>9.6411615155495127</c:v>
                </c:pt>
                <c:pt idx="244">
                  <c:v>9.6593187437966677</c:v>
                </c:pt>
                <c:pt idx="245">
                  <c:v>9.6773155729712155</c:v>
                </c:pt>
                <c:pt idx="246">
                  <c:v>9.695153116862441</c:v>
                </c:pt>
                <c:pt idx="247">
                  <c:v>9.7128324900346108</c:v>
                </c:pt>
                <c:pt idx="248">
                  <c:v>9.7303548075435025</c:v>
                </c:pt>
                <c:pt idx="249">
                  <c:v>9.7477211846611223</c:v>
                </c:pt>
                <c:pt idx="250">
                  <c:v>9.7649327366084577</c:v>
                </c:pt>
                <c:pt idx="251">
                  <c:v>9.7819905782961456</c:v>
                </c:pt>
                <c:pt idx="252">
                  <c:v>9.7988958240729076</c:v>
                </c:pt>
                <c:pt idx="253">
                  <c:v>9.8156495874816319</c:v>
                </c:pt>
                <c:pt idx="254">
                  <c:v>9.8322529810229575</c:v>
                </c:pt>
                <c:pt idx="255">
                  <c:v>9.8487071159262225</c:v>
                </c:pt>
                <c:pt idx="256">
                  <c:v>9.8650131019276444</c:v>
                </c:pt>
                <c:pt idx="257">
                  <c:v>9.8811720470555997</c:v>
                </c:pt>
                <c:pt idx="258">
                  <c:v>9.8971850574228561</c:v>
                </c:pt>
                <c:pt idx="259">
                  <c:v>9.9130532370256397</c:v>
                </c:pt>
                <c:pt idx="260">
                  <c:v>9.9287776875493758</c:v>
                </c:pt>
                <c:pt idx="261">
                  <c:v>9.9443595081810017</c:v>
                </c:pt>
                <c:pt idx="262">
                  <c:v>9.9597997954276831</c:v>
                </c:pt>
                <c:pt idx="263">
                  <c:v>9.9750996429418333</c:v>
                </c:pt>
                <c:pt idx="264">
                  <c:v>9.9902601413522749</c:v>
                </c:pt>
                <c:pt idx="265">
                  <c:v>10.005282378101434</c:v>
                </c:pt>
                <c:pt idx="266">
                  <c:v>10.020167437288427</c:v>
                </c:pt>
                <c:pt idx="267">
                  <c:v>10.034916399517909</c:v>
                </c:pt>
                <c:pt idx="268">
                  <c:v>10.049530341754567</c:v>
                </c:pt>
                <c:pt idx="269">
                  <c:v>10.064010337183115</c:v>
                </c:pt>
                <c:pt idx="270">
                  <c:v>10.078357455073682</c:v>
                </c:pt>
              </c:numCache>
            </c:numRef>
          </c:xVal>
          <c:yVal>
            <c:numRef>
              <c:f>'5ft'!$H$19:$H$289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493408"/>
        <c:axId val="604493800"/>
      </c:scatterChart>
      <c:valAx>
        <c:axId val="60449340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93800"/>
        <c:crosses val="max"/>
        <c:crossBetween val="midCat"/>
        <c:majorUnit val="2"/>
      </c:valAx>
      <c:valAx>
        <c:axId val="60449380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9340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'6ft'!$E$18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7.8614670854141866E-2</c:v>
                </c:pt>
                <c:pt idx="2">
                  <c:v>0.15618143590508593</c:v>
                </c:pt>
                <c:pt idx="3">
                  <c:v>0.23273530790457161</c:v>
                </c:pt>
                <c:pt idx="4">
                  <c:v>0.30830973341761225</c:v>
                </c:pt>
                <c:pt idx="5">
                  <c:v>0.38293668699273231</c:v>
                </c:pt>
                <c:pt idx="6">
                  <c:v>0.45664675837869351</c:v>
                </c:pt>
                <c:pt idx="7">
                  <c:v>0.52946923339680951</c:v>
                </c:pt>
                <c:pt idx="8">
                  <c:v>0.60143216901647378</c:v>
                </c:pt>
                <c:pt idx="9">
                  <c:v>0.67256246312704759</c:v>
                </c:pt>
                <c:pt idx="10">
                  <c:v>0.74288591945089666</c:v>
                </c:pt>
                <c:pt idx="11">
                  <c:v>0.8124273079993547</c:v>
                </c:pt>
                <c:pt idx="12">
                  <c:v>0.88121042143507933</c:v>
                </c:pt>
                <c:pt idx="13">
                  <c:v>0.94925812767007423</c:v>
                </c:pt>
                <c:pt idx="14">
                  <c:v>1.0165924189980915</c:v>
                </c:pt>
                <c:pt idx="15">
                  <c:v>1.0832344580327702</c:v>
                </c:pt>
                <c:pt idx="16">
                  <c:v>1.1492046206983386</c:v>
                </c:pt>
                <c:pt idx="17">
                  <c:v>1.2145225364976768</c:v>
                </c:pt>
                <c:pt idx="18">
                  <c:v>1.2792071262627314</c:v>
                </c:pt>
                <c:pt idx="19">
                  <c:v>1.3432766375744341</c:v>
                </c:pt>
                <c:pt idx="20">
                  <c:v>1.4067486780231864</c:v>
                </c:pt>
                <c:pt idx="21">
                  <c:v>1.4696402464664478</c:v>
                </c:pt>
                <c:pt idx="22">
                  <c:v>1.5319677624268231</c:v>
                </c:pt>
                <c:pt idx="23">
                  <c:v>1.5937470937621536</c:v>
                </c:pt>
                <c:pt idx="24">
                  <c:v>1.6549935827283315</c:v>
                </c:pt>
                <c:pt idx="25">
                  <c:v>1.7157220705457636</c:v>
                </c:pt>
                <c:pt idx="26">
                  <c:v>1.7759469205715199</c:v>
                </c:pt>
                <c:pt idx="27">
                  <c:v>1.8356820401710978</c:v>
                </c:pt>
                <c:pt idx="28">
                  <c:v>1.8949409013763636</c:v>
                </c:pt>
                <c:pt idx="29">
                  <c:v>1.9537365604094956</c:v>
                </c:pt>
                <c:pt idx="30">
                  <c:v>2.0120816761466149</c:v>
                </c:pt>
                <c:pt idx="31">
                  <c:v>2.0699885275891616</c:v>
                </c:pt>
                <c:pt idx="32">
                  <c:v>2.1274690304059378</c:v>
                </c:pt>
                <c:pt idx="33">
                  <c:v>2.1845347526040135</c:v>
                </c:pt>
                <c:pt idx="34">
                  <c:v>2.2411969293823684</c:v>
                </c:pt>
                <c:pt idx="35">
                  <c:v>2.297466477218161</c:v>
                </c:pt>
                <c:pt idx="36">
                  <c:v>2.3533540072318595</c:v>
                </c:pt>
                <c:pt idx="37">
                  <c:v>2.4088698378740867</c:v>
                </c:pt>
                <c:pt idx="38">
                  <c:v>2.4640240069739257</c:v>
                </c:pt>
                <c:pt idx="39">
                  <c:v>2.5188262831855517</c:v>
                </c:pt>
                <c:pt idx="40">
                  <c:v>2.5732861768673878</c:v>
                </c:pt>
                <c:pt idx="41">
                  <c:v>2.6274129504255095</c:v>
                </c:pt>
                <c:pt idx="42">
                  <c:v>2.6812156281507264</c:v>
                </c:pt>
                <c:pt idx="43">
                  <c:v>2.7347030055766264</c:v>
                </c:pt>
                <c:pt idx="44">
                  <c:v>2.7878836583838624</c:v>
                </c:pt>
                <c:pt idx="45">
                  <c:v>2.8407659508740903</c:v>
                </c:pt>
                <c:pt idx="46">
                  <c:v>2.8933580440352031</c:v>
                </c:pt>
                <c:pt idx="47">
                  <c:v>2.945667903217839</c:v>
                </c:pt>
                <c:pt idx="48">
                  <c:v>2.997703305441572</c:v>
                </c:pt>
                <c:pt idx="49">
                  <c:v>3.0494718463476835</c:v>
                </c:pt>
                <c:pt idx="50">
                  <c:v>3.1009809468139822</c:v>
                </c:pt>
                <c:pt idx="51">
                  <c:v>3.1522378592457536</c:v>
                </c:pt>
                <c:pt idx="52">
                  <c:v>3.2032496735555736</c:v>
                </c:pt>
                <c:pt idx="53">
                  <c:v>3.2540233228434126</c:v>
                </c:pt>
                <c:pt idx="54">
                  <c:v>3.3045655887871539</c:v>
                </c:pt>
                <c:pt idx="55">
                  <c:v>3.3548831067523652</c:v>
                </c:pt>
                <c:pt idx="56">
                  <c:v>3.4049823706288667</c:v>
                </c:pt>
                <c:pt idx="57">
                  <c:v>3.4548697374003137</c:v>
                </c:pt>
                <c:pt idx="58">
                  <c:v>3.5045514314516715</c:v>
                </c:pt>
                <c:pt idx="59">
                  <c:v>3.5540335486180425</c:v>
                </c:pt>
                <c:pt idx="60">
                  <c:v>3.6033220599768421</c:v>
                </c:pt>
                <c:pt idx="61">
                  <c:v>3.652422815383745</c:v>
                </c:pt>
                <c:pt idx="62">
                  <c:v>3.7013415467511566</c:v>
                </c:pt>
                <c:pt idx="63">
                  <c:v>3.7500838710661393</c:v>
                </c:pt>
                <c:pt idx="64">
                  <c:v>3.7986552931427489</c:v>
                </c:pt>
                <c:pt idx="65">
                  <c:v>3.8470612081015552</c:v>
                </c:pt>
                <c:pt idx="66">
                  <c:v>3.8953069035667052</c:v>
                </c:pt>
                <c:pt idx="67">
                  <c:v>3.9433975615682062</c:v>
                </c:pt>
                <c:pt idx="68">
                  <c:v>3.9913382601340963</c:v>
                </c:pt>
                <c:pt idx="69">
                  <c:v>4.0391339745538053</c:v>
                </c:pt>
                <c:pt idx="70">
                  <c:v>4.0867895782902277</c:v>
                </c:pt>
                <c:pt idx="71">
                  <c:v>4.1343098435137806</c:v>
                </c:pt>
                <c:pt idx="72">
                  <c:v>4.181699441226959</c:v>
                </c:pt>
                <c:pt idx="73">
                  <c:v>4.2289629409425862</c:v>
                </c:pt>
                <c:pt idx="74">
                  <c:v>4.2761048098730754</c:v>
                </c:pt>
                <c:pt idx="75">
                  <c:v>4.3231294115815428</c:v>
                </c:pt>
                <c:pt idx="76">
                  <c:v>4.3700410040386295</c:v>
                </c:pt>
                <c:pt idx="77">
                  <c:v>4.4168437370215212</c:v>
                </c:pt>
                <c:pt idx="78">
                  <c:v>4.4635416487840951</c:v>
                </c:pt>
                <c:pt idx="79">
                  <c:v>4.5101386619198411</c:v>
                </c:pt>
                <c:pt idx="80">
                  <c:v>4.556638578332791</c:v>
                </c:pt>
                <c:pt idx="81">
                  <c:v>4.6030450732270944</c:v>
                </c:pt>
                <c:pt idx="82">
                  <c:v>4.6493616880245403</c:v>
                </c:pt>
                <c:pt idx="83">
                  <c:v>4.6955918221230926</c:v>
                </c:pt>
                <c:pt idx="84">
                  <c:v>4.7417387234210127</c:v>
                </c:pt>
                <c:pt idx="85">
                  <c:v>4.7878054775535741</c:v>
                </c:pt>
                <c:pt idx="86">
                  <c:v>4.8337949958266337</c:v>
                </c:pt>
                <c:pt idx="87">
                  <c:v>4.8797100018874335</c:v>
                </c:pt>
                <c:pt idx="88">
                  <c:v>4.9255530172517252</c:v>
                </c:pt>
                <c:pt idx="89">
                  <c:v>4.9713263459095653</c:v>
                </c:pt>
                <c:pt idx="90">
                  <c:v>5.0170320583585868</c:v>
                </c:pt>
                <c:pt idx="91">
                  <c:v>5.0626719755562215</c:v>
                </c:pt>
                <c:pt idx="92">
                  <c:v>5.1082476534269405</c:v>
                </c:pt>
                <c:pt idx="93">
                  <c:v>5.1537603686847016</c:v>
                </c:pt>
                <c:pt idx="94">
                  <c:v>5.1992111068060591</c:v>
                </c:pt>
                <c:pt idx="95">
                  <c:v>5.2446005529869693</c:v>
                </c:pt>
                <c:pt idx="96">
                  <c:v>5.289929086815448</c:v>
                </c:pt>
                <c:pt idx="97">
                  <c:v>5.335196781189623</c:v>
                </c:pt>
                <c:pt idx="98">
                  <c:v>5.3804034057261667</c:v>
                </c:pt>
                <c:pt idx="99">
                  <c:v>5.4255484345789196</c:v>
                </c:pt>
                <c:pt idx="100">
                  <c:v>5.4706310582744138</c:v>
                </c:pt>
                <c:pt idx="101">
                  <c:v>5.5156501989195768</c:v>
                </c:pt>
                <c:pt idx="102">
                  <c:v>5.5606045279798568</c:v>
                </c:pt>
                <c:pt idx="103">
                  <c:v>5.6054924857728388</c:v>
                </c:pt>
                <c:pt idx="104">
                  <c:v>5.6503123018609145</c:v>
                </c:pt>
                <c:pt idx="105">
                  <c:v>5.6950620156308736</c:v>
                </c:pt>
                <c:pt idx="106">
                  <c:v>5.7397394964883759</c:v>
                </c:pt>
                <c:pt idx="107">
                  <c:v>5.7843424632444922</c:v>
                </c:pt>
                <c:pt idx="108">
                  <c:v>5.8288685024107574</c:v>
                </c:pt>
                <c:pt idx="109">
                  <c:v>5.8733150852374543</c:v>
                </c:pt>
                <c:pt idx="110">
                  <c:v>5.9176795834230216</c:v>
                </c:pt>
                <c:pt idx="111">
                  <c:v>5.9619592834909731</c:v>
                </c:pt>
                <c:pt idx="112">
                  <c:v>6.0061513998777549</c:v>
                </c:pt>
                <c:pt idx="113">
                  <c:v>6.0502530868045907</c:v>
                </c:pt>
                <c:pt idx="114">
                  <c:v>6.0942614490228415</c:v>
                </c:pt>
                <c:pt idx="115">
                  <c:v>6.138173551529408</c:v>
                </c:pt>
                <c:pt idx="116">
                  <c:v>6.1819864283492478</c:v>
                </c:pt>
                <c:pt idx="117">
                  <c:v>6.2256970904785041</c:v>
                </c:pt>
                <c:pt idx="118">
                  <c:v>6.2693025330757068</c:v>
                </c:pt>
                <c:pt idx="119">
                  <c:v>6.3127997419812232</c:v>
                </c:pt>
                <c:pt idx="120">
                  <c:v>6.3561856996373916</c:v>
                </c:pt>
                <c:pt idx="121">
                  <c:v>6.399457390474101</c:v>
                </c:pt>
                <c:pt idx="122">
                  <c:v>6.442611805817263</c:v>
                </c:pt>
                <c:pt idx="123">
                  <c:v>6.4856459483708617</c:v>
                </c:pt>
                <c:pt idx="124">
                  <c:v>6.5285568363171276</c:v>
                </c:pt>
                <c:pt idx="125">
                  <c:v>6.5713415070738828</c:v>
                </c:pt>
                <c:pt idx="126">
                  <c:v>6.6139970207432359</c:v>
                </c:pt>
                <c:pt idx="127">
                  <c:v>6.6565204632815114</c:v>
                </c:pt>
                <c:pt idx="128">
                  <c:v>6.6989089494165475</c:v>
                </c:pt>
                <c:pt idx="129">
                  <c:v>6.7411596253352375</c:v>
                </c:pt>
                <c:pt idx="130">
                  <c:v>6.7832696711613263</c:v>
                </c:pt>
                <c:pt idx="131">
                  <c:v>6.8252363032410344</c:v>
                </c:pt>
                <c:pt idx="132">
                  <c:v>6.8670567762519337</c:v>
                </c:pt>
                <c:pt idx="133">
                  <c:v>6.9087283851486525</c:v>
                </c:pt>
                <c:pt idx="134">
                  <c:v>6.9502484669574054</c:v>
                </c:pt>
                <c:pt idx="135">
                  <c:v>6.99161440242995</c:v>
                </c:pt>
                <c:pt idx="136">
                  <c:v>7.0328236175663914</c:v>
                </c:pt>
                <c:pt idx="137">
                  <c:v>7.0738735850152166</c:v>
                </c:pt>
                <c:pt idx="138">
                  <c:v>7.1147618253580625</c:v>
                </c:pt>
                <c:pt idx="139">
                  <c:v>7.1554859082859359</c:v>
                </c:pt>
                <c:pt idx="140">
                  <c:v>7.1960434536729538</c:v>
                </c:pt>
                <c:pt idx="141">
                  <c:v>7.2364321325530767</c:v>
                </c:pt>
                <c:pt idx="142">
                  <c:v>7.2766496680048309</c:v>
                </c:pt>
                <c:pt idx="143">
                  <c:v>7.3166938359485609</c:v>
                </c:pt>
                <c:pt idx="144">
                  <c:v>7.3565624658603852</c:v>
                </c:pt>
                <c:pt idx="145">
                  <c:v>7.3962534414067118</c:v>
                </c:pt>
                <c:pt idx="146">
                  <c:v>7.4357647010028698</c:v>
                </c:pt>
                <c:pt idx="147">
                  <c:v>7.4750942382991736</c:v>
                </c:pt>
                <c:pt idx="148">
                  <c:v>7.5142401025975287</c:v>
                </c:pt>
                <c:pt idx="149">
                  <c:v>7.5532003992014847</c:v>
                </c:pt>
                <c:pt idx="150">
                  <c:v>7.5919732897024899</c:v>
                </c:pt>
                <c:pt idx="151">
                  <c:v>7.6305569922049523</c:v>
                </c:pt>
                <c:pt idx="152">
                  <c:v>7.6689497814925849</c:v>
                </c:pt>
                <c:pt idx="153">
                  <c:v>7.707149989138407</c:v>
                </c:pt>
                <c:pt idx="154">
                  <c:v>7.7451560035606635</c:v>
                </c:pt>
                <c:pt idx="155">
                  <c:v>7.7829662700268534</c:v>
                </c:pt>
                <c:pt idx="156">
                  <c:v>7.8205792906079612</c:v>
                </c:pt>
                <c:pt idx="157">
                  <c:v>7.8579936240849388</c:v>
                </c:pt>
                <c:pt idx="158">
                  <c:v>7.8952078858093921</c:v>
                </c:pt>
                <c:pt idx="159">
                  <c:v>7.9322207475203994</c:v>
                </c:pt>
                <c:pt idx="160">
                  <c:v>7.96903093711932</c:v>
                </c:pt>
                <c:pt idx="161">
                  <c:v>8.0056372384044003</c:v>
                </c:pt>
                <c:pt idx="162">
                  <c:v>8.0420384907669522</c:v>
                </c:pt>
                <c:pt idx="163">
                  <c:v>8.0782335888508339</c:v>
                </c:pt>
                <c:pt idx="164">
                  <c:v>8.114221482176907</c:v>
                </c:pt>
                <c:pt idx="165">
                  <c:v>8.1500011747341325</c:v>
                </c:pt>
                <c:pt idx="166">
                  <c:v>8.1855717245389226</c:v>
                </c:pt>
                <c:pt idx="167">
                  <c:v>8.2209322431643095</c:v>
                </c:pt>
                <c:pt idx="168">
                  <c:v>8.2560818952404968</c:v>
                </c:pt>
                <c:pt idx="169">
                  <c:v>8.2910198979282956</c:v>
                </c:pt>
                <c:pt idx="170">
                  <c:v>8.3257455203669295</c:v>
                </c:pt>
                <c:pt idx="171">
                  <c:v>8.3602580830976567</c:v>
                </c:pt>
                <c:pt idx="172">
                  <c:v>8.3945569574646246</c:v>
                </c:pt>
                <c:pt idx="173">
                  <c:v>8.4286415649943525</c:v>
                </c:pt>
                <c:pt idx="174">
                  <c:v>8.4625113767551792</c:v>
                </c:pt>
                <c:pt idx="175">
                  <c:v>8.4961659126980162</c:v>
                </c:pt>
                <c:pt idx="176">
                  <c:v>8.5296047409796927</c:v>
                </c:pt>
                <c:pt idx="177">
                  <c:v>8.5628274772701491</c:v>
                </c:pt>
                <c:pt idx="178">
                  <c:v>8.5958337840447161</c:v>
                </c:pt>
                <c:pt idx="179">
                  <c:v>8.6286233698626678</c:v>
                </c:pt>
                <c:pt idx="180">
                  <c:v>8.6611959886332297</c:v>
                </c:pt>
                <c:pt idx="181">
                  <c:v>8.693551438870168</c:v>
                </c:pt>
                <c:pt idx="182">
                  <c:v>8.7256895629360596</c:v>
                </c:pt>
                <c:pt idx="183">
                  <c:v>8.7576102462773253</c:v>
                </c:pt>
                <c:pt idx="184">
                  <c:v>8.7893134166510603</c:v>
                </c:pt>
                <c:pt idx="185">
                  <c:v>8.8207990433446728</c:v>
                </c:pt>
                <c:pt idx="186">
                  <c:v>8.8520671363893033</c:v>
                </c:pt>
                <c:pt idx="187">
                  <c:v>8.8831177457679757</c:v>
                </c:pt>
                <c:pt idx="188">
                  <c:v>8.913950960619399</c:v>
                </c:pt>
                <c:pt idx="189">
                  <c:v>8.9445669084382793</c:v>
                </c:pt>
                <c:pt idx="190">
                  <c:v>8.9749657542730272</c:v>
                </c:pt>
                <c:pt idx="191">
                  <c:v>9.0051476999216469</c:v>
                </c:pt>
                <c:pt idx="192">
                  <c:v>9.0351129831266288</c:v>
                </c:pt>
                <c:pt idx="193">
                  <c:v>9.0648618767695694</c:v>
                </c:pt>
                <c:pt idx="194">
                  <c:v>9.0943946880662878</c:v>
                </c:pt>
                <c:pt idx="195">
                  <c:v>9.1237117577630915</c:v>
                </c:pt>
                <c:pt idx="196">
                  <c:v>9.1528134593349098</c:v>
                </c:pt>
                <c:pt idx="197">
                  <c:v>9.1817001981858901</c:v>
                </c:pt>
                <c:pt idx="198">
                  <c:v>9.2103724108530969</c:v>
                </c:pt>
                <c:pt idx="199">
                  <c:v>9.2388305642138864</c:v>
                </c:pt>
                <c:pt idx="200">
                  <c:v>9.2670751546975083</c:v>
                </c:pt>
                <c:pt idx="201">
                  <c:v>9.2951067075014731</c:v>
                </c:pt>
                <c:pt idx="202">
                  <c:v>9.3229257758131681</c:v>
                </c:pt>
                <c:pt idx="203">
                  <c:v>9.3505329400372172</c:v>
                </c:pt>
                <c:pt idx="204">
                  <c:v>9.3779288070290097</c:v>
                </c:pt>
                <c:pt idx="205">
                  <c:v>9.4051140093348451</c:v>
                </c:pt>
                <c:pt idx="206">
                  <c:v>9.4320892044390661</c:v>
                </c:pt>
                <c:pt idx="207">
                  <c:v>9.4588550740185777</c:v>
                </c:pt>
                <c:pt idx="208">
                  <c:v>9.4854123232050824</c:v>
                </c:pt>
                <c:pt idx="209">
                  <c:v>9.511761679855379</c:v>
                </c:pt>
                <c:pt idx="210">
                  <c:v>9.5379038938300056</c:v>
                </c:pt>
                <c:pt idx="211">
                  <c:v>9.563839736280535</c:v>
                </c:pt>
                <c:pt idx="212">
                  <c:v>9.5895699989457643</c:v>
                </c:pt>
                <c:pt idx="213">
                  <c:v>9.6150954934570549</c:v>
                </c:pt>
                <c:pt idx="214">
                  <c:v>9.6404170506530331</c:v>
                </c:pt>
                <c:pt idx="215">
                  <c:v>9.6655355199038606</c:v>
                </c:pt>
                <c:pt idx="216">
                  <c:v>9.6904517684452607</c:v>
                </c:pt>
                <c:pt idx="217">
                  <c:v>9.7151666807224544</c:v>
                </c:pt>
                <c:pt idx="218">
                  <c:v>9.7396811577441742</c:v>
                </c:pt>
                <c:pt idx="219">
                  <c:v>9.7639961164468634</c:v>
                </c:pt>
                <c:pt idx="220">
                  <c:v>9.7881124890692011</c:v>
                </c:pt>
                <c:pt idx="221">
                  <c:v>9.8120312225370299</c:v>
                </c:pt>
                <c:pt idx="222">
                  <c:v>9.8357532778587942</c:v>
                </c:pt>
                <c:pt idx="223">
                  <c:v>9.8592796295315406</c:v>
                </c:pt>
                <c:pt idx="224">
                  <c:v>9.8826112649575517</c:v>
                </c:pt>
                <c:pt idx="225">
                  <c:v>9.9057491838716469</c:v>
                </c:pt>
                <c:pt idx="226">
                  <c:v>9.9286943977791928</c:v>
                </c:pt>
                <c:pt idx="227">
                  <c:v>9.9514479294048304</c:v>
                </c:pt>
                <c:pt idx="228">
                  <c:v>9.9740108121519384</c:v>
                </c:pt>
                <c:pt idx="229">
                  <c:v>9.9963840895728264</c:v>
                </c:pt>
                <c:pt idx="230">
                  <c:v>10.018568814849639</c:v>
                </c:pt>
                <c:pt idx="231">
                  <c:v>10.040566050285955</c:v>
                </c:pt>
                <c:pt idx="232">
                  <c:v>10.062376866809057</c:v>
                </c:pt>
                <c:pt idx="233">
                  <c:v>10.084002343482801</c:v>
                </c:pt>
                <c:pt idx="234">
                  <c:v>10.105443567031076</c:v>
                </c:pt>
                <c:pt idx="235">
                  <c:v>10.126701631371764</c:v>
                </c:pt>
                <c:pt idx="236">
                  <c:v>10.147777637161163</c:v>
                </c:pt>
                <c:pt idx="237">
                  <c:v>10.16867269134876</c:v>
                </c:pt>
                <c:pt idx="238">
                  <c:v>10.189387906742336</c:v>
                </c:pt>
                <c:pt idx="239">
                  <c:v>10.209924401583258</c:v>
                </c:pt>
                <c:pt idx="240">
                  <c:v>10.230283299131909</c:v>
                </c:pt>
                <c:pt idx="241">
                  <c:v>10.250465727263135</c:v>
                </c:pt>
                <c:pt idx="242">
                  <c:v>10.270472818071635</c:v>
                </c:pt>
                <c:pt idx="243">
                  <c:v>10.290305707487157</c:v>
                </c:pt>
                <c:pt idx="244">
                  <c:v>10.309965534899414</c:v>
                </c:pt>
                <c:pt idx="245">
                  <c:v>10.329453442792595</c:v>
                </c:pt>
                <c:pt idx="246">
                  <c:v>10.348770576389365</c:v>
                </c:pt>
                <c:pt idx="247">
                  <c:v>10.367918083304218</c:v>
                </c:pt>
                <c:pt idx="248">
                  <c:v>10.386897113206073</c:v>
                </c:pt>
                <c:pt idx="249">
                  <c:v>10.405708817489975</c:v>
                </c:pt>
                <c:pt idx="250">
                  <c:v>10.424354348957788</c:v>
                </c:pt>
                <c:pt idx="251">
                  <c:v>10.442834861507736</c:v>
                </c:pt>
                <c:pt idx="252">
                  <c:v>10.461151509832661</c:v>
                </c:pt>
                <c:pt idx="253">
                  <c:v>10.479305449126866</c:v>
                </c:pt>
                <c:pt idx="254">
                  <c:v>10.497297834801413</c:v>
                </c:pt>
                <c:pt idx="255">
                  <c:v>10.515129822207729</c:v>
                </c:pt>
                <c:pt idx="256">
                  <c:v>10.532802566369384</c:v>
                </c:pt>
                <c:pt idx="257">
                  <c:v>10.550317221721906</c:v>
                </c:pt>
                <c:pt idx="258">
                  <c:v>10.567674941860494</c:v>
                </c:pt>
                <c:pt idx="259">
                  <c:v>10.584876879295482</c:v>
                </c:pt>
                <c:pt idx="260">
                  <c:v>10.601924185215422</c:v>
                </c:pt>
                <c:pt idx="261">
                  <c:v>10.618818009257637</c:v>
                </c:pt>
                <c:pt idx="262">
                  <c:v>10.635559499286115</c:v>
                </c:pt>
                <c:pt idx="263">
                  <c:v>10.652149801176591</c:v>
                </c:pt>
                <c:pt idx="264">
                  <c:v>10.668590058608686</c:v>
                </c:pt>
                <c:pt idx="265">
                  <c:v>10.684881412864964</c:v>
                </c:pt>
                <c:pt idx="266">
                  <c:v>10.701025002636761</c:v>
                </c:pt>
                <c:pt idx="267">
                  <c:v>10.717021963836652</c:v>
                </c:pt>
                <c:pt idx="268">
                  <c:v>10.73287342941742</c:v>
                </c:pt>
                <c:pt idx="269">
                  <c:v>10.748580529197396</c:v>
                </c:pt>
                <c:pt idx="270">
                  <c:v>10.76414438969201</c:v>
                </c:pt>
              </c:numCache>
            </c:numRef>
          </c:xVal>
          <c:yVal>
            <c:numRef>
              <c:f>'6ft'!$E$19:$E$289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2.197728009070457</c:v>
                </c:pt>
                <c:pt idx="2">
                  <c:v>2.6328261142660714</c:v>
                </c:pt>
                <c:pt idx="3">
                  <c:v>3.0590249445868878</c:v>
                </c:pt>
                <c:pt idx="4">
                  <c:v>3.4765532856537584</c:v>
                </c:pt>
                <c:pt idx="5">
                  <c:v>3.8856294939966327</c:v>
                </c:pt>
                <c:pt idx="6">
                  <c:v>4.2864621071008226</c:v>
                </c:pt>
                <c:pt idx="7">
                  <c:v>4.6792504089783851</c:v>
                </c:pt>
                <c:pt idx="8">
                  <c:v>5.0641849551009974</c:v>
                </c:pt>
                <c:pt idx="9">
                  <c:v>5.4414480601491073</c:v>
                </c:pt>
                <c:pt idx="10">
                  <c:v>5.8112142516934018</c:v>
                </c:pt>
                <c:pt idx="11">
                  <c:v>6.1736506926233554</c:v>
                </c:pt>
                <c:pt idx="12">
                  <c:v>6.5289175748692703</c:v>
                </c:pt>
                <c:pt idx="13">
                  <c:v>6.8771684867246998</c:v>
                </c:pt>
                <c:pt idx="14">
                  <c:v>7.218550755862136</c:v>
                </c:pt>
                <c:pt idx="15">
                  <c:v>7.5532057699431858</c:v>
                </c:pt>
                <c:pt idx="16">
                  <c:v>7.8812692765526826</c:v>
                </c:pt>
                <c:pt idx="17">
                  <c:v>8.2028716640319033</c:v>
                </c:pt>
                <c:pt idx="18">
                  <c:v>8.5181382246473429</c:v>
                </c:pt>
                <c:pt idx="19">
                  <c:v>8.8271894014065833</c:v>
                </c:pt>
                <c:pt idx="20">
                  <c:v>9.1301410197201616</c:v>
                </c:pt>
                <c:pt idx="21">
                  <c:v>9.4271045050066071</c:v>
                </c:pt>
                <c:pt idx="22">
                  <c:v>9.7181870872458891</c:v>
                </c:pt>
                <c:pt idx="23">
                  <c:v>10.003491993403252</c:v>
                </c:pt>
                <c:pt idx="24">
                  <c:v>10.283118628569966</c:v>
                </c:pt>
                <c:pt idx="25">
                  <c:v>10.55716274659904</c:v>
                </c:pt>
                <c:pt idx="26">
                  <c:v>10.825716610951734</c:v>
                </c:pt>
                <c:pt idx="27">
                  <c:v>11.088869146414119</c:v>
                </c:pt>
                <c:pt idx="28">
                  <c:v>11.346706082291393</c:v>
                </c:pt>
                <c:pt idx="29">
                  <c:v>11.599310087640683</c:v>
                </c:pt>
                <c:pt idx="30">
                  <c:v>11.846760899060191</c:v>
                </c:pt>
                <c:pt idx="31">
                  <c:v>12.08913544151337</c:v>
                </c:pt>
                <c:pt idx="32">
                  <c:v>12.326507942631004</c:v>
                </c:pt>
                <c:pt idx="33">
                  <c:v>12.558950040901266</c:v>
                </c:pt>
                <c:pt idx="34">
                  <c:v>12.786530888127798</c:v>
                </c:pt>
                <c:pt idx="35">
                  <c:v>13.00931724650829</c:v>
                </c:pt>
                <c:pt idx="36">
                  <c:v>13.227373580660744</c:v>
                </c:pt>
                <c:pt idx="37">
                  <c:v>13.440762144901369</c:v>
                </c:pt>
                <c:pt idx="38">
                  <c:v>13.649543066056685</c:v>
                </c:pt>
                <c:pt idx="39">
                  <c:v>13.853774422072743</c:v>
                </c:pt>
                <c:pt idx="40">
                  <c:v>14.05351231666622</c:v>
                </c:pt>
                <c:pt idx="41">
                  <c:v>14.248810950245499</c:v>
                </c:pt>
                <c:pt idx="42">
                  <c:v>14.43972268731439</c:v>
                </c:pt>
                <c:pt idx="43">
                  <c:v>14.626298120556941</c:v>
                </c:pt>
                <c:pt idx="44">
                  <c:v>14.808586131788651</c:v>
                </c:pt>
                <c:pt idx="45">
                  <c:v>14.986633949947247</c:v>
                </c:pt>
                <c:pt idx="46">
                  <c:v>15.160487206284953</c:v>
                </c:pt>
                <c:pt idx="47">
                  <c:v>15.330189986913792</c:v>
                </c:pt>
                <c:pt idx="48">
                  <c:v>15.49578488284585</c:v>
                </c:pt>
                <c:pt idx="49">
                  <c:v>15.657313037661506</c:v>
                </c:pt>
                <c:pt idx="50">
                  <c:v>15.81481419293042</c:v>
                </c:pt>
                <c:pt idx="51">
                  <c:v>15.968326731502408</c:v>
                </c:pt>
                <c:pt idx="52">
                  <c:v>16.117887718778295</c:v>
                </c:pt>
                <c:pt idx="53">
                  <c:v>16.26353294206428</c:v>
                </c:pt>
                <c:pt idx="54">
                  <c:v>16.40529694810736</c:v>
                </c:pt>
                <c:pt idx="55">
                  <c:v>16.543213078903719</c:v>
                </c:pt>
                <c:pt idx="56">
                  <c:v>16.677313505866938</c:v>
                </c:pt>
                <c:pt idx="57">
                  <c:v>16.80762926243813</c:v>
                </c:pt>
                <c:pt idx="58">
                  <c:v>16.934190275215858</c:v>
                </c:pt>
                <c:pt idx="59">
                  <c:v>17.057025393679702</c:v>
                </c:pt>
                <c:pt idx="60">
                  <c:v>17.176162418577963</c:v>
                </c:pt>
                <c:pt idx="61">
                  <c:v>17.291628129046764</c:v>
                </c:pt>
                <c:pt idx="62">
                  <c:v>17.403448308525082</c:v>
                </c:pt>
                <c:pt idx="63">
                  <c:v>17.511647769528029</c:v>
                </c:pt>
                <c:pt idx="64">
                  <c:v>17.616250377338634</c:v>
                </c:pt>
                <c:pt idx="65">
                  <c:v>17.717279072677108</c:v>
                </c:pt>
                <c:pt idx="66">
                  <c:v>17.814755893405515</c:v>
                </c:pt>
                <c:pt idx="67">
                  <c:v>17.90870199532543</c:v>
                </c:pt>
                <c:pt idx="68">
                  <c:v>17.999137672126452</c:v>
                </c:pt>
                <c:pt idx="69">
                  <c:v>18.086082374544315</c:v>
                </c:pt>
                <c:pt idx="70">
                  <c:v>18.169554728789254</c:v>
                </c:pt>
                <c:pt idx="71">
                  <c:v>18.249572554308028</c:v>
                </c:pt>
                <c:pt idx="72">
                  <c:v>18.326152880946967</c:v>
                </c:pt>
                <c:pt idx="73">
                  <c:v>18.399311965588875</c:v>
                </c:pt>
                <c:pt idx="74">
                  <c:v>18.469065308343595</c:v>
                </c:pt>
                <c:pt idx="75">
                  <c:v>18.535427668381217</c:v>
                </c:pt>
                <c:pt idx="76">
                  <c:v>18.598413079508404</c:v>
                </c:pt>
                <c:pt idx="77">
                  <c:v>18.658034865602719</c:v>
                </c:pt>
                <c:pt idx="78">
                  <c:v>18.714305656037755</c:v>
                </c:pt>
                <c:pt idx="79">
                  <c:v>18.76723740125372</c:v>
                </c:pt>
                <c:pt idx="80">
                  <c:v>18.816841388654645</c:v>
                </c:pt>
                <c:pt idx="81">
                  <c:v>18.863128259045137</c:v>
                </c:pt>
                <c:pt idx="82">
                  <c:v>18.906108023856735</c:v>
                </c:pt>
                <c:pt idx="83">
                  <c:v>18.945790083456739</c:v>
                </c:pt>
                <c:pt idx="84">
                  <c:v>18.982183246879984</c:v>
                </c:pt>
                <c:pt idx="85">
                  <c:v>19.015295753374645</c:v>
                </c:pt>
                <c:pt idx="86">
                  <c:v>19.045135296203586</c:v>
                </c:pt>
                <c:pt idx="87">
                  <c:v>19.071709049187014</c:v>
                </c:pt>
                <c:pt idx="88">
                  <c:v>19.095023696501979</c:v>
                </c:pt>
                <c:pt idx="89">
                  <c:v>19.115085466257792</c:v>
                </c:pt>
                <c:pt idx="90">
                  <c:v>19.131900168328919</c:v>
                </c:pt>
                <c:pt idx="91">
                  <c:v>19.145473236833055</c:v>
                </c:pt>
                <c:pt idx="92">
                  <c:v>19.155809777478037</c:v>
                </c:pt>
                <c:pt idx="93">
                  <c:v>19.162914619760681</c:v>
                </c:pt>
                <c:pt idx="94">
                  <c:v>19.166792373690772</c:v>
                </c:pt>
                <c:pt idx="95">
                  <c:v>19.167447490358715</c:v>
                </c:pt>
                <c:pt idx="96">
                  <c:v>19.16488432530954</c:v>
                </c:pt>
                <c:pt idx="97">
                  <c:v>19.159107203384448</c:v>
                </c:pt>
                <c:pt idx="98">
                  <c:v>19.150120483499101</c:v>
                </c:pt>
                <c:pt idx="99">
                  <c:v>19.1379286217839</c:v>
                </c:pt>
                <c:pt idx="100">
                  <c:v>19.122536231624842</c:v>
                </c:pt>
                <c:pt idx="101">
                  <c:v>19.103948139391548</c:v>
                </c:pt>
                <c:pt idx="102">
                  <c:v>19.082169434973675</c:v>
                </c:pt>
                <c:pt idx="103">
                  <c:v>19.057205516611077</c:v>
                </c:pt>
                <c:pt idx="104">
                  <c:v>19.029062129844213</c:v>
                </c:pt>
                <c:pt idx="105">
                  <c:v>18.997745400693962</c:v>
                </c:pt>
                <c:pt idx="106">
                  <c:v>18.963261863386847</c:v>
                </c:pt>
                <c:pt idx="107">
                  <c:v>18.925618483072753</c:v>
                </c:pt>
                <c:pt idx="108">
                  <c:v>18.884822674047658</c:v>
                </c:pt>
                <c:pt idx="109">
                  <c:v>18.840882314009235</c:v>
                </c:pt>
                <c:pt idx="110">
                  <c:v>18.793805754854148</c:v>
                </c:pt>
                <c:pt idx="111">
                  <c:v>18.743601830485993</c:v>
                </c:pt>
                <c:pt idx="112">
                  <c:v>18.690279862052861</c:v>
                </c:pt>
                <c:pt idx="113">
                  <c:v>18.633849660980466</c:v>
                </c:pt>
                <c:pt idx="114">
                  <c:v>18.574321530115434</c:v>
                </c:pt>
                <c:pt idx="115">
                  <c:v>18.511706263246293</c:v>
                </c:pt>
                <c:pt idx="116">
                  <c:v>18.446015143227982</c:v>
                </c:pt>
                <c:pt idx="117">
                  <c:v>18.377259938899773</c:v>
                </c:pt>
                <c:pt idx="118">
                  <c:v>18.305452900956062</c:v>
                </c:pt>
                <c:pt idx="119">
                  <c:v>18.230606756903946</c:v>
                </c:pt>
                <c:pt idx="120">
                  <c:v>18.1527347052204</c:v>
                </c:pt>
                <c:pt idx="121">
                  <c:v>18.071850408804451</c:v>
                </c:pt>
                <c:pt idx="122">
                  <c:v>17.987967987805458</c:v>
                </c:pt>
                <c:pt idx="123">
                  <c:v>17.901102011896896</c:v>
                </c:pt>
                <c:pt idx="124">
                  <c:v>17.811267492055546</c:v>
                </c:pt>
                <c:pt idx="125">
                  <c:v>17.718479871898101</c:v>
                </c:pt>
                <c:pt idx="126">
                  <c:v>17.622755018620872</c:v>
                </c:pt>
                <c:pt idx="127">
                  <c:v>17.524109213583046</c:v>
                </c:pt>
                <c:pt idx="128">
                  <c:v>17.422559142569582</c:v>
                </c:pt>
                <c:pt idx="129">
                  <c:v>17.318121885766359</c:v>
                </c:pt>
                <c:pt idx="130">
                  <c:v>17.210814907477221</c:v>
                </c:pt>
                <c:pt idx="131">
                  <c:v>17.100656045610119</c:v>
                </c:pt>
                <c:pt idx="132">
                  <c:v>16.987663500957495</c:v>
                </c:pt>
                <c:pt idx="133">
                  <c:v>16.871855826294365</c:v>
                </c:pt>
                <c:pt idx="134">
                  <c:v>16.753251915316028</c:v>
                </c:pt>
                <c:pt idx="135">
                  <c:v>16.631870991436124</c:v>
                </c:pt>
                <c:pt idx="136">
                  <c:v>16.507732596464635</c:v>
                </c:pt>
                <c:pt idx="137">
                  <c:v>16.38085657918446</c:v>
                </c:pt>
                <c:pt idx="138">
                  <c:v>16.251263083844371</c:v>
                </c:pt>
                <c:pt idx="139">
                  <c:v>16.118972538585343</c:v>
                </c:pt>
                <c:pt idx="140">
                  <c:v>15.984005643816582</c:v>
                </c:pt>
                <c:pt idx="141">
                  <c:v>15.846383360556946</c:v>
                </c:pt>
                <c:pt idx="142">
                  <c:v>15.70612689875678</c:v>
                </c:pt>
                <c:pt idx="143">
                  <c:v>15.563257705614699</c:v>
                </c:pt>
                <c:pt idx="144">
                  <c:v>15.417797453903253</c:v>
                </c:pt>
                <c:pt idx="145">
                  <c:v>15.269768030316916</c:v>
                </c:pt>
                <c:pt idx="146">
                  <c:v>15.119191523855314</c:v>
                </c:pt>
                <c:pt idx="147">
                  <c:v>14.96609021425412</c:v>
                </c:pt>
                <c:pt idx="148">
                  <c:v>14.810486560475578</c:v>
                </c:pt>
                <c:pt idx="149">
                  <c:v>14.652403189270096</c:v>
                </c:pt>
                <c:pt idx="150">
                  <c:v>14.491862883819921</c:v>
                </c:pt>
                <c:pt idx="151">
                  <c:v>14.328888572475423</c:v>
                </c:pt>
                <c:pt idx="152">
                  <c:v>14.16350331759403</c:v>
                </c:pt>
                <c:pt idx="153">
                  <c:v>13.995730304491454</c:v>
                </c:pt>
                <c:pt idx="154">
                  <c:v>13.825592830514321</c:v>
                </c:pt>
                <c:pt idx="155">
                  <c:v>13.653114294242894</c:v>
                </c:pt>
                <c:pt idx="156">
                  <c:v>13.47831818483216</c:v>
                </c:pt>
                <c:pt idx="157">
                  <c:v>13.301228071499033</c:v>
                </c:pt>
                <c:pt idx="158">
                  <c:v>13.121867593163028</c:v>
                </c:pt>
                <c:pt idx="159">
                  <c:v>12.940260448247328</c:v>
                </c:pt>
                <c:pt idx="160">
                  <c:v>12.756430384646675</c:v>
                </c:pt>
                <c:pt idx="161">
                  <c:v>12.570401189868141</c:v>
                </c:pt>
                <c:pt idx="162">
                  <c:v>12.382196681350372</c:v>
                </c:pt>
                <c:pt idx="163">
                  <c:v>12.191840696966494</c:v>
                </c:pt>
                <c:pt idx="164">
                  <c:v>11.999357085715435</c:v>
                </c:pt>
                <c:pt idx="165">
                  <c:v>11.804769698606043</c:v>
                </c:pt>
                <c:pt idx="166">
                  <c:v>11.608102379737929</c:v>
                </c:pt>
                <c:pt idx="167">
                  <c:v>11.40937895758262</c:v>
                </c:pt>
                <c:pt idx="168">
                  <c:v>11.208623236468188</c:v>
                </c:pt>
                <c:pt idx="169">
                  <c:v>11.00585898827015</c:v>
                </c:pt>
                <c:pt idx="170">
                  <c:v>10.801109944311078</c:v>
                </c:pt>
                <c:pt idx="171">
                  <c:v>10.594399787470998</c:v>
                </c:pt>
                <c:pt idx="172">
                  <c:v>10.385752144510279</c:v>
                </c:pt>
                <c:pt idx="173">
                  <c:v>10.175190578606424</c:v>
                </c:pt>
                <c:pt idx="174">
                  <c:v>9.9627385821057963</c:v>
                </c:pt>
                <c:pt idx="175">
                  <c:v>9.7484195694910394</c:v>
                </c:pt>
                <c:pt idx="176">
                  <c:v>9.5322568705646127</c:v>
                </c:pt>
                <c:pt idx="177">
                  <c:v>9.3142737238485704</c:v>
                </c:pt>
                <c:pt idx="178">
                  <c:v>9.0944932702004628</c:v>
                </c:pt>
                <c:pt idx="179">
                  <c:v>8.8729385466449031</c:v>
                </c:pt>
                <c:pt idx="180">
                  <c:v>8.649632480420145</c:v>
                </c:pt>
                <c:pt idx="181">
                  <c:v>8.4245978832387181</c:v>
                </c:pt>
                <c:pt idx="182">
                  <c:v>8.1978574457609596</c:v>
                </c:pt>
                <c:pt idx="183">
                  <c:v>7.9694337322800335</c:v>
                </c:pt>
                <c:pt idx="184">
                  <c:v>7.7393491756168258</c:v>
                </c:pt>
                <c:pt idx="185">
                  <c:v>7.5076260722228856</c:v>
                </c:pt>
                <c:pt idx="186">
                  <c:v>7.2742865774894065</c:v>
                </c:pt>
                <c:pt idx="187">
                  <c:v>7.0393527012600465</c:v>
                </c:pt>
                <c:pt idx="188">
                  <c:v>6.8028463035452091</c:v>
                </c:pt>
                <c:pt idx="189">
                  <c:v>6.564789090435271</c:v>
                </c:pt>
                <c:pt idx="190">
                  <c:v>6.3252026102100611</c:v>
                </c:pt>
                <c:pt idx="191">
                  <c:v>6.0841082496417869</c:v>
                </c:pt>
                <c:pt idx="192">
                  <c:v>5.8415272304884445</c:v>
                </c:pt>
                <c:pt idx="193">
                  <c:v>5.5974806061746589</c:v>
                </c:pt>
                <c:pt idx="194">
                  <c:v>5.351989258656773</c:v>
                </c:pt>
                <c:pt idx="195">
                  <c:v>5.1050738954689079</c:v>
                </c:pt>
                <c:pt idx="196">
                  <c:v>4.8567550469466321</c:v>
                </c:pt>
                <c:pt idx="197">
                  <c:v>4.6070530636247966</c:v>
                </c:pt>
                <c:pt idx="198">
                  <c:v>4.3559881138060073</c:v>
                </c:pt>
                <c:pt idx="199">
                  <c:v>4.1035801812961621</c:v>
                </c:pt>
                <c:pt idx="200">
                  <c:v>3.8498490633034117</c:v>
                </c:pt>
                <c:pt idx="201">
                  <c:v>3.5948143684968556</c:v>
                </c:pt>
                <c:pt idx="202">
                  <c:v>3.3384955152212523</c:v>
                </c:pt>
                <c:pt idx="203">
                  <c:v>3.0809117298639834</c:v>
                </c:pt>
                <c:pt idx="204">
                  <c:v>2.8220820453704896</c:v>
                </c:pt>
                <c:pt idx="205">
                  <c:v>2.5620252999043749</c:v>
                </c:pt>
                <c:pt idx="206">
                  <c:v>2.300760135648368</c:v>
                </c:pt>
                <c:pt idx="207">
                  <c:v>2.0383049977423147</c:v>
                </c:pt>
                <c:pt idx="208">
                  <c:v>1.7746781333543848</c:v>
                </c:pt>
                <c:pt idx="209">
                  <c:v>1.5098975908816787</c:v>
                </c:pt>
                <c:pt idx="210">
                  <c:v>1.2439812192764232</c:v>
                </c:pt>
                <c:pt idx="211">
                  <c:v>0.97694666749397241</c:v>
                </c:pt>
                <c:pt idx="212">
                  <c:v>0.70881138405884114</c:v>
                </c:pt>
                <c:pt idx="213">
                  <c:v>0.43959261674502742</c:v>
                </c:pt>
                <c:pt idx="214">
                  <c:v>0.16930741236690744</c:v>
                </c:pt>
                <c:pt idx="215">
                  <c:v>-0.10202738332297978</c:v>
                </c:pt>
                <c:pt idx="216">
                  <c:v>-0.37439512563290522</c:v>
                </c:pt>
                <c:pt idx="217">
                  <c:v>-0.64777937083128778</c:v>
                </c:pt>
                <c:pt idx="218">
                  <c:v>-0.92216387594996041</c:v>
                </c:pt>
                <c:pt idx="219">
                  <c:v>-1.1975325984948844</c:v>
                </c:pt>
                <c:pt idx="220">
                  <c:v>-1.4738696960677813</c:v>
                </c:pt>
                <c:pt idx="221">
                  <c:v>-1.7511595259021009</c:v>
                </c:pt>
                <c:pt idx="222">
                  <c:v>-2.0293866443166935</c:v>
                </c:pt>
                <c:pt idx="223">
                  <c:v>-2.3085358060904939</c:v>
                </c:pt>
                <c:pt idx="224">
                  <c:v>-2.588591963761476</c:v>
                </c:pt>
                <c:pt idx="225">
                  <c:v>-2.869540266853067</c:v>
                </c:pt>
                <c:pt idx="226">
                  <c:v>-3.1513660610311613</c:v>
                </c:pt>
                <c:pt idx="227">
                  <c:v>-3.4340548871948071</c:v>
                </c:pt>
                <c:pt idx="228">
                  <c:v>-3.7175924805035754</c:v>
                </c:pt>
                <c:pt idx="229">
                  <c:v>-4.0019647693445588</c:v>
                </c:pt>
                <c:pt idx="230">
                  <c:v>-4.2871578742418874</c:v>
                </c:pt>
                <c:pt idx="231">
                  <c:v>-4.5731581067115776</c:v>
                </c:pt>
                <c:pt idx="232">
                  <c:v>-4.8599519680644674</c:v>
                </c:pt>
                <c:pt idx="233">
                  <c:v>-5.147526148159927</c:v>
                </c:pt>
                <c:pt idx="234">
                  <c:v>-5.4358675241129681</c:v>
                </c:pt>
                <c:pt idx="235">
                  <c:v>-5.7249631589573031</c:v>
                </c:pt>
                <c:pt idx="236">
                  <c:v>-6.0148003002668489</c:v>
                </c:pt>
                <c:pt idx="237">
                  <c:v>-6.3053663787380945</c:v>
                </c:pt>
                <c:pt idx="238">
                  <c:v>-6.596649006735694</c:v>
                </c:pt>
                <c:pt idx="239">
                  <c:v>-6.8886359768035739</c:v>
                </c:pt>
                <c:pt idx="240">
                  <c:v>-7.1813152601437871</c:v>
                </c:pt>
                <c:pt idx="241">
                  <c:v>-7.4746750050652651</c:v>
                </c:pt>
                <c:pt idx="242">
                  <c:v>-7.7687035354045815</c:v>
                </c:pt>
                <c:pt idx="243">
                  <c:v>-8.0633893489207473</c:v>
                </c:pt>
                <c:pt idx="244">
                  <c:v>-8.3587211156660217</c:v>
                </c:pt>
                <c:pt idx="245">
                  <c:v>-8.6546876763346301</c:v>
                </c:pt>
                <c:pt idx="246">
                  <c:v>-8.951278040591264</c:v>
                </c:pt>
                <c:pt idx="247">
                  <c:v>-9.2484813853811225</c:v>
                </c:pt>
                <c:pt idx="248">
                  <c:v>-9.5462870532232404</c:v>
                </c:pt>
                <c:pt idx="249">
                  <c:v>-9.8446845504887648</c:v>
                </c:pt>
                <c:pt idx="250">
                  <c:v>-10.143663545665785</c:v>
                </c:pt>
                <c:pt idx="251">
                  <c:v>-10.443213867612288</c:v>
                </c:pt>
                <c:pt idx="252">
                  <c:v>-10.743325503798715</c:v>
                </c:pt>
                <c:pt idx="253">
                  <c:v>-11.043988598541578</c:v>
                </c:pt>
                <c:pt idx="254">
                  <c:v>-11.345193451229511</c:v>
                </c:pt>
                <c:pt idx="255">
                  <c:v>-11.64693051454311</c:v>
                </c:pt>
                <c:pt idx="256">
                  <c:v>-11.949190392669825</c:v>
                </c:pt>
                <c:pt idx="257">
                  <c:v>-12.251963839515158</c:v>
                </c:pt>
                <c:pt idx="258">
                  <c:v>-12.555241756911331</c:v>
                </c:pt>
                <c:pt idx="259">
                  <c:v>-12.859015192824581</c:v>
                </c:pt>
                <c:pt idx="260">
                  <c:v>-13.163275339562153</c:v>
                </c:pt>
                <c:pt idx="261">
                  <c:v>-13.468013531980045</c:v>
                </c:pt>
                <c:pt idx="262">
                  <c:v>-13.773221245692488</c:v>
                </c:pt>
                <c:pt idx="263">
                  <c:v>-14.078890095284137</c:v>
                </c:pt>
                <c:pt idx="264">
                  <c:v>-14.385011832525864</c:v>
                </c:pt>
                <c:pt idx="265">
                  <c:v>-14.691578344595024</c:v>
                </c:pt>
                <c:pt idx="266">
                  <c:v>-14.998581652301045</c:v>
                </c:pt>
                <c:pt idx="267">
                  <c:v>-15.306013908317093</c:v>
                </c:pt>
                <c:pt idx="268">
                  <c:v>-15.613867395418596</c:v>
                </c:pt>
                <c:pt idx="269">
                  <c:v>-15.922134524729335</c:v>
                </c:pt>
                <c:pt idx="270">
                  <c:v>-16.230807833975756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'6ft'!$G$18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7.8614670854141866E-2</c:v>
                </c:pt>
                <c:pt idx="2">
                  <c:v>0.15618143590508593</c:v>
                </c:pt>
                <c:pt idx="3">
                  <c:v>0.23273530790457161</c:v>
                </c:pt>
                <c:pt idx="4">
                  <c:v>0.30830973341761225</c:v>
                </c:pt>
                <c:pt idx="5">
                  <c:v>0.38293668699273231</c:v>
                </c:pt>
                <c:pt idx="6">
                  <c:v>0.45664675837869351</c:v>
                </c:pt>
                <c:pt idx="7">
                  <c:v>0.52946923339680951</c:v>
                </c:pt>
                <c:pt idx="8">
                  <c:v>0.60143216901647378</c:v>
                </c:pt>
                <c:pt idx="9">
                  <c:v>0.67256246312704759</c:v>
                </c:pt>
                <c:pt idx="10">
                  <c:v>0.74288591945089666</c:v>
                </c:pt>
                <c:pt idx="11">
                  <c:v>0.8124273079993547</c:v>
                </c:pt>
                <c:pt idx="12">
                  <c:v>0.88121042143507933</c:v>
                </c:pt>
                <c:pt idx="13">
                  <c:v>0.94925812767007423</c:v>
                </c:pt>
                <c:pt idx="14">
                  <c:v>1.0165924189980915</c:v>
                </c:pt>
                <c:pt idx="15">
                  <c:v>1.0832344580327702</c:v>
                </c:pt>
                <c:pt idx="16">
                  <c:v>1.1492046206983386</c:v>
                </c:pt>
                <c:pt idx="17">
                  <c:v>1.2145225364976768</c:v>
                </c:pt>
                <c:pt idx="18">
                  <c:v>1.2792071262627314</c:v>
                </c:pt>
                <c:pt idx="19">
                  <c:v>1.3432766375744341</c:v>
                </c:pt>
                <c:pt idx="20">
                  <c:v>1.4067486780231864</c:v>
                </c:pt>
                <c:pt idx="21">
                  <c:v>1.4696402464664478</c:v>
                </c:pt>
                <c:pt idx="22">
                  <c:v>1.5319677624268231</c:v>
                </c:pt>
                <c:pt idx="23">
                  <c:v>1.5937470937621536</c:v>
                </c:pt>
                <c:pt idx="24">
                  <c:v>1.6549935827283315</c:v>
                </c:pt>
                <c:pt idx="25">
                  <c:v>1.7157220705457636</c:v>
                </c:pt>
                <c:pt idx="26">
                  <c:v>1.7759469205715199</c:v>
                </c:pt>
                <c:pt idx="27">
                  <c:v>1.8356820401710978</c:v>
                </c:pt>
                <c:pt idx="28">
                  <c:v>1.8949409013763636</c:v>
                </c:pt>
                <c:pt idx="29">
                  <c:v>1.9537365604094956</c:v>
                </c:pt>
                <c:pt idx="30">
                  <c:v>2.0120816761466149</c:v>
                </c:pt>
                <c:pt idx="31">
                  <c:v>2.0699885275891616</c:v>
                </c:pt>
                <c:pt idx="32">
                  <c:v>2.1274690304059378</c:v>
                </c:pt>
                <c:pt idx="33">
                  <c:v>2.1845347526040135</c:v>
                </c:pt>
                <c:pt idx="34">
                  <c:v>2.2411969293823684</c:v>
                </c:pt>
                <c:pt idx="35">
                  <c:v>2.297466477218161</c:v>
                </c:pt>
                <c:pt idx="36">
                  <c:v>2.3533540072318595</c:v>
                </c:pt>
                <c:pt idx="37">
                  <c:v>2.4088698378740867</c:v>
                </c:pt>
                <c:pt idx="38">
                  <c:v>2.4640240069739257</c:v>
                </c:pt>
                <c:pt idx="39">
                  <c:v>2.5188262831855517</c:v>
                </c:pt>
                <c:pt idx="40">
                  <c:v>2.5732861768673878</c:v>
                </c:pt>
                <c:pt idx="41">
                  <c:v>2.6274129504255095</c:v>
                </c:pt>
                <c:pt idx="42">
                  <c:v>2.6812156281507264</c:v>
                </c:pt>
                <c:pt idx="43">
                  <c:v>2.7347030055766264</c:v>
                </c:pt>
                <c:pt idx="44">
                  <c:v>2.7878836583838624</c:v>
                </c:pt>
                <c:pt idx="45">
                  <c:v>2.8407659508740903</c:v>
                </c:pt>
                <c:pt idx="46">
                  <c:v>2.8933580440352031</c:v>
                </c:pt>
                <c:pt idx="47">
                  <c:v>2.945667903217839</c:v>
                </c:pt>
                <c:pt idx="48">
                  <c:v>2.997703305441572</c:v>
                </c:pt>
                <c:pt idx="49">
                  <c:v>3.0494718463476835</c:v>
                </c:pt>
                <c:pt idx="50">
                  <c:v>3.1009809468139822</c:v>
                </c:pt>
                <c:pt idx="51">
                  <c:v>3.1522378592457536</c:v>
                </c:pt>
                <c:pt idx="52">
                  <c:v>3.2032496735555736</c:v>
                </c:pt>
                <c:pt idx="53">
                  <c:v>3.2540233228434126</c:v>
                </c:pt>
                <c:pt idx="54">
                  <c:v>3.3045655887871539</c:v>
                </c:pt>
                <c:pt idx="55">
                  <c:v>3.3548831067523652</c:v>
                </c:pt>
                <c:pt idx="56">
                  <c:v>3.4049823706288667</c:v>
                </c:pt>
                <c:pt idx="57">
                  <c:v>3.4548697374003137</c:v>
                </c:pt>
                <c:pt idx="58">
                  <c:v>3.5045514314516715</c:v>
                </c:pt>
                <c:pt idx="59">
                  <c:v>3.5540335486180425</c:v>
                </c:pt>
                <c:pt idx="60">
                  <c:v>3.6033220599768421</c:v>
                </c:pt>
                <c:pt idx="61">
                  <c:v>3.652422815383745</c:v>
                </c:pt>
                <c:pt idx="62">
                  <c:v>3.7013415467511566</c:v>
                </c:pt>
                <c:pt idx="63">
                  <c:v>3.7500838710661393</c:v>
                </c:pt>
                <c:pt idx="64">
                  <c:v>3.7986552931427489</c:v>
                </c:pt>
                <c:pt idx="65">
                  <c:v>3.8470612081015552</c:v>
                </c:pt>
                <c:pt idx="66">
                  <c:v>3.8953069035667052</c:v>
                </c:pt>
                <c:pt idx="67">
                  <c:v>3.9433975615682062</c:v>
                </c:pt>
                <c:pt idx="68">
                  <c:v>3.9913382601340963</c:v>
                </c:pt>
                <c:pt idx="69">
                  <c:v>4.0391339745538053</c:v>
                </c:pt>
                <c:pt idx="70">
                  <c:v>4.0867895782902277</c:v>
                </c:pt>
                <c:pt idx="71">
                  <c:v>4.1343098435137806</c:v>
                </c:pt>
                <c:pt idx="72">
                  <c:v>4.181699441226959</c:v>
                </c:pt>
                <c:pt idx="73">
                  <c:v>4.2289629409425862</c:v>
                </c:pt>
                <c:pt idx="74">
                  <c:v>4.2761048098730754</c:v>
                </c:pt>
                <c:pt idx="75">
                  <c:v>4.3231294115815428</c:v>
                </c:pt>
                <c:pt idx="76">
                  <c:v>4.3700410040386295</c:v>
                </c:pt>
                <c:pt idx="77">
                  <c:v>4.4168437370215212</c:v>
                </c:pt>
                <c:pt idx="78">
                  <c:v>4.4635416487840951</c:v>
                </c:pt>
                <c:pt idx="79">
                  <c:v>4.5101386619198411</c:v>
                </c:pt>
                <c:pt idx="80">
                  <c:v>4.556638578332791</c:v>
                </c:pt>
                <c:pt idx="81">
                  <c:v>4.6030450732270944</c:v>
                </c:pt>
                <c:pt idx="82">
                  <c:v>4.6493616880245403</c:v>
                </c:pt>
                <c:pt idx="83">
                  <c:v>4.6955918221230926</c:v>
                </c:pt>
                <c:pt idx="84">
                  <c:v>4.7417387234210127</c:v>
                </c:pt>
                <c:pt idx="85">
                  <c:v>4.7878054775535741</c:v>
                </c:pt>
                <c:pt idx="86">
                  <c:v>4.8337949958266337</c:v>
                </c:pt>
                <c:pt idx="87">
                  <c:v>4.8797100018874335</c:v>
                </c:pt>
                <c:pt idx="88">
                  <c:v>4.9255530172517252</c:v>
                </c:pt>
                <c:pt idx="89">
                  <c:v>4.9713263459095653</c:v>
                </c:pt>
                <c:pt idx="90">
                  <c:v>5.0170320583585868</c:v>
                </c:pt>
                <c:pt idx="91">
                  <c:v>5.0626719755562215</c:v>
                </c:pt>
                <c:pt idx="92">
                  <c:v>5.1082476534269405</c:v>
                </c:pt>
                <c:pt idx="93">
                  <c:v>5.1537603686847016</c:v>
                </c:pt>
                <c:pt idx="94">
                  <c:v>5.1992111068060591</c:v>
                </c:pt>
                <c:pt idx="95">
                  <c:v>5.2446005529869693</c:v>
                </c:pt>
                <c:pt idx="96">
                  <c:v>5.289929086815448</c:v>
                </c:pt>
                <c:pt idx="97">
                  <c:v>5.335196781189623</c:v>
                </c:pt>
                <c:pt idx="98">
                  <c:v>5.3804034057261667</c:v>
                </c:pt>
                <c:pt idx="99">
                  <c:v>5.4255484345789196</c:v>
                </c:pt>
                <c:pt idx="100">
                  <c:v>5.4706310582744138</c:v>
                </c:pt>
                <c:pt idx="101">
                  <c:v>5.5156501989195768</c:v>
                </c:pt>
                <c:pt idx="102">
                  <c:v>5.5606045279798568</c:v>
                </c:pt>
                <c:pt idx="103">
                  <c:v>5.6054924857728388</c:v>
                </c:pt>
                <c:pt idx="104">
                  <c:v>5.6503123018609145</c:v>
                </c:pt>
                <c:pt idx="105">
                  <c:v>5.6950620156308736</c:v>
                </c:pt>
                <c:pt idx="106">
                  <c:v>5.7397394964883759</c:v>
                </c:pt>
                <c:pt idx="107">
                  <c:v>5.7843424632444922</c:v>
                </c:pt>
                <c:pt idx="108">
                  <c:v>5.8288685024107574</c:v>
                </c:pt>
                <c:pt idx="109">
                  <c:v>5.8733150852374543</c:v>
                </c:pt>
                <c:pt idx="110">
                  <c:v>5.9176795834230216</c:v>
                </c:pt>
                <c:pt idx="111">
                  <c:v>5.9619592834909731</c:v>
                </c:pt>
                <c:pt idx="112">
                  <c:v>6.0061513998777549</c:v>
                </c:pt>
                <c:pt idx="113">
                  <c:v>6.0502530868045907</c:v>
                </c:pt>
                <c:pt idx="114">
                  <c:v>6.0942614490228415</c:v>
                </c:pt>
                <c:pt idx="115">
                  <c:v>6.138173551529408</c:v>
                </c:pt>
                <c:pt idx="116">
                  <c:v>6.1819864283492478</c:v>
                </c:pt>
                <c:pt idx="117">
                  <c:v>6.2256970904785041</c:v>
                </c:pt>
                <c:pt idx="118">
                  <c:v>6.2693025330757068</c:v>
                </c:pt>
                <c:pt idx="119">
                  <c:v>6.3127997419812232</c:v>
                </c:pt>
                <c:pt idx="120">
                  <c:v>6.3561856996373916</c:v>
                </c:pt>
                <c:pt idx="121">
                  <c:v>6.399457390474101</c:v>
                </c:pt>
                <c:pt idx="122">
                  <c:v>6.442611805817263</c:v>
                </c:pt>
                <c:pt idx="123">
                  <c:v>6.4856459483708617</c:v>
                </c:pt>
                <c:pt idx="124">
                  <c:v>6.5285568363171276</c:v>
                </c:pt>
                <c:pt idx="125">
                  <c:v>6.5713415070738828</c:v>
                </c:pt>
                <c:pt idx="126">
                  <c:v>6.6139970207432359</c:v>
                </c:pt>
                <c:pt idx="127">
                  <c:v>6.6565204632815114</c:v>
                </c:pt>
                <c:pt idx="128">
                  <c:v>6.6989089494165475</c:v>
                </c:pt>
                <c:pt idx="129">
                  <c:v>6.7411596253352375</c:v>
                </c:pt>
                <c:pt idx="130">
                  <c:v>6.7832696711613263</c:v>
                </c:pt>
                <c:pt idx="131">
                  <c:v>6.8252363032410344</c:v>
                </c:pt>
                <c:pt idx="132">
                  <c:v>6.8670567762519337</c:v>
                </c:pt>
                <c:pt idx="133">
                  <c:v>6.9087283851486525</c:v>
                </c:pt>
                <c:pt idx="134">
                  <c:v>6.9502484669574054</c:v>
                </c:pt>
                <c:pt idx="135">
                  <c:v>6.99161440242995</c:v>
                </c:pt>
                <c:pt idx="136">
                  <c:v>7.0328236175663914</c:v>
                </c:pt>
                <c:pt idx="137">
                  <c:v>7.0738735850152166</c:v>
                </c:pt>
                <c:pt idx="138">
                  <c:v>7.1147618253580625</c:v>
                </c:pt>
                <c:pt idx="139">
                  <c:v>7.1554859082859359</c:v>
                </c:pt>
                <c:pt idx="140">
                  <c:v>7.1960434536729538</c:v>
                </c:pt>
                <c:pt idx="141">
                  <c:v>7.2364321325530767</c:v>
                </c:pt>
                <c:pt idx="142">
                  <c:v>7.2766496680048309</c:v>
                </c:pt>
                <c:pt idx="143">
                  <c:v>7.3166938359485609</c:v>
                </c:pt>
                <c:pt idx="144">
                  <c:v>7.3565624658603852</c:v>
                </c:pt>
                <c:pt idx="145">
                  <c:v>7.3962534414067118</c:v>
                </c:pt>
                <c:pt idx="146">
                  <c:v>7.4357647010028698</c:v>
                </c:pt>
                <c:pt idx="147">
                  <c:v>7.4750942382991736</c:v>
                </c:pt>
                <c:pt idx="148">
                  <c:v>7.5142401025975287</c:v>
                </c:pt>
                <c:pt idx="149">
                  <c:v>7.5532003992014847</c:v>
                </c:pt>
                <c:pt idx="150">
                  <c:v>7.5919732897024899</c:v>
                </c:pt>
                <c:pt idx="151">
                  <c:v>7.6305569922049523</c:v>
                </c:pt>
                <c:pt idx="152">
                  <c:v>7.6689497814925849</c:v>
                </c:pt>
                <c:pt idx="153">
                  <c:v>7.707149989138407</c:v>
                </c:pt>
                <c:pt idx="154">
                  <c:v>7.7451560035606635</c:v>
                </c:pt>
                <c:pt idx="155">
                  <c:v>7.7829662700268534</c:v>
                </c:pt>
                <c:pt idx="156">
                  <c:v>7.8205792906079612</c:v>
                </c:pt>
                <c:pt idx="157">
                  <c:v>7.8579936240849388</c:v>
                </c:pt>
                <c:pt idx="158">
                  <c:v>7.8952078858093921</c:v>
                </c:pt>
                <c:pt idx="159">
                  <c:v>7.9322207475203994</c:v>
                </c:pt>
                <c:pt idx="160">
                  <c:v>7.96903093711932</c:v>
                </c:pt>
                <c:pt idx="161">
                  <c:v>8.0056372384044003</c:v>
                </c:pt>
                <c:pt idx="162">
                  <c:v>8.0420384907669522</c:v>
                </c:pt>
                <c:pt idx="163">
                  <c:v>8.0782335888508339</c:v>
                </c:pt>
                <c:pt idx="164">
                  <c:v>8.114221482176907</c:v>
                </c:pt>
                <c:pt idx="165">
                  <c:v>8.1500011747341325</c:v>
                </c:pt>
                <c:pt idx="166">
                  <c:v>8.1855717245389226</c:v>
                </c:pt>
                <c:pt idx="167">
                  <c:v>8.2209322431643095</c:v>
                </c:pt>
                <c:pt idx="168">
                  <c:v>8.2560818952404968</c:v>
                </c:pt>
                <c:pt idx="169">
                  <c:v>8.2910198979282956</c:v>
                </c:pt>
                <c:pt idx="170">
                  <c:v>8.3257455203669295</c:v>
                </c:pt>
                <c:pt idx="171">
                  <c:v>8.3602580830976567</c:v>
                </c:pt>
                <c:pt idx="172">
                  <c:v>8.3945569574646246</c:v>
                </c:pt>
                <c:pt idx="173">
                  <c:v>8.4286415649943525</c:v>
                </c:pt>
                <c:pt idx="174">
                  <c:v>8.4625113767551792</c:v>
                </c:pt>
                <c:pt idx="175">
                  <c:v>8.4961659126980162</c:v>
                </c:pt>
                <c:pt idx="176">
                  <c:v>8.5296047409796927</c:v>
                </c:pt>
                <c:pt idx="177">
                  <c:v>8.5628274772701491</c:v>
                </c:pt>
                <c:pt idx="178">
                  <c:v>8.5958337840447161</c:v>
                </c:pt>
                <c:pt idx="179">
                  <c:v>8.6286233698626678</c:v>
                </c:pt>
                <c:pt idx="180">
                  <c:v>8.6611959886332297</c:v>
                </c:pt>
                <c:pt idx="181">
                  <c:v>8.693551438870168</c:v>
                </c:pt>
                <c:pt idx="182">
                  <c:v>8.7256895629360596</c:v>
                </c:pt>
                <c:pt idx="183">
                  <c:v>8.7576102462773253</c:v>
                </c:pt>
                <c:pt idx="184">
                  <c:v>8.7893134166510603</c:v>
                </c:pt>
                <c:pt idx="185">
                  <c:v>8.8207990433446728</c:v>
                </c:pt>
                <c:pt idx="186">
                  <c:v>8.8520671363893033</c:v>
                </c:pt>
                <c:pt idx="187">
                  <c:v>8.8831177457679757</c:v>
                </c:pt>
                <c:pt idx="188">
                  <c:v>8.913950960619399</c:v>
                </c:pt>
                <c:pt idx="189">
                  <c:v>8.9445669084382793</c:v>
                </c:pt>
                <c:pt idx="190">
                  <c:v>8.9749657542730272</c:v>
                </c:pt>
                <c:pt idx="191">
                  <c:v>9.0051476999216469</c:v>
                </c:pt>
                <c:pt idx="192">
                  <c:v>9.0351129831266288</c:v>
                </c:pt>
                <c:pt idx="193">
                  <c:v>9.0648618767695694</c:v>
                </c:pt>
                <c:pt idx="194">
                  <c:v>9.0943946880662878</c:v>
                </c:pt>
                <c:pt idx="195">
                  <c:v>9.1237117577630915</c:v>
                </c:pt>
                <c:pt idx="196">
                  <c:v>9.1528134593349098</c:v>
                </c:pt>
                <c:pt idx="197">
                  <c:v>9.1817001981858901</c:v>
                </c:pt>
                <c:pt idx="198">
                  <c:v>9.2103724108530969</c:v>
                </c:pt>
                <c:pt idx="199">
                  <c:v>9.2388305642138864</c:v>
                </c:pt>
                <c:pt idx="200">
                  <c:v>9.2670751546975083</c:v>
                </c:pt>
                <c:pt idx="201">
                  <c:v>9.2951067075014731</c:v>
                </c:pt>
                <c:pt idx="202">
                  <c:v>9.3229257758131681</c:v>
                </c:pt>
                <c:pt idx="203">
                  <c:v>9.3505329400372172</c:v>
                </c:pt>
                <c:pt idx="204">
                  <c:v>9.3779288070290097</c:v>
                </c:pt>
                <c:pt idx="205">
                  <c:v>9.4051140093348451</c:v>
                </c:pt>
                <c:pt idx="206">
                  <c:v>9.4320892044390661</c:v>
                </c:pt>
                <c:pt idx="207">
                  <c:v>9.4588550740185777</c:v>
                </c:pt>
                <c:pt idx="208">
                  <c:v>9.4854123232050824</c:v>
                </c:pt>
                <c:pt idx="209">
                  <c:v>9.511761679855379</c:v>
                </c:pt>
                <c:pt idx="210">
                  <c:v>9.5379038938300056</c:v>
                </c:pt>
                <c:pt idx="211">
                  <c:v>9.563839736280535</c:v>
                </c:pt>
                <c:pt idx="212">
                  <c:v>9.5895699989457643</c:v>
                </c:pt>
                <c:pt idx="213">
                  <c:v>9.6150954934570549</c:v>
                </c:pt>
                <c:pt idx="214">
                  <c:v>9.6404170506530331</c:v>
                </c:pt>
                <c:pt idx="215">
                  <c:v>9.6655355199038606</c:v>
                </c:pt>
                <c:pt idx="216">
                  <c:v>9.6904517684452607</c:v>
                </c:pt>
                <c:pt idx="217">
                  <c:v>9.7151666807224544</c:v>
                </c:pt>
                <c:pt idx="218">
                  <c:v>9.7396811577441742</c:v>
                </c:pt>
                <c:pt idx="219">
                  <c:v>9.7639961164468634</c:v>
                </c:pt>
                <c:pt idx="220">
                  <c:v>9.7881124890692011</c:v>
                </c:pt>
                <c:pt idx="221">
                  <c:v>9.8120312225370299</c:v>
                </c:pt>
                <c:pt idx="222">
                  <c:v>9.8357532778587942</c:v>
                </c:pt>
                <c:pt idx="223">
                  <c:v>9.8592796295315406</c:v>
                </c:pt>
                <c:pt idx="224">
                  <c:v>9.8826112649575517</c:v>
                </c:pt>
                <c:pt idx="225">
                  <c:v>9.9057491838716469</c:v>
                </c:pt>
                <c:pt idx="226">
                  <c:v>9.9286943977791928</c:v>
                </c:pt>
                <c:pt idx="227">
                  <c:v>9.9514479294048304</c:v>
                </c:pt>
                <c:pt idx="228">
                  <c:v>9.9740108121519384</c:v>
                </c:pt>
                <c:pt idx="229">
                  <c:v>9.9963840895728264</c:v>
                </c:pt>
                <c:pt idx="230">
                  <c:v>10.018568814849639</c:v>
                </c:pt>
                <c:pt idx="231">
                  <c:v>10.040566050285955</c:v>
                </c:pt>
                <c:pt idx="232">
                  <c:v>10.062376866809057</c:v>
                </c:pt>
                <c:pt idx="233">
                  <c:v>10.084002343482801</c:v>
                </c:pt>
                <c:pt idx="234">
                  <c:v>10.105443567031076</c:v>
                </c:pt>
                <c:pt idx="235">
                  <c:v>10.126701631371764</c:v>
                </c:pt>
                <c:pt idx="236">
                  <c:v>10.147777637161163</c:v>
                </c:pt>
                <c:pt idx="237">
                  <c:v>10.16867269134876</c:v>
                </c:pt>
                <c:pt idx="238">
                  <c:v>10.189387906742336</c:v>
                </c:pt>
                <c:pt idx="239">
                  <c:v>10.209924401583258</c:v>
                </c:pt>
                <c:pt idx="240">
                  <c:v>10.230283299131909</c:v>
                </c:pt>
                <c:pt idx="241">
                  <c:v>10.250465727263135</c:v>
                </c:pt>
                <c:pt idx="242">
                  <c:v>10.270472818071635</c:v>
                </c:pt>
                <c:pt idx="243">
                  <c:v>10.290305707487157</c:v>
                </c:pt>
                <c:pt idx="244">
                  <c:v>10.309965534899414</c:v>
                </c:pt>
                <c:pt idx="245">
                  <c:v>10.329453442792595</c:v>
                </c:pt>
                <c:pt idx="246">
                  <c:v>10.348770576389365</c:v>
                </c:pt>
                <c:pt idx="247">
                  <c:v>10.367918083304218</c:v>
                </c:pt>
                <c:pt idx="248">
                  <c:v>10.386897113206073</c:v>
                </c:pt>
                <c:pt idx="249">
                  <c:v>10.405708817489975</c:v>
                </c:pt>
                <c:pt idx="250">
                  <c:v>10.424354348957788</c:v>
                </c:pt>
                <c:pt idx="251">
                  <c:v>10.442834861507736</c:v>
                </c:pt>
                <c:pt idx="252">
                  <c:v>10.461151509832661</c:v>
                </c:pt>
                <c:pt idx="253">
                  <c:v>10.479305449126866</c:v>
                </c:pt>
                <c:pt idx="254">
                  <c:v>10.497297834801413</c:v>
                </c:pt>
                <c:pt idx="255">
                  <c:v>10.515129822207729</c:v>
                </c:pt>
                <c:pt idx="256">
                  <c:v>10.532802566369384</c:v>
                </c:pt>
                <c:pt idx="257">
                  <c:v>10.550317221721906</c:v>
                </c:pt>
                <c:pt idx="258">
                  <c:v>10.567674941860494</c:v>
                </c:pt>
                <c:pt idx="259">
                  <c:v>10.584876879295482</c:v>
                </c:pt>
                <c:pt idx="260">
                  <c:v>10.601924185215422</c:v>
                </c:pt>
                <c:pt idx="261">
                  <c:v>10.618818009257637</c:v>
                </c:pt>
                <c:pt idx="262">
                  <c:v>10.635559499286115</c:v>
                </c:pt>
                <c:pt idx="263">
                  <c:v>10.652149801176591</c:v>
                </c:pt>
                <c:pt idx="264">
                  <c:v>10.668590058608686</c:v>
                </c:pt>
                <c:pt idx="265">
                  <c:v>10.684881412864964</c:v>
                </c:pt>
                <c:pt idx="266">
                  <c:v>10.701025002636761</c:v>
                </c:pt>
                <c:pt idx="267">
                  <c:v>10.717021963836652</c:v>
                </c:pt>
                <c:pt idx="268">
                  <c:v>10.73287342941742</c:v>
                </c:pt>
                <c:pt idx="269">
                  <c:v>10.748580529197396</c:v>
                </c:pt>
                <c:pt idx="270">
                  <c:v>10.76414438969201</c:v>
                </c:pt>
              </c:numCache>
            </c:numRef>
          </c:xVal>
          <c:yVal>
            <c:numRef>
              <c:f>'6ft'!$G$19:$G$289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'6ft'!$H$18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7.8614670854141866E-2</c:v>
                </c:pt>
                <c:pt idx="2">
                  <c:v>0.15618143590508593</c:v>
                </c:pt>
                <c:pt idx="3">
                  <c:v>0.23273530790457161</c:v>
                </c:pt>
                <c:pt idx="4">
                  <c:v>0.30830973341761225</c:v>
                </c:pt>
                <c:pt idx="5">
                  <c:v>0.38293668699273231</c:v>
                </c:pt>
                <c:pt idx="6">
                  <c:v>0.45664675837869351</c:v>
                </c:pt>
                <c:pt idx="7">
                  <c:v>0.52946923339680951</c:v>
                </c:pt>
                <c:pt idx="8">
                  <c:v>0.60143216901647378</c:v>
                </c:pt>
                <c:pt idx="9">
                  <c:v>0.67256246312704759</c:v>
                </c:pt>
                <c:pt idx="10">
                  <c:v>0.74288591945089666</c:v>
                </c:pt>
                <c:pt idx="11">
                  <c:v>0.8124273079993547</c:v>
                </c:pt>
                <c:pt idx="12">
                  <c:v>0.88121042143507933</c:v>
                </c:pt>
                <c:pt idx="13">
                  <c:v>0.94925812767007423</c:v>
                </c:pt>
                <c:pt idx="14">
                  <c:v>1.0165924189980915</c:v>
                </c:pt>
                <c:pt idx="15">
                  <c:v>1.0832344580327702</c:v>
                </c:pt>
                <c:pt idx="16">
                  <c:v>1.1492046206983386</c:v>
                </c:pt>
                <c:pt idx="17">
                  <c:v>1.2145225364976768</c:v>
                </c:pt>
                <c:pt idx="18">
                  <c:v>1.2792071262627314</c:v>
                </c:pt>
                <c:pt idx="19">
                  <c:v>1.3432766375744341</c:v>
                </c:pt>
                <c:pt idx="20">
                  <c:v>1.4067486780231864</c:v>
                </c:pt>
                <c:pt idx="21">
                  <c:v>1.4696402464664478</c:v>
                </c:pt>
                <c:pt idx="22">
                  <c:v>1.5319677624268231</c:v>
                </c:pt>
                <c:pt idx="23">
                  <c:v>1.5937470937621536</c:v>
                </c:pt>
                <c:pt idx="24">
                  <c:v>1.6549935827283315</c:v>
                </c:pt>
                <c:pt idx="25">
                  <c:v>1.7157220705457636</c:v>
                </c:pt>
                <c:pt idx="26">
                  <c:v>1.7759469205715199</c:v>
                </c:pt>
                <c:pt idx="27">
                  <c:v>1.8356820401710978</c:v>
                </c:pt>
                <c:pt idx="28">
                  <c:v>1.8949409013763636</c:v>
                </c:pt>
                <c:pt idx="29">
                  <c:v>1.9537365604094956</c:v>
                </c:pt>
                <c:pt idx="30">
                  <c:v>2.0120816761466149</c:v>
                </c:pt>
                <c:pt idx="31">
                  <c:v>2.0699885275891616</c:v>
                </c:pt>
                <c:pt idx="32">
                  <c:v>2.1274690304059378</c:v>
                </c:pt>
                <c:pt idx="33">
                  <c:v>2.1845347526040135</c:v>
                </c:pt>
                <c:pt idx="34">
                  <c:v>2.2411969293823684</c:v>
                </c:pt>
                <c:pt idx="35">
                  <c:v>2.297466477218161</c:v>
                </c:pt>
                <c:pt idx="36">
                  <c:v>2.3533540072318595</c:v>
                </c:pt>
                <c:pt idx="37">
                  <c:v>2.4088698378740867</c:v>
                </c:pt>
                <c:pt idx="38">
                  <c:v>2.4640240069739257</c:v>
                </c:pt>
                <c:pt idx="39">
                  <c:v>2.5188262831855517</c:v>
                </c:pt>
                <c:pt idx="40">
                  <c:v>2.5732861768673878</c:v>
                </c:pt>
                <c:pt idx="41">
                  <c:v>2.6274129504255095</c:v>
                </c:pt>
                <c:pt idx="42">
                  <c:v>2.6812156281507264</c:v>
                </c:pt>
                <c:pt idx="43">
                  <c:v>2.7347030055766264</c:v>
                </c:pt>
                <c:pt idx="44">
                  <c:v>2.7878836583838624</c:v>
                </c:pt>
                <c:pt idx="45">
                  <c:v>2.8407659508740903</c:v>
                </c:pt>
                <c:pt idx="46">
                  <c:v>2.8933580440352031</c:v>
                </c:pt>
                <c:pt idx="47">
                  <c:v>2.945667903217839</c:v>
                </c:pt>
                <c:pt idx="48">
                  <c:v>2.997703305441572</c:v>
                </c:pt>
                <c:pt idx="49">
                  <c:v>3.0494718463476835</c:v>
                </c:pt>
                <c:pt idx="50">
                  <c:v>3.1009809468139822</c:v>
                </c:pt>
                <c:pt idx="51">
                  <c:v>3.1522378592457536</c:v>
                </c:pt>
                <c:pt idx="52">
                  <c:v>3.2032496735555736</c:v>
                </c:pt>
                <c:pt idx="53">
                  <c:v>3.2540233228434126</c:v>
                </c:pt>
                <c:pt idx="54">
                  <c:v>3.3045655887871539</c:v>
                </c:pt>
                <c:pt idx="55">
                  <c:v>3.3548831067523652</c:v>
                </c:pt>
                <c:pt idx="56">
                  <c:v>3.4049823706288667</c:v>
                </c:pt>
                <c:pt idx="57">
                  <c:v>3.4548697374003137</c:v>
                </c:pt>
                <c:pt idx="58">
                  <c:v>3.5045514314516715</c:v>
                </c:pt>
                <c:pt idx="59">
                  <c:v>3.5540335486180425</c:v>
                </c:pt>
                <c:pt idx="60">
                  <c:v>3.6033220599768421</c:v>
                </c:pt>
                <c:pt idx="61">
                  <c:v>3.652422815383745</c:v>
                </c:pt>
                <c:pt idx="62">
                  <c:v>3.7013415467511566</c:v>
                </c:pt>
                <c:pt idx="63">
                  <c:v>3.7500838710661393</c:v>
                </c:pt>
                <c:pt idx="64">
                  <c:v>3.7986552931427489</c:v>
                </c:pt>
                <c:pt idx="65">
                  <c:v>3.8470612081015552</c:v>
                </c:pt>
                <c:pt idx="66">
                  <c:v>3.8953069035667052</c:v>
                </c:pt>
                <c:pt idx="67">
                  <c:v>3.9433975615682062</c:v>
                </c:pt>
                <c:pt idx="68">
                  <c:v>3.9913382601340963</c:v>
                </c:pt>
                <c:pt idx="69">
                  <c:v>4.0391339745538053</c:v>
                </c:pt>
                <c:pt idx="70">
                  <c:v>4.0867895782902277</c:v>
                </c:pt>
                <c:pt idx="71">
                  <c:v>4.1343098435137806</c:v>
                </c:pt>
                <c:pt idx="72">
                  <c:v>4.181699441226959</c:v>
                </c:pt>
                <c:pt idx="73">
                  <c:v>4.2289629409425862</c:v>
                </c:pt>
                <c:pt idx="74">
                  <c:v>4.2761048098730754</c:v>
                </c:pt>
                <c:pt idx="75">
                  <c:v>4.3231294115815428</c:v>
                </c:pt>
                <c:pt idx="76">
                  <c:v>4.3700410040386295</c:v>
                </c:pt>
                <c:pt idx="77">
                  <c:v>4.4168437370215212</c:v>
                </c:pt>
                <c:pt idx="78">
                  <c:v>4.4635416487840951</c:v>
                </c:pt>
                <c:pt idx="79">
                  <c:v>4.5101386619198411</c:v>
                </c:pt>
                <c:pt idx="80">
                  <c:v>4.556638578332791</c:v>
                </c:pt>
                <c:pt idx="81">
                  <c:v>4.6030450732270944</c:v>
                </c:pt>
                <c:pt idx="82">
                  <c:v>4.6493616880245403</c:v>
                </c:pt>
                <c:pt idx="83">
                  <c:v>4.6955918221230926</c:v>
                </c:pt>
                <c:pt idx="84">
                  <c:v>4.7417387234210127</c:v>
                </c:pt>
                <c:pt idx="85">
                  <c:v>4.7878054775535741</c:v>
                </c:pt>
                <c:pt idx="86">
                  <c:v>4.8337949958266337</c:v>
                </c:pt>
                <c:pt idx="87">
                  <c:v>4.8797100018874335</c:v>
                </c:pt>
                <c:pt idx="88">
                  <c:v>4.9255530172517252</c:v>
                </c:pt>
                <c:pt idx="89">
                  <c:v>4.9713263459095653</c:v>
                </c:pt>
                <c:pt idx="90">
                  <c:v>5.0170320583585868</c:v>
                </c:pt>
                <c:pt idx="91">
                  <c:v>5.0626719755562215</c:v>
                </c:pt>
                <c:pt idx="92">
                  <c:v>5.1082476534269405</c:v>
                </c:pt>
                <c:pt idx="93">
                  <c:v>5.1537603686847016</c:v>
                </c:pt>
                <c:pt idx="94">
                  <c:v>5.1992111068060591</c:v>
                </c:pt>
                <c:pt idx="95">
                  <c:v>5.2446005529869693</c:v>
                </c:pt>
                <c:pt idx="96">
                  <c:v>5.289929086815448</c:v>
                </c:pt>
                <c:pt idx="97">
                  <c:v>5.335196781189623</c:v>
                </c:pt>
                <c:pt idx="98">
                  <c:v>5.3804034057261667</c:v>
                </c:pt>
                <c:pt idx="99">
                  <c:v>5.4255484345789196</c:v>
                </c:pt>
                <c:pt idx="100">
                  <c:v>5.4706310582744138</c:v>
                </c:pt>
                <c:pt idx="101">
                  <c:v>5.5156501989195768</c:v>
                </c:pt>
                <c:pt idx="102">
                  <c:v>5.5606045279798568</c:v>
                </c:pt>
                <c:pt idx="103">
                  <c:v>5.6054924857728388</c:v>
                </c:pt>
                <c:pt idx="104">
                  <c:v>5.6503123018609145</c:v>
                </c:pt>
                <c:pt idx="105">
                  <c:v>5.6950620156308736</c:v>
                </c:pt>
                <c:pt idx="106">
                  <c:v>5.7397394964883759</c:v>
                </c:pt>
                <c:pt idx="107">
                  <c:v>5.7843424632444922</c:v>
                </c:pt>
                <c:pt idx="108">
                  <c:v>5.8288685024107574</c:v>
                </c:pt>
                <c:pt idx="109">
                  <c:v>5.8733150852374543</c:v>
                </c:pt>
                <c:pt idx="110">
                  <c:v>5.9176795834230216</c:v>
                </c:pt>
                <c:pt idx="111">
                  <c:v>5.9619592834909731</c:v>
                </c:pt>
                <c:pt idx="112">
                  <c:v>6.0061513998777549</c:v>
                </c:pt>
                <c:pt idx="113">
                  <c:v>6.0502530868045907</c:v>
                </c:pt>
                <c:pt idx="114">
                  <c:v>6.0942614490228415</c:v>
                </c:pt>
                <c:pt idx="115">
                  <c:v>6.138173551529408</c:v>
                </c:pt>
                <c:pt idx="116">
                  <c:v>6.1819864283492478</c:v>
                </c:pt>
                <c:pt idx="117">
                  <c:v>6.2256970904785041</c:v>
                </c:pt>
                <c:pt idx="118">
                  <c:v>6.2693025330757068</c:v>
                </c:pt>
                <c:pt idx="119">
                  <c:v>6.3127997419812232</c:v>
                </c:pt>
                <c:pt idx="120">
                  <c:v>6.3561856996373916</c:v>
                </c:pt>
                <c:pt idx="121">
                  <c:v>6.399457390474101</c:v>
                </c:pt>
                <c:pt idx="122">
                  <c:v>6.442611805817263</c:v>
                </c:pt>
                <c:pt idx="123">
                  <c:v>6.4856459483708617</c:v>
                </c:pt>
                <c:pt idx="124">
                  <c:v>6.5285568363171276</c:v>
                </c:pt>
                <c:pt idx="125">
                  <c:v>6.5713415070738828</c:v>
                </c:pt>
                <c:pt idx="126">
                  <c:v>6.6139970207432359</c:v>
                </c:pt>
                <c:pt idx="127">
                  <c:v>6.6565204632815114</c:v>
                </c:pt>
                <c:pt idx="128">
                  <c:v>6.6989089494165475</c:v>
                </c:pt>
                <c:pt idx="129">
                  <c:v>6.7411596253352375</c:v>
                </c:pt>
                <c:pt idx="130">
                  <c:v>6.7832696711613263</c:v>
                </c:pt>
                <c:pt idx="131">
                  <c:v>6.8252363032410344</c:v>
                </c:pt>
                <c:pt idx="132">
                  <c:v>6.8670567762519337</c:v>
                </c:pt>
                <c:pt idx="133">
                  <c:v>6.9087283851486525</c:v>
                </c:pt>
                <c:pt idx="134">
                  <c:v>6.9502484669574054</c:v>
                </c:pt>
                <c:pt idx="135">
                  <c:v>6.99161440242995</c:v>
                </c:pt>
                <c:pt idx="136">
                  <c:v>7.0328236175663914</c:v>
                </c:pt>
                <c:pt idx="137">
                  <c:v>7.0738735850152166</c:v>
                </c:pt>
                <c:pt idx="138">
                  <c:v>7.1147618253580625</c:v>
                </c:pt>
                <c:pt idx="139">
                  <c:v>7.1554859082859359</c:v>
                </c:pt>
                <c:pt idx="140">
                  <c:v>7.1960434536729538</c:v>
                </c:pt>
                <c:pt idx="141">
                  <c:v>7.2364321325530767</c:v>
                </c:pt>
                <c:pt idx="142">
                  <c:v>7.2766496680048309</c:v>
                </c:pt>
                <c:pt idx="143">
                  <c:v>7.3166938359485609</c:v>
                </c:pt>
                <c:pt idx="144">
                  <c:v>7.3565624658603852</c:v>
                </c:pt>
                <c:pt idx="145">
                  <c:v>7.3962534414067118</c:v>
                </c:pt>
                <c:pt idx="146">
                  <c:v>7.4357647010028698</c:v>
                </c:pt>
                <c:pt idx="147">
                  <c:v>7.4750942382991736</c:v>
                </c:pt>
                <c:pt idx="148">
                  <c:v>7.5142401025975287</c:v>
                </c:pt>
                <c:pt idx="149">
                  <c:v>7.5532003992014847</c:v>
                </c:pt>
                <c:pt idx="150">
                  <c:v>7.5919732897024899</c:v>
                </c:pt>
                <c:pt idx="151">
                  <c:v>7.6305569922049523</c:v>
                </c:pt>
                <c:pt idx="152">
                  <c:v>7.6689497814925849</c:v>
                </c:pt>
                <c:pt idx="153">
                  <c:v>7.707149989138407</c:v>
                </c:pt>
                <c:pt idx="154">
                  <c:v>7.7451560035606635</c:v>
                </c:pt>
                <c:pt idx="155">
                  <c:v>7.7829662700268534</c:v>
                </c:pt>
                <c:pt idx="156">
                  <c:v>7.8205792906079612</c:v>
                </c:pt>
                <c:pt idx="157">
                  <c:v>7.8579936240849388</c:v>
                </c:pt>
                <c:pt idx="158">
                  <c:v>7.8952078858093921</c:v>
                </c:pt>
                <c:pt idx="159">
                  <c:v>7.9322207475203994</c:v>
                </c:pt>
                <c:pt idx="160">
                  <c:v>7.96903093711932</c:v>
                </c:pt>
                <c:pt idx="161">
                  <c:v>8.0056372384044003</c:v>
                </c:pt>
                <c:pt idx="162">
                  <c:v>8.0420384907669522</c:v>
                </c:pt>
                <c:pt idx="163">
                  <c:v>8.0782335888508339</c:v>
                </c:pt>
                <c:pt idx="164">
                  <c:v>8.114221482176907</c:v>
                </c:pt>
                <c:pt idx="165">
                  <c:v>8.1500011747341325</c:v>
                </c:pt>
                <c:pt idx="166">
                  <c:v>8.1855717245389226</c:v>
                </c:pt>
                <c:pt idx="167">
                  <c:v>8.2209322431643095</c:v>
                </c:pt>
                <c:pt idx="168">
                  <c:v>8.2560818952404968</c:v>
                </c:pt>
                <c:pt idx="169">
                  <c:v>8.2910198979282956</c:v>
                </c:pt>
                <c:pt idx="170">
                  <c:v>8.3257455203669295</c:v>
                </c:pt>
                <c:pt idx="171">
                  <c:v>8.3602580830976567</c:v>
                </c:pt>
                <c:pt idx="172">
                  <c:v>8.3945569574646246</c:v>
                </c:pt>
                <c:pt idx="173">
                  <c:v>8.4286415649943525</c:v>
                </c:pt>
                <c:pt idx="174">
                  <c:v>8.4625113767551792</c:v>
                </c:pt>
                <c:pt idx="175">
                  <c:v>8.4961659126980162</c:v>
                </c:pt>
                <c:pt idx="176">
                  <c:v>8.5296047409796927</c:v>
                </c:pt>
                <c:pt idx="177">
                  <c:v>8.5628274772701491</c:v>
                </c:pt>
                <c:pt idx="178">
                  <c:v>8.5958337840447161</c:v>
                </c:pt>
                <c:pt idx="179">
                  <c:v>8.6286233698626678</c:v>
                </c:pt>
                <c:pt idx="180">
                  <c:v>8.6611959886332297</c:v>
                </c:pt>
                <c:pt idx="181">
                  <c:v>8.693551438870168</c:v>
                </c:pt>
                <c:pt idx="182">
                  <c:v>8.7256895629360596</c:v>
                </c:pt>
                <c:pt idx="183">
                  <c:v>8.7576102462773253</c:v>
                </c:pt>
                <c:pt idx="184">
                  <c:v>8.7893134166510603</c:v>
                </c:pt>
                <c:pt idx="185">
                  <c:v>8.8207990433446728</c:v>
                </c:pt>
                <c:pt idx="186">
                  <c:v>8.8520671363893033</c:v>
                </c:pt>
                <c:pt idx="187">
                  <c:v>8.8831177457679757</c:v>
                </c:pt>
                <c:pt idx="188">
                  <c:v>8.913950960619399</c:v>
                </c:pt>
                <c:pt idx="189">
                  <c:v>8.9445669084382793</c:v>
                </c:pt>
                <c:pt idx="190">
                  <c:v>8.9749657542730272</c:v>
                </c:pt>
                <c:pt idx="191">
                  <c:v>9.0051476999216469</c:v>
                </c:pt>
                <c:pt idx="192">
                  <c:v>9.0351129831266288</c:v>
                </c:pt>
                <c:pt idx="193">
                  <c:v>9.0648618767695694</c:v>
                </c:pt>
                <c:pt idx="194">
                  <c:v>9.0943946880662878</c:v>
                </c:pt>
                <c:pt idx="195">
                  <c:v>9.1237117577630915</c:v>
                </c:pt>
                <c:pt idx="196">
                  <c:v>9.1528134593349098</c:v>
                </c:pt>
                <c:pt idx="197">
                  <c:v>9.1817001981858901</c:v>
                </c:pt>
                <c:pt idx="198">
                  <c:v>9.2103724108530969</c:v>
                </c:pt>
                <c:pt idx="199">
                  <c:v>9.2388305642138864</c:v>
                </c:pt>
                <c:pt idx="200">
                  <c:v>9.2670751546975083</c:v>
                </c:pt>
                <c:pt idx="201">
                  <c:v>9.2951067075014731</c:v>
                </c:pt>
                <c:pt idx="202">
                  <c:v>9.3229257758131681</c:v>
                </c:pt>
                <c:pt idx="203">
                  <c:v>9.3505329400372172</c:v>
                </c:pt>
                <c:pt idx="204">
                  <c:v>9.3779288070290097</c:v>
                </c:pt>
                <c:pt idx="205">
                  <c:v>9.4051140093348451</c:v>
                </c:pt>
                <c:pt idx="206">
                  <c:v>9.4320892044390661</c:v>
                </c:pt>
                <c:pt idx="207">
                  <c:v>9.4588550740185777</c:v>
                </c:pt>
                <c:pt idx="208">
                  <c:v>9.4854123232050824</c:v>
                </c:pt>
                <c:pt idx="209">
                  <c:v>9.511761679855379</c:v>
                </c:pt>
                <c:pt idx="210">
                  <c:v>9.5379038938300056</c:v>
                </c:pt>
                <c:pt idx="211">
                  <c:v>9.563839736280535</c:v>
                </c:pt>
                <c:pt idx="212">
                  <c:v>9.5895699989457643</c:v>
                </c:pt>
                <c:pt idx="213">
                  <c:v>9.6150954934570549</c:v>
                </c:pt>
                <c:pt idx="214">
                  <c:v>9.6404170506530331</c:v>
                </c:pt>
                <c:pt idx="215">
                  <c:v>9.6655355199038606</c:v>
                </c:pt>
                <c:pt idx="216">
                  <c:v>9.6904517684452607</c:v>
                </c:pt>
                <c:pt idx="217">
                  <c:v>9.7151666807224544</c:v>
                </c:pt>
                <c:pt idx="218">
                  <c:v>9.7396811577441742</c:v>
                </c:pt>
                <c:pt idx="219">
                  <c:v>9.7639961164468634</c:v>
                </c:pt>
                <c:pt idx="220">
                  <c:v>9.7881124890692011</c:v>
                </c:pt>
                <c:pt idx="221">
                  <c:v>9.8120312225370299</c:v>
                </c:pt>
                <c:pt idx="222">
                  <c:v>9.8357532778587942</c:v>
                </c:pt>
                <c:pt idx="223">
                  <c:v>9.8592796295315406</c:v>
                </c:pt>
                <c:pt idx="224">
                  <c:v>9.8826112649575517</c:v>
                </c:pt>
                <c:pt idx="225">
                  <c:v>9.9057491838716469</c:v>
                </c:pt>
                <c:pt idx="226">
                  <c:v>9.9286943977791928</c:v>
                </c:pt>
                <c:pt idx="227">
                  <c:v>9.9514479294048304</c:v>
                </c:pt>
                <c:pt idx="228">
                  <c:v>9.9740108121519384</c:v>
                </c:pt>
                <c:pt idx="229">
                  <c:v>9.9963840895728264</c:v>
                </c:pt>
                <c:pt idx="230">
                  <c:v>10.018568814849639</c:v>
                </c:pt>
                <c:pt idx="231">
                  <c:v>10.040566050285955</c:v>
                </c:pt>
                <c:pt idx="232">
                  <c:v>10.062376866809057</c:v>
                </c:pt>
                <c:pt idx="233">
                  <c:v>10.084002343482801</c:v>
                </c:pt>
                <c:pt idx="234">
                  <c:v>10.105443567031076</c:v>
                </c:pt>
                <c:pt idx="235">
                  <c:v>10.126701631371764</c:v>
                </c:pt>
                <c:pt idx="236">
                  <c:v>10.147777637161163</c:v>
                </c:pt>
                <c:pt idx="237">
                  <c:v>10.16867269134876</c:v>
                </c:pt>
                <c:pt idx="238">
                  <c:v>10.189387906742336</c:v>
                </c:pt>
                <c:pt idx="239">
                  <c:v>10.209924401583258</c:v>
                </c:pt>
                <c:pt idx="240">
                  <c:v>10.230283299131909</c:v>
                </c:pt>
                <c:pt idx="241">
                  <c:v>10.250465727263135</c:v>
                </c:pt>
                <c:pt idx="242">
                  <c:v>10.270472818071635</c:v>
                </c:pt>
                <c:pt idx="243">
                  <c:v>10.290305707487157</c:v>
                </c:pt>
                <c:pt idx="244">
                  <c:v>10.309965534899414</c:v>
                </c:pt>
                <c:pt idx="245">
                  <c:v>10.329453442792595</c:v>
                </c:pt>
                <c:pt idx="246">
                  <c:v>10.348770576389365</c:v>
                </c:pt>
                <c:pt idx="247">
                  <c:v>10.367918083304218</c:v>
                </c:pt>
                <c:pt idx="248">
                  <c:v>10.386897113206073</c:v>
                </c:pt>
                <c:pt idx="249">
                  <c:v>10.405708817489975</c:v>
                </c:pt>
                <c:pt idx="250">
                  <c:v>10.424354348957788</c:v>
                </c:pt>
                <c:pt idx="251">
                  <c:v>10.442834861507736</c:v>
                </c:pt>
                <c:pt idx="252">
                  <c:v>10.461151509832661</c:v>
                </c:pt>
                <c:pt idx="253">
                  <c:v>10.479305449126866</c:v>
                </c:pt>
                <c:pt idx="254">
                  <c:v>10.497297834801413</c:v>
                </c:pt>
                <c:pt idx="255">
                  <c:v>10.515129822207729</c:v>
                </c:pt>
                <c:pt idx="256">
                  <c:v>10.532802566369384</c:v>
                </c:pt>
                <c:pt idx="257">
                  <c:v>10.550317221721906</c:v>
                </c:pt>
                <c:pt idx="258">
                  <c:v>10.567674941860494</c:v>
                </c:pt>
                <c:pt idx="259">
                  <c:v>10.584876879295482</c:v>
                </c:pt>
                <c:pt idx="260">
                  <c:v>10.601924185215422</c:v>
                </c:pt>
                <c:pt idx="261">
                  <c:v>10.618818009257637</c:v>
                </c:pt>
                <c:pt idx="262">
                  <c:v>10.635559499286115</c:v>
                </c:pt>
                <c:pt idx="263">
                  <c:v>10.652149801176591</c:v>
                </c:pt>
                <c:pt idx="264">
                  <c:v>10.668590058608686</c:v>
                </c:pt>
                <c:pt idx="265">
                  <c:v>10.684881412864964</c:v>
                </c:pt>
                <c:pt idx="266">
                  <c:v>10.701025002636761</c:v>
                </c:pt>
                <c:pt idx="267">
                  <c:v>10.717021963836652</c:v>
                </c:pt>
                <c:pt idx="268">
                  <c:v>10.73287342941742</c:v>
                </c:pt>
                <c:pt idx="269">
                  <c:v>10.748580529197396</c:v>
                </c:pt>
                <c:pt idx="270">
                  <c:v>10.76414438969201</c:v>
                </c:pt>
              </c:numCache>
            </c:numRef>
          </c:xVal>
          <c:yVal>
            <c:numRef>
              <c:f>'6ft'!$H$19:$H$289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494584"/>
        <c:axId val="610853776"/>
      </c:scatterChart>
      <c:valAx>
        <c:axId val="60449458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3776"/>
        <c:crosses val="max"/>
        <c:crossBetween val="midCat"/>
        <c:majorUnit val="2"/>
      </c:valAx>
      <c:valAx>
        <c:axId val="61085377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449458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'7ft'!$E$18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8.7021173176627858E-2</c:v>
                </c:pt>
                <c:pt idx="2">
                  <c:v>0.17275789762527644</c:v>
                </c:pt>
                <c:pt idx="3">
                  <c:v>0.25725583958469717</c:v>
                </c:pt>
                <c:pt idx="4">
                  <c:v>0.34055844876814828</c:v>
                </c:pt>
                <c:pt idx="5">
                  <c:v>0.42270710201132589</c:v>
                </c:pt>
                <c:pt idx="6">
                  <c:v>0.50374123547721272</c:v>
                </c:pt>
                <c:pt idx="7">
                  <c:v>0.58369846649786594</c:v>
                </c:pt>
                <c:pt idx="8">
                  <c:v>0.66261470601583472</c:v>
                </c:pt>
                <c:pt idx="9">
                  <c:v>0.74052426248493841</c:v>
                </c:pt>
                <c:pt idx="10">
                  <c:v>0.81745993799958938</c:v>
                </c:pt>
                <c:pt idx="11">
                  <c:v>0.89345311734205657</c:v>
                </c:pt>
                <c:pt idx="12">
                  <c:v>0.96853385056661134</c:v>
                </c:pt>
                <c:pt idx="13">
                  <c:v>1.0427309296771661</c:v>
                </c:pt>
                <c:pt idx="14">
                  <c:v>1.116071959899767</c:v>
                </c:pt>
                <c:pt idx="15">
                  <c:v>1.1885834260022434</c:v>
                </c:pt>
                <c:pt idx="16">
                  <c:v>1.2602907540696708</c:v>
                </c:pt>
                <c:pt idx="17">
                  <c:v>1.3312183691054194</c:v>
                </c:pt>
                <c:pt idx="18">
                  <c:v>1.4013897487928424</c:v>
                </c:pt>
                <c:pt idx="19">
                  <c:v>1.4708274737216285</c:v>
                </c:pt>
                <c:pt idx="20">
                  <c:v>1.5395532743550506</c:v>
                </c:pt>
                <c:pt idx="21">
                  <c:v>1.6075880749894207</c:v>
                </c:pt>
                <c:pt idx="22">
                  <c:v>1.6749520349346771</c:v>
                </c:pt>
                <c:pt idx="23">
                  <c:v>1.7416645871248948</c:v>
                </c:pt>
                <c:pt idx="24">
                  <c:v>1.8077444743493707</c:v>
                </c:pt>
                <c:pt idx="25">
                  <c:v>1.8732097832785801</c:v>
                </c:pt>
                <c:pt idx="26">
                  <c:v>1.938077976444518</c:v>
                </c:pt>
                <c:pt idx="27">
                  <c:v>2.002365922321578</c:v>
                </c:pt>
                <c:pt idx="28">
                  <c:v>2.0660899236420165</c:v>
                </c:pt>
                <c:pt idx="29">
                  <c:v>2.1292657440690697</c:v>
                </c:pt>
                <c:pt idx="30">
                  <c:v>2.191908633340832</c:v>
                </c:pt>
                <c:pt idx="31">
                  <c:v>2.2540333509889399</c:v>
                </c:pt>
                <c:pt idx="32">
                  <c:v>2.3156541887278594</c:v>
                </c:pt>
                <c:pt idx="33">
                  <c:v>2.3767849916030639</c:v>
                </c:pt>
                <c:pt idx="34">
                  <c:v>2.4374391779795284</c:v>
                </c:pt>
                <c:pt idx="35">
                  <c:v>2.4976297584457083</c:v>
                </c:pt>
                <c:pt idx="36">
                  <c:v>2.5573693537024331</c:v>
                </c:pt>
                <c:pt idx="37">
                  <c:v>2.6166702115009106</c:v>
                </c:pt>
                <c:pt idx="38">
                  <c:v>2.6755442226892163</c:v>
                </c:pt>
                <c:pt idx="39">
                  <c:v>2.734002936422232</c:v>
                </c:pt>
                <c:pt idx="40">
                  <c:v>2.7920575745859377</c:v>
                </c:pt>
                <c:pt idx="41">
                  <c:v>2.849719045483222</c:v>
                </c:pt>
                <c:pt idx="42">
                  <c:v>2.9069979568249296</c:v>
                </c:pt>
                <c:pt idx="43">
                  <c:v>2.963904628066687</c:v>
                </c:pt>
                <c:pt idx="44">
                  <c:v>3.0204491021291</c:v>
                </c:pt>
                <c:pt idx="45">
                  <c:v>3.0766411565361986</c:v>
                </c:pt>
                <c:pt idx="46">
                  <c:v>3.1324903140044649</c:v>
                </c:pt>
                <c:pt idx="47">
                  <c:v>3.1880058525124348</c:v>
                </c:pt>
                <c:pt idx="48">
                  <c:v>3.2431968148786625</c:v>
                </c:pt>
                <c:pt idx="49">
                  <c:v>3.2980720178737863</c:v>
                </c:pt>
                <c:pt idx="50">
                  <c:v>3.352640060890514</c:v>
                </c:pt>
                <c:pt idx="51">
                  <c:v>3.4069093341935255</c:v>
                </c:pt>
                <c:pt idx="52">
                  <c:v>3.460888026769589</c:v>
                </c:pt>
                <c:pt idx="53">
                  <c:v>3.5145841337965535</c:v>
                </c:pt>
                <c:pt idx="54">
                  <c:v>3.5680054637483392</c:v>
                </c:pt>
                <c:pt idx="55">
                  <c:v>3.6211596451515602</c:v>
                </c:pt>
                <c:pt idx="56">
                  <c:v>3.6740541330079766</c:v>
                </c:pt>
                <c:pt idx="57">
                  <c:v>3.7266962148955818</c:v>
                </c:pt>
                <c:pt idx="58">
                  <c:v>3.7790930167597701</c:v>
                </c:pt>
                <c:pt idx="59">
                  <c:v>3.8312515084046699</c:v>
                </c:pt>
                <c:pt idx="60">
                  <c:v>3.8831785086933901</c:v>
                </c:pt>
                <c:pt idx="61">
                  <c:v>3.9348806904645692</c:v>
                </c:pt>
                <c:pt idx="62">
                  <c:v>3.9863645851712333</c:v>
                </c:pt>
                <c:pt idx="63">
                  <c:v>4.0376365872465527</c:v>
                </c:pt>
                <c:pt idx="64">
                  <c:v>4.0887029581996108</c:v>
                </c:pt>
                <c:pt idx="65">
                  <c:v>4.139569830442742</c:v>
                </c:pt>
                <c:pt idx="66">
                  <c:v>4.1902432108503573</c:v>
                </c:pt>
                <c:pt idx="67">
                  <c:v>4.2407289840474069</c:v>
                </c:pt>
                <c:pt idx="68">
                  <c:v>4.2910329154237159</c:v>
                </c:pt>
                <c:pt idx="69">
                  <c:v>4.3411606538683616</c:v>
                </c:pt>
                <c:pt idx="70">
                  <c:v>4.3911177342159675</c:v>
                </c:pt>
                <c:pt idx="71">
                  <c:v>4.4409095793942797</c:v>
                </c:pt>
                <c:pt idx="72">
                  <c:v>4.4905415022595818</c:v>
                </c:pt>
                <c:pt idx="73">
                  <c:v>4.5400187071034166</c:v>
                </c:pt>
                <c:pt idx="74">
                  <c:v>4.5893462908106013</c:v>
                </c:pt>
                <c:pt idx="75">
                  <c:v>4.6385292436446663</c:v>
                </c:pt>
                <c:pt idx="76">
                  <c:v>4.6875724496325457</c:v>
                </c:pt>
                <c:pt idx="77">
                  <c:v>4.7364806865155682</c:v>
                </c:pt>
                <c:pt idx="78">
                  <c:v>4.7852586252285487</c:v>
                </c:pt>
                <c:pt idx="79">
                  <c:v>4.8339108288630088</c:v>
                </c:pt>
                <c:pt idx="80">
                  <c:v>4.8824417510643885</c:v>
                </c:pt>
                <c:pt idx="81">
                  <c:v>4.9308557338065597</c:v>
                </c:pt>
                <c:pt idx="82">
                  <c:v>4.9791570044802862</c:v>
                </c:pt>
                <c:pt idx="83">
                  <c:v>5.0273496722257516</c:v>
                </c:pt>
                <c:pt idx="84">
                  <c:v>5.075437723433442</c:v>
                </c:pt>
                <c:pt idx="85">
                  <c:v>5.1234250163332478</c:v>
                </c:pt>
                <c:pt idx="86">
                  <c:v>5.1713152745897188</c:v>
                </c:pt>
                <c:pt idx="87">
                  <c:v>5.2191120798234785</c:v>
                </c:pt>
                <c:pt idx="88">
                  <c:v>5.2668188629868276</c:v>
                </c:pt>
                <c:pt idx="89">
                  <c:v>5.3144388945381591</c:v>
                </c:pt>
                <c:pt idx="90">
                  <c:v>5.3619752733879311</c:v>
                </c:pt>
                <c:pt idx="91">
                  <c:v>5.4094309146320541</c:v>
                </c:pt>
                <c:pt idx="92">
                  <c:v>5.4568085361498921</c:v>
                </c:pt>
                <c:pt idx="93">
                  <c:v>5.5041106442260235</c:v>
                </c:pt>
                <c:pt idx="94">
                  <c:v>5.5513395184577323</c:v>
                </c:pt>
                <c:pt idx="95">
                  <c:v>5.5984971963304577</c:v>
                </c:pt>
                <c:pt idx="96">
                  <c:v>5.6455854579723974</c:v>
                </c:pt>
                <c:pt idx="97">
                  <c:v>5.6926058117218998</c:v>
                </c:pt>
                <c:pt idx="98">
                  <c:v>5.7395594812359834</c:v>
                </c:pt>
                <c:pt idx="99">
                  <c:v>5.7864473949106632</c:v>
                </c:pt>
                <c:pt idx="100">
                  <c:v>5.833270178351408</c:v>
                </c:pt>
                <c:pt idx="101">
                  <c:v>5.8800281505120662</c:v>
                </c:pt>
                <c:pt idx="102">
                  <c:v>5.9267213239163432</c:v>
                </c:pt>
                <c:pt idx="103">
                  <c:v>5.9733494091098223</c:v>
                </c:pt>
                <c:pt idx="104">
                  <c:v>6.0199118232007454</c:v>
                </c:pt>
                <c:pt idx="105">
                  <c:v>6.0664077020789202</c:v>
                </c:pt>
                <c:pt idx="106">
                  <c:v>6.1128359156933429</c:v>
                </c:pt>
                <c:pt idx="107">
                  <c:v>6.1591950856444146</c:v>
                </c:pt>
                <c:pt idx="108">
                  <c:v>6.2054836043107047</c:v>
                </c:pt>
                <c:pt idx="109">
                  <c:v>6.2516996547710502</c:v>
                </c:pt>
                <c:pt idx="110">
                  <c:v>6.2978412308780971</c:v>
                </c:pt>
                <c:pt idx="111">
                  <c:v>6.3439061569640547</c:v>
                </c:pt>
                <c:pt idx="112">
                  <c:v>6.389892106791569</c:v>
                </c:pt>
                <c:pt idx="113">
                  <c:v>6.4357966214861824</c:v>
                </c:pt>
                <c:pt idx="114">
                  <c:v>6.4816171262926998</c:v>
                </c:pt>
                <c:pt idx="115">
                  <c:v>6.5273509460820822</c:v>
                </c:pt>
                <c:pt idx="116">
                  <c:v>6.5729953195985127</c:v>
                </c:pt>
                <c:pt idx="117">
                  <c:v>6.6185474124804058</c:v>
                </c:pt>
                <c:pt idx="118">
                  <c:v>6.6640043291177653</c:v>
                </c:pt>
                <c:pt idx="119">
                  <c:v>6.7093631234249846</c:v>
                </c:pt>
                <c:pt idx="120">
                  <c:v>6.7546208086160746</c:v>
                </c:pt>
                <c:pt idx="121">
                  <c:v>6.799774366071099</c:v>
                </c:pt>
                <c:pt idx="122">
                  <c:v>6.8448207533803407</c:v>
                </c:pt>
                <c:pt idx="123">
                  <c:v>6.8897569116479538</c:v>
                </c:pt>
                <c:pt idx="124">
                  <c:v>6.9345797721307214</c:v>
                </c:pt>
                <c:pt idx="125">
                  <c:v>6.9792862622808052</c:v>
                </c:pt>
                <c:pt idx="126">
                  <c:v>7.0238733112544987</c:v>
                </c:pt>
                <c:pt idx="127">
                  <c:v>7.0683378549423876</c:v>
                </c:pt>
                <c:pt idx="128">
                  <c:v>7.1126768405700904</c:v>
                </c:pt>
                <c:pt idx="129">
                  <c:v>7.1568872309130516</c:v>
                </c:pt>
                <c:pt idx="130">
                  <c:v>7.2009660081637001</c:v>
                </c:pt>
                <c:pt idx="131">
                  <c:v>7.2449101774846723</c:v>
                </c:pt>
                <c:pt idx="132">
                  <c:v>7.2887167702777029</c:v>
                </c:pt>
                <c:pt idx="133">
                  <c:v>7.3323828471942019</c:v>
                </c:pt>
                <c:pt idx="134">
                  <c:v>7.375905500910358</c:v>
                </c:pt>
                <c:pt idx="135">
                  <c:v>7.4192818586868627</c:v>
                </c:pt>
                <c:pt idx="136">
                  <c:v>7.4625090847309368</c:v>
                </c:pt>
                <c:pt idx="137">
                  <c:v>7.5055843823762469</c:v>
                </c:pt>
                <c:pt idx="138">
                  <c:v>7.5485049960944881</c:v>
                </c:pt>
                <c:pt idx="139">
                  <c:v>7.5912682133508147</c:v>
                </c:pt>
                <c:pt idx="140">
                  <c:v>7.6338713663139535</c:v>
                </c:pt>
                <c:pt idx="141">
                  <c:v>7.6763118334306224</c:v>
                </c:pt>
                <c:pt idx="142">
                  <c:v>7.718587040872861</c:v>
                </c:pt>
                <c:pt idx="143">
                  <c:v>7.7606944638659794</c:v>
                </c:pt>
                <c:pt idx="144">
                  <c:v>7.802631627904062</c:v>
                </c:pt>
                <c:pt idx="145">
                  <c:v>7.8443961098592805</c:v>
                </c:pt>
                <c:pt idx="146">
                  <c:v>7.8859855389906901</c:v>
                </c:pt>
                <c:pt idx="147">
                  <c:v>7.9273975978576789</c:v>
                </c:pt>
                <c:pt idx="148">
                  <c:v>7.9686300231427909</c:v>
                </c:pt>
                <c:pt idx="149">
                  <c:v>8.0096806063882671</c:v>
                </c:pt>
                <c:pt idx="150">
                  <c:v>8.0505471946503029</c:v>
                </c:pt>
                <c:pt idx="151">
                  <c:v>8.091227691074744</c:v>
                </c:pt>
                <c:pt idx="152">
                  <c:v>8.1317200553976736</c:v>
                </c:pt>
                <c:pt idx="153">
                  <c:v>8.1720223043741331</c:v>
                </c:pt>
                <c:pt idx="154">
                  <c:v>8.2121325121380071</c:v>
                </c:pt>
                <c:pt idx="155">
                  <c:v>8.2520488104959675</c:v>
                </c:pt>
                <c:pt idx="156">
                  <c:v>8.2917693891581692</c:v>
                </c:pt>
                <c:pt idx="157">
                  <c:v>8.3312924959083041</c:v>
                </c:pt>
                <c:pt idx="158">
                  <c:v>8.3706164367154923</c:v>
                </c:pt>
                <c:pt idx="159">
                  <c:v>8.4097395757903559</c:v>
                </c:pt>
                <c:pt idx="160">
                  <c:v>8.448660335587574</c:v>
                </c:pt>
                <c:pt idx="161">
                  <c:v>8.487377196757107</c:v>
                </c:pt>
                <c:pt idx="162">
                  <c:v>8.5258886980462059</c:v>
                </c:pt>
                <c:pt idx="163">
                  <c:v>8.5641934361542713</c:v>
                </c:pt>
                <c:pt idx="164">
                  <c:v>8.6022900655425349</c:v>
                </c:pt>
                <c:pt idx="165">
                  <c:v>8.6401772982005287</c:v>
                </c:pt>
                <c:pt idx="166">
                  <c:v>8.6778539033712043</c:v>
                </c:pt>
                <c:pt idx="167">
                  <c:v>8.7153187072365448</c:v>
                </c:pt>
                <c:pt idx="168">
                  <c:v>8.7525705925654762</c:v>
                </c:pt>
                <c:pt idx="169">
                  <c:v>8.7896084983258156</c:v>
                </c:pt>
                <c:pt idx="170">
                  <c:v>8.8264314192619686</c:v>
                </c:pt>
                <c:pt idx="171">
                  <c:v>8.8630384054400526</c:v>
                </c:pt>
                <c:pt idx="172">
                  <c:v>8.8994285617620843</c:v>
                </c:pt>
                <c:pt idx="173">
                  <c:v>8.9356010474508238</c:v>
                </c:pt>
                <c:pt idx="174">
                  <c:v>8.9715550755068438</c:v>
                </c:pt>
                <c:pt idx="175">
                  <c:v>9.0072899121393597</c:v>
                </c:pt>
                <c:pt idx="176">
                  <c:v>9.0428048761723048</c:v>
                </c:pt>
                <c:pt idx="177">
                  <c:v>9.0780993384271262</c:v>
                </c:pt>
                <c:pt idx="178">
                  <c:v>9.1131727210837248</c:v>
                </c:pt>
                <c:pt idx="179">
                  <c:v>9.1480244970209377</c:v>
                </c:pt>
                <c:pt idx="180">
                  <c:v>9.1826541891379332</c:v>
                </c:pt>
                <c:pt idx="181">
                  <c:v>9.2170613696578307</c:v>
                </c:pt>
                <c:pt idx="182">
                  <c:v>9.2512456594148738</c:v>
                </c:pt>
                <c:pt idx="183">
                  <c:v>9.2852067271263881</c:v>
                </c:pt>
                <c:pt idx="184">
                  <c:v>9.3189442886507887</c:v>
                </c:pt>
                <c:pt idx="185">
                  <c:v>9.3524581062328096</c:v>
                </c:pt>
                <c:pt idx="186">
                  <c:v>9.3857479877371439</c:v>
                </c:pt>
                <c:pt idx="187">
                  <c:v>9.4188137858716061</c:v>
                </c:pt>
                <c:pt idx="188">
                  <c:v>9.4516553974009465</c:v>
                </c:pt>
                <c:pt idx="189">
                  <c:v>9.4842727623523491</c:v>
                </c:pt>
                <c:pt idx="190">
                  <c:v>9.5166658632136798</c:v>
                </c:pt>
                <c:pt idx="191">
                  <c:v>9.5488347241254736</c:v>
                </c:pt>
                <c:pt idx="192">
                  <c:v>9.5807794100676222</c:v>
                </c:pt>
                <c:pt idx="193">
                  <c:v>9.6125000260417153</c:v>
                </c:pt>
                <c:pt idx="194">
                  <c:v>9.6439967162499265</c:v>
                </c:pt>
                <c:pt idx="195">
                  <c:v>9.6752696632713207</c:v>
                </c:pt>
                <c:pt idx="196">
                  <c:v>9.7063190872364196</c:v>
                </c:pt>
                <c:pt idx="197">
                  <c:v>9.7371452450008427</c:v>
                </c:pt>
                <c:pt idx="198">
                  <c:v>9.7677484293187842</c:v>
                </c:pt>
                <c:pt idx="199">
                  <c:v>9.7981289680170871</c:v>
                </c:pt>
                <c:pt idx="200">
                  <c:v>9.8282872231706122</c:v>
                </c:pt>
                <c:pt idx="201">
                  <c:v>9.8582235902796018</c:v>
                </c:pt>
                <c:pt idx="202">
                  <c:v>9.8879384974496816</c:v>
                </c:pt>
                <c:pt idx="203">
                  <c:v>9.9174324045751252</c:v>
                </c:pt>
                <c:pt idx="204">
                  <c:v>9.9467058025259849</c:v>
                </c:pt>
                <c:pt idx="205">
                  <c:v>9.9757592123396375</c:v>
                </c:pt>
                <c:pt idx="206">
                  <c:v>10.004593184417304</c:v>
                </c:pt>
                <c:pt idx="207">
                  <c:v>10.033208297726034</c:v>
                </c:pt>
                <c:pt idx="208">
                  <c:v>10.061605159006652</c:v>
                </c:pt>
                <c:pt idx="209">
                  <c:v>10.089784401988114</c:v>
                </c:pt>
                <c:pt idx="210">
                  <c:v>10.117746686608708</c:v>
                </c:pt>
                <c:pt idx="211">
                  <c:v>10.145492698244505</c:v>
                </c:pt>
                <c:pt idx="212">
                  <c:v>10.173023146945431</c:v>
                </c:pt>
                <c:pt idx="213">
                  <c:v>10.200338766679334</c:v>
                </c:pt>
                <c:pt idx="214">
                  <c:v>10.227440314584358</c:v>
                </c:pt>
                <c:pt idx="215">
                  <c:v>10.254328570229955</c:v>
                </c:pt>
                <c:pt idx="216">
                  <c:v>10.2810043348868</c:v>
                </c:pt>
                <c:pt idx="217">
                  <c:v>10.307468430805892</c:v>
                </c:pt>
                <c:pt idx="218">
                  <c:v>10.33372170050708</c:v>
                </c:pt>
                <c:pt idx="219">
                  <c:v>10.359765006077239</c:v>
                </c:pt>
                <c:pt idx="220">
                  <c:v>10.385599228478293</c:v>
                </c:pt>
                <c:pt idx="221">
                  <c:v>10.411225266865287</c:v>
                </c:pt>
                <c:pt idx="222">
                  <c:v>10.436644037914666</c:v>
                </c:pt>
                <c:pt idx="223">
                  <c:v>10.461856475162906</c:v>
                </c:pt>
                <c:pt idx="224">
                  <c:v>10.486863528355633</c:v>
                </c:pt>
                <c:pt idx="225">
                  <c:v>10.511666162807359</c:v>
                </c:pt>
                <c:pt idx="226">
                  <c:v>10.536265358771917</c:v>
                </c:pt>
                <c:pt idx="227">
                  <c:v>10.560662110823687</c:v>
                </c:pt>
                <c:pt idx="228">
                  <c:v>10.584857427249686</c:v>
                </c:pt>
                <c:pt idx="229">
                  <c:v>10.60885232945258</c:v>
                </c:pt>
                <c:pt idx="230">
                  <c:v>10.632647851364654</c:v>
                </c:pt>
                <c:pt idx="231">
                  <c:v>10.656245038872779</c:v>
                </c:pt>
                <c:pt idx="232">
                  <c:v>10.679644949254387</c:v>
                </c:pt>
                <c:pt idx="233">
                  <c:v>10.702848650624464</c:v>
                </c:pt>
                <c:pt idx="234">
                  <c:v>10.725857221393561</c:v>
                </c:pt>
                <c:pt idx="235">
                  <c:v>10.748671749736792</c:v>
                </c:pt>
                <c:pt idx="236">
                  <c:v>10.771293333073821</c:v>
                </c:pt>
                <c:pt idx="237">
                  <c:v>10.793723077559777</c:v>
                </c:pt>
                <c:pt idx="238">
                  <c:v>10.815962097587065</c:v>
                </c:pt>
                <c:pt idx="239">
                  <c:v>10.838011515298019</c:v>
                </c:pt>
                <c:pt idx="240">
                  <c:v>10.859872460108352</c:v>
                </c:pt>
                <c:pt idx="241">
                  <c:v>10.881546068241301</c:v>
                </c:pt>
                <c:pt idx="242">
                  <c:v>10.90303348227242</c:v>
                </c:pt>
                <c:pt idx="243">
                  <c:v>10.92433585068494</c:v>
                </c:pt>
                <c:pt idx="244">
                  <c:v>10.945454327435591</c:v>
                </c:pt>
                <c:pt idx="245">
                  <c:v>10.966390071530803</c:v>
                </c:pt>
                <c:pt idx="246">
                  <c:v>10.987144246613187</c:v>
                </c:pt>
                <c:pt idx="247">
                  <c:v>11.007718020558192</c:v>
                </c:pt>
                <c:pt idx="248">
                  <c:v>11.028112565080825</c:v>
                </c:pt>
                <c:pt idx="249">
                  <c:v>11.048329055352321</c:v>
                </c:pt>
                <c:pt idx="250">
                  <c:v>11.068368669626658</c:v>
                </c:pt>
                <c:pt idx="251">
                  <c:v>11.088232588876771</c:v>
                </c:pt>
                <c:pt idx="252">
                  <c:v>11.107921996440375</c:v>
                </c:pt>
                <c:pt idx="253">
                  <c:v>11.12743807767523</c:v>
                </c:pt>
                <c:pt idx="254">
                  <c:v>11.146782019623759</c:v>
                </c:pt>
                <c:pt idx="255">
                  <c:v>11.165955010686853</c:v>
                </c:pt>
                <c:pt idx="256">
                  <c:v>11.184958240306745</c:v>
                </c:pt>
                <c:pt idx="257">
                  <c:v>11.20379289865882</c:v>
                </c:pt>
                <c:pt idx="258">
                  <c:v>11.222460176352207</c:v>
                </c:pt>
                <c:pt idx="259">
                  <c:v>11.240961264139029</c:v>
                </c:pt>
                <c:pt idx="260">
                  <c:v>11.25929735263216</c:v>
                </c:pt>
                <c:pt idx="261">
                  <c:v>11.27746963203135</c:v>
                </c:pt>
                <c:pt idx="262">
                  <c:v>11.295479291857582</c:v>
                </c:pt>
                <c:pt idx="263">
                  <c:v>11.313327520695504</c:v>
                </c:pt>
                <c:pt idx="264">
                  <c:v>11.331015505943803</c:v>
                </c:pt>
                <c:pt idx="265">
                  <c:v>11.348544433573378</c:v>
                </c:pt>
                <c:pt idx="266">
                  <c:v>11.365915487893155</c:v>
                </c:pt>
                <c:pt idx="267">
                  <c:v>11.383129851323412</c:v>
                </c:pt>
                <c:pt idx="268">
                  <c:v>11.400188704176475</c:v>
                </c:pt>
                <c:pt idx="269">
                  <c:v>11.417093224444619</c:v>
                </c:pt>
                <c:pt idx="270">
                  <c:v>11.433844587595054</c:v>
                </c:pt>
              </c:numCache>
            </c:numRef>
          </c:xVal>
          <c:yVal>
            <c:numRef>
              <c:f>'7ft'!$E$19:$E$289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2.2454036528585455</c:v>
                </c:pt>
                <c:pt idx="2">
                  <c:v>2.7268381680261164</c:v>
                </c:pt>
                <c:pt idx="3">
                  <c:v>3.1980989414137322</c:v>
                </c:pt>
                <c:pt idx="4">
                  <c:v>3.6594754797596667</c:v>
                </c:pt>
                <c:pt idx="5">
                  <c:v>4.1112431288980078</c:v>
                </c:pt>
                <c:pt idx="6">
                  <c:v>4.5536639689465979</c:v>
                </c:pt>
                <c:pt idx="7">
                  <c:v>4.9869876392337531</c:v>
                </c:pt>
                <c:pt idx="8">
                  <c:v>5.4114520994879314</c:v>
                </c:pt>
                <c:pt idx="9">
                  <c:v>5.8272843331168112</c:v>
                </c:pt>
                <c:pt idx="10">
                  <c:v>6.2347009977886403</c:v>
                </c:pt>
                <c:pt idx="11">
                  <c:v>6.6339090279880342</c:v>
                </c:pt>
                <c:pt idx="12">
                  <c:v>7.0251061937409602</c:v>
                </c:pt>
                <c:pt idx="13">
                  <c:v>7.4084816192812513</c:v>
                </c:pt>
                <c:pt idx="14">
                  <c:v>7.784216265056596</c:v>
                </c:pt>
                <c:pt idx="15">
                  <c:v>8.1524833761395072</c:v>
                </c:pt>
                <c:pt idx="16">
                  <c:v>8.5134488998130156</c:v>
                </c:pt>
                <c:pt idx="17">
                  <c:v>8.8672718748373267</c:v>
                </c:pt>
                <c:pt idx="18">
                  <c:v>9.2141047946684402</c:v>
                </c:pt>
                <c:pt idx="19">
                  <c:v>9.554093946689461</c:v>
                </c:pt>
                <c:pt idx="20">
                  <c:v>9.8873797293270265</c:v>
                </c:pt>
                <c:pt idx="21">
                  <c:v>10.214096948756419</c:v>
                </c:pt>
                <c:pt idx="22">
                  <c:v>10.534375096747276</c:v>
                </c:pt>
                <c:pt idx="23">
                  <c:v>10.848338611065385</c:v>
                </c:pt>
                <c:pt idx="24">
                  <c:v>11.156107119723238</c:v>
                </c:pt>
                <c:pt idx="25">
                  <c:v>11.457795670261154</c:v>
                </c:pt>
                <c:pt idx="26">
                  <c:v>11.753514945140758</c:v>
                </c:pt>
                <c:pt idx="27">
                  <c:v>12.043371464242068</c:v>
                </c:pt>
                <c:pt idx="28">
                  <c:v>12.32746777537352</c:v>
                </c:pt>
                <c:pt idx="29">
                  <c:v>12.605902633629984</c:v>
                </c:pt>
                <c:pt idx="30">
                  <c:v>12.87877117036636</c:v>
                </c:pt>
                <c:pt idx="31">
                  <c:v>13.146165052493135</c:v>
                </c:pt>
                <c:pt idx="32">
                  <c:v>13.408172632744478</c:v>
                </c:pt>
                <c:pt idx="33">
                  <c:v>13.664879091518715</c:v>
                </c:pt>
                <c:pt idx="34">
                  <c:v>13.916366570844728</c:v>
                </c:pt>
                <c:pt idx="35">
                  <c:v>14.162714300985565</c:v>
                </c:pt>
                <c:pt idx="36">
                  <c:v>14.403998720151957</c:v>
                </c:pt>
                <c:pt idx="37">
                  <c:v>14.640293587763102</c:v>
                </c:pt>
                <c:pt idx="38">
                  <c:v>14.871670091659784</c:v>
                </c:pt>
                <c:pt idx="39">
                  <c:v>15.098196949645237</c:v>
                </c:pt>
                <c:pt idx="40">
                  <c:v>15.319940505702025</c:v>
                </c:pt>
                <c:pt idx="41">
                  <c:v>15.536964821208224</c:v>
                </c:pt>
                <c:pt idx="42">
                  <c:v>15.749331761453295</c:v>
                </c:pt>
                <c:pt idx="43">
                  <c:v>15.957101077732949</c:v>
                </c:pt>
                <c:pt idx="44">
                  <c:v>16.160330485282888</c:v>
                </c:pt>
                <c:pt idx="45">
                  <c:v>16.359075737293441</c:v>
                </c:pt>
                <c:pt idx="46">
                  <c:v>16.553390695230618</c:v>
                </c:pt>
                <c:pt idx="47">
                  <c:v>16.743327395673919</c:v>
                </c:pt>
                <c:pt idx="48">
                  <c:v>16.928936113867191</c:v>
                </c:pt>
                <c:pt idx="49">
                  <c:v>17.110265424165856</c:v>
                </c:pt>
                <c:pt idx="50">
                  <c:v>17.287362257551859</c:v>
                </c:pt>
                <c:pt idx="51">
                  <c:v>17.460271956376594</c:v>
                </c:pt>
                <c:pt idx="52">
                  <c:v>17.629038326481833</c:v>
                </c:pt>
                <c:pt idx="53">
                  <c:v>17.793703686839166</c:v>
                </c:pt>
                <c:pt idx="54">
                  <c:v>17.954308916839704</c:v>
                </c:pt>
                <c:pt idx="55">
                  <c:v>18.11089350135769</c:v>
                </c:pt>
                <c:pt idx="56">
                  <c:v>18.263495573704098</c:v>
                </c:pt>
                <c:pt idx="57">
                  <c:v>18.412151956579386</c:v>
                </c:pt>
                <c:pt idx="58">
                  <c:v>18.556898201128121</c:v>
                </c:pt>
                <c:pt idx="59">
                  <c:v>18.6977686241923</c:v>
                </c:pt>
                <c:pt idx="60">
                  <c:v>18.834796343854691</c:v>
                </c:pt>
                <c:pt idx="61">
                  <c:v>18.968013313358508</c:v>
                </c:pt>
                <c:pt idx="62">
                  <c:v>19.097450353485186</c:v>
                </c:pt>
                <c:pt idx="63">
                  <c:v>19.223137183467763</c:v>
                </c:pt>
                <c:pt idx="64">
                  <c:v>19.3451024505137</c:v>
                </c:pt>
                <c:pt idx="65">
                  <c:v>19.463373758007474</c:v>
                </c:pt>
                <c:pt idx="66">
                  <c:v>19.577977692460404</c:v>
                </c:pt>
                <c:pt idx="67">
                  <c:v>19.688939849272508</c:v>
                </c:pt>
                <c:pt idx="68">
                  <c:v>19.796284857369098</c:v>
                </c:pt>
                <c:pt idx="69">
                  <c:v>19.900036402773093</c:v>
                </c:pt>
                <c:pt idx="70">
                  <c:v>20.000217251172796</c:v>
                </c:pt>
                <c:pt idx="71">
                  <c:v>20.096849269544204</c:v>
                </c:pt>
                <c:pt idx="72">
                  <c:v>20.189953446886818</c:v>
                </c:pt>
                <c:pt idx="73">
                  <c:v>20.279549914132488</c:v>
                </c:pt>
                <c:pt idx="74">
                  <c:v>20.365657963288157</c:v>
                </c:pt>
                <c:pt idx="75">
                  <c:v>20.448296065875628</c:v>
                </c:pt>
                <c:pt idx="76">
                  <c:v>20.527481890734716</c:v>
                </c:pt>
                <c:pt idx="77">
                  <c:v>20.603232321260791</c:v>
                </c:pt>
                <c:pt idx="78">
                  <c:v>20.675563472153552</c:v>
                </c:pt>
                <c:pt idx="79">
                  <c:v>20.744490705761855</c:v>
                </c:pt>
                <c:pt idx="80">
                  <c:v>20.810028648119069</c:v>
                </c:pt>
                <c:pt idx="81">
                  <c:v>20.87219120477598</c:v>
                </c:pt>
                <c:pt idx="82">
                  <c:v>20.93099157655335</c:v>
                </c:pt>
                <c:pt idx="83">
                  <c:v>20.986442275355053</c:v>
                </c:pt>
                <c:pt idx="84">
                  <c:v>21.03855514020519</c:v>
                </c:pt>
                <c:pt idx="85">
                  <c:v>21.087341353699614</c:v>
                </c:pt>
                <c:pt idx="86">
                  <c:v>21.132811459093869</c:v>
                </c:pt>
                <c:pt idx="87">
                  <c:v>21.174975378286039</c:v>
                </c:pt>
                <c:pt idx="88">
                  <c:v>21.213842430993768</c:v>
                </c:pt>
                <c:pt idx="89">
                  <c:v>21.249421355468776</c:v>
                </c:pt>
                <c:pt idx="90">
                  <c:v>21.281720331136981</c:v>
                </c:pt>
                <c:pt idx="91">
                  <c:v>21.310747003594038</c:v>
                </c:pt>
                <c:pt idx="92">
                  <c:v>21.336508512418412</c:v>
                </c:pt>
                <c:pt idx="93">
                  <c:v>21.359011522278315</c:v>
                </c:pt>
                <c:pt idx="94">
                  <c:v>21.378262257793814</c:v>
                </c:pt>
                <c:pt idx="95">
                  <c:v>21.394266542558313</c:v>
                </c:pt>
                <c:pt idx="96">
                  <c:v>21.407029842611671</c:v>
                </c:pt>
                <c:pt idx="97">
                  <c:v>21.416557314481562</c:v>
                </c:pt>
                <c:pt idx="98">
                  <c:v>21.422853857669377</c:v>
                </c:pt>
                <c:pt idx="99">
                  <c:v>21.425924171163587</c:v>
                </c:pt>
                <c:pt idx="100">
                  <c:v>21.425772813244123</c:v>
                </c:pt>
                <c:pt idx="101">
                  <c:v>21.422404263536691</c:v>
                </c:pt>
                <c:pt idx="102">
                  <c:v>21.415822986033763</c:v>
                </c:pt>
                <c:pt idx="103">
                  <c:v>21.406033491662431</c:v>
                </c:pt>
                <c:pt idx="104">
                  <c:v>21.393040398974772</c:v>
                </c:pt>
                <c:pt idx="105">
                  <c:v>21.376848491664887</c:v>
                </c:pt>
                <c:pt idx="106">
                  <c:v>21.357462771854138</c:v>
                </c:pt>
                <c:pt idx="107">
                  <c:v>21.334888508389788</c:v>
                </c:pt>
                <c:pt idx="108">
                  <c:v>21.309131279724276</c:v>
                </c:pt>
                <c:pt idx="109">
                  <c:v>21.280197011240556</c:v>
                </c:pt>
                <c:pt idx="110">
                  <c:v>21.24809200713479</c:v>
                </c:pt>
                <c:pt idx="111">
                  <c:v>21.212822977148459</c:v>
                </c:pt>
                <c:pt idx="112">
                  <c:v>21.174397058557382</c:v>
                </c:pt>
                <c:pt idx="113">
                  <c:v>21.132821833884432</c:v>
                </c:pt>
                <c:pt idx="114">
                  <c:v>21.088105344818313</c:v>
                </c:pt>
                <c:pt idx="115">
                  <c:v>21.04025610280603</c:v>
                </c:pt>
                <c:pt idx="116">
                  <c:v>20.989283096753081</c:v>
                </c:pt>
                <c:pt idx="117">
                  <c:v>20.935195798222061</c:v>
                </c:pt>
                <c:pt idx="118">
                  <c:v>20.878004164473605</c:v>
                </c:pt>
                <c:pt idx="119">
                  <c:v>20.817718639647733</c:v>
                </c:pt>
                <c:pt idx="120">
                  <c:v>20.754350154341012</c:v>
                </c:pt>
                <c:pt idx="121">
                  <c:v>20.687910123796819</c:v>
                </c:pt>
                <c:pt idx="122">
                  <c:v>20.618410444892742</c:v>
                </c:pt>
                <c:pt idx="123">
                  <c:v>20.545863492080695</c:v>
                </c:pt>
                <c:pt idx="124">
                  <c:v>20.470282112411283</c:v>
                </c:pt>
                <c:pt idx="125">
                  <c:v>20.391679619753905</c:v>
                </c:pt>
                <c:pt idx="126">
                  <c:v>20.310069788307334</c:v>
                </c:pt>
                <c:pt idx="127">
                  <c:v>20.225466845481776</c:v>
                </c:pt>
                <c:pt idx="128">
                  <c:v>20.137885464221981</c:v>
                </c:pt>
                <c:pt idx="129">
                  <c:v>20.047340754831655</c:v>
                </c:pt>
                <c:pt idx="130">
                  <c:v>19.953848256351737</c:v>
                </c:pt>
                <c:pt idx="131">
                  <c:v>19.857423927538701</c:v>
                </c:pt>
                <c:pt idx="132">
                  <c:v>19.758084137483916</c:v>
                </c:pt>
                <c:pt idx="133">
                  <c:v>19.655845655910714</c:v>
                </c:pt>
                <c:pt idx="134">
                  <c:v>19.550725643182243</c:v>
                </c:pt>
                <c:pt idx="135">
                  <c:v>19.442741640050269</c:v>
                </c:pt>
                <c:pt idx="136">
                  <c:v>19.331911557172507</c:v>
                </c:pt>
                <c:pt idx="137">
                  <c:v>19.218253664424054</c:v>
                </c:pt>
                <c:pt idx="138">
                  <c:v>19.10178658002669</c:v>
                </c:pt>
                <c:pt idx="139">
                  <c:v>18.982529259518277</c:v>
                </c:pt>
                <c:pt idx="140">
                  <c:v>18.860500984583226</c:v>
                </c:pt>
                <c:pt idx="141">
                  <c:v>18.735721351763843</c:v>
                </c:pt>
                <c:pt idx="142">
                  <c:v>18.608210261071367</c:v>
                </c:pt>
                <c:pt idx="143">
                  <c:v>18.477987904514638</c:v>
                </c:pt>
                <c:pt idx="144">
                  <c:v>18.345074754563527</c:v>
                </c:pt>
                <c:pt idx="145">
                  <c:v>18.209491552563531</c:v>
                </c:pt>
                <c:pt idx="146">
                  <c:v>18.071259297117283</c:v>
                </c:pt>
                <c:pt idx="147">
                  <c:v>17.93039923244806</c:v>
                </c:pt>
                <c:pt idx="148">
                  <c:v>17.786932836759856</c:v>
                </c:pt>
                <c:pt idx="149">
                  <c:v>17.640881810607926</c:v>
                </c:pt>
                <c:pt idx="150">
                  <c:v>17.492268065293281</c:v>
                </c:pt>
                <c:pt idx="151">
                  <c:v>17.341113711294007</c:v>
                </c:pt>
                <c:pt idx="152">
                  <c:v>17.187441046745803</c:v>
                </c:pt>
                <c:pt idx="153">
                  <c:v>17.031272545983672</c:v>
                </c:pt>
                <c:pt idx="154">
                  <c:v>16.872630848156135</c:v>
                </c:pt>
                <c:pt idx="155">
                  <c:v>16.71153874592294</c:v>
                </c:pt>
                <c:pt idx="156">
                  <c:v>16.548019174246736</c:v>
                </c:pt>
                <c:pt idx="157">
                  <c:v>16.38209519928866</c:v>
                </c:pt>
                <c:pt idx="158">
                  <c:v>16.213790007417394</c:v>
                </c:pt>
                <c:pt idx="159">
                  <c:v>16.043126894340777</c:v>
                </c:pt>
                <c:pt idx="160">
                  <c:v>15.870129254368534</c:v>
                </c:pt>
                <c:pt idx="161">
                  <c:v>15.694820569814306</c:v>
                </c:pt>
                <c:pt idx="162">
                  <c:v>15.517224400544672</c:v>
                </c:pt>
                <c:pt idx="163">
                  <c:v>15.337364373682425</c:v>
                </c:pt>
                <c:pt idx="164">
                  <c:v>15.155264173470906</c:v>
                </c:pt>
                <c:pt idx="165">
                  <c:v>14.97094753130578</c:v>
                </c:pt>
                <c:pt idx="166">
                  <c:v>14.784438215940183</c:v>
                </c:pt>
                <c:pt idx="167">
                  <c:v>14.59576002386877</c:v>
                </c:pt>
                <c:pt idx="168">
                  <c:v>14.40493676989575</c:v>
                </c:pt>
                <c:pt idx="169">
                  <c:v>14.211992277891589</c:v>
                </c:pt>
                <c:pt idx="170">
                  <c:v>14.016950371742649</c:v>
                </c:pt>
                <c:pt idx="171">
                  <c:v>13.819834866497638</c:v>
                </c:pt>
                <c:pt idx="172">
                  <c:v>13.620669559714365</c:v>
                </c:pt>
                <c:pt idx="173">
                  <c:v>13.419478223009861</c:v>
                </c:pt>
                <c:pt idx="174">
                  <c:v>13.216284593816628</c:v>
                </c:pt>
                <c:pt idx="175">
                  <c:v>13.011112367347339</c:v>
                </c:pt>
                <c:pt idx="176">
                  <c:v>12.803985188770019</c:v>
                </c:pt>
                <c:pt idx="177">
                  <c:v>12.594926645595326</c:v>
                </c:pt>
                <c:pt idx="178">
                  <c:v>12.383960260277284</c:v>
                </c:pt>
                <c:pt idx="179">
                  <c:v>12.171109483028436</c:v>
                </c:pt>
                <c:pt idx="180">
                  <c:v>11.956397684850103</c:v>
                </c:pt>
                <c:pt idx="181">
                  <c:v>11.739848150778126</c:v>
                </c:pt>
                <c:pt idx="182">
                  <c:v>11.521484073344165</c:v>
                </c:pt>
                <c:pt idx="183">
                  <c:v>11.301328546252355</c:v>
                </c:pt>
                <c:pt idx="184">
                  <c:v>11.079404558270852</c:v>
                </c:pt>
                <c:pt idx="185">
                  <c:v>10.855734987337536</c:v>
                </c:pt>
                <c:pt idx="186">
                  <c:v>10.63034259487889</c:v>
                </c:pt>
                <c:pt idx="187">
                  <c:v>10.403250020340845</c:v>
                </c:pt>
                <c:pt idx="188">
                  <c:v>10.174479775930157</c:v>
                </c:pt>
                <c:pt idx="189">
                  <c:v>9.9440542415646487</c:v>
                </c:pt>
                <c:pt idx="190">
                  <c:v>9.7119956600304818</c:v>
                </c:pt>
                <c:pt idx="191">
                  <c:v>9.4783261323443995</c:v>
                </c:pt>
                <c:pt idx="192">
                  <c:v>9.2430676133187291</c:v>
                </c:pt>
                <c:pt idx="193">
                  <c:v>9.0062419073267339</c:v>
                </c:pt>
                <c:pt idx="194">
                  <c:v>8.7678706642657875</c:v>
                </c:pt>
                <c:pt idx="195">
                  <c:v>8.5279753757156467</c:v>
                </c:pt>
                <c:pt idx="196">
                  <c:v>8.2865773712890149</c:v>
                </c:pt>
                <c:pt idx="197">
                  <c:v>8.0436978151714129</c:v>
                </c:pt>
                <c:pt idx="198">
                  <c:v>7.799357702847292</c:v>
                </c:pt>
                <c:pt idx="199">
                  <c:v>7.5535778580091995</c:v>
                </c:pt>
                <c:pt idx="200">
                  <c:v>7.306378929646721</c:v>
                </c:pt>
                <c:pt idx="201">
                  <c:v>7.057781389311824</c:v>
                </c:pt>
                <c:pt idx="202">
                  <c:v>6.8078055285571573</c:v>
                </c:pt>
                <c:pt idx="203">
                  <c:v>6.5564714565437843</c:v>
                </c:pt>
                <c:pt idx="204">
                  <c:v>6.3037990978147755</c:v>
                </c:pt>
                <c:pt idx="205">
                  <c:v>6.049808190231019</c:v>
                </c:pt>
                <c:pt idx="206">
                  <c:v>5.7945182830655702</c:v>
                </c:pt>
                <c:pt idx="207">
                  <c:v>5.5379487352528276</c:v>
                </c:pt>
                <c:pt idx="208">
                  <c:v>5.2801187137887764</c:v>
                </c:pt>
                <c:pt idx="209">
                  <c:v>5.0210471922785329</c:v>
                </c:pt>
                <c:pt idx="210">
                  <c:v>4.7607529496273937</c:v>
                </c:pt>
                <c:pt idx="211">
                  <c:v>4.4992545688715904</c:v>
                </c:pt>
                <c:pt idx="212">
                  <c:v>4.2365704361449383</c:v>
                </c:pt>
                <c:pt idx="213">
                  <c:v>3.9727187397775796</c:v>
                </c:pt>
                <c:pt idx="214">
                  <c:v>3.7077174695230122</c:v>
                </c:pt>
                <c:pt idx="215">
                  <c:v>3.4415844159096198</c:v>
                </c:pt>
                <c:pt idx="216">
                  <c:v>3.1743371697129299</c:v>
                </c:pt>
                <c:pt idx="217">
                  <c:v>2.9059931215448476</c:v>
                </c:pt>
                <c:pt idx="218">
                  <c:v>2.6365694615561375</c:v>
                </c:pt>
                <c:pt idx="219">
                  <c:v>2.3660831792484593</c:v>
                </c:pt>
                <c:pt idx="220">
                  <c:v>2.0945510633922924</c:v>
                </c:pt>
                <c:pt idx="221">
                  <c:v>1.8219897020471181</c:v>
                </c:pt>
                <c:pt idx="222">
                  <c:v>1.5484154826802818</c:v>
                </c:pt>
                <c:pt idx="223">
                  <c:v>1.2738445923809829</c:v>
                </c:pt>
                <c:pt idx="224">
                  <c:v>0.99829301816589933</c:v>
                </c:pt>
                <c:pt idx="225">
                  <c:v>0.72177654737299735</c:v>
                </c:pt>
                <c:pt idx="226">
                  <c:v>0.44431076814012843</c:v>
                </c:pt>
                <c:pt idx="227">
                  <c:v>0.16591106996506927</c:v>
                </c:pt>
                <c:pt idx="228">
                  <c:v>-0.11340735565628413</c:v>
                </c:pt>
                <c:pt idx="229">
                  <c:v>-0.39362951451680028</c:v>
                </c:pt>
                <c:pt idx="230">
                  <c:v>-0.67474060891324739</c:v>
                </c:pt>
                <c:pt idx="231">
                  <c:v>-0.95672603679279256</c:v>
                </c:pt>
                <c:pt idx="232">
                  <c:v>-1.2395713908339174</c:v>
                </c:pt>
                <c:pt idx="233">
                  <c:v>-1.52326245746474</c:v>
                </c:pt>
                <c:pt idx="234">
                  <c:v>-1.8077852158216674</c:v>
                </c:pt>
                <c:pt idx="235">
                  <c:v>-2.0931258366512435</c:v>
                </c:pt>
                <c:pt idx="236">
                  <c:v>-2.3792706811579878</c:v>
                </c:pt>
                <c:pt idx="237">
                  <c:v>-2.6662062998009568</c:v>
                </c:pt>
                <c:pt idx="238">
                  <c:v>-2.9539194310416987</c:v>
                </c:pt>
                <c:pt idx="239">
                  <c:v>-3.2423970000461964</c:v>
                </c:pt>
                <c:pt idx="240">
                  <c:v>-3.5316261173433392</c:v>
                </c:pt>
                <c:pt idx="241">
                  <c:v>-3.8215940774423891</c:v>
                </c:pt>
                <c:pt idx="242">
                  <c:v>-4.1122883574118489</c:v>
                </c:pt>
                <c:pt idx="243">
                  <c:v>-4.4036966154220654</c:v>
                </c:pt>
                <c:pt idx="244">
                  <c:v>-4.6958066892538453</c:v>
                </c:pt>
                <c:pt idx="245">
                  <c:v>-4.9886065947752893</c:v>
                </c:pt>
                <c:pt idx="246">
                  <c:v>-5.2820845243889876</c:v>
                </c:pt>
                <c:pt idx="247">
                  <c:v>-5.5762288454516602</c:v>
                </c:pt>
                <c:pt idx="248">
                  <c:v>-5.871028098668253</c:v>
                </c:pt>
                <c:pt idx="249">
                  <c:v>-6.1664709964624462</c:v>
                </c:pt>
                <c:pt idx="250">
                  <c:v>-6.462546421325472</c:v>
                </c:pt>
                <c:pt idx="251">
                  <c:v>-6.759243424145061</c:v>
                </c:pt>
                <c:pt idx="252">
                  <c:v>-7.0565512225163012</c:v>
                </c:pt>
                <c:pt idx="253">
                  <c:v>-7.3544591990361132</c:v>
                </c:pt>
                <c:pt idx="254">
                  <c:v>-7.6529568995829926</c:v>
                </c:pt>
                <c:pt idx="255">
                  <c:v>-7.9520340315836222</c:v>
                </c:pt>
                <c:pt idx="256">
                  <c:v>-8.2516804622678865</c:v>
                </c:pt>
                <c:pt idx="257">
                  <c:v>-8.5518862169137773</c:v>
                </c:pt>
                <c:pt idx="258">
                  <c:v>-8.8526414770836084</c:v>
                </c:pt>
                <c:pt idx="259">
                  <c:v>-9.1539365788529299</c:v>
                </c:pt>
                <c:pt idx="260">
                  <c:v>-9.4557620110334515</c:v>
                </c:pt>
                <c:pt idx="261">
                  <c:v>-9.7581084133912537</c:v>
                </c:pt>
                <c:pt idx="262">
                  <c:v>-10.060966574861503</c:v>
                </c:pt>
                <c:pt idx="263">
                  <c:v>-10.36432743176085</c:v>
                </c:pt>
                <c:pt idx="264">
                  <c:v>-10.66818206599863</c:v>
                </c:pt>
                <c:pt idx="265">
                  <c:v>-10.972521703287935</c:v>
                </c:pt>
                <c:pt idx="266">
                  <c:v>-11.277337711357609</c:v>
                </c:pt>
                <c:pt idx="267">
                  <c:v>-11.582621598166133</c:v>
                </c:pt>
                <c:pt idx="268">
                  <c:v>-11.888365010118362</c:v>
                </c:pt>
                <c:pt idx="269">
                  <c:v>-12.194559730285988</c:v>
                </c:pt>
                <c:pt idx="270">
                  <c:v>-12.501197676632621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'7ft'!$G$18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8.7021173176627858E-2</c:v>
                </c:pt>
                <c:pt idx="2">
                  <c:v>0.17275789762527644</c:v>
                </c:pt>
                <c:pt idx="3">
                  <c:v>0.25725583958469717</c:v>
                </c:pt>
                <c:pt idx="4">
                  <c:v>0.34055844876814828</c:v>
                </c:pt>
                <c:pt idx="5">
                  <c:v>0.42270710201132589</c:v>
                </c:pt>
                <c:pt idx="6">
                  <c:v>0.50374123547721272</c:v>
                </c:pt>
                <c:pt idx="7">
                  <c:v>0.58369846649786594</c:v>
                </c:pt>
                <c:pt idx="8">
                  <c:v>0.66261470601583472</c:v>
                </c:pt>
                <c:pt idx="9">
                  <c:v>0.74052426248493841</c:v>
                </c:pt>
                <c:pt idx="10">
                  <c:v>0.81745993799958938</c:v>
                </c:pt>
                <c:pt idx="11">
                  <c:v>0.89345311734205657</c:v>
                </c:pt>
                <c:pt idx="12">
                  <c:v>0.96853385056661134</c:v>
                </c:pt>
                <c:pt idx="13">
                  <c:v>1.0427309296771661</c:v>
                </c:pt>
                <c:pt idx="14">
                  <c:v>1.116071959899767</c:v>
                </c:pt>
                <c:pt idx="15">
                  <c:v>1.1885834260022434</c:v>
                </c:pt>
                <c:pt idx="16">
                  <c:v>1.2602907540696708</c:v>
                </c:pt>
                <c:pt idx="17">
                  <c:v>1.3312183691054194</c:v>
                </c:pt>
                <c:pt idx="18">
                  <c:v>1.4013897487928424</c:v>
                </c:pt>
                <c:pt idx="19">
                  <c:v>1.4708274737216285</c:v>
                </c:pt>
                <c:pt idx="20">
                  <c:v>1.5395532743550506</c:v>
                </c:pt>
                <c:pt idx="21">
                  <c:v>1.6075880749894207</c:v>
                </c:pt>
                <c:pt idx="22">
                  <c:v>1.6749520349346771</c:v>
                </c:pt>
                <c:pt idx="23">
                  <c:v>1.7416645871248948</c:v>
                </c:pt>
                <c:pt idx="24">
                  <c:v>1.8077444743493707</c:v>
                </c:pt>
                <c:pt idx="25">
                  <c:v>1.8732097832785801</c:v>
                </c:pt>
                <c:pt idx="26">
                  <c:v>1.938077976444518</c:v>
                </c:pt>
                <c:pt idx="27">
                  <c:v>2.002365922321578</c:v>
                </c:pt>
                <c:pt idx="28">
                  <c:v>2.0660899236420165</c:v>
                </c:pt>
                <c:pt idx="29">
                  <c:v>2.1292657440690697</c:v>
                </c:pt>
                <c:pt idx="30">
                  <c:v>2.191908633340832</c:v>
                </c:pt>
                <c:pt idx="31">
                  <c:v>2.2540333509889399</c:v>
                </c:pt>
                <c:pt idx="32">
                  <c:v>2.3156541887278594</c:v>
                </c:pt>
                <c:pt idx="33">
                  <c:v>2.3767849916030639</c:v>
                </c:pt>
                <c:pt idx="34">
                  <c:v>2.4374391779795284</c:v>
                </c:pt>
                <c:pt idx="35">
                  <c:v>2.4976297584457083</c:v>
                </c:pt>
                <c:pt idx="36">
                  <c:v>2.5573693537024331</c:v>
                </c:pt>
                <c:pt idx="37">
                  <c:v>2.6166702115009106</c:v>
                </c:pt>
                <c:pt idx="38">
                  <c:v>2.6755442226892163</c:v>
                </c:pt>
                <c:pt idx="39">
                  <c:v>2.734002936422232</c:v>
                </c:pt>
                <c:pt idx="40">
                  <c:v>2.7920575745859377</c:v>
                </c:pt>
                <c:pt idx="41">
                  <c:v>2.849719045483222</c:v>
                </c:pt>
                <c:pt idx="42">
                  <c:v>2.9069979568249296</c:v>
                </c:pt>
                <c:pt idx="43">
                  <c:v>2.963904628066687</c:v>
                </c:pt>
                <c:pt idx="44">
                  <c:v>3.0204491021291</c:v>
                </c:pt>
                <c:pt idx="45">
                  <c:v>3.0766411565361986</c:v>
                </c:pt>
                <c:pt idx="46">
                  <c:v>3.1324903140044649</c:v>
                </c:pt>
                <c:pt idx="47">
                  <c:v>3.1880058525124348</c:v>
                </c:pt>
                <c:pt idx="48">
                  <c:v>3.2431968148786625</c:v>
                </c:pt>
                <c:pt idx="49">
                  <c:v>3.2980720178737863</c:v>
                </c:pt>
                <c:pt idx="50">
                  <c:v>3.352640060890514</c:v>
                </c:pt>
                <c:pt idx="51">
                  <c:v>3.4069093341935255</c:v>
                </c:pt>
                <c:pt idx="52">
                  <c:v>3.460888026769589</c:v>
                </c:pt>
                <c:pt idx="53">
                  <c:v>3.5145841337965535</c:v>
                </c:pt>
                <c:pt idx="54">
                  <c:v>3.5680054637483392</c:v>
                </c:pt>
                <c:pt idx="55">
                  <c:v>3.6211596451515602</c:v>
                </c:pt>
                <c:pt idx="56">
                  <c:v>3.6740541330079766</c:v>
                </c:pt>
                <c:pt idx="57">
                  <c:v>3.7266962148955818</c:v>
                </c:pt>
                <c:pt idx="58">
                  <c:v>3.7790930167597701</c:v>
                </c:pt>
                <c:pt idx="59">
                  <c:v>3.8312515084046699</c:v>
                </c:pt>
                <c:pt idx="60">
                  <c:v>3.8831785086933901</c:v>
                </c:pt>
                <c:pt idx="61">
                  <c:v>3.9348806904645692</c:v>
                </c:pt>
                <c:pt idx="62">
                  <c:v>3.9863645851712333</c:v>
                </c:pt>
                <c:pt idx="63">
                  <c:v>4.0376365872465527</c:v>
                </c:pt>
                <c:pt idx="64">
                  <c:v>4.0887029581996108</c:v>
                </c:pt>
                <c:pt idx="65">
                  <c:v>4.139569830442742</c:v>
                </c:pt>
                <c:pt idx="66">
                  <c:v>4.1902432108503573</c:v>
                </c:pt>
                <c:pt idx="67">
                  <c:v>4.2407289840474069</c:v>
                </c:pt>
                <c:pt idx="68">
                  <c:v>4.2910329154237159</c:v>
                </c:pt>
                <c:pt idx="69">
                  <c:v>4.3411606538683616</c:v>
                </c:pt>
                <c:pt idx="70">
                  <c:v>4.3911177342159675</c:v>
                </c:pt>
                <c:pt idx="71">
                  <c:v>4.4409095793942797</c:v>
                </c:pt>
                <c:pt idx="72">
                  <c:v>4.4905415022595818</c:v>
                </c:pt>
                <c:pt idx="73">
                  <c:v>4.5400187071034166</c:v>
                </c:pt>
                <c:pt idx="74">
                  <c:v>4.5893462908106013</c:v>
                </c:pt>
                <c:pt idx="75">
                  <c:v>4.6385292436446663</c:v>
                </c:pt>
                <c:pt idx="76">
                  <c:v>4.6875724496325457</c:v>
                </c:pt>
                <c:pt idx="77">
                  <c:v>4.7364806865155682</c:v>
                </c:pt>
                <c:pt idx="78">
                  <c:v>4.7852586252285487</c:v>
                </c:pt>
                <c:pt idx="79">
                  <c:v>4.8339108288630088</c:v>
                </c:pt>
                <c:pt idx="80">
                  <c:v>4.8824417510643885</c:v>
                </c:pt>
                <c:pt idx="81">
                  <c:v>4.9308557338065597</c:v>
                </c:pt>
                <c:pt idx="82">
                  <c:v>4.9791570044802862</c:v>
                </c:pt>
                <c:pt idx="83">
                  <c:v>5.0273496722257516</c:v>
                </c:pt>
                <c:pt idx="84">
                  <c:v>5.075437723433442</c:v>
                </c:pt>
                <c:pt idx="85">
                  <c:v>5.1234250163332478</c:v>
                </c:pt>
                <c:pt idx="86">
                  <c:v>5.1713152745897188</c:v>
                </c:pt>
                <c:pt idx="87">
                  <c:v>5.2191120798234785</c:v>
                </c:pt>
                <c:pt idx="88">
                  <c:v>5.2668188629868276</c:v>
                </c:pt>
                <c:pt idx="89">
                  <c:v>5.3144388945381591</c:v>
                </c:pt>
                <c:pt idx="90">
                  <c:v>5.3619752733879311</c:v>
                </c:pt>
                <c:pt idx="91">
                  <c:v>5.4094309146320541</c:v>
                </c:pt>
                <c:pt idx="92">
                  <c:v>5.4568085361498921</c:v>
                </c:pt>
                <c:pt idx="93">
                  <c:v>5.5041106442260235</c:v>
                </c:pt>
                <c:pt idx="94">
                  <c:v>5.5513395184577323</c:v>
                </c:pt>
                <c:pt idx="95">
                  <c:v>5.5984971963304577</c:v>
                </c:pt>
                <c:pt idx="96">
                  <c:v>5.6455854579723974</c:v>
                </c:pt>
                <c:pt idx="97">
                  <c:v>5.6926058117218998</c:v>
                </c:pt>
                <c:pt idx="98">
                  <c:v>5.7395594812359834</c:v>
                </c:pt>
                <c:pt idx="99">
                  <c:v>5.7864473949106632</c:v>
                </c:pt>
                <c:pt idx="100">
                  <c:v>5.833270178351408</c:v>
                </c:pt>
                <c:pt idx="101">
                  <c:v>5.8800281505120662</c:v>
                </c:pt>
                <c:pt idx="102">
                  <c:v>5.9267213239163432</c:v>
                </c:pt>
                <c:pt idx="103">
                  <c:v>5.9733494091098223</c:v>
                </c:pt>
                <c:pt idx="104">
                  <c:v>6.0199118232007454</c:v>
                </c:pt>
                <c:pt idx="105">
                  <c:v>6.0664077020789202</c:v>
                </c:pt>
                <c:pt idx="106">
                  <c:v>6.1128359156933429</c:v>
                </c:pt>
                <c:pt idx="107">
                  <c:v>6.1591950856444146</c:v>
                </c:pt>
                <c:pt idx="108">
                  <c:v>6.2054836043107047</c:v>
                </c:pt>
                <c:pt idx="109">
                  <c:v>6.2516996547710502</c:v>
                </c:pt>
                <c:pt idx="110">
                  <c:v>6.2978412308780971</c:v>
                </c:pt>
                <c:pt idx="111">
                  <c:v>6.3439061569640547</c:v>
                </c:pt>
                <c:pt idx="112">
                  <c:v>6.389892106791569</c:v>
                </c:pt>
                <c:pt idx="113">
                  <c:v>6.4357966214861824</c:v>
                </c:pt>
                <c:pt idx="114">
                  <c:v>6.4816171262926998</c:v>
                </c:pt>
                <c:pt idx="115">
                  <c:v>6.5273509460820822</c:v>
                </c:pt>
                <c:pt idx="116">
                  <c:v>6.5729953195985127</c:v>
                </c:pt>
                <c:pt idx="117">
                  <c:v>6.6185474124804058</c:v>
                </c:pt>
                <c:pt idx="118">
                  <c:v>6.6640043291177653</c:v>
                </c:pt>
                <c:pt idx="119">
                  <c:v>6.7093631234249846</c:v>
                </c:pt>
                <c:pt idx="120">
                  <c:v>6.7546208086160746</c:v>
                </c:pt>
                <c:pt idx="121">
                  <c:v>6.799774366071099</c:v>
                </c:pt>
                <c:pt idx="122">
                  <c:v>6.8448207533803407</c:v>
                </c:pt>
                <c:pt idx="123">
                  <c:v>6.8897569116479538</c:v>
                </c:pt>
                <c:pt idx="124">
                  <c:v>6.9345797721307214</c:v>
                </c:pt>
                <c:pt idx="125">
                  <c:v>6.9792862622808052</c:v>
                </c:pt>
                <c:pt idx="126">
                  <c:v>7.0238733112544987</c:v>
                </c:pt>
                <c:pt idx="127">
                  <c:v>7.0683378549423876</c:v>
                </c:pt>
                <c:pt idx="128">
                  <c:v>7.1126768405700904</c:v>
                </c:pt>
                <c:pt idx="129">
                  <c:v>7.1568872309130516</c:v>
                </c:pt>
                <c:pt idx="130">
                  <c:v>7.2009660081637001</c:v>
                </c:pt>
                <c:pt idx="131">
                  <c:v>7.2449101774846723</c:v>
                </c:pt>
                <c:pt idx="132">
                  <c:v>7.2887167702777029</c:v>
                </c:pt>
                <c:pt idx="133">
                  <c:v>7.3323828471942019</c:v>
                </c:pt>
                <c:pt idx="134">
                  <c:v>7.375905500910358</c:v>
                </c:pt>
                <c:pt idx="135">
                  <c:v>7.4192818586868627</c:v>
                </c:pt>
                <c:pt idx="136">
                  <c:v>7.4625090847309368</c:v>
                </c:pt>
                <c:pt idx="137">
                  <c:v>7.5055843823762469</c:v>
                </c:pt>
                <c:pt idx="138">
                  <c:v>7.5485049960944881</c:v>
                </c:pt>
                <c:pt idx="139">
                  <c:v>7.5912682133508147</c:v>
                </c:pt>
                <c:pt idx="140">
                  <c:v>7.6338713663139535</c:v>
                </c:pt>
                <c:pt idx="141">
                  <c:v>7.6763118334306224</c:v>
                </c:pt>
                <c:pt idx="142">
                  <c:v>7.718587040872861</c:v>
                </c:pt>
                <c:pt idx="143">
                  <c:v>7.7606944638659794</c:v>
                </c:pt>
                <c:pt idx="144">
                  <c:v>7.802631627904062</c:v>
                </c:pt>
                <c:pt idx="145">
                  <c:v>7.8443961098592805</c:v>
                </c:pt>
                <c:pt idx="146">
                  <c:v>7.8859855389906901</c:v>
                </c:pt>
                <c:pt idx="147">
                  <c:v>7.9273975978576789</c:v>
                </c:pt>
                <c:pt idx="148">
                  <c:v>7.9686300231427909</c:v>
                </c:pt>
                <c:pt idx="149">
                  <c:v>8.0096806063882671</c:v>
                </c:pt>
                <c:pt idx="150">
                  <c:v>8.0505471946503029</c:v>
                </c:pt>
                <c:pt idx="151">
                  <c:v>8.091227691074744</c:v>
                </c:pt>
                <c:pt idx="152">
                  <c:v>8.1317200553976736</c:v>
                </c:pt>
                <c:pt idx="153">
                  <c:v>8.1720223043741331</c:v>
                </c:pt>
                <c:pt idx="154">
                  <c:v>8.2121325121380071</c:v>
                </c:pt>
                <c:pt idx="155">
                  <c:v>8.2520488104959675</c:v>
                </c:pt>
                <c:pt idx="156">
                  <c:v>8.2917693891581692</c:v>
                </c:pt>
                <c:pt idx="157">
                  <c:v>8.3312924959083041</c:v>
                </c:pt>
                <c:pt idx="158">
                  <c:v>8.3706164367154923</c:v>
                </c:pt>
                <c:pt idx="159">
                  <c:v>8.4097395757903559</c:v>
                </c:pt>
                <c:pt idx="160">
                  <c:v>8.448660335587574</c:v>
                </c:pt>
                <c:pt idx="161">
                  <c:v>8.487377196757107</c:v>
                </c:pt>
                <c:pt idx="162">
                  <c:v>8.5258886980462059</c:v>
                </c:pt>
                <c:pt idx="163">
                  <c:v>8.5641934361542713</c:v>
                </c:pt>
                <c:pt idx="164">
                  <c:v>8.6022900655425349</c:v>
                </c:pt>
                <c:pt idx="165">
                  <c:v>8.6401772982005287</c:v>
                </c:pt>
                <c:pt idx="166">
                  <c:v>8.6778539033712043</c:v>
                </c:pt>
                <c:pt idx="167">
                  <c:v>8.7153187072365448</c:v>
                </c:pt>
                <c:pt idx="168">
                  <c:v>8.7525705925654762</c:v>
                </c:pt>
                <c:pt idx="169">
                  <c:v>8.7896084983258156</c:v>
                </c:pt>
                <c:pt idx="170">
                  <c:v>8.8264314192619686</c:v>
                </c:pt>
                <c:pt idx="171">
                  <c:v>8.8630384054400526</c:v>
                </c:pt>
                <c:pt idx="172">
                  <c:v>8.8994285617620843</c:v>
                </c:pt>
                <c:pt idx="173">
                  <c:v>8.9356010474508238</c:v>
                </c:pt>
                <c:pt idx="174">
                  <c:v>8.9715550755068438</c:v>
                </c:pt>
                <c:pt idx="175">
                  <c:v>9.0072899121393597</c:v>
                </c:pt>
                <c:pt idx="176">
                  <c:v>9.0428048761723048</c:v>
                </c:pt>
                <c:pt idx="177">
                  <c:v>9.0780993384271262</c:v>
                </c:pt>
                <c:pt idx="178">
                  <c:v>9.1131727210837248</c:v>
                </c:pt>
                <c:pt idx="179">
                  <c:v>9.1480244970209377</c:v>
                </c:pt>
                <c:pt idx="180">
                  <c:v>9.1826541891379332</c:v>
                </c:pt>
                <c:pt idx="181">
                  <c:v>9.2170613696578307</c:v>
                </c:pt>
                <c:pt idx="182">
                  <c:v>9.2512456594148738</c:v>
                </c:pt>
                <c:pt idx="183">
                  <c:v>9.2852067271263881</c:v>
                </c:pt>
                <c:pt idx="184">
                  <c:v>9.3189442886507887</c:v>
                </c:pt>
                <c:pt idx="185">
                  <c:v>9.3524581062328096</c:v>
                </c:pt>
                <c:pt idx="186">
                  <c:v>9.3857479877371439</c:v>
                </c:pt>
                <c:pt idx="187">
                  <c:v>9.4188137858716061</c:v>
                </c:pt>
                <c:pt idx="188">
                  <c:v>9.4516553974009465</c:v>
                </c:pt>
                <c:pt idx="189">
                  <c:v>9.4842727623523491</c:v>
                </c:pt>
                <c:pt idx="190">
                  <c:v>9.5166658632136798</c:v>
                </c:pt>
                <c:pt idx="191">
                  <c:v>9.5488347241254736</c:v>
                </c:pt>
                <c:pt idx="192">
                  <c:v>9.5807794100676222</c:v>
                </c:pt>
                <c:pt idx="193">
                  <c:v>9.6125000260417153</c:v>
                </c:pt>
                <c:pt idx="194">
                  <c:v>9.6439967162499265</c:v>
                </c:pt>
                <c:pt idx="195">
                  <c:v>9.6752696632713207</c:v>
                </c:pt>
                <c:pt idx="196">
                  <c:v>9.7063190872364196</c:v>
                </c:pt>
                <c:pt idx="197">
                  <c:v>9.7371452450008427</c:v>
                </c:pt>
                <c:pt idx="198">
                  <c:v>9.7677484293187842</c:v>
                </c:pt>
                <c:pt idx="199">
                  <c:v>9.7981289680170871</c:v>
                </c:pt>
                <c:pt idx="200">
                  <c:v>9.8282872231706122</c:v>
                </c:pt>
                <c:pt idx="201">
                  <c:v>9.8582235902796018</c:v>
                </c:pt>
                <c:pt idx="202">
                  <c:v>9.8879384974496816</c:v>
                </c:pt>
                <c:pt idx="203">
                  <c:v>9.9174324045751252</c:v>
                </c:pt>
                <c:pt idx="204">
                  <c:v>9.9467058025259849</c:v>
                </c:pt>
                <c:pt idx="205">
                  <c:v>9.9757592123396375</c:v>
                </c:pt>
                <c:pt idx="206">
                  <c:v>10.004593184417304</c:v>
                </c:pt>
                <c:pt idx="207">
                  <c:v>10.033208297726034</c:v>
                </c:pt>
                <c:pt idx="208">
                  <c:v>10.061605159006652</c:v>
                </c:pt>
                <c:pt idx="209">
                  <c:v>10.089784401988114</c:v>
                </c:pt>
                <c:pt idx="210">
                  <c:v>10.117746686608708</c:v>
                </c:pt>
                <c:pt idx="211">
                  <c:v>10.145492698244505</c:v>
                </c:pt>
                <c:pt idx="212">
                  <c:v>10.173023146945431</c:v>
                </c:pt>
                <c:pt idx="213">
                  <c:v>10.200338766679334</c:v>
                </c:pt>
                <c:pt idx="214">
                  <c:v>10.227440314584358</c:v>
                </c:pt>
                <c:pt idx="215">
                  <c:v>10.254328570229955</c:v>
                </c:pt>
                <c:pt idx="216">
                  <c:v>10.2810043348868</c:v>
                </c:pt>
                <c:pt idx="217">
                  <c:v>10.307468430805892</c:v>
                </c:pt>
                <c:pt idx="218">
                  <c:v>10.33372170050708</c:v>
                </c:pt>
                <c:pt idx="219">
                  <c:v>10.359765006077239</c:v>
                </c:pt>
                <c:pt idx="220">
                  <c:v>10.385599228478293</c:v>
                </c:pt>
                <c:pt idx="221">
                  <c:v>10.411225266865287</c:v>
                </c:pt>
                <c:pt idx="222">
                  <c:v>10.436644037914666</c:v>
                </c:pt>
                <c:pt idx="223">
                  <c:v>10.461856475162906</c:v>
                </c:pt>
                <c:pt idx="224">
                  <c:v>10.486863528355633</c:v>
                </c:pt>
                <c:pt idx="225">
                  <c:v>10.511666162807359</c:v>
                </c:pt>
                <c:pt idx="226">
                  <c:v>10.536265358771917</c:v>
                </c:pt>
                <c:pt idx="227">
                  <c:v>10.560662110823687</c:v>
                </c:pt>
                <c:pt idx="228">
                  <c:v>10.584857427249686</c:v>
                </c:pt>
                <c:pt idx="229">
                  <c:v>10.60885232945258</c:v>
                </c:pt>
                <c:pt idx="230">
                  <c:v>10.632647851364654</c:v>
                </c:pt>
                <c:pt idx="231">
                  <c:v>10.656245038872779</c:v>
                </c:pt>
                <c:pt idx="232">
                  <c:v>10.679644949254387</c:v>
                </c:pt>
                <c:pt idx="233">
                  <c:v>10.702848650624464</c:v>
                </c:pt>
                <c:pt idx="234">
                  <c:v>10.725857221393561</c:v>
                </c:pt>
                <c:pt idx="235">
                  <c:v>10.748671749736792</c:v>
                </c:pt>
                <c:pt idx="236">
                  <c:v>10.771293333073821</c:v>
                </c:pt>
                <c:pt idx="237">
                  <c:v>10.793723077559777</c:v>
                </c:pt>
                <c:pt idx="238">
                  <c:v>10.815962097587065</c:v>
                </c:pt>
                <c:pt idx="239">
                  <c:v>10.838011515298019</c:v>
                </c:pt>
                <c:pt idx="240">
                  <c:v>10.859872460108352</c:v>
                </c:pt>
                <c:pt idx="241">
                  <c:v>10.881546068241301</c:v>
                </c:pt>
                <c:pt idx="242">
                  <c:v>10.90303348227242</c:v>
                </c:pt>
                <c:pt idx="243">
                  <c:v>10.92433585068494</c:v>
                </c:pt>
                <c:pt idx="244">
                  <c:v>10.945454327435591</c:v>
                </c:pt>
                <c:pt idx="245">
                  <c:v>10.966390071530803</c:v>
                </c:pt>
                <c:pt idx="246">
                  <c:v>10.987144246613187</c:v>
                </c:pt>
                <c:pt idx="247">
                  <c:v>11.007718020558192</c:v>
                </c:pt>
                <c:pt idx="248">
                  <c:v>11.028112565080825</c:v>
                </c:pt>
                <c:pt idx="249">
                  <c:v>11.048329055352321</c:v>
                </c:pt>
                <c:pt idx="250">
                  <c:v>11.068368669626658</c:v>
                </c:pt>
                <c:pt idx="251">
                  <c:v>11.088232588876771</c:v>
                </c:pt>
                <c:pt idx="252">
                  <c:v>11.107921996440375</c:v>
                </c:pt>
                <c:pt idx="253">
                  <c:v>11.12743807767523</c:v>
                </c:pt>
                <c:pt idx="254">
                  <c:v>11.146782019623759</c:v>
                </c:pt>
                <c:pt idx="255">
                  <c:v>11.165955010686853</c:v>
                </c:pt>
                <c:pt idx="256">
                  <c:v>11.184958240306745</c:v>
                </c:pt>
                <c:pt idx="257">
                  <c:v>11.20379289865882</c:v>
                </c:pt>
                <c:pt idx="258">
                  <c:v>11.222460176352207</c:v>
                </c:pt>
                <c:pt idx="259">
                  <c:v>11.240961264139029</c:v>
                </c:pt>
                <c:pt idx="260">
                  <c:v>11.25929735263216</c:v>
                </c:pt>
                <c:pt idx="261">
                  <c:v>11.27746963203135</c:v>
                </c:pt>
                <c:pt idx="262">
                  <c:v>11.295479291857582</c:v>
                </c:pt>
                <c:pt idx="263">
                  <c:v>11.313327520695504</c:v>
                </c:pt>
                <c:pt idx="264">
                  <c:v>11.331015505943803</c:v>
                </c:pt>
                <c:pt idx="265">
                  <c:v>11.348544433573378</c:v>
                </c:pt>
                <c:pt idx="266">
                  <c:v>11.365915487893155</c:v>
                </c:pt>
                <c:pt idx="267">
                  <c:v>11.383129851323412</c:v>
                </c:pt>
                <c:pt idx="268">
                  <c:v>11.400188704176475</c:v>
                </c:pt>
                <c:pt idx="269">
                  <c:v>11.417093224444619</c:v>
                </c:pt>
                <c:pt idx="270">
                  <c:v>11.433844587595054</c:v>
                </c:pt>
              </c:numCache>
            </c:numRef>
          </c:xVal>
          <c:yVal>
            <c:numRef>
              <c:f>'7ft'!$G$19:$G$289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'7ft'!$H$18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8.7021173176627858E-2</c:v>
                </c:pt>
                <c:pt idx="2">
                  <c:v>0.17275789762527644</c:v>
                </c:pt>
                <c:pt idx="3">
                  <c:v>0.25725583958469717</c:v>
                </c:pt>
                <c:pt idx="4">
                  <c:v>0.34055844876814828</c:v>
                </c:pt>
                <c:pt idx="5">
                  <c:v>0.42270710201132589</c:v>
                </c:pt>
                <c:pt idx="6">
                  <c:v>0.50374123547721272</c:v>
                </c:pt>
                <c:pt idx="7">
                  <c:v>0.58369846649786594</c:v>
                </c:pt>
                <c:pt idx="8">
                  <c:v>0.66261470601583472</c:v>
                </c:pt>
                <c:pt idx="9">
                  <c:v>0.74052426248493841</c:v>
                </c:pt>
                <c:pt idx="10">
                  <c:v>0.81745993799958938</c:v>
                </c:pt>
                <c:pt idx="11">
                  <c:v>0.89345311734205657</c:v>
                </c:pt>
                <c:pt idx="12">
                  <c:v>0.96853385056661134</c:v>
                </c:pt>
                <c:pt idx="13">
                  <c:v>1.0427309296771661</c:v>
                </c:pt>
                <c:pt idx="14">
                  <c:v>1.116071959899767</c:v>
                </c:pt>
                <c:pt idx="15">
                  <c:v>1.1885834260022434</c:v>
                </c:pt>
                <c:pt idx="16">
                  <c:v>1.2602907540696708</c:v>
                </c:pt>
                <c:pt idx="17">
                  <c:v>1.3312183691054194</c:v>
                </c:pt>
                <c:pt idx="18">
                  <c:v>1.4013897487928424</c:v>
                </c:pt>
                <c:pt idx="19">
                  <c:v>1.4708274737216285</c:v>
                </c:pt>
                <c:pt idx="20">
                  <c:v>1.5395532743550506</c:v>
                </c:pt>
                <c:pt idx="21">
                  <c:v>1.6075880749894207</c:v>
                </c:pt>
                <c:pt idx="22">
                  <c:v>1.6749520349346771</c:v>
                </c:pt>
                <c:pt idx="23">
                  <c:v>1.7416645871248948</c:v>
                </c:pt>
                <c:pt idx="24">
                  <c:v>1.8077444743493707</c:v>
                </c:pt>
                <c:pt idx="25">
                  <c:v>1.8732097832785801</c:v>
                </c:pt>
                <c:pt idx="26">
                  <c:v>1.938077976444518</c:v>
                </c:pt>
                <c:pt idx="27">
                  <c:v>2.002365922321578</c:v>
                </c:pt>
                <c:pt idx="28">
                  <c:v>2.0660899236420165</c:v>
                </c:pt>
                <c:pt idx="29">
                  <c:v>2.1292657440690697</c:v>
                </c:pt>
                <c:pt idx="30">
                  <c:v>2.191908633340832</c:v>
                </c:pt>
                <c:pt idx="31">
                  <c:v>2.2540333509889399</c:v>
                </c:pt>
                <c:pt idx="32">
                  <c:v>2.3156541887278594</c:v>
                </c:pt>
                <c:pt idx="33">
                  <c:v>2.3767849916030639</c:v>
                </c:pt>
                <c:pt idx="34">
                  <c:v>2.4374391779795284</c:v>
                </c:pt>
                <c:pt idx="35">
                  <c:v>2.4976297584457083</c:v>
                </c:pt>
                <c:pt idx="36">
                  <c:v>2.5573693537024331</c:v>
                </c:pt>
                <c:pt idx="37">
                  <c:v>2.6166702115009106</c:v>
                </c:pt>
                <c:pt idx="38">
                  <c:v>2.6755442226892163</c:v>
                </c:pt>
                <c:pt idx="39">
                  <c:v>2.734002936422232</c:v>
                </c:pt>
                <c:pt idx="40">
                  <c:v>2.7920575745859377</c:v>
                </c:pt>
                <c:pt idx="41">
                  <c:v>2.849719045483222</c:v>
                </c:pt>
                <c:pt idx="42">
                  <c:v>2.9069979568249296</c:v>
                </c:pt>
                <c:pt idx="43">
                  <c:v>2.963904628066687</c:v>
                </c:pt>
                <c:pt idx="44">
                  <c:v>3.0204491021291</c:v>
                </c:pt>
                <c:pt idx="45">
                  <c:v>3.0766411565361986</c:v>
                </c:pt>
                <c:pt idx="46">
                  <c:v>3.1324903140044649</c:v>
                </c:pt>
                <c:pt idx="47">
                  <c:v>3.1880058525124348</c:v>
                </c:pt>
                <c:pt idx="48">
                  <c:v>3.2431968148786625</c:v>
                </c:pt>
                <c:pt idx="49">
                  <c:v>3.2980720178737863</c:v>
                </c:pt>
                <c:pt idx="50">
                  <c:v>3.352640060890514</c:v>
                </c:pt>
                <c:pt idx="51">
                  <c:v>3.4069093341935255</c:v>
                </c:pt>
                <c:pt idx="52">
                  <c:v>3.460888026769589</c:v>
                </c:pt>
                <c:pt idx="53">
                  <c:v>3.5145841337965535</c:v>
                </c:pt>
                <c:pt idx="54">
                  <c:v>3.5680054637483392</c:v>
                </c:pt>
                <c:pt idx="55">
                  <c:v>3.6211596451515602</c:v>
                </c:pt>
                <c:pt idx="56">
                  <c:v>3.6740541330079766</c:v>
                </c:pt>
                <c:pt idx="57">
                  <c:v>3.7266962148955818</c:v>
                </c:pt>
                <c:pt idx="58">
                  <c:v>3.7790930167597701</c:v>
                </c:pt>
                <c:pt idx="59">
                  <c:v>3.8312515084046699</c:v>
                </c:pt>
                <c:pt idx="60">
                  <c:v>3.8831785086933901</c:v>
                </c:pt>
                <c:pt idx="61">
                  <c:v>3.9348806904645692</c:v>
                </c:pt>
                <c:pt idx="62">
                  <c:v>3.9863645851712333</c:v>
                </c:pt>
                <c:pt idx="63">
                  <c:v>4.0376365872465527</c:v>
                </c:pt>
                <c:pt idx="64">
                  <c:v>4.0887029581996108</c:v>
                </c:pt>
                <c:pt idx="65">
                  <c:v>4.139569830442742</c:v>
                </c:pt>
                <c:pt idx="66">
                  <c:v>4.1902432108503573</c:v>
                </c:pt>
                <c:pt idx="67">
                  <c:v>4.2407289840474069</c:v>
                </c:pt>
                <c:pt idx="68">
                  <c:v>4.2910329154237159</c:v>
                </c:pt>
                <c:pt idx="69">
                  <c:v>4.3411606538683616</c:v>
                </c:pt>
                <c:pt idx="70">
                  <c:v>4.3911177342159675</c:v>
                </c:pt>
                <c:pt idx="71">
                  <c:v>4.4409095793942797</c:v>
                </c:pt>
                <c:pt idx="72">
                  <c:v>4.4905415022595818</c:v>
                </c:pt>
                <c:pt idx="73">
                  <c:v>4.5400187071034166</c:v>
                </c:pt>
                <c:pt idx="74">
                  <c:v>4.5893462908106013</c:v>
                </c:pt>
                <c:pt idx="75">
                  <c:v>4.6385292436446663</c:v>
                </c:pt>
                <c:pt idx="76">
                  <c:v>4.6875724496325457</c:v>
                </c:pt>
                <c:pt idx="77">
                  <c:v>4.7364806865155682</c:v>
                </c:pt>
                <c:pt idx="78">
                  <c:v>4.7852586252285487</c:v>
                </c:pt>
                <c:pt idx="79">
                  <c:v>4.8339108288630088</c:v>
                </c:pt>
                <c:pt idx="80">
                  <c:v>4.8824417510643885</c:v>
                </c:pt>
                <c:pt idx="81">
                  <c:v>4.9308557338065597</c:v>
                </c:pt>
                <c:pt idx="82">
                  <c:v>4.9791570044802862</c:v>
                </c:pt>
                <c:pt idx="83">
                  <c:v>5.0273496722257516</c:v>
                </c:pt>
                <c:pt idx="84">
                  <c:v>5.075437723433442</c:v>
                </c:pt>
                <c:pt idx="85">
                  <c:v>5.1234250163332478</c:v>
                </c:pt>
                <c:pt idx="86">
                  <c:v>5.1713152745897188</c:v>
                </c:pt>
                <c:pt idx="87">
                  <c:v>5.2191120798234785</c:v>
                </c:pt>
                <c:pt idx="88">
                  <c:v>5.2668188629868276</c:v>
                </c:pt>
                <c:pt idx="89">
                  <c:v>5.3144388945381591</c:v>
                </c:pt>
                <c:pt idx="90">
                  <c:v>5.3619752733879311</c:v>
                </c:pt>
                <c:pt idx="91">
                  <c:v>5.4094309146320541</c:v>
                </c:pt>
                <c:pt idx="92">
                  <c:v>5.4568085361498921</c:v>
                </c:pt>
                <c:pt idx="93">
                  <c:v>5.5041106442260235</c:v>
                </c:pt>
                <c:pt idx="94">
                  <c:v>5.5513395184577323</c:v>
                </c:pt>
                <c:pt idx="95">
                  <c:v>5.5984971963304577</c:v>
                </c:pt>
                <c:pt idx="96">
                  <c:v>5.6455854579723974</c:v>
                </c:pt>
                <c:pt idx="97">
                  <c:v>5.6926058117218998</c:v>
                </c:pt>
                <c:pt idx="98">
                  <c:v>5.7395594812359834</c:v>
                </c:pt>
                <c:pt idx="99">
                  <c:v>5.7864473949106632</c:v>
                </c:pt>
                <c:pt idx="100">
                  <c:v>5.833270178351408</c:v>
                </c:pt>
                <c:pt idx="101">
                  <c:v>5.8800281505120662</c:v>
                </c:pt>
                <c:pt idx="102">
                  <c:v>5.9267213239163432</c:v>
                </c:pt>
                <c:pt idx="103">
                  <c:v>5.9733494091098223</c:v>
                </c:pt>
                <c:pt idx="104">
                  <c:v>6.0199118232007454</c:v>
                </c:pt>
                <c:pt idx="105">
                  <c:v>6.0664077020789202</c:v>
                </c:pt>
                <c:pt idx="106">
                  <c:v>6.1128359156933429</c:v>
                </c:pt>
                <c:pt idx="107">
                  <c:v>6.1591950856444146</c:v>
                </c:pt>
                <c:pt idx="108">
                  <c:v>6.2054836043107047</c:v>
                </c:pt>
                <c:pt idx="109">
                  <c:v>6.2516996547710502</c:v>
                </c:pt>
                <c:pt idx="110">
                  <c:v>6.2978412308780971</c:v>
                </c:pt>
                <c:pt idx="111">
                  <c:v>6.3439061569640547</c:v>
                </c:pt>
                <c:pt idx="112">
                  <c:v>6.389892106791569</c:v>
                </c:pt>
                <c:pt idx="113">
                  <c:v>6.4357966214861824</c:v>
                </c:pt>
                <c:pt idx="114">
                  <c:v>6.4816171262926998</c:v>
                </c:pt>
                <c:pt idx="115">
                  <c:v>6.5273509460820822</c:v>
                </c:pt>
                <c:pt idx="116">
                  <c:v>6.5729953195985127</c:v>
                </c:pt>
                <c:pt idx="117">
                  <c:v>6.6185474124804058</c:v>
                </c:pt>
                <c:pt idx="118">
                  <c:v>6.6640043291177653</c:v>
                </c:pt>
                <c:pt idx="119">
                  <c:v>6.7093631234249846</c:v>
                </c:pt>
                <c:pt idx="120">
                  <c:v>6.7546208086160746</c:v>
                </c:pt>
                <c:pt idx="121">
                  <c:v>6.799774366071099</c:v>
                </c:pt>
                <c:pt idx="122">
                  <c:v>6.8448207533803407</c:v>
                </c:pt>
                <c:pt idx="123">
                  <c:v>6.8897569116479538</c:v>
                </c:pt>
                <c:pt idx="124">
                  <c:v>6.9345797721307214</c:v>
                </c:pt>
                <c:pt idx="125">
                  <c:v>6.9792862622808052</c:v>
                </c:pt>
                <c:pt idx="126">
                  <c:v>7.0238733112544987</c:v>
                </c:pt>
                <c:pt idx="127">
                  <c:v>7.0683378549423876</c:v>
                </c:pt>
                <c:pt idx="128">
                  <c:v>7.1126768405700904</c:v>
                </c:pt>
                <c:pt idx="129">
                  <c:v>7.1568872309130516</c:v>
                </c:pt>
                <c:pt idx="130">
                  <c:v>7.2009660081637001</c:v>
                </c:pt>
                <c:pt idx="131">
                  <c:v>7.2449101774846723</c:v>
                </c:pt>
                <c:pt idx="132">
                  <c:v>7.2887167702777029</c:v>
                </c:pt>
                <c:pt idx="133">
                  <c:v>7.3323828471942019</c:v>
                </c:pt>
                <c:pt idx="134">
                  <c:v>7.375905500910358</c:v>
                </c:pt>
                <c:pt idx="135">
                  <c:v>7.4192818586868627</c:v>
                </c:pt>
                <c:pt idx="136">
                  <c:v>7.4625090847309368</c:v>
                </c:pt>
                <c:pt idx="137">
                  <c:v>7.5055843823762469</c:v>
                </c:pt>
                <c:pt idx="138">
                  <c:v>7.5485049960944881</c:v>
                </c:pt>
                <c:pt idx="139">
                  <c:v>7.5912682133508147</c:v>
                </c:pt>
                <c:pt idx="140">
                  <c:v>7.6338713663139535</c:v>
                </c:pt>
                <c:pt idx="141">
                  <c:v>7.6763118334306224</c:v>
                </c:pt>
                <c:pt idx="142">
                  <c:v>7.718587040872861</c:v>
                </c:pt>
                <c:pt idx="143">
                  <c:v>7.7606944638659794</c:v>
                </c:pt>
                <c:pt idx="144">
                  <c:v>7.802631627904062</c:v>
                </c:pt>
                <c:pt idx="145">
                  <c:v>7.8443961098592805</c:v>
                </c:pt>
                <c:pt idx="146">
                  <c:v>7.8859855389906901</c:v>
                </c:pt>
                <c:pt idx="147">
                  <c:v>7.9273975978576789</c:v>
                </c:pt>
                <c:pt idx="148">
                  <c:v>7.9686300231427909</c:v>
                </c:pt>
                <c:pt idx="149">
                  <c:v>8.0096806063882671</c:v>
                </c:pt>
                <c:pt idx="150">
                  <c:v>8.0505471946503029</c:v>
                </c:pt>
                <c:pt idx="151">
                  <c:v>8.091227691074744</c:v>
                </c:pt>
                <c:pt idx="152">
                  <c:v>8.1317200553976736</c:v>
                </c:pt>
                <c:pt idx="153">
                  <c:v>8.1720223043741331</c:v>
                </c:pt>
                <c:pt idx="154">
                  <c:v>8.2121325121380071</c:v>
                </c:pt>
                <c:pt idx="155">
                  <c:v>8.2520488104959675</c:v>
                </c:pt>
                <c:pt idx="156">
                  <c:v>8.2917693891581692</c:v>
                </c:pt>
                <c:pt idx="157">
                  <c:v>8.3312924959083041</c:v>
                </c:pt>
                <c:pt idx="158">
                  <c:v>8.3706164367154923</c:v>
                </c:pt>
                <c:pt idx="159">
                  <c:v>8.4097395757903559</c:v>
                </c:pt>
                <c:pt idx="160">
                  <c:v>8.448660335587574</c:v>
                </c:pt>
                <c:pt idx="161">
                  <c:v>8.487377196757107</c:v>
                </c:pt>
                <c:pt idx="162">
                  <c:v>8.5258886980462059</c:v>
                </c:pt>
                <c:pt idx="163">
                  <c:v>8.5641934361542713</c:v>
                </c:pt>
                <c:pt idx="164">
                  <c:v>8.6022900655425349</c:v>
                </c:pt>
                <c:pt idx="165">
                  <c:v>8.6401772982005287</c:v>
                </c:pt>
                <c:pt idx="166">
                  <c:v>8.6778539033712043</c:v>
                </c:pt>
                <c:pt idx="167">
                  <c:v>8.7153187072365448</c:v>
                </c:pt>
                <c:pt idx="168">
                  <c:v>8.7525705925654762</c:v>
                </c:pt>
                <c:pt idx="169">
                  <c:v>8.7896084983258156</c:v>
                </c:pt>
                <c:pt idx="170">
                  <c:v>8.8264314192619686</c:v>
                </c:pt>
                <c:pt idx="171">
                  <c:v>8.8630384054400526</c:v>
                </c:pt>
                <c:pt idx="172">
                  <c:v>8.8994285617620843</c:v>
                </c:pt>
                <c:pt idx="173">
                  <c:v>8.9356010474508238</c:v>
                </c:pt>
                <c:pt idx="174">
                  <c:v>8.9715550755068438</c:v>
                </c:pt>
                <c:pt idx="175">
                  <c:v>9.0072899121393597</c:v>
                </c:pt>
                <c:pt idx="176">
                  <c:v>9.0428048761723048</c:v>
                </c:pt>
                <c:pt idx="177">
                  <c:v>9.0780993384271262</c:v>
                </c:pt>
                <c:pt idx="178">
                  <c:v>9.1131727210837248</c:v>
                </c:pt>
                <c:pt idx="179">
                  <c:v>9.1480244970209377</c:v>
                </c:pt>
                <c:pt idx="180">
                  <c:v>9.1826541891379332</c:v>
                </c:pt>
                <c:pt idx="181">
                  <c:v>9.2170613696578307</c:v>
                </c:pt>
                <c:pt idx="182">
                  <c:v>9.2512456594148738</c:v>
                </c:pt>
                <c:pt idx="183">
                  <c:v>9.2852067271263881</c:v>
                </c:pt>
                <c:pt idx="184">
                  <c:v>9.3189442886507887</c:v>
                </c:pt>
                <c:pt idx="185">
                  <c:v>9.3524581062328096</c:v>
                </c:pt>
                <c:pt idx="186">
                  <c:v>9.3857479877371439</c:v>
                </c:pt>
                <c:pt idx="187">
                  <c:v>9.4188137858716061</c:v>
                </c:pt>
                <c:pt idx="188">
                  <c:v>9.4516553974009465</c:v>
                </c:pt>
                <c:pt idx="189">
                  <c:v>9.4842727623523491</c:v>
                </c:pt>
                <c:pt idx="190">
                  <c:v>9.5166658632136798</c:v>
                </c:pt>
                <c:pt idx="191">
                  <c:v>9.5488347241254736</c:v>
                </c:pt>
                <c:pt idx="192">
                  <c:v>9.5807794100676222</c:v>
                </c:pt>
                <c:pt idx="193">
                  <c:v>9.6125000260417153</c:v>
                </c:pt>
                <c:pt idx="194">
                  <c:v>9.6439967162499265</c:v>
                </c:pt>
                <c:pt idx="195">
                  <c:v>9.6752696632713207</c:v>
                </c:pt>
                <c:pt idx="196">
                  <c:v>9.7063190872364196</c:v>
                </c:pt>
                <c:pt idx="197">
                  <c:v>9.7371452450008427</c:v>
                </c:pt>
                <c:pt idx="198">
                  <c:v>9.7677484293187842</c:v>
                </c:pt>
                <c:pt idx="199">
                  <c:v>9.7981289680170871</c:v>
                </c:pt>
                <c:pt idx="200">
                  <c:v>9.8282872231706122</c:v>
                </c:pt>
                <c:pt idx="201">
                  <c:v>9.8582235902796018</c:v>
                </c:pt>
                <c:pt idx="202">
                  <c:v>9.8879384974496816</c:v>
                </c:pt>
                <c:pt idx="203">
                  <c:v>9.9174324045751252</c:v>
                </c:pt>
                <c:pt idx="204">
                  <c:v>9.9467058025259849</c:v>
                </c:pt>
                <c:pt idx="205">
                  <c:v>9.9757592123396375</c:v>
                </c:pt>
                <c:pt idx="206">
                  <c:v>10.004593184417304</c:v>
                </c:pt>
                <c:pt idx="207">
                  <c:v>10.033208297726034</c:v>
                </c:pt>
                <c:pt idx="208">
                  <c:v>10.061605159006652</c:v>
                </c:pt>
                <c:pt idx="209">
                  <c:v>10.089784401988114</c:v>
                </c:pt>
                <c:pt idx="210">
                  <c:v>10.117746686608708</c:v>
                </c:pt>
                <c:pt idx="211">
                  <c:v>10.145492698244505</c:v>
                </c:pt>
                <c:pt idx="212">
                  <c:v>10.173023146945431</c:v>
                </c:pt>
                <c:pt idx="213">
                  <c:v>10.200338766679334</c:v>
                </c:pt>
                <c:pt idx="214">
                  <c:v>10.227440314584358</c:v>
                </c:pt>
                <c:pt idx="215">
                  <c:v>10.254328570229955</c:v>
                </c:pt>
                <c:pt idx="216">
                  <c:v>10.2810043348868</c:v>
                </c:pt>
                <c:pt idx="217">
                  <c:v>10.307468430805892</c:v>
                </c:pt>
                <c:pt idx="218">
                  <c:v>10.33372170050708</c:v>
                </c:pt>
                <c:pt idx="219">
                  <c:v>10.359765006077239</c:v>
                </c:pt>
                <c:pt idx="220">
                  <c:v>10.385599228478293</c:v>
                </c:pt>
                <c:pt idx="221">
                  <c:v>10.411225266865287</c:v>
                </c:pt>
                <c:pt idx="222">
                  <c:v>10.436644037914666</c:v>
                </c:pt>
                <c:pt idx="223">
                  <c:v>10.461856475162906</c:v>
                </c:pt>
                <c:pt idx="224">
                  <c:v>10.486863528355633</c:v>
                </c:pt>
                <c:pt idx="225">
                  <c:v>10.511666162807359</c:v>
                </c:pt>
                <c:pt idx="226">
                  <c:v>10.536265358771917</c:v>
                </c:pt>
                <c:pt idx="227">
                  <c:v>10.560662110823687</c:v>
                </c:pt>
                <c:pt idx="228">
                  <c:v>10.584857427249686</c:v>
                </c:pt>
                <c:pt idx="229">
                  <c:v>10.60885232945258</c:v>
                </c:pt>
                <c:pt idx="230">
                  <c:v>10.632647851364654</c:v>
                </c:pt>
                <c:pt idx="231">
                  <c:v>10.656245038872779</c:v>
                </c:pt>
                <c:pt idx="232">
                  <c:v>10.679644949254387</c:v>
                </c:pt>
                <c:pt idx="233">
                  <c:v>10.702848650624464</c:v>
                </c:pt>
                <c:pt idx="234">
                  <c:v>10.725857221393561</c:v>
                </c:pt>
                <c:pt idx="235">
                  <c:v>10.748671749736792</c:v>
                </c:pt>
                <c:pt idx="236">
                  <c:v>10.771293333073821</c:v>
                </c:pt>
                <c:pt idx="237">
                  <c:v>10.793723077559777</c:v>
                </c:pt>
                <c:pt idx="238">
                  <c:v>10.815962097587065</c:v>
                </c:pt>
                <c:pt idx="239">
                  <c:v>10.838011515298019</c:v>
                </c:pt>
                <c:pt idx="240">
                  <c:v>10.859872460108352</c:v>
                </c:pt>
                <c:pt idx="241">
                  <c:v>10.881546068241301</c:v>
                </c:pt>
                <c:pt idx="242">
                  <c:v>10.90303348227242</c:v>
                </c:pt>
                <c:pt idx="243">
                  <c:v>10.92433585068494</c:v>
                </c:pt>
                <c:pt idx="244">
                  <c:v>10.945454327435591</c:v>
                </c:pt>
                <c:pt idx="245">
                  <c:v>10.966390071530803</c:v>
                </c:pt>
                <c:pt idx="246">
                  <c:v>10.987144246613187</c:v>
                </c:pt>
                <c:pt idx="247">
                  <c:v>11.007718020558192</c:v>
                </c:pt>
                <c:pt idx="248">
                  <c:v>11.028112565080825</c:v>
                </c:pt>
                <c:pt idx="249">
                  <c:v>11.048329055352321</c:v>
                </c:pt>
                <c:pt idx="250">
                  <c:v>11.068368669626658</c:v>
                </c:pt>
                <c:pt idx="251">
                  <c:v>11.088232588876771</c:v>
                </c:pt>
                <c:pt idx="252">
                  <c:v>11.107921996440375</c:v>
                </c:pt>
                <c:pt idx="253">
                  <c:v>11.12743807767523</c:v>
                </c:pt>
                <c:pt idx="254">
                  <c:v>11.146782019623759</c:v>
                </c:pt>
                <c:pt idx="255">
                  <c:v>11.165955010686853</c:v>
                </c:pt>
                <c:pt idx="256">
                  <c:v>11.184958240306745</c:v>
                </c:pt>
                <c:pt idx="257">
                  <c:v>11.20379289865882</c:v>
                </c:pt>
                <c:pt idx="258">
                  <c:v>11.222460176352207</c:v>
                </c:pt>
                <c:pt idx="259">
                  <c:v>11.240961264139029</c:v>
                </c:pt>
                <c:pt idx="260">
                  <c:v>11.25929735263216</c:v>
                </c:pt>
                <c:pt idx="261">
                  <c:v>11.27746963203135</c:v>
                </c:pt>
                <c:pt idx="262">
                  <c:v>11.295479291857582</c:v>
                </c:pt>
                <c:pt idx="263">
                  <c:v>11.313327520695504</c:v>
                </c:pt>
                <c:pt idx="264">
                  <c:v>11.331015505943803</c:v>
                </c:pt>
                <c:pt idx="265">
                  <c:v>11.348544433573378</c:v>
                </c:pt>
                <c:pt idx="266">
                  <c:v>11.365915487893155</c:v>
                </c:pt>
                <c:pt idx="267">
                  <c:v>11.383129851323412</c:v>
                </c:pt>
                <c:pt idx="268">
                  <c:v>11.400188704176475</c:v>
                </c:pt>
                <c:pt idx="269">
                  <c:v>11.417093224444619</c:v>
                </c:pt>
                <c:pt idx="270">
                  <c:v>11.433844587595054</c:v>
                </c:pt>
              </c:numCache>
            </c:numRef>
          </c:xVal>
          <c:yVal>
            <c:numRef>
              <c:f>'7ft'!$H$19:$H$289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54560"/>
        <c:axId val="610854952"/>
      </c:scatterChart>
      <c:valAx>
        <c:axId val="61085456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4952"/>
        <c:crosses val="max"/>
        <c:crossBetween val="midCat"/>
        <c:majorUnit val="2"/>
      </c:valAx>
      <c:valAx>
        <c:axId val="61085495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456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'8ft'!$E$18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9.7484596774390836E-2</c:v>
                </c:pt>
                <c:pt idx="2">
                  <c:v>0.19335671824186798</c:v>
                </c:pt>
                <c:pt idx="3">
                  <c:v>0.2876782464081401</c:v>
                </c:pt>
                <c:pt idx="4">
                  <c:v>0.38050776543844933</c:v>
                </c:pt>
                <c:pt idx="5">
                  <c:v>0.47190079498835358</c:v>
                </c:pt>
                <c:pt idx="6">
                  <c:v>0.56191000323815088</c:v>
                </c:pt>
                <c:pt idx="7">
                  <c:v>0.6505854017197028</c:v>
                </c:pt>
                <c:pt idx="8">
                  <c:v>0.73797452377728878</c:v>
                </c:pt>
                <c:pt idx="9">
                  <c:v>0.82412258828991991</c:v>
                </c:pt>
                <c:pt idx="10">
                  <c:v>0.90907265009640426</c:v>
                </c:pt>
                <c:pt idx="11">
                  <c:v>0.99286573840229697</c:v>
                </c:pt>
                <c:pt idx="12">
                  <c:v>1.0755409843062764</c:v>
                </c:pt>
                <c:pt idx="13">
                  <c:v>1.1571357384595549</c:v>
                </c:pt>
                <c:pt idx="14">
                  <c:v>1.2376856797632219</c:v>
                </c:pt>
                <c:pt idx="15">
                  <c:v>1.3172249159128591</c:v>
                </c:pt>
                <c:pt idx="16">
                  <c:v>1.3957860765155792</c:v>
                </c:pt>
                <c:pt idx="17">
                  <c:v>1.4734003994303362</c:v>
                </c:pt>
                <c:pt idx="18">
                  <c:v>1.5500978109166408</c:v>
                </c:pt>
                <c:pt idx="19">
                  <c:v>1.6259070001185805</c:v>
                </c:pt>
                <c:pt idx="20">
                  <c:v>1.7008554883593543</c:v>
                </c:pt>
                <c:pt idx="21">
                  <c:v>1.7749696936755663</c:v>
                </c:pt>
                <c:pt idx="22">
                  <c:v>1.8482749909795655</c:v>
                </c:pt>
                <c:pt idx="23">
                  <c:v>1.9207957682015846</c:v>
                </c:pt>
                <c:pt idx="24">
                  <c:v>1.9925554787307707</c:v>
                </c:pt>
                <c:pt idx="25">
                  <c:v>2.0635766904449571</c:v>
                </c:pt>
                <c:pt idx="26">
                  <c:v>2.1338811315928221</c:v>
                </c:pt>
                <c:pt idx="27">
                  <c:v>2.2034897337685324</c:v>
                </c:pt>
                <c:pt idx="28">
                  <c:v>2.2724226721978105</c:v>
                </c:pt>
                <c:pt idx="29">
                  <c:v>2.3406994035352948</c:v>
                </c:pt>
                <c:pt idx="30">
                  <c:v>2.408338701355881</c:v>
                </c:pt>
                <c:pt idx="31">
                  <c:v>2.4753586895071997</c:v>
                </c:pt>
                <c:pt idx="32">
                  <c:v>2.5417768734763571</c:v>
                </c:pt>
                <c:pt idx="33">
                  <c:v>2.6076101699113456</c:v>
                </c:pt>
                <c:pt idx="34">
                  <c:v>2.6728749344260216</c:v>
                </c:pt>
                <c:pt idx="35">
                  <c:v>2.7375869878070738</c:v>
                </c:pt>
                <c:pt idx="36">
                  <c:v>2.8017616407319084</c:v>
                </c:pt>
                <c:pt idx="37">
                  <c:v>2.8654137170977219</c:v>
                </c:pt>
                <c:pt idx="38">
                  <c:v>2.9285575760541485</c:v>
                </c:pt>
                <c:pt idx="39">
                  <c:v>2.9912071328246825</c:v>
                </c:pt>
                <c:pt idx="40">
                  <c:v>3.0533758783955003</c:v>
                </c:pt>
                <c:pt idx="41">
                  <c:v>3.1150768981443107</c:v>
                </c:pt>
                <c:pt idx="42">
                  <c:v>3.176322889476352</c:v>
                </c:pt>
                <c:pt idx="43">
                  <c:v>3.237126178529623</c:v>
                </c:pt>
                <c:pt idx="44">
                  <c:v>3.297498736006796</c:v>
                </c:pt>
                <c:pt idx="45">
                  <c:v>3.3574521921870155</c:v>
                </c:pt>
                <c:pt idx="46">
                  <c:v>3.4169978511668679</c:v>
                </c:pt>
                <c:pt idx="47">
                  <c:v>3.4761467043761947</c:v>
                </c:pt>
                <c:pt idx="48">
                  <c:v>3.5349094434110926</c:v>
                </c:pt>
                <c:pt idx="49">
                  <c:v>3.5932964722233676</c:v>
                </c:pt>
                <c:pt idx="50">
                  <c:v>3.6513179187028446</c:v>
                </c:pt>
                <c:pt idx="51">
                  <c:v>3.7089836456862963</c:v>
                </c:pt>
                <c:pt idx="52">
                  <c:v>3.7663032614242846</c:v>
                </c:pt>
                <c:pt idx="53">
                  <c:v>3.8232861295349094</c:v>
                </c:pt>
                <c:pt idx="54">
                  <c:v>3.8799413784713179</c:v>
                </c:pt>
                <c:pt idx="55">
                  <c:v>3.9362779105278052</c:v>
                </c:pt>
                <c:pt idx="56">
                  <c:v>3.9923044104074461</c:v>
                </c:pt>
                <c:pt idx="57">
                  <c:v>4.048029353372411</c:v>
                </c:pt>
                <c:pt idx="58">
                  <c:v>4.1034610129964104</c:v>
                </c:pt>
                <c:pt idx="59">
                  <c:v>4.1586074685371059</c:v>
                </c:pt>
                <c:pt idx="60">
                  <c:v>4.2134766119447624</c:v>
                </c:pt>
                <c:pt idx="61">
                  <c:v>4.2680761545219283</c:v>
                </c:pt>
                <c:pt idx="62">
                  <c:v>4.3224136332474679</c:v>
                </c:pt>
                <c:pt idx="63">
                  <c:v>4.3764964167768472</c:v>
                </c:pt>
                <c:pt idx="64">
                  <c:v>4.4303317111291776</c:v>
                </c:pt>
                <c:pt idx="65">
                  <c:v>4.4839265650701075</c:v>
                </c:pt>
                <c:pt idx="66">
                  <c:v>4.5372878751982482</c:v>
                </c:pt>
                <c:pt idx="67">
                  <c:v>4.590422390741395</c:v>
                </c:pt>
                <c:pt idx="68">
                  <c:v>4.643336718067328</c:v>
                </c:pt>
                <c:pt idx="69">
                  <c:v>4.696037324912453</c:v>
                </c:pt>
                <c:pt idx="70">
                  <c:v>4.7485305443299497</c:v>
                </c:pt>
                <c:pt idx="71">
                  <c:v>4.8008225783574012</c:v>
                </c:pt>
                <c:pt idx="72">
                  <c:v>4.8529195014020763</c:v>
                </c:pt>
                <c:pt idx="73">
                  <c:v>4.9048272633400911</c:v>
                </c:pt>
                <c:pt idx="74">
                  <c:v>4.9565516923235746</c:v>
                </c:pt>
                <c:pt idx="75">
                  <c:v>5.0080984972876381</c:v>
                </c:pt>
                <c:pt idx="76">
                  <c:v>5.0594732701464489</c:v>
                </c:pt>
                <c:pt idx="77">
                  <c:v>5.1106814876648929</c:v>
                </c:pt>
                <c:pt idx="78">
                  <c:v>5.1617285129892325</c:v>
                </c:pt>
                <c:pt idx="79">
                  <c:v>5.2126195968167579</c:v>
                </c:pt>
                <c:pt idx="80">
                  <c:v>5.2633598781806405</c:v>
                </c:pt>
                <c:pt idx="81">
                  <c:v>5.3139543848220141</c:v>
                </c:pt>
                <c:pt idx="82">
                  <c:v>5.364408033116737</c:v>
                </c:pt>
                <c:pt idx="83">
                  <c:v>5.4147256275192612</c:v>
                </c:pt>
                <c:pt idx="84">
                  <c:v>5.4649118594806501</c:v>
                </c:pt>
                <c:pt idx="85">
                  <c:v>5.5149713057920398</c:v>
                </c:pt>
                <c:pt idx="86">
                  <c:v>5.5649084262989144</c:v>
                </c:pt>
                <c:pt idx="87">
                  <c:v>5.6147275609256626</c:v>
                </c:pt>
                <c:pt idx="88">
                  <c:v>5.6644329259443014</c:v>
                </c:pt>
                <c:pt idx="89">
                  <c:v>5.7140286094166148</c:v>
                </c:pt>
                <c:pt idx="90">
                  <c:v>5.7635185657358932</c:v>
                </c:pt>
                <c:pt idx="91">
                  <c:v>5.8129066091941137</c:v>
                </c:pt>
                <c:pt idx="92">
                  <c:v>5.8621964065041849</c:v>
                </c:pt>
                <c:pt idx="93">
                  <c:v>5.9113914682165731</c:v>
                </c:pt>
                <c:pt idx="94">
                  <c:v>5.9604951389876426</c:v>
                </c:pt>
                <c:pt idx="95">
                  <c:v>6.0095105866859493</c:v>
                </c:pt>
                <c:pt idx="96">
                  <c:v>6.0584407903654656</c:v>
                </c:pt>
                <c:pt idx="97">
                  <c:v>6.107288527193818</c:v>
                </c:pt>
                <c:pt idx="98">
                  <c:v>6.1560563585008214</c:v>
                </c:pt>
                <c:pt idx="99">
                  <c:v>6.2047466152074247</c:v>
                </c:pt>
                <c:pt idx="100">
                  <c:v>6.2533613830040959</c:v>
                </c:pt>
                <c:pt idx="101">
                  <c:v>6.3019024877623364</c:v>
                </c:pt>
                <c:pt idx="102">
                  <c:v>6.3503714817700043</c:v>
                </c:pt>
                <c:pt idx="103">
                  <c:v>6.3987696314620237</c:v>
                </c:pt>
                <c:pt idx="104">
                  <c:v>6.4470979073522638</c:v>
                </c:pt>
                <c:pt idx="105">
                  <c:v>6.4953569768412542</c:v>
                </c:pt>
                <c:pt idx="106">
                  <c:v>6.5435472004675059</c:v>
                </c:pt>
                <c:pt idx="107">
                  <c:v>6.5916686319902844</c:v>
                </c:pt>
                <c:pt idx="108">
                  <c:v>6.6397210224571541</c:v>
                </c:pt>
                <c:pt idx="109">
                  <c:v>6.6877038281519976</c:v>
                </c:pt>
                <c:pt idx="110">
                  <c:v>6.7356162220759561</c:v>
                </c:pt>
                <c:pt idx="111">
                  <c:v>6.783457108418796</c:v>
                </c:pt>
                <c:pt idx="112">
                  <c:v>6.8312251393538075</c:v>
                </c:pt>
                <c:pt idx="113">
                  <c:v>6.8789187334422541</c:v>
                </c:pt>
                <c:pt idx="114">
                  <c:v>6.9265360949558392</c:v>
                </c:pt>
                <c:pt idx="115">
                  <c:v>6.9740752335002512</c:v>
                </c:pt>
                <c:pt idx="116">
                  <c:v>7.0215339834285828</c:v>
                </c:pt>
                <c:pt idx="117">
                  <c:v>7.068910022650698</c:v>
                </c:pt>
                <c:pt idx="118">
                  <c:v>7.116200890558356</c:v>
                </c:pt>
                <c:pt idx="119">
                  <c:v>7.1634040048865053</c:v>
                </c:pt>
                <c:pt idx="120">
                  <c:v>7.210516677413918</c:v>
                </c:pt>
                <c:pt idx="121">
                  <c:v>7.2575361284703099</c:v>
                </c:pt>
                <c:pt idx="122">
                  <c:v>7.3044595002636541</c:v>
                </c:pt>
                <c:pt idx="123">
                  <c:v>7.3512838690731659</c:v>
                </c:pt>
                <c:pt idx="124">
                  <c:v>7.3980062563733551</c:v>
                </c:pt>
                <c:pt idx="125">
                  <c:v>7.4446236389655081</c:v>
                </c:pt>
                <c:pt idx="126">
                  <c:v>7.4911329581973938</c:v>
                </c:pt>
                <c:pt idx="127">
                  <c:v>7.5375311283519713</c:v>
                </c:pt>
                <c:pt idx="128">
                  <c:v>7.5838150442829093</c:v>
                </c:pt>
                <c:pt idx="129">
                  <c:v>7.6299815883699935</c:v>
                </c:pt>
                <c:pt idx="130">
                  <c:v>7.6760276368618152</c:v>
                </c:pt>
                <c:pt idx="131">
                  <c:v>7.7219500656670865</c:v>
                </c:pt>
                <c:pt idx="132">
                  <c:v>7.7677457556498615</c:v>
                </c:pt>
                <c:pt idx="133">
                  <c:v>7.8134115974781393</c:v>
                </c:pt>
                <c:pt idx="134">
                  <c:v>7.858944496069876</c:v>
                </c:pt>
                <c:pt idx="135">
                  <c:v>7.9043413746754592</c:v>
                </c:pt>
                <c:pt idx="136">
                  <c:v>7.949599178631181</c:v>
                </c:pt>
                <c:pt idx="137">
                  <c:v>7.9947148788141975</c:v>
                </c:pt>
                <c:pt idx="138">
                  <c:v>8.0396854748258892</c:v>
                </c:pt>
                <c:pt idx="139">
                  <c:v>8.0845079979273464</c:v>
                </c:pt>
                <c:pt idx="140">
                  <c:v>8.1291795137479284</c:v>
                </c:pt>
                <c:pt idx="141">
                  <c:v>8.173697124785372</c:v>
                </c:pt>
                <c:pt idx="142">
                  <c:v>8.2180579727138259</c:v>
                </c:pt>
                <c:pt idx="143">
                  <c:v>8.2622592405142665</c:v>
                </c:pt>
                <c:pt idx="144">
                  <c:v>8.3062981544401637</c:v>
                </c:pt>
                <c:pt idx="145">
                  <c:v>8.3501719858298209</c:v>
                </c:pt>
                <c:pt idx="146">
                  <c:v>8.3938780527755785</c:v>
                </c:pt>
                <c:pt idx="147">
                  <c:v>8.4374137216590146</c:v>
                </c:pt>
                <c:pt idx="148">
                  <c:v>8.4807764085603008</c:v>
                </c:pt>
                <c:pt idx="149">
                  <c:v>8.5239635805491023</c:v>
                </c:pt>
                <c:pt idx="150">
                  <c:v>8.566972756863656</c:v>
                </c:pt>
                <c:pt idx="151">
                  <c:v>8.6098015099840808</c:v>
                </c:pt>
                <c:pt idx="152">
                  <c:v>8.6524474666054125</c:v>
                </c:pt>
                <c:pt idx="153">
                  <c:v>8.6949083085153891</c:v>
                </c:pt>
                <c:pt idx="154">
                  <c:v>8.7371817733816144</c:v>
                </c:pt>
                <c:pt idx="155">
                  <c:v>8.7792656554523649</c:v>
                </c:pt>
                <c:pt idx="156">
                  <c:v>8.8211578061749751</c:v>
                </c:pt>
                <c:pt idx="157">
                  <c:v>8.8628561347354999</c:v>
                </c:pt>
                <c:pt idx="158">
                  <c:v>8.9043586085230846</c:v>
                </c:pt>
                <c:pt idx="159">
                  <c:v>8.9456632535222589</c:v>
                </c:pt>
                <c:pt idx="160">
                  <c:v>8.9867681546362288</c:v>
                </c:pt>
                <c:pt idx="161">
                  <c:v>9.0276714559440219</c:v>
                </c:pt>
                <c:pt idx="162">
                  <c:v>9.068371360894238</c:v>
                </c:pt>
                <c:pt idx="163">
                  <c:v>9.1088661324380222</c:v>
                </c:pt>
                <c:pt idx="164">
                  <c:v>9.1491540931037534</c:v>
                </c:pt>
                <c:pt idx="165">
                  <c:v>9.1892336250158451</c:v>
                </c:pt>
                <c:pt idx="166">
                  <c:v>9.2291031698599912</c:v>
                </c:pt>
                <c:pt idx="167">
                  <c:v>9.2687612287970538</c:v>
                </c:pt>
                <c:pt idx="168">
                  <c:v>9.3082063623277804</c:v>
                </c:pt>
                <c:pt idx="169">
                  <c:v>9.3474371901104227</c:v>
                </c:pt>
                <c:pt idx="170">
                  <c:v>9.3864523907332931</c:v>
                </c:pt>
                <c:pt idx="171">
                  <c:v>9.4252507014442379</c:v>
                </c:pt>
                <c:pt idx="172">
                  <c:v>9.4638309178389424</c:v>
                </c:pt>
                <c:pt idx="173">
                  <c:v>9.5021918935099379</c:v>
                </c:pt>
                <c:pt idx="174">
                  <c:v>9.5403325396581575</c:v>
                </c:pt>
                <c:pt idx="175">
                  <c:v>9.5782518246688007</c:v>
                </c:pt>
                <c:pt idx="176">
                  <c:v>9.6159487736532689</c:v>
                </c:pt>
                <c:pt idx="177">
                  <c:v>9.6534224679588707</c:v>
                </c:pt>
                <c:pt idx="178">
                  <c:v>9.690672044647954</c:v>
                </c:pt>
                <c:pt idx="179">
                  <c:v>9.7276966959481026</c:v>
                </c:pt>
                <c:pt idx="180">
                  <c:v>9.7644956686749875</c:v>
                </c:pt>
                <c:pt idx="181">
                  <c:v>9.8010682636294231</c:v>
                </c:pt>
                <c:pt idx="182">
                  <c:v>9.8374138349701461</c:v>
                </c:pt>
                <c:pt idx="183">
                  <c:v>9.8735317895638133</c:v>
                </c:pt>
                <c:pt idx="184">
                  <c:v>9.9094215863136554</c:v>
                </c:pt>
                <c:pt idx="185">
                  <c:v>9.9450827354682101</c:v>
                </c:pt>
                <c:pt idx="186">
                  <c:v>9.9805147979115052</c:v>
                </c:pt>
                <c:pt idx="187">
                  <c:v>10.015717384436053</c:v>
                </c:pt>
                <c:pt idx="188">
                  <c:v>10.05069015499995</c:v>
                </c:pt>
                <c:pt idx="189">
                  <c:v>10.085432817969373</c:v>
                </c:pt>
                <c:pt idx="190">
                  <c:v>10.119945129347707</c:v>
                </c:pt>
                <c:pt idx="191">
                  <c:v>10.154226891992517</c:v>
                </c:pt>
                <c:pt idx="192">
                  <c:v>10.188277954821528</c:v>
                </c:pt>
                <c:pt idx="193">
                  <c:v>10.222098212008776</c:v>
                </c:pt>
                <c:pt idx="194">
                  <c:v>10.255687602172001</c:v>
                </c:pt>
                <c:pt idx="195">
                  <c:v>10.289046107552389</c:v>
                </c:pt>
                <c:pt idx="196">
                  <c:v>10.322173753187677</c:v>
                </c:pt>
                <c:pt idx="197">
                  <c:v>10.355070606079627</c:v>
                </c:pt>
                <c:pt idx="198">
                  <c:v>10.387736774356849</c:v>
                </c:pt>
                <c:pt idx="199">
                  <c:v>10.420172406433901</c:v>
                </c:pt>
                <c:pt idx="200">
                  <c:v>10.452377690167559</c:v>
                </c:pt>
                <c:pt idx="201">
                  <c:v>10.484352852011156</c:v>
                </c:pt>
                <c:pt idx="202">
                  <c:v>10.516098156167786</c:v>
                </c:pt>
                <c:pt idx="203">
                  <c:v>10.547613903743207</c:v>
                </c:pt>
                <c:pt idx="204">
                  <c:v>10.578900431899203</c:v>
                </c:pt>
                <c:pt idx="205">
                  <c:v>10.609958113008153</c:v>
                </c:pt>
                <c:pt idx="206">
                  <c:v>10.640787353809484</c:v>
                </c:pt>
                <c:pt idx="207">
                  <c:v>10.671388594568739</c:v>
                </c:pt>
                <c:pt idx="208">
                  <c:v>10.701762308239852</c:v>
                </c:pt>
                <c:pt idx="209">
                  <c:v>10.731908999631278</c:v>
                </c:pt>
                <c:pt idx="210">
                  <c:v>10.761829204576555</c:v>
                </c:pt>
                <c:pt idx="211">
                  <c:v>10.791523489109858</c:v>
                </c:pt>
                <c:pt idx="212">
                  <c:v>10.820992448647065</c:v>
                </c:pt>
                <c:pt idx="213">
                  <c:v>10.850236707172847</c:v>
                </c:pt>
                <c:pt idx="214">
                  <c:v>10.879256916434253</c:v>
                </c:pt>
                <c:pt idx="215">
                  <c:v>10.908053755141223</c:v>
                </c:pt>
                <c:pt idx="216">
                  <c:v>10.936627928174474</c:v>
                </c:pt>
                <c:pt idx="217">
                  <c:v>10.964980165801126</c:v>
                </c:pt>
                <c:pt idx="218">
                  <c:v>10.99311122289846</c:v>
                </c:pt>
                <c:pt idx="219">
                  <c:v>11.02102187818614</c:v>
                </c:pt>
                <c:pt idx="220">
                  <c:v>11.048712933467232</c:v>
                </c:pt>
                <c:pt idx="221">
                  <c:v>11.076185212878302</c:v>
                </c:pt>
                <c:pt idx="222">
                  <c:v>11.103439562148885</c:v>
                </c:pt>
                <c:pt idx="223">
                  <c:v>11.130476847870579</c:v>
                </c:pt>
                <c:pt idx="224">
                  <c:v>11.157297956775979</c:v>
                </c:pt>
                <c:pt idx="225">
                  <c:v>11.183903795027696</c:v>
                </c:pt>
                <c:pt idx="226">
                  <c:v>11.210295287517628</c:v>
                </c:pt>
                <c:pt idx="227">
                  <c:v>11.236473377176665</c:v>
                </c:pt>
                <c:pt idx="228">
                  <c:v>11.262439024294997</c:v>
                </c:pt>
                <c:pt idx="229">
                  <c:v>11.288193205853144</c:v>
                </c:pt>
                <c:pt idx="230">
                  <c:v>11.313736914863847</c:v>
                </c:pt>
                <c:pt idx="231">
                  <c:v>11.33907115972492</c:v>
                </c:pt>
                <c:pt idx="232">
                  <c:v>11.364196963583144</c:v>
                </c:pt>
                <c:pt idx="233">
                  <c:v>11.389115363709294</c:v>
                </c:pt>
                <c:pt idx="234">
                  <c:v>11.413827410884348</c:v>
                </c:pt>
                <c:pt idx="235">
                  <c:v>11.438334168796931</c:v>
                </c:pt>
                <c:pt idx="236">
                  <c:v>11.462636713452019</c:v>
                </c:pt>
                <c:pt idx="237">
                  <c:v>11.486736132590936</c:v>
                </c:pt>
                <c:pt idx="238">
                  <c:v>11.510633525122639</c:v>
                </c:pt>
                <c:pt idx="239">
                  <c:v>11.534330000566309</c:v>
                </c:pt>
                <c:pt idx="240">
                  <c:v>11.557826678505199</c:v>
                </c:pt>
                <c:pt idx="241">
                  <c:v>11.581124688051762</c:v>
                </c:pt>
                <c:pt idx="242">
                  <c:v>11.60422516732398</c:v>
                </c:pt>
                <c:pt idx="243">
                  <c:v>11.627129262932884</c:v>
                </c:pt>
                <c:pt idx="244">
                  <c:v>11.649838129481193</c:v>
                </c:pt>
                <c:pt idx="245">
                  <c:v>11.672352929073019</c:v>
                </c:pt>
                <c:pt idx="246">
                  <c:v>11.694674830834579</c:v>
                </c:pt>
                <c:pt idx="247">
                  <c:v>11.71680501044581</c:v>
                </c:pt>
                <c:pt idx="248">
                  <c:v>11.73874464968285</c:v>
                </c:pt>
                <c:pt idx="249">
                  <c:v>11.760494935971243</c:v>
                </c:pt>
                <c:pt idx="250">
                  <c:v>11.782057061949821</c:v>
                </c:pt>
                <c:pt idx="251">
                  <c:v>11.803432225045126</c:v>
                </c:pt>
                <c:pt idx="252">
                  <c:v>11.824621627056295</c:v>
                </c:pt>
                <c:pt idx="253">
                  <c:v>11.845626473750272</c:v>
                </c:pt>
                <c:pt idx="254">
                  <c:v>11.866447974467246</c:v>
                </c:pt>
                <c:pt idx="255">
                  <c:v>11.887087341736198</c:v>
                </c:pt>
                <c:pt idx="256">
                  <c:v>11.907545790900425</c:v>
                </c:pt>
                <c:pt idx="257">
                  <c:v>11.927824539752917</c:v>
                </c:pt>
                <c:pt idx="258">
                  <c:v>11.947924808181456</c:v>
                </c:pt>
                <c:pt idx="259">
                  <c:v>11.967847817823316</c:v>
                </c:pt>
                <c:pt idx="260">
                  <c:v>11.9875947917294</c:v>
                </c:pt>
                <c:pt idx="261">
                  <c:v>12.007166954037718</c:v>
                </c:pt>
                <c:pt idx="262">
                  <c:v>12.026565529656025</c:v>
                </c:pt>
                <c:pt idx="263">
                  <c:v>12.045791743953508</c:v>
                </c:pt>
                <c:pt idx="264">
                  <c:v>12.064846822461355</c:v>
                </c:pt>
                <c:pt idx="265">
                  <c:v>12.083731990582088</c:v>
                </c:pt>
                <c:pt idx="266">
                  <c:v>12.102448473307486</c:v>
                </c:pt>
                <c:pt idx="267">
                  <c:v>12.120997494944984</c:v>
                </c:pt>
                <c:pt idx="268">
                  <c:v>12.139380278852361</c:v>
                </c:pt>
                <c:pt idx="269">
                  <c:v>12.15759804718061</c:v>
                </c:pt>
                <c:pt idx="270">
                  <c:v>12.175652020624817</c:v>
                </c:pt>
              </c:numCache>
            </c:numRef>
          </c:xVal>
          <c:yVal>
            <c:numRef>
              <c:f>'8ft'!$E$19:$E$289</c:f>
              <c:numCache>
                <c:formatCode>General</c:formatCode>
                <c:ptCount val="271"/>
                <c:pt idx="0">
                  <c:v>0.89299412140226897</c:v>
                </c:pt>
                <c:pt idx="1">
                  <c:v>1.4442480427816347</c:v>
                </c:pt>
                <c:pt idx="2">
                  <c:v>1.9831660686423105</c:v>
                </c:pt>
                <c:pt idx="3">
                  <c:v>2.5101501798851777</c:v>
                </c:pt>
                <c:pt idx="4">
                  <c:v>3.0255805988955977</c:v>
                </c:pt>
                <c:pt idx="5">
                  <c:v>3.529817320748375</c:v>
                </c:pt>
                <c:pt idx="6">
                  <c:v>4.0232015111420862</c:v>
                </c:pt>
                <c:pt idx="7">
                  <c:v>4.5060567847744872</c:v>
                </c:pt>
                <c:pt idx="8">
                  <c:v>4.9786903762485473</c:v>
                </c:pt>
                <c:pt idx="9">
                  <c:v>5.4413942141925951</c:v>
                </c:pt>
                <c:pt idx="10">
                  <c:v>5.8944459080562055</c:v>
                </c:pt>
                <c:pt idx="11">
                  <c:v>6.3381096559790286</c:v>
                </c:pt>
                <c:pt idx="12">
                  <c:v>6.772637081200279</c:v>
                </c:pt>
                <c:pt idx="13">
                  <c:v>7.1982680036630819</c:v>
                </c:pt>
                <c:pt idx="14">
                  <c:v>7.6152311527542809</c:v>
                </c:pt>
                <c:pt idx="15">
                  <c:v>8.0237448264929743</c:v>
                </c:pt>
                <c:pt idx="16">
                  <c:v>8.4240175019284624</c:v>
                </c:pt>
                <c:pt idx="17">
                  <c:v>8.816248401020502</c:v>
                </c:pt>
                <c:pt idx="18">
                  <c:v>9.200628015843396</c:v>
                </c:pt>
                <c:pt idx="19">
                  <c:v>9.5773385965731759</c:v>
                </c:pt>
                <c:pt idx="20">
                  <c:v>9.9465546053778358</c:v>
                </c:pt>
                <c:pt idx="21">
                  <c:v>10.308443139028844</c:v>
                </c:pt>
                <c:pt idx="22">
                  <c:v>10.663164322783318</c:v>
                </c:pt>
                <c:pt idx="23">
                  <c:v>11.010871677846433</c:v>
                </c:pt>
                <c:pt idx="24">
                  <c:v>11.351712464509252</c:v>
                </c:pt>
                <c:pt idx="25">
                  <c:v>11.685828002865268</c:v>
                </c:pt>
                <c:pt idx="26">
                  <c:v>12.013353972836896</c:v>
                </c:pt>
                <c:pt idx="27">
                  <c:v>12.334420695088694</c:v>
                </c:pt>
                <c:pt idx="28">
                  <c:v>12.649153394265172</c:v>
                </c:pt>
                <c:pt idx="29">
                  <c:v>12.957672445865985</c:v>
                </c:pt>
                <c:pt idx="30">
                  <c:v>13.260093607958501</c:v>
                </c:pt>
                <c:pt idx="31">
                  <c:v>13.55652823882593</c:v>
                </c:pt>
                <c:pt idx="32">
                  <c:v>13.847083501557103</c:v>
                </c:pt>
                <c:pt idx="33">
                  <c:v>14.131862556500673</c:v>
                </c:pt>
                <c:pt idx="34">
                  <c:v>14.410964742430961</c:v>
                </c:pt>
                <c:pt idx="35">
                  <c:v>14.684485747204102</c:v>
                </c:pt>
                <c:pt idx="36">
                  <c:v>14.952517768620911</c:v>
                </c:pt>
                <c:pt idx="37">
                  <c:v>15.215149666156186</c:v>
                </c:pt>
                <c:pt idx="38">
                  <c:v>15.47246710416263</c:v>
                </c:pt>
                <c:pt idx="39">
                  <c:v>15.72455268711051</c:v>
                </c:pt>
                <c:pt idx="40">
                  <c:v>15.971486087381299</c:v>
                </c:pt>
                <c:pt idx="41">
                  <c:v>16.213344166094306</c:v>
                </c:pt>
                <c:pt idx="42">
                  <c:v>16.450201087409464</c:v>
                </c:pt>
                <c:pt idx="43">
                  <c:v>16.68212842671667</c:v>
                </c:pt>
                <c:pt idx="44">
                  <c:v>16.909195273091925</c:v>
                </c:pt>
                <c:pt idx="45">
                  <c:v>17.131468326373042</c:v>
                </c:pt>
                <c:pt idx="46">
                  <c:v>17.349011989182298</c:v>
                </c:pt>
                <c:pt idx="47">
                  <c:v>17.561888454200222</c:v>
                </c:pt>
                <c:pt idx="48">
                  <c:v>17.770157786973279</c:v>
                </c:pt>
                <c:pt idx="49">
                  <c:v>17.973878004518557</c:v>
                </c:pt>
                <c:pt idx="50">
                  <c:v>18.173105149970436</c:v>
                </c:pt>
                <c:pt idx="51">
                  <c:v>18.367893363497505</c:v>
                </c:pt>
                <c:pt idx="52">
                  <c:v>18.558294949702617</c:v>
                </c:pt>
                <c:pt idx="53">
                  <c:v>18.744360441704707</c:v>
                </c:pt>
                <c:pt idx="54">
                  <c:v>18.926138662087883</c:v>
                </c:pt>
                <c:pt idx="55">
                  <c:v>19.103676780891199</c:v>
                </c:pt>
                <c:pt idx="56">
                  <c:v>19.277020370801235</c:v>
                </c:pt>
                <c:pt idx="57">
                  <c:v>19.446213459699287</c:v>
                </c:pt>
                <c:pt idx="58">
                  <c:v>19.611298580705338</c:v>
                </c:pt>
                <c:pt idx="59">
                  <c:v>19.772316819852144</c:v>
                </c:pt>
                <c:pt idx="60">
                  <c:v>19.929307861514477</c:v>
                </c:pt>
                <c:pt idx="61">
                  <c:v>20.082310031711074</c:v>
                </c:pt>
                <c:pt idx="62">
                  <c:v>20.231360339389706</c:v>
                </c:pt>
                <c:pt idx="63">
                  <c:v>20.376494515799379</c:v>
                </c:pt>
                <c:pt idx="64">
                  <c:v>20.517747052047685</c:v>
                </c:pt>
                <c:pt idx="65">
                  <c:v>20.655151234935744</c:v>
                </c:pt>
                <c:pt idx="66">
                  <c:v>20.788739181158235</c:v>
                </c:pt>
                <c:pt idx="67">
                  <c:v>20.918541869951316</c:v>
                </c:pt>
                <c:pt idx="68">
                  <c:v>21.04458917426706</c:v>
                </c:pt>
                <c:pt idx="69">
                  <c:v>21.16690989054926</c:v>
                </c:pt>
                <c:pt idx="70">
                  <c:v>21.285531767182036</c:v>
                </c:pt>
                <c:pt idx="71">
                  <c:v>21.40048153167977</c:v>
                </c:pt>
                <c:pt idx="72">
                  <c:v>21.511784916684238</c:v>
                </c:pt>
                <c:pt idx="73">
                  <c:v>21.619466684832812</c:v>
                </c:pt>
                <c:pt idx="74">
                  <c:v>21.723550652559808</c:v>
                </c:pt>
                <c:pt idx="75">
                  <c:v>21.824059712892019</c:v>
                </c:pt>
                <c:pt idx="76">
                  <c:v>21.921015857298705</c:v>
                </c:pt>
                <c:pt idx="77">
                  <c:v>22.014440196656412</c:v>
                </c:pt>
                <c:pt idx="78">
                  <c:v>22.104352981389525</c:v>
                </c:pt>
                <c:pt idx="79">
                  <c:v>22.190773620849008</c:v>
                </c:pt>
                <c:pt idx="80">
                  <c:v>22.273720701994002</c:v>
                </c:pt>
                <c:pt idx="81">
                  <c:v>22.353212007444423</c:v>
                </c:pt>
                <c:pt idx="82">
                  <c:v>22.429264532977268</c:v>
                </c:pt>
                <c:pt idx="83">
                  <c:v>22.50189450454544</c:v>
                </c:pt>
                <c:pt idx="84">
                  <c:v>22.571117394905688</c:v>
                </c:pt>
                <c:pt idx="85">
                  <c:v>22.636947939952073</c:v>
                </c:pt>
                <c:pt idx="86">
                  <c:v>22.699400154863564</c:v>
                </c:pt>
                <c:pt idx="87">
                  <c:v>22.758487350189355</c:v>
                </c:pt>
                <c:pt idx="88">
                  <c:v>22.814222148013613</c:v>
                </c:pt>
                <c:pt idx="89">
                  <c:v>22.866616498363104</c:v>
                </c:pt>
                <c:pt idx="90">
                  <c:v>22.915681696046839</c:v>
                </c:pt>
                <c:pt idx="91">
                  <c:v>22.961428398146619</c:v>
                </c:pt>
                <c:pt idx="92">
                  <c:v>23.003866642411236</c:v>
                </c:pt>
                <c:pt idx="93">
                  <c:v>23.043005866844418</c:v>
                </c:pt>
                <c:pt idx="94">
                  <c:v>23.078854930816021</c:v>
                </c:pt>
                <c:pt idx="95">
                  <c:v>23.111422138065262</c:v>
                </c:pt>
                <c:pt idx="96">
                  <c:v>23.140715261999816</c:v>
                </c:pt>
                <c:pt idx="97">
                  <c:v>23.166741573719811</c:v>
                </c:pt>
                <c:pt idx="98">
                  <c:v>23.189507873203084</c:v>
                </c:pt>
                <c:pt idx="99">
                  <c:v>23.209020524067995</c:v>
                </c:pt>
                <c:pt idx="100">
                  <c:v>23.225285492271411</c:v>
                </c:pt>
                <c:pt idx="101">
                  <c:v>23.238308388992063</c:v>
                </c:pt>
                <c:pt idx="102">
                  <c:v>23.248094517786484</c:v>
                </c:pt>
                <c:pt idx="103">
                  <c:v>23.25464892588624</c:v>
                </c:pt>
                <c:pt idx="104">
                  <c:v>23.257976459242222</c:v>
                </c:pt>
                <c:pt idx="105">
                  <c:v>23.258081820637525</c:v>
                </c:pt>
                <c:pt idx="106">
                  <c:v>23.254969629919554</c:v>
                </c:pt>
                <c:pt idx="107">
                  <c:v>23.248644485184528</c:v>
                </c:pt>
                <c:pt idx="108">
                  <c:v>23.239111023620072</c:v>
                </c:pt>
                <c:pt idx="109">
                  <c:v>23.226373980697286</c:v>
                </c:pt>
                <c:pt idx="110">
                  <c:v>23.210438246505387</c:v>
                </c:pt>
                <c:pt idx="111">
                  <c:v>23.191308918221658</c:v>
                </c:pt>
                <c:pt idx="112">
                  <c:v>23.168991347972497</c:v>
                </c:pt>
                <c:pt idx="113">
                  <c:v>23.143491185628051</c:v>
                </c:pt>
                <c:pt idx="114">
                  <c:v>23.114814416345542</c:v>
                </c:pt>
                <c:pt idx="115">
                  <c:v>23.08296739290876</c:v>
                </c:pt>
                <c:pt idx="116">
                  <c:v>23.047956863088693</c:v>
                </c:pt>
                <c:pt idx="117">
                  <c:v>23.009789992370628</c:v>
                </c:pt>
                <c:pt idx="118">
                  <c:v>22.968474382461668</c:v>
                </c:pt>
                <c:pt idx="119">
                  <c:v>22.924018086019448</c:v>
                </c:pt>
                <c:pt idx="120">
                  <c:v>22.876429618039193</c:v>
                </c:pt>
                <c:pt idx="121">
                  <c:v>22.825717964312521</c:v>
                </c:pt>
                <c:pt idx="122">
                  <c:v>22.771892587335973</c:v>
                </c:pt>
                <c:pt idx="123">
                  <c:v>22.714963430006648</c:v>
                </c:pt>
                <c:pt idx="124">
                  <c:v>22.654940917400829</c:v>
                </c:pt>
                <c:pt idx="125">
                  <c:v>22.591835956891842</c:v>
                </c:pt>
                <c:pt idx="126">
                  <c:v>22.525659936827164</c:v>
                </c:pt>
                <c:pt idx="127">
                  <c:v>22.456424723952637</c:v>
                </c:pt>
                <c:pt idx="128">
                  <c:v>22.384142659743699</c:v>
                </c:pt>
                <c:pt idx="129">
                  <c:v>22.30882655577971</c:v>
                </c:pt>
                <c:pt idx="130">
                  <c:v>22.230489688277171</c:v>
                </c:pt>
                <c:pt idx="131">
                  <c:v>22.149145791880755</c:v>
                </c:pt>
                <c:pt idx="132">
                  <c:v>22.064809052796921</c:v>
                </c:pt>
                <c:pt idx="133">
                  <c:v>21.977494101343101</c:v>
                </c:pt>
                <c:pt idx="134">
                  <c:v>21.887216003975794</c:v>
                </c:pt>
                <c:pt idx="135">
                  <c:v>21.793990254852776</c:v>
                </c:pt>
                <c:pt idx="136">
                  <c:v>21.697832766978028</c:v>
                </c:pt>
                <c:pt idx="137">
                  <c:v>21.598759862972411</c:v>
                </c:pt>
                <c:pt idx="138">
                  <c:v>21.49678826550856</c:v>
                </c:pt>
                <c:pt idx="139">
                  <c:v>21.391935087444672</c:v>
                </c:pt>
                <c:pt idx="140">
                  <c:v>21.284217821688639</c:v>
                </c:pt>
                <c:pt idx="141">
                  <c:v>21.173654330821318</c:v>
                </c:pt>
                <c:pt idx="142">
                  <c:v>21.060262836505526</c:v>
                </c:pt>
                <c:pt idx="143">
                  <c:v>20.944061908705343</c:v>
                </c:pt>
                <c:pt idx="144">
                  <c:v>20.825070454738793</c:v>
                </c:pt>
                <c:pt idx="145">
                  <c:v>20.703307708185456</c:v>
                </c:pt>
                <c:pt idx="146">
                  <c:v>20.578793217669425</c:v>
                </c:pt>
                <c:pt idx="147">
                  <c:v>20.451546835536899</c:v>
                </c:pt>
                <c:pt idx="148">
                  <c:v>20.321588706446789</c:v>
                </c:pt>
                <c:pt idx="149">
                  <c:v>20.188939255891828</c:v>
                </c:pt>
                <c:pt idx="150">
                  <c:v>20.053619178666906</c:v>
                </c:pt>
                <c:pt idx="151">
                  <c:v>19.915649427300703</c:v>
                </c:pt>
                <c:pt idx="152">
                  <c:v>19.775051200465903</c:v>
                </c:pt>
                <c:pt idx="153">
                  <c:v>19.631845931382792</c:v>
                </c:pt>
                <c:pt idx="154">
                  <c:v>19.486055276230378</c:v>
                </c:pt>
                <c:pt idx="155">
                  <c:v>19.337701102578617</c:v>
                </c:pt>
                <c:pt idx="156">
                  <c:v>19.186805477854818</c:v>
                </c:pt>
                <c:pt idx="157">
                  <c:v>19.033390657856764</c:v>
                </c:pt>
                <c:pt idx="158">
                  <c:v>18.877479075324551</c:v>
                </c:pt>
                <c:pt idx="159">
                  <c:v>18.719093328582723</c:v>
                </c:pt>
                <c:pt idx="160">
                  <c:v>18.558256170263679</c:v>
                </c:pt>
                <c:pt idx="161">
                  <c:v>18.394990496122954</c:v>
                </c:pt>
                <c:pt idx="162">
                  <c:v>18.229319333956436</c:v>
                </c:pt>
                <c:pt idx="163">
                  <c:v>18.061265832629132</c:v>
                </c:pt>
                <c:pt idx="164">
                  <c:v>17.890853251224613</c:v>
                </c:pt>
                <c:pt idx="165">
                  <c:v>17.718104948323816</c:v>
                </c:pt>
                <c:pt idx="166">
                  <c:v>17.543044371421445</c:v>
                </c:pt>
                <c:pt idx="167">
                  <c:v>17.365695046487701</c:v>
                </c:pt>
                <c:pt idx="168">
                  <c:v>17.186080567682687</c:v>
                </c:pt>
                <c:pt idx="169">
                  <c:v>17.004224587230333</c:v>
                </c:pt>
                <c:pt idx="170">
                  <c:v>16.820150805458297</c:v>
                </c:pt>
                <c:pt idx="171">
                  <c:v>16.633882961009807</c:v>
                </c:pt>
                <c:pt idx="172">
                  <c:v>16.445444821233046</c:v>
                </c:pt>
                <c:pt idx="173">
                  <c:v>16.254860172753201</c:v>
                </c:pt>
                <c:pt idx="174">
                  <c:v>16.062152812231904</c:v>
                </c:pt>
                <c:pt idx="175">
                  <c:v>15.867346537318411</c:v>
                </c:pt>
                <c:pt idx="176">
                  <c:v>15.670465137796405</c:v>
                </c:pt>
                <c:pt idx="177">
                  <c:v>15.471532386929978</c:v>
                </c:pt>
                <c:pt idx="178">
                  <c:v>15.270572033011911</c:v>
                </c:pt>
                <c:pt idx="179">
                  <c:v>15.067607791117046</c:v>
                </c:pt>
                <c:pt idx="180">
                  <c:v>14.862663335063127</c:v>
                </c:pt>
                <c:pt idx="181">
                  <c:v>14.65576228958116</c:v>
                </c:pt>
                <c:pt idx="182">
                  <c:v>14.446928222697</c:v>
                </c:pt>
                <c:pt idx="183">
                  <c:v>14.236184638325508</c:v>
                </c:pt>
                <c:pt idx="184">
                  <c:v>14.023554969078328</c:v>
                </c:pt>
                <c:pt idx="185">
                  <c:v>13.809062569285995</c:v>
                </c:pt>
                <c:pt idx="186">
                  <c:v>13.592730708234786</c:v>
                </c:pt>
                <c:pt idx="187">
                  <c:v>13.374582563618441</c:v>
                </c:pt>
                <c:pt idx="188">
                  <c:v>13.154641215204586</c:v>
                </c:pt>
                <c:pt idx="189">
                  <c:v>12.932929638715436</c:v>
                </c:pt>
                <c:pt idx="190">
                  <c:v>12.709470699922065</c:v>
                </c:pt>
                <c:pt idx="191">
                  <c:v>12.484287148951331</c:v>
                </c:pt>
                <c:pt idx="192">
                  <c:v>12.257401614804252</c:v>
                </c:pt>
                <c:pt idx="193">
                  <c:v>12.028836600084439</c:v>
                </c:pt>
                <c:pt idx="194">
                  <c:v>11.798614475934986</c:v>
                </c:pt>
                <c:pt idx="195">
                  <c:v>11.566757477181966</c:v>
                </c:pt>
                <c:pt idx="196">
                  <c:v>11.333287697682545</c:v>
                </c:pt>
                <c:pt idx="197">
                  <c:v>11.09822708587552</c:v>
                </c:pt>
                <c:pt idx="198">
                  <c:v>10.8615974405319</c:v>
                </c:pt>
                <c:pt idx="199">
                  <c:v>10.623420406703048</c:v>
                </c:pt>
                <c:pt idx="200">
                  <c:v>10.38371747186366</c:v>
                </c:pt>
                <c:pt idx="201">
                  <c:v>10.142509962246843</c:v>
                </c:pt>
                <c:pt idx="202">
                  <c:v>9.8998190393682997</c:v>
                </c:pt>
                <c:pt idx="203">
                  <c:v>9.6556656967366017</c:v>
                </c:pt>
                <c:pt idx="204">
                  <c:v>9.4100707567463786</c:v>
                </c:pt>
                <c:pt idx="205">
                  <c:v>9.1630548677511801</c:v>
                </c:pt>
                <c:pt idx="206">
                  <c:v>8.9146385013126483</c:v>
                </c:pt>
                <c:pt idx="207">
                  <c:v>8.6648419496225859</c:v>
                </c:pt>
                <c:pt idx="208">
                  <c:v>8.4136853230944251</c:v>
                </c:pt>
                <c:pt idx="209">
                  <c:v>8.1611885481205277</c:v>
                </c:pt>
                <c:pt idx="210">
                  <c:v>7.9073713649917092</c:v>
                </c:pt>
                <c:pt idx="211">
                  <c:v>7.6522533259753258</c:v>
                </c:pt>
                <c:pt idx="212">
                  <c:v>7.3958537935482216</c:v>
                </c:pt>
                <c:pt idx="213">
                  <c:v>7.1381919387808068</c:v>
                </c:pt>
                <c:pt idx="214">
                  <c:v>6.8792867398685038</c:v>
                </c:pt>
                <c:pt idx="215">
                  <c:v>6.6191569808067916</c:v>
                </c:pt>
                <c:pt idx="216">
                  <c:v>6.3578212502060607</c:v>
                </c:pt>
                <c:pt idx="217">
                  <c:v>6.095297940242479</c:v>
                </c:pt>
                <c:pt idx="218">
                  <c:v>5.8316052457410832</c:v>
                </c:pt>
                <c:pt idx="219">
                  <c:v>5.5667611633873033</c:v>
                </c:pt>
                <c:pt idx="220">
                  <c:v>5.3007834910631413</c:v>
                </c:pt>
                <c:pt idx="221">
                  <c:v>5.0336898273042472</c:v>
                </c:pt>
                <c:pt idx="222">
                  <c:v>4.7654975708741478</c:v>
                </c:pt>
                <c:pt idx="223">
                  <c:v>4.4962239204519099</c:v>
                </c:pt>
                <c:pt idx="224">
                  <c:v>4.2258858744295527</c:v>
                </c:pt>
                <c:pt idx="225">
                  <c:v>3.9545002308155528</c:v>
                </c:pt>
                <c:pt idx="226">
                  <c:v>3.6820835872408217</c:v>
                </c:pt>
                <c:pt idx="227">
                  <c:v>3.4086523410635747</c:v>
                </c:pt>
                <c:pt idx="228">
                  <c:v>3.1342226895695582</c:v>
                </c:pt>
                <c:pt idx="229">
                  <c:v>2.8588106302641374</c:v>
                </c:pt>
                <c:pt idx="230">
                  <c:v>2.5824319612528064</c:v>
                </c:pt>
                <c:pt idx="231">
                  <c:v>2.3051022817067235</c:v>
                </c:pt>
                <c:pt idx="232">
                  <c:v>2.0268369924099341</c:v>
                </c:pt>
                <c:pt idx="233">
                  <c:v>1.7476512963849937</c:v>
                </c:pt>
                <c:pt idx="234">
                  <c:v>1.4675601995937626</c:v>
                </c:pt>
                <c:pt idx="235">
                  <c:v>1.1865785117102021</c:v>
                </c:pt>
                <c:pt idx="236">
                  <c:v>0.90472084696206068</c:v>
                </c:pt>
                <c:pt idx="237">
                  <c:v>0.62200162503839795</c:v>
                </c:pt>
                <c:pt idx="238">
                  <c:v>0.3384350720599627</c:v>
                </c:pt>
                <c:pt idx="239">
                  <c:v>5.4035221609494255E-2</c:v>
                </c:pt>
                <c:pt idx="240">
                  <c:v>-0.2311840841809108</c:v>
                </c:pt>
                <c:pt idx="241">
                  <c:v>-0.51720919348816552</c:v>
                </c:pt>
                <c:pt idx="242">
                  <c:v>-0.80402664360502485</c:v>
                </c:pt>
                <c:pt idx="243">
                  <c:v>-1.0916231596980517</c:v>
                </c:pt>
                <c:pt idx="244">
                  <c:v>-1.3799856535193173</c:v>
                </c:pt>
                <c:pt idx="245">
                  <c:v>-1.6691012220743739</c:v>
                </c:pt>
                <c:pt idx="246">
                  <c:v>-1.9589571462489686</c:v>
                </c:pt>
                <c:pt idx="247">
                  <c:v>-2.2495408893969051</c:v>
                </c:pt>
                <c:pt idx="248">
                  <c:v>-2.5408400958913933</c:v>
                </c:pt>
                <c:pt idx="249">
                  <c:v>-2.8328425896421616</c:v>
                </c:pt>
                <c:pt idx="250">
                  <c:v>-3.1255363725805414</c:v>
                </c:pt>
                <c:pt idx="251">
                  <c:v>-3.4189096231146712</c:v>
                </c:pt>
                <c:pt idx="252">
                  <c:v>-3.712950694556902</c:v>
                </c:pt>
                <c:pt idx="253">
                  <c:v>-4.0076481135254234</c:v>
                </c:pt>
                <c:pt idx="254">
                  <c:v>-4.3029905783220697</c:v>
                </c:pt>
                <c:pt idx="255">
                  <c:v>-4.5989669572881953</c:v>
                </c:pt>
                <c:pt idx="256">
                  <c:v>-4.8955662871404613</c:v>
                </c:pt>
                <c:pt idx="257">
                  <c:v>-5.1927777712883003</c:v>
                </c:pt>
                <c:pt idx="258">
                  <c:v>-5.4905907781347798</c:v>
                </c:pt>
                <c:pt idx="259">
                  <c:v>-5.7889948393625188</c:v>
                </c:pt>
                <c:pt idx="260">
                  <c:v>-6.087979648206252</c:v>
                </c:pt>
                <c:pt idx="261">
                  <c:v>-6.3875350577135919</c:v>
                </c:pt>
                <c:pt idx="262">
                  <c:v>-6.6876510789954713</c:v>
                </c:pt>
                <c:pt idx="263">
                  <c:v>-6.9883178794676954</c:v>
                </c:pt>
                <c:pt idx="264">
                  <c:v>-7.2895257810849925</c:v>
                </c:pt>
                <c:pt idx="265">
                  <c:v>-7.5912652585688782</c:v>
                </c:pt>
                <c:pt idx="266">
                  <c:v>-7.8935269376306163</c:v>
                </c:pt>
                <c:pt idx="267">
                  <c:v>-8.1963015931904994</c:v>
                </c:pt>
                <c:pt idx="268">
                  <c:v>-8.4995801475946209</c:v>
                </c:pt>
                <c:pt idx="269">
                  <c:v>-8.8033536688302814</c:v>
                </c:pt>
                <c:pt idx="270">
                  <c:v>-9.1076133687410827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'8ft'!$G$18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9.7484596774390836E-2</c:v>
                </c:pt>
                <c:pt idx="2">
                  <c:v>0.19335671824186798</c:v>
                </c:pt>
                <c:pt idx="3">
                  <c:v>0.2876782464081401</c:v>
                </c:pt>
                <c:pt idx="4">
                  <c:v>0.38050776543844933</c:v>
                </c:pt>
                <c:pt idx="5">
                  <c:v>0.47190079498835358</c:v>
                </c:pt>
                <c:pt idx="6">
                  <c:v>0.56191000323815088</c:v>
                </c:pt>
                <c:pt idx="7">
                  <c:v>0.6505854017197028</c:v>
                </c:pt>
                <c:pt idx="8">
                  <c:v>0.73797452377728878</c:v>
                </c:pt>
                <c:pt idx="9">
                  <c:v>0.82412258828991991</c:v>
                </c:pt>
                <c:pt idx="10">
                  <c:v>0.90907265009640426</c:v>
                </c:pt>
                <c:pt idx="11">
                  <c:v>0.99286573840229697</c:v>
                </c:pt>
                <c:pt idx="12">
                  <c:v>1.0755409843062764</c:v>
                </c:pt>
                <c:pt idx="13">
                  <c:v>1.1571357384595549</c:v>
                </c:pt>
                <c:pt idx="14">
                  <c:v>1.2376856797632219</c:v>
                </c:pt>
                <c:pt idx="15">
                  <c:v>1.3172249159128591</c:v>
                </c:pt>
                <c:pt idx="16">
                  <c:v>1.3957860765155792</c:v>
                </c:pt>
                <c:pt idx="17">
                  <c:v>1.4734003994303362</c:v>
                </c:pt>
                <c:pt idx="18">
                  <c:v>1.5500978109166408</c:v>
                </c:pt>
                <c:pt idx="19">
                  <c:v>1.6259070001185805</c:v>
                </c:pt>
                <c:pt idx="20">
                  <c:v>1.7008554883593543</c:v>
                </c:pt>
                <c:pt idx="21">
                  <c:v>1.7749696936755663</c:v>
                </c:pt>
                <c:pt idx="22">
                  <c:v>1.8482749909795655</c:v>
                </c:pt>
                <c:pt idx="23">
                  <c:v>1.9207957682015846</c:v>
                </c:pt>
                <c:pt idx="24">
                  <c:v>1.9925554787307707</c:v>
                </c:pt>
                <c:pt idx="25">
                  <c:v>2.0635766904449571</c:v>
                </c:pt>
                <c:pt idx="26">
                  <c:v>2.1338811315928221</c:v>
                </c:pt>
                <c:pt idx="27">
                  <c:v>2.2034897337685324</c:v>
                </c:pt>
                <c:pt idx="28">
                  <c:v>2.2724226721978105</c:v>
                </c:pt>
                <c:pt idx="29">
                  <c:v>2.3406994035352948</c:v>
                </c:pt>
                <c:pt idx="30">
                  <c:v>2.408338701355881</c:v>
                </c:pt>
                <c:pt idx="31">
                  <c:v>2.4753586895071997</c:v>
                </c:pt>
                <c:pt idx="32">
                  <c:v>2.5417768734763571</c:v>
                </c:pt>
                <c:pt idx="33">
                  <c:v>2.6076101699113456</c:v>
                </c:pt>
                <c:pt idx="34">
                  <c:v>2.6728749344260216</c:v>
                </c:pt>
                <c:pt idx="35">
                  <c:v>2.7375869878070738</c:v>
                </c:pt>
                <c:pt idx="36">
                  <c:v>2.8017616407319084</c:v>
                </c:pt>
                <c:pt idx="37">
                  <c:v>2.8654137170977219</c:v>
                </c:pt>
                <c:pt idx="38">
                  <c:v>2.9285575760541485</c:v>
                </c:pt>
                <c:pt idx="39">
                  <c:v>2.9912071328246825</c:v>
                </c:pt>
                <c:pt idx="40">
                  <c:v>3.0533758783955003</c:v>
                </c:pt>
                <c:pt idx="41">
                  <c:v>3.1150768981443107</c:v>
                </c:pt>
                <c:pt idx="42">
                  <c:v>3.176322889476352</c:v>
                </c:pt>
                <c:pt idx="43">
                  <c:v>3.237126178529623</c:v>
                </c:pt>
                <c:pt idx="44">
                  <c:v>3.297498736006796</c:v>
                </c:pt>
                <c:pt idx="45">
                  <c:v>3.3574521921870155</c:v>
                </c:pt>
                <c:pt idx="46">
                  <c:v>3.4169978511668679</c:v>
                </c:pt>
                <c:pt idx="47">
                  <c:v>3.4761467043761947</c:v>
                </c:pt>
                <c:pt idx="48">
                  <c:v>3.5349094434110926</c:v>
                </c:pt>
                <c:pt idx="49">
                  <c:v>3.5932964722233676</c:v>
                </c:pt>
                <c:pt idx="50">
                  <c:v>3.6513179187028446</c:v>
                </c:pt>
                <c:pt idx="51">
                  <c:v>3.7089836456862963</c:v>
                </c:pt>
                <c:pt idx="52">
                  <c:v>3.7663032614242846</c:v>
                </c:pt>
                <c:pt idx="53">
                  <c:v>3.8232861295349094</c:v>
                </c:pt>
                <c:pt idx="54">
                  <c:v>3.8799413784713179</c:v>
                </c:pt>
                <c:pt idx="55">
                  <c:v>3.9362779105278052</c:v>
                </c:pt>
                <c:pt idx="56">
                  <c:v>3.9923044104074461</c:v>
                </c:pt>
                <c:pt idx="57">
                  <c:v>4.048029353372411</c:v>
                </c:pt>
                <c:pt idx="58">
                  <c:v>4.1034610129964104</c:v>
                </c:pt>
                <c:pt idx="59">
                  <c:v>4.1586074685371059</c:v>
                </c:pt>
                <c:pt idx="60">
                  <c:v>4.2134766119447624</c:v>
                </c:pt>
                <c:pt idx="61">
                  <c:v>4.2680761545219283</c:v>
                </c:pt>
                <c:pt idx="62">
                  <c:v>4.3224136332474679</c:v>
                </c:pt>
                <c:pt idx="63">
                  <c:v>4.3764964167768472</c:v>
                </c:pt>
                <c:pt idx="64">
                  <c:v>4.4303317111291776</c:v>
                </c:pt>
                <c:pt idx="65">
                  <c:v>4.4839265650701075</c:v>
                </c:pt>
                <c:pt idx="66">
                  <c:v>4.5372878751982482</c:v>
                </c:pt>
                <c:pt idx="67">
                  <c:v>4.590422390741395</c:v>
                </c:pt>
                <c:pt idx="68">
                  <c:v>4.643336718067328</c:v>
                </c:pt>
                <c:pt idx="69">
                  <c:v>4.696037324912453</c:v>
                </c:pt>
                <c:pt idx="70">
                  <c:v>4.7485305443299497</c:v>
                </c:pt>
                <c:pt idx="71">
                  <c:v>4.8008225783574012</c:v>
                </c:pt>
                <c:pt idx="72">
                  <c:v>4.8529195014020763</c:v>
                </c:pt>
                <c:pt idx="73">
                  <c:v>4.9048272633400911</c:v>
                </c:pt>
                <c:pt idx="74">
                  <c:v>4.9565516923235746</c:v>
                </c:pt>
                <c:pt idx="75">
                  <c:v>5.0080984972876381</c:v>
                </c:pt>
                <c:pt idx="76">
                  <c:v>5.0594732701464489</c:v>
                </c:pt>
                <c:pt idx="77">
                  <c:v>5.1106814876648929</c:v>
                </c:pt>
                <c:pt idx="78">
                  <c:v>5.1617285129892325</c:v>
                </c:pt>
                <c:pt idx="79">
                  <c:v>5.2126195968167579</c:v>
                </c:pt>
                <c:pt idx="80">
                  <c:v>5.2633598781806405</c:v>
                </c:pt>
                <c:pt idx="81">
                  <c:v>5.3139543848220141</c:v>
                </c:pt>
                <c:pt idx="82">
                  <c:v>5.364408033116737</c:v>
                </c:pt>
                <c:pt idx="83">
                  <c:v>5.4147256275192612</c:v>
                </c:pt>
                <c:pt idx="84">
                  <c:v>5.4649118594806501</c:v>
                </c:pt>
                <c:pt idx="85">
                  <c:v>5.5149713057920398</c:v>
                </c:pt>
                <c:pt idx="86">
                  <c:v>5.5649084262989144</c:v>
                </c:pt>
                <c:pt idx="87">
                  <c:v>5.6147275609256626</c:v>
                </c:pt>
                <c:pt idx="88">
                  <c:v>5.6644329259443014</c:v>
                </c:pt>
                <c:pt idx="89">
                  <c:v>5.7140286094166148</c:v>
                </c:pt>
                <c:pt idx="90">
                  <c:v>5.7635185657358932</c:v>
                </c:pt>
                <c:pt idx="91">
                  <c:v>5.8129066091941137</c:v>
                </c:pt>
                <c:pt idx="92">
                  <c:v>5.8621964065041849</c:v>
                </c:pt>
                <c:pt idx="93">
                  <c:v>5.9113914682165731</c:v>
                </c:pt>
                <c:pt idx="94">
                  <c:v>5.9604951389876426</c:v>
                </c:pt>
                <c:pt idx="95">
                  <c:v>6.0095105866859493</c:v>
                </c:pt>
                <c:pt idx="96">
                  <c:v>6.0584407903654656</c:v>
                </c:pt>
                <c:pt idx="97">
                  <c:v>6.107288527193818</c:v>
                </c:pt>
                <c:pt idx="98">
                  <c:v>6.1560563585008214</c:v>
                </c:pt>
                <c:pt idx="99">
                  <c:v>6.2047466152074247</c:v>
                </c:pt>
                <c:pt idx="100">
                  <c:v>6.2533613830040959</c:v>
                </c:pt>
                <c:pt idx="101">
                  <c:v>6.3019024877623364</c:v>
                </c:pt>
                <c:pt idx="102">
                  <c:v>6.3503714817700043</c:v>
                </c:pt>
                <c:pt idx="103">
                  <c:v>6.3987696314620237</c:v>
                </c:pt>
                <c:pt idx="104">
                  <c:v>6.4470979073522638</c:v>
                </c:pt>
                <c:pt idx="105">
                  <c:v>6.4953569768412542</c:v>
                </c:pt>
                <c:pt idx="106">
                  <c:v>6.5435472004675059</c:v>
                </c:pt>
                <c:pt idx="107">
                  <c:v>6.5916686319902844</c:v>
                </c:pt>
                <c:pt idx="108">
                  <c:v>6.6397210224571541</c:v>
                </c:pt>
                <c:pt idx="109">
                  <c:v>6.6877038281519976</c:v>
                </c:pt>
                <c:pt idx="110">
                  <c:v>6.7356162220759561</c:v>
                </c:pt>
                <c:pt idx="111">
                  <c:v>6.783457108418796</c:v>
                </c:pt>
                <c:pt idx="112">
                  <c:v>6.8312251393538075</c:v>
                </c:pt>
                <c:pt idx="113">
                  <c:v>6.8789187334422541</c:v>
                </c:pt>
                <c:pt idx="114">
                  <c:v>6.9265360949558392</c:v>
                </c:pt>
                <c:pt idx="115">
                  <c:v>6.9740752335002512</c:v>
                </c:pt>
                <c:pt idx="116">
                  <c:v>7.0215339834285828</c:v>
                </c:pt>
                <c:pt idx="117">
                  <c:v>7.068910022650698</c:v>
                </c:pt>
                <c:pt idx="118">
                  <c:v>7.116200890558356</c:v>
                </c:pt>
                <c:pt idx="119">
                  <c:v>7.1634040048865053</c:v>
                </c:pt>
                <c:pt idx="120">
                  <c:v>7.210516677413918</c:v>
                </c:pt>
                <c:pt idx="121">
                  <c:v>7.2575361284703099</c:v>
                </c:pt>
                <c:pt idx="122">
                  <c:v>7.3044595002636541</c:v>
                </c:pt>
                <c:pt idx="123">
                  <c:v>7.3512838690731659</c:v>
                </c:pt>
                <c:pt idx="124">
                  <c:v>7.3980062563733551</c:v>
                </c:pt>
                <c:pt idx="125">
                  <c:v>7.4446236389655081</c:v>
                </c:pt>
                <c:pt idx="126">
                  <c:v>7.4911329581973938</c:v>
                </c:pt>
                <c:pt idx="127">
                  <c:v>7.5375311283519713</c:v>
                </c:pt>
                <c:pt idx="128">
                  <c:v>7.5838150442829093</c:v>
                </c:pt>
                <c:pt idx="129">
                  <c:v>7.6299815883699935</c:v>
                </c:pt>
                <c:pt idx="130">
                  <c:v>7.6760276368618152</c:v>
                </c:pt>
                <c:pt idx="131">
                  <c:v>7.7219500656670865</c:v>
                </c:pt>
                <c:pt idx="132">
                  <c:v>7.7677457556498615</c:v>
                </c:pt>
                <c:pt idx="133">
                  <c:v>7.8134115974781393</c:v>
                </c:pt>
                <c:pt idx="134">
                  <c:v>7.858944496069876</c:v>
                </c:pt>
                <c:pt idx="135">
                  <c:v>7.9043413746754592</c:v>
                </c:pt>
                <c:pt idx="136">
                  <c:v>7.949599178631181</c:v>
                </c:pt>
                <c:pt idx="137">
                  <c:v>7.9947148788141975</c:v>
                </c:pt>
                <c:pt idx="138">
                  <c:v>8.0396854748258892</c:v>
                </c:pt>
                <c:pt idx="139">
                  <c:v>8.0845079979273464</c:v>
                </c:pt>
                <c:pt idx="140">
                  <c:v>8.1291795137479284</c:v>
                </c:pt>
                <c:pt idx="141">
                  <c:v>8.173697124785372</c:v>
                </c:pt>
                <c:pt idx="142">
                  <c:v>8.2180579727138259</c:v>
                </c:pt>
                <c:pt idx="143">
                  <c:v>8.2622592405142665</c:v>
                </c:pt>
                <c:pt idx="144">
                  <c:v>8.3062981544401637</c:v>
                </c:pt>
                <c:pt idx="145">
                  <c:v>8.3501719858298209</c:v>
                </c:pt>
                <c:pt idx="146">
                  <c:v>8.3938780527755785</c:v>
                </c:pt>
                <c:pt idx="147">
                  <c:v>8.4374137216590146</c:v>
                </c:pt>
                <c:pt idx="148">
                  <c:v>8.4807764085603008</c:v>
                </c:pt>
                <c:pt idx="149">
                  <c:v>8.5239635805491023</c:v>
                </c:pt>
                <c:pt idx="150">
                  <c:v>8.566972756863656</c:v>
                </c:pt>
                <c:pt idx="151">
                  <c:v>8.6098015099840808</c:v>
                </c:pt>
                <c:pt idx="152">
                  <c:v>8.6524474666054125</c:v>
                </c:pt>
                <c:pt idx="153">
                  <c:v>8.6949083085153891</c:v>
                </c:pt>
                <c:pt idx="154">
                  <c:v>8.7371817733816144</c:v>
                </c:pt>
                <c:pt idx="155">
                  <c:v>8.7792656554523649</c:v>
                </c:pt>
                <c:pt idx="156">
                  <c:v>8.8211578061749751</c:v>
                </c:pt>
                <c:pt idx="157">
                  <c:v>8.8628561347354999</c:v>
                </c:pt>
                <c:pt idx="158">
                  <c:v>8.9043586085230846</c:v>
                </c:pt>
                <c:pt idx="159">
                  <c:v>8.9456632535222589</c:v>
                </c:pt>
                <c:pt idx="160">
                  <c:v>8.9867681546362288</c:v>
                </c:pt>
                <c:pt idx="161">
                  <c:v>9.0276714559440219</c:v>
                </c:pt>
                <c:pt idx="162">
                  <c:v>9.068371360894238</c:v>
                </c:pt>
                <c:pt idx="163">
                  <c:v>9.1088661324380222</c:v>
                </c:pt>
                <c:pt idx="164">
                  <c:v>9.1491540931037534</c:v>
                </c:pt>
                <c:pt idx="165">
                  <c:v>9.1892336250158451</c:v>
                </c:pt>
                <c:pt idx="166">
                  <c:v>9.2291031698599912</c:v>
                </c:pt>
                <c:pt idx="167">
                  <c:v>9.2687612287970538</c:v>
                </c:pt>
                <c:pt idx="168">
                  <c:v>9.3082063623277804</c:v>
                </c:pt>
                <c:pt idx="169">
                  <c:v>9.3474371901104227</c:v>
                </c:pt>
                <c:pt idx="170">
                  <c:v>9.3864523907332931</c:v>
                </c:pt>
                <c:pt idx="171">
                  <c:v>9.4252507014442379</c:v>
                </c:pt>
                <c:pt idx="172">
                  <c:v>9.4638309178389424</c:v>
                </c:pt>
                <c:pt idx="173">
                  <c:v>9.5021918935099379</c:v>
                </c:pt>
                <c:pt idx="174">
                  <c:v>9.5403325396581575</c:v>
                </c:pt>
                <c:pt idx="175">
                  <c:v>9.5782518246688007</c:v>
                </c:pt>
                <c:pt idx="176">
                  <c:v>9.6159487736532689</c:v>
                </c:pt>
                <c:pt idx="177">
                  <c:v>9.6534224679588707</c:v>
                </c:pt>
                <c:pt idx="178">
                  <c:v>9.690672044647954</c:v>
                </c:pt>
                <c:pt idx="179">
                  <c:v>9.7276966959481026</c:v>
                </c:pt>
                <c:pt idx="180">
                  <c:v>9.7644956686749875</c:v>
                </c:pt>
                <c:pt idx="181">
                  <c:v>9.8010682636294231</c:v>
                </c:pt>
                <c:pt idx="182">
                  <c:v>9.8374138349701461</c:v>
                </c:pt>
                <c:pt idx="183">
                  <c:v>9.8735317895638133</c:v>
                </c:pt>
                <c:pt idx="184">
                  <c:v>9.9094215863136554</c:v>
                </c:pt>
                <c:pt idx="185">
                  <c:v>9.9450827354682101</c:v>
                </c:pt>
                <c:pt idx="186">
                  <c:v>9.9805147979115052</c:v>
                </c:pt>
                <c:pt idx="187">
                  <c:v>10.015717384436053</c:v>
                </c:pt>
                <c:pt idx="188">
                  <c:v>10.05069015499995</c:v>
                </c:pt>
                <c:pt idx="189">
                  <c:v>10.085432817969373</c:v>
                </c:pt>
                <c:pt idx="190">
                  <c:v>10.119945129347707</c:v>
                </c:pt>
                <c:pt idx="191">
                  <c:v>10.154226891992517</c:v>
                </c:pt>
                <c:pt idx="192">
                  <c:v>10.188277954821528</c:v>
                </c:pt>
                <c:pt idx="193">
                  <c:v>10.222098212008776</c:v>
                </c:pt>
                <c:pt idx="194">
                  <c:v>10.255687602172001</c:v>
                </c:pt>
                <c:pt idx="195">
                  <c:v>10.289046107552389</c:v>
                </c:pt>
                <c:pt idx="196">
                  <c:v>10.322173753187677</c:v>
                </c:pt>
                <c:pt idx="197">
                  <c:v>10.355070606079627</c:v>
                </c:pt>
                <c:pt idx="198">
                  <c:v>10.387736774356849</c:v>
                </c:pt>
                <c:pt idx="199">
                  <c:v>10.420172406433901</c:v>
                </c:pt>
                <c:pt idx="200">
                  <c:v>10.452377690167559</c:v>
                </c:pt>
                <c:pt idx="201">
                  <c:v>10.484352852011156</c:v>
                </c:pt>
                <c:pt idx="202">
                  <c:v>10.516098156167786</c:v>
                </c:pt>
                <c:pt idx="203">
                  <c:v>10.547613903743207</c:v>
                </c:pt>
                <c:pt idx="204">
                  <c:v>10.578900431899203</c:v>
                </c:pt>
                <c:pt idx="205">
                  <c:v>10.609958113008153</c:v>
                </c:pt>
                <c:pt idx="206">
                  <c:v>10.640787353809484</c:v>
                </c:pt>
                <c:pt idx="207">
                  <c:v>10.671388594568739</c:v>
                </c:pt>
                <c:pt idx="208">
                  <c:v>10.701762308239852</c:v>
                </c:pt>
                <c:pt idx="209">
                  <c:v>10.731908999631278</c:v>
                </c:pt>
                <c:pt idx="210">
                  <c:v>10.761829204576555</c:v>
                </c:pt>
                <c:pt idx="211">
                  <c:v>10.791523489109858</c:v>
                </c:pt>
                <c:pt idx="212">
                  <c:v>10.820992448647065</c:v>
                </c:pt>
                <c:pt idx="213">
                  <c:v>10.850236707172847</c:v>
                </c:pt>
                <c:pt idx="214">
                  <c:v>10.879256916434253</c:v>
                </c:pt>
                <c:pt idx="215">
                  <c:v>10.908053755141223</c:v>
                </c:pt>
                <c:pt idx="216">
                  <c:v>10.936627928174474</c:v>
                </c:pt>
                <c:pt idx="217">
                  <c:v>10.964980165801126</c:v>
                </c:pt>
                <c:pt idx="218">
                  <c:v>10.99311122289846</c:v>
                </c:pt>
                <c:pt idx="219">
                  <c:v>11.02102187818614</c:v>
                </c:pt>
                <c:pt idx="220">
                  <c:v>11.048712933467232</c:v>
                </c:pt>
                <c:pt idx="221">
                  <c:v>11.076185212878302</c:v>
                </c:pt>
                <c:pt idx="222">
                  <c:v>11.103439562148885</c:v>
                </c:pt>
                <c:pt idx="223">
                  <c:v>11.130476847870579</c:v>
                </c:pt>
                <c:pt idx="224">
                  <c:v>11.157297956775979</c:v>
                </c:pt>
                <c:pt idx="225">
                  <c:v>11.183903795027696</c:v>
                </c:pt>
                <c:pt idx="226">
                  <c:v>11.210295287517628</c:v>
                </c:pt>
                <c:pt idx="227">
                  <c:v>11.236473377176665</c:v>
                </c:pt>
                <c:pt idx="228">
                  <c:v>11.262439024294997</c:v>
                </c:pt>
                <c:pt idx="229">
                  <c:v>11.288193205853144</c:v>
                </c:pt>
                <c:pt idx="230">
                  <c:v>11.313736914863847</c:v>
                </c:pt>
                <c:pt idx="231">
                  <c:v>11.33907115972492</c:v>
                </c:pt>
                <c:pt idx="232">
                  <c:v>11.364196963583144</c:v>
                </c:pt>
                <c:pt idx="233">
                  <c:v>11.389115363709294</c:v>
                </c:pt>
                <c:pt idx="234">
                  <c:v>11.413827410884348</c:v>
                </c:pt>
                <c:pt idx="235">
                  <c:v>11.438334168796931</c:v>
                </c:pt>
                <c:pt idx="236">
                  <c:v>11.462636713452019</c:v>
                </c:pt>
                <c:pt idx="237">
                  <c:v>11.486736132590936</c:v>
                </c:pt>
                <c:pt idx="238">
                  <c:v>11.510633525122639</c:v>
                </c:pt>
                <c:pt idx="239">
                  <c:v>11.534330000566309</c:v>
                </c:pt>
                <c:pt idx="240">
                  <c:v>11.557826678505199</c:v>
                </c:pt>
                <c:pt idx="241">
                  <c:v>11.581124688051762</c:v>
                </c:pt>
                <c:pt idx="242">
                  <c:v>11.60422516732398</c:v>
                </c:pt>
                <c:pt idx="243">
                  <c:v>11.627129262932884</c:v>
                </c:pt>
                <c:pt idx="244">
                  <c:v>11.649838129481193</c:v>
                </c:pt>
                <c:pt idx="245">
                  <c:v>11.672352929073019</c:v>
                </c:pt>
                <c:pt idx="246">
                  <c:v>11.694674830834579</c:v>
                </c:pt>
                <c:pt idx="247">
                  <c:v>11.71680501044581</c:v>
                </c:pt>
                <c:pt idx="248">
                  <c:v>11.73874464968285</c:v>
                </c:pt>
                <c:pt idx="249">
                  <c:v>11.760494935971243</c:v>
                </c:pt>
                <c:pt idx="250">
                  <c:v>11.782057061949821</c:v>
                </c:pt>
                <c:pt idx="251">
                  <c:v>11.803432225045126</c:v>
                </c:pt>
                <c:pt idx="252">
                  <c:v>11.824621627056295</c:v>
                </c:pt>
                <c:pt idx="253">
                  <c:v>11.845626473750272</c:v>
                </c:pt>
                <c:pt idx="254">
                  <c:v>11.866447974467246</c:v>
                </c:pt>
                <c:pt idx="255">
                  <c:v>11.887087341736198</c:v>
                </c:pt>
                <c:pt idx="256">
                  <c:v>11.907545790900425</c:v>
                </c:pt>
                <c:pt idx="257">
                  <c:v>11.927824539752917</c:v>
                </c:pt>
                <c:pt idx="258">
                  <c:v>11.947924808181456</c:v>
                </c:pt>
                <c:pt idx="259">
                  <c:v>11.967847817823316</c:v>
                </c:pt>
                <c:pt idx="260">
                  <c:v>11.9875947917294</c:v>
                </c:pt>
                <c:pt idx="261">
                  <c:v>12.007166954037718</c:v>
                </c:pt>
                <c:pt idx="262">
                  <c:v>12.026565529656025</c:v>
                </c:pt>
                <c:pt idx="263">
                  <c:v>12.045791743953508</c:v>
                </c:pt>
                <c:pt idx="264">
                  <c:v>12.064846822461355</c:v>
                </c:pt>
                <c:pt idx="265">
                  <c:v>12.083731990582088</c:v>
                </c:pt>
                <c:pt idx="266">
                  <c:v>12.102448473307486</c:v>
                </c:pt>
                <c:pt idx="267">
                  <c:v>12.120997494944984</c:v>
                </c:pt>
                <c:pt idx="268">
                  <c:v>12.139380278852361</c:v>
                </c:pt>
                <c:pt idx="269">
                  <c:v>12.15759804718061</c:v>
                </c:pt>
                <c:pt idx="270">
                  <c:v>12.175652020624817</c:v>
                </c:pt>
              </c:numCache>
            </c:numRef>
          </c:xVal>
          <c:yVal>
            <c:numRef>
              <c:f>'8ft'!$G$19:$G$289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'8ft'!$H$18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9.7484596774390836E-2</c:v>
                </c:pt>
                <c:pt idx="2">
                  <c:v>0.19335671824186798</c:v>
                </c:pt>
                <c:pt idx="3">
                  <c:v>0.2876782464081401</c:v>
                </c:pt>
                <c:pt idx="4">
                  <c:v>0.38050776543844933</c:v>
                </c:pt>
                <c:pt idx="5">
                  <c:v>0.47190079498835358</c:v>
                </c:pt>
                <c:pt idx="6">
                  <c:v>0.56191000323815088</c:v>
                </c:pt>
                <c:pt idx="7">
                  <c:v>0.6505854017197028</c:v>
                </c:pt>
                <c:pt idx="8">
                  <c:v>0.73797452377728878</c:v>
                </c:pt>
                <c:pt idx="9">
                  <c:v>0.82412258828991991</c:v>
                </c:pt>
                <c:pt idx="10">
                  <c:v>0.90907265009640426</c:v>
                </c:pt>
                <c:pt idx="11">
                  <c:v>0.99286573840229697</c:v>
                </c:pt>
                <c:pt idx="12">
                  <c:v>1.0755409843062764</c:v>
                </c:pt>
                <c:pt idx="13">
                  <c:v>1.1571357384595549</c:v>
                </c:pt>
                <c:pt idx="14">
                  <c:v>1.2376856797632219</c:v>
                </c:pt>
                <c:pt idx="15">
                  <c:v>1.3172249159128591</c:v>
                </c:pt>
                <c:pt idx="16">
                  <c:v>1.3957860765155792</c:v>
                </c:pt>
                <c:pt idx="17">
                  <c:v>1.4734003994303362</c:v>
                </c:pt>
                <c:pt idx="18">
                  <c:v>1.5500978109166408</c:v>
                </c:pt>
                <c:pt idx="19">
                  <c:v>1.6259070001185805</c:v>
                </c:pt>
                <c:pt idx="20">
                  <c:v>1.7008554883593543</c:v>
                </c:pt>
                <c:pt idx="21">
                  <c:v>1.7749696936755663</c:v>
                </c:pt>
                <c:pt idx="22">
                  <c:v>1.8482749909795655</c:v>
                </c:pt>
                <c:pt idx="23">
                  <c:v>1.9207957682015846</c:v>
                </c:pt>
                <c:pt idx="24">
                  <c:v>1.9925554787307707</c:v>
                </c:pt>
                <c:pt idx="25">
                  <c:v>2.0635766904449571</c:v>
                </c:pt>
                <c:pt idx="26">
                  <c:v>2.1338811315928221</c:v>
                </c:pt>
                <c:pt idx="27">
                  <c:v>2.2034897337685324</c:v>
                </c:pt>
                <c:pt idx="28">
                  <c:v>2.2724226721978105</c:v>
                </c:pt>
                <c:pt idx="29">
                  <c:v>2.3406994035352948</c:v>
                </c:pt>
                <c:pt idx="30">
                  <c:v>2.408338701355881</c:v>
                </c:pt>
                <c:pt idx="31">
                  <c:v>2.4753586895071997</c:v>
                </c:pt>
                <c:pt idx="32">
                  <c:v>2.5417768734763571</c:v>
                </c:pt>
                <c:pt idx="33">
                  <c:v>2.6076101699113456</c:v>
                </c:pt>
                <c:pt idx="34">
                  <c:v>2.6728749344260216</c:v>
                </c:pt>
                <c:pt idx="35">
                  <c:v>2.7375869878070738</c:v>
                </c:pt>
                <c:pt idx="36">
                  <c:v>2.8017616407319084</c:v>
                </c:pt>
                <c:pt idx="37">
                  <c:v>2.8654137170977219</c:v>
                </c:pt>
                <c:pt idx="38">
                  <c:v>2.9285575760541485</c:v>
                </c:pt>
                <c:pt idx="39">
                  <c:v>2.9912071328246825</c:v>
                </c:pt>
                <c:pt idx="40">
                  <c:v>3.0533758783955003</c:v>
                </c:pt>
                <c:pt idx="41">
                  <c:v>3.1150768981443107</c:v>
                </c:pt>
                <c:pt idx="42">
                  <c:v>3.176322889476352</c:v>
                </c:pt>
                <c:pt idx="43">
                  <c:v>3.237126178529623</c:v>
                </c:pt>
                <c:pt idx="44">
                  <c:v>3.297498736006796</c:v>
                </c:pt>
                <c:pt idx="45">
                  <c:v>3.3574521921870155</c:v>
                </c:pt>
                <c:pt idx="46">
                  <c:v>3.4169978511668679</c:v>
                </c:pt>
                <c:pt idx="47">
                  <c:v>3.4761467043761947</c:v>
                </c:pt>
                <c:pt idx="48">
                  <c:v>3.5349094434110926</c:v>
                </c:pt>
                <c:pt idx="49">
                  <c:v>3.5932964722233676</c:v>
                </c:pt>
                <c:pt idx="50">
                  <c:v>3.6513179187028446</c:v>
                </c:pt>
                <c:pt idx="51">
                  <c:v>3.7089836456862963</c:v>
                </c:pt>
                <c:pt idx="52">
                  <c:v>3.7663032614242846</c:v>
                </c:pt>
                <c:pt idx="53">
                  <c:v>3.8232861295349094</c:v>
                </c:pt>
                <c:pt idx="54">
                  <c:v>3.8799413784713179</c:v>
                </c:pt>
                <c:pt idx="55">
                  <c:v>3.9362779105278052</c:v>
                </c:pt>
                <c:pt idx="56">
                  <c:v>3.9923044104074461</c:v>
                </c:pt>
                <c:pt idx="57">
                  <c:v>4.048029353372411</c:v>
                </c:pt>
                <c:pt idx="58">
                  <c:v>4.1034610129964104</c:v>
                </c:pt>
                <c:pt idx="59">
                  <c:v>4.1586074685371059</c:v>
                </c:pt>
                <c:pt idx="60">
                  <c:v>4.2134766119447624</c:v>
                </c:pt>
                <c:pt idx="61">
                  <c:v>4.2680761545219283</c:v>
                </c:pt>
                <c:pt idx="62">
                  <c:v>4.3224136332474679</c:v>
                </c:pt>
                <c:pt idx="63">
                  <c:v>4.3764964167768472</c:v>
                </c:pt>
                <c:pt idx="64">
                  <c:v>4.4303317111291776</c:v>
                </c:pt>
                <c:pt idx="65">
                  <c:v>4.4839265650701075</c:v>
                </c:pt>
                <c:pt idx="66">
                  <c:v>4.5372878751982482</c:v>
                </c:pt>
                <c:pt idx="67">
                  <c:v>4.590422390741395</c:v>
                </c:pt>
                <c:pt idx="68">
                  <c:v>4.643336718067328</c:v>
                </c:pt>
                <c:pt idx="69">
                  <c:v>4.696037324912453</c:v>
                </c:pt>
                <c:pt idx="70">
                  <c:v>4.7485305443299497</c:v>
                </c:pt>
                <c:pt idx="71">
                  <c:v>4.8008225783574012</c:v>
                </c:pt>
                <c:pt idx="72">
                  <c:v>4.8529195014020763</c:v>
                </c:pt>
                <c:pt idx="73">
                  <c:v>4.9048272633400911</c:v>
                </c:pt>
                <c:pt idx="74">
                  <c:v>4.9565516923235746</c:v>
                </c:pt>
                <c:pt idx="75">
                  <c:v>5.0080984972876381</c:v>
                </c:pt>
                <c:pt idx="76">
                  <c:v>5.0594732701464489</c:v>
                </c:pt>
                <c:pt idx="77">
                  <c:v>5.1106814876648929</c:v>
                </c:pt>
                <c:pt idx="78">
                  <c:v>5.1617285129892325</c:v>
                </c:pt>
                <c:pt idx="79">
                  <c:v>5.2126195968167579</c:v>
                </c:pt>
                <c:pt idx="80">
                  <c:v>5.2633598781806405</c:v>
                </c:pt>
                <c:pt idx="81">
                  <c:v>5.3139543848220141</c:v>
                </c:pt>
                <c:pt idx="82">
                  <c:v>5.364408033116737</c:v>
                </c:pt>
                <c:pt idx="83">
                  <c:v>5.4147256275192612</c:v>
                </c:pt>
                <c:pt idx="84">
                  <c:v>5.4649118594806501</c:v>
                </c:pt>
                <c:pt idx="85">
                  <c:v>5.5149713057920398</c:v>
                </c:pt>
                <c:pt idx="86">
                  <c:v>5.5649084262989144</c:v>
                </c:pt>
                <c:pt idx="87">
                  <c:v>5.6147275609256626</c:v>
                </c:pt>
                <c:pt idx="88">
                  <c:v>5.6644329259443014</c:v>
                </c:pt>
                <c:pt idx="89">
                  <c:v>5.7140286094166148</c:v>
                </c:pt>
                <c:pt idx="90">
                  <c:v>5.7635185657358932</c:v>
                </c:pt>
                <c:pt idx="91">
                  <c:v>5.8129066091941137</c:v>
                </c:pt>
                <c:pt idx="92">
                  <c:v>5.8621964065041849</c:v>
                </c:pt>
                <c:pt idx="93">
                  <c:v>5.9113914682165731</c:v>
                </c:pt>
                <c:pt idx="94">
                  <c:v>5.9604951389876426</c:v>
                </c:pt>
                <c:pt idx="95">
                  <c:v>6.0095105866859493</c:v>
                </c:pt>
                <c:pt idx="96">
                  <c:v>6.0584407903654656</c:v>
                </c:pt>
                <c:pt idx="97">
                  <c:v>6.107288527193818</c:v>
                </c:pt>
                <c:pt idx="98">
                  <c:v>6.1560563585008214</c:v>
                </c:pt>
                <c:pt idx="99">
                  <c:v>6.2047466152074247</c:v>
                </c:pt>
                <c:pt idx="100">
                  <c:v>6.2533613830040959</c:v>
                </c:pt>
                <c:pt idx="101">
                  <c:v>6.3019024877623364</c:v>
                </c:pt>
                <c:pt idx="102">
                  <c:v>6.3503714817700043</c:v>
                </c:pt>
                <c:pt idx="103">
                  <c:v>6.3987696314620237</c:v>
                </c:pt>
                <c:pt idx="104">
                  <c:v>6.4470979073522638</c:v>
                </c:pt>
                <c:pt idx="105">
                  <c:v>6.4953569768412542</c:v>
                </c:pt>
                <c:pt idx="106">
                  <c:v>6.5435472004675059</c:v>
                </c:pt>
                <c:pt idx="107">
                  <c:v>6.5916686319902844</c:v>
                </c:pt>
                <c:pt idx="108">
                  <c:v>6.6397210224571541</c:v>
                </c:pt>
                <c:pt idx="109">
                  <c:v>6.6877038281519976</c:v>
                </c:pt>
                <c:pt idx="110">
                  <c:v>6.7356162220759561</c:v>
                </c:pt>
                <c:pt idx="111">
                  <c:v>6.783457108418796</c:v>
                </c:pt>
                <c:pt idx="112">
                  <c:v>6.8312251393538075</c:v>
                </c:pt>
                <c:pt idx="113">
                  <c:v>6.8789187334422541</c:v>
                </c:pt>
                <c:pt idx="114">
                  <c:v>6.9265360949558392</c:v>
                </c:pt>
                <c:pt idx="115">
                  <c:v>6.9740752335002512</c:v>
                </c:pt>
                <c:pt idx="116">
                  <c:v>7.0215339834285828</c:v>
                </c:pt>
                <c:pt idx="117">
                  <c:v>7.068910022650698</c:v>
                </c:pt>
                <c:pt idx="118">
                  <c:v>7.116200890558356</c:v>
                </c:pt>
                <c:pt idx="119">
                  <c:v>7.1634040048865053</c:v>
                </c:pt>
                <c:pt idx="120">
                  <c:v>7.210516677413918</c:v>
                </c:pt>
                <c:pt idx="121">
                  <c:v>7.2575361284703099</c:v>
                </c:pt>
                <c:pt idx="122">
                  <c:v>7.3044595002636541</c:v>
                </c:pt>
                <c:pt idx="123">
                  <c:v>7.3512838690731659</c:v>
                </c:pt>
                <c:pt idx="124">
                  <c:v>7.3980062563733551</c:v>
                </c:pt>
                <c:pt idx="125">
                  <c:v>7.4446236389655081</c:v>
                </c:pt>
                <c:pt idx="126">
                  <c:v>7.4911329581973938</c:v>
                </c:pt>
                <c:pt idx="127">
                  <c:v>7.5375311283519713</c:v>
                </c:pt>
                <c:pt idx="128">
                  <c:v>7.5838150442829093</c:v>
                </c:pt>
                <c:pt idx="129">
                  <c:v>7.6299815883699935</c:v>
                </c:pt>
                <c:pt idx="130">
                  <c:v>7.6760276368618152</c:v>
                </c:pt>
                <c:pt idx="131">
                  <c:v>7.7219500656670865</c:v>
                </c:pt>
                <c:pt idx="132">
                  <c:v>7.7677457556498615</c:v>
                </c:pt>
                <c:pt idx="133">
                  <c:v>7.8134115974781393</c:v>
                </c:pt>
                <c:pt idx="134">
                  <c:v>7.858944496069876</c:v>
                </c:pt>
                <c:pt idx="135">
                  <c:v>7.9043413746754592</c:v>
                </c:pt>
                <c:pt idx="136">
                  <c:v>7.949599178631181</c:v>
                </c:pt>
                <c:pt idx="137">
                  <c:v>7.9947148788141975</c:v>
                </c:pt>
                <c:pt idx="138">
                  <c:v>8.0396854748258892</c:v>
                </c:pt>
                <c:pt idx="139">
                  <c:v>8.0845079979273464</c:v>
                </c:pt>
                <c:pt idx="140">
                  <c:v>8.1291795137479284</c:v>
                </c:pt>
                <c:pt idx="141">
                  <c:v>8.173697124785372</c:v>
                </c:pt>
                <c:pt idx="142">
                  <c:v>8.2180579727138259</c:v>
                </c:pt>
                <c:pt idx="143">
                  <c:v>8.2622592405142665</c:v>
                </c:pt>
                <c:pt idx="144">
                  <c:v>8.3062981544401637</c:v>
                </c:pt>
                <c:pt idx="145">
                  <c:v>8.3501719858298209</c:v>
                </c:pt>
                <c:pt idx="146">
                  <c:v>8.3938780527755785</c:v>
                </c:pt>
                <c:pt idx="147">
                  <c:v>8.4374137216590146</c:v>
                </c:pt>
                <c:pt idx="148">
                  <c:v>8.4807764085603008</c:v>
                </c:pt>
                <c:pt idx="149">
                  <c:v>8.5239635805491023</c:v>
                </c:pt>
                <c:pt idx="150">
                  <c:v>8.566972756863656</c:v>
                </c:pt>
                <c:pt idx="151">
                  <c:v>8.6098015099840808</c:v>
                </c:pt>
                <c:pt idx="152">
                  <c:v>8.6524474666054125</c:v>
                </c:pt>
                <c:pt idx="153">
                  <c:v>8.6949083085153891</c:v>
                </c:pt>
                <c:pt idx="154">
                  <c:v>8.7371817733816144</c:v>
                </c:pt>
                <c:pt idx="155">
                  <c:v>8.7792656554523649</c:v>
                </c:pt>
                <c:pt idx="156">
                  <c:v>8.8211578061749751</c:v>
                </c:pt>
                <c:pt idx="157">
                  <c:v>8.8628561347354999</c:v>
                </c:pt>
                <c:pt idx="158">
                  <c:v>8.9043586085230846</c:v>
                </c:pt>
                <c:pt idx="159">
                  <c:v>8.9456632535222589</c:v>
                </c:pt>
                <c:pt idx="160">
                  <c:v>8.9867681546362288</c:v>
                </c:pt>
                <c:pt idx="161">
                  <c:v>9.0276714559440219</c:v>
                </c:pt>
                <c:pt idx="162">
                  <c:v>9.068371360894238</c:v>
                </c:pt>
                <c:pt idx="163">
                  <c:v>9.1088661324380222</c:v>
                </c:pt>
                <c:pt idx="164">
                  <c:v>9.1491540931037534</c:v>
                </c:pt>
                <c:pt idx="165">
                  <c:v>9.1892336250158451</c:v>
                </c:pt>
                <c:pt idx="166">
                  <c:v>9.2291031698599912</c:v>
                </c:pt>
                <c:pt idx="167">
                  <c:v>9.2687612287970538</c:v>
                </c:pt>
                <c:pt idx="168">
                  <c:v>9.3082063623277804</c:v>
                </c:pt>
                <c:pt idx="169">
                  <c:v>9.3474371901104227</c:v>
                </c:pt>
                <c:pt idx="170">
                  <c:v>9.3864523907332931</c:v>
                </c:pt>
                <c:pt idx="171">
                  <c:v>9.4252507014442379</c:v>
                </c:pt>
                <c:pt idx="172">
                  <c:v>9.4638309178389424</c:v>
                </c:pt>
                <c:pt idx="173">
                  <c:v>9.5021918935099379</c:v>
                </c:pt>
                <c:pt idx="174">
                  <c:v>9.5403325396581575</c:v>
                </c:pt>
                <c:pt idx="175">
                  <c:v>9.5782518246688007</c:v>
                </c:pt>
                <c:pt idx="176">
                  <c:v>9.6159487736532689</c:v>
                </c:pt>
                <c:pt idx="177">
                  <c:v>9.6534224679588707</c:v>
                </c:pt>
                <c:pt idx="178">
                  <c:v>9.690672044647954</c:v>
                </c:pt>
                <c:pt idx="179">
                  <c:v>9.7276966959481026</c:v>
                </c:pt>
                <c:pt idx="180">
                  <c:v>9.7644956686749875</c:v>
                </c:pt>
                <c:pt idx="181">
                  <c:v>9.8010682636294231</c:v>
                </c:pt>
                <c:pt idx="182">
                  <c:v>9.8374138349701461</c:v>
                </c:pt>
                <c:pt idx="183">
                  <c:v>9.8735317895638133</c:v>
                </c:pt>
                <c:pt idx="184">
                  <c:v>9.9094215863136554</c:v>
                </c:pt>
                <c:pt idx="185">
                  <c:v>9.9450827354682101</c:v>
                </c:pt>
                <c:pt idx="186">
                  <c:v>9.9805147979115052</c:v>
                </c:pt>
                <c:pt idx="187">
                  <c:v>10.015717384436053</c:v>
                </c:pt>
                <c:pt idx="188">
                  <c:v>10.05069015499995</c:v>
                </c:pt>
                <c:pt idx="189">
                  <c:v>10.085432817969373</c:v>
                </c:pt>
                <c:pt idx="190">
                  <c:v>10.119945129347707</c:v>
                </c:pt>
                <c:pt idx="191">
                  <c:v>10.154226891992517</c:v>
                </c:pt>
                <c:pt idx="192">
                  <c:v>10.188277954821528</c:v>
                </c:pt>
                <c:pt idx="193">
                  <c:v>10.222098212008776</c:v>
                </c:pt>
                <c:pt idx="194">
                  <c:v>10.255687602172001</c:v>
                </c:pt>
                <c:pt idx="195">
                  <c:v>10.289046107552389</c:v>
                </c:pt>
                <c:pt idx="196">
                  <c:v>10.322173753187677</c:v>
                </c:pt>
                <c:pt idx="197">
                  <c:v>10.355070606079627</c:v>
                </c:pt>
                <c:pt idx="198">
                  <c:v>10.387736774356849</c:v>
                </c:pt>
                <c:pt idx="199">
                  <c:v>10.420172406433901</c:v>
                </c:pt>
                <c:pt idx="200">
                  <c:v>10.452377690167559</c:v>
                </c:pt>
                <c:pt idx="201">
                  <c:v>10.484352852011156</c:v>
                </c:pt>
                <c:pt idx="202">
                  <c:v>10.516098156167786</c:v>
                </c:pt>
                <c:pt idx="203">
                  <c:v>10.547613903743207</c:v>
                </c:pt>
                <c:pt idx="204">
                  <c:v>10.578900431899203</c:v>
                </c:pt>
                <c:pt idx="205">
                  <c:v>10.609958113008153</c:v>
                </c:pt>
                <c:pt idx="206">
                  <c:v>10.640787353809484</c:v>
                </c:pt>
                <c:pt idx="207">
                  <c:v>10.671388594568739</c:v>
                </c:pt>
                <c:pt idx="208">
                  <c:v>10.701762308239852</c:v>
                </c:pt>
                <c:pt idx="209">
                  <c:v>10.731908999631278</c:v>
                </c:pt>
                <c:pt idx="210">
                  <c:v>10.761829204576555</c:v>
                </c:pt>
                <c:pt idx="211">
                  <c:v>10.791523489109858</c:v>
                </c:pt>
                <c:pt idx="212">
                  <c:v>10.820992448647065</c:v>
                </c:pt>
                <c:pt idx="213">
                  <c:v>10.850236707172847</c:v>
                </c:pt>
                <c:pt idx="214">
                  <c:v>10.879256916434253</c:v>
                </c:pt>
                <c:pt idx="215">
                  <c:v>10.908053755141223</c:v>
                </c:pt>
                <c:pt idx="216">
                  <c:v>10.936627928174474</c:v>
                </c:pt>
                <c:pt idx="217">
                  <c:v>10.964980165801126</c:v>
                </c:pt>
                <c:pt idx="218">
                  <c:v>10.99311122289846</c:v>
                </c:pt>
                <c:pt idx="219">
                  <c:v>11.02102187818614</c:v>
                </c:pt>
                <c:pt idx="220">
                  <c:v>11.048712933467232</c:v>
                </c:pt>
                <c:pt idx="221">
                  <c:v>11.076185212878302</c:v>
                </c:pt>
                <c:pt idx="222">
                  <c:v>11.103439562148885</c:v>
                </c:pt>
                <c:pt idx="223">
                  <c:v>11.130476847870579</c:v>
                </c:pt>
                <c:pt idx="224">
                  <c:v>11.157297956775979</c:v>
                </c:pt>
                <c:pt idx="225">
                  <c:v>11.183903795027696</c:v>
                </c:pt>
                <c:pt idx="226">
                  <c:v>11.210295287517628</c:v>
                </c:pt>
                <c:pt idx="227">
                  <c:v>11.236473377176665</c:v>
                </c:pt>
                <c:pt idx="228">
                  <c:v>11.262439024294997</c:v>
                </c:pt>
                <c:pt idx="229">
                  <c:v>11.288193205853144</c:v>
                </c:pt>
                <c:pt idx="230">
                  <c:v>11.313736914863847</c:v>
                </c:pt>
                <c:pt idx="231">
                  <c:v>11.33907115972492</c:v>
                </c:pt>
                <c:pt idx="232">
                  <c:v>11.364196963583144</c:v>
                </c:pt>
                <c:pt idx="233">
                  <c:v>11.389115363709294</c:v>
                </c:pt>
                <c:pt idx="234">
                  <c:v>11.413827410884348</c:v>
                </c:pt>
                <c:pt idx="235">
                  <c:v>11.438334168796931</c:v>
                </c:pt>
                <c:pt idx="236">
                  <c:v>11.462636713452019</c:v>
                </c:pt>
                <c:pt idx="237">
                  <c:v>11.486736132590936</c:v>
                </c:pt>
                <c:pt idx="238">
                  <c:v>11.510633525122639</c:v>
                </c:pt>
                <c:pt idx="239">
                  <c:v>11.534330000566309</c:v>
                </c:pt>
                <c:pt idx="240">
                  <c:v>11.557826678505199</c:v>
                </c:pt>
                <c:pt idx="241">
                  <c:v>11.581124688051762</c:v>
                </c:pt>
                <c:pt idx="242">
                  <c:v>11.60422516732398</c:v>
                </c:pt>
                <c:pt idx="243">
                  <c:v>11.627129262932884</c:v>
                </c:pt>
                <c:pt idx="244">
                  <c:v>11.649838129481193</c:v>
                </c:pt>
                <c:pt idx="245">
                  <c:v>11.672352929073019</c:v>
                </c:pt>
                <c:pt idx="246">
                  <c:v>11.694674830834579</c:v>
                </c:pt>
                <c:pt idx="247">
                  <c:v>11.71680501044581</c:v>
                </c:pt>
                <c:pt idx="248">
                  <c:v>11.73874464968285</c:v>
                </c:pt>
                <c:pt idx="249">
                  <c:v>11.760494935971243</c:v>
                </c:pt>
                <c:pt idx="250">
                  <c:v>11.782057061949821</c:v>
                </c:pt>
                <c:pt idx="251">
                  <c:v>11.803432225045126</c:v>
                </c:pt>
                <c:pt idx="252">
                  <c:v>11.824621627056295</c:v>
                </c:pt>
                <c:pt idx="253">
                  <c:v>11.845626473750272</c:v>
                </c:pt>
                <c:pt idx="254">
                  <c:v>11.866447974467246</c:v>
                </c:pt>
                <c:pt idx="255">
                  <c:v>11.887087341736198</c:v>
                </c:pt>
                <c:pt idx="256">
                  <c:v>11.907545790900425</c:v>
                </c:pt>
                <c:pt idx="257">
                  <c:v>11.927824539752917</c:v>
                </c:pt>
                <c:pt idx="258">
                  <c:v>11.947924808181456</c:v>
                </c:pt>
                <c:pt idx="259">
                  <c:v>11.967847817823316</c:v>
                </c:pt>
                <c:pt idx="260">
                  <c:v>11.9875947917294</c:v>
                </c:pt>
                <c:pt idx="261">
                  <c:v>12.007166954037718</c:v>
                </c:pt>
                <c:pt idx="262">
                  <c:v>12.026565529656025</c:v>
                </c:pt>
                <c:pt idx="263">
                  <c:v>12.045791743953508</c:v>
                </c:pt>
                <c:pt idx="264">
                  <c:v>12.064846822461355</c:v>
                </c:pt>
                <c:pt idx="265">
                  <c:v>12.083731990582088</c:v>
                </c:pt>
                <c:pt idx="266">
                  <c:v>12.102448473307486</c:v>
                </c:pt>
                <c:pt idx="267">
                  <c:v>12.120997494944984</c:v>
                </c:pt>
                <c:pt idx="268">
                  <c:v>12.139380278852361</c:v>
                </c:pt>
                <c:pt idx="269">
                  <c:v>12.15759804718061</c:v>
                </c:pt>
                <c:pt idx="270">
                  <c:v>12.175652020624817</c:v>
                </c:pt>
              </c:numCache>
            </c:numRef>
          </c:xVal>
          <c:yVal>
            <c:numRef>
              <c:f>'8ft'!$H$19:$H$289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55736"/>
        <c:axId val="610856128"/>
      </c:scatterChart>
      <c:valAx>
        <c:axId val="61085573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6128"/>
        <c:crosses val="max"/>
        <c:crossBetween val="midCat"/>
        <c:majorUnit val="2"/>
      </c:valAx>
      <c:valAx>
        <c:axId val="61085612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573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'9ft'!$E$18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2.3984570133843031E-2</c:v>
                </c:pt>
                <c:pt idx="2">
                  <c:v>4.7871681888669929E-2</c:v>
                </c:pt>
                <c:pt idx="3">
                  <c:v>7.1662957546906575E-2</c:v>
                </c:pt>
                <c:pt idx="4">
                  <c:v>9.5359992865779536E-2</c:v>
                </c:pt>
                <c:pt idx="5">
                  <c:v>0.11896435774832406</c:v>
                </c:pt>
                <c:pt idx="6">
                  <c:v>0.14247759689438924</c:v>
                </c:pt>
                <c:pt idx="7">
                  <c:v>0.16590123043234556</c:v>
                </c:pt>
                <c:pt idx="8">
                  <c:v>0.18923675453216993</c:v>
                </c:pt>
                <c:pt idx="9">
                  <c:v>0.21248564200055411</c:v>
                </c:pt>
                <c:pt idx="10">
                  <c:v>0.23564934285865488</c:v>
                </c:pt>
                <c:pt idx="11">
                  <c:v>0.25872928490307723</c:v>
                </c:pt>
                <c:pt idx="12">
                  <c:v>0.28172687425065718</c:v>
                </c:pt>
                <c:pt idx="13">
                  <c:v>0.3046434958675856</c:v>
                </c:pt>
                <c:pt idx="14">
                  <c:v>0.32748051408339174</c:v>
                </c:pt>
                <c:pt idx="15">
                  <c:v>0.35023927309028224</c:v>
                </c:pt>
                <c:pt idx="16">
                  <c:v>0.37292109742831009</c:v>
                </c:pt>
                <c:pt idx="17">
                  <c:v>0.39552729245682705</c:v>
                </c:pt>
                <c:pt idx="18">
                  <c:v>0.41805914481265333</c:v>
                </c:pt>
                <c:pt idx="19">
                  <c:v>0.44051792285537861</c:v>
                </c:pt>
                <c:pt idx="20">
                  <c:v>0.46290487710019063</c:v>
                </c:pt>
                <c:pt idx="21">
                  <c:v>0.48522124063860828</c:v>
                </c:pt>
                <c:pt idx="22">
                  <c:v>0.50746822954748017</c:v>
                </c:pt>
                <c:pt idx="23">
                  <c:v>0.52964704328659151</c:v>
                </c:pt>
                <c:pt idx="24">
                  <c:v>0.55175886508520633</c:v>
                </c:pt>
                <c:pt idx="25">
                  <c:v>0.57380486231785555</c:v>
                </c:pt>
                <c:pt idx="26">
                  <c:v>0.59578618686966611</c:v>
                </c:pt>
                <c:pt idx="27">
                  <c:v>0.61770397549151068</c:v>
                </c:pt>
                <c:pt idx="28">
                  <c:v>0.63955935014524212</c:v>
                </c:pt>
                <c:pt idx="29">
                  <c:v>0.66135341833926253</c:v>
                </c:pt>
                <c:pt idx="30">
                  <c:v>0.68308727345466136</c:v>
                </c:pt>
                <c:pt idx="31">
                  <c:v>0.70476199506214288</c:v>
                </c:pt>
                <c:pt idx="32">
                  <c:v>0.7263786492299481</c:v>
                </c:pt>
                <c:pt idx="33">
                  <c:v>0.74793828882296198</c:v>
                </c:pt>
                <c:pt idx="34">
                  <c:v>0.76944195379318203</c:v>
                </c:pt>
                <c:pt idx="35">
                  <c:v>0.79089067146170944</c:v>
                </c:pt>
                <c:pt idx="36">
                  <c:v>0.81228545679240838</c:v>
                </c:pt>
                <c:pt idx="37">
                  <c:v>0.83362731265736523</c:v>
                </c:pt>
                <c:pt idx="38">
                  <c:v>0.85491723009426068</c:v>
                </c:pt>
                <c:pt idx="39">
                  <c:v>0.87615618855575539</c:v>
                </c:pt>
                <c:pt idx="40">
                  <c:v>0.89734515615096944</c:v>
                </c:pt>
                <c:pt idx="41">
                  <c:v>0.91848508987912025</c:v>
                </c:pt>
                <c:pt idx="42">
                  <c:v>0.93957693585536495</c:v>
                </c:pt>
                <c:pt idx="43">
                  <c:v>0.96062162952887331</c:v>
                </c:pt>
                <c:pt idx="44">
                  <c:v>0.9816200958931377</c:v>
                </c:pt>
                <c:pt idx="45">
                  <c:v>1.0025732496885043</c:v>
                </c:pt>
                <c:pt idx="46">
                  <c:v>1.0234819955968857</c:v>
                </c:pt>
                <c:pt idx="47">
                  <c:v>1.044347228428594</c:v>
                </c:pt>
                <c:pt idx="48">
                  <c:v>1.0651698333011999</c:v>
                </c:pt>
                <c:pt idx="49">
                  <c:v>1.0859506858103016</c:v>
                </c:pt>
                <c:pt idx="50">
                  <c:v>1.106690652192051</c:v>
                </c:pt>
                <c:pt idx="51">
                  <c:v>1.1273905894772522</c:v>
                </c:pt>
                <c:pt idx="52">
                  <c:v>1.1480513456368098</c:v>
                </c:pt>
                <c:pt idx="53">
                  <c:v>1.1686737597182615</c:v>
                </c:pt>
                <c:pt idx="54">
                  <c:v>1.1892586619730878</c:v>
                </c:pt>
                <c:pt idx="55">
                  <c:v>1.2098068739744376</c:v>
                </c:pt>
                <c:pt idx="56">
                  <c:v>1.2303192087248545</c:v>
                </c:pt>
                <c:pt idx="57">
                  <c:v>1.2507964707535291</c:v>
                </c:pt>
                <c:pt idx="58">
                  <c:v>1.2712394562025298</c:v>
                </c:pt>
                <c:pt idx="59">
                  <c:v>1.2916489529013926</c:v>
                </c:pt>
                <c:pt idx="60">
                  <c:v>1.3120257404293632</c:v>
                </c:pt>
                <c:pt idx="61">
                  <c:v>1.3323705901644887</c:v>
                </c:pt>
                <c:pt idx="62">
                  <c:v>1.3526842653186517</c:v>
                </c:pt>
                <c:pt idx="63">
                  <c:v>1.3729675209575183</c:v>
                </c:pt>
                <c:pt idx="64">
                  <c:v>1.3932211040042386</c:v>
                </c:pt>
                <c:pt idx="65">
                  <c:v>1.4134457532255862</c:v>
                </c:pt>
                <c:pt idx="66">
                  <c:v>1.4336421991990556</c:v>
                </c:pt>
                <c:pt idx="67">
                  <c:v>1.4538111642592442</c:v>
                </c:pt>
                <c:pt idx="68">
                  <c:v>1.4739533624216348</c:v>
                </c:pt>
                <c:pt idx="69">
                  <c:v>1.4940694992816521</c:v>
                </c:pt>
                <c:pt idx="70">
                  <c:v>1.5141602718866001</c:v>
                </c:pt>
                <c:pt idx="71">
                  <c:v>1.5342263685777848</c:v>
                </c:pt>
                <c:pt idx="72">
                  <c:v>1.5542684687997961</c:v>
                </c:pt>
                <c:pt idx="73">
                  <c:v>1.5742872428735437</c:v>
                </c:pt>
                <c:pt idx="74">
                  <c:v>1.5942833517292392</c:v>
                </c:pt>
                <c:pt idx="75">
                  <c:v>1.6142574465950572</c:v>
                </c:pt>
                <c:pt idx="76">
                  <c:v>1.6342101686367263</c:v>
                </c:pt>
                <c:pt idx="77">
                  <c:v>1.6541421485427665</c:v>
                </c:pt>
                <c:pt idx="78">
                  <c:v>1.6740540060495421</c:v>
                </c:pt>
                <c:pt idx="79">
                  <c:v>1.6939463493997207</c:v>
                </c:pt>
                <c:pt idx="80">
                  <c:v>1.7138197747271608</c:v>
                </c:pt>
                <c:pt idx="81">
                  <c:v>1.7336748653607175</c:v>
                </c:pt>
                <c:pt idx="82">
                  <c:v>1.7535121910389844</c:v>
                </c:pt>
                <c:pt idx="83">
                  <c:v>1.7733323070276739</c:v>
                </c:pt>
                <c:pt idx="84">
                  <c:v>1.7931357531312229</c:v>
                </c:pt>
                <c:pt idx="85">
                  <c:v>1.8129230525904387</c:v>
                </c:pt>
                <c:pt idx="86">
                  <c:v>1.8326947108586933</c:v>
                </c:pt>
                <c:pt idx="87">
                  <c:v>1.8524512142505147</c:v>
                </c:pt>
                <c:pt idx="88">
                  <c:v>1.8721930284586288</c:v>
                </c:pt>
                <c:pt idx="89">
                  <c:v>1.8919205969387904</c:v>
                </c:pt>
                <c:pt idx="90">
                  <c:v>1.9116343391663675</c:v>
                </c:pt>
                <c:pt idx="91">
                  <c:v>1.9313346487747871</c:v>
                </c:pt>
                <c:pt idx="92">
                  <c:v>1.9510218915937634</c:v>
                </c:pt>
                <c:pt idx="93">
                  <c:v>1.9706964036146237</c:v>
                </c:pt>
                <c:pt idx="94">
                  <c:v>1.9903584889207513</c:v>
                </c:pt>
                <c:pt idx="95">
                  <c:v>2.0100084176324984</c:v>
                </c:pt>
                <c:pt idx="96">
                  <c:v>2.0296464239268435</c:v>
                </c:pt>
                <c:pt idx="97">
                  <c:v>2.0492727042011105</c:v>
                </c:pt>
                <c:pt idx="98">
                  <c:v>2.0688874154555439</c:v>
                </c:pt>
                <c:pt idx="99">
                  <c:v>2.0884906739697717</c:v>
                </c:pt>
                <c:pt idx="100">
                  <c:v>2.1080825543418955</c:v>
                </c:pt>
                <c:pt idx="101">
                  <c:v>2.1276630889457429</c:v>
                </c:pt>
                <c:pt idx="102">
                  <c:v>2.1472322678423499</c:v>
                </c:pt>
                <c:pt idx="103">
                  <c:v>2.166790039157954</c:v>
                </c:pt>
                <c:pt idx="104">
                  <c:v>2.1863363099154198</c:v>
                </c:pt>
                <c:pt idx="105">
                  <c:v>2.205870947282258</c:v>
                </c:pt>
                <c:pt idx="106">
                  <c:v>2.2253937801789903</c:v>
                </c:pt>
                <c:pt idx="107">
                  <c:v>2.2449046011784937</c:v>
                </c:pt>
                <c:pt idx="108">
                  <c:v>2.2644031686207824</c:v>
                </c:pt>
                <c:pt idx="109">
                  <c:v>2.2838892088680751</c:v>
                </c:pt>
                <c:pt idx="110">
                  <c:v>2.303362418630615</c:v>
                </c:pt>
                <c:pt idx="111">
                  <c:v>2.3228224673029274</c:v>
                </c:pt>
                <c:pt idx="112">
                  <c:v>2.3422689992612487</c:v>
                </c:pt>
                <c:pt idx="113">
                  <c:v>2.361701636084327</c:v>
                </c:pt>
                <c:pt idx="114">
                  <c:v>2.3811199786705766</c:v>
                </c:pt>
                <c:pt idx="115">
                  <c:v>2.4005236092340336</c:v>
                </c:pt>
                <c:pt idx="116">
                  <c:v>2.419912093169398</c:v>
                </c:pt>
                <c:pt idx="117">
                  <c:v>2.4392849807826011</c:v>
                </c:pt>
                <c:pt idx="118">
                  <c:v>2.4586418088879465</c:v>
                </c:pt>
                <c:pt idx="119">
                  <c:v>2.4779821022761479</c:v>
                </c:pt>
                <c:pt idx="120">
                  <c:v>2.4973053750597449</c:v>
                </c:pt>
                <c:pt idx="121">
                  <c:v>2.5166111319036961</c:v>
                </c:pt>
                <c:pt idx="122">
                  <c:v>2.5358988691496007</c:v>
                </c:pt>
                <c:pt idx="123">
                  <c:v>2.5551680758421944</c:v>
                </c:pt>
                <c:pt idx="124">
                  <c:v>2.5744182346666213</c:v>
                </c:pt>
                <c:pt idx="125">
                  <c:v>2.5936488228046346</c:v>
                </c:pt>
                <c:pt idx="126">
                  <c:v>2.6128593127173878</c:v>
                </c:pt>
                <c:pt idx="127">
                  <c:v>2.6320491728619237</c:v>
                </c:pt>
                <c:pt idx="128">
                  <c:v>2.6512178683478735</c:v>
                </c:pt>
                <c:pt idx="129">
                  <c:v>2.6703648615403033</c:v>
                </c:pt>
                <c:pt idx="130">
                  <c:v>2.6894896126140684</c:v>
                </c:pt>
                <c:pt idx="131">
                  <c:v>2.7085915800645033</c:v>
                </c:pt>
                <c:pt idx="132">
                  <c:v>2.7276702211787791</c:v>
                </c:pt>
                <c:pt idx="133">
                  <c:v>2.7467249924718065</c:v>
                </c:pt>
                <c:pt idx="134">
                  <c:v>2.76575535009014</c:v>
                </c:pt>
                <c:pt idx="135">
                  <c:v>2.7847607501869742</c:v>
                </c:pt>
                <c:pt idx="136">
                  <c:v>2.8037406492709795</c:v>
                </c:pt>
                <c:pt idx="137">
                  <c:v>2.8226945045314284</c:v>
                </c:pt>
                <c:pt idx="138">
                  <c:v>2.8416217741417951</c:v>
                </c:pt>
                <c:pt idx="139">
                  <c:v>2.8605219175437697</c:v>
                </c:pt>
                <c:pt idx="140">
                  <c:v>2.8793943957134212</c:v>
                </c:pt>
                <c:pt idx="141">
                  <c:v>2.8982386714110517</c:v>
                </c:pt>
                <c:pt idx="142">
                  <c:v>2.9170542094161194</c:v>
                </c:pt>
                <c:pt idx="143">
                  <c:v>2.9358404767484632</c:v>
                </c:pt>
                <c:pt idx="144">
                  <c:v>2.9545969428769223</c:v>
                </c:pt>
                <c:pt idx="145">
                  <c:v>2.9733230799163417</c:v>
                </c:pt>
                <c:pt idx="146">
                  <c:v>2.9920183628138375</c:v>
                </c:pt>
                <c:pt idx="147">
                  <c:v>3.0106822695251161</c:v>
                </c:pt>
                <c:pt idx="148">
                  <c:v>3.029314281181553</c:v>
                </c:pt>
                <c:pt idx="149">
                  <c:v>3.0479138822486713</c:v>
                </c:pt>
                <c:pt idx="150">
                  <c:v>3.0664805606765908</c:v>
                </c:pt>
                <c:pt idx="151">
                  <c:v>3.0850138080429654</c:v>
                </c:pt>
                <c:pt idx="152">
                  <c:v>3.1035131196888752</c:v>
                </c:pt>
                <c:pt idx="153">
                  <c:v>3.121977994848093</c:v>
                </c:pt>
                <c:pt idx="154">
                  <c:v>3.1404079367701101</c:v>
                </c:pt>
                <c:pt idx="155">
                  <c:v>3.1588024528372642</c:v>
                </c:pt>
                <c:pt idx="156">
                  <c:v>3.1771610546762825</c:v>
                </c:pt>
                <c:pt idx="157">
                  <c:v>3.1954832582645301</c:v>
                </c:pt>
                <c:pt idx="158">
                  <c:v>3.2137685840312167</c:v>
                </c:pt>
                <c:pt idx="159">
                  <c:v>3.2320165569538069</c:v>
                </c:pt>
                <c:pt idx="160">
                  <c:v>3.250226706649844</c:v>
                </c:pt>
                <c:pt idx="161">
                  <c:v>3.2683985674643892</c:v>
                </c:pt>
                <c:pt idx="162">
                  <c:v>3.286531678553259</c:v>
                </c:pt>
                <c:pt idx="163">
                  <c:v>3.3046255839622267</c:v>
                </c:pt>
                <c:pt idx="164">
                  <c:v>3.3226798327023443</c:v>
                </c:pt>
                <c:pt idx="165">
                  <c:v>3.3406939788215246</c:v>
                </c:pt>
                <c:pt idx="166">
                  <c:v>3.3586675814725186</c:v>
                </c:pt>
                <c:pt idx="167">
                  <c:v>3.3766002049774082</c:v>
                </c:pt>
                <c:pt idx="168">
                  <c:v>3.3944914188887299</c:v>
                </c:pt>
                <c:pt idx="169">
                  <c:v>3.4123407980473335</c:v>
                </c:pt>
                <c:pt idx="170">
                  <c:v>3.4301479226370755</c:v>
                </c:pt>
                <c:pt idx="171">
                  <c:v>3.4479123782364431</c:v>
                </c:pt>
                <c:pt idx="172">
                  <c:v>3.4656337558671888</c:v>
                </c:pt>
                <c:pt idx="173">
                  <c:v>3.4833116520400655</c:v>
                </c:pt>
                <c:pt idx="174">
                  <c:v>3.5009456687977338</c:v>
                </c:pt>
                <c:pt idx="175">
                  <c:v>3.5185354137549183</c:v>
                </c:pt>
                <c:pt idx="176">
                  <c:v>3.5360805001358786</c:v>
                </c:pt>
                <c:pt idx="177">
                  <c:v>3.5535805468092656</c:v>
                </c:pt>
                <c:pt idx="178">
                  <c:v>3.5710351783204235</c:v>
                </c:pt>
                <c:pt idx="179">
                  <c:v>3.5884440249211953</c:v>
                </c:pt>
                <c:pt idx="180">
                  <c:v>3.6058067225972974</c:v>
                </c:pt>
                <c:pt idx="181">
                  <c:v>3.6231229130933089</c:v>
                </c:pt>
                <c:pt idx="182">
                  <c:v>3.6403922439353367</c:v>
                </c:pt>
                <c:pt idx="183">
                  <c:v>3.6576143684514046</c:v>
                </c:pt>
                <c:pt idx="184">
                  <c:v>3.6747889457896181</c:v>
                </c:pt>
                <c:pt idx="185">
                  <c:v>3.6919156409341505</c:v>
                </c:pt>
                <c:pt idx="186">
                  <c:v>3.7089941247191005</c:v>
                </c:pt>
                <c:pt idx="187">
                  <c:v>3.7260240738402661</c:v>
                </c:pt>
                <c:pt idx="188">
                  <c:v>3.7430051708648788</c:v>
                </c:pt>
                <c:pt idx="189">
                  <c:v>3.7599371042393432</c:v>
                </c:pt>
                <c:pt idx="190">
                  <c:v>3.7768195682950223</c:v>
                </c:pt>
                <c:pt idx="191">
                  <c:v>3.7936522632521146</c:v>
                </c:pt>
                <c:pt idx="192">
                  <c:v>3.8104348952216607</c:v>
                </c:pt>
                <c:pt idx="193">
                  <c:v>3.8271671762057191</c:v>
                </c:pt>
                <c:pt idx="194">
                  <c:v>3.8438488240957569</c:v>
                </c:pt>
                <c:pt idx="195">
                  <c:v>3.860479562669286</c:v>
                </c:pt>
                <c:pt idx="196">
                  <c:v>3.8770591215847916</c:v>
                </c:pt>
                <c:pt idx="197">
                  <c:v>3.8935872363749859</c:v>
                </c:pt>
                <c:pt idx="198">
                  <c:v>3.9100636484384275</c:v>
                </c:pt>
                <c:pt idx="199">
                  <c:v>3.9264881050295406</c:v>
                </c:pt>
                <c:pt idx="200">
                  <c:v>3.9428603592470761</c:v>
                </c:pt>
                <c:pt idx="201">
                  <c:v>3.9591801700210456</c:v>
                </c:pt>
                <c:pt idx="202">
                  <c:v>3.9754473020981673</c:v>
                </c:pt>
                <c:pt idx="203">
                  <c:v>3.991661526025859</c:v>
                </c:pt>
                <c:pt idx="204">
                  <c:v>4.0078226181348144</c:v>
                </c:pt>
                <c:pt idx="205">
                  <c:v>4.0239303605201968</c:v>
                </c:pt>
                <c:pt idx="206">
                  <c:v>4.0399845410214832</c:v>
                </c:pt>
                <c:pt idx="207">
                  <c:v>4.0559849532009986</c:v>
                </c:pt>
                <c:pt idx="208">
                  <c:v>4.0719313963211681</c:v>
                </c:pt>
                <c:pt idx="209">
                  <c:v>4.0878236753205268</c:v>
                </c:pt>
                <c:pt idx="210">
                  <c:v>4.1036616007885165</c:v>
                </c:pt>
                <c:pt idx="211">
                  <c:v>4.1194449889391054</c:v>
                </c:pt>
                <c:pt idx="212">
                  <c:v>4.1351736615832619</c:v>
                </c:pt>
                <c:pt idx="213">
                  <c:v>4.1508474461003164</c:v>
                </c:pt>
                <c:pt idx="214">
                  <c:v>4.1664661754082433</c:v>
                </c:pt>
                <c:pt idx="215">
                  <c:v>4.1820296879328964</c:v>
                </c:pt>
                <c:pt idx="216">
                  <c:v>4.1975378275762276</c:v>
                </c:pt>
                <c:pt idx="217">
                  <c:v>4.2129904436835197</c:v>
                </c:pt>
                <c:pt idx="218">
                  <c:v>4.2283873910096714</c:v>
                </c:pt>
                <c:pt idx="219">
                  <c:v>4.2437285296845566</c:v>
                </c:pt>
                <c:pt idx="220">
                  <c:v>4.2590137251774927</c:v>
                </c:pt>
                <c:pt idx="221">
                  <c:v>4.274242848260851</c:v>
                </c:pt>
                <c:pt idx="222">
                  <c:v>4.2894157749728352</c:v>
                </c:pt>
                <c:pt idx="223">
                  <c:v>4.3045323865794582</c:v>
                </c:pt>
                <c:pt idx="224">
                  <c:v>4.3195925695357493</c:v>
                </c:pt>
                <c:pt idx="225">
                  <c:v>4.3345962154462185</c:v>
                </c:pt>
                <c:pt idx="226">
                  <c:v>4.349543221024609</c:v>
                </c:pt>
                <c:pt idx="227">
                  <c:v>4.3644334880529634</c:v>
                </c:pt>
                <c:pt idx="228">
                  <c:v>4.3792669233400341</c:v>
                </c:pt>
                <c:pt idx="229">
                  <c:v>4.3940434386790654</c:v>
                </c:pt>
                <c:pt idx="230">
                  <c:v>4.4087629508049746</c:v>
                </c:pt>
                <c:pt idx="231">
                  <c:v>4.4234253813509561</c:v>
                </c:pt>
                <c:pt idx="232">
                  <c:v>4.4380306568045427</c:v>
                </c:pt>
                <c:pt idx="233">
                  <c:v>4.4525787084631432</c:v>
                </c:pt>
                <c:pt idx="234">
                  <c:v>4.4670694723890847</c:v>
                </c:pt>
                <c:pt idx="235">
                  <c:v>4.4815028893641884</c:v>
                </c:pt>
                <c:pt idx="236">
                  <c:v>4.4958789048438961</c:v>
                </c:pt>
                <c:pt idx="237">
                  <c:v>4.5101974689109836</c:v>
                </c:pt>
                <c:pt idx="238">
                  <c:v>4.5244585362288765</c:v>
                </c:pt>
                <c:pt idx="239">
                  <c:v>4.538662065994596</c:v>
                </c:pt>
                <c:pt idx="240">
                  <c:v>4.5528080218913551</c:v>
                </c:pt>
                <c:pt idx="241">
                  <c:v>4.5668963720408389</c:v>
                </c:pt>
                <c:pt idx="242">
                  <c:v>4.5809270889551756</c:v>
                </c:pt>
                <c:pt idx="243">
                  <c:v>4.5949001494886357</c:v>
                </c:pt>
                <c:pt idx="244">
                  <c:v>4.6088155347890742</c:v>
                </c:pt>
                <c:pt idx="245">
                  <c:v>4.622673230249136</c:v>
                </c:pt>
                <c:pt idx="246">
                  <c:v>4.6364732254572525</c:v>
                </c:pt>
                <c:pt idx="247">
                  <c:v>4.6502155141484458</c:v>
                </c:pt>
                <c:pt idx="248">
                  <c:v>4.6639000941549602</c:v>
                </c:pt>
                <c:pt idx="249">
                  <c:v>4.6775269673567426</c:v>
                </c:pt>
                <c:pt idx="250">
                  <c:v>4.6910961396317949</c:v>
                </c:pt>
                <c:pt idx="251">
                  <c:v>4.7046076208064109</c:v>
                </c:pt>
                <c:pt idx="252">
                  <c:v>4.718061424605323</c:v>
                </c:pt>
                <c:pt idx="253">
                  <c:v>4.7314575686017726</c:v>
                </c:pt>
                <c:pt idx="254">
                  <c:v>4.7447960741675246</c:v>
                </c:pt>
                <c:pt idx="255">
                  <c:v>4.7580769664228457</c:v>
                </c:pt>
                <c:pt idx="256">
                  <c:v>4.7713002741864567</c:v>
                </c:pt>
                <c:pt idx="257">
                  <c:v>4.7844660299254853</c:v>
                </c:pt>
                <c:pt idx="258">
                  <c:v>4.7975742697054278</c:v>
                </c:pt>
                <c:pt idx="259">
                  <c:v>4.8106250331401421</c:v>
                </c:pt>
                <c:pt idx="260">
                  <c:v>4.8236183633418808</c:v>
                </c:pt>
                <c:pt idx="261">
                  <c:v>4.8365543068713857</c:v>
                </c:pt>
                <c:pt idx="262">
                  <c:v>4.8494329136880578</c:v>
                </c:pt>
                <c:pt idx="263">
                  <c:v>4.8622542371002151</c:v>
                </c:pt>
                <c:pt idx="264">
                  <c:v>4.8750183337154498</c:v>
                </c:pt>
                <c:pt idx="265">
                  <c:v>4.8877252633911086</c:v>
                </c:pt>
                <c:pt idx="266">
                  <c:v>4.9003750891848981</c:v>
                </c:pt>
                <c:pt idx="267">
                  <c:v>4.9129678773056336</c:v>
                </c:pt>
                <c:pt idx="268">
                  <c:v>4.9255036970641459</c:v>
                </c:pt>
                <c:pt idx="269">
                  <c:v>4.9379826208243545</c:v>
                </c:pt>
                <c:pt idx="270">
                  <c:v>4.9504047239545201</c:v>
                </c:pt>
              </c:numCache>
            </c:numRef>
          </c:xVal>
          <c:yVal>
            <c:numRef>
              <c:f>'9ft'!$E$19:$E$289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1.8889154147815419</c:v>
                </c:pt>
                <c:pt idx="2">
                  <c:v>2.0225925824567215</c:v>
                </c:pt>
                <c:pt idx="3">
                  <c:v>2.1545362218439705</c:v>
                </c:pt>
                <c:pt idx="4">
                  <c:v>2.2847600055578923</c:v>
                </c:pt>
                <c:pt idx="5">
                  <c:v>2.4132773220708064</c:v>
                </c:pt>
                <c:pt idx="6">
                  <c:v>2.5401012820715994</c:v>
                </c:pt>
                <c:pt idx="7">
                  <c:v>2.6652447246291726</c:v>
                </c:pt>
                <c:pt idx="8">
                  <c:v>2.7887202231673567</c:v>
                </c:pt>
                <c:pt idx="9">
                  <c:v>2.9105400912578645</c:v>
                </c:pt>
                <c:pt idx="10">
                  <c:v>3.0307163882375958</c:v>
                </c:pt>
                <c:pt idx="11">
                  <c:v>3.1492609246563359</c:v>
                </c:pt>
                <c:pt idx="12">
                  <c:v>3.2661852675606529</c:v>
                </c:pt>
                <c:pt idx="13">
                  <c:v>3.3815007456195554</c:v>
                </c:pt>
                <c:pt idx="14">
                  <c:v>3.4952184540972517</c:v>
                </c:pt>
                <c:pt idx="15">
                  <c:v>3.6073492596781351</c:v>
                </c:pt>
                <c:pt idx="16">
                  <c:v>3.7179038051489162</c:v>
                </c:pt>
                <c:pt idx="17">
                  <c:v>3.8268925139426253</c:v>
                </c:pt>
                <c:pt idx="18">
                  <c:v>3.9343255945490254</c:v>
                </c:pt>
                <c:pt idx="19">
                  <c:v>4.0402130447957916</c:v>
                </c:pt>
                <c:pt idx="20">
                  <c:v>4.1445646560046496</c:v>
                </c:pt>
                <c:pt idx="21">
                  <c:v>4.2473900170264933</c:v>
                </c:pt>
                <c:pt idx="22">
                  <c:v>4.3486985181593587</c:v>
                </c:pt>
                <c:pt idx="23">
                  <c:v>4.4484993549529701</c:v>
                </c:pt>
                <c:pt idx="24">
                  <c:v>4.5468015319034398</c:v>
                </c:pt>
                <c:pt idx="25">
                  <c:v>4.6436138660415596</c:v>
                </c:pt>
                <c:pt idx="26">
                  <c:v>4.7389449904180037</c:v>
                </c:pt>
                <c:pt idx="27">
                  <c:v>4.8328033574886247</c:v>
                </c:pt>
                <c:pt idx="28">
                  <c:v>4.92519724240291</c:v>
                </c:pt>
                <c:pt idx="29">
                  <c:v>5.0161347461985626</c:v>
                </c:pt>
                <c:pt idx="30">
                  <c:v>5.1056237989050377</c:v>
                </c:pt>
                <c:pt idx="31">
                  <c:v>5.1936721625587916</c:v>
                </c:pt>
                <c:pt idx="32">
                  <c:v>5.2802874341328696</c:v>
                </c:pt>
                <c:pt idx="33">
                  <c:v>5.3654770483833882</c:v>
                </c:pt>
                <c:pt idx="34">
                  <c:v>5.4492482806153637</c:v>
                </c:pt>
                <c:pt idx="35">
                  <c:v>5.5316082493702554</c:v>
                </c:pt>
                <c:pt idx="36">
                  <c:v>5.6125639190375054</c:v>
                </c:pt>
                <c:pt idx="37">
                  <c:v>5.6921221023922834</c:v>
                </c:pt>
                <c:pt idx="38">
                  <c:v>5.7702894630615589</c:v>
                </c:pt>
                <c:pt idx="39">
                  <c:v>5.8470725179205667</c:v>
                </c:pt>
                <c:pt idx="40">
                  <c:v>5.9224776394216452</c:v>
                </c:pt>
                <c:pt idx="41">
                  <c:v>5.9965110578573766</c:v>
                </c:pt>
                <c:pt idx="42">
                  <c:v>6.0691788635598805</c:v>
                </c:pt>
                <c:pt idx="43">
                  <c:v>6.1404870090380754</c:v>
                </c:pt>
                <c:pt idx="44">
                  <c:v>6.2104413110546428</c:v>
                </c:pt>
                <c:pt idx="45">
                  <c:v>6.2790474526443933</c:v>
                </c:pt>
                <c:pt idx="46">
                  <c:v>6.3463109850756823</c:v>
                </c:pt>
                <c:pt idx="47">
                  <c:v>6.4122373297564694</c:v>
                </c:pt>
                <c:pt idx="48">
                  <c:v>6.4768317800865889</c:v>
                </c:pt>
                <c:pt idx="49">
                  <c:v>6.5400995032577454</c:v>
                </c:pt>
                <c:pt idx="50">
                  <c:v>6.6020455420027213</c:v>
                </c:pt>
                <c:pt idx="51">
                  <c:v>6.6626748162952554</c:v>
                </c:pt>
                <c:pt idx="52">
                  <c:v>6.7219921250020196</c:v>
                </c:pt>
                <c:pt idx="53">
                  <c:v>6.7800021474881049</c:v>
                </c:pt>
                <c:pt idx="54">
                  <c:v>6.8367094451774051</c:v>
                </c:pt>
                <c:pt idx="55">
                  <c:v>6.8921184630692842</c:v>
                </c:pt>
                <c:pt idx="56">
                  <c:v>6.9462335312128962</c:v>
                </c:pt>
                <c:pt idx="57">
                  <c:v>6.9990588661405466</c:v>
                </c:pt>
                <c:pt idx="58">
                  <c:v>7.050598572261471</c:v>
                </c:pt>
                <c:pt idx="59">
                  <c:v>7.1008566432174467</c:v>
                </c:pt>
                <c:pt idx="60">
                  <c:v>7.1498369632016647</c:v>
                </c:pt>
                <c:pt idx="61">
                  <c:v>7.197543308242337</c:v>
                </c:pt>
                <c:pt idx="62">
                  <c:v>7.2439793474525667</c:v>
                </c:pt>
                <c:pt idx="63">
                  <c:v>7.2891486442480709</c:v>
                </c:pt>
                <c:pt idx="64">
                  <c:v>7.3330546575344391</c:v>
                </c:pt>
                <c:pt idx="65">
                  <c:v>7.375700742865706</c:v>
                </c:pt>
                <c:pt idx="66">
                  <c:v>7.4170901535761571</c:v>
                </c:pt>
                <c:pt idx="67">
                  <c:v>7.4572260418874405</c:v>
                </c:pt>
                <c:pt idx="68">
                  <c:v>7.4961114599932532</c:v>
                </c:pt>
                <c:pt idx="69">
                  <c:v>7.5337493611240927</c:v>
                </c:pt>
                <c:pt idx="70">
                  <c:v>7.5701426005948642</c:v>
                </c:pt>
                <c:pt idx="71">
                  <c:v>7.6052939368384544</c:v>
                </c:pt>
                <c:pt idx="72">
                  <c:v>7.6392060324287892</c:v>
                </c:pt>
                <c:pt idx="73">
                  <c:v>7.6718814550973828</c:v>
                </c:pt>
                <c:pt idx="74">
                  <c:v>7.7033226787479609</c:v>
                </c:pt>
                <c:pt idx="75">
                  <c:v>7.7335320844744198</c:v>
                </c:pt>
                <c:pt idx="76">
                  <c:v>7.7625119615882285</c:v>
                </c:pt>
                <c:pt idx="77">
                  <c:v>7.7902645086623377</c:v>
                </c:pt>
                <c:pt idx="78">
                  <c:v>7.8167918345998428</c:v>
                </c:pt>
                <c:pt idx="79">
                  <c:v>7.8420959597370121</c:v>
                </c:pt>
                <c:pt idx="80">
                  <c:v>7.866178816991928</c:v>
                </c:pt>
                <c:pt idx="81">
                  <c:v>7.8890422530719011</c:v>
                </c:pt>
                <c:pt idx="82">
                  <c:v>7.9106880297550308</c:v>
                </c:pt>
                <c:pt idx="83">
                  <c:v>7.9311178252638843</c:v>
                </c:pt>
                <c:pt idx="84">
                  <c:v>7.9503332357521836</c:v>
                </c:pt>
                <c:pt idx="85">
                  <c:v>7.9683357769287317</c:v>
                </c:pt>
                <c:pt idx="86">
                  <c:v>7.9851268858464204</c:v>
                </c:pt>
                <c:pt idx="87">
                  <c:v>8.0007079228881093</c:v>
                </c:pt>
                <c:pt idx="88">
                  <c:v>8.0150801739851403</c:v>
                </c:pt>
                <c:pt idx="89">
                  <c:v>8.0282448531081592</c:v>
                </c:pt>
                <c:pt idx="90">
                  <c:v>8.0402031050732354</c:v>
                </c:pt>
                <c:pt idx="91">
                  <c:v>8.0509560087086349</c:v>
                </c:pt>
                <c:pt idx="92">
                  <c:v>8.0605045804281499</c:v>
                </c:pt>
                <c:pt idx="93">
                  <c:v>8.0688497782549895</c:v>
                </c:pt>
                <c:pt idx="94">
                  <c:v>8.0759925063347762</c:v>
                </c:pt>
                <c:pt idx="95">
                  <c:v>8.0819336199664722</c:v>
                </c:pt>
                <c:pt idx="96">
                  <c:v>8.0866739311653451</c:v>
                </c:pt>
                <c:pt idx="97">
                  <c:v>8.0902142147522422</c:v>
                </c:pt>
                <c:pt idx="98">
                  <c:v>8.092555214939118</c:v>
                </c:pt>
                <c:pt idx="99">
                  <c:v>8.0936976523534216</c:v>
                </c:pt>
                <c:pt idx="100">
                  <c:v>8.0936422314161227</c:v>
                </c:pt>
                <c:pt idx="101">
                  <c:v>8.0923896479629924</c:v>
                </c:pt>
                <c:pt idx="102">
                  <c:v>8.089940596979563</c:v>
                </c:pt>
                <c:pt idx="103">
                  <c:v>8.0862957803098432</c:v>
                </c:pt>
                <c:pt idx="104">
                  <c:v>8.0814559141988802</c:v>
                </c:pt>
                <c:pt idx="105">
                  <c:v>8.075421736539738</c:v>
                </c:pt>
                <c:pt idx="106">
                  <c:v>8.0681940137147201</c:v>
                </c:pt>
                <c:pt idx="107">
                  <c:v>8.0597735469459444</c:v>
                </c:pt>
                <c:pt idx="108">
                  <c:v>8.0501611780982927</c:v>
                </c:pt>
                <c:pt idx="109">
                  <c:v>8.0393577949052037</c:v>
                </c:pt>
                <c:pt idx="110">
                  <c:v>8.0273643356121216</c:v>
                </c:pt>
                <c:pt idx="111">
                  <c:v>8.014181793052316</c:v>
                </c:pt>
                <c:pt idx="112">
                  <c:v>7.9998112181844725</c:v>
                </c:pt>
                <c:pt idx="113">
                  <c:v>7.9842537231311344</c:v>
                </c:pt>
                <c:pt idx="114">
                  <c:v>7.967510483762462</c:v>
                </c:pt>
                <c:pt idx="115">
                  <c:v>7.9495827418716107</c:v>
                </c:pt>
                <c:pt idx="116">
                  <c:v>7.9304718069873612</c:v>
                </c:pt>
                <c:pt idx="117">
                  <c:v>7.9101790578672295</c:v>
                </c:pt>
                <c:pt idx="118">
                  <c:v>7.8887059437108364</c:v>
                </c:pt>
                <c:pt idx="119">
                  <c:v>7.8660539851293869</c:v>
                </c:pt>
                <c:pt idx="120">
                  <c:v>7.8422247749030243</c:v>
                </c:pt>
                <c:pt idx="121">
                  <c:v>7.8172199785538856</c:v>
                </c:pt>
                <c:pt idx="122">
                  <c:v>7.7910413347589786</c:v>
                </c:pt>
                <c:pt idx="123">
                  <c:v>7.7636906556236749</c:v>
                </c:pt>
                <c:pt idx="124">
                  <c:v>7.7351698268336309</c:v>
                </c:pt>
                <c:pt idx="125">
                  <c:v>7.7054808077003685</c:v>
                </c:pt>
                <c:pt idx="126">
                  <c:v>7.6746256311134937</c:v>
                </c:pt>
                <c:pt idx="127">
                  <c:v>7.6426064034106167</c:v>
                </c:pt>
                <c:pt idx="128">
                  <c:v>7.6094253041743904</c:v>
                </c:pt>
                <c:pt idx="129">
                  <c:v>7.57508458596471</c:v>
                </c:pt>
                <c:pt idx="130">
                  <c:v>7.5395865739929304</c:v>
                </c:pt>
                <c:pt idx="131">
                  <c:v>7.5029336657439751</c:v>
                </c:pt>
                <c:pt idx="132">
                  <c:v>7.4651283305513871</c:v>
                </c:pt>
                <c:pt idx="133">
                  <c:v>7.4261731091296541</c:v>
                </c:pt>
                <c:pt idx="134">
                  <c:v>7.3860706130675702</c:v>
                </c:pt>
                <c:pt idx="135">
                  <c:v>7.3448235242858919</c:v>
                </c:pt>
                <c:pt idx="136">
                  <c:v>7.3024345944621309</c:v>
                </c:pt>
                <c:pt idx="137">
                  <c:v>7.2589066444249797</c:v>
                </c:pt>
                <c:pt idx="138">
                  <c:v>7.2142425635205658</c:v>
                </c:pt>
                <c:pt idx="139">
                  <c:v>7.1684453089524904</c:v>
                </c:pt>
                <c:pt idx="140">
                  <c:v>7.1215179050973774</c:v>
                </c:pt>
                <c:pt idx="141">
                  <c:v>7.0734634427975065</c:v>
                </c:pt>
                <c:pt idx="142">
                  <c:v>7.0242850786319302</c:v>
                </c:pt>
                <c:pt idx="143">
                  <c:v>6.9739860341673596</c:v>
                </c:pt>
                <c:pt idx="144">
                  <c:v>6.9225695951899882</c:v>
                </c:pt>
                <c:pt idx="145">
                  <c:v>6.8700391109193371</c:v>
                </c:pt>
                <c:pt idx="146">
                  <c:v>6.8163979932051122</c:v>
                </c:pt>
                <c:pt idx="147">
                  <c:v>6.7616497157080104</c:v>
                </c:pt>
                <c:pt idx="148">
                  <c:v>6.7057978130653488</c:v>
                </c:pt>
                <c:pt idx="149">
                  <c:v>6.6488458800423276</c:v>
                </c:pt>
                <c:pt idx="150">
                  <c:v>6.5907975706697215</c:v>
                </c:pt>
                <c:pt idx="151">
                  <c:v>6.5316565973687259</c:v>
                </c:pt>
                <c:pt idx="152">
                  <c:v>6.4714267300636727</c:v>
                </c:pt>
                <c:pt idx="153">
                  <c:v>6.4101117952832984</c:v>
                </c:pt>
                <c:pt idx="154">
                  <c:v>6.3477156752512087</c:v>
                </c:pt>
                <c:pt idx="155">
                  <c:v>6.284242306966183</c:v>
                </c:pt>
                <c:pt idx="156">
                  <c:v>6.2196956812729258</c:v>
                </c:pt>
                <c:pt idx="157">
                  <c:v>6.1540798419238589</c:v>
                </c:pt>
                <c:pt idx="158">
                  <c:v>6.0873988846325426</c:v>
                </c:pt>
                <c:pt idx="159">
                  <c:v>6.0196569561192801</c:v>
                </c:pt>
                <c:pt idx="160">
                  <c:v>5.9508582531494705</c:v>
                </c:pt>
                <c:pt idx="161">
                  <c:v>5.8810070215652397</c:v>
                </c:pt>
                <c:pt idx="162">
                  <c:v>5.810107555310891</c:v>
                </c:pt>
                <c:pt idx="163">
                  <c:v>5.7381641954526863</c:v>
                </c:pt>
                <c:pt idx="164">
                  <c:v>5.6651813291934774</c:v>
                </c:pt>
                <c:pt idx="165">
                  <c:v>5.5911633888826824</c:v>
                </c:pt>
                <c:pt idx="166">
                  <c:v>5.5161148510221052</c:v>
                </c:pt>
                <c:pt idx="167">
                  <c:v>5.4400402352680821</c:v>
                </c:pt>
                <c:pt idx="168">
                  <c:v>5.3629441034304328</c:v>
                </c:pt>
                <c:pt idx="169">
                  <c:v>5.2848310584686846</c:v>
                </c:pt>
                <c:pt idx="170">
                  <c:v>5.2057057434860372</c:v>
                </c:pt>
                <c:pt idx="171">
                  <c:v>5.125572840721512</c:v>
                </c:pt>
                <c:pt idx="172">
                  <c:v>5.0444370705407486</c:v>
                </c:pt>
                <c:pt idx="173">
                  <c:v>4.9623031904258736</c:v>
                </c:pt>
                <c:pt idx="174">
                  <c:v>4.879175993964882</c:v>
                </c:pt>
                <c:pt idx="175">
                  <c:v>4.7950603098409594</c:v>
                </c:pt>
                <c:pt idx="176">
                  <c:v>4.7099610008221564</c:v>
                </c:pt>
                <c:pt idx="177">
                  <c:v>4.6238829627518294</c:v>
                </c:pt>
                <c:pt idx="178">
                  <c:v>4.536831123540253</c:v>
                </c:pt>
                <c:pt idx="179">
                  <c:v>4.4488104421577956</c:v>
                </c:pt>
                <c:pt idx="180">
                  <c:v>4.3598259076300545</c:v>
                </c:pt>
                <c:pt idx="181">
                  <c:v>4.2698825380353194</c:v>
                </c:pt>
                <c:pt idx="182">
                  <c:v>4.178985379504752</c:v>
                </c:pt>
                <c:pt idx="183">
                  <c:v>4.0871395052256387</c:v>
                </c:pt>
                <c:pt idx="184">
                  <c:v>3.994350014448075</c:v>
                </c:pt>
                <c:pt idx="185">
                  <c:v>3.9006220314954363</c:v>
                </c:pt>
                <c:pt idx="186">
                  <c:v>3.8059607047789741</c:v>
                </c:pt>
                <c:pt idx="187">
                  <c:v>3.7103712058168736</c:v>
                </c:pt>
                <c:pt idx="188">
                  <c:v>3.6138587282581001</c:v>
                </c:pt>
                <c:pt idx="189">
                  <c:v>3.5164284869113516</c:v>
                </c:pt>
                <c:pt idx="190">
                  <c:v>3.4180857167794296</c:v>
                </c:pt>
                <c:pt idx="191">
                  <c:v>3.3188356720993291</c:v>
                </c:pt>
                <c:pt idx="192">
                  <c:v>3.2186836253883455</c:v>
                </c:pt>
                <c:pt idx="193">
                  <c:v>3.1176348664964801</c:v>
                </c:pt>
                <c:pt idx="194">
                  <c:v>3.015694701665427</c:v>
                </c:pt>
                <c:pt idx="195">
                  <c:v>2.9128684525944082</c:v>
                </c:pt>
                <c:pt idx="196">
                  <c:v>2.8091614555131201</c:v>
                </c:pt>
                <c:pt idx="197">
                  <c:v>2.7045790602620428</c:v>
                </c:pt>
                <c:pt idx="198">
                  <c:v>2.5991266293803608</c:v>
                </c:pt>
                <c:pt idx="199">
                  <c:v>2.49280953720173</c:v>
                </c:pt>
                <c:pt idx="200">
                  <c:v>2.3856331689581176</c:v>
                </c:pt>
                <c:pt idx="201">
                  <c:v>2.2776029198919399</c:v>
                </c:pt>
                <c:pt idx="202">
                  <c:v>2.1687241943767055</c:v>
                </c:pt>
                <c:pt idx="203">
                  <c:v>2.0590024050463729</c:v>
                </c:pt>
                <c:pt idx="204">
                  <c:v>1.948442971933612</c:v>
                </c:pt>
                <c:pt idx="205">
                  <c:v>1.8370513216171633</c:v>
                </c:pt>
                <c:pt idx="206">
                  <c:v>1.7248328863784703</c:v>
                </c:pt>
                <c:pt idx="207">
                  <c:v>1.6117931033677588</c:v>
                </c:pt>
                <c:pt idx="208">
                  <c:v>1.497937413779725</c:v>
                </c:pt>
                <c:pt idx="209">
                  <c:v>1.3832712620389895</c:v>
                </c:pt>
                <c:pt idx="210">
                  <c:v>1.2678000949954631</c:v>
                </c:pt>
                <c:pt idx="211">
                  <c:v>1.1515293611297666</c:v>
                </c:pt>
                <c:pt idx="212">
                  <c:v>1.0344645097688339</c:v>
                </c:pt>
                <c:pt idx="213">
                  <c:v>0.91661099031182514</c:v>
                </c:pt>
                <c:pt idx="214">
                  <c:v>0.79797425146646628</c:v>
                </c:pt>
                <c:pt idx="215">
                  <c:v>0.67855974049592271</c:v>
                </c:pt>
                <c:pt idx="216">
                  <c:v>0.55837290247631122</c:v>
                </c:pt>
                <c:pt idx="217">
                  <c:v>0.43741917956494375</c:v>
                </c:pt>
                <c:pt idx="218">
                  <c:v>0.31570401027938999</c:v>
                </c:pt>
                <c:pt idx="219">
                  <c:v>0.19323282878743989</c:v>
                </c:pt>
                <c:pt idx="220">
                  <c:v>7.0011064208038806E-2</c:v>
                </c:pt>
                <c:pt idx="221">
                  <c:v>-5.3955860076738263E-2</c:v>
                </c:pt>
                <c:pt idx="222">
                  <c:v>-0.17866252709861385</c:v>
                </c:pt>
                <c:pt idx="223">
                  <c:v>-0.3041035269688836</c:v>
                </c:pt>
                <c:pt idx="224">
                  <c:v>-0.43027345753299445</c:v>
                </c:pt>
                <c:pt idx="225">
                  <c:v>-0.55716692501388498</c:v>
                </c:pt>
                <c:pt idx="226">
                  <c:v>-0.68477854464405519</c:v>
                </c:pt>
                <c:pt idx="227">
                  <c:v>-0.81310294128633742</c:v>
                </c:pt>
                <c:pt idx="228">
                  <c:v>-0.94213475004334879</c:v>
                </c:pt>
                <c:pt idx="229">
                  <c:v>-1.071868616855608</c:v>
                </c:pt>
                <c:pt idx="230">
                  <c:v>-1.2022991990883092</c:v>
                </c:pt>
                <c:pt idx="231">
                  <c:v>-1.3334211661067472</c:v>
                </c:pt>
                <c:pt idx="232">
                  <c:v>-1.4652291998403977</c:v>
                </c:pt>
                <c:pt idx="233">
                  <c:v>-1.5977179953356588</c:v>
                </c:pt>
                <c:pt idx="234">
                  <c:v>-1.7308822612972665</c:v>
                </c:pt>
                <c:pt idx="235">
                  <c:v>-1.8647167206184028</c:v>
                </c:pt>
                <c:pt idx="236">
                  <c:v>-1.9992161108995177</c:v>
                </c:pt>
                <c:pt idx="237">
                  <c:v>-2.1343751849558954</c:v>
                </c:pt>
                <c:pt idx="238">
                  <c:v>-2.2701887113139931</c:v>
                </c:pt>
                <c:pt idx="239">
                  <c:v>-2.406651474696595</c:v>
                </c:pt>
                <c:pt idx="240">
                  <c:v>-2.5437582764968187</c:v>
                </c:pt>
                <c:pt idx="241">
                  <c:v>-2.6815039352410213</c:v>
                </c:pt>
                <c:pt idx="242">
                  <c:v>-2.8198832870406556</c:v>
                </c:pt>
                <c:pt idx="243">
                  <c:v>-2.9588911860331328</c:v>
                </c:pt>
                <c:pt idx="244">
                  <c:v>-3.0985225048117448</c:v>
                </c:pt>
                <c:pt idx="245">
                  <c:v>-3.238772134844714</c:v>
                </c:pt>
                <c:pt idx="246">
                  <c:v>-3.3796349868834326</c:v>
                </c:pt>
                <c:pt idx="247">
                  <c:v>-3.5211059913599616</c:v>
                </c:pt>
                <c:pt idx="248">
                  <c:v>-3.6631800987738643</c:v>
                </c:pt>
                <c:pt idx="249">
                  <c:v>-3.805852280068446</c:v>
                </c:pt>
                <c:pt idx="250">
                  <c:v>-3.9491175269964849</c:v>
                </c:pt>
                <c:pt idx="251">
                  <c:v>-4.0929708524755304</c:v>
                </c:pt>
                <c:pt idx="252">
                  <c:v>-4.2374072909328584</c:v>
                </c:pt>
                <c:pt idx="253">
                  <c:v>-4.382421898640172</c:v>
                </c:pt>
                <c:pt idx="254">
                  <c:v>-4.5280097540381323</c:v>
                </c:pt>
                <c:pt idx="255">
                  <c:v>-4.6741659580508204</c:v>
                </c:pt>
                <c:pt idx="256">
                  <c:v>-4.8208856343902191</c:v>
                </c:pt>
                <c:pt idx="257">
                  <c:v>-4.9681639298508182</c:v>
                </c:pt>
                <c:pt idx="258">
                  <c:v>-5.1159960145944403</c:v>
                </c:pt>
                <c:pt idx="259">
                  <c:v>-5.2643770824253879</c:v>
                </c:pt>
                <c:pt idx="260">
                  <c:v>-5.4133023510560188</c:v>
                </c:pt>
                <c:pt idx="261">
                  <c:v>-5.5627670623628553</c:v>
                </c:pt>
                <c:pt idx="262">
                  <c:v>-5.7127664826333326</c:v>
                </c:pt>
                <c:pt idx="263">
                  <c:v>-5.8632959028032996</c:v>
                </c:pt>
                <c:pt idx="264">
                  <c:v>-6.0143506386853769</c:v>
                </c:pt>
                <c:pt idx="265">
                  <c:v>-6.1659260311882917</c:v>
                </c:pt>
                <c:pt idx="266">
                  <c:v>-6.318017446527298</c:v>
                </c:pt>
                <c:pt idx="267">
                  <c:v>-6.4706202764257972</c:v>
                </c:pt>
                <c:pt idx="268">
                  <c:v>-6.6237299383082746</c:v>
                </c:pt>
                <c:pt idx="269">
                  <c:v>-6.7773418754846739</c:v>
                </c:pt>
                <c:pt idx="270">
                  <c:v>-6.9314515573263211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'9ft'!$G$18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2.3984570133843031E-2</c:v>
                </c:pt>
                <c:pt idx="2">
                  <c:v>4.7871681888669929E-2</c:v>
                </c:pt>
                <c:pt idx="3">
                  <c:v>7.1662957546906575E-2</c:v>
                </c:pt>
                <c:pt idx="4">
                  <c:v>9.5359992865779536E-2</c:v>
                </c:pt>
                <c:pt idx="5">
                  <c:v>0.11896435774832406</c:v>
                </c:pt>
                <c:pt idx="6">
                  <c:v>0.14247759689438924</c:v>
                </c:pt>
                <c:pt idx="7">
                  <c:v>0.16590123043234556</c:v>
                </c:pt>
                <c:pt idx="8">
                  <c:v>0.18923675453216993</c:v>
                </c:pt>
                <c:pt idx="9">
                  <c:v>0.21248564200055411</c:v>
                </c:pt>
                <c:pt idx="10">
                  <c:v>0.23564934285865488</c:v>
                </c:pt>
                <c:pt idx="11">
                  <c:v>0.25872928490307723</c:v>
                </c:pt>
                <c:pt idx="12">
                  <c:v>0.28172687425065718</c:v>
                </c:pt>
                <c:pt idx="13">
                  <c:v>0.3046434958675856</c:v>
                </c:pt>
                <c:pt idx="14">
                  <c:v>0.32748051408339174</c:v>
                </c:pt>
                <c:pt idx="15">
                  <c:v>0.35023927309028224</c:v>
                </c:pt>
                <c:pt idx="16">
                  <c:v>0.37292109742831009</c:v>
                </c:pt>
                <c:pt idx="17">
                  <c:v>0.39552729245682705</c:v>
                </c:pt>
                <c:pt idx="18">
                  <c:v>0.41805914481265333</c:v>
                </c:pt>
                <c:pt idx="19">
                  <c:v>0.44051792285537861</c:v>
                </c:pt>
                <c:pt idx="20">
                  <c:v>0.46290487710019063</c:v>
                </c:pt>
                <c:pt idx="21">
                  <c:v>0.48522124063860828</c:v>
                </c:pt>
                <c:pt idx="22">
                  <c:v>0.50746822954748017</c:v>
                </c:pt>
                <c:pt idx="23">
                  <c:v>0.52964704328659151</c:v>
                </c:pt>
                <c:pt idx="24">
                  <c:v>0.55175886508520633</c:v>
                </c:pt>
                <c:pt idx="25">
                  <c:v>0.57380486231785555</c:v>
                </c:pt>
                <c:pt idx="26">
                  <c:v>0.59578618686966611</c:v>
                </c:pt>
                <c:pt idx="27">
                  <c:v>0.61770397549151068</c:v>
                </c:pt>
                <c:pt idx="28">
                  <c:v>0.63955935014524212</c:v>
                </c:pt>
                <c:pt idx="29">
                  <c:v>0.66135341833926253</c:v>
                </c:pt>
                <c:pt idx="30">
                  <c:v>0.68308727345466136</c:v>
                </c:pt>
                <c:pt idx="31">
                  <c:v>0.70476199506214288</c:v>
                </c:pt>
                <c:pt idx="32">
                  <c:v>0.7263786492299481</c:v>
                </c:pt>
                <c:pt idx="33">
                  <c:v>0.74793828882296198</c:v>
                </c:pt>
                <c:pt idx="34">
                  <c:v>0.76944195379318203</c:v>
                </c:pt>
                <c:pt idx="35">
                  <c:v>0.79089067146170944</c:v>
                </c:pt>
                <c:pt idx="36">
                  <c:v>0.81228545679240838</c:v>
                </c:pt>
                <c:pt idx="37">
                  <c:v>0.83362731265736523</c:v>
                </c:pt>
                <c:pt idx="38">
                  <c:v>0.85491723009426068</c:v>
                </c:pt>
                <c:pt idx="39">
                  <c:v>0.87615618855575539</c:v>
                </c:pt>
                <c:pt idx="40">
                  <c:v>0.89734515615096944</c:v>
                </c:pt>
                <c:pt idx="41">
                  <c:v>0.91848508987912025</c:v>
                </c:pt>
                <c:pt idx="42">
                  <c:v>0.93957693585536495</c:v>
                </c:pt>
                <c:pt idx="43">
                  <c:v>0.96062162952887331</c:v>
                </c:pt>
                <c:pt idx="44">
                  <c:v>0.9816200958931377</c:v>
                </c:pt>
                <c:pt idx="45">
                  <c:v>1.0025732496885043</c:v>
                </c:pt>
                <c:pt idx="46">
                  <c:v>1.0234819955968857</c:v>
                </c:pt>
                <c:pt idx="47">
                  <c:v>1.044347228428594</c:v>
                </c:pt>
                <c:pt idx="48">
                  <c:v>1.0651698333011999</c:v>
                </c:pt>
                <c:pt idx="49">
                  <c:v>1.0859506858103016</c:v>
                </c:pt>
                <c:pt idx="50">
                  <c:v>1.106690652192051</c:v>
                </c:pt>
                <c:pt idx="51">
                  <c:v>1.1273905894772522</c:v>
                </c:pt>
                <c:pt idx="52">
                  <c:v>1.1480513456368098</c:v>
                </c:pt>
                <c:pt idx="53">
                  <c:v>1.1686737597182615</c:v>
                </c:pt>
                <c:pt idx="54">
                  <c:v>1.1892586619730878</c:v>
                </c:pt>
                <c:pt idx="55">
                  <c:v>1.2098068739744376</c:v>
                </c:pt>
                <c:pt idx="56">
                  <c:v>1.2303192087248545</c:v>
                </c:pt>
                <c:pt idx="57">
                  <c:v>1.2507964707535291</c:v>
                </c:pt>
                <c:pt idx="58">
                  <c:v>1.2712394562025298</c:v>
                </c:pt>
                <c:pt idx="59">
                  <c:v>1.2916489529013926</c:v>
                </c:pt>
                <c:pt idx="60">
                  <c:v>1.3120257404293632</c:v>
                </c:pt>
                <c:pt idx="61">
                  <c:v>1.3323705901644887</c:v>
                </c:pt>
                <c:pt idx="62">
                  <c:v>1.3526842653186517</c:v>
                </c:pt>
                <c:pt idx="63">
                  <c:v>1.3729675209575183</c:v>
                </c:pt>
                <c:pt idx="64">
                  <c:v>1.3932211040042386</c:v>
                </c:pt>
                <c:pt idx="65">
                  <c:v>1.4134457532255862</c:v>
                </c:pt>
                <c:pt idx="66">
                  <c:v>1.4336421991990556</c:v>
                </c:pt>
                <c:pt idx="67">
                  <c:v>1.4538111642592442</c:v>
                </c:pt>
                <c:pt idx="68">
                  <c:v>1.4739533624216348</c:v>
                </c:pt>
                <c:pt idx="69">
                  <c:v>1.4940694992816521</c:v>
                </c:pt>
                <c:pt idx="70">
                  <c:v>1.5141602718866001</c:v>
                </c:pt>
                <c:pt idx="71">
                  <c:v>1.5342263685777848</c:v>
                </c:pt>
                <c:pt idx="72">
                  <c:v>1.5542684687997961</c:v>
                </c:pt>
                <c:pt idx="73">
                  <c:v>1.5742872428735437</c:v>
                </c:pt>
                <c:pt idx="74">
                  <c:v>1.5942833517292392</c:v>
                </c:pt>
                <c:pt idx="75">
                  <c:v>1.6142574465950572</c:v>
                </c:pt>
                <c:pt idx="76">
                  <c:v>1.6342101686367263</c:v>
                </c:pt>
                <c:pt idx="77">
                  <c:v>1.6541421485427665</c:v>
                </c:pt>
                <c:pt idx="78">
                  <c:v>1.6740540060495421</c:v>
                </c:pt>
                <c:pt idx="79">
                  <c:v>1.6939463493997207</c:v>
                </c:pt>
                <c:pt idx="80">
                  <c:v>1.7138197747271608</c:v>
                </c:pt>
                <c:pt idx="81">
                  <c:v>1.7336748653607175</c:v>
                </c:pt>
                <c:pt idx="82">
                  <c:v>1.7535121910389844</c:v>
                </c:pt>
                <c:pt idx="83">
                  <c:v>1.7733323070276739</c:v>
                </c:pt>
                <c:pt idx="84">
                  <c:v>1.7931357531312229</c:v>
                </c:pt>
                <c:pt idx="85">
                  <c:v>1.8129230525904387</c:v>
                </c:pt>
                <c:pt idx="86">
                  <c:v>1.8326947108586933</c:v>
                </c:pt>
                <c:pt idx="87">
                  <c:v>1.8524512142505147</c:v>
                </c:pt>
                <c:pt idx="88">
                  <c:v>1.8721930284586288</c:v>
                </c:pt>
                <c:pt idx="89">
                  <c:v>1.8919205969387904</c:v>
                </c:pt>
                <c:pt idx="90">
                  <c:v>1.9116343391663675</c:v>
                </c:pt>
                <c:pt idx="91">
                  <c:v>1.9313346487747871</c:v>
                </c:pt>
                <c:pt idx="92">
                  <c:v>1.9510218915937634</c:v>
                </c:pt>
                <c:pt idx="93">
                  <c:v>1.9706964036146237</c:v>
                </c:pt>
                <c:pt idx="94">
                  <c:v>1.9903584889207513</c:v>
                </c:pt>
                <c:pt idx="95">
                  <c:v>2.0100084176324984</c:v>
                </c:pt>
                <c:pt idx="96">
                  <c:v>2.0296464239268435</c:v>
                </c:pt>
                <c:pt idx="97">
                  <c:v>2.0492727042011105</c:v>
                </c:pt>
                <c:pt idx="98">
                  <c:v>2.0688874154555439</c:v>
                </c:pt>
                <c:pt idx="99">
                  <c:v>2.0884906739697717</c:v>
                </c:pt>
                <c:pt idx="100">
                  <c:v>2.1080825543418955</c:v>
                </c:pt>
                <c:pt idx="101">
                  <c:v>2.1276630889457429</c:v>
                </c:pt>
                <c:pt idx="102">
                  <c:v>2.1472322678423499</c:v>
                </c:pt>
                <c:pt idx="103">
                  <c:v>2.166790039157954</c:v>
                </c:pt>
                <c:pt idx="104">
                  <c:v>2.1863363099154198</c:v>
                </c:pt>
                <c:pt idx="105">
                  <c:v>2.205870947282258</c:v>
                </c:pt>
                <c:pt idx="106">
                  <c:v>2.2253937801789903</c:v>
                </c:pt>
                <c:pt idx="107">
                  <c:v>2.2449046011784937</c:v>
                </c:pt>
                <c:pt idx="108">
                  <c:v>2.2644031686207824</c:v>
                </c:pt>
                <c:pt idx="109">
                  <c:v>2.2838892088680751</c:v>
                </c:pt>
                <c:pt idx="110">
                  <c:v>2.303362418630615</c:v>
                </c:pt>
                <c:pt idx="111">
                  <c:v>2.3228224673029274</c:v>
                </c:pt>
                <c:pt idx="112">
                  <c:v>2.3422689992612487</c:v>
                </c:pt>
                <c:pt idx="113">
                  <c:v>2.361701636084327</c:v>
                </c:pt>
                <c:pt idx="114">
                  <c:v>2.3811199786705766</c:v>
                </c:pt>
                <c:pt idx="115">
                  <c:v>2.4005236092340336</c:v>
                </c:pt>
                <c:pt idx="116">
                  <c:v>2.419912093169398</c:v>
                </c:pt>
                <c:pt idx="117">
                  <c:v>2.4392849807826011</c:v>
                </c:pt>
                <c:pt idx="118">
                  <c:v>2.4586418088879465</c:v>
                </c:pt>
                <c:pt idx="119">
                  <c:v>2.4779821022761479</c:v>
                </c:pt>
                <c:pt idx="120">
                  <c:v>2.4973053750597449</c:v>
                </c:pt>
                <c:pt idx="121">
                  <c:v>2.5166111319036961</c:v>
                </c:pt>
                <c:pt idx="122">
                  <c:v>2.5358988691496007</c:v>
                </c:pt>
                <c:pt idx="123">
                  <c:v>2.5551680758421944</c:v>
                </c:pt>
                <c:pt idx="124">
                  <c:v>2.5744182346666213</c:v>
                </c:pt>
                <c:pt idx="125">
                  <c:v>2.5936488228046346</c:v>
                </c:pt>
                <c:pt idx="126">
                  <c:v>2.6128593127173878</c:v>
                </c:pt>
                <c:pt idx="127">
                  <c:v>2.6320491728619237</c:v>
                </c:pt>
                <c:pt idx="128">
                  <c:v>2.6512178683478735</c:v>
                </c:pt>
                <c:pt idx="129">
                  <c:v>2.6703648615403033</c:v>
                </c:pt>
                <c:pt idx="130">
                  <c:v>2.6894896126140684</c:v>
                </c:pt>
                <c:pt idx="131">
                  <c:v>2.7085915800645033</c:v>
                </c:pt>
                <c:pt idx="132">
                  <c:v>2.7276702211787791</c:v>
                </c:pt>
                <c:pt idx="133">
                  <c:v>2.7467249924718065</c:v>
                </c:pt>
                <c:pt idx="134">
                  <c:v>2.76575535009014</c:v>
                </c:pt>
                <c:pt idx="135">
                  <c:v>2.7847607501869742</c:v>
                </c:pt>
                <c:pt idx="136">
                  <c:v>2.8037406492709795</c:v>
                </c:pt>
                <c:pt idx="137">
                  <c:v>2.8226945045314284</c:v>
                </c:pt>
                <c:pt idx="138">
                  <c:v>2.8416217741417951</c:v>
                </c:pt>
                <c:pt idx="139">
                  <c:v>2.8605219175437697</c:v>
                </c:pt>
                <c:pt idx="140">
                  <c:v>2.8793943957134212</c:v>
                </c:pt>
                <c:pt idx="141">
                  <c:v>2.8982386714110517</c:v>
                </c:pt>
                <c:pt idx="142">
                  <c:v>2.9170542094161194</c:v>
                </c:pt>
                <c:pt idx="143">
                  <c:v>2.9358404767484632</c:v>
                </c:pt>
                <c:pt idx="144">
                  <c:v>2.9545969428769223</c:v>
                </c:pt>
                <c:pt idx="145">
                  <c:v>2.9733230799163417</c:v>
                </c:pt>
                <c:pt idx="146">
                  <c:v>2.9920183628138375</c:v>
                </c:pt>
                <c:pt idx="147">
                  <c:v>3.0106822695251161</c:v>
                </c:pt>
                <c:pt idx="148">
                  <c:v>3.029314281181553</c:v>
                </c:pt>
                <c:pt idx="149">
                  <c:v>3.0479138822486713</c:v>
                </c:pt>
                <c:pt idx="150">
                  <c:v>3.0664805606765908</c:v>
                </c:pt>
                <c:pt idx="151">
                  <c:v>3.0850138080429654</c:v>
                </c:pt>
                <c:pt idx="152">
                  <c:v>3.1035131196888752</c:v>
                </c:pt>
                <c:pt idx="153">
                  <c:v>3.121977994848093</c:v>
                </c:pt>
                <c:pt idx="154">
                  <c:v>3.1404079367701101</c:v>
                </c:pt>
                <c:pt idx="155">
                  <c:v>3.1588024528372642</c:v>
                </c:pt>
                <c:pt idx="156">
                  <c:v>3.1771610546762825</c:v>
                </c:pt>
                <c:pt idx="157">
                  <c:v>3.1954832582645301</c:v>
                </c:pt>
                <c:pt idx="158">
                  <c:v>3.2137685840312167</c:v>
                </c:pt>
                <c:pt idx="159">
                  <c:v>3.2320165569538069</c:v>
                </c:pt>
                <c:pt idx="160">
                  <c:v>3.250226706649844</c:v>
                </c:pt>
                <c:pt idx="161">
                  <c:v>3.2683985674643892</c:v>
                </c:pt>
                <c:pt idx="162">
                  <c:v>3.286531678553259</c:v>
                </c:pt>
                <c:pt idx="163">
                  <c:v>3.3046255839622267</c:v>
                </c:pt>
                <c:pt idx="164">
                  <c:v>3.3226798327023443</c:v>
                </c:pt>
                <c:pt idx="165">
                  <c:v>3.3406939788215246</c:v>
                </c:pt>
                <c:pt idx="166">
                  <c:v>3.3586675814725186</c:v>
                </c:pt>
                <c:pt idx="167">
                  <c:v>3.3766002049774082</c:v>
                </c:pt>
                <c:pt idx="168">
                  <c:v>3.3944914188887299</c:v>
                </c:pt>
                <c:pt idx="169">
                  <c:v>3.4123407980473335</c:v>
                </c:pt>
                <c:pt idx="170">
                  <c:v>3.4301479226370755</c:v>
                </c:pt>
                <c:pt idx="171">
                  <c:v>3.4479123782364431</c:v>
                </c:pt>
                <c:pt idx="172">
                  <c:v>3.4656337558671888</c:v>
                </c:pt>
                <c:pt idx="173">
                  <c:v>3.4833116520400655</c:v>
                </c:pt>
                <c:pt idx="174">
                  <c:v>3.5009456687977338</c:v>
                </c:pt>
                <c:pt idx="175">
                  <c:v>3.5185354137549183</c:v>
                </c:pt>
                <c:pt idx="176">
                  <c:v>3.5360805001358786</c:v>
                </c:pt>
                <c:pt idx="177">
                  <c:v>3.5535805468092656</c:v>
                </c:pt>
                <c:pt idx="178">
                  <c:v>3.5710351783204235</c:v>
                </c:pt>
                <c:pt idx="179">
                  <c:v>3.5884440249211953</c:v>
                </c:pt>
                <c:pt idx="180">
                  <c:v>3.6058067225972974</c:v>
                </c:pt>
                <c:pt idx="181">
                  <c:v>3.6231229130933089</c:v>
                </c:pt>
                <c:pt idx="182">
                  <c:v>3.6403922439353367</c:v>
                </c:pt>
                <c:pt idx="183">
                  <c:v>3.6576143684514046</c:v>
                </c:pt>
                <c:pt idx="184">
                  <c:v>3.6747889457896181</c:v>
                </c:pt>
                <c:pt idx="185">
                  <c:v>3.6919156409341505</c:v>
                </c:pt>
                <c:pt idx="186">
                  <c:v>3.7089941247191005</c:v>
                </c:pt>
                <c:pt idx="187">
                  <c:v>3.7260240738402661</c:v>
                </c:pt>
                <c:pt idx="188">
                  <c:v>3.7430051708648788</c:v>
                </c:pt>
                <c:pt idx="189">
                  <c:v>3.7599371042393432</c:v>
                </c:pt>
                <c:pt idx="190">
                  <c:v>3.7768195682950223</c:v>
                </c:pt>
                <c:pt idx="191">
                  <c:v>3.7936522632521146</c:v>
                </c:pt>
                <c:pt idx="192">
                  <c:v>3.8104348952216607</c:v>
                </c:pt>
                <c:pt idx="193">
                  <c:v>3.8271671762057191</c:v>
                </c:pt>
                <c:pt idx="194">
                  <c:v>3.8438488240957569</c:v>
                </c:pt>
                <c:pt idx="195">
                  <c:v>3.860479562669286</c:v>
                </c:pt>
                <c:pt idx="196">
                  <c:v>3.8770591215847916</c:v>
                </c:pt>
                <c:pt idx="197">
                  <c:v>3.8935872363749859</c:v>
                </c:pt>
                <c:pt idx="198">
                  <c:v>3.9100636484384275</c:v>
                </c:pt>
                <c:pt idx="199">
                  <c:v>3.9264881050295406</c:v>
                </c:pt>
                <c:pt idx="200">
                  <c:v>3.9428603592470761</c:v>
                </c:pt>
                <c:pt idx="201">
                  <c:v>3.9591801700210456</c:v>
                </c:pt>
                <c:pt idx="202">
                  <c:v>3.9754473020981673</c:v>
                </c:pt>
                <c:pt idx="203">
                  <c:v>3.991661526025859</c:v>
                </c:pt>
                <c:pt idx="204">
                  <c:v>4.0078226181348144</c:v>
                </c:pt>
                <c:pt idx="205">
                  <c:v>4.0239303605201968</c:v>
                </c:pt>
                <c:pt idx="206">
                  <c:v>4.0399845410214832</c:v>
                </c:pt>
                <c:pt idx="207">
                  <c:v>4.0559849532009986</c:v>
                </c:pt>
                <c:pt idx="208">
                  <c:v>4.0719313963211681</c:v>
                </c:pt>
                <c:pt idx="209">
                  <c:v>4.0878236753205268</c:v>
                </c:pt>
                <c:pt idx="210">
                  <c:v>4.1036616007885165</c:v>
                </c:pt>
                <c:pt idx="211">
                  <c:v>4.1194449889391054</c:v>
                </c:pt>
                <c:pt idx="212">
                  <c:v>4.1351736615832619</c:v>
                </c:pt>
                <c:pt idx="213">
                  <c:v>4.1508474461003164</c:v>
                </c:pt>
                <c:pt idx="214">
                  <c:v>4.1664661754082433</c:v>
                </c:pt>
                <c:pt idx="215">
                  <c:v>4.1820296879328964</c:v>
                </c:pt>
                <c:pt idx="216">
                  <c:v>4.1975378275762276</c:v>
                </c:pt>
                <c:pt idx="217">
                  <c:v>4.2129904436835197</c:v>
                </c:pt>
                <c:pt idx="218">
                  <c:v>4.2283873910096714</c:v>
                </c:pt>
                <c:pt idx="219">
                  <c:v>4.2437285296845566</c:v>
                </c:pt>
                <c:pt idx="220">
                  <c:v>4.2590137251774927</c:v>
                </c:pt>
                <c:pt idx="221">
                  <c:v>4.274242848260851</c:v>
                </c:pt>
                <c:pt idx="222">
                  <c:v>4.2894157749728352</c:v>
                </c:pt>
                <c:pt idx="223">
                  <c:v>4.3045323865794582</c:v>
                </c:pt>
                <c:pt idx="224">
                  <c:v>4.3195925695357493</c:v>
                </c:pt>
                <c:pt idx="225">
                  <c:v>4.3345962154462185</c:v>
                </c:pt>
                <c:pt idx="226">
                  <c:v>4.349543221024609</c:v>
                </c:pt>
                <c:pt idx="227">
                  <c:v>4.3644334880529634</c:v>
                </c:pt>
                <c:pt idx="228">
                  <c:v>4.3792669233400341</c:v>
                </c:pt>
                <c:pt idx="229">
                  <c:v>4.3940434386790654</c:v>
                </c:pt>
                <c:pt idx="230">
                  <c:v>4.4087629508049746</c:v>
                </c:pt>
                <c:pt idx="231">
                  <c:v>4.4234253813509561</c:v>
                </c:pt>
                <c:pt idx="232">
                  <c:v>4.4380306568045427</c:v>
                </c:pt>
                <c:pt idx="233">
                  <c:v>4.4525787084631432</c:v>
                </c:pt>
                <c:pt idx="234">
                  <c:v>4.4670694723890847</c:v>
                </c:pt>
                <c:pt idx="235">
                  <c:v>4.4815028893641884</c:v>
                </c:pt>
                <c:pt idx="236">
                  <c:v>4.4958789048438961</c:v>
                </c:pt>
                <c:pt idx="237">
                  <c:v>4.5101974689109836</c:v>
                </c:pt>
                <c:pt idx="238">
                  <c:v>4.5244585362288765</c:v>
                </c:pt>
                <c:pt idx="239">
                  <c:v>4.538662065994596</c:v>
                </c:pt>
                <c:pt idx="240">
                  <c:v>4.5528080218913551</c:v>
                </c:pt>
                <c:pt idx="241">
                  <c:v>4.5668963720408389</c:v>
                </c:pt>
                <c:pt idx="242">
                  <c:v>4.5809270889551756</c:v>
                </c:pt>
                <c:pt idx="243">
                  <c:v>4.5949001494886357</c:v>
                </c:pt>
                <c:pt idx="244">
                  <c:v>4.6088155347890742</c:v>
                </c:pt>
                <c:pt idx="245">
                  <c:v>4.622673230249136</c:v>
                </c:pt>
                <c:pt idx="246">
                  <c:v>4.6364732254572525</c:v>
                </c:pt>
                <c:pt idx="247">
                  <c:v>4.6502155141484458</c:v>
                </c:pt>
                <c:pt idx="248">
                  <c:v>4.6639000941549602</c:v>
                </c:pt>
                <c:pt idx="249">
                  <c:v>4.6775269673567426</c:v>
                </c:pt>
                <c:pt idx="250">
                  <c:v>4.6910961396317949</c:v>
                </c:pt>
                <c:pt idx="251">
                  <c:v>4.7046076208064109</c:v>
                </c:pt>
                <c:pt idx="252">
                  <c:v>4.718061424605323</c:v>
                </c:pt>
                <c:pt idx="253">
                  <c:v>4.7314575686017726</c:v>
                </c:pt>
                <c:pt idx="254">
                  <c:v>4.7447960741675246</c:v>
                </c:pt>
                <c:pt idx="255">
                  <c:v>4.7580769664228457</c:v>
                </c:pt>
                <c:pt idx="256">
                  <c:v>4.7713002741864567</c:v>
                </c:pt>
                <c:pt idx="257">
                  <c:v>4.7844660299254853</c:v>
                </c:pt>
                <c:pt idx="258">
                  <c:v>4.7975742697054278</c:v>
                </c:pt>
                <c:pt idx="259">
                  <c:v>4.8106250331401421</c:v>
                </c:pt>
                <c:pt idx="260">
                  <c:v>4.8236183633418808</c:v>
                </c:pt>
                <c:pt idx="261">
                  <c:v>4.8365543068713857</c:v>
                </c:pt>
                <c:pt idx="262">
                  <c:v>4.8494329136880578</c:v>
                </c:pt>
                <c:pt idx="263">
                  <c:v>4.8622542371002151</c:v>
                </c:pt>
                <c:pt idx="264">
                  <c:v>4.8750183337154498</c:v>
                </c:pt>
                <c:pt idx="265">
                  <c:v>4.8877252633911086</c:v>
                </c:pt>
                <c:pt idx="266">
                  <c:v>4.9003750891848981</c:v>
                </c:pt>
                <c:pt idx="267">
                  <c:v>4.9129678773056336</c:v>
                </c:pt>
                <c:pt idx="268">
                  <c:v>4.9255036970641459</c:v>
                </c:pt>
                <c:pt idx="269">
                  <c:v>4.9379826208243545</c:v>
                </c:pt>
                <c:pt idx="270">
                  <c:v>4.9504047239545201</c:v>
                </c:pt>
              </c:numCache>
            </c:numRef>
          </c:xVal>
          <c:yVal>
            <c:numRef>
              <c:f>'9ft'!$G$19:$G$289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'9ft'!$H$18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2.3984570133843031E-2</c:v>
                </c:pt>
                <c:pt idx="2">
                  <c:v>4.7871681888669929E-2</c:v>
                </c:pt>
                <c:pt idx="3">
                  <c:v>7.1662957546906575E-2</c:v>
                </c:pt>
                <c:pt idx="4">
                  <c:v>9.5359992865779536E-2</c:v>
                </c:pt>
                <c:pt idx="5">
                  <c:v>0.11896435774832406</c:v>
                </c:pt>
                <c:pt idx="6">
                  <c:v>0.14247759689438924</c:v>
                </c:pt>
                <c:pt idx="7">
                  <c:v>0.16590123043234556</c:v>
                </c:pt>
                <c:pt idx="8">
                  <c:v>0.18923675453216993</c:v>
                </c:pt>
                <c:pt idx="9">
                  <c:v>0.21248564200055411</c:v>
                </c:pt>
                <c:pt idx="10">
                  <c:v>0.23564934285865488</c:v>
                </c:pt>
                <c:pt idx="11">
                  <c:v>0.25872928490307723</c:v>
                </c:pt>
                <c:pt idx="12">
                  <c:v>0.28172687425065718</c:v>
                </c:pt>
                <c:pt idx="13">
                  <c:v>0.3046434958675856</c:v>
                </c:pt>
                <c:pt idx="14">
                  <c:v>0.32748051408339174</c:v>
                </c:pt>
                <c:pt idx="15">
                  <c:v>0.35023927309028224</c:v>
                </c:pt>
                <c:pt idx="16">
                  <c:v>0.37292109742831009</c:v>
                </c:pt>
                <c:pt idx="17">
                  <c:v>0.39552729245682705</c:v>
                </c:pt>
                <c:pt idx="18">
                  <c:v>0.41805914481265333</c:v>
                </c:pt>
                <c:pt idx="19">
                  <c:v>0.44051792285537861</c:v>
                </c:pt>
                <c:pt idx="20">
                  <c:v>0.46290487710019063</c:v>
                </c:pt>
                <c:pt idx="21">
                  <c:v>0.48522124063860828</c:v>
                </c:pt>
                <c:pt idx="22">
                  <c:v>0.50746822954748017</c:v>
                </c:pt>
                <c:pt idx="23">
                  <c:v>0.52964704328659151</c:v>
                </c:pt>
                <c:pt idx="24">
                  <c:v>0.55175886508520633</c:v>
                </c:pt>
                <c:pt idx="25">
                  <c:v>0.57380486231785555</c:v>
                </c:pt>
                <c:pt idx="26">
                  <c:v>0.59578618686966611</c:v>
                </c:pt>
                <c:pt idx="27">
                  <c:v>0.61770397549151068</c:v>
                </c:pt>
                <c:pt idx="28">
                  <c:v>0.63955935014524212</c:v>
                </c:pt>
                <c:pt idx="29">
                  <c:v>0.66135341833926253</c:v>
                </c:pt>
                <c:pt idx="30">
                  <c:v>0.68308727345466136</c:v>
                </c:pt>
                <c:pt idx="31">
                  <c:v>0.70476199506214288</c:v>
                </c:pt>
                <c:pt idx="32">
                  <c:v>0.7263786492299481</c:v>
                </c:pt>
                <c:pt idx="33">
                  <c:v>0.74793828882296198</c:v>
                </c:pt>
                <c:pt idx="34">
                  <c:v>0.76944195379318203</c:v>
                </c:pt>
                <c:pt idx="35">
                  <c:v>0.79089067146170944</c:v>
                </c:pt>
                <c:pt idx="36">
                  <c:v>0.81228545679240838</c:v>
                </c:pt>
                <c:pt idx="37">
                  <c:v>0.83362731265736523</c:v>
                </c:pt>
                <c:pt idx="38">
                  <c:v>0.85491723009426068</c:v>
                </c:pt>
                <c:pt idx="39">
                  <c:v>0.87615618855575539</c:v>
                </c:pt>
                <c:pt idx="40">
                  <c:v>0.89734515615096944</c:v>
                </c:pt>
                <c:pt idx="41">
                  <c:v>0.91848508987912025</c:v>
                </c:pt>
                <c:pt idx="42">
                  <c:v>0.93957693585536495</c:v>
                </c:pt>
                <c:pt idx="43">
                  <c:v>0.96062162952887331</c:v>
                </c:pt>
                <c:pt idx="44">
                  <c:v>0.9816200958931377</c:v>
                </c:pt>
                <c:pt idx="45">
                  <c:v>1.0025732496885043</c:v>
                </c:pt>
                <c:pt idx="46">
                  <c:v>1.0234819955968857</c:v>
                </c:pt>
                <c:pt idx="47">
                  <c:v>1.044347228428594</c:v>
                </c:pt>
                <c:pt idx="48">
                  <c:v>1.0651698333011999</c:v>
                </c:pt>
                <c:pt idx="49">
                  <c:v>1.0859506858103016</c:v>
                </c:pt>
                <c:pt idx="50">
                  <c:v>1.106690652192051</c:v>
                </c:pt>
                <c:pt idx="51">
                  <c:v>1.1273905894772522</c:v>
                </c:pt>
                <c:pt idx="52">
                  <c:v>1.1480513456368098</c:v>
                </c:pt>
                <c:pt idx="53">
                  <c:v>1.1686737597182615</c:v>
                </c:pt>
                <c:pt idx="54">
                  <c:v>1.1892586619730878</c:v>
                </c:pt>
                <c:pt idx="55">
                  <c:v>1.2098068739744376</c:v>
                </c:pt>
                <c:pt idx="56">
                  <c:v>1.2303192087248545</c:v>
                </c:pt>
                <c:pt idx="57">
                  <c:v>1.2507964707535291</c:v>
                </c:pt>
                <c:pt idx="58">
                  <c:v>1.2712394562025298</c:v>
                </c:pt>
                <c:pt idx="59">
                  <c:v>1.2916489529013926</c:v>
                </c:pt>
                <c:pt idx="60">
                  <c:v>1.3120257404293632</c:v>
                </c:pt>
                <c:pt idx="61">
                  <c:v>1.3323705901644887</c:v>
                </c:pt>
                <c:pt idx="62">
                  <c:v>1.3526842653186517</c:v>
                </c:pt>
                <c:pt idx="63">
                  <c:v>1.3729675209575183</c:v>
                </c:pt>
                <c:pt idx="64">
                  <c:v>1.3932211040042386</c:v>
                </c:pt>
                <c:pt idx="65">
                  <c:v>1.4134457532255862</c:v>
                </c:pt>
                <c:pt idx="66">
                  <c:v>1.4336421991990556</c:v>
                </c:pt>
                <c:pt idx="67">
                  <c:v>1.4538111642592442</c:v>
                </c:pt>
                <c:pt idx="68">
                  <c:v>1.4739533624216348</c:v>
                </c:pt>
                <c:pt idx="69">
                  <c:v>1.4940694992816521</c:v>
                </c:pt>
                <c:pt idx="70">
                  <c:v>1.5141602718866001</c:v>
                </c:pt>
                <c:pt idx="71">
                  <c:v>1.5342263685777848</c:v>
                </c:pt>
                <c:pt idx="72">
                  <c:v>1.5542684687997961</c:v>
                </c:pt>
                <c:pt idx="73">
                  <c:v>1.5742872428735437</c:v>
                </c:pt>
                <c:pt idx="74">
                  <c:v>1.5942833517292392</c:v>
                </c:pt>
                <c:pt idx="75">
                  <c:v>1.6142574465950572</c:v>
                </c:pt>
                <c:pt idx="76">
                  <c:v>1.6342101686367263</c:v>
                </c:pt>
                <c:pt idx="77">
                  <c:v>1.6541421485427665</c:v>
                </c:pt>
                <c:pt idx="78">
                  <c:v>1.6740540060495421</c:v>
                </c:pt>
                <c:pt idx="79">
                  <c:v>1.6939463493997207</c:v>
                </c:pt>
                <c:pt idx="80">
                  <c:v>1.7138197747271608</c:v>
                </c:pt>
                <c:pt idx="81">
                  <c:v>1.7336748653607175</c:v>
                </c:pt>
                <c:pt idx="82">
                  <c:v>1.7535121910389844</c:v>
                </c:pt>
                <c:pt idx="83">
                  <c:v>1.7733323070276739</c:v>
                </c:pt>
                <c:pt idx="84">
                  <c:v>1.7931357531312229</c:v>
                </c:pt>
                <c:pt idx="85">
                  <c:v>1.8129230525904387</c:v>
                </c:pt>
                <c:pt idx="86">
                  <c:v>1.8326947108586933</c:v>
                </c:pt>
                <c:pt idx="87">
                  <c:v>1.8524512142505147</c:v>
                </c:pt>
                <c:pt idx="88">
                  <c:v>1.8721930284586288</c:v>
                </c:pt>
                <c:pt idx="89">
                  <c:v>1.8919205969387904</c:v>
                </c:pt>
                <c:pt idx="90">
                  <c:v>1.9116343391663675</c:v>
                </c:pt>
                <c:pt idx="91">
                  <c:v>1.9313346487747871</c:v>
                </c:pt>
                <c:pt idx="92">
                  <c:v>1.9510218915937634</c:v>
                </c:pt>
                <c:pt idx="93">
                  <c:v>1.9706964036146237</c:v>
                </c:pt>
                <c:pt idx="94">
                  <c:v>1.9903584889207513</c:v>
                </c:pt>
                <c:pt idx="95">
                  <c:v>2.0100084176324984</c:v>
                </c:pt>
                <c:pt idx="96">
                  <c:v>2.0296464239268435</c:v>
                </c:pt>
                <c:pt idx="97">
                  <c:v>2.0492727042011105</c:v>
                </c:pt>
                <c:pt idx="98">
                  <c:v>2.0688874154555439</c:v>
                </c:pt>
                <c:pt idx="99">
                  <c:v>2.0884906739697717</c:v>
                </c:pt>
                <c:pt idx="100">
                  <c:v>2.1080825543418955</c:v>
                </c:pt>
                <c:pt idx="101">
                  <c:v>2.1276630889457429</c:v>
                </c:pt>
                <c:pt idx="102">
                  <c:v>2.1472322678423499</c:v>
                </c:pt>
                <c:pt idx="103">
                  <c:v>2.166790039157954</c:v>
                </c:pt>
                <c:pt idx="104">
                  <c:v>2.1863363099154198</c:v>
                </c:pt>
                <c:pt idx="105">
                  <c:v>2.205870947282258</c:v>
                </c:pt>
                <c:pt idx="106">
                  <c:v>2.2253937801789903</c:v>
                </c:pt>
                <c:pt idx="107">
                  <c:v>2.2449046011784937</c:v>
                </c:pt>
                <c:pt idx="108">
                  <c:v>2.2644031686207824</c:v>
                </c:pt>
                <c:pt idx="109">
                  <c:v>2.2838892088680751</c:v>
                </c:pt>
                <c:pt idx="110">
                  <c:v>2.303362418630615</c:v>
                </c:pt>
                <c:pt idx="111">
                  <c:v>2.3228224673029274</c:v>
                </c:pt>
                <c:pt idx="112">
                  <c:v>2.3422689992612487</c:v>
                </c:pt>
                <c:pt idx="113">
                  <c:v>2.361701636084327</c:v>
                </c:pt>
                <c:pt idx="114">
                  <c:v>2.3811199786705766</c:v>
                </c:pt>
                <c:pt idx="115">
                  <c:v>2.4005236092340336</c:v>
                </c:pt>
                <c:pt idx="116">
                  <c:v>2.419912093169398</c:v>
                </c:pt>
                <c:pt idx="117">
                  <c:v>2.4392849807826011</c:v>
                </c:pt>
                <c:pt idx="118">
                  <c:v>2.4586418088879465</c:v>
                </c:pt>
                <c:pt idx="119">
                  <c:v>2.4779821022761479</c:v>
                </c:pt>
                <c:pt idx="120">
                  <c:v>2.4973053750597449</c:v>
                </c:pt>
                <c:pt idx="121">
                  <c:v>2.5166111319036961</c:v>
                </c:pt>
                <c:pt idx="122">
                  <c:v>2.5358988691496007</c:v>
                </c:pt>
                <c:pt idx="123">
                  <c:v>2.5551680758421944</c:v>
                </c:pt>
                <c:pt idx="124">
                  <c:v>2.5744182346666213</c:v>
                </c:pt>
                <c:pt idx="125">
                  <c:v>2.5936488228046346</c:v>
                </c:pt>
                <c:pt idx="126">
                  <c:v>2.6128593127173878</c:v>
                </c:pt>
                <c:pt idx="127">
                  <c:v>2.6320491728619237</c:v>
                </c:pt>
                <c:pt idx="128">
                  <c:v>2.6512178683478735</c:v>
                </c:pt>
                <c:pt idx="129">
                  <c:v>2.6703648615403033</c:v>
                </c:pt>
                <c:pt idx="130">
                  <c:v>2.6894896126140684</c:v>
                </c:pt>
                <c:pt idx="131">
                  <c:v>2.7085915800645033</c:v>
                </c:pt>
                <c:pt idx="132">
                  <c:v>2.7276702211787791</c:v>
                </c:pt>
                <c:pt idx="133">
                  <c:v>2.7467249924718065</c:v>
                </c:pt>
                <c:pt idx="134">
                  <c:v>2.76575535009014</c:v>
                </c:pt>
                <c:pt idx="135">
                  <c:v>2.7847607501869742</c:v>
                </c:pt>
                <c:pt idx="136">
                  <c:v>2.8037406492709795</c:v>
                </c:pt>
                <c:pt idx="137">
                  <c:v>2.8226945045314284</c:v>
                </c:pt>
                <c:pt idx="138">
                  <c:v>2.8416217741417951</c:v>
                </c:pt>
                <c:pt idx="139">
                  <c:v>2.8605219175437697</c:v>
                </c:pt>
                <c:pt idx="140">
                  <c:v>2.8793943957134212</c:v>
                </c:pt>
                <c:pt idx="141">
                  <c:v>2.8982386714110517</c:v>
                </c:pt>
                <c:pt idx="142">
                  <c:v>2.9170542094161194</c:v>
                </c:pt>
                <c:pt idx="143">
                  <c:v>2.9358404767484632</c:v>
                </c:pt>
                <c:pt idx="144">
                  <c:v>2.9545969428769223</c:v>
                </c:pt>
                <c:pt idx="145">
                  <c:v>2.9733230799163417</c:v>
                </c:pt>
                <c:pt idx="146">
                  <c:v>2.9920183628138375</c:v>
                </c:pt>
                <c:pt idx="147">
                  <c:v>3.0106822695251161</c:v>
                </c:pt>
                <c:pt idx="148">
                  <c:v>3.029314281181553</c:v>
                </c:pt>
                <c:pt idx="149">
                  <c:v>3.0479138822486713</c:v>
                </c:pt>
                <c:pt idx="150">
                  <c:v>3.0664805606765908</c:v>
                </c:pt>
                <c:pt idx="151">
                  <c:v>3.0850138080429654</c:v>
                </c:pt>
                <c:pt idx="152">
                  <c:v>3.1035131196888752</c:v>
                </c:pt>
                <c:pt idx="153">
                  <c:v>3.121977994848093</c:v>
                </c:pt>
                <c:pt idx="154">
                  <c:v>3.1404079367701101</c:v>
                </c:pt>
                <c:pt idx="155">
                  <c:v>3.1588024528372642</c:v>
                </c:pt>
                <c:pt idx="156">
                  <c:v>3.1771610546762825</c:v>
                </c:pt>
                <c:pt idx="157">
                  <c:v>3.1954832582645301</c:v>
                </c:pt>
                <c:pt idx="158">
                  <c:v>3.2137685840312167</c:v>
                </c:pt>
                <c:pt idx="159">
                  <c:v>3.2320165569538069</c:v>
                </c:pt>
                <c:pt idx="160">
                  <c:v>3.250226706649844</c:v>
                </c:pt>
                <c:pt idx="161">
                  <c:v>3.2683985674643892</c:v>
                </c:pt>
                <c:pt idx="162">
                  <c:v>3.286531678553259</c:v>
                </c:pt>
                <c:pt idx="163">
                  <c:v>3.3046255839622267</c:v>
                </c:pt>
                <c:pt idx="164">
                  <c:v>3.3226798327023443</c:v>
                </c:pt>
                <c:pt idx="165">
                  <c:v>3.3406939788215246</c:v>
                </c:pt>
                <c:pt idx="166">
                  <c:v>3.3586675814725186</c:v>
                </c:pt>
                <c:pt idx="167">
                  <c:v>3.3766002049774082</c:v>
                </c:pt>
                <c:pt idx="168">
                  <c:v>3.3944914188887299</c:v>
                </c:pt>
                <c:pt idx="169">
                  <c:v>3.4123407980473335</c:v>
                </c:pt>
                <c:pt idx="170">
                  <c:v>3.4301479226370755</c:v>
                </c:pt>
                <c:pt idx="171">
                  <c:v>3.4479123782364431</c:v>
                </c:pt>
                <c:pt idx="172">
                  <c:v>3.4656337558671888</c:v>
                </c:pt>
                <c:pt idx="173">
                  <c:v>3.4833116520400655</c:v>
                </c:pt>
                <c:pt idx="174">
                  <c:v>3.5009456687977338</c:v>
                </c:pt>
                <c:pt idx="175">
                  <c:v>3.5185354137549183</c:v>
                </c:pt>
                <c:pt idx="176">
                  <c:v>3.5360805001358786</c:v>
                </c:pt>
                <c:pt idx="177">
                  <c:v>3.5535805468092656</c:v>
                </c:pt>
                <c:pt idx="178">
                  <c:v>3.5710351783204235</c:v>
                </c:pt>
                <c:pt idx="179">
                  <c:v>3.5884440249211953</c:v>
                </c:pt>
                <c:pt idx="180">
                  <c:v>3.6058067225972974</c:v>
                </c:pt>
                <c:pt idx="181">
                  <c:v>3.6231229130933089</c:v>
                </c:pt>
                <c:pt idx="182">
                  <c:v>3.6403922439353367</c:v>
                </c:pt>
                <c:pt idx="183">
                  <c:v>3.6576143684514046</c:v>
                </c:pt>
                <c:pt idx="184">
                  <c:v>3.6747889457896181</c:v>
                </c:pt>
                <c:pt idx="185">
                  <c:v>3.6919156409341505</c:v>
                </c:pt>
                <c:pt idx="186">
                  <c:v>3.7089941247191005</c:v>
                </c:pt>
                <c:pt idx="187">
                  <c:v>3.7260240738402661</c:v>
                </c:pt>
                <c:pt idx="188">
                  <c:v>3.7430051708648788</c:v>
                </c:pt>
                <c:pt idx="189">
                  <c:v>3.7599371042393432</c:v>
                </c:pt>
                <c:pt idx="190">
                  <c:v>3.7768195682950223</c:v>
                </c:pt>
                <c:pt idx="191">
                  <c:v>3.7936522632521146</c:v>
                </c:pt>
                <c:pt idx="192">
                  <c:v>3.8104348952216607</c:v>
                </c:pt>
                <c:pt idx="193">
                  <c:v>3.8271671762057191</c:v>
                </c:pt>
                <c:pt idx="194">
                  <c:v>3.8438488240957569</c:v>
                </c:pt>
                <c:pt idx="195">
                  <c:v>3.860479562669286</c:v>
                </c:pt>
                <c:pt idx="196">
                  <c:v>3.8770591215847916</c:v>
                </c:pt>
                <c:pt idx="197">
                  <c:v>3.8935872363749859</c:v>
                </c:pt>
                <c:pt idx="198">
                  <c:v>3.9100636484384275</c:v>
                </c:pt>
                <c:pt idx="199">
                  <c:v>3.9264881050295406</c:v>
                </c:pt>
                <c:pt idx="200">
                  <c:v>3.9428603592470761</c:v>
                </c:pt>
                <c:pt idx="201">
                  <c:v>3.9591801700210456</c:v>
                </c:pt>
                <c:pt idx="202">
                  <c:v>3.9754473020981673</c:v>
                </c:pt>
                <c:pt idx="203">
                  <c:v>3.991661526025859</c:v>
                </c:pt>
                <c:pt idx="204">
                  <c:v>4.0078226181348144</c:v>
                </c:pt>
                <c:pt idx="205">
                  <c:v>4.0239303605201968</c:v>
                </c:pt>
                <c:pt idx="206">
                  <c:v>4.0399845410214832</c:v>
                </c:pt>
                <c:pt idx="207">
                  <c:v>4.0559849532009986</c:v>
                </c:pt>
                <c:pt idx="208">
                  <c:v>4.0719313963211681</c:v>
                </c:pt>
                <c:pt idx="209">
                  <c:v>4.0878236753205268</c:v>
                </c:pt>
                <c:pt idx="210">
                  <c:v>4.1036616007885165</c:v>
                </c:pt>
                <c:pt idx="211">
                  <c:v>4.1194449889391054</c:v>
                </c:pt>
                <c:pt idx="212">
                  <c:v>4.1351736615832619</c:v>
                </c:pt>
                <c:pt idx="213">
                  <c:v>4.1508474461003164</c:v>
                </c:pt>
                <c:pt idx="214">
                  <c:v>4.1664661754082433</c:v>
                </c:pt>
                <c:pt idx="215">
                  <c:v>4.1820296879328964</c:v>
                </c:pt>
                <c:pt idx="216">
                  <c:v>4.1975378275762276</c:v>
                </c:pt>
                <c:pt idx="217">
                  <c:v>4.2129904436835197</c:v>
                </c:pt>
                <c:pt idx="218">
                  <c:v>4.2283873910096714</c:v>
                </c:pt>
                <c:pt idx="219">
                  <c:v>4.2437285296845566</c:v>
                </c:pt>
                <c:pt idx="220">
                  <c:v>4.2590137251774927</c:v>
                </c:pt>
                <c:pt idx="221">
                  <c:v>4.274242848260851</c:v>
                </c:pt>
                <c:pt idx="222">
                  <c:v>4.2894157749728352</c:v>
                </c:pt>
                <c:pt idx="223">
                  <c:v>4.3045323865794582</c:v>
                </c:pt>
                <c:pt idx="224">
                  <c:v>4.3195925695357493</c:v>
                </c:pt>
                <c:pt idx="225">
                  <c:v>4.3345962154462185</c:v>
                </c:pt>
                <c:pt idx="226">
                  <c:v>4.349543221024609</c:v>
                </c:pt>
                <c:pt idx="227">
                  <c:v>4.3644334880529634</c:v>
                </c:pt>
                <c:pt idx="228">
                  <c:v>4.3792669233400341</c:v>
                </c:pt>
                <c:pt idx="229">
                  <c:v>4.3940434386790654</c:v>
                </c:pt>
                <c:pt idx="230">
                  <c:v>4.4087629508049746</c:v>
                </c:pt>
                <c:pt idx="231">
                  <c:v>4.4234253813509561</c:v>
                </c:pt>
                <c:pt idx="232">
                  <c:v>4.4380306568045427</c:v>
                </c:pt>
                <c:pt idx="233">
                  <c:v>4.4525787084631432</c:v>
                </c:pt>
                <c:pt idx="234">
                  <c:v>4.4670694723890847</c:v>
                </c:pt>
                <c:pt idx="235">
                  <c:v>4.4815028893641884</c:v>
                </c:pt>
                <c:pt idx="236">
                  <c:v>4.4958789048438961</c:v>
                </c:pt>
                <c:pt idx="237">
                  <c:v>4.5101974689109836</c:v>
                </c:pt>
                <c:pt idx="238">
                  <c:v>4.5244585362288765</c:v>
                </c:pt>
                <c:pt idx="239">
                  <c:v>4.538662065994596</c:v>
                </c:pt>
                <c:pt idx="240">
                  <c:v>4.5528080218913551</c:v>
                </c:pt>
                <c:pt idx="241">
                  <c:v>4.5668963720408389</c:v>
                </c:pt>
                <c:pt idx="242">
                  <c:v>4.5809270889551756</c:v>
                </c:pt>
                <c:pt idx="243">
                  <c:v>4.5949001494886357</c:v>
                </c:pt>
                <c:pt idx="244">
                  <c:v>4.6088155347890742</c:v>
                </c:pt>
                <c:pt idx="245">
                  <c:v>4.622673230249136</c:v>
                </c:pt>
                <c:pt idx="246">
                  <c:v>4.6364732254572525</c:v>
                </c:pt>
                <c:pt idx="247">
                  <c:v>4.6502155141484458</c:v>
                </c:pt>
                <c:pt idx="248">
                  <c:v>4.6639000941549602</c:v>
                </c:pt>
                <c:pt idx="249">
                  <c:v>4.6775269673567426</c:v>
                </c:pt>
                <c:pt idx="250">
                  <c:v>4.6910961396317949</c:v>
                </c:pt>
                <c:pt idx="251">
                  <c:v>4.7046076208064109</c:v>
                </c:pt>
                <c:pt idx="252">
                  <c:v>4.718061424605323</c:v>
                </c:pt>
                <c:pt idx="253">
                  <c:v>4.7314575686017726</c:v>
                </c:pt>
                <c:pt idx="254">
                  <c:v>4.7447960741675246</c:v>
                </c:pt>
                <c:pt idx="255">
                  <c:v>4.7580769664228457</c:v>
                </c:pt>
                <c:pt idx="256">
                  <c:v>4.7713002741864567</c:v>
                </c:pt>
                <c:pt idx="257">
                  <c:v>4.7844660299254853</c:v>
                </c:pt>
                <c:pt idx="258">
                  <c:v>4.7975742697054278</c:v>
                </c:pt>
                <c:pt idx="259">
                  <c:v>4.8106250331401421</c:v>
                </c:pt>
                <c:pt idx="260">
                  <c:v>4.8236183633418808</c:v>
                </c:pt>
                <c:pt idx="261">
                  <c:v>4.8365543068713857</c:v>
                </c:pt>
                <c:pt idx="262">
                  <c:v>4.8494329136880578</c:v>
                </c:pt>
                <c:pt idx="263">
                  <c:v>4.8622542371002151</c:v>
                </c:pt>
                <c:pt idx="264">
                  <c:v>4.8750183337154498</c:v>
                </c:pt>
                <c:pt idx="265">
                  <c:v>4.8877252633911086</c:v>
                </c:pt>
                <c:pt idx="266">
                  <c:v>4.9003750891848981</c:v>
                </c:pt>
                <c:pt idx="267">
                  <c:v>4.9129678773056336</c:v>
                </c:pt>
                <c:pt idx="268">
                  <c:v>4.9255036970641459</c:v>
                </c:pt>
                <c:pt idx="269">
                  <c:v>4.9379826208243545</c:v>
                </c:pt>
                <c:pt idx="270">
                  <c:v>4.9504047239545201</c:v>
                </c:pt>
              </c:numCache>
            </c:numRef>
          </c:xVal>
          <c:yVal>
            <c:numRef>
              <c:f>'9ft'!$H$19:$H$289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56912"/>
        <c:axId val="610857304"/>
      </c:scatterChart>
      <c:valAx>
        <c:axId val="61085691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7304"/>
        <c:crosses val="max"/>
        <c:crossBetween val="midCat"/>
        <c:majorUnit val="2"/>
      </c:valAx>
      <c:valAx>
        <c:axId val="61085730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691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'10ft'!$E$18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2.3592172796819622E-2</c:v>
                </c:pt>
                <c:pt idx="2">
                  <c:v>4.7090043448747745E-2</c:v>
                </c:pt>
                <c:pt idx="3">
                  <c:v>7.0495156042447354E-2</c:v>
                </c:pt>
                <c:pt idx="4">
                  <c:v>9.3809029826268889E-2</c:v>
                </c:pt>
                <c:pt idx="5">
                  <c:v>0.11703315982842806</c:v>
                </c:pt>
                <c:pt idx="6">
                  <c:v>0.14016901745705213</c:v>
                </c:pt>
                <c:pt idx="7">
                  <c:v>0.16321805108272369</c:v>
                </c:pt>
                <c:pt idx="8">
                  <c:v>0.18618168660412493</c:v>
                </c:pt>
                <c:pt idx="9">
                  <c:v>0.20906132799735883</c:v>
                </c:pt>
                <c:pt idx="10">
                  <c:v>0.23185835784950051</c:v>
                </c:pt>
                <c:pt idx="11">
                  <c:v>0.25457413787690769</c:v>
                </c:pt>
                <c:pt idx="12">
                  <c:v>0.27721000942879725</c:v>
                </c:pt>
                <c:pt idx="13">
                  <c:v>0.2997672939765732</c:v>
                </c:pt>
                <c:pt idx="14">
                  <c:v>0.3222472935893711</c:v>
                </c:pt>
                <c:pt idx="15">
                  <c:v>0.34465129139626349</c:v>
                </c:pt>
                <c:pt idx="16">
                  <c:v>0.36698055203555302</c:v>
                </c:pt>
                <c:pt idx="17">
                  <c:v>0.38923632209156017</c:v>
                </c:pt>
                <c:pt idx="18">
                  <c:v>0.41141983051929631</c:v>
                </c:pt>
                <c:pt idx="19">
                  <c:v>0.43353228905739438</c:v>
                </c:pt>
                <c:pt idx="20">
                  <c:v>0.45557489262965445</c:v>
                </c:pt>
                <c:pt idx="21">
                  <c:v>0.47754881973554442</c:v>
                </c:pt>
                <c:pt idx="22">
                  <c:v>0.49945523282998094</c:v>
                </c:pt>
                <c:pt idx="23">
                  <c:v>0.52129527869270131</c:v>
                </c:pt>
                <c:pt idx="24">
                  <c:v>0.54307008878752139</c:v>
                </c:pt>
                <c:pt idx="25">
                  <c:v>0.56478077961176154</c:v>
                </c:pt>
                <c:pt idx="26">
                  <c:v>0.58642845303610813</c:v>
                </c:pt>
                <c:pt idx="27">
                  <c:v>0.60801419663516409</c:v>
                </c:pt>
                <c:pt idx="28">
                  <c:v>0.62953908400893022</c:v>
                </c:pt>
                <c:pt idx="29">
                  <c:v>0.65100417509544328</c:v>
                </c:pt>
                <c:pt idx="30">
                  <c:v>0.67241051647478722</c:v>
                </c:pt>
                <c:pt idx="31">
                  <c:v>0.69375914166467778</c:v>
                </c:pt>
                <c:pt idx="32">
                  <c:v>0.71505107140780966</c:v>
                </c:pt>
                <c:pt idx="33">
                  <c:v>0.73628731395114244</c:v>
                </c:pt>
                <c:pt idx="34">
                  <c:v>0.75746886531728874</c:v>
                </c:pt>
                <c:pt idx="35">
                  <c:v>0.77859670956815352</c:v>
                </c:pt>
                <c:pt idx="36">
                  <c:v>0.79967181906096341</c:v>
                </c:pt>
                <c:pt idx="37">
                  <c:v>0.82069515469680832</c:v>
                </c:pt>
                <c:pt idx="38">
                  <c:v>0.84166766616180588</c:v>
                </c:pt>
                <c:pt idx="39">
                  <c:v>0.86259029216098548</c:v>
                </c:pt>
                <c:pt idx="40">
                  <c:v>0.88346396064497257</c:v>
                </c:pt>
                <c:pt idx="41">
                  <c:v>0.90428958902954037</c:v>
                </c:pt>
                <c:pt idx="42">
                  <c:v>0.92506808440808019</c:v>
                </c:pt>
                <c:pt idx="43">
                  <c:v>0.94580034375702493</c:v>
                </c:pt>
                <c:pt idx="44">
                  <c:v>0.96648725413424286</c:v>
                </c:pt>
                <c:pt idx="45">
                  <c:v>0.98712969287040109</c:v>
                </c:pt>
                <c:pt idx="46">
                  <c:v>1.0077285277532788</c:v>
                </c:pt>
                <c:pt idx="47">
                  <c:v>1.0282846172049886</c:v>
                </c:pt>
                <c:pt idx="48">
                  <c:v>1.0487988104520432</c:v>
                </c:pt>
                <c:pt idx="49">
                  <c:v>1.06927194768818</c:v>
                </c:pt>
                <c:pt idx="50">
                  <c:v>1.0897048602298316</c:v>
                </c:pt>
                <c:pt idx="51">
                  <c:v>1.1100983706640986</c:v>
                </c:pt>
                <c:pt idx="52">
                  <c:v>1.1304532929890552</c:v>
                </c:pt>
                <c:pt idx="53">
                  <c:v>1.1507704327461816</c:v>
                </c:pt>
                <c:pt idx="54">
                  <c:v>1.1710505871446797</c:v>
                </c:pt>
                <c:pt idx="55">
                  <c:v>1.1912945451773911</c:v>
                </c:pt>
                <c:pt idx="56">
                  <c:v>1.2115030877279904</c:v>
                </c:pt>
                <c:pt idx="57">
                  <c:v>1.2316769876690754</c:v>
                </c:pt>
                <c:pt idx="58">
                  <c:v>1.251817009950726</c:v>
                </c:pt>
                <c:pt idx="59">
                  <c:v>1.2719239116790377</c:v>
                </c:pt>
                <c:pt idx="60">
                  <c:v>1.2919984421840729</c:v>
                </c:pt>
                <c:pt idx="61">
                  <c:v>1.3120413430765925</c:v>
                </c:pt>
                <c:pt idx="62">
                  <c:v>1.3320533482928543</c:v>
                </c:pt>
                <c:pt idx="63">
                  <c:v>1.3520351841266609</c:v>
                </c:pt>
                <c:pt idx="64">
                  <c:v>1.371987569247745</c:v>
                </c:pt>
                <c:pt idx="65">
                  <c:v>1.3919112147054533</c:v>
                </c:pt>
                <c:pt idx="66">
                  <c:v>1.4118068239165666</c:v>
                </c:pt>
                <c:pt idx="67">
                  <c:v>1.4316750926359381</c:v>
                </c:pt>
                <c:pt idx="68">
                  <c:v>1.4515167089084722</c:v>
                </c:pt>
                <c:pt idx="69">
                  <c:v>1.4713323530007789</c:v>
                </c:pt>
                <c:pt idx="70">
                  <c:v>1.4911226973106275</c:v>
                </c:pt>
                <c:pt idx="71">
                  <c:v>1.5108884062520951</c:v>
                </c:pt>
                <c:pt idx="72">
                  <c:v>1.5306301361140424</c:v>
                </c:pt>
                <c:pt idx="73">
                  <c:v>1.5503485348892621</c:v>
                </c:pt>
                <c:pt idx="74">
                  <c:v>1.5700442420713203</c:v>
                </c:pt>
                <c:pt idx="75">
                  <c:v>1.5897178884157637</c:v>
                </c:pt>
                <c:pt idx="76">
                  <c:v>1.6093700956619665</c:v>
                </c:pt>
                <c:pt idx="77">
                  <c:v>1.6290014762114788</c:v>
                </c:pt>
                <c:pt idx="78">
                  <c:v>1.648612632758274</c:v>
                </c:pt>
                <c:pt idx="79">
                  <c:v>1.6682041578658171</c:v>
                </c:pt>
                <c:pt idx="80">
                  <c:v>1.6877766334853759</c:v>
                </c:pt>
                <c:pt idx="81">
                  <c:v>1.7073306304094897</c:v>
                </c:pt>
                <c:pt idx="82">
                  <c:v>1.7268667076540365</c:v>
                </c:pt>
                <c:pt idx="83">
                  <c:v>1.7463854117619022</c:v>
                </c:pt>
                <c:pt idx="84">
                  <c:v>1.7658872760209321</c:v>
                </c:pt>
                <c:pt idx="85">
                  <c:v>1.7853728195886742</c:v>
                </c:pt>
                <c:pt idx="86">
                  <c:v>1.8048425465165101</c:v>
                </c:pt>
                <c:pt idx="87">
                  <c:v>1.8242969446662118</c:v>
                </c:pt>
                <c:pt idx="88">
                  <c:v>1.8437364845129083</c:v>
                </c:pt>
                <c:pt idx="89">
                  <c:v>1.863161617830051</c:v>
                </c:pt>
                <c:pt idx="90">
                  <c:v>1.8825727762544433</c:v>
                </c:pt>
                <c:pt idx="91">
                  <c:v>1.9019703697329209</c:v>
                </c:pt>
                <c:pt idx="92">
                  <c:v>1.9213547848570587</c:v>
                </c:pt>
                <c:pt idx="93">
                  <c:v>1.9407263830984505</c:v>
                </c:pt>
                <c:pt idx="94">
                  <c:v>1.9600854989647047</c:v>
                </c:pt>
                <c:pt idx="95">
                  <c:v>1.9794324381051802</c:v>
                </c:pt>
                <c:pt idx="96">
                  <c:v>1.9987674754052338</c:v>
                </c:pt>
                <c:pt idx="97">
                  <c:v>2.0180908531176609</c:v>
                </c:pt>
                <c:pt idx="98">
                  <c:v>2.0374027790890068</c:v>
                </c:pt>
                <c:pt idx="99">
                  <c:v>2.0567034251451561</c:v>
                </c:pt>
                <c:pt idx="100">
                  <c:v>2.0759929257036149</c:v>
                </c:pt>
                <c:pt idx="101">
                  <c:v>2.0952713766778372</c:v>
                </c:pt>
                <c:pt idx="102">
                  <c:v>2.1145388347310252</c:v>
                </c:pt>
                <c:pt idx="103">
                  <c:v>2.1337953169230164</c:v>
                </c:pt>
                <c:pt idx="104">
                  <c:v>2.1530408007751722</c:v>
                </c:pt>
                <c:pt idx="105">
                  <c:v>2.1722752247565187</c:v>
                </c:pt>
                <c:pt idx="106">
                  <c:v>2.1914984891723095</c:v>
                </c:pt>
                <c:pt idx="107">
                  <c:v>2.2107104574163086</c:v>
                </c:pt>
                <c:pt idx="108">
                  <c:v>2.2299109575325944</c:v>
                </c:pt>
                <c:pt idx="109">
                  <c:v>2.2490997840228948</c:v>
                </c:pt>
                <c:pt idx="110">
                  <c:v>2.2682766998316861</c:v>
                </c:pt>
                <c:pt idx="111">
                  <c:v>2.2874414384429</c:v>
                </c:pt>
                <c:pt idx="112">
                  <c:v>2.3065937060279209</c:v>
                </c:pt>
                <c:pt idx="113">
                  <c:v>2.3257331835931101</c:v>
                </c:pt>
                <c:pt idx="114">
                  <c:v>2.3448595290849603</c:v>
                </c:pt>
                <c:pt idx="115">
                  <c:v>2.3639723794209813</c:v>
                </c:pt>
                <c:pt idx="116">
                  <c:v>2.3830713524237139</c:v>
                </c:pt>
                <c:pt idx="117">
                  <c:v>2.4021560486433531</c:v>
                </c:pt>
                <c:pt idx="118">
                  <c:v>2.4212260530611212</c:v>
                </c:pt>
                <c:pt idx="119">
                  <c:v>2.4402809366707601</c:v>
                </c:pt>
                <c:pt idx="120">
                  <c:v>2.4593202579394133</c:v>
                </c:pt>
                <c:pt idx="121">
                  <c:v>2.4783435641519378</c:v>
                </c:pt>
                <c:pt idx="122">
                  <c:v>2.4973503926445253</c:v>
                </c:pt>
                <c:pt idx="123">
                  <c:v>2.5163402719346175</c:v>
                </c:pt>
                <c:pt idx="124">
                  <c:v>2.5353127227546612</c:v>
                </c:pt>
                <c:pt idx="125">
                  <c:v>2.5542672589974047</c:v>
                </c:pt>
                <c:pt idx="126">
                  <c:v>2.5732033885803127</c:v>
                </c:pt>
                <c:pt idx="127">
                  <c:v>2.5921206142363662</c:v>
                </c:pt>
                <c:pt idx="128">
                  <c:v>2.6110184342380949</c:v>
                </c:pt>
                <c:pt idx="129">
                  <c:v>2.6298963430611924</c:v>
                </c:pt>
                <c:pt idx="130">
                  <c:v>2.6487538319935608</c:v>
                </c:pt>
                <c:pt idx="131">
                  <c:v>2.6675903896951074</c:v>
                </c:pt>
                <c:pt idx="132">
                  <c:v>2.6864055027131228</c:v>
                </c:pt>
                <c:pt idx="133">
                  <c:v>2.7051986559575956</c:v>
                </c:pt>
                <c:pt idx="134">
                  <c:v>2.7239693331403783</c:v>
                </c:pt>
                <c:pt idx="135">
                  <c:v>2.7427170171817141</c:v>
                </c:pt>
                <c:pt idx="136">
                  <c:v>2.7614411905872673</c:v>
                </c:pt>
                <c:pt idx="137">
                  <c:v>2.7801413357984628</c:v>
                </c:pt>
                <c:pt idx="138">
                  <c:v>2.7988169355186434</c:v>
                </c:pt>
                <c:pt idx="139">
                  <c:v>2.8174674730172828</c:v>
                </c:pt>
                <c:pt idx="140">
                  <c:v>2.8360924324142465</c:v>
                </c:pt>
                <c:pt idx="141">
                  <c:v>2.8546912989458857</c:v>
                </c:pt>
                <c:pt idx="142">
                  <c:v>2.8732635592145561</c:v>
                </c:pt>
                <c:pt idx="143">
                  <c:v>2.8918087014229759</c:v>
                </c:pt>
                <c:pt idx="144">
                  <c:v>2.910326215594699</c:v>
                </c:pt>
                <c:pt idx="145">
                  <c:v>2.9288155937818336</c:v>
                </c:pt>
                <c:pt idx="146">
                  <c:v>2.9472763302610252</c:v>
                </c:pt>
                <c:pt idx="147">
                  <c:v>2.9657079217186131</c:v>
                </c:pt>
                <c:pt idx="148">
                  <c:v>2.9841098674257762</c:v>
                </c:pt>
                <c:pt idx="149">
                  <c:v>3.0024816694044034</c:v>
                </c:pt>
                <c:pt idx="150">
                  <c:v>3.0208228325843445</c:v>
                </c:pt>
                <c:pt idx="151">
                  <c:v>3.0391328649526357</c:v>
                </c:pt>
                <c:pt idx="152">
                  <c:v>3.0574112776952362</c:v>
                </c:pt>
                <c:pt idx="153">
                  <c:v>3.0756575853317534</c:v>
                </c:pt>
                <c:pt idx="154">
                  <c:v>3.0938713058435949</c:v>
                </c:pt>
                <c:pt idx="155">
                  <c:v>3.1120519607959429</c:v>
                </c:pt>
                <c:pt idx="156">
                  <c:v>3.1301990754539024</c:v>
                </c:pt>
                <c:pt idx="157">
                  <c:v>3.148312178893153</c:v>
                </c:pt>
                <c:pt idx="158">
                  <c:v>3.1663908041053936</c:v>
                </c:pt>
                <c:pt idx="159">
                  <c:v>3.1844344880988511</c:v>
                </c:pt>
                <c:pt idx="160">
                  <c:v>3.2024427719940953</c:v>
                </c:pt>
                <c:pt idx="161">
                  <c:v>3.2204152011153835</c:v>
                </c:pt>
                <c:pt idx="162">
                  <c:v>3.238351325077736</c:v>
                </c:pt>
                <c:pt idx="163">
                  <c:v>3.2562506978699357</c:v>
                </c:pt>
                <c:pt idx="164">
                  <c:v>3.2741128779336135</c:v>
                </c:pt>
                <c:pt idx="165">
                  <c:v>3.2919374282385876</c:v>
                </c:pt>
                <c:pt idx="166">
                  <c:v>3.3097239163545917</c:v>
                </c:pt>
                <c:pt idx="167">
                  <c:v>3.3274719145195339</c:v>
                </c:pt>
                <c:pt idx="168">
                  <c:v>3.3451809997044064</c:v>
                </c:pt>
                <c:pt idx="169">
                  <c:v>3.3628507536749623</c:v>
                </c:pt>
                <c:pt idx="170">
                  <c:v>3.3804807630502656</c:v>
                </c:pt>
                <c:pt idx="171">
                  <c:v>3.3980706193582133</c:v>
                </c:pt>
                <c:pt idx="172">
                  <c:v>3.4156199190881251</c:v>
                </c:pt>
                <c:pt idx="173">
                  <c:v>3.4331282637404845</c:v>
                </c:pt>
                <c:pt idx="174">
                  <c:v>3.4505952598739151</c:v>
                </c:pt>
                <c:pt idx="175">
                  <c:v>3.4680205191494675</c:v>
                </c:pt>
                <c:pt idx="176">
                  <c:v>3.4854036583722885</c:v>
                </c:pt>
                <c:pt idx="177">
                  <c:v>3.5027442995307441</c:v>
                </c:pt>
                <c:pt idx="178">
                  <c:v>3.5200420698330563</c:v>
                </c:pt>
                <c:pt idx="179">
                  <c:v>3.5372966017415193</c:v>
                </c:pt>
                <c:pt idx="180">
                  <c:v>3.554507533004351</c:v>
                </c:pt>
                <c:pt idx="181">
                  <c:v>3.5716745066852371</c:v>
                </c:pt>
                <c:pt idx="182">
                  <c:v>3.5887971711906212</c:v>
                </c:pt>
                <c:pt idx="183">
                  <c:v>3.6058751802947921</c:v>
                </c:pt>
                <c:pt idx="184">
                  <c:v>3.6229081931628162</c:v>
                </c:pt>
                <c:pt idx="185">
                  <c:v>3.6398958743713647</c:v>
                </c:pt>
                <c:pt idx="186">
                  <c:v>3.6568378939274822</c:v>
                </c:pt>
                <c:pt idx="187">
                  <c:v>3.6737339272853373</c:v>
                </c:pt>
                <c:pt idx="188">
                  <c:v>3.6905836553610021</c:v>
                </c:pt>
                <c:pt idx="189">
                  <c:v>3.7073867645453027</c:v>
                </c:pt>
                <c:pt idx="190">
                  <c:v>3.7241429467147782</c:v>
                </c:pt>
                <c:pt idx="191">
                  <c:v>3.7408518992407913</c:v>
                </c:pt>
                <c:pt idx="192">
                  <c:v>3.7575133249968289</c:v>
                </c:pt>
                <c:pt idx="193">
                  <c:v>3.7741269323640299</c:v>
                </c:pt>
                <c:pt idx="194">
                  <c:v>3.7906924352349787</c:v>
                </c:pt>
                <c:pt idx="195">
                  <c:v>3.8072095530158006</c:v>
                </c:pt>
                <c:pt idx="196">
                  <c:v>3.8236780106265944</c:v>
                </c:pt>
                <c:pt idx="197">
                  <c:v>3.8400975385002405</c:v>
                </c:pt>
                <c:pt idx="198">
                  <c:v>3.8564678725796173</c:v>
                </c:pt>
                <c:pt idx="199">
                  <c:v>3.8727887543132602</c:v>
                </c:pt>
                <c:pt idx="200">
                  <c:v>3.889059930649498</c:v>
                </c:pt>
                <c:pt idx="201">
                  <c:v>3.9052811540291015</c:v>
                </c:pt>
                <c:pt idx="202">
                  <c:v>3.9214521823764761</c:v>
                </c:pt>
                <c:pt idx="203">
                  <c:v>3.9375727790894319</c:v>
                </c:pt>
                <c:pt idx="204">
                  <c:v>3.9536427130275631</c:v>
                </c:pt>
                <c:pt idx="205">
                  <c:v>3.9696617584992691</c:v>
                </c:pt>
                <c:pt idx="206">
                  <c:v>3.9856296952474519</c:v>
                </c:pt>
                <c:pt idx="207">
                  <c:v>4.0015463084339187</c:v>
                </c:pt>
                <c:pt idx="208">
                  <c:v>4.0174113886225182</c:v>
                </c:pt>
                <c:pt idx="209">
                  <c:v>4.0332247317610506</c:v>
                </c:pt>
                <c:pt idx="210">
                  <c:v>4.0489861391619728</c:v>
                </c:pt>
                <c:pt idx="211">
                  <c:v>4.0646954174819339</c:v>
                </c:pt>
                <c:pt idx="212">
                  <c:v>4.080352378700173</c:v>
                </c:pt>
                <c:pt idx="213">
                  <c:v>4.0959568400958029</c:v>
                </c:pt>
                <c:pt idx="214">
                  <c:v>4.1115086242240162</c:v>
                </c:pt>
                <c:pt idx="215">
                  <c:v>4.1270075588912407</c:v>
                </c:pt>
                <c:pt idx="216">
                  <c:v>4.1424534771292736</c:v>
                </c:pt>
                <c:pt idx="217">
                  <c:v>4.1578462171684212</c:v>
                </c:pt>
                <c:pt idx="218">
                  <c:v>4.1731856224096768</c:v>
                </c:pt>
                <c:pt idx="219">
                  <c:v>4.1884715413959652</c:v>
                </c:pt>
                <c:pt idx="220">
                  <c:v>4.2037038277824754</c:v>
                </c:pt>
                <c:pt idx="221">
                  <c:v>4.2188823403061217</c:v>
                </c:pt>
                <c:pt idx="222">
                  <c:v>4.2340069427541476</c:v>
                </c:pt>
                <c:pt idx="223">
                  <c:v>4.2490775039319102</c:v>
                </c:pt>
                <c:pt idx="224">
                  <c:v>4.2640938976298672</c:v>
                </c:pt>
                <c:pt idx="225">
                  <c:v>4.2790560025897957</c:v>
                </c:pt>
                <c:pt idx="226">
                  <c:v>4.2939637024702666</c:v>
                </c:pt>
                <c:pt idx="227">
                  <c:v>4.3088168858114066</c:v>
                </c:pt>
                <c:pt idx="228">
                  <c:v>4.3236154459989669</c:v>
                </c:pt>
                <c:pt idx="229">
                  <c:v>4.3383592812277296</c:v>
                </c:pt>
                <c:pt idx="230">
                  <c:v>4.3530482944642772</c:v>
                </c:pt>
                <c:pt idx="231">
                  <c:v>4.3676823934091464</c:v>
                </c:pt>
                <c:pt idx="232">
                  <c:v>4.3822614904583972</c:v>
                </c:pt>
                <c:pt idx="233">
                  <c:v>4.3967855026646143</c:v>
                </c:pt>
                <c:pt idx="234">
                  <c:v>4.4112543516973748</c:v>
                </c:pt>
                <c:pt idx="235">
                  <c:v>4.425667963803197</c:v>
                </c:pt>
                <c:pt idx="236">
                  <c:v>4.4400262697650019</c:v>
                </c:pt>
                <c:pt idx="237">
                  <c:v>4.454329204861101</c:v>
                </c:pt>
                <c:pt idx="238">
                  <c:v>4.4685767088237469</c:v>
                </c:pt>
                <c:pt idx="239">
                  <c:v>4.4827687257972588</c:v>
                </c:pt>
                <c:pt idx="240">
                  <c:v>4.4969052042957474</c:v>
                </c:pt>
                <c:pt idx="241">
                  <c:v>4.5109860971604654</c:v>
                </c:pt>
                <c:pt idx="242">
                  <c:v>4.5250113615168006</c:v>
                </c:pt>
                <c:pt idx="243">
                  <c:v>4.5389809587309378</c:v>
                </c:pt>
                <c:pt idx="244">
                  <c:v>4.5528948543662047</c:v>
                </c:pt>
                <c:pt idx="245">
                  <c:v>4.5667530181391296</c:v>
                </c:pt>
                <c:pt idx="246">
                  <c:v>4.5805554238752233</c:v>
                </c:pt>
                <c:pt idx="247">
                  <c:v>4.594302049464515</c:v>
                </c:pt>
                <c:pt idx="248">
                  <c:v>4.6079928768168497</c:v>
                </c:pt>
                <c:pt idx="249">
                  <c:v>4.6216278918169804</c:v>
                </c:pt>
                <c:pt idx="250">
                  <c:v>4.6352070842794637</c:v>
                </c:pt>
                <c:pt idx="251">
                  <c:v>4.648730447903378</c:v>
                </c:pt>
                <c:pt idx="252">
                  <c:v>4.6621979802268925</c:v>
                </c:pt>
                <c:pt idx="253">
                  <c:v>4.6756096825816913</c:v>
                </c:pt>
                <c:pt idx="254">
                  <c:v>4.688965560047281</c:v>
                </c:pt>
                <c:pt idx="255">
                  <c:v>4.7022656214051919</c:v>
                </c:pt>
                <c:pt idx="256">
                  <c:v>4.7155098790930952</c:v>
                </c:pt>
                <c:pt idx="257">
                  <c:v>4.7286983491588499</c:v>
                </c:pt>
                <c:pt idx="258">
                  <c:v>4.7418310512144943</c:v>
                </c:pt>
                <c:pt idx="259">
                  <c:v>4.7549080083902018</c:v>
                </c:pt>
                <c:pt idx="260">
                  <c:v>4.7679292472882127</c:v>
                </c:pt>
                <c:pt idx="261">
                  <c:v>4.7808947979367593</c:v>
                </c:pt>
                <c:pt idx="262">
                  <c:v>4.7938046937439989</c:v>
                </c:pt>
                <c:pt idx="263">
                  <c:v>4.8066589714519674</c:v>
                </c:pt>
                <c:pt idx="264">
                  <c:v>4.8194576710905714</c:v>
                </c:pt>
                <c:pt idx="265">
                  <c:v>4.8322008359316273</c:v>
                </c:pt>
                <c:pt idx="266">
                  <c:v>4.8448885124429655</c:v>
                </c:pt>
                <c:pt idx="267">
                  <c:v>4.8575207502426094</c:v>
                </c:pt>
                <c:pt idx="268">
                  <c:v>4.8700976020530442</c:v>
                </c:pt>
                <c:pt idx="269">
                  <c:v>4.8826191236555871</c:v>
                </c:pt>
                <c:pt idx="270">
                  <c:v>4.8950853738448696</c:v>
                </c:pt>
              </c:numCache>
            </c:numRef>
          </c:xVal>
          <c:yVal>
            <c:numRef>
              <c:f>'10ft'!$E$19:$E$289</c:f>
              <c:numCache>
                <c:formatCode>General</c:formatCode>
                <c:ptCount val="271"/>
                <c:pt idx="0">
                  <c:v>1.753490755500132</c:v>
                </c:pt>
                <c:pt idx="1">
                  <c:v>1.8867094841680145</c:v>
                </c:pt>
                <c:pt idx="2">
                  <c:v>2.0182374352198269</c:v>
                </c:pt>
                <c:pt idx="3">
                  <c:v>2.1480879001359887</c:v>
                </c:pt>
                <c:pt idx="4">
                  <c:v>2.276273898186449</c:v>
                </c:pt>
                <c:pt idx="5">
                  <c:v>2.4028081824758649</c:v>
                </c:pt>
                <c:pt idx="6">
                  <c:v>2.5277032458051569</c:v>
                </c:pt>
                <c:pt idx="7">
                  <c:v>2.6509713263558323</c:v>
                </c:pt>
                <c:pt idx="8">
                  <c:v>2.7726244132032045</c:v>
                </c:pt>
                <c:pt idx="9">
                  <c:v>2.8926742516643835</c:v>
                </c:pt>
                <c:pt idx="10">
                  <c:v>3.0111323484866745</c:v>
                </c:pt>
                <c:pt idx="11">
                  <c:v>3.1280099768817942</c:v>
                </c:pt>
                <c:pt idx="12">
                  <c:v>3.2433181814110976</c:v>
                </c:pt>
                <c:pt idx="13">
                  <c:v>3.3570677827267983</c:v>
                </c:pt>
                <c:pt idx="14">
                  <c:v>3.4692693821739669</c:v>
                </c:pt>
                <c:pt idx="15">
                  <c:v>3.5799333662579063</c:v>
                </c:pt>
                <c:pt idx="16">
                  <c:v>3.6890699109813148</c:v>
                </c:pt>
                <c:pt idx="17">
                  <c:v>3.7966889860554858</c:v>
                </c:pt>
                <c:pt idx="18">
                  <c:v>3.9028003589896136</c:v>
                </c:pt>
                <c:pt idx="19">
                  <c:v>4.0074135990621311</c:v>
                </c:pt>
                <c:pt idx="20">
                  <c:v>4.1105380811778423</c:v>
                </c:pt>
                <c:pt idx="21">
                  <c:v>4.2121829896144769</c:v>
                </c:pt>
                <c:pt idx="22">
                  <c:v>4.3123573216621525</c:v>
                </c:pt>
                <c:pt idx="23">
                  <c:v>4.4110698911590926</c:v>
                </c:pt>
                <c:pt idx="24">
                  <c:v>4.5083293319268334</c:v>
                </c:pt>
                <c:pt idx="25">
                  <c:v>4.604144101108024</c:v>
                </c:pt>
                <c:pt idx="26">
                  <c:v>4.6985224824098051</c:v>
                </c:pt>
                <c:pt idx="27">
                  <c:v>4.7914725892556538</c:v>
                </c:pt>
                <c:pt idx="28">
                  <c:v>4.8830023678484578</c:v>
                </c:pt>
                <c:pt idx="29">
                  <c:v>4.9731196001474984</c:v>
                </c:pt>
                <c:pt idx="30">
                  <c:v>5.0618319067619151</c:v>
                </c:pt>
                <c:pt idx="31">
                  <c:v>5.1491467497631236</c:v>
                </c:pt>
                <c:pt idx="32">
                  <c:v>5.2350714354185959</c:v>
                </c:pt>
                <c:pt idx="33">
                  <c:v>5.3196131168492915</c:v>
                </c:pt>
                <c:pt idx="34">
                  <c:v>5.4027787966129761</c:v>
                </c:pt>
                <c:pt idx="35">
                  <c:v>5.4845753292155734</c:v>
                </c:pt>
                <c:pt idx="36">
                  <c:v>5.5650094235526133</c:v>
                </c:pt>
                <c:pt idx="37">
                  <c:v>5.6440876452827906</c:v>
                </c:pt>
                <c:pt idx="38">
                  <c:v>5.7218164191355561</c:v>
                </c:pt>
                <c:pt idx="39">
                  <c:v>5.798202031154613</c:v>
                </c:pt>
                <c:pt idx="40">
                  <c:v>5.8732506308791228</c:v>
                </c:pt>
                <c:pt idx="41">
                  <c:v>5.9469682334643652</c:v>
                </c:pt>
                <c:pt idx="42">
                  <c:v>6.0193607217435492</c:v>
                </c:pt>
                <c:pt idx="43">
                  <c:v>6.0904338482324016</c:v>
                </c:pt>
                <c:pt idx="44">
                  <c:v>6.1601932370781327</c:v>
                </c:pt>
                <c:pt idx="45">
                  <c:v>6.2286443859543077</c:v>
                </c:pt>
                <c:pt idx="46">
                  <c:v>6.2957926679031235</c:v>
                </c:pt>
                <c:pt idx="47">
                  <c:v>6.3616433331265458</c:v>
                </c:pt>
                <c:pt idx="48">
                  <c:v>6.4262015107277133</c:v>
                </c:pt>
                <c:pt idx="49">
                  <c:v>6.4894722104040001</c:v>
                </c:pt>
                <c:pt idx="50">
                  <c:v>6.5514603240930667</c:v>
                </c:pt>
                <c:pt idx="51">
                  <c:v>6.6121706275732297</c:v>
                </c:pt>
                <c:pt idx="52">
                  <c:v>6.6716077820194366</c:v>
                </c:pt>
                <c:pt idx="53">
                  <c:v>6.7297763355161084</c:v>
                </c:pt>
                <c:pt idx="54">
                  <c:v>6.7866807245281144</c:v>
                </c:pt>
                <c:pt idx="55">
                  <c:v>6.8423252753311035</c:v>
                </c:pt>
                <c:pt idx="56">
                  <c:v>6.8967142054024313</c:v>
                </c:pt>
                <c:pt idx="57">
                  <c:v>6.9498516247738991</c:v>
                </c:pt>
                <c:pt idx="58">
                  <c:v>7.0017415373475371</c:v>
                </c:pt>
                <c:pt idx="59">
                  <c:v>7.0523878421756727</c:v>
                </c:pt>
                <c:pt idx="60">
                  <c:v>7.1017943347065273</c:v>
                </c:pt>
                <c:pt idx="61">
                  <c:v>7.1499647079966282</c:v>
                </c:pt>
                <c:pt idx="62">
                  <c:v>7.196902553891344</c:v>
                </c:pt>
                <c:pt idx="63">
                  <c:v>7.2426113641749117</c:v>
                </c:pt>
                <c:pt idx="64">
                  <c:v>7.2870945316913609</c:v>
                </c:pt>
                <c:pt idx="65">
                  <c:v>7.3303553514378459</c:v>
                </c:pt>
                <c:pt idx="66">
                  <c:v>7.3723970216319579</c:v>
                </c:pt>
                <c:pt idx="67">
                  <c:v>7.4132226447547271</c:v>
                </c:pt>
                <c:pt idx="68">
                  <c:v>7.4528352285711534</c:v>
                </c:pt>
                <c:pt idx="69">
                  <c:v>7.4912376871302602</c:v>
                </c:pt>
                <c:pt idx="70">
                  <c:v>7.5284328417468931</c:v>
                </c:pt>
                <c:pt idx="71">
                  <c:v>7.5644234219676978</c:v>
                </c:pt>
                <c:pt idx="72">
                  <c:v>7.5992120665240224</c:v>
                </c:pt>
                <c:pt idx="73">
                  <c:v>7.6328013242748201</c:v>
                </c:pt>
                <c:pt idx="74">
                  <c:v>7.665193655143054</c:v>
                </c:pt>
                <c:pt idx="75">
                  <c:v>7.6963914310495847</c:v>
                </c:pt>
                <c:pt idx="76">
                  <c:v>7.7263969368491168</c:v>
                </c:pt>
                <c:pt idx="77">
                  <c:v>7.7552123712734726</c:v>
                </c:pt>
                <c:pt idx="78">
                  <c:v>7.7828398478882965</c:v>
                </c:pt>
                <c:pt idx="79">
                  <c:v>7.8092813960702596</c:v>
                </c:pt>
                <c:pt idx="80">
                  <c:v>7.8345389620130117</c:v>
                </c:pt>
                <c:pt idx="81">
                  <c:v>7.8586144097714854</c:v>
                </c:pt>
                <c:pt idx="82">
                  <c:v>7.8815095223557581</c:v>
                </c:pt>
                <c:pt idx="83">
                  <c:v>7.9032260028875498</c:v>
                </c:pt>
                <c:pt idx="84">
                  <c:v>7.9237654758345917</c:v>
                </c:pt>
                <c:pt idx="85">
                  <c:v>7.9431294883405812</c:v>
                </c:pt>
                <c:pt idx="86">
                  <c:v>7.9613195116712241</c:v>
                </c:pt>
                <c:pt idx="87">
                  <c:v>7.9783369427999622</c:v>
                </c:pt>
                <c:pt idx="88">
                  <c:v>7.9941831061603441</c:v>
                </c:pt>
                <c:pt idx="89">
                  <c:v>8.0088592555954925</c:v>
                </c:pt>
                <c:pt idx="90">
                  <c:v>8.0223665765385981</c:v>
                </c:pt>
                <c:pt idx="91">
                  <c:v>8.0347061884615574</c:v>
                </c:pt>
                <c:pt idx="92">
                  <c:v>8.0458791476313696</c:v>
                </c:pt>
                <c:pt idx="93">
                  <c:v>8.0558864502152154</c:v>
                </c:pt>
                <c:pt idx="94">
                  <c:v>8.0647290357745778</c:v>
                </c:pt>
                <c:pt idx="95">
                  <c:v>8.0724077911856096</c:v>
                </c:pt>
                <c:pt idx="96">
                  <c:v>8.0789235550164236</c:v>
                </c:pt>
                <c:pt idx="97">
                  <c:v>8.0842771223814047</c:v>
                </c:pt>
                <c:pt idx="98">
                  <c:v>8.0884692502776581</c:v>
                </c:pt>
                <c:pt idx="99">
                  <c:v>8.0915006633894144</c:v>
                </c:pt>
                <c:pt idx="100">
                  <c:v>8.0933720603235937</c:v>
                </c:pt>
                <c:pt idx="101">
                  <c:v>8.0940841202151805</c:v>
                </c:pt>
                <c:pt idx="102">
                  <c:v>8.0936375096173094</c:v>
                </c:pt>
                <c:pt idx="103">
                  <c:v>8.0920328895704845</c:v>
                </c:pt>
                <c:pt idx="104">
                  <c:v>8.0892709227311403</c:v>
                </c:pt>
                <c:pt idx="105">
                  <c:v>8.0853522804337459</c:v>
                </c:pt>
                <c:pt idx="106">
                  <c:v>8.0802776495637989</c:v>
                </c:pt>
                <c:pt idx="107">
                  <c:v>8.0740477391308936</c:v>
                </c:pt>
                <c:pt idx="108">
                  <c:v>8.0666632864498542</c:v>
                </c:pt>
                <c:pt idx="109">
                  <c:v>8.0581250628610235</c:v>
                </c:pt>
                <c:pt idx="110">
                  <c:v>8.0484338789454704</c:v>
                </c:pt>
                <c:pt idx="111">
                  <c:v>8.0375905892144068</c:v>
                </c:pt>
                <c:pt idx="112">
                  <c:v>8.0255960962726469</c:v>
                </c:pt>
                <c:pt idx="113">
                  <c:v>8.0124513544723914</c:v>
                </c:pt>
                <c:pt idx="114">
                  <c:v>7.9981573730855651</c:v>
                </c:pt>
                <c:pt idx="115">
                  <c:v>7.9827152190306716</c:v>
                </c:pt>
                <c:pt idx="116">
                  <c:v>7.9661260191942498</c:v>
                </c:pt>
                <c:pt idx="117">
                  <c:v>7.9483909623882285</c:v>
                </c:pt>
                <c:pt idx="118">
                  <c:v>7.9295113009836395</c:v>
                </c:pt>
                <c:pt idx="119">
                  <c:v>7.9094883522588919</c:v>
                </c:pt>
                <c:pt idx="120">
                  <c:v>7.8883234994977194</c:v>
                </c:pt>
                <c:pt idx="121">
                  <c:v>7.8660181928684558</c:v>
                </c:pt>
                <c:pt idx="122">
                  <c:v>7.8425739501127056</c:v>
                </c:pt>
                <c:pt idx="123">
                  <c:v>7.8179923570680243</c:v>
                </c:pt>
                <c:pt idx="124">
                  <c:v>7.7922750680460116</c:v>
                </c:pt>
                <c:pt idx="125">
                  <c:v>7.7654238060842902</c:v>
                </c:pt>
                <c:pt idx="126">
                  <c:v>7.7374403630882451</c:v>
                </c:pt>
                <c:pt idx="127">
                  <c:v>7.7083265998761243</c:v>
                </c:pt>
                <c:pt idx="128">
                  <c:v>7.678084446139132</c:v>
                </c:pt>
                <c:pt idx="129">
                  <c:v>7.6467159003264431</c:v>
                </c:pt>
                <c:pt idx="130">
                  <c:v>7.6142230294636235</c:v>
                </c:pt>
                <c:pt idx="131">
                  <c:v>7.5806079689117087</c:v>
                </c:pt>
                <c:pt idx="132">
                  <c:v>7.5458729220731522</c:v>
                </c:pt>
                <c:pt idx="133">
                  <c:v>7.5100201600499679</c:v>
                </c:pt>
                <c:pt idx="134">
                  <c:v>7.4730520212586509</c:v>
                </c:pt>
                <c:pt idx="135">
                  <c:v>7.4349709110058324</c:v>
                </c:pt>
                <c:pt idx="136">
                  <c:v>7.3957793010280906</c:v>
                </c:pt>
                <c:pt idx="137">
                  <c:v>7.3554797289988985</c:v>
                </c:pt>
                <c:pt idx="138">
                  <c:v>7.3140747980053105</c:v>
                </c:pt>
                <c:pt idx="139">
                  <c:v>7.2715671759966742</c:v>
                </c:pt>
                <c:pt idx="140">
                  <c:v>7.2279595952073734</c:v>
                </c:pt>
                <c:pt idx="141">
                  <c:v>7.1832548515554011</c:v>
                </c:pt>
                <c:pt idx="142">
                  <c:v>7.1374558040183516</c:v>
                </c:pt>
                <c:pt idx="143">
                  <c:v>7.0905653739882624</c:v>
                </c:pt>
                <c:pt idx="144">
                  <c:v>7.0425865446066052</c:v>
                </c:pt>
                <c:pt idx="145">
                  <c:v>6.9935223600805916</c:v>
                </c:pt>
                <c:pt idx="146">
                  <c:v>6.9433759249818756</c:v>
                </c:pt>
                <c:pt idx="147">
                  <c:v>6.8921504035286336</c:v>
                </c:pt>
                <c:pt idx="148">
                  <c:v>6.8398490188519441</c:v>
                </c:pt>
                <c:pt idx="149">
                  <c:v>6.7864750522473116</c:v>
                </c:pt>
                <c:pt idx="150">
                  <c:v>6.732031842412133</c:v>
                </c:pt>
                <c:pt idx="151">
                  <c:v>6.6765227846698556</c:v>
                </c:pt>
                <c:pt idx="152">
                  <c:v>6.6199513301815402</c:v>
                </c:pt>
                <c:pt idx="153">
                  <c:v>6.5623209851455</c:v>
                </c:pt>
                <c:pt idx="154">
                  <c:v>6.5036353099856541</c:v>
                </c:pt>
                <c:pt idx="155">
                  <c:v>6.443897918529224</c:v>
                </c:pt>
                <c:pt idx="156">
                  <c:v>6.3831124771743593</c:v>
                </c:pt>
                <c:pt idx="157">
                  <c:v>6.3212827040482633</c:v>
                </c:pt>
                <c:pt idx="158">
                  <c:v>6.2584123681563799</c:v>
                </c:pt>
                <c:pt idx="159">
                  <c:v>6.1945052885231764</c:v>
                </c:pt>
                <c:pt idx="160">
                  <c:v>6.129565333325047</c:v>
                </c:pt>
                <c:pt idx="161">
                  <c:v>6.06359641901585</c:v>
                </c:pt>
                <c:pt idx="162">
                  <c:v>5.9966025094455748</c:v>
                </c:pt>
                <c:pt idx="163">
                  <c:v>5.9285876149726269</c:v>
                </c:pt>
                <c:pt idx="164">
                  <c:v>5.8595557915702159</c:v>
                </c:pt>
                <c:pt idx="165">
                  <c:v>5.7895111399273054</c:v>
                </c:pt>
                <c:pt idx="166">
                  <c:v>5.718457804544598</c:v>
                </c:pt>
                <c:pt idx="167">
                  <c:v>5.6463999728259919</c:v>
                </c:pt>
                <c:pt idx="168">
                  <c:v>5.5733418741659726</c:v>
                </c:pt>
                <c:pt idx="169">
                  <c:v>5.4992877790333603</c:v>
                </c:pt>
                <c:pt idx="170">
                  <c:v>5.4242419980518539</c:v>
                </c:pt>
                <c:pt idx="171">
                  <c:v>5.3482088810777926</c:v>
                </c:pt>
                <c:pt idx="172">
                  <c:v>5.2711928162755477</c:v>
                </c:pt>
                <c:pt idx="173">
                  <c:v>5.1931982291909611</c:v>
                </c:pt>
                <c:pt idx="174">
                  <c:v>5.1142295818232295</c:v>
                </c:pt>
                <c:pt idx="175">
                  <c:v>5.0342913716956339</c:v>
                </c:pt>
                <c:pt idx="176">
                  <c:v>4.953388130925501</c:v>
                </c:pt>
                <c:pt idx="177">
                  <c:v>4.8715244252937913</c:v>
                </c:pt>
                <c:pt idx="178">
                  <c:v>4.7887048533146759</c:v>
                </c:pt>
                <c:pt idx="179">
                  <c:v>4.7049340453054898</c:v>
                </c:pt>
                <c:pt idx="180">
                  <c:v>4.6202166624574161</c:v>
                </c:pt>
                <c:pt idx="181">
                  <c:v>4.5345573959072629</c:v>
                </c:pt>
                <c:pt idx="182">
                  <c:v>4.4479609658106867</c:v>
                </c:pt>
                <c:pt idx="183">
                  <c:v>4.3604321204172063</c:v>
                </c:pt>
                <c:pt idx="184">
                  <c:v>4.2719756351473492</c:v>
                </c:pt>
                <c:pt idx="185">
                  <c:v>4.1825963116722562</c:v>
                </c:pt>
                <c:pt idx="186">
                  <c:v>4.0922989769960774</c:v>
                </c:pt>
                <c:pt idx="187">
                  <c:v>4.0010884825414763</c:v>
                </c:pt>
                <c:pt idx="188">
                  <c:v>3.9089697032385504</c:v>
                </c:pt>
                <c:pt idx="189">
                  <c:v>3.8159475366174798</c:v>
                </c:pt>
                <c:pt idx="190">
                  <c:v>3.7220269019051981</c:v>
                </c:pt>
                <c:pt idx="191">
                  <c:v>3.6272127391263771</c:v>
                </c:pt>
                <c:pt idx="192">
                  <c:v>3.5315100082090125</c:v>
                </c:pt>
                <c:pt idx="193">
                  <c:v>3.4349236880948864</c:v>
                </c:pt>
                <c:pt idx="194">
                  <c:v>3.337458775855175</c:v>
                </c:pt>
                <c:pt idx="195">
                  <c:v>3.2391202858114698</c:v>
                </c:pt>
                <c:pt idx="196">
                  <c:v>3.1399132486624617</c:v>
                </c:pt>
                <c:pt idx="197">
                  <c:v>3.0398427106165422</c:v>
                </c:pt>
                <c:pt idx="198">
                  <c:v>2.9389137325305628</c:v>
                </c:pt>
                <c:pt idx="199">
                  <c:v>2.8371313890549827</c:v>
                </c:pt>
                <c:pt idx="200">
                  <c:v>2.7345007677856388</c:v>
                </c:pt>
                <c:pt idx="201">
                  <c:v>2.6310269684223506</c:v>
                </c:pt>
                <c:pt idx="202">
                  <c:v>2.5267151019345802</c:v>
                </c:pt>
                <c:pt idx="203">
                  <c:v>2.4215702897343463</c:v>
                </c:pt>
                <c:pt idx="204">
                  <c:v>2.3155976628565953</c:v>
                </c:pt>
                <c:pt idx="205">
                  <c:v>2.2088023611472178</c:v>
                </c:pt>
                <c:pt idx="206">
                  <c:v>2.1011895324588963</c:v>
                </c:pt>
                <c:pt idx="207">
                  <c:v>1.9927643318549582</c:v>
                </c:pt>
                <c:pt idx="208">
                  <c:v>1.8835319208214081</c:v>
                </c:pt>
                <c:pt idx="209">
                  <c:v>1.773497466487296</c:v>
                </c:pt>
                <c:pt idx="210">
                  <c:v>1.6626661408535828</c:v>
                </c:pt>
                <c:pt idx="211">
                  <c:v>1.5510431200306467</c:v>
                </c:pt>
                <c:pt idx="212">
                  <c:v>1.4386335834845747</c:v>
                </c:pt>
                <c:pt idx="213">
                  <c:v>1.3254427132923727</c:v>
                </c:pt>
                <c:pt idx="214">
                  <c:v>1.2114756934062221</c:v>
                </c:pt>
                <c:pt idx="215">
                  <c:v>1.096737708926903</c:v>
                </c:pt>
                <c:pt idx="216">
                  <c:v>0.98123394538649955</c:v>
                </c:pt>
                <c:pt idx="217">
                  <c:v>0.86496958804049218</c:v>
                </c:pt>
                <c:pt idx="218">
                  <c:v>0.74794982116934083</c:v>
                </c:pt>
                <c:pt idx="219">
                  <c:v>0.6301798273896505</c:v>
                </c:pt>
                <c:pt idx="220">
                  <c:v>0.51166478697500817</c:v>
                </c:pt>
                <c:pt idx="221">
                  <c:v>0.39240987718657278</c:v>
                </c:pt>
                <c:pt idx="222">
                  <c:v>0.27242027161349208</c:v>
                </c:pt>
                <c:pt idx="223">
                  <c:v>0.15170113952321668</c:v>
                </c:pt>
                <c:pt idx="224">
                  <c:v>3.0257645221772989E-2</c:v>
                </c:pt>
                <c:pt idx="225">
                  <c:v>-9.1905052575947652E-2</c:v>
                </c:pt>
                <c:pt idx="226">
                  <c:v>-0.21478180136583302</c:v>
                </c:pt>
                <c:pt idx="227">
                  <c:v>-0.3383674554640822</c:v>
                </c:pt>
                <c:pt idx="228">
                  <c:v>-0.46265687660658661</c:v>
                </c:pt>
                <c:pt idx="229">
                  <c:v>-0.58764493453812616</c:v>
                </c:pt>
                <c:pt idx="230">
                  <c:v>-0.71332650759135263</c:v>
                </c:pt>
                <c:pt idx="231">
                  <c:v>-0.83969648325553703</c:v>
                </c:pt>
                <c:pt idx="232">
                  <c:v>-0.96674975873506441</c:v>
                </c:pt>
                <c:pt idx="233">
                  <c:v>-1.0944812414976626</c:v>
                </c:pt>
                <c:pt idx="234">
                  <c:v>-1.2228858498123587</c:v>
                </c:pt>
                <c:pt idx="235">
                  <c:v>-1.3519585132771614</c:v>
                </c:pt>
                <c:pt idx="236">
                  <c:v>-1.4816941733364706</c:v>
                </c:pt>
                <c:pt idx="237">
                  <c:v>-1.6120877837882217</c:v>
                </c:pt>
                <c:pt idx="238">
                  <c:v>-1.7431343112807793</c:v>
                </c:pt>
                <c:pt idx="239">
                  <c:v>-1.874828735799593</c:v>
                </c:pt>
                <c:pt idx="240">
                  <c:v>-2.0071660511436384</c:v>
                </c:pt>
                <c:pt idx="241">
                  <c:v>-2.1401412653916685</c:v>
                </c:pt>
                <c:pt idx="242">
                  <c:v>-2.2737494013583048</c:v>
                </c:pt>
                <c:pt idx="243">
                  <c:v>-2.4079854970400008</c:v>
                </c:pt>
                <c:pt idx="244">
                  <c:v>-2.5428446060509158</c:v>
                </c:pt>
                <c:pt idx="245">
                  <c:v>-2.6783217980487395</c:v>
                </c:pt>
                <c:pt idx="246">
                  <c:v>-2.8144121591505145</c:v>
                </c:pt>
                <c:pt idx="247">
                  <c:v>-2.9511107923385023</c:v>
                </c:pt>
                <c:pt idx="248">
                  <c:v>-3.088412817856145</c:v>
                </c:pt>
                <c:pt idx="249">
                  <c:v>-3.2263133735941816</c:v>
                </c:pt>
                <c:pt idx="250">
                  <c:v>-3.3648076154669719</c:v>
                </c:pt>
                <c:pt idx="251">
                  <c:v>-3.5038907177790937</c:v>
                </c:pt>
                <c:pt idx="252">
                  <c:v>-3.6435578735822762</c:v>
                </c:pt>
                <c:pt idx="253">
                  <c:v>-3.7838042950227391</c:v>
                </c:pt>
                <c:pt idx="254">
                  <c:v>-3.9246252136790023</c:v>
                </c:pt>
                <c:pt idx="255">
                  <c:v>-4.0660158808902471</c:v>
                </c:pt>
                <c:pt idx="256">
                  <c:v>-4.2079715680752985</c:v>
                </c:pt>
                <c:pt idx="257">
                  <c:v>-4.3504875670423075</c:v>
                </c:pt>
                <c:pt idx="258">
                  <c:v>-4.4935591902892167</c:v>
                </c:pt>
                <c:pt idx="259">
                  <c:v>-4.6371817712950874</c:v>
                </c:pt>
                <c:pt idx="260">
                  <c:v>-4.7813506648023774</c:v>
                </c:pt>
                <c:pt idx="261">
                  <c:v>-4.9260612470902538</c:v>
                </c:pt>
                <c:pt idx="262">
                  <c:v>-5.071308916239027</c:v>
                </c:pt>
                <c:pt idx="263">
                  <c:v>-5.2170890923858035</c:v>
                </c:pt>
                <c:pt idx="264">
                  <c:v>-5.3633972179714418</c:v>
                </c:pt>
                <c:pt idx="265">
                  <c:v>-5.5102287579789113</c:v>
                </c:pt>
                <c:pt idx="266">
                  <c:v>-5.6575792001631457</c:v>
                </c:pt>
                <c:pt idx="267">
                  <c:v>-5.8054440552724911</c:v>
                </c:pt>
                <c:pt idx="268">
                  <c:v>-5.9538188572618438</c:v>
                </c:pt>
                <c:pt idx="269">
                  <c:v>-6.1026991634975776</c:v>
                </c:pt>
                <c:pt idx="270">
                  <c:v>-6.2520805549543672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'10ft'!$G$18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2.3592172796819622E-2</c:v>
                </c:pt>
                <c:pt idx="2">
                  <c:v>4.7090043448747745E-2</c:v>
                </c:pt>
                <c:pt idx="3">
                  <c:v>7.0495156042447354E-2</c:v>
                </c:pt>
                <c:pt idx="4">
                  <c:v>9.3809029826268889E-2</c:v>
                </c:pt>
                <c:pt idx="5">
                  <c:v>0.11703315982842806</c:v>
                </c:pt>
                <c:pt idx="6">
                  <c:v>0.14016901745705213</c:v>
                </c:pt>
                <c:pt idx="7">
                  <c:v>0.16321805108272369</c:v>
                </c:pt>
                <c:pt idx="8">
                  <c:v>0.18618168660412493</c:v>
                </c:pt>
                <c:pt idx="9">
                  <c:v>0.20906132799735883</c:v>
                </c:pt>
                <c:pt idx="10">
                  <c:v>0.23185835784950051</c:v>
                </c:pt>
                <c:pt idx="11">
                  <c:v>0.25457413787690769</c:v>
                </c:pt>
                <c:pt idx="12">
                  <c:v>0.27721000942879725</c:v>
                </c:pt>
                <c:pt idx="13">
                  <c:v>0.2997672939765732</c:v>
                </c:pt>
                <c:pt idx="14">
                  <c:v>0.3222472935893711</c:v>
                </c:pt>
                <c:pt idx="15">
                  <c:v>0.34465129139626349</c:v>
                </c:pt>
                <c:pt idx="16">
                  <c:v>0.36698055203555302</c:v>
                </c:pt>
                <c:pt idx="17">
                  <c:v>0.38923632209156017</c:v>
                </c:pt>
                <c:pt idx="18">
                  <c:v>0.41141983051929631</c:v>
                </c:pt>
                <c:pt idx="19">
                  <c:v>0.43353228905739438</c:v>
                </c:pt>
                <c:pt idx="20">
                  <c:v>0.45557489262965445</c:v>
                </c:pt>
                <c:pt idx="21">
                  <c:v>0.47754881973554442</c:v>
                </c:pt>
                <c:pt idx="22">
                  <c:v>0.49945523282998094</c:v>
                </c:pt>
                <c:pt idx="23">
                  <c:v>0.52129527869270131</c:v>
                </c:pt>
                <c:pt idx="24">
                  <c:v>0.54307008878752139</c:v>
                </c:pt>
                <c:pt idx="25">
                  <c:v>0.56478077961176154</c:v>
                </c:pt>
                <c:pt idx="26">
                  <c:v>0.58642845303610813</c:v>
                </c:pt>
                <c:pt idx="27">
                  <c:v>0.60801419663516409</c:v>
                </c:pt>
                <c:pt idx="28">
                  <c:v>0.62953908400893022</c:v>
                </c:pt>
                <c:pt idx="29">
                  <c:v>0.65100417509544328</c:v>
                </c:pt>
                <c:pt idx="30">
                  <c:v>0.67241051647478722</c:v>
                </c:pt>
                <c:pt idx="31">
                  <c:v>0.69375914166467778</c:v>
                </c:pt>
                <c:pt idx="32">
                  <c:v>0.71505107140780966</c:v>
                </c:pt>
                <c:pt idx="33">
                  <c:v>0.73628731395114244</c:v>
                </c:pt>
                <c:pt idx="34">
                  <c:v>0.75746886531728874</c:v>
                </c:pt>
                <c:pt idx="35">
                  <c:v>0.77859670956815352</c:v>
                </c:pt>
                <c:pt idx="36">
                  <c:v>0.79967181906096341</c:v>
                </c:pt>
                <c:pt idx="37">
                  <c:v>0.82069515469680832</c:v>
                </c:pt>
                <c:pt idx="38">
                  <c:v>0.84166766616180588</c:v>
                </c:pt>
                <c:pt idx="39">
                  <c:v>0.86259029216098548</c:v>
                </c:pt>
                <c:pt idx="40">
                  <c:v>0.88346396064497257</c:v>
                </c:pt>
                <c:pt idx="41">
                  <c:v>0.90428958902954037</c:v>
                </c:pt>
                <c:pt idx="42">
                  <c:v>0.92506808440808019</c:v>
                </c:pt>
                <c:pt idx="43">
                  <c:v>0.94580034375702493</c:v>
                </c:pt>
                <c:pt idx="44">
                  <c:v>0.96648725413424286</c:v>
                </c:pt>
                <c:pt idx="45">
                  <c:v>0.98712969287040109</c:v>
                </c:pt>
                <c:pt idx="46">
                  <c:v>1.0077285277532788</c:v>
                </c:pt>
                <c:pt idx="47">
                  <c:v>1.0282846172049886</c:v>
                </c:pt>
                <c:pt idx="48">
                  <c:v>1.0487988104520432</c:v>
                </c:pt>
                <c:pt idx="49">
                  <c:v>1.06927194768818</c:v>
                </c:pt>
                <c:pt idx="50">
                  <c:v>1.0897048602298316</c:v>
                </c:pt>
                <c:pt idx="51">
                  <c:v>1.1100983706640986</c:v>
                </c:pt>
                <c:pt idx="52">
                  <c:v>1.1304532929890552</c:v>
                </c:pt>
                <c:pt idx="53">
                  <c:v>1.1507704327461816</c:v>
                </c:pt>
                <c:pt idx="54">
                  <c:v>1.1710505871446797</c:v>
                </c:pt>
                <c:pt idx="55">
                  <c:v>1.1912945451773911</c:v>
                </c:pt>
                <c:pt idx="56">
                  <c:v>1.2115030877279904</c:v>
                </c:pt>
                <c:pt idx="57">
                  <c:v>1.2316769876690754</c:v>
                </c:pt>
                <c:pt idx="58">
                  <c:v>1.251817009950726</c:v>
                </c:pt>
                <c:pt idx="59">
                  <c:v>1.2719239116790377</c:v>
                </c:pt>
                <c:pt idx="60">
                  <c:v>1.2919984421840729</c:v>
                </c:pt>
                <c:pt idx="61">
                  <c:v>1.3120413430765925</c:v>
                </c:pt>
                <c:pt idx="62">
                  <c:v>1.3320533482928543</c:v>
                </c:pt>
                <c:pt idx="63">
                  <c:v>1.3520351841266609</c:v>
                </c:pt>
                <c:pt idx="64">
                  <c:v>1.371987569247745</c:v>
                </c:pt>
                <c:pt idx="65">
                  <c:v>1.3919112147054533</c:v>
                </c:pt>
                <c:pt idx="66">
                  <c:v>1.4118068239165666</c:v>
                </c:pt>
                <c:pt idx="67">
                  <c:v>1.4316750926359381</c:v>
                </c:pt>
                <c:pt idx="68">
                  <c:v>1.4515167089084722</c:v>
                </c:pt>
                <c:pt idx="69">
                  <c:v>1.4713323530007789</c:v>
                </c:pt>
                <c:pt idx="70">
                  <c:v>1.4911226973106275</c:v>
                </c:pt>
                <c:pt idx="71">
                  <c:v>1.5108884062520951</c:v>
                </c:pt>
                <c:pt idx="72">
                  <c:v>1.5306301361140424</c:v>
                </c:pt>
                <c:pt idx="73">
                  <c:v>1.5503485348892621</c:v>
                </c:pt>
                <c:pt idx="74">
                  <c:v>1.5700442420713203</c:v>
                </c:pt>
                <c:pt idx="75">
                  <c:v>1.5897178884157637</c:v>
                </c:pt>
                <c:pt idx="76">
                  <c:v>1.6093700956619665</c:v>
                </c:pt>
                <c:pt idx="77">
                  <c:v>1.6290014762114788</c:v>
                </c:pt>
                <c:pt idx="78">
                  <c:v>1.648612632758274</c:v>
                </c:pt>
                <c:pt idx="79">
                  <c:v>1.6682041578658171</c:v>
                </c:pt>
                <c:pt idx="80">
                  <c:v>1.6877766334853759</c:v>
                </c:pt>
                <c:pt idx="81">
                  <c:v>1.7073306304094897</c:v>
                </c:pt>
                <c:pt idx="82">
                  <c:v>1.7268667076540365</c:v>
                </c:pt>
                <c:pt idx="83">
                  <c:v>1.7463854117619022</c:v>
                </c:pt>
                <c:pt idx="84">
                  <c:v>1.7658872760209321</c:v>
                </c:pt>
                <c:pt idx="85">
                  <c:v>1.7853728195886742</c:v>
                </c:pt>
                <c:pt idx="86">
                  <c:v>1.8048425465165101</c:v>
                </c:pt>
                <c:pt idx="87">
                  <c:v>1.8242969446662118</c:v>
                </c:pt>
                <c:pt idx="88">
                  <c:v>1.8437364845129083</c:v>
                </c:pt>
                <c:pt idx="89">
                  <c:v>1.863161617830051</c:v>
                </c:pt>
                <c:pt idx="90">
                  <c:v>1.8825727762544433</c:v>
                </c:pt>
                <c:pt idx="91">
                  <c:v>1.9019703697329209</c:v>
                </c:pt>
                <c:pt idx="92">
                  <c:v>1.9213547848570587</c:v>
                </c:pt>
                <c:pt idx="93">
                  <c:v>1.9407263830984505</c:v>
                </c:pt>
                <c:pt idx="94">
                  <c:v>1.9600854989647047</c:v>
                </c:pt>
                <c:pt idx="95">
                  <c:v>1.9794324381051802</c:v>
                </c:pt>
                <c:pt idx="96">
                  <c:v>1.9987674754052338</c:v>
                </c:pt>
                <c:pt idx="97">
                  <c:v>2.0180908531176609</c:v>
                </c:pt>
                <c:pt idx="98">
                  <c:v>2.0374027790890068</c:v>
                </c:pt>
                <c:pt idx="99">
                  <c:v>2.0567034251451561</c:v>
                </c:pt>
                <c:pt idx="100">
                  <c:v>2.0759929257036149</c:v>
                </c:pt>
                <c:pt idx="101">
                  <c:v>2.0952713766778372</c:v>
                </c:pt>
                <c:pt idx="102">
                  <c:v>2.1145388347310252</c:v>
                </c:pt>
                <c:pt idx="103">
                  <c:v>2.1337953169230164</c:v>
                </c:pt>
                <c:pt idx="104">
                  <c:v>2.1530408007751722</c:v>
                </c:pt>
                <c:pt idx="105">
                  <c:v>2.1722752247565187</c:v>
                </c:pt>
                <c:pt idx="106">
                  <c:v>2.1914984891723095</c:v>
                </c:pt>
                <c:pt idx="107">
                  <c:v>2.2107104574163086</c:v>
                </c:pt>
                <c:pt idx="108">
                  <c:v>2.2299109575325944</c:v>
                </c:pt>
                <c:pt idx="109">
                  <c:v>2.2490997840228948</c:v>
                </c:pt>
                <c:pt idx="110">
                  <c:v>2.2682766998316861</c:v>
                </c:pt>
                <c:pt idx="111">
                  <c:v>2.2874414384429</c:v>
                </c:pt>
                <c:pt idx="112">
                  <c:v>2.3065937060279209</c:v>
                </c:pt>
                <c:pt idx="113">
                  <c:v>2.3257331835931101</c:v>
                </c:pt>
                <c:pt idx="114">
                  <c:v>2.3448595290849603</c:v>
                </c:pt>
                <c:pt idx="115">
                  <c:v>2.3639723794209813</c:v>
                </c:pt>
                <c:pt idx="116">
                  <c:v>2.3830713524237139</c:v>
                </c:pt>
                <c:pt idx="117">
                  <c:v>2.4021560486433531</c:v>
                </c:pt>
                <c:pt idx="118">
                  <c:v>2.4212260530611212</c:v>
                </c:pt>
                <c:pt idx="119">
                  <c:v>2.4402809366707601</c:v>
                </c:pt>
                <c:pt idx="120">
                  <c:v>2.4593202579394133</c:v>
                </c:pt>
                <c:pt idx="121">
                  <c:v>2.4783435641519378</c:v>
                </c:pt>
                <c:pt idx="122">
                  <c:v>2.4973503926445253</c:v>
                </c:pt>
                <c:pt idx="123">
                  <c:v>2.5163402719346175</c:v>
                </c:pt>
                <c:pt idx="124">
                  <c:v>2.5353127227546612</c:v>
                </c:pt>
                <c:pt idx="125">
                  <c:v>2.5542672589974047</c:v>
                </c:pt>
                <c:pt idx="126">
                  <c:v>2.5732033885803127</c:v>
                </c:pt>
                <c:pt idx="127">
                  <c:v>2.5921206142363662</c:v>
                </c:pt>
                <c:pt idx="128">
                  <c:v>2.6110184342380949</c:v>
                </c:pt>
                <c:pt idx="129">
                  <c:v>2.6298963430611924</c:v>
                </c:pt>
                <c:pt idx="130">
                  <c:v>2.6487538319935608</c:v>
                </c:pt>
                <c:pt idx="131">
                  <c:v>2.6675903896951074</c:v>
                </c:pt>
                <c:pt idx="132">
                  <c:v>2.6864055027131228</c:v>
                </c:pt>
                <c:pt idx="133">
                  <c:v>2.7051986559575956</c:v>
                </c:pt>
                <c:pt idx="134">
                  <c:v>2.7239693331403783</c:v>
                </c:pt>
                <c:pt idx="135">
                  <c:v>2.7427170171817141</c:v>
                </c:pt>
                <c:pt idx="136">
                  <c:v>2.7614411905872673</c:v>
                </c:pt>
                <c:pt idx="137">
                  <c:v>2.7801413357984628</c:v>
                </c:pt>
                <c:pt idx="138">
                  <c:v>2.7988169355186434</c:v>
                </c:pt>
                <c:pt idx="139">
                  <c:v>2.8174674730172828</c:v>
                </c:pt>
                <c:pt idx="140">
                  <c:v>2.8360924324142465</c:v>
                </c:pt>
                <c:pt idx="141">
                  <c:v>2.8546912989458857</c:v>
                </c:pt>
                <c:pt idx="142">
                  <c:v>2.8732635592145561</c:v>
                </c:pt>
                <c:pt idx="143">
                  <c:v>2.8918087014229759</c:v>
                </c:pt>
                <c:pt idx="144">
                  <c:v>2.910326215594699</c:v>
                </c:pt>
                <c:pt idx="145">
                  <c:v>2.9288155937818336</c:v>
                </c:pt>
                <c:pt idx="146">
                  <c:v>2.9472763302610252</c:v>
                </c:pt>
                <c:pt idx="147">
                  <c:v>2.9657079217186131</c:v>
                </c:pt>
                <c:pt idx="148">
                  <c:v>2.9841098674257762</c:v>
                </c:pt>
                <c:pt idx="149">
                  <c:v>3.0024816694044034</c:v>
                </c:pt>
                <c:pt idx="150">
                  <c:v>3.0208228325843445</c:v>
                </c:pt>
                <c:pt idx="151">
                  <c:v>3.0391328649526357</c:v>
                </c:pt>
                <c:pt idx="152">
                  <c:v>3.0574112776952362</c:v>
                </c:pt>
                <c:pt idx="153">
                  <c:v>3.0756575853317534</c:v>
                </c:pt>
                <c:pt idx="154">
                  <c:v>3.0938713058435949</c:v>
                </c:pt>
                <c:pt idx="155">
                  <c:v>3.1120519607959429</c:v>
                </c:pt>
                <c:pt idx="156">
                  <c:v>3.1301990754539024</c:v>
                </c:pt>
                <c:pt idx="157">
                  <c:v>3.148312178893153</c:v>
                </c:pt>
                <c:pt idx="158">
                  <c:v>3.1663908041053936</c:v>
                </c:pt>
                <c:pt idx="159">
                  <c:v>3.1844344880988511</c:v>
                </c:pt>
                <c:pt idx="160">
                  <c:v>3.2024427719940953</c:v>
                </c:pt>
                <c:pt idx="161">
                  <c:v>3.2204152011153835</c:v>
                </c:pt>
                <c:pt idx="162">
                  <c:v>3.238351325077736</c:v>
                </c:pt>
                <c:pt idx="163">
                  <c:v>3.2562506978699357</c:v>
                </c:pt>
                <c:pt idx="164">
                  <c:v>3.2741128779336135</c:v>
                </c:pt>
                <c:pt idx="165">
                  <c:v>3.2919374282385876</c:v>
                </c:pt>
                <c:pt idx="166">
                  <c:v>3.3097239163545917</c:v>
                </c:pt>
                <c:pt idx="167">
                  <c:v>3.3274719145195339</c:v>
                </c:pt>
                <c:pt idx="168">
                  <c:v>3.3451809997044064</c:v>
                </c:pt>
                <c:pt idx="169">
                  <c:v>3.3628507536749623</c:v>
                </c:pt>
                <c:pt idx="170">
                  <c:v>3.3804807630502656</c:v>
                </c:pt>
                <c:pt idx="171">
                  <c:v>3.3980706193582133</c:v>
                </c:pt>
                <c:pt idx="172">
                  <c:v>3.4156199190881251</c:v>
                </c:pt>
                <c:pt idx="173">
                  <c:v>3.4331282637404845</c:v>
                </c:pt>
                <c:pt idx="174">
                  <c:v>3.4505952598739151</c:v>
                </c:pt>
                <c:pt idx="175">
                  <c:v>3.4680205191494675</c:v>
                </c:pt>
                <c:pt idx="176">
                  <c:v>3.4854036583722885</c:v>
                </c:pt>
                <c:pt idx="177">
                  <c:v>3.5027442995307441</c:v>
                </c:pt>
                <c:pt idx="178">
                  <c:v>3.5200420698330563</c:v>
                </c:pt>
                <c:pt idx="179">
                  <c:v>3.5372966017415193</c:v>
                </c:pt>
                <c:pt idx="180">
                  <c:v>3.554507533004351</c:v>
                </c:pt>
                <c:pt idx="181">
                  <c:v>3.5716745066852371</c:v>
                </c:pt>
                <c:pt idx="182">
                  <c:v>3.5887971711906212</c:v>
                </c:pt>
                <c:pt idx="183">
                  <c:v>3.6058751802947921</c:v>
                </c:pt>
                <c:pt idx="184">
                  <c:v>3.6229081931628162</c:v>
                </c:pt>
                <c:pt idx="185">
                  <c:v>3.6398958743713647</c:v>
                </c:pt>
                <c:pt idx="186">
                  <c:v>3.6568378939274822</c:v>
                </c:pt>
                <c:pt idx="187">
                  <c:v>3.6737339272853373</c:v>
                </c:pt>
                <c:pt idx="188">
                  <c:v>3.6905836553610021</c:v>
                </c:pt>
                <c:pt idx="189">
                  <c:v>3.7073867645453027</c:v>
                </c:pt>
                <c:pt idx="190">
                  <c:v>3.7241429467147782</c:v>
                </c:pt>
                <c:pt idx="191">
                  <c:v>3.7408518992407913</c:v>
                </c:pt>
                <c:pt idx="192">
                  <c:v>3.7575133249968289</c:v>
                </c:pt>
                <c:pt idx="193">
                  <c:v>3.7741269323640299</c:v>
                </c:pt>
                <c:pt idx="194">
                  <c:v>3.7906924352349787</c:v>
                </c:pt>
                <c:pt idx="195">
                  <c:v>3.8072095530158006</c:v>
                </c:pt>
                <c:pt idx="196">
                  <c:v>3.8236780106265944</c:v>
                </c:pt>
                <c:pt idx="197">
                  <c:v>3.8400975385002405</c:v>
                </c:pt>
                <c:pt idx="198">
                  <c:v>3.8564678725796173</c:v>
                </c:pt>
                <c:pt idx="199">
                  <c:v>3.8727887543132602</c:v>
                </c:pt>
                <c:pt idx="200">
                  <c:v>3.889059930649498</c:v>
                </c:pt>
                <c:pt idx="201">
                  <c:v>3.9052811540291015</c:v>
                </c:pt>
                <c:pt idx="202">
                  <c:v>3.9214521823764761</c:v>
                </c:pt>
                <c:pt idx="203">
                  <c:v>3.9375727790894319</c:v>
                </c:pt>
                <c:pt idx="204">
                  <c:v>3.9536427130275631</c:v>
                </c:pt>
                <c:pt idx="205">
                  <c:v>3.9696617584992691</c:v>
                </c:pt>
                <c:pt idx="206">
                  <c:v>3.9856296952474519</c:v>
                </c:pt>
                <c:pt idx="207">
                  <c:v>4.0015463084339187</c:v>
                </c:pt>
                <c:pt idx="208">
                  <c:v>4.0174113886225182</c:v>
                </c:pt>
                <c:pt idx="209">
                  <c:v>4.0332247317610506</c:v>
                </c:pt>
                <c:pt idx="210">
                  <c:v>4.0489861391619728</c:v>
                </c:pt>
                <c:pt idx="211">
                  <c:v>4.0646954174819339</c:v>
                </c:pt>
                <c:pt idx="212">
                  <c:v>4.080352378700173</c:v>
                </c:pt>
                <c:pt idx="213">
                  <c:v>4.0959568400958029</c:v>
                </c:pt>
                <c:pt idx="214">
                  <c:v>4.1115086242240162</c:v>
                </c:pt>
                <c:pt idx="215">
                  <c:v>4.1270075588912407</c:v>
                </c:pt>
                <c:pt idx="216">
                  <c:v>4.1424534771292736</c:v>
                </c:pt>
                <c:pt idx="217">
                  <c:v>4.1578462171684212</c:v>
                </c:pt>
                <c:pt idx="218">
                  <c:v>4.1731856224096768</c:v>
                </c:pt>
                <c:pt idx="219">
                  <c:v>4.1884715413959652</c:v>
                </c:pt>
                <c:pt idx="220">
                  <c:v>4.2037038277824754</c:v>
                </c:pt>
                <c:pt idx="221">
                  <c:v>4.2188823403061217</c:v>
                </c:pt>
                <c:pt idx="222">
                  <c:v>4.2340069427541476</c:v>
                </c:pt>
                <c:pt idx="223">
                  <c:v>4.2490775039319102</c:v>
                </c:pt>
                <c:pt idx="224">
                  <c:v>4.2640938976298672</c:v>
                </c:pt>
                <c:pt idx="225">
                  <c:v>4.2790560025897957</c:v>
                </c:pt>
                <c:pt idx="226">
                  <c:v>4.2939637024702666</c:v>
                </c:pt>
                <c:pt idx="227">
                  <c:v>4.3088168858114066</c:v>
                </c:pt>
                <c:pt idx="228">
                  <c:v>4.3236154459989669</c:v>
                </c:pt>
                <c:pt idx="229">
                  <c:v>4.3383592812277296</c:v>
                </c:pt>
                <c:pt idx="230">
                  <c:v>4.3530482944642772</c:v>
                </c:pt>
                <c:pt idx="231">
                  <c:v>4.3676823934091464</c:v>
                </c:pt>
                <c:pt idx="232">
                  <c:v>4.3822614904583972</c:v>
                </c:pt>
                <c:pt idx="233">
                  <c:v>4.3967855026646143</c:v>
                </c:pt>
                <c:pt idx="234">
                  <c:v>4.4112543516973748</c:v>
                </c:pt>
                <c:pt idx="235">
                  <c:v>4.425667963803197</c:v>
                </c:pt>
                <c:pt idx="236">
                  <c:v>4.4400262697650019</c:v>
                </c:pt>
                <c:pt idx="237">
                  <c:v>4.454329204861101</c:v>
                </c:pt>
                <c:pt idx="238">
                  <c:v>4.4685767088237469</c:v>
                </c:pt>
                <c:pt idx="239">
                  <c:v>4.4827687257972588</c:v>
                </c:pt>
                <c:pt idx="240">
                  <c:v>4.4969052042957474</c:v>
                </c:pt>
                <c:pt idx="241">
                  <c:v>4.5109860971604654</c:v>
                </c:pt>
                <c:pt idx="242">
                  <c:v>4.5250113615168006</c:v>
                </c:pt>
                <c:pt idx="243">
                  <c:v>4.5389809587309378</c:v>
                </c:pt>
                <c:pt idx="244">
                  <c:v>4.5528948543662047</c:v>
                </c:pt>
                <c:pt idx="245">
                  <c:v>4.5667530181391296</c:v>
                </c:pt>
                <c:pt idx="246">
                  <c:v>4.5805554238752233</c:v>
                </c:pt>
                <c:pt idx="247">
                  <c:v>4.594302049464515</c:v>
                </c:pt>
                <c:pt idx="248">
                  <c:v>4.6079928768168497</c:v>
                </c:pt>
                <c:pt idx="249">
                  <c:v>4.6216278918169804</c:v>
                </c:pt>
                <c:pt idx="250">
                  <c:v>4.6352070842794637</c:v>
                </c:pt>
                <c:pt idx="251">
                  <c:v>4.648730447903378</c:v>
                </c:pt>
                <c:pt idx="252">
                  <c:v>4.6621979802268925</c:v>
                </c:pt>
                <c:pt idx="253">
                  <c:v>4.6756096825816913</c:v>
                </c:pt>
                <c:pt idx="254">
                  <c:v>4.688965560047281</c:v>
                </c:pt>
                <c:pt idx="255">
                  <c:v>4.7022656214051919</c:v>
                </c:pt>
                <c:pt idx="256">
                  <c:v>4.7155098790930952</c:v>
                </c:pt>
                <c:pt idx="257">
                  <c:v>4.7286983491588499</c:v>
                </c:pt>
                <c:pt idx="258">
                  <c:v>4.7418310512144943</c:v>
                </c:pt>
                <c:pt idx="259">
                  <c:v>4.7549080083902018</c:v>
                </c:pt>
                <c:pt idx="260">
                  <c:v>4.7679292472882127</c:v>
                </c:pt>
                <c:pt idx="261">
                  <c:v>4.7808947979367593</c:v>
                </c:pt>
                <c:pt idx="262">
                  <c:v>4.7938046937439989</c:v>
                </c:pt>
                <c:pt idx="263">
                  <c:v>4.8066589714519674</c:v>
                </c:pt>
                <c:pt idx="264">
                  <c:v>4.8194576710905714</c:v>
                </c:pt>
                <c:pt idx="265">
                  <c:v>4.8322008359316273</c:v>
                </c:pt>
                <c:pt idx="266">
                  <c:v>4.8448885124429655</c:v>
                </c:pt>
                <c:pt idx="267">
                  <c:v>4.8575207502426094</c:v>
                </c:pt>
                <c:pt idx="268">
                  <c:v>4.8700976020530442</c:v>
                </c:pt>
                <c:pt idx="269">
                  <c:v>4.8826191236555871</c:v>
                </c:pt>
                <c:pt idx="270">
                  <c:v>4.8950853738448696</c:v>
                </c:pt>
              </c:numCache>
            </c:numRef>
          </c:xVal>
          <c:yVal>
            <c:numRef>
              <c:f>'10ft'!$G$19:$G$289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'10ft'!$H$18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2.3592172796819622E-2</c:v>
                </c:pt>
                <c:pt idx="2">
                  <c:v>4.7090043448747745E-2</c:v>
                </c:pt>
                <c:pt idx="3">
                  <c:v>7.0495156042447354E-2</c:v>
                </c:pt>
                <c:pt idx="4">
                  <c:v>9.3809029826268889E-2</c:v>
                </c:pt>
                <c:pt idx="5">
                  <c:v>0.11703315982842806</c:v>
                </c:pt>
                <c:pt idx="6">
                  <c:v>0.14016901745705213</c:v>
                </c:pt>
                <c:pt idx="7">
                  <c:v>0.16321805108272369</c:v>
                </c:pt>
                <c:pt idx="8">
                  <c:v>0.18618168660412493</c:v>
                </c:pt>
                <c:pt idx="9">
                  <c:v>0.20906132799735883</c:v>
                </c:pt>
                <c:pt idx="10">
                  <c:v>0.23185835784950051</c:v>
                </c:pt>
                <c:pt idx="11">
                  <c:v>0.25457413787690769</c:v>
                </c:pt>
                <c:pt idx="12">
                  <c:v>0.27721000942879725</c:v>
                </c:pt>
                <c:pt idx="13">
                  <c:v>0.2997672939765732</c:v>
                </c:pt>
                <c:pt idx="14">
                  <c:v>0.3222472935893711</c:v>
                </c:pt>
                <c:pt idx="15">
                  <c:v>0.34465129139626349</c:v>
                </c:pt>
                <c:pt idx="16">
                  <c:v>0.36698055203555302</c:v>
                </c:pt>
                <c:pt idx="17">
                  <c:v>0.38923632209156017</c:v>
                </c:pt>
                <c:pt idx="18">
                  <c:v>0.41141983051929631</c:v>
                </c:pt>
                <c:pt idx="19">
                  <c:v>0.43353228905739438</c:v>
                </c:pt>
                <c:pt idx="20">
                  <c:v>0.45557489262965445</c:v>
                </c:pt>
                <c:pt idx="21">
                  <c:v>0.47754881973554442</c:v>
                </c:pt>
                <c:pt idx="22">
                  <c:v>0.49945523282998094</c:v>
                </c:pt>
                <c:pt idx="23">
                  <c:v>0.52129527869270131</c:v>
                </c:pt>
                <c:pt idx="24">
                  <c:v>0.54307008878752139</c:v>
                </c:pt>
                <c:pt idx="25">
                  <c:v>0.56478077961176154</c:v>
                </c:pt>
                <c:pt idx="26">
                  <c:v>0.58642845303610813</c:v>
                </c:pt>
                <c:pt idx="27">
                  <c:v>0.60801419663516409</c:v>
                </c:pt>
                <c:pt idx="28">
                  <c:v>0.62953908400893022</c:v>
                </c:pt>
                <c:pt idx="29">
                  <c:v>0.65100417509544328</c:v>
                </c:pt>
                <c:pt idx="30">
                  <c:v>0.67241051647478722</c:v>
                </c:pt>
                <c:pt idx="31">
                  <c:v>0.69375914166467778</c:v>
                </c:pt>
                <c:pt idx="32">
                  <c:v>0.71505107140780966</c:v>
                </c:pt>
                <c:pt idx="33">
                  <c:v>0.73628731395114244</c:v>
                </c:pt>
                <c:pt idx="34">
                  <c:v>0.75746886531728874</c:v>
                </c:pt>
                <c:pt idx="35">
                  <c:v>0.77859670956815352</c:v>
                </c:pt>
                <c:pt idx="36">
                  <c:v>0.79967181906096341</c:v>
                </c:pt>
                <c:pt idx="37">
                  <c:v>0.82069515469680832</c:v>
                </c:pt>
                <c:pt idx="38">
                  <c:v>0.84166766616180588</c:v>
                </c:pt>
                <c:pt idx="39">
                  <c:v>0.86259029216098548</c:v>
                </c:pt>
                <c:pt idx="40">
                  <c:v>0.88346396064497257</c:v>
                </c:pt>
                <c:pt idx="41">
                  <c:v>0.90428958902954037</c:v>
                </c:pt>
                <c:pt idx="42">
                  <c:v>0.92506808440808019</c:v>
                </c:pt>
                <c:pt idx="43">
                  <c:v>0.94580034375702493</c:v>
                </c:pt>
                <c:pt idx="44">
                  <c:v>0.96648725413424286</c:v>
                </c:pt>
                <c:pt idx="45">
                  <c:v>0.98712969287040109</c:v>
                </c:pt>
                <c:pt idx="46">
                  <c:v>1.0077285277532788</c:v>
                </c:pt>
                <c:pt idx="47">
                  <c:v>1.0282846172049886</c:v>
                </c:pt>
                <c:pt idx="48">
                  <c:v>1.0487988104520432</c:v>
                </c:pt>
                <c:pt idx="49">
                  <c:v>1.06927194768818</c:v>
                </c:pt>
                <c:pt idx="50">
                  <c:v>1.0897048602298316</c:v>
                </c:pt>
                <c:pt idx="51">
                  <c:v>1.1100983706640986</c:v>
                </c:pt>
                <c:pt idx="52">
                  <c:v>1.1304532929890552</c:v>
                </c:pt>
                <c:pt idx="53">
                  <c:v>1.1507704327461816</c:v>
                </c:pt>
                <c:pt idx="54">
                  <c:v>1.1710505871446797</c:v>
                </c:pt>
                <c:pt idx="55">
                  <c:v>1.1912945451773911</c:v>
                </c:pt>
                <c:pt idx="56">
                  <c:v>1.2115030877279904</c:v>
                </c:pt>
                <c:pt idx="57">
                  <c:v>1.2316769876690754</c:v>
                </c:pt>
                <c:pt idx="58">
                  <c:v>1.251817009950726</c:v>
                </c:pt>
                <c:pt idx="59">
                  <c:v>1.2719239116790377</c:v>
                </c:pt>
                <c:pt idx="60">
                  <c:v>1.2919984421840729</c:v>
                </c:pt>
                <c:pt idx="61">
                  <c:v>1.3120413430765925</c:v>
                </c:pt>
                <c:pt idx="62">
                  <c:v>1.3320533482928543</c:v>
                </c:pt>
                <c:pt idx="63">
                  <c:v>1.3520351841266609</c:v>
                </c:pt>
                <c:pt idx="64">
                  <c:v>1.371987569247745</c:v>
                </c:pt>
                <c:pt idx="65">
                  <c:v>1.3919112147054533</c:v>
                </c:pt>
                <c:pt idx="66">
                  <c:v>1.4118068239165666</c:v>
                </c:pt>
                <c:pt idx="67">
                  <c:v>1.4316750926359381</c:v>
                </c:pt>
                <c:pt idx="68">
                  <c:v>1.4515167089084722</c:v>
                </c:pt>
                <c:pt idx="69">
                  <c:v>1.4713323530007789</c:v>
                </c:pt>
                <c:pt idx="70">
                  <c:v>1.4911226973106275</c:v>
                </c:pt>
                <c:pt idx="71">
                  <c:v>1.5108884062520951</c:v>
                </c:pt>
                <c:pt idx="72">
                  <c:v>1.5306301361140424</c:v>
                </c:pt>
                <c:pt idx="73">
                  <c:v>1.5503485348892621</c:v>
                </c:pt>
                <c:pt idx="74">
                  <c:v>1.5700442420713203</c:v>
                </c:pt>
                <c:pt idx="75">
                  <c:v>1.5897178884157637</c:v>
                </c:pt>
                <c:pt idx="76">
                  <c:v>1.6093700956619665</c:v>
                </c:pt>
                <c:pt idx="77">
                  <c:v>1.6290014762114788</c:v>
                </c:pt>
                <c:pt idx="78">
                  <c:v>1.648612632758274</c:v>
                </c:pt>
                <c:pt idx="79">
                  <c:v>1.6682041578658171</c:v>
                </c:pt>
                <c:pt idx="80">
                  <c:v>1.6877766334853759</c:v>
                </c:pt>
                <c:pt idx="81">
                  <c:v>1.7073306304094897</c:v>
                </c:pt>
                <c:pt idx="82">
                  <c:v>1.7268667076540365</c:v>
                </c:pt>
                <c:pt idx="83">
                  <c:v>1.7463854117619022</c:v>
                </c:pt>
                <c:pt idx="84">
                  <c:v>1.7658872760209321</c:v>
                </c:pt>
                <c:pt idx="85">
                  <c:v>1.7853728195886742</c:v>
                </c:pt>
                <c:pt idx="86">
                  <c:v>1.8048425465165101</c:v>
                </c:pt>
                <c:pt idx="87">
                  <c:v>1.8242969446662118</c:v>
                </c:pt>
                <c:pt idx="88">
                  <c:v>1.8437364845129083</c:v>
                </c:pt>
                <c:pt idx="89">
                  <c:v>1.863161617830051</c:v>
                </c:pt>
                <c:pt idx="90">
                  <c:v>1.8825727762544433</c:v>
                </c:pt>
                <c:pt idx="91">
                  <c:v>1.9019703697329209</c:v>
                </c:pt>
                <c:pt idx="92">
                  <c:v>1.9213547848570587</c:v>
                </c:pt>
                <c:pt idx="93">
                  <c:v>1.9407263830984505</c:v>
                </c:pt>
                <c:pt idx="94">
                  <c:v>1.9600854989647047</c:v>
                </c:pt>
                <c:pt idx="95">
                  <c:v>1.9794324381051802</c:v>
                </c:pt>
                <c:pt idx="96">
                  <c:v>1.9987674754052338</c:v>
                </c:pt>
                <c:pt idx="97">
                  <c:v>2.0180908531176609</c:v>
                </c:pt>
                <c:pt idx="98">
                  <c:v>2.0374027790890068</c:v>
                </c:pt>
                <c:pt idx="99">
                  <c:v>2.0567034251451561</c:v>
                </c:pt>
                <c:pt idx="100">
                  <c:v>2.0759929257036149</c:v>
                </c:pt>
                <c:pt idx="101">
                  <c:v>2.0952713766778372</c:v>
                </c:pt>
                <c:pt idx="102">
                  <c:v>2.1145388347310252</c:v>
                </c:pt>
                <c:pt idx="103">
                  <c:v>2.1337953169230164</c:v>
                </c:pt>
                <c:pt idx="104">
                  <c:v>2.1530408007751722</c:v>
                </c:pt>
                <c:pt idx="105">
                  <c:v>2.1722752247565187</c:v>
                </c:pt>
                <c:pt idx="106">
                  <c:v>2.1914984891723095</c:v>
                </c:pt>
                <c:pt idx="107">
                  <c:v>2.2107104574163086</c:v>
                </c:pt>
                <c:pt idx="108">
                  <c:v>2.2299109575325944</c:v>
                </c:pt>
                <c:pt idx="109">
                  <c:v>2.2490997840228948</c:v>
                </c:pt>
                <c:pt idx="110">
                  <c:v>2.2682766998316861</c:v>
                </c:pt>
                <c:pt idx="111">
                  <c:v>2.2874414384429</c:v>
                </c:pt>
                <c:pt idx="112">
                  <c:v>2.3065937060279209</c:v>
                </c:pt>
                <c:pt idx="113">
                  <c:v>2.3257331835931101</c:v>
                </c:pt>
                <c:pt idx="114">
                  <c:v>2.3448595290849603</c:v>
                </c:pt>
                <c:pt idx="115">
                  <c:v>2.3639723794209813</c:v>
                </c:pt>
                <c:pt idx="116">
                  <c:v>2.3830713524237139</c:v>
                </c:pt>
                <c:pt idx="117">
                  <c:v>2.4021560486433531</c:v>
                </c:pt>
                <c:pt idx="118">
                  <c:v>2.4212260530611212</c:v>
                </c:pt>
                <c:pt idx="119">
                  <c:v>2.4402809366707601</c:v>
                </c:pt>
                <c:pt idx="120">
                  <c:v>2.4593202579394133</c:v>
                </c:pt>
                <c:pt idx="121">
                  <c:v>2.4783435641519378</c:v>
                </c:pt>
                <c:pt idx="122">
                  <c:v>2.4973503926445253</c:v>
                </c:pt>
                <c:pt idx="123">
                  <c:v>2.5163402719346175</c:v>
                </c:pt>
                <c:pt idx="124">
                  <c:v>2.5353127227546612</c:v>
                </c:pt>
                <c:pt idx="125">
                  <c:v>2.5542672589974047</c:v>
                </c:pt>
                <c:pt idx="126">
                  <c:v>2.5732033885803127</c:v>
                </c:pt>
                <c:pt idx="127">
                  <c:v>2.5921206142363662</c:v>
                </c:pt>
                <c:pt idx="128">
                  <c:v>2.6110184342380949</c:v>
                </c:pt>
                <c:pt idx="129">
                  <c:v>2.6298963430611924</c:v>
                </c:pt>
                <c:pt idx="130">
                  <c:v>2.6487538319935608</c:v>
                </c:pt>
                <c:pt idx="131">
                  <c:v>2.6675903896951074</c:v>
                </c:pt>
                <c:pt idx="132">
                  <c:v>2.6864055027131228</c:v>
                </c:pt>
                <c:pt idx="133">
                  <c:v>2.7051986559575956</c:v>
                </c:pt>
                <c:pt idx="134">
                  <c:v>2.7239693331403783</c:v>
                </c:pt>
                <c:pt idx="135">
                  <c:v>2.7427170171817141</c:v>
                </c:pt>
                <c:pt idx="136">
                  <c:v>2.7614411905872673</c:v>
                </c:pt>
                <c:pt idx="137">
                  <c:v>2.7801413357984628</c:v>
                </c:pt>
                <c:pt idx="138">
                  <c:v>2.7988169355186434</c:v>
                </c:pt>
                <c:pt idx="139">
                  <c:v>2.8174674730172828</c:v>
                </c:pt>
                <c:pt idx="140">
                  <c:v>2.8360924324142465</c:v>
                </c:pt>
                <c:pt idx="141">
                  <c:v>2.8546912989458857</c:v>
                </c:pt>
                <c:pt idx="142">
                  <c:v>2.8732635592145561</c:v>
                </c:pt>
                <c:pt idx="143">
                  <c:v>2.8918087014229759</c:v>
                </c:pt>
                <c:pt idx="144">
                  <c:v>2.910326215594699</c:v>
                </c:pt>
                <c:pt idx="145">
                  <c:v>2.9288155937818336</c:v>
                </c:pt>
                <c:pt idx="146">
                  <c:v>2.9472763302610252</c:v>
                </c:pt>
                <c:pt idx="147">
                  <c:v>2.9657079217186131</c:v>
                </c:pt>
                <c:pt idx="148">
                  <c:v>2.9841098674257762</c:v>
                </c:pt>
                <c:pt idx="149">
                  <c:v>3.0024816694044034</c:v>
                </c:pt>
                <c:pt idx="150">
                  <c:v>3.0208228325843445</c:v>
                </c:pt>
                <c:pt idx="151">
                  <c:v>3.0391328649526357</c:v>
                </c:pt>
                <c:pt idx="152">
                  <c:v>3.0574112776952362</c:v>
                </c:pt>
                <c:pt idx="153">
                  <c:v>3.0756575853317534</c:v>
                </c:pt>
                <c:pt idx="154">
                  <c:v>3.0938713058435949</c:v>
                </c:pt>
                <c:pt idx="155">
                  <c:v>3.1120519607959429</c:v>
                </c:pt>
                <c:pt idx="156">
                  <c:v>3.1301990754539024</c:v>
                </c:pt>
                <c:pt idx="157">
                  <c:v>3.148312178893153</c:v>
                </c:pt>
                <c:pt idx="158">
                  <c:v>3.1663908041053936</c:v>
                </c:pt>
                <c:pt idx="159">
                  <c:v>3.1844344880988511</c:v>
                </c:pt>
                <c:pt idx="160">
                  <c:v>3.2024427719940953</c:v>
                </c:pt>
                <c:pt idx="161">
                  <c:v>3.2204152011153835</c:v>
                </c:pt>
                <c:pt idx="162">
                  <c:v>3.238351325077736</c:v>
                </c:pt>
                <c:pt idx="163">
                  <c:v>3.2562506978699357</c:v>
                </c:pt>
                <c:pt idx="164">
                  <c:v>3.2741128779336135</c:v>
                </c:pt>
                <c:pt idx="165">
                  <c:v>3.2919374282385876</c:v>
                </c:pt>
                <c:pt idx="166">
                  <c:v>3.3097239163545917</c:v>
                </c:pt>
                <c:pt idx="167">
                  <c:v>3.3274719145195339</c:v>
                </c:pt>
                <c:pt idx="168">
                  <c:v>3.3451809997044064</c:v>
                </c:pt>
                <c:pt idx="169">
                  <c:v>3.3628507536749623</c:v>
                </c:pt>
                <c:pt idx="170">
                  <c:v>3.3804807630502656</c:v>
                </c:pt>
                <c:pt idx="171">
                  <c:v>3.3980706193582133</c:v>
                </c:pt>
                <c:pt idx="172">
                  <c:v>3.4156199190881251</c:v>
                </c:pt>
                <c:pt idx="173">
                  <c:v>3.4331282637404845</c:v>
                </c:pt>
                <c:pt idx="174">
                  <c:v>3.4505952598739151</c:v>
                </c:pt>
                <c:pt idx="175">
                  <c:v>3.4680205191494675</c:v>
                </c:pt>
                <c:pt idx="176">
                  <c:v>3.4854036583722885</c:v>
                </c:pt>
                <c:pt idx="177">
                  <c:v>3.5027442995307441</c:v>
                </c:pt>
                <c:pt idx="178">
                  <c:v>3.5200420698330563</c:v>
                </c:pt>
                <c:pt idx="179">
                  <c:v>3.5372966017415193</c:v>
                </c:pt>
                <c:pt idx="180">
                  <c:v>3.554507533004351</c:v>
                </c:pt>
                <c:pt idx="181">
                  <c:v>3.5716745066852371</c:v>
                </c:pt>
                <c:pt idx="182">
                  <c:v>3.5887971711906212</c:v>
                </c:pt>
                <c:pt idx="183">
                  <c:v>3.6058751802947921</c:v>
                </c:pt>
                <c:pt idx="184">
                  <c:v>3.6229081931628162</c:v>
                </c:pt>
                <c:pt idx="185">
                  <c:v>3.6398958743713647</c:v>
                </c:pt>
                <c:pt idx="186">
                  <c:v>3.6568378939274822</c:v>
                </c:pt>
                <c:pt idx="187">
                  <c:v>3.6737339272853373</c:v>
                </c:pt>
                <c:pt idx="188">
                  <c:v>3.6905836553610021</c:v>
                </c:pt>
                <c:pt idx="189">
                  <c:v>3.7073867645453027</c:v>
                </c:pt>
                <c:pt idx="190">
                  <c:v>3.7241429467147782</c:v>
                </c:pt>
                <c:pt idx="191">
                  <c:v>3.7408518992407913</c:v>
                </c:pt>
                <c:pt idx="192">
                  <c:v>3.7575133249968289</c:v>
                </c:pt>
                <c:pt idx="193">
                  <c:v>3.7741269323640299</c:v>
                </c:pt>
                <c:pt idx="194">
                  <c:v>3.7906924352349787</c:v>
                </c:pt>
                <c:pt idx="195">
                  <c:v>3.8072095530158006</c:v>
                </c:pt>
                <c:pt idx="196">
                  <c:v>3.8236780106265944</c:v>
                </c:pt>
                <c:pt idx="197">
                  <c:v>3.8400975385002405</c:v>
                </c:pt>
                <c:pt idx="198">
                  <c:v>3.8564678725796173</c:v>
                </c:pt>
                <c:pt idx="199">
                  <c:v>3.8727887543132602</c:v>
                </c:pt>
                <c:pt idx="200">
                  <c:v>3.889059930649498</c:v>
                </c:pt>
                <c:pt idx="201">
                  <c:v>3.9052811540291015</c:v>
                </c:pt>
                <c:pt idx="202">
                  <c:v>3.9214521823764761</c:v>
                </c:pt>
                <c:pt idx="203">
                  <c:v>3.9375727790894319</c:v>
                </c:pt>
                <c:pt idx="204">
                  <c:v>3.9536427130275631</c:v>
                </c:pt>
                <c:pt idx="205">
                  <c:v>3.9696617584992691</c:v>
                </c:pt>
                <c:pt idx="206">
                  <c:v>3.9856296952474519</c:v>
                </c:pt>
                <c:pt idx="207">
                  <c:v>4.0015463084339187</c:v>
                </c:pt>
                <c:pt idx="208">
                  <c:v>4.0174113886225182</c:v>
                </c:pt>
                <c:pt idx="209">
                  <c:v>4.0332247317610506</c:v>
                </c:pt>
                <c:pt idx="210">
                  <c:v>4.0489861391619728</c:v>
                </c:pt>
                <c:pt idx="211">
                  <c:v>4.0646954174819339</c:v>
                </c:pt>
                <c:pt idx="212">
                  <c:v>4.080352378700173</c:v>
                </c:pt>
                <c:pt idx="213">
                  <c:v>4.0959568400958029</c:v>
                </c:pt>
                <c:pt idx="214">
                  <c:v>4.1115086242240162</c:v>
                </c:pt>
                <c:pt idx="215">
                  <c:v>4.1270075588912407</c:v>
                </c:pt>
                <c:pt idx="216">
                  <c:v>4.1424534771292736</c:v>
                </c:pt>
                <c:pt idx="217">
                  <c:v>4.1578462171684212</c:v>
                </c:pt>
                <c:pt idx="218">
                  <c:v>4.1731856224096768</c:v>
                </c:pt>
                <c:pt idx="219">
                  <c:v>4.1884715413959652</c:v>
                </c:pt>
                <c:pt idx="220">
                  <c:v>4.2037038277824754</c:v>
                </c:pt>
                <c:pt idx="221">
                  <c:v>4.2188823403061217</c:v>
                </c:pt>
                <c:pt idx="222">
                  <c:v>4.2340069427541476</c:v>
                </c:pt>
                <c:pt idx="223">
                  <c:v>4.2490775039319102</c:v>
                </c:pt>
                <c:pt idx="224">
                  <c:v>4.2640938976298672</c:v>
                </c:pt>
                <c:pt idx="225">
                  <c:v>4.2790560025897957</c:v>
                </c:pt>
                <c:pt idx="226">
                  <c:v>4.2939637024702666</c:v>
                </c:pt>
                <c:pt idx="227">
                  <c:v>4.3088168858114066</c:v>
                </c:pt>
                <c:pt idx="228">
                  <c:v>4.3236154459989669</c:v>
                </c:pt>
                <c:pt idx="229">
                  <c:v>4.3383592812277296</c:v>
                </c:pt>
                <c:pt idx="230">
                  <c:v>4.3530482944642772</c:v>
                </c:pt>
                <c:pt idx="231">
                  <c:v>4.3676823934091464</c:v>
                </c:pt>
                <c:pt idx="232">
                  <c:v>4.3822614904583972</c:v>
                </c:pt>
                <c:pt idx="233">
                  <c:v>4.3967855026646143</c:v>
                </c:pt>
                <c:pt idx="234">
                  <c:v>4.4112543516973748</c:v>
                </c:pt>
                <c:pt idx="235">
                  <c:v>4.425667963803197</c:v>
                </c:pt>
                <c:pt idx="236">
                  <c:v>4.4400262697650019</c:v>
                </c:pt>
                <c:pt idx="237">
                  <c:v>4.454329204861101</c:v>
                </c:pt>
                <c:pt idx="238">
                  <c:v>4.4685767088237469</c:v>
                </c:pt>
                <c:pt idx="239">
                  <c:v>4.4827687257972588</c:v>
                </c:pt>
                <c:pt idx="240">
                  <c:v>4.4969052042957474</c:v>
                </c:pt>
                <c:pt idx="241">
                  <c:v>4.5109860971604654</c:v>
                </c:pt>
                <c:pt idx="242">
                  <c:v>4.5250113615168006</c:v>
                </c:pt>
                <c:pt idx="243">
                  <c:v>4.5389809587309378</c:v>
                </c:pt>
                <c:pt idx="244">
                  <c:v>4.5528948543662047</c:v>
                </c:pt>
                <c:pt idx="245">
                  <c:v>4.5667530181391296</c:v>
                </c:pt>
                <c:pt idx="246">
                  <c:v>4.5805554238752233</c:v>
                </c:pt>
                <c:pt idx="247">
                  <c:v>4.594302049464515</c:v>
                </c:pt>
                <c:pt idx="248">
                  <c:v>4.6079928768168497</c:v>
                </c:pt>
                <c:pt idx="249">
                  <c:v>4.6216278918169804</c:v>
                </c:pt>
                <c:pt idx="250">
                  <c:v>4.6352070842794637</c:v>
                </c:pt>
                <c:pt idx="251">
                  <c:v>4.648730447903378</c:v>
                </c:pt>
                <c:pt idx="252">
                  <c:v>4.6621979802268925</c:v>
                </c:pt>
                <c:pt idx="253">
                  <c:v>4.6756096825816913</c:v>
                </c:pt>
                <c:pt idx="254">
                  <c:v>4.688965560047281</c:v>
                </c:pt>
                <c:pt idx="255">
                  <c:v>4.7022656214051919</c:v>
                </c:pt>
                <c:pt idx="256">
                  <c:v>4.7155098790930952</c:v>
                </c:pt>
                <c:pt idx="257">
                  <c:v>4.7286983491588499</c:v>
                </c:pt>
                <c:pt idx="258">
                  <c:v>4.7418310512144943</c:v>
                </c:pt>
                <c:pt idx="259">
                  <c:v>4.7549080083902018</c:v>
                </c:pt>
                <c:pt idx="260">
                  <c:v>4.7679292472882127</c:v>
                </c:pt>
                <c:pt idx="261">
                  <c:v>4.7808947979367593</c:v>
                </c:pt>
                <c:pt idx="262">
                  <c:v>4.7938046937439989</c:v>
                </c:pt>
                <c:pt idx="263">
                  <c:v>4.8066589714519674</c:v>
                </c:pt>
                <c:pt idx="264">
                  <c:v>4.8194576710905714</c:v>
                </c:pt>
                <c:pt idx="265">
                  <c:v>4.8322008359316273</c:v>
                </c:pt>
                <c:pt idx="266">
                  <c:v>4.8448885124429655</c:v>
                </c:pt>
                <c:pt idx="267">
                  <c:v>4.8575207502426094</c:v>
                </c:pt>
                <c:pt idx="268">
                  <c:v>4.8700976020530442</c:v>
                </c:pt>
                <c:pt idx="269">
                  <c:v>4.8826191236555871</c:v>
                </c:pt>
                <c:pt idx="270">
                  <c:v>4.8950853738448696</c:v>
                </c:pt>
              </c:numCache>
            </c:numRef>
          </c:xVal>
          <c:yVal>
            <c:numRef>
              <c:f>'10ft'!$H$19:$H$289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58088"/>
        <c:axId val="610858480"/>
      </c:scatterChart>
      <c:valAx>
        <c:axId val="61085808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8480"/>
        <c:crosses val="max"/>
        <c:crossBetween val="midCat"/>
        <c:majorUnit val="2"/>
      </c:valAx>
      <c:valAx>
        <c:axId val="61085848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808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'11ft'!$E$18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9.3376297179594892E-2</c:v>
                </c:pt>
                <c:pt idx="2">
                  <c:v>0.18637275945968135</c:v>
                </c:pt>
                <c:pt idx="3">
                  <c:v>0.27899488137349376</c:v>
                </c:pt>
                <c:pt idx="4">
                  <c:v>0.37124805803028593</c:v>
                </c:pt>
                <c:pt idx="5">
                  <c:v>0.46313758712381448</c:v>
                </c:pt>
                <c:pt idx="6">
                  <c:v>0.55466867087224536</c:v>
                </c:pt>
                <c:pt idx="7">
                  <c:v>0.64584641789153152</c:v>
                </c:pt>
                <c:pt idx="8">
                  <c:v>0.73667584500422489</c:v>
                </c:pt>
                <c:pt idx="9">
                  <c:v>0.82716187898560389</c:v>
                </c:pt>
                <c:pt idx="10">
                  <c:v>0.91730935824892157</c:v>
                </c:pt>
                <c:pt idx="11">
                  <c:v>1.0071230344715059</c:v>
                </c:pt>
                <c:pt idx="12">
                  <c:v>1.0966075741633745</c:v>
                </c:pt>
                <c:pt idx="13">
                  <c:v>1.185767560179962</c:v>
                </c:pt>
                <c:pt idx="14">
                  <c:v>1.2746074931804949</c:v>
                </c:pt>
                <c:pt idx="15">
                  <c:v>1.3631317930334932</c:v>
                </c:pt>
                <c:pt idx="16">
                  <c:v>1.4513448001708193</c:v>
                </c:pt>
                <c:pt idx="17">
                  <c:v>1.5392507768916512</c:v>
                </c:pt>
                <c:pt idx="18">
                  <c:v>1.6268539086176994</c:v>
                </c:pt>
                <c:pt idx="19">
                  <c:v>1.7141583051009519</c:v>
                </c:pt>
                <c:pt idx="20">
                  <c:v>1.8011680015851834</c:v>
                </c:pt>
                <c:pt idx="21">
                  <c:v>1.887886959922433</c:v>
                </c:pt>
                <c:pt idx="22">
                  <c:v>1.9743190696456143</c:v>
                </c:pt>
                <c:pt idx="23">
                  <c:v>2.0604681489983938</c:v>
                </c:pt>
                <c:pt idx="24">
                  <c:v>2.1463379459234453</c:v>
                </c:pt>
                <c:pt idx="25">
                  <c:v>2.2319321390101603</c:v>
                </c:pt>
                <c:pt idx="26">
                  <c:v>2.3172543384028739</c:v>
                </c:pt>
                <c:pt idx="27">
                  <c:v>2.4023080866706463</c:v>
                </c:pt>
                <c:pt idx="28">
                  <c:v>2.4870968596396268</c:v>
                </c:pt>
                <c:pt idx="29">
                  <c:v>2.5716240671890054</c:v>
                </c:pt>
                <c:pt idx="30">
                  <c:v>2.6558930540115613</c:v>
                </c:pt>
                <c:pt idx="31">
                  <c:v>2.7399071003397979</c:v>
                </c:pt>
                <c:pt idx="32">
                  <c:v>2.8236694226386581</c:v>
                </c:pt>
                <c:pt idx="33">
                  <c:v>2.9071831742658105</c:v>
                </c:pt>
                <c:pt idx="34">
                  <c:v>2.9904514461005012</c:v>
                </c:pt>
                <c:pt idx="35">
                  <c:v>3.0734772671419677</c:v>
                </c:pt>
                <c:pt idx="36">
                  <c:v>3.1562636050784256</c:v>
                </c:pt>
                <c:pt idx="37">
                  <c:v>3.2388133668276455</c:v>
                </c:pt>
                <c:pt idx="38">
                  <c:v>3.3211293990501551</c:v>
                </c:pt>
                <c:pt idx="39">
                  <c:v>3.4032144886361158</c:v>
                </c:pt>
                <c:pt idx="40">
                  <c:v>3.4850713631669463</c:v>
                </c:pt>
                <c:pt idx="41">
                  <c:v>3.5667026913527842</c:v>
                </c:pt>
                <c:pt idx="42">
                  <c:v>3.6481110834469042</c:v>
                </c:pt>
                <c:pt idx="43">
                  <c:v>3.7292990916382398</c:v>
                </c:pt>
                <c:pt idx="44">
                  <c:v>3.8102692104231775</c:v>
                </c:pt>
                <c:pt idx="45">
                  <c:v>3.8910238769578349</c:v>
                </c:pt>
                <c:pt idx="46">
                  <c:v>3.9715654713920543</c:v>
                </c:pt>
                <c:pt idx="47">
                  <c:v>4.0518963171863849</c:v>
                </c:pt>
                <c:pt idx="48">
                  <c:v>4.1320186814133608</c:v>
                </c:pt>
                <c:pt idx="49">
                  <c:v>4.2119347750444129</c:v>
                </c:pt>
                <c:pt idx="50">
                  <c:v>4.2916467532237919</c:v>
                </c:pt>
                <c:pt idx="51">
                  <c:v>4.3711567155309146</c:v>
                </c:pt>
                <c:pt idx="52">
                  <c:v>4.4504667062325769</c:v>
                </c:pt>
                <c:pt idx="53">
                  <c:v>4.5295787145265134</c:v>
                </c:pt>
                <c:pt idx="54">
                  <c:v>4.6084946747778144</c:v>
                </c:pt>
                <c:pt idx="55">
                  <c:v>4.6872164667497342</c:v>
                </c:pt>
                <c:pt idx="56">
                  <c:v>4.7657459158304656</c:v>
                </c:pt>
                <c:pt idx="57">
                  <c:v>4.8440847932574549</c:v>
                </c:pt>
                <c:pt idx="58">
                  <c:v>4.9222348163408718</c:v>
                </c:pt>
                <c:pt idx="59">
                  <c:v>5.0001976486878572</c:v>
                </c:pt>
                <c:pt idx="60">
                  <c:v>5.0779749004291643</c:v>
                </c:pt>
                <c:pt idx="61">
                  <c:v>5.1555681284498354</c:v>
                </c:pt>
                <c:pt idx="62">
                  <c:v>5.2329788366255343</c:v>
                </c:pt>
                <c:pt idx="63">
                  <c:v>5.3102084760661556</c:v>
                </c:pt>
                <c:pt idx="64">
                  <c:v>5.3872584453683032</c:v>
                </c:pt>
                <c:pt idx="65">
                  <c:v>5.4641300908782124</c:v>
                </c:pt>
                <c:pt idx="66">
                  <c:v>5.5408247069666494</c:v>
                </c:pt>
                <c:pt idx="67">
                  <c:v>5.6173435363172901</c:v>
                </c:pt>
                <c:pt idx="68">
                  <c:v>5.6936877702300093</c:v>
                </c:pt>
                <c:pt idx="69">
                  <c:v>5.7698585489404719</c:v>
                </c:pt>
                <c:pt idx="70">
                  <c:v>5.8458569619573373</c:v>
                </c:pt>
                <c:pt idx="71">
                  <c:v>5.9216840484183058</c:v>
                </c:pt>
                <c:pt idx="72">
                  <c:v>5.997340797466169</c:v>
                </c:pt>
                <c:pt idx="73">
                  <c:v>6.0728281486459075</c:v>
                </c:pt>
                <c:pt idx="74">
                  <c:v>6.1481469923237961</c:v>
                </c:pt>
                <c:pt idx="75">
                  <c:v>6.2232981701293602</c:v>
                </c:pt>
                <c:pt idx="76">
                  <c:v>6.2982824754209137</c:v>
                </c:pt>
                <c:pt idx="77">
                  <c:v>6.3731006537752899</c:v>
                </c:pt>
                <c:pt idx="78">
                  <c:v>6.4477534035022463</c:v>
                </c:pt>
                <c:pt idx="79">
                  <c:v>6.5222413761839073</c:v>
                </c:pt>
                <c:pt idx="80">
                  <c:v>6.5965651772394605</c:v>
                </c:pt>
                <c:pt idx="81">
                  <c:v>6.6707253665152093</c:v>
                </c:pt>
                <c:pt idx="82">
                  <c:v>6.7447224588999362</c:v>
                </c:pt>
                <c:pt idx="83">
                  <c:v>6.8185569249654066</c:v>
                </c:pt>
                <c:pt idx="84">
                  <c:v>6.8922291916317144</c:v>
                </c:pt>
                <c:pt idx="85">
                  <c:v>6.9657396428570344</c:v>
                </c:pt>
                <c:pt idx="86">
                  <c:v>7.0390886203512304</c:v>
                </c:pt>
                <c:pt idx="87">
                  <c:v>7.1122764243126566</c:v>
                </c:pt>
                <c:pt idx="88">
                  <c:v>7.1853033141873643</c:v>
                </c:pt>
                <c:pt idx="89">
                  <c:v>7.2581695094498233</c:v>
                </c:pt>
                <c:pt idx="90">
                  <c:v>7.3308751904041847</c:v>
                </c:pt>
                <c:pt idx="91">
                  <c:v>7.4034204990050076</c:v>
                </c:pt>
                <c:pt idx="92">
                  <c:v>7.475805539696295</c:v>
                </c:pt>
                <c:pt idx="93">
                  <c:v>7.5480303802676181</c:v>
                </c:pt>
                <c:pt idx="94">
                  <c:v>7.6200950527260494</c:v>
                </c:pt>
                <c:pt idx="95">
                  <c:v>7.6919995541825612</c:v>
                </c:pt>
                <c:pt idx="96">
                  <c:v>7.7637438477515213</c:v>
                </c:pt>
                <c:pt idx="97">
                  <c:v>7.8353278634618713</c:v>
                </c:pt>
                <c:pt idx="98">
                  <c:v>7.9067514991785623</c:v>
                </c:pt>
                <c:pt idx="99">
                  <c:v>7.9780146215328029</c:v>
                </c:pt>
                <c:pt idx="100">
                  <c:v>8.0491170668596705</c:v>
                </c:pt>
                <c:pt idx="101">
                  <c:v>8.1200586421416521</c:v>
                </c:pt>
                <c:pt idx="102">
                  <c:v>8.1908391259566766</c:v>
                </c:pt>
                <c:pt idx="103">
                  <c:v>8.2614582694292338</c:v>
                </c:pt>
                <c:pt idx="104">
                  <c:v>8.3319157971832016</c:v>
                </c:pt>
                <c:pt idx="105">
                  <c:v>8.4022114082950274</c:v>
                </c:pt>
                <c:pt idx="106">
                  <c:v>8.4723447772459597</c:v>
                </c:pt>
                <c:pt idx="107">
                  <c:v>8.5423155548720597</c:v>
                </c:pt>
                <c:pt idx="108">
                  <c:v>8.6121233693107815</c:v>
                </c:pt>
                <c:pt idx="109">
                  <c:v>8.681767826942945</c:v>
                </c:pt>
                <c:pt idx="110">
                  <c:v>8.7512485133290028</c:v>
                </c:pt>
                <c:pt idx="111">
                  <c:v>8.8205649941385413</c:v>
                </c:pt>
                <c:pt idx="112">
                  <c:v>8.8897168160720135</c:v>
                </c:pt>
                <c:pt idx="113">
                  <c:v>8.9587035077737749</c:v>
                </c:pt>
                <c:pt idx="114">
                  <c:v>9.0275245807355518</c:v>
                </c:pt>
                <c:pt idx="115">
                  <c:v>9.0961795301895094</c:v>
                </c:pt>
                <c:pt idx="116">
                  <c:v>9.1646678359901887</c:v>
                </c:pt>
                <c:pt idx="117">
                  <c:v>9.2329889634845959</c:v>
                </c:pt>
                <c:pt idx="118">
                  <c:v>9.3011423643698219</c:v>
                </c:pt>
                <c:pt idx="119">
                  <c:v>9.3691274775376066</c:v>
                </c:pt>
                <c:pt idx="120">
                  <c:v>9.4369437299053303</c:v>
                </c:pt>
                <c:pt idx="121">
                  <c:v>9.5045905372329624</c:v>
                </c:pt>
                <c:pt idx="122">
                  <c:v>9.5720673049255485</c:v>
                </c:pt>
                <c:pt idx="123">
                  <c:v>9.639373428820873</c:v>
                </c:pt>
                <c:pt idx="124">
                  <c:v>9.7065082959619833</c:v>
                </c:pt>
                <c:pt idx="125">
                  <c:v>9.7734712853543027</c:v>
                </c:pt>
                <c:pt idx="126">
                  <c:v>9.8402617687070908</c:v>
                </c:pt>
                <c:pt idx="127">
                  <c:v>9.9068791111590855</c:v>
                </c:pt>
                <c:pt idx="128">
                  <c:v>9.9733226719881696</c:v>
                </c:pt>
                <c:pt idx="129">
                  <c:v>10.039591805304939</c:v>
                </c:pt>
                <c:pt idx="130">
                  <c:v>10.105685860730114</c:v>
                </c:pt>
                <c:pt idx="131">
                  <c:v>10.171604184055729</c:v>
                </c:pt>
                <c:pt idx="132">
                  <c:v>10.237346117890104</c:v>
                </c:pt>
                <c:pt idx="133">
                  <c:v>10.302911002286587</c:v>
                </c:pt>
                <c:pt idx="134">
                  <c:v>10.368298175356122</c:v>
                </c:pt>
                <c:pt idx="135">
                  <c:v>10.433506973863688</c:v>
                </c:pt>
                <c:pt idx="136">
                  <c:v>10.498536733808697</c:v>
                </c:pt>
                <c:pt idx="137">
                  <c:v>10.563386790989453</c:v>
                </c:pt>
                <c:pt idx="138">
                  <c:v>10.628056481551779</c:v>
                </c:pt>
                <c:pt idx="139">
                  <c:v>10.692545142521956</c:v>
                </c:pt>
                <c:pt idx="140">
                  <c:v>10.756852112324124</c:v>
                </c:pt>
                <c:pt idx="141">
                  <c:v>10.820976731282284</c:v>
                </c:pt>
                <c:pt idx="142">
                  <c:v>10.884918342107115</c:v>
                </c:pt>
                <c:pt idx="143">
                  <c:v>10.948676290367736</c:v>
                </c:pt>
                <c:pt idx="144">
                  <c:v>11.012249924948662</c:v>
                </c:pt>
                <c:pt idx="145">
                  <c:v>11.075638598492104</c:v>
                </c:pt>
                <c:pt idx="146">
                  <c:v>11.138841667825846</c:v>
                </c:pt>
                <c:pt idx="147">
                  <c:v>11.201858494376918</c:v>
                </c:pt>
                <c:pt idx="148">
                  <c:v>11.264688444571261</c:v>
                </c:pt>
                <c:pt idx="149">
                  <c:v>11.327330890219621</c:v>
                </c:pt>
                <c:pt idx="150">
                  <c:v>11.389785208889895</c:v>
                </c:pt>
                <c:pt idx="151">
                  <c:v>11.452050784266158</c:v>
                </c:pt>
                <c:pt idx="152">
                  <c:v>11.514127006494595</c:v>
                </c:pt>
                <c:pt idx="153">
                  <c:v>11.576013272516587</c:v>
                </c:pt>
                <c:pt idx="154">
                  <c:v>11.637708986389157</c:v>
                </c:pt>
                <c:pt idx="155">
                  <c:v>11.699213559593041</c:v>
                </c:pt>
                <c:pt idx="156">
                  <c:v>11.760526411328595</c:v>
                </c:pt>
                <c:pt idx="157">
                  <c:v>11.821646968799779</c:v>
                </c:pt>
                <c:pt idx="158">
                  <c:v>11.882574667486459</c:v>
                </c:pt>
                <c:pt idx="159">
                  <c:v>11.943308951405243</c:v>
                </c:pt>
                <c:pt idx="160">
                  <c:v>12.0038492733591</c:v>
                </c:pt>
                <c:pt idx="161">
                  <c:v>12.064195095175974</c:v>
                </c:pt>
                <c:pt idx="162">
                  <c:v>12.12434588793664</c:v>
                </c:pt>
                <c:pt idx="163">
                  <c:v>12.18430113219201</c:v>
                </c:pt>
                <c:pt idx="164">
                  <c:v>12.244060318170126</c:v>
                </c:pt>
                <c:pt idx="165">
                  <c:v>12.303622945973055</c:v>
                </c:pt>
                <c:pt idx="166">
                  <c:v>12.36298852576391</c:v>
                </c:pt>
                <c:pt idx="167">
                  <c:v>12.422156577944209</c:v>
                </c:pt>
                <c:pt idx="168">
                  <c:v>12.481126633321797</c:v>
                </c:pt>
                <c:pt idx="169">
                  <c:v>12.539898233269525</c:v>
                </c:pt>
                <c:pt idx="170">
                  <c:v>12.598470929874923</c:v>
                </c:pt>
                <c:pt idx="171">
                  <c:v>12.656844286081039</c:v>
                </c:pt>
                <c:pt idx="172">
                  <c:v>12.715017875818685</c:v>
                </c:pt>
                <c:pt idx="173">
                  <c:v>12.772991284130256</c:v>
                </c:pt>
                <c:pt idx="174">
                  <c:v>12.83076410728536</c:v>
                </c:pt>
                <c:pt idx="175">
                  <c:v>12.888335952888403</c:v>
                </c:pt>
                <c:pt idx="176">
                  <c:v>12.94570643997838</c:v>
                </c:pt>
                <c:pt idx="177">
                  <c:v>13.002875199121018</c:v>
                </c:pt>
                <c:pt idx="178">
                  <c:v>13.059841872493474</c:v>
                </c:pt>
                <c:pt idx="179">
                  <c:v>13.116606113961778</c:v>
                </c:pt>
                <c:pt idx="180">
                  <c:v>13.173167589151191</c:v>
                </c:pt>
                <c:pt idx="181">
                  <c:v>13.22952597550967</c:v>
                </c:pt>
                <c:pt idx="182">
                  <c:v>13.2856809623646</c:v>
                </c:pt>
                <c:pt idx="183">
                  <c:v>13.341632250972975</c:v>
                </c:pt>
                <c:pt idx="184">
                  <c:v>13.397379554565203</c:v>
                </c:pt>
                <c:pt idx="185">
                  <c:v>13.452922598382701</c:v>
                </c:pt>
                <c:pt idx="186">
                  <c:v>13.508261119709426</c:v>
                </c:pt>
                <c:pt idx="187">
                  <c:v>13.563394867897536</c:v>
                </c:pt>
                <c:pt idx="188">
                  <c:v>13.618323604387317</c:v>
                </c:pt>
                <c:pt idx="189">
                  <c:v>13.67304710272154</c:v>
                </c:pt>
                <c:pt idx="190">
                  <c:v>13.727565148554403</c:v>
                </c:pt>
                <c:pt idx="191">
                  <c:v>13.781877539655216</c:v>
                </c:pt>
                <c:pt idx="192">
                  <c:v>13.835984085906963</c:v>
                </c:pt>
                <c:pt idx="193">
                  <c:v>13.889884609299902</c:v>
                </c:pt>
                <c:pt idx="194">
                  <c:v>13.943578943920334</c:v>
                </c:pt>
                <c:pt idx="195">
                  <c:v>13.99706693593471</c:v>
                </c:pt>
                <c:pt idx="196">
                  <c:v>14.050348443569169</c:v>
                </c:pt>
                <c:pt idx="197">
                  <c:v>14.103423337084692</c:v>
                </c:pt>
                <c:pt idx="198">
                  <c:v>14.156291498747978</c:v>
                </c:pt>
                <c:pt idx="199">
                  <c:v>14.20895282279818</c:v>
                </c:pt>
                <c:pt idx="200">
                  <c:v>14.261407215409635</c:v>
                </c:pt>
                <c:pt idx="201">
                  <c:v>14.313654594650714</c:v>
                </c:pt>
                <c:pt idx="202">
                  <c:v>14.365694890438913</c:v>
                </c:pt>
                <c:pt idx="203">
                  <c:v>14.417528044492318</c:v>
                </c:pt>
                <c:pt idx="204">
                  <c:v>14.469154010277547</c:v>
                </c:pt>
                <c:pt idx="205">
                  <c:v>14.520572752954317</c:v>
                </c:pt>
                <c:pt idx="206">
                  <c:v>14.571784249316714</c:v>
                </c:pt>
                <c:pt idx="207">
                  <c:v>14.622788487731318</c:v>
                </c:pt>
                <c:pt idx="208">
                  <c:v>14.67358546807227</c:v>
                </c:pt>
                <c:pt idx="209">
                  <c:v>14.724175201653399</c:v>
                </c:pt>
                <c:pt idx="210">
                  <c:v>14.774557711157522</c:v>
                </c:pt>
                <c:pt idx="211">
                  <c:v>14.824733030563017</c:v>
                </c:pt>
                <c:pt idx="212">
                  <c:v>14.874701205067774</c:v>
                </c:pt>
                <c:pt idx="213">
                  <c:v>14.924462291010625</c:v>
                </c:pt>
                <c:pt idx="214">
                  <c:v>14.97401635579036</c:v>
                </c:pt>
                <c:pt idx="215">
                  <c:v>15.023363477782416</c:v>
                </c:pt>
                <c:pt idx="216">
                  <c:v>15.072503746253346</c:v>
                </c:pt>
                <c:pt idx="217">
                  <c:v>15.121437261273154</c:v>
                </c:pt>
                <c:pt idx="218">
                  <c:v>15.170164133625596</c:v>
                </c:pt>
                <c:pt idx="219">
                  <c:v>15.218684484716524</c:v>
                </c:pt>
                <c:pt idx="220">
                  <c:v>15.266998446480388</c:v>
                </c:pt>
                <c:pt idx="221">
                  <c:v>15.315106161284945</c:v>
                </c:pt>
                <c:pt idx="222">
                  <c:v>15.363007781834298</c:v>
                </c:pt>
                <c:pt idx="223">
                  <c:v>15.410703471070324</c:v>
                </c:pt>
                <c:pt idx="224">
                  <c:v>15.458193402072576</c:v>
                </c:pt>
                <c:pt idx="225">
                  <c:v>15.505477757956751</c:v>
                </c:pt>
                <c:pt idx="226">
                  <c:v>15.552556731771787</c:v>
                </c:pt>
                <c:pt idx="227">
                  <c:v>15.599430526395677</c:v>
                </c:pt>
                <c:pt idx="228">
                  <c:v>15.646099354430063</c:v>
                </c:pt>
                <c:pt idx="229">
                  <c:v>15.692563438093696</c:v>
                </c:pt>
                <c:pt idx="230">
                  <c:v>15.738823009114819</c:v>
                </c:pt>
                <c:pt idx="231">
                  <c:v>15.784878308622559</c:v>
                </c:pt>
                <c:pt idx="232">
                  <c:v>15.830729587037386</c:v>
                </c:pt>
                <c:pt idx="233">
                  <c:v>15.876377103960696</c:v>
                </c:pt>
                <c:pt idx="234">
                  <c:v>15.921821128063616</c:v>
                </c:pt>
                <c:pt idx="235">
                  <c:v>15.967061936975051</c:v>
                </c:pt>
                <c:pt idx="236">
                  <c:v>16.012099817169066</c:v>
                </c:pt>
                <c:pt idx="237">
                  <c:v>16.056935063851654</c:v>
                </c:pt>
                <c:pt idx="238">
                  <c:v>16.101567980846951</c:v>
                </c:pt>
                <c:pt idx="239">
                  <c:v>16.145998880482942</c:v>
                </c:pt>
                <c:pt idx="240">
                  <c:v>16.19022808347674</c:v>
                </c:pt>
                <c:pt idx="241">
                  <c:v>16.234255918819468</c:v>
                </c:pt>
                <c:pt idx="242">
                  <c:v>16.278082723660809</c:v>
                </c:pt>
                <c:pt idx="243">
                  <c:v>16.321708843193274</c:v>
                </c:pt>
                <c:pt idx="244">
                  <c:v>16.36513463053624</c:v>
                </c:pt>
                <c:pt idx="245">
                  <c:v>16.408360446619799</c:v>
                </c:pt>
                <c:pt idx="246">
                  <c:v>16.451386660068479</c:v>
                </c:pt>
                <c:pt idx="247">
                  <c:v>16.494213647084869</c:v>
                </c:pt>
                <c:pt idx="248">
                  <c:v>16.53684179133321</c:v>
                </c:pt>
                <c:pt idx="249">
                  <c:v>16.579271483822968</c:v>
                </c:pt>
                <c:pt idx="250">
                  <c:v>16.621503122792472</c:v>
                </c:pt>
                <c:pt idx="251">
                  <c:v>16.663537113592621</c:v>
                </c:pt>
                <c:pt idx="252">
                  <c:v>16.705373868570714</c:v>
                </c:pt>
                <c:pt idx="253">
                  <c:v>16.747013806954449</c:v>
                </c:pt>
                <c:pt idx="254">
                  <c:v>16.788457354736124</c:v>
                </c:pt>
                <c:pt idx="255">
                  <c:v>16.829704944557069</c:v>
                </c:pt>
                <c:pt idx="256">
                  <c:v>16.870757015592346</c:v>
                </c:pt>
                <c:pt idx="257">
                  <c:v>16.911614013435774</c:v>
                </c:pt>
                <c:pt idx="258">
                  <c:v>16.952276389985268</c:v>
                </c:pt>
                <c:pt idx="259">
                  <c:v>16.992744603328578</c:v>
                </c:pt>
                <c:pt idx="260">
                  <c:v>17.033019117629401</c:v>
                </c:pt>
                <c:pt idx="261">
                  <c:v>17.073100403013953</c:v>
                </c:pt>
                <c:pt idx="262">
                  <c:v>17.112988935457981</c:v>
                </c:pt>
                <c:pt idx="263">
                  <c:v>17.152685196674277</c:v>
                </c:pt>
                <c:pt idx="264">
                  <c:v>17.192189674000709</c:v>
                </c:pt>
                <c:pt idx="265">
                  <c:v>17.231502860288785</c:v>
                </c:pt>
                <c:pt idx="266">
                  <c:v>17.270625253792794</c:v>
                </c:pt>
                <c:pt idx="267">
                  <c:v>17.309557358059525</c:v>
                </c:pt>
                <c:pt idx="268">
                  <c:v>17.348299681818624</c:v>
                </c:pt>
                <c:pt idx="269">
                  <c:v>17.386852738873554</c:v>
                </c:pt>
                <c:pt idx="270">
                  <c:v>17.425217047993247</c:v>
                </c:pt>
              </c:numCache>
            </c:numRef>
          </c:xVal>
          <c:yVal>
            <c:numRef>
              <c:f>'11ft'!$E$19:$E$289</c:f>
              <c:numCache>
                <c:formatCode>General</c:formatCode>
                <c:ptCount val="271"/>
                <c:pt idx="0">
                  <c:v>2.0046886481330559</c:v>
                </c:pt>
                <c:pt idx="1">
                  <c:v>2.105866536616809</c:v>
                </c:pt>
                <c:pt idx="2">
                  <c:v>2.2054356476381693</c:v>
                </c:pt>
                <c:pt idx="3">
                  <c:v>2.3034067540869443</c:v>
                </c:pt>
                <c:pt idx="4">
                  <c:v>2.399790401406602</c:v>
                </c:pt>
                <c:pt idx="5">
                  <c:v>2.4945969125835923</c:v>
                </c:pt>
                <c:pt idx="6">
                  <c:v>2.587836392999507</c:v>
                </c:pt>
                <c:pt idx="7">
                  <c:v>2.6795187351513046</c:v>
                </c:pt>
                <c:pt idx="8">
                  <c:v>2.7696536232446318</c:v>
                </c:pt>
                <c:pt idx="9">
                  <c:v>2.8582505376651106</c:v>
                </c:pt>
                <c:pt idx="10">
                  <c:v>2.9453187593322889</c:v>
                </c:pt>
                <c:pt idx="11">
                  <c:v>3.0308673739407994</c:v>
                </c:pt>
                <c:pt idx="12">
                  <c:v>3.1149052760931233</c:v>
                </c:pt>
                <c:pt idx="13">
                  <c:v>3.1974411733282153</c:v>
                </c:pt>
                <c:pt idx="14">
                  <c:v>3.278483590050111</c:v>
                </c:pt>
                <c:pt idx="15">
                  <c:v>3.3580408713605161</c:v>
                </c:pt>
                <c:pt idx="16">
                  <c:v>3.436121186799252</c:v>
                </c:pt>
                <c:pt idx="17">
                  <c:v>3.5127325339963211</c:v>
                </c:pt>
                <c:pt idx="18">
                  <c:v>3.5878827422392487</c:v>
                </c:pt>
                <c:pt idx="19">
                  <c:v>3.6615794759592513</c:v>
                </c:pt>
                <c:pt idx="20">
                  <c:v>3.7338302381396904</c:v>
                </c:pt>
                <c:pt idx="21">
                  <c:v>3.8046423736501715</c:v>
                </c:pt>
                <c:pt idx="22">
                  <c:v>3.8740230725095661</c:v>
                </c:pt>
                <c:pt idx="23">
                  <c:v>3.9419793730811485</c:v>
                </c:pt>
                <c:pt idx="24">
                  <c:v>4.0085181652029567</c:v>
                </c:pt>
                <c:pt idx="25">
                  <c:v>4.0736461932564181</c:v>
                </c:pt>
                <c:pt idx="26">
                  <c:v>4.1373700591762006</c:v>
                </c:pt>
                <c:pt idx="27">
                  <c:v>4.1996962254041845</c:v>
                </c:pt>
                <c:pt idx="28">
                  <c:v>4.2606310177903808</c:v>
                </c:pt>
                <c:pt idx="29">
                  <c:v>4.3201806284435653</c:v>
                </c:pt>
                <c:pt idx="30">
                  <c:v>4.3783511185343187</c:v>
                </c:pt>
                <c:pt idx="31">
                  <c:v>4.4351484210531273</c:v>
                </c:pt>
                <c:pt idx="32">
                  <c:v>4.4905783435261126</c:v>
                </c:pt>
                <c:pt idx="33">
                  <c:v>4.5446465706909231</c:v>
                </c:pt>
                <c:pt idx="34">
                  <c:v>4.5973586671352518</c:v>
                </c:pt>
                <c:pt idx="35">
                  <c:v>4.6487200799003938</c:v>
                </c:pt>
                <c:pt idx="36">
                  <c:v>4.6987361410521942</c:v>
                </c:pt>
                <c:pt idx="37">
                  <c:v>4.7474120702216842</c:v>
                </c:pt>
                <c:pt idx="38">
                  <c:v>4.7947529771176551</c:v>
                </c:pt>
                <c:pt idx="39">
                  <c:v>4.8407638640133426</c:v>
                </c:pt>
                <c:pt idx="40">
                  <c:v>4.8854496282093498</c:v>
                </c:pt>
                <c:pt idx="41">
                  <c:v>4.9288150644748718</c:v>
                </c:pt>
                <c:pt idx="42">
                  <c:v>4.9708648674692215</c:v>
                </c:pt>
                <c:pt idx="43">
                  <c:v>5.0116036341455841</c:v>
                </c:pt>
                <c:pt idx="44">
                  <c:v>5.0510358661388741</c:v>
                </c:pt>
                <c:pt idx="45">
                  <c:v>5.0891659721394795</c:v>
                </c:pt>
                <c:pt idx="46">
                  <c:v>5.1259982702546143</c:v>
                </c:pt>
                <c:pt idx="47">
                  <c:v>5.1615369903589157</c:v>
                </c:pt>
                <c:pt idx="48">
                  <c:v>5.1957862764358458</c:v>
                </c:pt>
                <c:pt idx="49">
                  <c:v>5.228750188911353</c:v>
                </c:pt>
                <c:pt idx="50">
                  <c:v>5.2604327069811765</c:v>
                </c:pt>
                <c:pt idx="51">
                  <c:v>5.2908377309330659</c:v>
                </c:pt>
                <c:pt idx="52">
                  <c:v>5.3199690844650904</c:v>
                </c:pt>
                <c:pt idx="53">
                  <c:v>5.3478305170010989</c:v>
                </c:pt>
                <c:pt idx="54">
                  <c:v>5.3744257060042857</c:v>
                </c:pt>
                <c:pt idx="55">
                  <c:v>5.3997582592896931</c:v>
                </c:pt>
                <c:pt idx="56">
                  <c:v>5.4238317173363626</c:v>
                </c:pt>
                <c:pt idx="57">
                  <c:v>5.4466495555997101</c:v>
                </c:pt>
                <c:pt idx="58">
                  <c:v>5.4682151868245752</c:v>
                </c:pt>
                <c:pt idx="59">
                  <c:v>5.4885319633592529</c:v>
                </c:pt>
                <c:pt idx="60">
                  <c:v>5.5076031794706726</c:v>
                </c:pt>
                <c:pt idx="61">
                  <c:v>5.5254320736607463</c:v>
                </c:pt>
                <c:pt idx="62">
                  <c:v>5.5420218309837583</c:v>
                </c:pt>
                <c:pt idx="63">
                  <c:v>5.5573755853645173</c:v>
                </c:pt>
                <c:pt idx="64">
                  <c:v>5.571496421916839</c:v>
                </c:pt>
                <c:pt idx="65">
                  <c:v>5.5843873792617815</c:v>
                </c:pt>
                <c:pt idx="66">
                  <c:v>5.5960514518448869</c:v>
                </c:pt>
                <c:pt idx="67">
                  <c:v>5.6064915922515519</c:v>
                </c:pt>
                <c:pt idx="68">
                  <c:v>5.615710713519487</c:v>
                </c:pt>
                <c:pt idx="69">
                  <c:v>5.6237116914470846</c:v>
                </c:pt>
                <c:pt idx="70">
                  <c:v>5.6304973668963711</c:v>
                </c:pt>
                <c:pt idx="71">
                  <c:v>5.6360705480890942</c:v>
                </c:pt>
                <c:pt idx="72">
                  <c:v>5.6404340128943549</c:v>
                </c:pt>
                <c:pt idx="73">
                  <c:v>5.6435905111060869</c:v>
                </c:pt>
                <c:pt idx="74">
                  <c:v>5.6455427667085649</c:v>
                </c:pt>
                <c:pt idx="75">
                  <c:v>5.6462934801280369</c:v>
                </c:pt>
                <c:pt idx="76">
                  <c:v>5.6458453304684708</c:v>
                </c:pt>
                <c:pt idx="77">
                  <c:v>5.6442009777293487</c:v>
                </c:pt>
                <c:pt idx="78">
                  <c:v>5.6413630650033593</c:v>
                </c:pt>
                <c:pt idx="79">
                  <c:v>5.6373342206518027</c:v>
                </c:pt>
                <c:pt idx="80">
                  <c:v>5.6321170604554842</c:v>
                </c:pt>
                <c:pt idx="81">
                  <c:v>5.6257141897388507</c:v>
                </c:pt>
                <c:pt idx="82">
                  <c:v>5.6181282054651129</c:v>
                </c:pt>
                <c:pt idx="83">
                  <c:v>5.6093616983001153</c:v>
                </c:pt>
                <c:pt idx="84">
                  <c:v>5.5994172546427334</c:v>
                </c:pt>
                <c:pt idx="85">
                  <c:v>5.5882974586196106</c:v>
                </c:pt>
                <c:pt idx="86">
                  <c:v>5.5760048940421063</c:v>
                </c:pt>
                <c:pt idx="87">
                  <c:v>5.5625421463233886</c:v>
                </c:pt>
                <c:pt idx="88">
                  <c:v>5.5479118043536815</c:v>
                </c:pt>
                <c:pt idx="89">
                  <c:v>5.5321164623317651</c:v>
                </c:pt>
                <c:pt idx="90">
                  <c:v>5.5151587215509243</c:v>
                </c:pt>
                <c:pt idx="91">
                  <c:v>5.4970411921376625</c:v>
                </c:pt>
                <c:pt idx="92">
                  <c:v>5.4777664947415907</c:v>
                </c:pt>
                <c:pt idx="93">
                  <c:v>5.4573372621750611</c:v>
                </c:pt>
                <c:pt idx="94">
                  <c:v>5.4357561410012076</c:v>
                </c:pt>
                <c:pt idx="95">
                  <c:v>5.4130257930692194</c:v>
                </c:pt>
                <c:pt idx="96">
                  <c:v>5.3891488969958043</c:v>
                </c:pt>
                <c:pt idx="97">
                  <c:v>5.3641281495919326</c:v>
                </c:pt>
                <c:pt idx="98">
                  <c:v>5.3379662672341057</c:v>
                </c:pt>
                <c:pt idx="99">
                  <c:v>5.3106659871795276</c:v>
                </c:pt>
                <c:pt idx="100">
                  <c:v>5.2822300688247061</c:v>
                </c:pt>
                <c:pt idx="101">
                  <c:v>5.2526612949071421</c:v>
                </c:pt>
                <c:pt idx="102">
                  <c:v>5.2219624726499045</c:v>
                </c:pt>
                <c:pt idx="103">
                  <c:v>5.1901364348490242</c:v>
                </c:pt>
                <c:pt idx="104">
                  <c:v>5.1571860409037598</c:v>
                </c:pt>
                <c:pt idx="105">
                  <c:v>5.1231141777899163</c:v>
                </c:pt>
                <c:pt idx="106">
                  <c:v>5.087923760976512</c:v>
                </c:pt>
                <c:pt idx="107">
                  <c:v>5.0516177352861975</c:v>
                </c:pt>
                <c:pt idx="108">
                  <c:v>5.0141990756999348</c:v>
                </c:pt>
                <c:pt idx="109">
                  <c:v>4.9756707881065418</c:v>
                </c:pt>
                <c:pt idx="110">
                  <c:v>4.9360359099977948</c:v>
                </c:pt>
                <c:pt idx="111">
                  <c:v>4.8952975111098702</c:v>
                </c:pt>
                <c:pt idx="112">
                  <c:v>4.8534586940119633</c:v>
                </c:pt>
                <c:pt idx="113">
                  <c:v>4.8105225946430199</c:v>
                </c:pt>
                <c:pt idx="114">
                  <c:v>4.7664923827975469</c:v>
                </c:pt>
                <c:pt idx="115">
                  <c:v>4.7213712625615392</c:v>
                </c:pt>
                <c:pt idx="116">
                  <c:v>4.6751624726996086</c:v>
                </c:pt>
                <c:pt idx="117">
                  <c:v>4.6278692869944322</c:v>
                </c:pt>
                <c:pt idx="118">
                  <c:v>4.5794950145396776</c:v>
                </c:pt>
                <c:pt idx="119">
                  <c:v>4.5300429999875895</c:v>
                </c:pt>
                <c:pt idx="120">
                  <c:v>4.4795166237524562</c:v>
                </c:pt>
                <c:pt idx="121">
                  <c:v>4.4279193021711709</c:v>
                </c:pt>
                <c:pt idx="122">
                  <c:v>4.3752544876221435</c:v>
                </c:pt>
                <c:pt idx="123">
                  <c:v>4.3215256686038055</c:v>
                </c:pt>
                <c:pt idx="124">
                  <c:v>4.2667363697739669</c:v>
                </c:pt>
                <c:pt idx="125">
                  <c:v>4.2108901519512845</c:v>
                </c:pt>
                <c:pt idx="126">
                  <c:v>4.1539906120800989</c:v>
                </c:pt>
                <c:pt idx="127">
                  <c:v>4.0960413831598865</c:v>
                </c:pt>
                <c:pt idx="128">
                  <c:v>4.0370461341405726</c:v>
                </c:pt>
                <c:pt idx="129">
                  <c:v>3.977008569784938</c:v>
                </c:pt>
                <c:pt idx="130">
                  <c:v>3.9159324304993359</c:v>
                </c:pt>
                <c:pt idx="131">
                  <c:v>3.8538214921339278</c:v>
                </c:pt>
                <c:pt idx="132">
                  <c:v>3.7906795657536203</c:v>
                </c:pt>
                <c:pt idx="133">
                  <c:v>3.7265104973808816</c:v>
                </c:pt>
                <c:pt idx="134">
                  <c:v>3.6613181677115785</c:v>
                </c:pt>
                <c:pt idx="135">
                  <c:v>3.59510649180497</c:v>
                </c:pt>
                <c:pt idx="136">
                  <c:v>3.5278794187489657</c:v>
                </c:pt>
                <c:pt idx="137">
                  <c:v>3.4596409313017333</c:v>
                </c:pt>
                <c:pt idx="138">
                  <c:v>3.3903950455107212</c:v>
                </c:pt>
                <c:pt idx="139">
                  <c:v>3.3201458103101342</c:v>
                </c:pt>
                <c:pt idx="140">
                  <c:v>3.2488973070978822</c:v>
                </c:pt>
                <c:pt idx="141">
                  <c:v>3.1766536492929922</c:v>
                </c:pt>
                <c:pt idx="142">
                  <c:v>3.103418981874456</c:v>
                </c:pt>
                <c:pt idx="143">
                  <c:v>3.0291974809024556</c:v>
                </c:pt>
                <c:pt idx="144">
                  <c:v>2.9539933530228906</c:v>
                </c:pt>
                <c:pt idx="145">
                  <c:v>2.8778108349561027</c:v>
                </c:pt>
                <c:pt idx="146">
                  <c:v>2.8006541929706734</c:v>
                </c:pt>
                <c:pt idx="147">
                  <c:v>2.7225277223431457</c:v>
                </c:pt>
                <c:pt idx="148">
                  <c:v>2.6434357468044944</c:v>
                </c:pt>
                <c:pt idx="149">
                  <c:v>2.5633826179741535</c:v>
                </c:pt>
                <c:pt idx="150">
                  <c:v>2.4823727147823789</c:v>
                </c:pt>
                <c:pt idx="151">
                  <c:v>2.4004104428817117</c:v>
                </c:pt>
                <c:pt idx="152">
                  <c:v>2.3175002340482735</c:v>
                </c:pt>
                <c:pt idx="153">
                  <c:v>2.2336465455736181</c:v>
                </c:pt>
                <c:pt idx="154">
                  <c:v>2.1488538596478306</c:v>
                </c:pt>
                <c:pt idx="155">
                  <c:v>2.0631266827345502</c:v>
                </c:pt>
                <c:pt idx="156">
                  <c:v>1.9764695449385741</c:v>
                </c:pt>
                <c:pt idx="157">
                  <c:v>1.8888869993666766</c:v>
                </c:pt>
                <c:pt idx="158">
                  <c:v>1.8003836214822615</c:v>
                </c:pt>
                <c:pt idx="159">
                  <c:v>1.7109640084544431</c:v>
                </c:pt>
                <c:pt idx="160">
                  <c:v>1.6206327785021382</c:v>
                </c:pt>
                <c:pt idx="161">
                  <c:v>1.5293945702337286</c:v>
                </c:pt>
                <c:pt idx="162">
                  <c:v>1.4372540419828399</c:v>
                </c:pt>
                <c:pt idx="163">
                  <c:v>1.344215871140761</c:v>
                </c:pt>
                <c:pt idx="164">
                  <c:v>1.2502847534860171</c:v>
                </c:pt>
                <c:pt idx="165">
                  <c:v>1.1554654025115891</c:v>
                </c:pt>
                <c:pt idx="166">
                  <c:v>1.0597625487502569</c:v>
                </c:pt>
                <c:pt idx="167">
                  <c:v>0.96318093909853031</c:v>
                </c:pt>
                <c:pt idx="168">
                  <c:v>0.86572533613961378</c:v>
                </c:pt>
                <c:pt idx="169">
                  <c:v>0.76740051746583837</c:v>
                </c:pt>
                <c:pt idx="170">
                  <c:v>0.66821127500097877</c:v>
                </c:pt>
                <c:pt idx="171">
                  <c:v>0.56816241432285963</c:v>
                </c:pt>
                <c:pt idx="172">
                  <c:v>0.46725875398664113</c:v>
                </c:pt>
                <c:pt idx="173">
                  <c:v>0.36550512484916109</c:v>
                </c:pt>
                <c:pt idx="174">
                  <c:v>0.26290636939469703</c:v>
                </c:pt>
                <c:pt idx="175">
                  <c:v>0.1594673410624996</c:v>
                </c:pt>
                <c:pt idx="176">
                  <c:v>5.5192903576435484E-2</c:v>
                </c:pt>
                <c:pt idx="177">
                  <c:v>-4.9912069722933994E-2</c:v>
                </c:pt>
                <c:pt idx="178">
                  <c:v>-0.15584269654352395</c:v>
                </c:pt>
                <c:pt idx="179">
                  <c:v>-0.26259408630384429</c:v>
                </c:pt>
                <c:pt idx="180">
                  <c:v>-0.37016134079177376</c:v>
                </c:pt>
                <c:pt idx="181">
                  <c:v>-0.47853955481971017</c:v>
                </c:pt>
                <c:pt idx="182">
                  <c:v>-0.58772381687582642</c:v>
                </c:pt>
                <c:pt idx="183">
                  <c:v>-0.69770920977117468</c:v>
                </c:pt>
                <c:pt idx="184">
                  <c:v>-0.80849081128239009</c:v>
                </c:pt>
                <c:pt idx="185">
                  <c:v>-0.92006369478975569</c:v>
                </c:pt>
                <c:pt idx="186">
                  <c:v>-1.0324229299104002</c:v>
                </c:pt>
                <c:pt idx="187">
                  <c:v>-1.1455635831264106</c:v>
                </c:pt>
                <c:pt idx="188">
                  <c:v>-1.2594807184076506</c:v>
                </c:pt>
                <c:pt idx="189">
                  <c:v>-1.3741693978290848</c:v>
                </c:pt>
                <c:pt idx="190">
                  <c:v>-1.4896246821824164</c:v>
                </c:pt>
                <c:pt idx="191">
                  <c:v>-1.6058416315818609</c:v>
                </c:pt>
                <c:pt idx="192">
                  <c:v>-1.7228153060638767</c:v>
                </c:pt>
                <c:pt idx="193">
                  <c:v>-1.8405407661806934</c:v>
                </c:pt>
                <c:pt idx="194">
                  <c:v>-1.9590130735874773</c:v>
                </c:pt>
                <c:pt idx="195">
                  <c:v>-2.0782272916229871</c:v>
                </c:pt>
                <c:pt idx="196">
                  <c:v>-2.1981784858835809</c:v>
                </c:pt>
                <c:pt idx="197">
                  <c:v>-2.318861724790438</c:v>
                </c:pt>
                <c:pt idx="198">
                  <c:v>-2.4402720801498736</c:v>
                </c:pt>
                <c:pt idx="199">
                  <c:v>-2.5624046277066279</c:v>
                </c:pt>
                <c:pt idx="200">
                  <c:v>-2.6852544476900166</c:v>
                </c:pt>
                <c:pt idx="201">
                  <c:v>-2.8088166253528413</c:v>
                </c:pt>
                <c:pt idx="202">
                  <c:v>-2.9330862515029636</c:v>
                </c:pt>
                <c:pt idx="203">
                  <c:v>-3.0580584230274499</c:v>
                </c:pt>
                <c:pt idx="204">
                  <c:v>-3.1837282434092051</c:v>
                </c:pt>
                <c:pt idx="205">
                  <c:v>-3.31009082323602</c:v>
                </c:pt>
                <c:pt idx="206">
                  <c:v>-3.4371412807019559</c:v>
                </c:pt>
                <c:pt idx="207">
                  <c:v>-3.564874742101007</c:v>
                </c:pt>
                <c:pt idx="208">
                  <c:v>-3.693286342312978</c:v>
                </c:pt>
                <c:pt idx="209">
                  <c:v>-3.8223712252815254</c:v>
                </c:pt>
                <c:pt idx="210">
                  <c:v>-3.9521245444843145</c:v>
                </c:pt>
                <c:pt idx="211">
                  <c:v>-4.0825414633952493</c:v>
                </c:pt>
                <c:pt idx="212">
                  <c:v>-4.2136171559387376</c:v>
                </c:pt>
                <c:pt idx="213">
                  <c:v>-4.3453468069359635</c:v>
                </c:pt>
                <c:pt idx="214">
                  <c:v>-4.4777256125431348</c:v>
                </c:pt>
                <c:pt idx="215">
                  <c:v>-4.6107487806816883</c:v>
                </c:pt>
                <c:pt idx="216">
                  <c:v>-4.7444115314604343</c:v>
                </c:pt>
                <c:pt idx="217">
                  <c:v>-4.8787090975896268</c:v>
                </c:pt>
                <c:pt idx="218">
                  <c:v>-5.013636724786954</c:v>
                </c:pt>
                <c:pt idx="219">
                  <c:v>-5.149189672175444</c:v>
                </c:pt>
                <c:pt idx="220">
                  <c:v>-5.2853632126732837</c:v>
                </c:pt>
                <c:pt idx="221">
                  <c:v>-5.4221526333755641</c:v>
                </c:pt>
                <c:pt idx="222">
                  <c:v>-5.5595532359279503</c:v>
                </c:pt>
                <c:pt idx="223">
                  <c:v>-5.6975603368922965</c:v>
                </c:pt>
                <c:pt idx="224">
                  <c:v>-5.8361692681042205</c:v>
                </c:pt>
                <c:pt idx="225">
                  <c:v>-5.9753753770226545</c:v>
                </c:pt>
                <c:pt idx="226">
                  <c:v>-6.1151740270714008</c:v>
                </c:pt>
                <c:pt idx="227">
                  <c:v>-6.2555605979727167</c:v>
                </c:pt>
                <c:pt idx="228">
                  <c:v>-6.3965304860729564</c:v>
                </c:pt>
                <c:pt idx="229">
                  <c:v>-6.5380791046603086</c:v>
                </c:pt>
                <c:pt idx="230">
                  <c:v>-6.6802018842746635</c:v>
                </c:pt>
                <c:pt idx="231">
                  <c:v>-6.8228942730096458</c:v>
                </c:pt>
                <c:pt idx="232">
                  <c:v>-6.96615173680686</c:v>
                </c:pt>
                <c:pt idx="233">
                  <c:v>-7.1099697597423894</c:v>
                </c:pt>
                <c:pt idx="234">
                  <c:v>-7.2543438443056036</c:v>
                </c:pt>
                <c:pt idx="235">
                  <c:v>-7.3992695116703109</c:v>
                </c:pt>
                <c:pt idx="236">
                  <c:v>-7.54474230195832</c:v>
                </c:pt>
                <c:pt idx="237">
                  <c:v>-7.6907577744954629</c:v>
                </c:pt>
                <c:pt idx="238">
                  <c:v>-7.8373115080601323</c:v>
                </c:pt>
                <c:pt idx="239">
                  <c:v>-7.984399101124394</c:v>
                </c:pt>
                <c:pt idx="240">
                  <c:v>-8.1320161720877362</c:v>
                </c:pt>
                <c:pt idx="241">
                  <c:v>-8.2801583595035222</c:v>
                </c:pt>
                <c:pt idx="242">
                  <c:v>-8.428821322298198</c:v>
                </c:pt>
                <c:pt idx="243">
                  <c:v>-8.5780007399833398</c:v>
                </c:pt>
                <c:pt idx="244">
                  <c:v>-8.7276923128605972</c:v>
                </c:pt>
                <c:pt idx="245">
                  <c:v>-8.8778917622196012</c:v>
                </c:pt>
                <c:pt idx="246">
                  <c:v>-9.0285948305289132</c:v>
                </c:pt>
                <c:pt idx="247">
                  <c:v>-9.1797972816200915</c:v>
                </c:pt>
                <c:pt idx="248">
                  <c:v>-9.3314949008649339</c:v>
                </c:pt>
                <c:pt idx="249">
                  <c:v>-9.4836834953459892</c:v>
                </c:pt>
                <c:pt idx="250">
                  <c:v>-9.6363588940203968</c:v>
                </c:pt>
                <c:pt idx="251">
                  <c:v>-9.7895169478771518</c:v>
                </c:pt>
                <c:pt idx="252">
                  <c:v>-9.9431535300878533</c:v>
                </c:pt>
                <c:pt idx="253">
                  <c:v>-10.09726453615103</c:v>
                </c:pt>
                <c:pt idx="254">
                  <c:v>-10.251845884030114</c:v>
                </c:pt>
                <c:pt idx="255">
                  <c:v>-10.406893514285152</c:v>
                </c:pt>
                <c:pt idx="256">
                  <c:v>-10.562403390198318</c:v>
                </c:pt>
                <c:pt idx="257">
                  <c:v>-10.718371497893347</c:v>
                </c:pt>
                <c:pt idx="258">
                  <c:v>-10.874793846448926</c:v>
                </c:pt>
                <c:pt idx="259">
                  <c:v>-11.031666468006152</c:v>
                </c:pt>
                <c:pt idx="260">
                  <c:v>-11.18898541787015</c:v>
                </c:pt>
                <c:pt idx="261">
                  <c:v>-11.346746774605906</c:v>
                </c:pt>
                <c:pt idx="262">
                  <c:v>-11.504946640128427</c:v>
                </c:pt>
                <c:pt idx="263">
                  <c:v>-11.663581139787293</c:v>
                </c:pt>
                <c:pt idx="264">
                  <c:v>-11.822646422445709</c:v>
                </c:pt>
                <c:pt idx="265">
                  <c:v>-11.982138660554108</c:v>
                </c:pt>
                <c:pt idx="266">
                  <c:v>-12.142054050218434</c:v>
                </c:pt>
                <c:pt idx="267">
                  <c:v>-12.302388811263146</c:v>
                </c:pt>
                <c:pt idx="268">
                  <c:v>-12.463139187289071</c:v>
                </c:pt>
                <c:pt idx="269">
                  <c:v>-12.624301445726157</c:v>
                </c:pt>
                <c:pt idx="270">
                  <c:v>-12.785871877881229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'11ft'!$G$18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9.3376297179594892E-2</c:v>
                </c:pt>
                <c:pt idx="2">
                  <c:v>0.18637275945968135</c:v>
                </c:pt>
                <c:pt idx="3">
                  <c:v>0.27899488137349376</c:v>
                </c:pt>
                <c:pt idx="4">
                  <c:v>0.37124805803028593</c:v>
                </c:pt>
                <c:pt idx="5">
                  <c:v>0.46313758712381448</c:v>
                </c:pt>
                <c:pt idx="6">
                  <c:v>0.55466867087224536</c:v>
                </c:pt>
                <c:pt idx="7">
                  <c:v>0.64584641789153152</c:v>
                </c:pt>
                <c:pt idx="8">
                  <c:v>0.73667584500422489</c:v>
                </c:pt>
                <c:pt idx="9">
                  <c:v>0.82716187898560389</c:v>
                </c:pt>
                <c:pt idx="10">
                  <c:v>0.91730935824892157</c:v>
                </c:pt>
                <c:pt idx="11">
                  <c:v>1.0071230344715059</c:v>
                </c:pt>
                <c:pt idx="12">
                  <c:v>1.0966075741633745</c:v>
                </c:pt>
                <c:pt idx="13">
                  <c:v>1.185767560179962</c:v>
                </c:pt>
                <c:pt idx="14">
                  <c:v>1.2746074931804949</c:v>
                </c:pt>
                <c:pt idx="15">
                  <c:v>1.3631317930334932</c:v>
                </c:pt>
                <c:pt idx="16">
                  <c:v>1.4513448001708193</c:v>
                </c:pt>
                <c:pt idx="17">
                  <c:v>1.5392507768916512</c:v>
                </c:pt>
                <c:pt idx="18">
                  <c:v>1.6268539086176994</c:v>
                </c:pt>
                <c:pt idx="19">
                  <c:v>1.7141583051009519</c:v>
                </c:pt>
                <c:pt idx="20">
                  <c:v>1.8011680015851834</c:v>
                </c:pt>
                <c:pt idx="21">
                  <c:v>1.887886959922433</c:v>
                </c:pt>
                <c:pt idx="22">
                  <c:v>1.9743190696456143</c:v>
                </c:pt>
                <c:pt idx="23">
                  <c:v>2.0604681489983938</c:v>
                </c:pt>
                <c:pt idx="24">
                  <c:v>2.1463379459234453</c:v>
                </c:pt>
                <c:pt idx="25">
                  <c:v>2.2319321390101603</c:v>
                </c:pt>
                <c:pt idx="26">
                  <c:v>2.3172543384028739</c:v>
                </c:pt>
                <c:pt idx="27">
                  <c:v>2.4023080866706463</c:v>
                </c:pt>
                <c:pt idx="28">
                  <c:v>2.4870968596396268</c:v>
                </c:pt>
                <c:pt idx="29">
                  <c:v>2.5716240671890054</c:v>
                </c:pt>
                <c:pt idx="30">
                  <c:v>2.6558930540115613</c:v>
                </c:pt>
                <c:pt idx="31">
                  <c:v>2.7399071003397979</c:v>
                </c:pt>
                <c:pt idx="32">
                  <c:v>2.8236694226386581</c:v>
                </c:pt>
                <c:pt idx="33">
                  <c:v>2.9071831742658105</c:v>
                </c:pt>
                <c:pt idx="34">
                  <c:v>2.9904514461005012</c:v>
                </c:pt>
                <c:pt idx="35">
                  <c:v>3.0734772671419677</c:v>
                </c:pt>
                <c:pt idx="36">
                  <c:v>3.1562636050784256</c:v>
                </c:pt>
                <c:pt idx="37">
                  <c:v>3.2388133668276455</c:v>
                </c:pt>
                <c:pt idx="38">
                  <c:v>3.3211293990501551</c:v>
                </c:pt>
                <c:pt idx="39">
                  <c:v>3.4032144886361158</c:v>
                </c:pt>
                <c:pt idx="40">
                  <c:v>3.4850713631669463</c:v>
                </c:pt>
                <c:pt idx="41">
                  <c:v>3.5667026913527842</c:v>
                </c:pt>
                <c:pt idx="42">
                  <c:v>3.6481110834469042</c:v>
                </c:pt>
                <c:pt idx="43">
                  <c:v>3.7292990916382398</c:v>
                </c:pt>
                <c:pt idx="44">
                  <c:v>3.8102692104231775</c:v>
                </c:pt>
                <c:pt idx="45">
                  <c:v>3.8910238769578349</c:v>
                </c:pt>
                <c:pt idx="46">
                  <c:v>3.9715654713920543</c:v>
                </c:pt>
                <c:pt idx="47">
                  <c:v>4.0518963171863849</c:v>
                </c:pt>
                <c:pt idx="48">
                  <c:v>4.1320186814133608</c:v>
                </c:pt>
                <c:pt idx="49">
                  <c:v>4.2119347750444129</c:v>
                </c:pt>
                <c:pt idx="50">
                  <c:v>4.2916467532237919</c:v>
                </c:pt>
                <c:pt idx="51">
                  <c:v>4.3711567155309146</c:v>
                </c:pt>
                <c:pt idx="52">
                  <c:v>4.4504667062325769</c:v>
                </c:pt>
                <c:pt idx="53">
                  <c:v>4.5295787145265134</c:v>
                </c:pt>
                <c:pt idx="54">
                  <c:v>4.6084946747778144</c:v>
                </c:pt>
                <c:pt idx="55">
                  <c:v>4.6872164667497342</c:v>
                </c:pt>
                <c:pt idx="56">
                  <c:v>4.7657459158304656</c:v>
                </c:pt>
                <c:pt idx="57">
                  <c:v>4.8440847932574549</c:v>
                </c:pt>
                <c:pt idx="58">
                  <c:v>4.9222348163408718</c:v>
                </c:pt>
                <c:pt idx="59">
                  <c:v>5.0001976486878572</c:v>
                </c:pt>
                <c:pt idx="60">
                  <c:v>5.0779749004291643</c:v>
                </c:pt>
                <c:pt idx="61">
                  <c:v>5.1555681284498354</c:v>
                </c:pt>
                <c:pt idx="62">
                  <c:v>5.2329788366255343</c:v>
                </c:pt>
                <c:pt idx="63">
                  <c:v>5.3102084760661556</c:v>
                </c:pt>
                <c:pt idx="64">
                  <c:v>5.3872584453683032</c:v>
                </c:pt>
                <c:pt idx="65">
                  <c:v>5.4641300908782124</c:v>
                </c:pt>
                <c:pt idx="66">
                  <c:v>5.5408247069666494</c:v>
                </c:pt>
                <c:pt idx="67">
                  <c:v>5.6173435363172901</c:v>
                </c:pt>
                <c:pt idx="68">
                  <c:v>5.6936877702300093</c:v>
                </c:pt>
                <c:pt idx="69">
                  <c:v>5.7698585489404719</c:v>
                </c:pt>
                <c:pt idx="70">
                  <c:v>5.8458569619573373</c:v>
                </c:pt>
                <c:pt idx="71">
                  <c:v>5.9216840484183058</c:v>
                </c:pt>
                <c:pt idx="72">
                  <c:v>5.997340797466169</c:v>
                </c:pt>
                <c:pt idx="73">
                  <c:v>6.0728281486459075</c:v>
                </c:pt>
                <c:pt idx="74">
                  <c:v>6.1481469923237961</c:v>
                </c:pt>
                <c:pt idx="75">
                  <c:v>6.2232981701293602</c:v>
                </c:pt>
                <c:pt idx="76">
                  <c:v>6.2982824754209137</c:v>
                </c:pt>
                <c:pt idx="77">
                  <c:v>6.3731006537752899</c:v>
                </c:pt>
                <c:pt idx="78">
                  <c:v>6.4477534035022463</c:v>
                </c:pt>
                <c:pt idx="79">
                  <c:v>6.5222413761839073</c:v>
                </c:pt>
                <c:pt idx="80">
                  <c:v>6.5965651772394605</c:v>
                </c:pt>
                <c:pt idx="81">
                  <c:v>6.6707253665152093</c:v>
                </c:pt>
                <c:pt idx="82">
                  <c:v>6.7447224588999362</c:v>
                </c:pt>
                <c:pt idx="83">
                  <c:v>6.8185569249654066</c:v>
                </c:pt>
                <c:pt idx="84">
                  <c:v>6.8922291916317144</c:v>
                </c:pt>
                <c:pt idx="85">
                  <c:v>6.9657396428570344</c:v>
                </c:pt>
                <c:pt idx="86">
                  <c:v>7.0390886203512304</c:v>
                </c:pt>
                <c:pt idx="87">
                  <c:v>7.1122764243126566</c:v>
                </c:pt>
                <c:pt idx="88">
                  <c:v>7.1853033141873643</c:v>
                </c:pt>
                <c:pt idx="89">
                  <c:v>7.2581695094498233</c:v>
                </c:pt>
                <c:pt idx="90">
                  <c:v>7.3308751904041847</c:v>
                </c:pt>
                <c:pt idx="91">
                  <c:v>7.4034204990050076</c:v>
                </c:pt>
                <c:pt idx="92">
                  <c:v>7.475805539696295</c:v>
                </c:pt>
                <c:pt idx="93">
                  <c:v>7.5480303802676181</c:v>
                </c:pt>
                <c:pt idx="94">
                  <c:v>7.6200950527260494</c:v>
                </c:pt>
                <c:pt idx="95">
                  <c:v>7.6919995541825612</c:v>
                </c:pt>
                <c:pt idx="96">
                  <c:v>7.7637438477515213</c:v>
                </c:pt>
                <c:pt idx="97">
                  <c:v>7.8353278634618713</c:v>
                </c:pt>
                <c:pt idx="98">
                  <c:v>7.9067514991785623</c:v>
                </c:pt>
                <c:pt idx="99">
                  <c:v>7.9780146215328029</c:v>
                </c:pt>
                <c:pt idx="100">
                  <c:v>8.0491170668596705</c:v>
                </c:pt>
                <c:pt idx="101">
                  <c:v>8.1200586421416521</c:v>
                </c:pt>
                <c:pt idx="102">
                  <c:v>8.1908391259566766</c:v>
                </c:pt>
                <c:pt idx="103">
                  <c:v>8.2614582694292338</c:v>
                </c:pt>
                <c:pt idx="104">
                  <c:v>8.3319157971832016</c:v>
                </c:pt>
                <c:pt idx="105">
                  <c:v>8.4022114082950274</c:v>
                </c:pt>
                <c:pt idx="106">
                  <c:v>8.4723447772459597</c:v>
                </c:pt>
                <c:pt idx="107">
                  <c:v>8.5423155548720597</c:v>
                </c:pt>
                <c:pt idx="108">
                  <c:v>8.6121233693107815</c:v>
                </c:pt>
                <c:pt idx="109">
                  <c:v>8.681767826942945</c:v>
                </c:pt>
                <c:pt idx="110">
                  <c:v>8.7512485133290028</c:v>
                </c:pt>
                <c:pt idx="111">
                  <c:v>8.8205649941385413</c:v>
                </c:pt>
                <c:pt idx="112">
                  <c:v>8.8897168160720135</c:v>
                </c:pt>
                <c:pt idx="113">
                  <c:v>8.9587035077737749</c:v>
                </c:pt>
                <c:pt idx="114">
                  <c:v>9.0275245807355518</c:v>
                </c:pt>
                <c:pt idx="115">
                  <c:v>9.0961795301895094</c:v>
                </c:pt>
                <c:pt idx="116">
                  <c:v>9.1646678359901887</c:v>
                </c:pt>
                <c:pt idx="117">
                  <c:v>9.2329889634845959</c:v>
                </c:pt>
                <c:pt idx="118">
                  <c:v>9.3011423643698219</c:v>
                </c:pt>
                <c:pt idx="119">
                  <c:v>9.3691274775376066</c:v>
                </c:pt>
                <c:pt idx="120">
                  <c:v>9.4369437299053303</c:v>
                </c:pt>
                <c:pt idx="121">
                  <c:v>9.5045905372329624</c:v>
                </c:pt>
                <c:pt idx="122">
                  <c:v>9.5720673049255485</c:v>
                </c:pt>
                <c:pt idx="123">
                  <c:v>9.639373428820873</c:v>
                </c:pt>
                <c:pt idx="124">
                  <c:v>9.7065082959619833</c:v>
                </c:pt>
                <c:pt idx="125">
                  <c:v>9.7734712853543027</c:v>
                </c:pt>
                <c:pt idx="126">
                  <c:v>9.8402617687070908</c:v>
                </c:pt>
                <c:pt idx="127">
                  <c:v>9.9068791111590855</c:v>
                </c:pt>
                <c:pt idx="128">
                  <c:v>9.9733226719881696</c:v>
                </c:pt>
                <c:pt idx="129">
                  <c:v>10.039591805304939</c:v>
                </c:pt>
                <c:pt idx="130">
                  <c:v>10.105685860730114</c:v>
                </c:pt>
                <c:pt idx="131">
                  <c:v>10.171604184055729</c:v>
                </c:pt>
                <c:pt idx="132">
                  <c:v>10.237346117890104</c:v>
                </c:pt>
                <c:pt idx="133">
                  <c:v>10.302911002286587</c:v>
                </c:pt>
                <c:pt idx="134">
                  <c:v>10.368298175356122</c:v>
                </c:pt>
                <c:pt idx="135">
                  <c:v>10.433506973863688</c:v>
                </c:pt>
                <c:pt idx="136">
                  <c:v>10.498536733808697</c:v>
                </c:pt>
                <c:pt idx="137">
                  <c:v>10.563386790989453</c:v>
                </c:pt>
                <c:pt idx="138">
                  <c:v>10.628056481551779</c:v>
                </c:pt>
                <c:pt idx="139">
                  <c:v>10.692545142521956</c:v>
                </c:pt>
                <c:pt idx="140">
                  <c:v>10.756852112324124</c:v>
                </c:pt>
                <c:pt idx="141">
                  <c:v>10.820976731282284</c:v>
                </c:pt>
                <c:pt idx="142">
                  <c:v>10.884918342107115</c:v>
                </c:pt>
                <c:pt idx="143">
                  <c:v>10.948676290367736</c:v>
                </c:pt>
                <c:pt idx="144">
                  <c:v>11.012249924948662</c:v>
                </c:pt>
                <c:pt idx="145">
                  <c:v>11.075638598492104</c:v>
                </c:pt>
                <c:pt idx="146">
                  <c:v>11.138841667825846</c:v>
                </c:pt>
                <c:pt idx="147">
                  <c:v>11.201858494376918</c:v>
                </c:pt>
                <c:pt idx="148">
                  <c:v>11.264688444571261</c:v>
                </c:pt>
                <c:pt idx="149">
                  <c:v>11.327330890219621</c:v>
                </c:pt>
                <c:pt idx="150">
                  <c:v>11.389785208889895</c:v>
                </c:pt>
                <c:pt idx="151">
                  <c:v>11.452050784266158</c:v>
                </c:pt>
                <c:pt idx="152">
                  <c:v>11.514127006494595</c:v>
                </c:pt>
                <c:pt idx="153">
                  <c:v>11.576013272516587</c:v>
                </c:pt>
                <c:pt idx="154">
                  <c:v>11.637708986389157</c:v>
                </c:pt>
                <c:pt idx="155">
                  <c:v>11.699213559593041</c:v>
                </c:pt>
                <c:pt idx="156">
                  <c:v>11.760526411328595</c:v>
                </c:pt>
                <c:pt idx="157">
                  <c:v>11.821646968799779</c:v>
                </c:pt>
                <c:pt idx="158">
                  <c:v>11.882574667486459</c:v>
                </c:pt>
                <c:pt idx="159">
                  <c:v>11.943308951405243</c:v>
                </c:pt>
                <c:pt idx="160">
                  <c:v>12.0038492733591</c:v>
                </c:pt>
                <c:pt idx="161">
                  <c:v>12.064195095175974</c:v>
                </c:pt>
                <c:pt idx="162">
                  <c:v>12.12434588793664</c:v>
                </c:pt>
                <c:pt idx="163">
                  <c:v>12.18430113219201</c:v>
                </c:pt>
                <c:pt idx="164">
                  <c:v>12.244060318170126</c:v>
                </c:pt>
                <c:pt idx="165">
                  <c:v>12.303622945973055</c:v>
                </c:pt>
                <c:pt idx="166">
                  <c:v>12.36298852576391</c:v>
                </c:pt>
                <c:pt idx="167">
                  <c:v>12.422156577944209</c:v>
                </c:pt>
                <c:pt idx="168">
                  <c:v>12.481126633321797</c:v>
                </c:pt>
                <c:pt idx="169">
                  <c:v>12.539898233269525</c:v>
                </c:pt>
                <c:pt idx="170">
                  <c:v>12.598470929874923</c:v>
                </c:pt>
                <c:pt idx="171">
                  <c:v>12.656844286081039</c:v>
                </c:pt>
                <c:pt idx="172">
                  <c:v>12.715017875818685</c:v>
                </c:pt>
                <c:pt idx="173">
                  <c:v>12.772991284130256</c:v>
                </c:pt>
                <c:pt idx="174">
                  <c:v>12.83076410728536</c:v>
                </c:pt>
                <c:pt idx="175">
                  <c:v>12.888335952888403</c:v>
                </c:pt>
                <c:pt idx="176">
                  <c:v>12.94570643997838</c:v>
                </c:pt>
                <c:pt idx="177">
                  <c:v>13.002875199121018</c:v>
                </c:pt>
                <c:pt idx="178">
                  <c:v>13.059841872493474</c:v>
                </c:pt>
                <c:pt idx="179">
                  <c:v>13.116606113961778</c:v>
                </c:pt>
                <c:pt idx="180">
                  <c:v>13.173167589151191</c:v>
                </c:pt>
                <c:pt idx="181">
                  <c:v>13.22952597550967</c:v>
                </c:pt>
                <c:pt idx="182">
                  <c:v>13.2856809623646</c:v>
                </c:pt>
                <c:pt idx="183">
                  <c:v>13.341632250972975</c:v>
                </c:pt>
                <c:pt idx="184">
                  <c:v>13.397379554565203</c:v>
                </c:pt>
                <c:pt idx="185">
                  <c:v>13.452922598382701</c:v>
                </c:pt>
                <c:pt idx="186">
                  <c:v>13.508261119709426</c:v>
                </c:pt>
                <c:pt idx="187">
                  <c:v>13.563394867897536</c:v>
                </c:pt>
                <c:pt idx="188">
                  <c:v>13.618323604387317</c:v>
                </c:pt>
                <c:pt idx="189">
                  <c:v>13.67304710272154</c:v>
                </c:pt>
                <c:pt idx="190">
                  <c:v>13.727565148554403</c:v>
                </c:pt>
                <c:pt idx="191">
                  <c:v>13.781877539655216</c:v>
                </c:pt>
                <c:pt idx="192">
                  <c:v>13.835984085906963</c:v>
                </c:pt>
                <c:pt idx="193">
                  <c:v>13.889884609299902</c:v>
                </c:pt>
                <c:pt idx="194">
                  <c:v>13.943578943920334</c:v>
                </c:pt>
                <c:pt idx="195">
                  <c:v>13.99706693593471</c:v>
                </c:pt>
                <c:pt idx="196">
                  <c:v>14.050348443569169</c:v>
                </c:pt>
                <c:pt idx="197">
                  <c:v>14.103423337084692</c:v>
                </c:pt>
                <c:pt idx="198">
                  <c:v>14.156291498747978</c:v>
                </c:pt>
                <c:pt idx="199">
                  <c:v>14.20895282279818</c:v>
                </c:pt>
                <c:pt idx="200">
                  <c:v>14.261407215409635</c:v>
                </c:pt>
                <c:pt idx="201">
                  <c:v>14.313654594650714</c:v>
                </c:pt>
                <c:pt idx="202">
                  <c:v>14.365694890438913</c:v>
                </c:pt>
                <c:pt idx="203">
                  <c:v>14.417528044492318</c:v>
                </c:pt>
                <c:pt idx="204">
                  <c:v>14.469154010277547</c:v>
                </c:pt>
                <c:pt idx="205">
                  <c:v>14.520572752954317</c:v>
                </c:pt>
                <c:pt idx="206">
                  <c:v>14.571784249316714</c:v>
                </c:pt>
                <c:pt idx="207">
                  <c:v>14.622788487731318</c:v>
                </c:pt>
                <c:pt idx="208">
                  <c:v>14.67358546807227</c:v>
                </c:pt>
                <c:pt idx="209">
                  <c:v>14.724175201653399</c:v>
                </c:pt>
                <c:pt idx="210">
                  <c:v>14.774557711157522</c:v>
                </c:pt>
                <c:pt idx="211">
                  <c:v>14.824733030563017</c:v>
                </c:pt>
                <c:pt idx="212">
                  <c:v>14.874701205067774</c:v>
                </c:pt>
                <c:pt idx="213">
                  <c:v>14.924462291010625</c:v>
                </c:pt>
                <c:pt idx="214">
                  <c:v>14.97401635579036</c:v>
                </c:pt>
                <c:pt idx="215">
                  <c:v>15.023363477782416</c:v>
                </c:pt>
                <c:pt idx="216">
                  <c:v>15.072503746253346</c:v>
                </c:pt>
                <c:pt idx="217">
                  <c:v>15.121437261273154</c:v>
                </c:pt>
                <c:pt idx="218">
                  <c:v>15.170164133625596</c:v>
                </c:pt>
                <c:pt idx="219">
                  <c:v>15.218684484716524</c:v>
                </c:pt>
                <c:pt idx="220">
                  <c:v>15.266998446480388</c:v>
                </c:pt>
                <c:pt idx="221">
                  <c:v>15.315106161284945</c:v>
                </c:pt>
                <c:pt idx="222">
                  <c:v>15.363007781834298</c:v>
                </c:pt>
                <c:pt idx="223">
                  <c:v>15.410703471070324</c:v>
                </c:pt>
                <c:pt idx="224">
                  <c:v>15.458193402072576</c:v>
                </c:pt>
                <c:pt idx="225">
                  <c:v>15.505477757956751</c:v>
                </c:pt>
                <c:pt idx="226">
                  <c:v>15.552556731771787</c:v>
                </c:pt>
                <c:pt idx="227">
                  <c:v>15.599430526395677</c:v>
                </c:pt>
                <c:pt idx="228">
                  <c:v>15.646099354430063</c:v>
                </c:pt>
                <c:pt idx="229">
                  <c:v>15.692563438093696</c:v>
                </c:pt>
                <c:pt idx="230">
                  <c:v>15.738823009114819</c:v>
                </c:pt>
                <c:pt idx="231">
                  <c:v>15.784878308622559</c:v>
                </c:pt>
                <c:pt idx="232">
                  <c:v>15.830729587037386</c:v>
                </c:pt>
                <c:pt idx="233">
                  <c:v>15.876377103960696</c:v>
                </c:pt>
                <c:pt idx="234">
                  <c:v>15.921821128063616</c:v>
                </c:pt>
                <c:pt idx="235">
                  <c:v>15.967061936975051</c:v>
                </c:pt>
                <c:pt idx="236">
                  <c:v>16.012099817169066</c:v>
                </c:pt>
                <c:pt idx="237">
                  <c:v>16.056935063851654</c:v>
                </c:pt>
                <c:pt idx="238">
                  <c:v>16.101567980846951</c:v>
                </c:pt>
                <c:pt idx="239">
                  <c:v>16.145998880482942</c:v>
                </c:pt>
                <c:pt idx="240">
                  <c:v>16.19022808347674</c:v>
                </c:pt>
                <c:pt idx="241">
                  <c:v>16.234255918819468</c:v>
                </c:pt>
                <c:pt idx="242">
                  <c:v>16.278082723660809</c:v>
                </c:pt>
                <c:pt idx="243">
                  <c:v>16.321708843193274</c:v>
                </c:pt>
                <c:pt idx="244">
                  <c:v>16.36513463053624</c:v>
                </c:pt>
                <c:pt idx="245">
                  <c:v>16.408360446619799</c:v>
                </c:pt>
                <c:pt idx="246">
                  <c:v>16.451386660068479</c:v>
                </c:pt>
                <c:pt idx="247">
                  <c:v>16.494213647084869</c:v>
                </c:pt>
                <c:pt idx="248">
                  <c:v>16.53684179133321</c:v>
                </c:pt>
                <c:pt idx="249">
                  <c:v>16.579271483822968</c:v>
                </c:pt>
                <c:pt idx="250">
                  <c:v>16.621503122792472</c:v>
                </c:pt>
                <c:pt idx="251">
                  <c:v>16.663537113592621</c:v>
                </c:pt>
                <c:pt idx="252">
                  <c:v>16.705373868570714</c:v>
                </c:pt>
                <c:pt idx="253">
                  <c:v>16.747013806954449</c:v>
                </c:pt>
                <c:pt idx="254">
                  <c:v>16.788457354736124</c:v>
                </c:pt>
                <c:pt idx="255">
                  <c:v>16.829704944557069</c:v>
                </c:pt>
                <c:pt idx="256">
                  <c:v>16.870757015592346</c:v>
                </c:pt>
                <c:pt idx="257">
                  <c:v>16.911614013435774</c:v>
                </c:pt>
                <c:pt idx="258">
                  <c:v>16.952276389985268</c:v>
                </c:pt>
                <c:pt idx="259">
                  <c:v>16.992744603328578</c:v>
                </c:pt>
                <c:pt idx="260">
                  <c:v>17.033019117629401</c:v>
                </c:pt>
                <c:pt idx="261">
                  <c:v>17.073100403013953</c:v>
                </c:pt>
                <c:pt idx="262">
                  <c:v>17.112988935457981</c:v>
                </c:pt>
                <c:pt idx="263">
                  <c:v>17.152685196674277</c:v>
                </c:pt>
                <c:pt idx="264">
                  <c:v>17.192189674000709</c:v>
                </c:pt>
                <c:pt idx="265">
                  <c:v>17.231502860288785</c:v>
                </c:pt>
                <c:pt idx="266">
                  <c:v>17.270625253792794</c:v>
                </c:pt>
                <c:pt idx="267">
                  <c:v>17.309557358059525</c:v>
                </c:pt>
                <c:pt idx="268">
                  <c:v>17.348299681818624</c:v>
                </c:pt>
                <c:pt idx="269">
                  <c:v>17.386852738873554</c:v>
                </c:pt>
                <c:pt idx="270">
                  <c:v>17.425217047993247</c:v>
                </c:pt>
              </c:numCache>
            </c:numRef>
          </c:xVal>
          <c:yVal>
            <c:numRef>
              <c:f>'11ft'!$G$19:$G$289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'11ft'!$H$18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9.3376297179594892E-2</c:v>
                </c:pt>
                <c:pt idx="2">
                  <c:v>0.18637275945968135</c:v>
                </c:pt>
                <c:pt idx="3">
                  <c:v>0.27899488137349376</c:v>
                </c:pt>
                <c:pt idx="4">
                  <c:v>0.37124805803028593</c:v>
                </c:pt>
                <c:pt idx="5">
                  <c:v>0.46313758712381448</c:v>
                </c:pt>
                <c:pt idx="6">
                  <c:v>0.55466867087224536</c:v>
                </c:pt>
                <c:pt idx="7">
                  <c:v>0.64584641789153152</c:v>
                </c:pt>
                <c:pt idx="8">
                  <c:v>0.73667584500422489</c:v>
                </c:pt>
                <c:pt idx="9">
                  <c:v>0.82716187898560389</c:v>
                </c:pt>
                <c:pt idx="10">
                  <c:v>0.91730935824892157</c:v>
                </c:pt>
                <c:pt idx="11">
                  <c:v>1.0071230344715059</c:v>
                </c:pt>
                <c:pt idx="12">
                  <c:v>1.0966075741633745</c:v>
                </c:pt>
                <c:pt idx="13">
                  <c:v>1.185767560179962</c:v>
                </c:pt>
                <c:pt idx="14">
                  <c:v>1.2746074931804949</c:v>
                </c:pt>
                <c:pt idx="15">
                  <c:v>1.3631317930334932</c:v>
                </c:pt>
                <c:pt idx="16">
                  <c:v>1.4513448001708193</c:v>
                </c:pt>
                <c:pt idx="17">
                  <c:v>1.5392507768916512</c:v>
                </c:pt>
                <c:pt idx="18">
                  <c:v>1.6268539086176994</c:v>
                </c:pt>
                <c:pt idx="19">
                  <c:v>1.7141583051009519</c:v>
                </c:pt>
                <c:pt idx="20">
                  <c:v>1.8011680015851834</c:v>
                </c:pt>
                <c:pt idx="21">
                  <c:v>1.887886959922433</c:v>
                </c:pt>
                <c:pt idx="22">
                  <c:v>1.9743190696456143</c:v>
                </c:pt>
                <c:pt idx="23">
                  <c:v>2.0604681489983938</c:v>
                </c:pt>
                <c:pt idx="24">
                  <c:v>2.1463379459234453</c:v>
                </c:pt>
                <c:pt idx="25">
                  <c:v>2.2319321390101603</c:v>
                </c:pt>
                <c:pt idx="26">
                  <c:v>2.3172543384028739</c:v>
                </c:pt>
                <c:pt idx="27">
                  <c:v>2.4023080866706463</c:v>
                </c:pt>
                <c:pt idx="28">
                  <c:v>2.4870968596396268</c:v>
                </c:pt>
                <c:pt idx="29">
                  <c:v>2.5716240671890054</c:v>
                </c:pt>
                <c:pt idx="30">
                  <c:v>2.6558930540115613</c:v>
                </c:pt>
                <c:pt idx="31">
                  <c:v>2.7399071003397979</c:v>
                </c:pt>
                <c:pt idx="32">
                  <c:v>2.8236694226386581</c:v>
                </c:pt>
                <c:pt idx="33">
                  <c:v>2.9071831742658105</c:v>
                </c:pt>
                <c:pt idx="34">
                  <c:v>2.9904514461005012</c:v>
                </c:pt>
                <c:pt idx="35">
                  <c:v>3.0734772671419677</c:v>
                </c:pt>
                <c:pt idx="36">
                  <c:v>3.1562636050784256</c:v>
                </c:pt>
                <c:pt idx="37">
                  <c:v>3.2388133668276455</c:v>
                </c:pt>
                <c:pt idx="38">
                  <c:v>3.3211293990501551</c:v>
                </c:pt>
                <c:pt idx="39">
                  <c:v>3.4032144886361158</c:v>
                </c:pt>
                <c:pt idx="40">
                  <c:v>3.4850713631669463</c:v>
                </c:pt>
                <c:pt idx="41">
                  <c:v>3.5667026913527842</c:v>
                </c:pt>
                <c:pt idx="42">
                  <c:v>3.6481110834469042</c:v>
                </c:pt>
                <c:pt idx="43">
                  <c:v>3.7292990916382398</c:v>
                </c:pt>
                <c:pt idx="44">
                  <c:v>3.8102692104231775</c:v>
                </c:pt>
                <c:pt idx="45">
                  <c:v>3.8910238769578349</c:v>
                </c:pt>
                <c:pt idx="46">
                  <c:v>3.9715654713920543</c:v>
                </c:pt>
                <c:pt idx="47">
                  <c:v>4.0518963171863849</c:v>
                </c:pt>
                <c:pt idx="48">
                  <c:v>4.1320186814133608</c:v>
                </c:pt>
                <c:pt idx="49">
                  <c:v>4.2119347750444129</c:v>
                </c:pt>
                <c:pt idx="50">
                  <c:v>4.2916467532237919</c:v>
                </c:pt>
                <c:pt idx="51">
                  <c:v>4.3711567155309146</c:v>
                </c:pt>
                <c:pt idx="52">
                  <c:v>4.4504667062325769</c:v>
                </c:pt>
                <c:pt idx="53">
                  <c:v>4.5295787145265134</c:v>
                </c:pt>
                <c:pt idx="54">
                  <c:v>4.6084946747778144</c:v>
                </c:pt>
                <c:pt idx="55">
                  <c:v>4.6872164667497342</c:v>
                </c:pt>
                <c:pt idx="56">
                  <c:v>4.7657459158304656</c:v>
                </c:pt>
                <c:pt idx="57">
                  <c:v>4.8440847932574549</c:v>
                </c:pt>
                <c:pt idx="58">
                  <c:v>4.9222348163408718</c:v>
                </c:pt>
                <c:pt idx="59">
                  <c:v>5.0001976486878572</c:v>
                </c:pt>
                <c:pt idx="60">
                  <c:v>5.0779749004291643</c:v>
                </c:pt>
                <c:pt idx="61">
                  <c:v>5.1555681284498354</c:v>
                </c:pt>
                <c:pt idx="62">
                  <c:v>5.2329788366255343</c:v>
                </c:pt>
                <c:pt idx="63">
                  <c:v>5.3102084760661556</c:v>
                </c:pt>
                <c:pt idx="64">
                  <c:v>5.3872584453683032</c:v>
                </c:pt>
                <c:pt idx="65">
                  <c:v>5.4641300908782124</c:v>
                </c:pt>
                <c:pt idx="66">
                  <c:v>5.5408247069666494</c:v>
                </c:pt>
                <c:pt idx="67">
                  <c:v>5.6173435363172901</c:v>
                </c:pt>
                <c:pt idx="68">
                  <c:v>5.6936877702300093</c:v>
                </c:pt>
                <c:pt idx="69">
                  <c:v>5.7698585489404719</c:v>
                </c:pt>
                <c:pt idx="70">
                  <c:v>5.8458569619573373</c:v>
                </c:pt>
                <c:pt idx="71">
                  <c:v>5.9216840484183058</c:v>
                </c:pt>
                <c:pt idx="72">
                  <c:v>5.997340797466169</c:v>
                </c:pt>
                <c:pt idx="73">
                  <c:v>6.0728281486459075</c:v>
                </c:pt>
                <c:pt idx="74">
                  <c:v>6.1481469923237961</c:v>
                </c:pt>
                <c:pt idx="75">
                  <c:v>6.2232981701293602</c:v>
                </c:pt>
                <c:pt idx="76">
                  <c:v>6.2982824754209137</c:v>
                </c:pt>
                <c:pt idx="77">
                  <c:v>6.3731006537752899</c:v>
                </c:pt>
                <c:pt idx="78">
                  <c:v>6.4477534035022463</c:v>
                </c:pt>
                <c:pt idx="79">
                  <c:v>6.5222413761839073</c:v>
                </c:pt>
                <c:pt idx="80">
                  <c:v>6.5965651772394605</c:v>
                </c:pt>
                <c:pt idx="81">
                  <c:v>6.6707253665152093</c:v>
                </c:pt>
                <c:pt idx="82">
                  <c:v>6.7447224588999362</c:v>
                </c:pt>
                <c:pt idx="83">
                  <c:v>6.8185569249654066</c:v>
                </c:pt>
                <c:pt idx="84">
                  <c:v>6.8922291916317144</c:v>
                </c:pt>
                <c:pt idx="85">
                  <c:v>6.9657396428570344</c:v>
                </c:pt>
                <c:pt idx="86">
                  <c:v>7.0390886203512304</c:v>
                </c:pt>
                <c:pt idx="87">
                  <c:v>7.1122764243126566</c:v>
                </c:pt>
                <c:pt idx="88">
                  <c:v>7.1853033141873643</c:v>
                </c:pt>
                <c:pt idx="89">
                  <c:v>7.2581695094498233</c:v>
                </c:pt>
                <c:pt idx="90">
                  <c:v>7.3308751904041847</c:v>
                </c:pt>
                <c:pt idx="91">
                  <c:v>7.4034204990050076</c:v>
                </c:pt>
                <c:pt idx="92">
                  <c:v>7.475805539696295</c:v>
                </c:pt>
                <c:pt idx="93">
                  <c:v>7.5480303802676181</c:v>
                </c:pt>
                <c:pt idx="94">
                  <c:v>7.6200950527260494</c:v>
                </c:pt>
                <c:pt idx="95">
                  <c:v>7.6919995541825612</c:v>
                </c:pt>
                <c:pt idx="96">
                  <c:v>7.7637438477515213</c:v>
                </c:pt>
                <c:pt idx="97">
                  <c:v>7.8353278634618713</c:v>
                </c:pt>
                <c:pt idx="98">
                  <c:v>7.9067514991785623</c:v>
                </c:pt>
                <c:pt idx="99">
                  <c:v>7.9780146215328029</c:v>
                </c:pt>
                <c:pt idx="100">
                  <c:v>8.0491170668596705</c:v>
                </c:pt>
                <c:pt idx="101">
                  <c:v>8.1200586421416521</c:v>
                </c:pt>
                <c:pt idx="102">
                  <c:v>8.1908391259566766</c:v>
                </c:pt>
                <c:pt idx="103">
                  <c:v>8.2614582694292338</c:v>
                </c:pt>
                <c:pt idx="104">
                  <c:v>8.3319157971832016</c:v>
                </c:pt>
                <c:pt idx="105">
                  <c:v>8.4022114082950274</c:v>
                </c:pt>
                <c:pt idx="106">
                  <c:v>8.4723447772459597</c:v>
                </c:pt>
                <c:pt idx="107">
                  <c:v>8.5423155548720597</c:v>
                </c:pt>
                <c:pt idx="108">
                  <c:v>8.6121233693107815</c:v>
                </c:pt>
                <c:pt idx="109">
                  <c:v>8.681767826942945</c:v>
                </c:pt>
                <c:pt idx="110">
                  <c:v>8.7512485133290028</c:v>
                </c:pt>
                <c:pt idx="111">
                  <c:v>8.8205649941385413</c:v>
                </c:pt>
                <c:pt idx="112">
                  <c:v>8.8897168160720135</c:v>
                </c:pt>
                <c:pt idx="113">
                  <c:v>8.9587035077737749</c:v>
                </c:pt>
                <c:pt idx="114">
                  <c:v>9.0275245807355518</c:v>
                </c:pt>
                <c:pt idx="115">
                  <c:v>9.0961795301895094</c:v>
                </c:pt>
                <c:pt idx="116">
                  <c:v>9.1646678359901887</c:v>
                </c:pt>
                <c:pt idx="117">
                  <c:v>9.2329889634845959</c:v>
                </c:pt>
                <c:pt idx="118">
                  <c:v>9.3011423643698219</c:v>
                </c:pt>
                <c:pt idx="119">
                  <c:v>9.3691274775376066</c:v>
                </c:pt>
                <c:pt idx="120">
                  <c:v>9.4369437299053303</c:v>
                </c:pt>
                <c:pt idx="121">
                  <c:v>9.5045905372329624</c:v>
                </c:pt>
                <c:pt idx="122">
                  <c:v>9.5720673049255485</c:v>
                </c:pt>
                <c:pt idx="123">
                  <c:v>9.639373428820873</c:v>
                </c:pt>
                <c:pt idx="124">
                  <c:v>9.7065082959619833</c:v>
                </c:pt>
                <c:pt idx="125">
                  <c:v>9.7734712853543027</c:v>
                </c:pt>
                <c:pt idx="126">
                  <c:v>9.8402617687070908</c:v>
                </c:pt>
                <c:pt idx="127">
                  <c:v>9.9068791111590855</c:v>
                </c:pt>
                <c:pt idx="128">
                  <c:v>9.9733226719881696</c:v>
                </c:pt>
                <c:pt idx="129">
                  <c:v>10.039591805304939</c:v>
                </c:pt>
                <c:pt idx="130">
                  <c:v>10.105685860730114</c:v>
                </c:pt>
                <c:pt idx="131">
                  <c:v>10.171604184055729</c:v>
                </c:pt>
                <c:pt idx="132">
                  <c:v>10.237346117890104</c:v>
                </c:pt>
                <c:pt idx="133">
                  <c:v>10.302911002286587</c:v>
                </c:pt>
                <c:pt idx="134">
                  <c:v>10.368298175356122</c:v>
                </c:pt>
                <c:pt idx="135">
                  <c:v>10.433506973863688</c:v>
                </c:pt>
                <c:pt idx="136">
                  <c:v>10.498536733808697</c:v>
                </c:pt>
                <c:pt idx="137">
                  <c:v>10.563386790989453</c:v>
                </c:pt>
                <c:pt idx="138">
                  <c:v>10.628056481551779</c:v>
                </c:pt>
                <c:pt idx="139">
                  <c:v>10.692545142521956</c:v>
                </c:pt>
                <c:pt idx="140">
                  <c:v>10.756852112324124</c:v>
                </c:pt>
                <c:pt idx="141">
                  <c:v>10.820976731282284</c:v>
                </c:pt>
                <c:pt idx="142">
                  <c:v>10.884918342107115</c:v>
                </c:pt>
                <c:pt idx="143">
                  <c:v>10.948676290367736</c:v>
                </c:pt>
                <c:pt idx="144">
                  <c:v>11.012249924948662</c:v>
                </c:pt>
                <c:pt idx="145">
                  <c:v>11.075638598492104</c:v>
                </c:pt>
                <c:pt idx="146">
                  <c:v>11.138841667825846</c:v>
                </c:pt>
                <c:pt idx="147">
                  <c:v>11.201858494376918</c:v>
                </c:pt>
                <c:pt idx="148">
                  <c:v>11.264688444571261</c:v>
                </c:pt>
                <c:pt idx="149">
                  <c:v>11.327330890219621</c:v>
                </c:pt>
                <c:pt idx="150">
                  <c:v>11.389785208889895</c:v>
                </c:pt>
                <c:pt idx="151">
                  <c:v>11.452050784266158</c:v>
                </c:pt>
                <c:pt idx="152">
                  <c:v>11.514127006494595</c:v>
                </c:pt>
                <c:pt idx="153">
                  <c:v>11.576013272516587</c:v>
                </c:pt>
                <c:pt idx="154">
                  <c:v>11.637708986389157</c:v>
                </c:pt>
                <c:pt idx="155">
                  <c:v>11.699213559593041</c:v>
                </c:pt>
                <c:pt idx="156">
                  <c:v>11.760526411328595</c:v>
                </c:pt>
                <c:pt idx="157">
                  <c:v>11.821646968799779</c:v>
                </c:pt>
                <c:pt idx="158">
                  <c:v>11.882574667486459</c:v>
                </c:pt>
                <c:pt idx="159">
                  <c:v>11.943308951405243</c:v>
                </c:pt>
                <c:pt idx="160">
                  <c:v>12.0038492733591</c:v>
                </c:pt>
                <c:pt idx="161">
                  <c:v>12.064195095175974</c:v>
                </c:pt>
                <c:pt idx="162">
                  <c:v>12.12434588793664</c:v>
                </c:pt>
                <c:pt idx="163">
                  <c:v>12.18430113219201</c:v>
                </c:pt>
                <c:pt idx="164">
                  <c:v>12.244060318170126</c:v>
                </c:pt>
                <c:pt idx="165">
                  <c:v>12.303622945973055</c:v>
                </c:pt>
                <c:pt idx="166">
                  <c:v>12.36298852576391</c:v>
                </c:pt>
                <c:pt idx="167">
                  <c:v>12.422156577944209</c:v>
                </c:pt>
                <c:pt idx="168">
                  <c:v>12.481126633321797</c:v>
                </c:pt>
                <c:pt idx="169">
                  <c:v>12.539898233269525</c:v>
                </c:pt>
                <c:pt idx="170">
                  <c:v>12.598470929874923</c:v>
                </c:pt>
                <c:pt idx="171">
                  <c:v>12.656844286081039</c:v>
                </c:pt>
                <c:pt idx="172">
                  <c:v>12.715017875818685</c:v>
                </c:pt>
                <c:pt idx="173">
                  <c:v>12.772991284130256</c:v>
                </c:pt>
                <c:pt idx="174">
                  <c:v>12.83076410728536</c:v>
                </c:pt>
                <c:pt idx="175">
                  <c:v>12.888335952888403</c:v>
                </c:pt>
                <c:pt idx="176">
                  <c:v>12.94570643997838</c:v>
                </c:pt>
                <c:pt idx="177">
                  <c:v>13.002875199121018</c:v>
                </c:pt>
                <c:pt idx="178">
                  <c:v>13.059841872493474</c:v>
                </c:pt>
                <c:pt idx="179">
                  <c:v>13.116606113961778</c:v>
                </c:pt>
                <c:pt idx="180">
                  <c:v>13.173167589151191</c:v>
                </c:pt>
                <c:pt idx="181">
                  <c:v>13.22952597550967</c:v>
                </c:pt>
                <c:pt idx="182">
                  <c:v>13.2856809623646</c:v>
                </c:pt>
                <c:pt idx="183">
                  <c:v>13.341632250972975</c:v>
                </c:pt>
                <c:pt idx="184">
                  <c:v>13.397379554565203</c:v>
                </c:pt>
                <c:pt idx="185">
                  <c:v>13.452922598382701</c:v>
                </c:pt>
                <c:pt idx="186">
                  <c:v>13.508261119709426</c:v>
                </c:pt>
                <c:pt idx="187">
                  <c:v>13.563394867897536</c:v>
                </c:pt>
                <c:pt idx="188">
                  <c:v>13.618323604387317</c:v>
                </c:pt>
                <c:pt idx="189">
                  <c:v>13.67304710272154</c:v>
                </c:pt>
                <c:pt idx="190">
                  <c:v>13.727565148554403</c:v>
                </c:pt>
                <c:pt idx="191">
                  <c:v>13.781877539655216</c:v>
                </c:pt>
                <c:pt idx="192">
                  <c:v>13.835984085906963</c:v>
                </c:pt>
                <c:pt idx="193">
                  <c:v>13.889884609299902</c:v>
                </c:pt>
                <c:pt idx="194">
                  <c:v>13.943578943920334</c:v>
                </c:pt>
                <c:pt idx="195">
                  <c:v>13.99706693593471</c:v>
                </c:pt>
                <c:pt idx="196">
                  <c:v>14.050348443569169</c:v>
                </c:pt>
                <c:pt idx="197">
                  <c:v>14.103423337084692</c:v>
                </c:pt>
                <c:pt idx="198">
                  <c:v>14.156291498747978</c:v>
                </c:pt>
                <c:pt idx="199">
                  <c:v>14.20895282279818</c:v>
                </c:pt>
                <c:pt idx="200">
                  <c:v>14.261407215409635</c:v>
                </c:pt>
                <c:pt idx="201">
                  <c:v>14.313654594650714</c:v>
                </c:pt>
                <c:pt idx="202">
                  <c:v>14.365694890438913</c:v>
                </c:pt>
                <c:pt idx="203">
                  <c:v>14.417528044492318</c:v>
                </c:pt>
                <c:pt idx="204">
                  <c:v>14.469154010277547</c:v>
                </c:pt>
                <c:pt idx="205">
                  <c:v>14.520572752954317</c:v>
                </c:pt>
                <c:pt idx="206">
                  <c:v>14.571784249316714</c:v>
                </c:pt>
                <c:pt idx="207">
                  <c:v>14.622788487731318</c:v>
                </c:pt>
                <c:pt idx="208">
                  <c:v>14.67358546807227</c:v>
                </c:pt>
                <c:pt idx="209">
                  <c:v>14.724175201653399</c:v>
                </c:pt>
                <c:pt idx="210">
                  <c:v>14.774557711157522</c:v>
                </c:pt>
                <c:pt idx="211">
                  <c:v>14.824733030563017</c:v>
                </c:pt>
                <c:pt idx="212">
                  <c:v>14.874701205067774</c:v>
                </c:pt>
                <c:pt idx="213">
                  <c:v>14.924462291010625</c:v>
                </c:pt>
                <c:pt idx="214">
                  <c:v>14.97401635579036</c:v>
                </c:pt>
                <c:pt idx="215">
                  <c:v>15.023363477782416</c:v>
                </c:pt>
                <c:pt idx="216">
                  <c:v>15.072503746253346</c:v>
                </c:pt>
                <c:pt idx="217">
                  <c:v>15.121437261273154</c:v>
                </c:pt>
                <c:pt idx="218">
                  <c:v>15.170164133625596</c:v>
                </c:pt>
                <c:pt idx="219">
                  <c:v>15.218684484716524</c:v>
                </c:pt>
                <c:pt idx="220">
                  <c:v>15.266998446480388</c:v>
                </c:pt>
                <c:pt idx="221">
                  <c:v>15.315106161284945</c:v>
                </c:pt>
                <c:pt idx="222">
                  <c:v>15.363007781834298</c:v>
                </c:pt>
                <c:pt idx="223">
                  <c:v>15.410703471070324</c:v>
                </c:pt>
                <c:pt idx="224">
                  <c:v>15.458193402072576</c:v>
                </c:pt>
                <c:pt idx="225">
                  <c:v>15.505477757956751</c:v>
                </c:pt>
                <c:pt idx="226">
                  <c:v>15.552556731771787</c:v>
                </c:pt>
                <c:pt idx="227">
                  <c:v>15.599430526395677</c:v>
                </c:pt>
                <c:pt idx="228">
                  <c:v>15.646099354430063</c:v>
                </c:pt>
                <c:pt idx="229">
                  <c:v>15.692563438093696</c:v>
                </c:pt>
                <c:pt idx="230">
                  <c:v>15.738823009114819</c:v>
                </c:pt>
                <c:pt idx="231">
                  <c:v>15.784878308622559</c:v>
                </c:pt>
                <c:pt idx="232">
                  <c:v>15.830729587037386</c:v>
                </c:pt>
                <c:pt idx="233">
                  <c:v>15.876377103960696</c:v>
                </c:pt>
                <c:pt idx="234">
                  <c:v>15.921821128063616</c:v>
                </c:pt>
                <c:pt idx="235">
                  <c:v>15.967061936975051</c:v>
                </c:pt>
                <c:pt idx="236">
                  <c:v>16.012099817169066</c:v>
                </c:pt>
                <c:pt idx="237">
                  <c:v>16.056935063851654</c:v>
                </c:pt>
                <c:pt idx="238">
                  <c:v>16.101567980846951</c:v>
                </c:pt>
                <c:pt idx="239">
                  <c:v>16.145998880482942</c:v>
                </c:pt>
                <c:pt idx="240">
                  <c:v>16.19022808347674</c:v>
                </c:pt>
                <c:pt idx="241">
                  <c:v>16.234255918819468</c:v>
                </c:pt>
                <c:pt idx="242">
                  <c:v>16.278082723660809</c:v>
                </c:pt>
                <c:pt idx="243">
                  <c:v>16.321708843193274</c:v>
                </c:pt>
                <c:pt idx="244">
                  <c:v>16.36513463053624</c:v>
                </c:pt>
                <c:pt idx="245">
                  <c:v>16.408360446619799</c:v>
                </c:pt>
                <c:pt idx="246">
                  <c:v>16.451386660068479</c:v>
                </c:pt>
                <c:pt idx="247">
                  <c:v>16.494213647084869</c:v>
                </c:pt>
                <c:pt idx="248">
                  <c:v>16.53684179133321</c:v>
                </c:pt>
                <c:pt idx="249">
                  <c:v>16.579271483822968</c:v>
                </c:pt>
                <c:pt idx="250">
                  <c:v>16.621503122792472</c:v>
                </c:pt>
                <c:pt idx="251">
                  <c:v>16.663537113592621</c:v>
                </c:pt>
                <c:pt idx="252">
                  <c:v>16.705373868570714</c:v>
                </c:pt>
                <c:pt idx="253">
                  <c:v>16.747013806954449</c:v>
                </c:pt>
                <c:pt idx="254">
                  <c:v>16.788457354736124</c:v>
                </c:pt>
                <c:pt idx="255">
                  <c:v>16.829704944557069</c:v>
                </c:pt>
                <c:pt idx="256">
                  <c:v>16.870757015592346</c:v>
                </c:pt>
                <c:pt idx="257">
                  <c:v>16.911614013435774</c:v>
                </c:pt>
                <c:pt idx="258">
                  <c:v>16.952276389985268</c:v>
                </c:pt>
                <c:pt idx="259">
                  <c:v>16.992744603328578</c:v>
                </c:pt>
                <c:pt idx="260">
                  <c:v>17.033019117629401</c:v>
                </c:pt>
                <c:pt idx="261">
                  <c:v>17.073100403013953</c:v>
                </c:pt>
                <c:pt idx="262">
                  <c:v>17.112988935457981</c:v>
                </c:pt>
                <c:pt idx="263">
                  <c:v>17.152685196674277</c:v>
                </c:pt>
                <c:pt idx="264">
                  <c:v>17.192189674000709</c:v>
                </c:pt>
                <c:pt idx="265">
                  <c:v>17.231502860288785</c:v>
                </c:pt>
                <c:pt idx="266">
                  <c:v>17.270625253792794</c:v>
                </c:pt>
                <c:pt idx="267">
                  <c:v>17.309557358059525</c:v>
                </c:pt>
                <c:pt idx="268">
                  <c:v>17.348299681818624</c:v>
                </c:pt>
                <c:pt idx="269">
                  <c:v>17.386852738873554</c:v>
                </c:pt>
                <c:pt idx="270">
                  <c:v>17.425217047993247</c:v>
                </c:pt>
              </c:numCache>
            </c:numRef>
          </c:xVal>
          <c:yVal>
            <c:numRef>
              <c:f>'11ft'!$H$19:$H$289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59264"/>
        <c:axId val="610859656"/>
      </c:scatterChart>
      <c:valAx>
        <c:axId val="61085926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9656"/>
        <c:crosses val="max"/>
        <c:crossBetween val="midCat"/>
        <c:majorUnit val="2"/>
      </c:valAx>
      <c:valAx>
        <c:axId val="61085965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5926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0.12152942206084258</c:v>
                </c:pt>
                <c:pt idx="2">
                  <c:v>0.24249745576893811</c:v>
                </c:pt>
                <c:pt idx="3">
                  <c:v>0.36291187076419434</c:v>
                </c:pt>
                <c:pt idx="4">
                  <c:v>0.48278028719348609</c:v>
                </c:pt>
                <c:pt idx="5">
                  <c:v>0.60211017896466301</c:v>
                </c:pt>
                <c:pt idx="6">
                  <c:v>0.72090887689453043</c:v>
                </c:pt>
                <c:pt idx="7">
                  <c:v>0.8391835717544629</c:v>
                </c:pt>
                <c:pt idx="8">
                  <c:v>0.95694131721716302</c:v>
                </c:pt>
                <c:pt idx="9">
                  <c:v>1.0741890327079378</c:v>
                </c:pt>
                <c:pt idx="10">
                  <c:v>1.1909335061637325</c:v>
                </c:pt>
                <c:pt idx="11">
                  <c:v>1.3071813967030346</c:v>
                </c:pt>
                <c:pt idx="12">
                  <c:v>1.422939237209643</c:v>
                </c:pt>
                <c:pt idx="13">
                  <c:v>1.5382134368331826</c:v>
                </c:pt>
                <c:pt idx="14">
                  <c:v>1.6530102834091365</c:v>
                </c:pt>
                <c:pt idx="15">
                  <c:v>1.7673359458010673</c:v>
                </c:pt>
                <c:pt idx="16">
                  <c:v>1.8811964761676037</c:v>
                </c:pt>
                <c:pt idx="17">
                  <c:v>1.994597812156671</c:v>
                </c:pt>
                <c:pt idx="18">
                  <c:v>2.1075457790293668</c:v>
                </c:pt>
                <c:pt idx="19">
                  <c:v>2.2200460917157927</c:v>
                </c:pt>
                <c:pt idx="20">
                  <c:v>2.3321043568050817</c:v>
                </c:pt>
                <c:pt idx="21">
                  <c:v>2.4437260744717819</c:v>
                </c:pt>
                <c:pt idx="22">
                  <c:v>2.5549166403406947</c:v>
                </c:pt>
                <c:pt idx="23">
                  <c:v>2.6656813472921934</c:v>
                </c:pt>
                <c:pt idx="24">
                  <c:v>2.7760253872099963</c:v>
                </c:pt>
                <c:pt idx="25">
                  <c:v>2.8859538526732962</c:v>
                </c:pt>
                <c:pt idx="26">
                  <c:v>2.9954717385951102</c:v>
                </c:pt>
                <c:pt idx="27">
                  <c:v>3.1045839438086515</c:v>
                </c:pt>
                <c:pt idx="28">
                  <c:v>3.2132952726034794</c:v>
                </c:pt>
                <c:pt idx="29">
                  <c:v>3.3216104362131418</c:v>
                </c:pt>
                <c:pt idx="30">
                  <c:v>3.4295340542559796</c:v>
                </c:pt>
                <c:pt idx="31">
                  <c:v>3.5370706561307239</c:v>
                </c:pt>
                <c:pt idx="32">
                  <c:v>3.6442246823684816</c:v>
                </c:pt>
                <c:pt idx="33">
                  <c:v>3.7510004859426664</c:v>
                </c:pt>
                <c:pt idx="34">
                  <c:v>3.8574023335384089</c:v>
                </c:pt>
                <c:pt idx="35">
                  <c:v>3.9634344067829383</c:v>
                </c:pt>
                <c:pt idx="36">
                  <c:v>4.0691008034384124</c:v>
                </c:pt>
                <c:pt idx="37">
                  <c:v>4.1744055385586369</c:v>
                </c:pt>
                <c:pt idx="38">
                  <c:v>4.2793525456111023</c:v>
                </c:pt>
                <c:pt idx="39">
                  <c:v>4.3839456775657313</c:v>
                </c:pt>
                <c:pt idx="40">
                  <c:v>4.4881887079517178</c:v>
                </c:pt>
                <c:pt idx="41">
                  <c:v>4.5920853318838244</c:v>
                </c:pt>
                <c:pt idx="42">
                  <c:v>4.695639167059471</c:v>
                </c:pt>
                <c:pt idx="43">
                  <c:v>4.7988537547279471</c:v>
                </c:pt>
                <c:pt idx="44">
                  <c:v>4.9017325606330564</c:v>
                </c:pt>
                <c:pt idx="45">
                  <c:v>5.004278975930486</c:v>
                </c:pt>
                <c:pt idx="46">
                  <c:v>5.1064963180811898</c:v>
                </c:pt>
                <c:pt idx="47">
                  <c:v>5.2083878317220407</c:v>
                </c:pt>
                <c:pt idx="48">
                  <c:v>5.309956689515019</c:v>
                </c:pt>
                <c:pt idx="49">
                  <c:v>5.4112059929761678</c:v>
                </c:pt>
                <c:pt idx="50">
                  <c:v>5.5121387732855531</c:v>
                </c:pt>
                <c:pt idx="51">
                  <c:v>5.6127579920794339</c:v>
                </c:pt>
                <c:pt idx="52">
                  <c:v>5.7130665422258557</c:v>
                </c:pt>
                <c:pt idx="53">
                  <c:v>5.8130672485848427</c:v>
                </c:pt>
                <c:pt idx="54">
                  <c:v>5.9127628687543758</c:v>
                </c:pt>
                <c:pt idx="55">
                  <c:v>6.0121560938033056</c:v>
                </c:pt>
                <c:pt idx="56">
                  <c:v>6.1112495489923484</c:v>
                </c:pt>
                <c:pt idx="57">
                  <c:v>6.2100457944842899</c:v>
                </c:pt>
                <c:pt idx="58">
                  <c:v>6.3085473260445077</c:v>
                </c:pt>
                <c:pt idx="59">
                  <c:v>6.4067565757328966</c:v>
                </c:pt>
                <c:pt idx="60">
                  <c:v>6.5046759125882669</c:v>
                </c:pt>
                <c:pt idx="61">
                  <c:v>6.6023076433062693</c:v>
                </c:pt>
                <c:pt idx="62">
                  <c:v>6.6996540129118527</c:v>
                </c:pt>
                <c:pt idx="63">
                  <c:v>6.7967172054272718</c:v>
                </c:pt>
                <c:pt idx="64">
                  <c:v>6.8934993445365915</c:v>
                </c:pt>
                <c:pt idx="65">
                  <c:v>6.9900024942476513</c:v>
                </c:pt>
                <c:pt idx="66">
                  <c:v>7.0862286595523809</c:v>
                </c:pt>
                <c:pt idx="67">
                  <c:v>7.1821797870863504</c:v>
                </c:pt>
                <c:pt idx="68">
                  <c:v>7.2778577657884007</c:v>
                </c:pt>
                <c:pt idx="69">
                  <c:v>7.373264427561149</c:v>
                </c:pt>
                <c:pt idx="70">
                  <c:v>7.4684015479331434</c:v>
                </c:pt>
                <c:pt idx="71">
                  <c:v>7.5632708467233876</c:v>
                </c:pt>
                <c:pt idx="72">
                  <c:v>7.6578739887089196</c:v>
                </c:pt>
                <c:pt idx="73">
                  <c:v>7.7522125842960845</c:v>
                </c:pt>
                <c:pt idx="74">
                  <c:v>7.8462881901960939</c:v>
                </c:pt>
                <c:pt idx="75">
                  <c:v>7.9401023101054182</c:v>
                </c:pt>
                <c:pt idx="76">
                  <c:v>8.0336563953915103</c:v>
                </c:pt>
                <c:pt idx="77">
                  <c:v>8.1269518457843084</c:v>
                </c:pt>
                <c:pt idx="78">
                  <c:v>8.2199900100739178</c:v>
                </c:pt>
                <c:pt idx="79">
                  <c:v>8.312772186814815</c:v>
                </c:pt>
                <c:pt idx="80">
                  <c:v>8.4052996250368768</c:v>
                </c:pt>
                <c:pt idx="81">
                  <c:v>8.4975735249634692</c:v>
                </c:pt>
                <c:pt idx="82">
                  <c:v>8.589595038736789</c:v>
                </c:pt>
                <c:pt idx="83">
                  <c:v>8.681365271150602</c:v>
                </c:pt>
                <c:pt idx="84">
                  <c:v>8.7728852803904545</c:v>
                </c:pt>
                <c:pt idx="85">
                  <c:v>8.8641560787814075</c:v>
                </c:pt>
                <c:pt idx="86">
                  <c:v>8.9551786335432642</c:v>
                </c:pt>
                <c:pt idx="87">
                  <c:v>9.0459538675532318</c:v>
                </c:pt>
                <c:pt idx="88">
                  <c:v>9.136482660115913</c:v>
                </c:pt>
                <c:pt idx="89">
                  <c:v>9.2267658477404524</c:v>
                </c:pt>
                <c:pt idx="90">
                  <c:v>9.316804224924649</c:v>
                </c:pt>
                <c:pt idx="91">
                  <c:v>9.4065985449457692</c:v>
                </c:pt>
                <c:pt idx="92">
                  <c:v>9.4961495206577951</c:v>
                </c:pt>
                <c:pt idx="93">
                  <c:v>9.5854578252947533</c:v>
                </c:pt>
                <c:pt idx="94">
                  <c:v>9.6745240932797856</c:v>
                </c:pt>
                <c:pt idx="95">
                  <c:v>9.7633489210395457</c:v>
                </c:pt>
                <c:pt idx="96">
                  <c:v>9.8519328678234963</c:v>
                </c:pt>
                <c:pt idx="97">
                  <c:v>9.9402764565276556</c:v>
                </c:pt>
                <c:pt idx="98">
                  <c:v>10.028380174522297</c:v>
                </c:pt>
                <c:pt idx="99">
                  <c:v>10.116244474483109</c:v>
                </c:pt>
                <c:pt idx="100">
                  <c:v>10.20386977522527</c:v>
                </c:pt>
                <c:pt idx="101">
                  <c:v>10.291256462539907</c:v>
                </c:pt>
                <c:pt idx="102">
                  <c:v>10.378404890032378</c:v>
                </c:pt>
                <c:pt idx="103">
                  <c:v>10.465315379961794</c:v>
                </c:pt>
                <c:pt idx="104">
                  <c:v>10.551988224081214</c:v>
                </c:pt>
                <c:pt idx="105">
                  <c:v>10.638423684477919</c:v>
                </c:pt>
                <c:pt idx="106">
                  <c:v>10.724621994413184</c:v>
                </c:pt>
                <c:pt idx="107">
                  <c:v>10.810583359160935</c:v>
                </c:pt>
                <c:pt idx="108">
                  <c:v>10.896307956844728</c:v>
                </c:pt>
                <c:pt idx="109">
                  <c:v>10.98179593927245</c:v>
                </c:pt>
                <c:pt idx="110">
                  <c:v>11.067047432768153</c:v>
                </c:pt>
                <c:pt idx="111">
                  <c:v>11.152062539000468</c:v>
                </c:pt>
                <c:pt idx="112">
                  <c:v>11.236841335807028</c:v>
                </c:pt>
                <c:pt idx="113">
                  <c:v>11.321383878014334</c:v>
                </c:pt>
                <c:pt idx="114">
                  <c:v>11.405690198252552</c:v>
                </c:pt>
                <c:pt idx="115">
                  <c:v>11.489760307764696</c:v>
                </c:pt>
                <c:pt idx="116">
                  <c:v>11.573594197209705</c:v>
                </c:pt>
                <c:pt idx="117">
                  <c:v>11.65719183745891</c:v>
                </c:pt>
                <c:pt idx="118">
                  <c:v>11.740553180385437</c:v>
                </c:pt>
                <c:pt idx="119">
                  <c:v>11.823678159646063</c:v>
                </c:pt>
                <c:pt idx="120">
                  <c:v>11.906566691455131</c:v>
                </c:pt>
                <c:pt idx="121">
                  <c:v>11.989218675350079</c:v>
                </c:pt>
                <c:pt idx="122">
                  <c:v>12.071633994948204</c:v>
                </c:pt>
                <c:pt idx="123">
                  <c:v>12.153812518694295</c:v>
                </c:pt>
                <c:pt idx="124">
                  <c:v>12.235754100598772</c:v>
                </c:pt>
                <c:pt idx="125">
                  <c:v>12.317458580966022</c:v>
                </c:pt>
                <c:pt idx="126">
                  <c:v>12.398925787112603</c:v>
                </c:pt>
                <c:pt idx="127">
                  <c:v>12.480155534075054</c:v>
                </c:pt>
                <c:pt idx="128">
                  <c:v>12.561147625307036</c:v>
                </c:pt>
                <c:pt idx="129">
                  <c:v>12.641901853365558</c:v>
                </c:pt>
                <c:pt idx="130">
                  <c:v>12.722418000586085</c:v>
                </c:pt>
                <c:pt idx="131">
                  <c:v>12.802695839746304</c:v>
                </c:pt>
                <c:pt idx="132">
                  <c:v>12.88273513471839</c:v>
                </c:pt>
                <c:pt idx="133">
                  <c:v>12.962535641109588</c:v>
                </c:pt>
                <c:pt idx="134">
                  <c:v>13.042097106890997</c:v>
                </c:pt>
                <c:pt idx="135">
                  <c:v>13.121419273014409</c:v>
                </c:pt>
                <c:pt idx="136">
                  <c:v>13.2005018740171</c:v>
                </c:pt>
                <c:pt idx="137">
                  <c:v>13.279344638614509</c:v>
                </c:pt>
                <c:pt idx="138">
                  <c:v>13.357947290280697</c:v>
                </c:pt>
                <c:pt idx="139">
                  <c:v>13.436309547816562</c:v>
                </c:pt>
                <c:pt idx="140">
                  <c:v>13.51443112590575</c:v>
                </c:pt>
                <c:pt idx="141">
                  <c:v>13.592311735658251</c:v>
                </c:pt>
                <c:pt idx="142">
                  <c:v>13.669951085141655</c:v>
                </c:pt>
                <c:pt idx="143">
                  <c:v>13.747348879900075</c:v>
                </c:pt>
                <c:pt idx="144">
                  <c:v>13.824504823460765</c:v>
                </c:pt>
                <c:pt idx="145">
                  <c:v>13.901418617828435</c:v>
                </c:pt>
                <c:pt idx="146">
                  <c:v>13.978089963967316</c:v>
                </c:pt>
                <c:pt idx="147">
                  <c:v>14.054518562271024</c:v>
                </c:pt>
                <c:pt idx="148">
                  <c:v>14.130704113020288</c:v>
                </c:pt>
                <c:pt idx="149">
                  <c:v>14.206646316828577</c:v>
                </c:pt>
                <c:pt idx="150">
                  <c:v>14.282344875075752</c:v>
                </c:pt>
                <c:pt idx="151">
                  <c:v>14.357799490329789</c:v>
                </c:pt>
                <c:pt idx="152">
                  <c:v>14.433009866756686</c:v>
                </c:pt>
                <c:pt idx="153">
                  <c:v>14.507975710518648</c:v>
                </c:pt>
                <c:pt idx="154">
                  <c:v>14.582696730160661</c:v>
                </c:pt>
                <c:pt idx="155">
                  <c:v>14.657172636985559</c:v>
                </c:pt>
                <c:pt idx="156">
                  <c:v>14.73140314541771</c:v>
                </c:pt>
                <c:pt idx="157">
                  <c:v>14.805387973355456</c:v>
                </c:pt>
                <c:pt idx="158">
                  <c:v>14.879126842512404</c:v>
                </c:pt>
                <c:pt idx="159">
                  <c:v>14.952619478747735</c:v>
                </c:pt>
                <c:pt idx="160">
                  <c:v>15.025865612385656</c:v>
                </c:pt>
                <c:pt idx="161">
                  <c:v>15.098864978524126</c:v>
                </c:pt>
                <c:pt idx="162">
                  <c:v>15.171617317333007</c:v>
                </c:pt>
                <c:pt idx="163">
                  <c:v>15.244122374341801</c:v>
                </c:pt>
                <c:pt idx="164">
                  <c:v>15.316379900717095</c:v>
                </c:pt>
                <c:pt idx="165">
                  <c:v>15.38838965352989</c:v>
                </c:pt>
                <c:pt idx="166">
                  <c:v>15.460151396012956</c:v>
                </c:pt>
                <c:pt idx="167">
                  <c:v>15.531664897808364</c:v>
                </c:pt>
                <c:pt idx="168">
                  <c:v>15.602929935205372</c:v>
                </c:pt>
                <c:pt idx="169">
                  <c:v>15.673946291368793</c:v>
                </c:pt>
                <c:pt idx="170">
                  <c:v>15.74471375655803</c:v>
                </c:pt>
                <c:pt idx="171">
                  <c:v>15.815232128336927</c:v>
                </c:pt>
                <c:pt idx="172">
                  <c:v>15.885501211774594</c:v>
                </c:pt>
                <c:pt idx="173">
                  <c:v>15.955520819637371</c:v>
                </c:pt>
                <c:pt idx="174">
                  <c:v>16.025290772572092</c:v>
                </c:pt>
                <c:pt idx="175">
                  <c:v>16.094810899280798</c:v>
                </c:pt>
                <c:pt idx="176">
                  <c:v>16.16408103668709</c:v>
                </c:pt>
                <c:pt idx="177">
                  <c:v>16.23310103009424</c:v>
                </c:pt>
                <c:pt idx="178">
                  <c:v>16.301870733335249</c:v>
                </c:pt>
                <c:pt idx="179">
                  <c:v>16.37039000891502</c:v>
                </c:pt>
                <c:pt idx="180">
                  <c:v>16.438658728144755</c:v>
                </c:pt>
                <c:pt idx="181">
                  <c:v>16.506676771268801</c:v>
                </c:pt>
                <c:pt idx="182">
                  <c:v>16.574444027584047</c:v>
                </c:pt>
                <c:pt idx="183">
                  <c:v>16.641960395552061</c:v>
                </c:pt>
                <c:pt idx="184">
                  <c:v>16.709225782904102</c:v>
                </c:pt>
                <c:pt idx="185">
                  <c:v>16.776240106739184</c:v>
                </c:pt>
                <c:pt idx="186">
                  <c:v>16.843003293615304</c:v>
                </c:pt>
                <c:pt idx="187">
                  <c:v>16.909515279634046</c:v>
                </c:pt>
                <c:pt idx="188">
                  <c:v>16.975776010518647</c:v>
                </c:pt>
                <c:pt idx="189">
                  <c:v>17.041785441685718</c:v>
                </c:pt>
                <c:pt idx="190">
                  <c:v>17.107543538310754</c:v>
                </c:pt>
                <c:pt idx="191">
                  <c:v>17.17305027538757</c:v>
                </c:pt>
                <c:pt idx="192">
                  <c:v>17.238305637781828</c:v>
                </c:pt>
                <c:pt idx="193">
                  <c:v>17.303309620278764</c:v>
                </c:pt>
                <c:pt idx="194">
                  <c:v>17.368062227625302</c:v>
                </c:pt>
                <c:pt idx="195">
                  <c:v>17.432563474566653</c:v>
                </c:pt>
                <c:pt idx="196">
                  <c:v>17.496813385877559</c:v>
                </c:pt>
                <c:pt idx="197">
                  <c:v>17.560811996388317</c:v>
                </c:pt>
                <c:pt idx="198">
                  <c:v>17.624559351005708</c:v>
                </c:pt>
                <c:pt idx="199">
                  <c:v>17.688055504728968</c:v>
                </c:pt>
                <c:pt idx="200">
                  <c:v>17.751300522660948</c:v>
                </c:pt>
                <c:pt idx="201">
                  <c:v>17.814294480014567</c:v>
                </c:pt>
                <c:pt idx="202">
                  <c:v>17.877037462114696</c:v>
                </c:pt>
                <c:pt idx="203">
                  <c:v>17.939529564395606</c:v>
                </c:pt>
                <c:pt idx="204">
                  <c:v>18.001770892394099</c:v>
                </c:pt>
                <c:pt idx="205">
                  <c:v>18.063761561738442</c:v>
                </c:pt>
                <c:pt idx="206">
                  <c:v>18.125501698133228</c:v>
                </c:pt>
                <c:pt idx="207">
                  <c:v>18.186991437340275</c:v>
                </c:pt>
                <c:pt idx="208">
                  <c:v>18.248230925155699</c:v>
                </c:pt>
                <c:pt idx="209">
                  <c:v>18.309220317383257</c:v>
                </c:pt>
                <c:pt idx="210">
                  <c:v>18.369959779804084</c:v>
                </c:pt>
                <c:pt idx="211">
                  <c:v>18.430449488142923</c:v>
                </c:pt>
                <c:pt idx="212">
                  <c:v>18.490689628030982</c:v>
                </c:pt>
                <c:pt idx="213">
                  <c:v>18.550680394965504</c:v>
                </c:pt>
                <c:pt idx="214">
                  <c:v>18.610421994266165</c:v>
                </c:pt>
                <c:pt idx="215">
                  <c:v>18.669914641028406</c:v>
                </c:pt>
                <c:pt idx="216">
                  <c:v>18.729158560073788</c:v>
                </c:pt>
                <c:pt idx="217">
                  <c:v>18.788153985897512</c:v>
                </c:pt>
                <c:pt idx="218">
                  <c:v>18.84690116261314</c:v>
                </c:pt>
                <c:pt idx="219">
                  <c:v>18.905400343894669</c:v>
                </c:pt>
                <c:pt idx="220">
                  <c:v>18.963651792916043</c:v>
                </c:pt>
                <c:pt idx="221">
                  <c:v>19.02165578228816</c:v>
                </c:pt>
                <c:pt idx="222">
                  <c:v>19.079412593993524</c:v>
                </c:pt>
                <c:pt idx="223">
                  <c:v>19.136922519318581</c:v>
                </c:pt>
                <c:pt idx="224">
                  <c:v>19.194185858783872</c:v>
                </c:pt>
                <c:pt idx="225">
                  <c:v>19.251202922072057</c:v>
                </c:pt>
                <c:pt idx="226">
                  <c:v>19.307974027953911</c:v>
                </c:pt>
                <c:pt idx="227">
                  <c:v>19.364499504212372</c:v>
                </c:pt>
                <c:pt idx="228">
                  <c:v>19.420779687564735</c:v>
                </c:pt>
                <c:pt idx="229">
                  <c:v>19.476814923583053</c:v>
                </c:pt>
                <c:pt idx="230">
                  <c:v>19.532605566612833</c:v>
                </c:pt>
                <c:pt idx="231">
                  <c:v>19.588151979690121</c:v>
                </c:pt>
                <c:pt idx="232">
                  <c:v>19.643454534457028</c:v>
                </c:pt>
                <c:pt idx="233">
                  <c:v>19.698513611075771</c:v>
                </c:pt>
                <c:pt idx="234">
                  <c:v>19.753329598141342</c:v>
                </c:pt>
                <c:pt idx="235">
                  <c:v>19.807902892592811</c:v>
                </c:pt>
                <c:pt idx="236">
                  <c:v>19.862233899623398</c:v>
                </c:pt>
                <c:pt idx="237">
                  <c:v>19.916323032589339</c:v>
                </c:pt>
                <c:pt idx="238">
                  <c:v>19.970170712917625</c:v>
                </c:pt>
                <c:pt idx="239">
                  <c:v>20.023777370012699</c:v>
                </c:pt>
                <c:pt idx="240">
                  <c:v>20.077143441162132</c:v>
                </c:pt>
                <c:pt idx="241">
                  <c:v>20.1302693714414</c:v>
                </c:pt>
                <c:pt idx="242">
                  <c:v>20.18315561361775</c:v>
                </c:pt>
                <c:pt idx="243">
                  <c:v>20.235802628053293</c:v>
                </c:pt>
                <c:pt idx="244">
                  <c:v>20.288210882607316</c:v>
                </c:pt>
                <c:pt idx="245">
                  <c:v>20.340380852537919</c:v>
                </c:pt>
                <c:pt idx="246">
                  <c:v>20.392313020402991</c:v>
                </c:pt>
                <c:pt idx="247">
                  <c:v>20.444007875960615</c:v>
                </c:pt>
                <c:pt idx="248">
                  <c:v>20.495465916068945</c:v>
                </c:pt>
                <c:pt idx="249">
                  <c:v>20.546687644585578</c:v>
                </c:pt>
                <c:pt idx="250">
                  <c:v>20.597673572266523</c:v>
                </c:pt>
                <c:pt idx="251">
                  <c:v>20.648424216664761</c:v>
                </c:pt>
                <c:pt idx="252">
                  <c:v>20.698940102028502</c:v>
                </c:pt>
                <c:pt idx="253">
                  <c:v>20.74922175919912</c:v>
                </c:pt>
                <c:pt idx="254">
                  <c:v>20.799269725508879</c:v>
                </c:pt>
                <c:pt idx="255">
                  <c:v>20.849084544678433</c:v>
                </c:pt>
                <c:pt idx="256">
                  <c:v>20.898666766714193</c:v>
                </c:pt>
                <c:pt idx="257">
                  <c:v>20.94801694780557</c:v>
                </c:pt>
                <c:pt idx="258">
                  <c:v>20.997135650222148</c:v>
                </c:pt>
                <c:pt idx="259">
                  <c:v>21.046023442210817</c:v>
                </c:pt>
                <c:pt idx="260">
                  <c:v>21.094680897892925</c:v>
                </c:pt>
                <c:pt idx="261">
                  <c:v>21.143108597161465</c:v>
                </c:pt>
                <c:pt idx="262">
                  <c:v>21.191307125578341</c:v>
                </c:pt>
                <c:pt idx="263">
                  <c:v>21.239277074271744</c:v>
                </c:pt>
                <c:pt idx="264">
                  <c:v>21.287019039833684</c:v>
                </c:pt>
                <c:pt idx="265">
                  <c:v>21.334533624217705</c:v>
                </c:pt>
                <c:pt idx="266">
                  <c:v>21.381821434636802</c:v>
                </c:pt>
                <c:pt idx="267">
                  <c:v>21.428883083461582</c:v>
                </c:pt>
                <c:pt idx="268">
                  <c:v>21.475719188118713</c:v>
                </c:pt>
                <c:pt idx="269">
                  <c:v>21.522330370989671</c:v>
                </c:pt>
                <c:pt idx="270">
                  <c:v>21.568717259309807</c:v>
                </c:pt>
              </c:numCache>
            </c:numRef>
          </c:xVal>
          <c:yVal>
            <c:numRef>
              <c:f>'12ft'!$E$19:$E$289</c:f>
              <c:numCache>
                <c:formatCode>General</c:formatCode>
                <c:ptCount val="271"/>
                <c:pt idx="0">
                  <c:v>2.0544065520441639</c:v>
                </c:pt>
                <c:pt idx="1">
                  <c:v>2.1527730372881497</c:v>
                </c:pt>
                <c:pt idx="2">
                  <c:v>2.2495268556619936</c:v>
                </c:pt>
                <c:pt idx="3">
                  <c:v>2.3446795970433185</c:v>
                </c:pt>
                <c:pt idx="4">
                  <c:v>2.4382426084163629</c:v>
                </c:pt>
                <c:pt idx="5">
                  <c:v>2.530226999607752</c:v>
                </c:pt>
                <c:pt idx="6">
                  <c:v>2.6206436488601077</c:v>
                </c:pt>
                <c:pt idx="7">
                  <c:v>2.7095032082497319</c:v>
                </c:pt>
                <c:pt idx="8">
                  <c:v>2.7968161089543528</c:v>
                </c:pt>
                <c:pt idx="9">
                  <c:v>2.8825925663766889</c:v>
                </c:pt>
                <c:pt idx="10">
                  <c:v>2.9668425851293669</c:v>
                </c:pt>
                <c:pt idx="11">
                  <c:v>3.0495759638865199</c:v>
                </c:pt>
                <c:pt idx="12">
                  <c:v>3.130802300107189</c:v>
                </c:pt>
                <c:pt idx="13">
                  <c:v>3.2105309946354592</c:v>
                </c:pt>
                <c:pt idx="14">
                  <c:v>3.2887712561820823</c:v>
                </c:pt>
                <c:pt idx="15">
                  <c:v>3.3655321056921581</c:v>
                </c:pt>
                <c:pt idx="16">
                  <c:v>3.440822380603286</c:v>
                </c:pt>
                <c:pt idx="17">
                  <c:v>3.5146507389984341</c:v>
                </c:pt>
                <c:pt idx="18">
                  <c:v>3.5870256636576205</c:v>
                </c:pt>
                <c:pt idx="19">
                  <c:v>3.6579554660123645</c:v>
                </c:pt>
                <c:pt idx="20">
                  <c:v>3.7274482900067096</c:v>
                </c:pt>
                <c:pt idx="21">
                  <c:v>3.795512115868505</c:v>
                </c:pt>
                <c:pt idx="22">
                  <c:v>3.862154763794488</c:v>
                </c:pt>
                <c:pt idx="23">
                  <c:v>3.927383897552597</c:v>
                </c:pt>
                <c:pt idx="24">
                  <c:v>3.9912070280048217</c:v>
                </c:pt>
                <c:pt idx="25">
                  <c:v>4.0536315165537857</c:v>
                </c:pt>
                <c:pt idx="26">
                  <c:v>4.1146645785161411</c:v>
                </c:pt>
                <c:pt idx="27">
                  <c:v>4.1743132864257584</c:v>
                </c:pt>
                <c:pt idx="28">
                  <c:v>4.2325845732695848</c:v>
                </c:pt>
                <c:pt idx="29">
                  <c:v>4.2894852356589483</c:v>
                </c:pt>
                <c:pt idx="30">
                  <c:v>4.3450219369389913</c:v>
                </c:pt>
                <c:pt idx="31">
                  <c:v>4.3992012102388154</c:v>
                </c:pt>
                <c:pt idx="32">
                  <c:v>4.4520294614648446</c:v>
                </c:pt>
                <c:pt idx="33">
                  <c:v>4.5035129722398102</c:v>
                </c:pt>
                <c:pt idx="34">
                  <c:v>4.5536579027896851</c:v>
                </c:pt>
                <c:pt idx="35">
                  <c:v>4.6024702947808063</c:v>
                </c:pt>
                <c:pt idx="36">
                  <c:v>4.6499560741093475</c:v>
                </c:pt>
                <c:pt idx="37">
                  <c:v>4.6961210536452169</c:v>
                </c:pt>
                <c:pt idx="38">
                  <c:v>4.7409709359323795</c:v>
                </c:pt>
                <c:pt idx="39">
                  <c:v>4.7845113158475288</c:v>
                </c:pt>
                <c:pt idx="40">
                  <c:v>4.8267476832189455</c:v>
                </c:pt>
                <c:pt idx="41">
                  <c:v>4.8676854254073225</c:v>
                </c:pt>
                <c:pt idx="42">
                  <c:v>4.9073298298502337</c:v>
                </c:pt>
                <c:pt idx="43">
                  <c:v>4.9456860865718859</c:v>
                </c:pt>
                <c:pt idx="44">
                  <c:v>4.9827592906596765</c:v>
                </c:pt>
                <c:pt idx="45">
                  <c:v>5.0185544447090455</c:v>
                </c:pt>
                <c:pt idx="46">
                  <c:v>5.0530764612380086</c:v>
                </c:pt>
                <c:pt idx="47">
                  <c:v>5.086330165072698</c:v>
                </c:pt>
                <c:pt idx="48">
                  <c:v>5.1183202957051668</c:v>
                </c:pt>
                <c:pt idx="49">
                  <c:v>5.1490515096246225</c:v>
                </c:pt>
                <c:pt idx="50">
                  <c:v>5.1785283826232096</c:v>
                </c:pt>
                <c:pt idx="51">
                  <c:v>5.2067554120773591</c:v>
                </c:pt>
                <c:pt idx="52">
                  <c:v>5.2337370192056687</c:v>
                </c:pt>
                <c:pt idx="53">
                  <c:v>5.2594775513042018</c:v>
                </c:pt>
                <c:pt idx="54">
                  <c:v>5.2839812839600091</c:v>
                </c:pt>
                <c:pt idx="55">
                  <c:v>5.3072524232436162</c:v>
                </c:pt>
                <c:pt idx="56">
                  <c:v>5.3292951078811432</c:v>
                </c:pt>
                <c:pt idx="57">
                  <c:v>5.3501134114066451</c:v>
                </c:pt>
                <c:pt idx="58">
                  <c:v>5.369711344295192</c:v>
                </c:pt>
                <c:pt idx="59">
                  <c:v>5.3880928560771437</c:v>
                </c:pt>
                <c:pt idx="60">
                  <c:v>5.405261837433982</c:v>
                </c:pt>
                <c:pt idx="61">
                  <c:v>5.4212221222760135</c:v>
                </c:pt>
                <c:pt idx="62">
                  <c:v>5.4359774898021733</c:v>
                </c:pt>
                <c:pt idx="63">
                  <c:v>5.4495316665420948</c:v>
                </c:pt>
                <c:pt idx="64">
                  <c:v>5.4618883283805344</c:v>
                </c:pt>
                <c:pt idx="65">
                  <c:v>5.4730511025641873</c:v>
                </c:pt>
                <c:pt idx="66">
                  <c:v>5.4830235696908503</c:v>
                </c:pt>
                <c:pt idx="67">
                  <c:v>5.4918092656808337</c:v>
                </c:pt>
                <c:pt idx="68">
                  <c:v>5.499411683730453</c:v>
                </c:pt>
                <c:pt idx="69">
                  <c:v>5.5058342762473824</c:v>
                </c:pt>
                <c:pt idx="70">
                  <c:v>5.5110804567675817</c:v>
                </c:pt>
                <c:pt idx="71">
                  <c:v>5.5151536018534664</c:v>
                </c:pt>
                <c:pt idx="72">
                  <c:v>5.5180570529729236</c:v>
                </c:pt>
                <c:pt idx="73">
                  <c:v>5.5197941183587451</c:v>
                </c:pt>
                <c:pt idx="74">
                  <c:v>5.5203680748479815</c:v>
                </c:pt>
                <c:pt idx="75">
                  <c:v>5.5197821697006999</c:v>
                </c:pt>
                <c:pt idx="76">
                  <c:v>5.5180396223975752</c:v>
                </c:pt>
                <c:pt idx="77">
                  <c:v>5.5151436264157097</c:v>
                </c:pt>
                <c:pt idx="78">
                  <c:v>5.5110973509820518</c:v>
                </c:pt>
                <c:pt idx="79">
                  <c:v>5.5059039428037559</c:v>
                </c:pt>
                <c:pt idx="80">
                  <c:v>5.4995665277747898</c:v>
                </c:pt>
                <c:pt idx="81">
                  <c:v>5.492088212658099</c:v>
                </c:pt>
                <c:pt idx="82">
                  <c:v>5.4834720867426006</c:v>
                </c:pt>
                <c:pt idx="83">
                  <c:v>5.473721223474282</c:v>
                </c:pt>
                <c:pt idx="84">
                  <c:v>5.4628386820606742</c:v>
                </c:pt>
                <c:pt idx="85">
                  <c:v>5.450827509047957</c:v>
                </c:pt>
                <c:pt idx="86">
                  <c:v>5.4376907398699679</c:v>
                </c:pt>
                <c:pt idx="87">
                  <c:v>5.4234314003683854</c:v>
                </c:pt>
                <c:pt idx="88">
                  <c:v>5.4080525082833732</c:v>
                </c:pt>
                <c:pt idx="89">
                  <c:v>5.3915570747139814</c:v>
                </c:pt>
                <c:pt idx="90">
                  <c:v>5.373948105547627</c:v>
                </c:pt>
                <c:pt idx="91">
                  <c:v>5.355228602857987</c:v>
                </c:pt>
                <c:pt idx="92">
                  <c:v>5.3354015662706793</c:v>
                </c:pt>
                <c:pt idx="93">
                  <c:v>5.3144699942961164</c:v>
                </c:pt>
                <c:pt idx="94">
                  <c:v>5.292436885628967</c:v>
                </c:pt>
                <c:pt idx="95">
                  <c:v>5.2693052404136829</c:v>
                </c:pt>
                <c:pt idx="96">
                  <c:v>5.2450780614755921</c:v>
                </c:pt>
                <c:pt idx="97">
                  <c:v>5.2197583555171008</c:v>
                </c:pt>
                <c:pt idx="98">
                  <c:v>5.1933491342785763</c:v>
                </c:pt>
                <c:pt idx="99">
                  <c:v>5.1658534156635456</c:v>
                </c:pt>
                <c:pt idx="100">
                  <c:v>5.1372742248278724</c:v>
                </c:pt>
                <c:pt idx="101">
                  <c:v>5.1076145952326293</c:v>
                </c:pt>
                <c:pt idx="102">
                  <c:v>5.0768775696604296</c:v>
                </c:pt>
                <c:pt idx="103">
                  <c:v>5.0450662011950254</c:v>
                </c:pt>
                <c:pt idx="104">
                  <c:v>5.012183554164034</c:v>
                </c:pt>
                <c:pt idx="105">
                  <c:v>4.9782327050446913</c:v>
                </c:pt>
                <c:pt idx="106">
                  <c:v>4.9432167433325951</c:v>
                </c:pt>
                <c:pt idx="107">
                  <c:v>4.907138772373429</c:v>
                </c:pt>
                <c:pt idx="108">
                  <c:v>4.8700019101577263</c:v>
                </c:pt>
                <c:pt idx="109">
                  <c:v>4.8318092900787537</c:v>
                </c:pt>
                <c:pt idx="110">
                  <c:v>4.7925640616536693</c:v>
                </c:pt>
                <c:pt idx="111">
                  <c:v>4.7522693912081246</c:v>
                </c:pt>
                <c:pt idx="112">
                  <c:v>4.7109284625245413</c:v>
                </c:pt>
                <c:pt idx="113">
                  <c:v>4.6685444774543283</c:v>
                </c:pt>
                <c:pt idx="114">
                  <c:v>4.6251206564943468</c:v>
                </c:pt>
                <c:pt idx="115">
                  <c:v>4.5806602393279592</c:v>
                </c:pt>
                <c:pt idx="116">
                  <c:v>4.5351664853310529</c:v>
                </c:pt>
                <c:pt idx="117">
                  <c:v>4.4886426740434393</c:v>
                </c:pt>
                <c:pt idx="118">
                  <c:v>4.4410921056060815</c:v>
                </c:pt>
                <c:pt idx="119">
                  <c:v>4.3925181011646259</c:v>
                </c:pt>
                <c:pt idx="120">
                  <c:v>4.3429240032397374</c:v>
                </c:pt>
                <c:pt idx="121">
                  <c:v>4.2923131760647726</c:v>
                </c:pt>
                <c:pt idx="122">
                  <c:v>4.2406890058913396</c:v>
                </c:pt>
                <c:pt idx="123">
                  <c:v>4.1880549012633281</c:v>
                </c:pt>
                <c:pt idx="124">
                  <c:v>4.1344142932599999</c:v>
                </c:pt>
                <c:pt idx="125">
                  <c:v>4.0797706357087566</c:v>
                </c:pt>
                <c:pt idx="126">
                  <c:v>4.0241274053682181</c:v>
                </c:pt>
                <c:pt idx="127">
                  <c:v>3.9674881020822568</c:v>
                </c:pt>
                <c:pt idx="128">
                  <c:v>3.9098562489056397</c:v>
                </c:pt>
                <c:pt idx="129">
                  <c:v>3.8512353922019589</c:v>
                </c:pt>
                <c:pt idx="130">
                  <c:v>3.7916291017145207</c:v>
                </c:pt>
                <c:pt idx="131">
                  <c:v>3.7310409706108842</c:v>
                </c:pt>
                <c:pt idx="132">
                  <c:v>3.6694746155017377</c:v>
                </c:pt>
                <c:pt idx="133">
                  <c:v>3.6069336764348168</c:v>
                </c:pt>
                <c:pt idx="134">
                  <c:v>3.5434218168645564</c:v>
                </c:pt>
                <c:pt idx="135">
                  <c:v>3.4789427235981876</c:v>
                </c:pt>
                <c:pt idx="136">
                  <c:v>3.4135001067189754</c:v>
                </c:pt>
                <c:pt idx="137">
                  <c:v>3.3470976994873047</c:v>
                </c:pt>
                <c:pt idx="138">
                  <c:v>3.2797392582203133</c:v>
                </c:pt>
                <c:pt idx="139">
                  <c:v>3.2114285621507705</c:v>
                </c:pt>
                <c:pt idx="140">
                  <c:v>3.1421694132658962</c:v>
                </c:pt>
                <c:pt idx="141">
                  <c:v>3.0719656361268126</c:v>
                </c:pt>
                <c:pt idx="142">
                  <c:v>3.0008210776693103</c:v>
                </c:pt>
                <c:pt idx="143">
                  <c:v>2.9287396069866096</c:v>
                </c:pt>
                <c:pt idx="144">
                  <c:v>2.8557251150947907</c:v>
                </c:pt>
                <c:pt idx="145">
                  <c:v>2.781781514681553</c:v>
                </c:pt>
                <c:pt idx="146">
                  <c:v>2.7069127398389661</c:v>
                </c:pt>
                <c:pt idx="147">
                  <c:v>2.6311227457808566</c:v>
                </c:pt>
                <c:pt idx="148">
                  <c:v>2.5544155085454716</c:v>
                </c:pt>
                <c:pt idx="149">
                  <c:v>2.4767950246840487</c:v>
                </c:pt>
                <c:pt idx="150">
                  <c:v>2.3982653109359138</c:v>
                </c:pt>
                <c:pt idx="151">
                  <c:v>2.3188304038907157</c:v>
                </c:pt>
                <c:pt idx="152">
                  <c:v>2.2384943596383975</c:v>
                </c:pt>
                <c:pt idx="153">
                  <c:v>2.1572612534074946</c:v>
                </c:pt>
                <c:pt idx="154">
                  <c:v>2.0751351791923391</c:v>
                </c:pt>
                <c:pt idx="155">
                  <c:v>1.9921202493697341</c:v>
                </c:pt>
                <c:pt idx="156">
                  <c:v>1.9082205943056594</c:v>
                </c:pt>
                <c:pt idx="157">
                  <c:v>1.8234403619525508</c:v>
                </c:pt>
                <c:pt idx="158">
                  <c:v>1.7377837174376867</c:v>
                </c:pt>
                <c:pt idx="159">
                  <c:v>1.6512548426432065</c:v>
                </c:pt>
                <c:pt idx="160">
                  <c:v>1.5638579357782707</c:v>
                </c:pt>
                <c:pt idx="161">
                  <c:v>1.4755972109438618</c:v>
                </c:pt>
                <c:pt idx="162">
                  <c:v>1.386476897690716</c:v>
                </c:pt>
                <c:pt idx="163">
                  <c:v>1.2965012405708618</c:v>
                </c:pt>
                <c:pt idx="164">
                  <c:v>1.2056744986832304</c:v>
                </c:pt>
                <c:pt idx="165">
                  <c:v>1.1140009452137929</c:v>
                </c:pt>
                <c:pt idx="166">
                  <c:v>1.0214848669706673</c:v>
                </c:pt>
                <c:pt idx="167">
                  <c:v>0.92813056391462712</c:v>
                </c:pt>
                <c:pt idx="168">
                  <c:v>0.83394234868543204</c:v>
                </c:pt>
                <c:pt idx="169">
                  <c:v>0.73892454612439085</c:v>
                </c:pt>
                <c:pt idx="170">
                  <c:v>0.64308149279355487</c:v>
                </c:pt>
                <c:pt idx="171">
                  <c:v>0.54641753649193103</c:v>
                </c:pt>
                <c:pt idx="172">
                  <c:v>0.44893703576909144</c:v>
                </c:pt>
                <c:pt idx="173">
                  <c:v>0.35064435943654643</c:v>
                </c:pt>
                <c:pt idx="174">
                  <c:v>0.25154388607723788</c:v>
                </c:pt>
                <c:pt idx="175">
                  <c:v>0.15164000355349944</c:v>
                </c:pt>
                <c:pt idx="176">
                  <c:v>5.0937108513819052E-2</c:v>
                </c:pt>
                <c:pt idx="177">
                  <c:v>-5.0560394101268821E-2</c:v>
                </c:pt>
                <c:pt idx="178">
                  <c:v>-0.15284809155384571</c:v>
                </c:pt>
                <c:pt idx="179">
                  <c:v>-0.25592156380351916</c:v>
                </c:pt>
                <c:pt idx="180">
                  <c:v>-0.35977638400228296</c:v>
                </c:pt>
                <c:pt idx="181">
                  <c:v>-0.46440811898904</c:v>
                </c:pt>
                <c:pt idx="182">
                  <c:v>-0.56981232978350893</c:v>
                </c:pt>
                <c:pt idx="183">
                  <c:v>-0.67598457207924467</c:v>
                </c:pt>
                <c:pt idx="184">
                  <c:v>-0.78292039673551317</c:v>
                </c:pt>
                <c:pt idx="185">
                  <c:v>-0.89061535026776695</c:v>
                </c:pt>
                <c:pt idx="186">
                  <c:v>-0.99906497533647964</c:v>
                </c:pt>
                <c:pt idx="187">
                  <c:v>-1.1082648112341038</c:v>
                </c:pt>
                <c:pt idx="188">
                  <c:v>-1.2182103943699256</c:v>
                </c:pt>
                <c:pt idx="189">
                  <c:v>-1.3288972587525985</c:v>
                </c:pt>
                <c:pt idx="190">
                  <c:v>-1.4403209364701448</c:v>
                </c:pt>
                <c:pt idx="191">
                  <c:v>-1.5524769581672235</c:v>
                </c:pt>
                <c:pt idx="192">
                  <c:v>-1.6653608535194693</c:v>
                </c:pt>
                <c:pt idx="193">
                  <c:v>-1.778968151704714</c:v>
                </c:pt>
                <c:pt idx="194">
                  <c:v>-1.8932943818709143</c:v>
                </c:pt>
                <c:pt idx="195">
                  <c:v>-2.0083350736006089</c:v>
                </c:pt>
                <c:pt idx="196">
                  <c:v>-2.1240857573717431</c:v>
                </c:pt>
                <c:pt idx="197">
                  <c:v>-2.2405419650147005</c:v>
                </c:pt>
                <c:pt idx="198">
                  <c:v>-2.3576992301653905</c:v>
                </c:pt>
                <c:pt idx="199">
                  <c:v>-2.4755530887142476</c:v>
                </c:pt>
                <c:pt idx="200">
                  <c:v>-2.594099079251003</c:v>
                </c:pt>
                <c:pt idx="201">
                  <c:v>-2.7133327435050973</c:v>
                </c:pt>
                <c:pt idx="202">
                  <c:v>-2.8332496267816092</c:v>
                </c:pt>
                <c:pt idx="203">
                  <c:v>-2.9538452783925782</c:v>
                </c:pt>
                <c:pt idx="204">
                  <c:v>-3.075115252083612</c:v>
                </c:pt>
                <c:pt idx="205">
                  <c:v>-3.1970551064556676</c:v>
                </c:pt>
                <c:pt idx="206">
                  <c:v>-3.3196604053819039</c:v>
                </c:pt>
                <c:pt idx="207">
                  <c:v>-3.4429267184195145</c:v>
                </c:pt>
                <c:pt idx="208">
                  <c:v>-3.5668496212164431</c:v>
                </c:pt>
                <c:pt idx="209">
                  <c:v>-3.6914246959129025</c:v>
                </c:pt>
                <c:pt idx="210">
                  <c:v>-3.8166475315376118</c:v>
                </c:pt>
                <c:pt idx="211">
                  <c:v>-3.9425137243986819</c:v>
                </c:pt>
                <c:pt idx="212">
                  <c:v>-4.0690188784690742</c:v>
                </c:pt>
                <c:pt idx="213">
                  <c:v>-4.1961586057665725</c:v>
                </c:pt>
                <c:pt idx="214">
                  <c:v>-4.3239285267282046</c:v>
                </c:pt>
                <c:pt idx="215">
                  <c:v>-4.452324270579056</c:v>
                </c:pt>
                <c:pt idx="216">
                  <c:v>-4.5813414756954325</c:v>
                </c:pt>
                <c:pt idx="217">
                  <c:v>-4.7109757899623146</c:v>
                </c:pt>
                <c:pt idx="218">
                  <c:v>-4.84122287112507</c:v>
                </c:pt>
                <c:pt idx="219">
                  <c:v>-4.9720783871353804</c:v>
                </c:pt>
                <c:pt idx="220">
                  <c:v>-5.1035380164913509</c:v>
                </c:pt>
                <c:pt idx="221">
                  <c:v>-5.2355974485717729</c:v>
                </c:pt>
                <c:pt idx="222">
                  <c:v>-5.3682523839645118</c:v>
                </c:pt>
                <c:pt idx="223">
                  <c:v>-5.5014985347889951</c:v>
                </c:pt>
                <c:pt idx="224">
                  <c:v>-5.6353316250127898</c:v>
                </c:pt>
                <c:pt idx="225">
                  <c:v>-5.7697473907622454</c:v>
                </c:pt>
                <c:pt idx="226">
                  <c:v>-5.9047415806271948</c:v>
                </c:pt>
                <c:pt idx="227">
                  <c:v>-6.0403099559597049</c:v>
                </c:pt>
                <c:pt idx="228">
                  <c:v>-6.176448291166869</c:v>
                </c:pt>
                <c:pt idx="229">
                  <c:v>-6.3131523739976405</c:v>
                </c:pt>
                <c:pt idx="230">
                  <c:v>-6.4504180058237086</c:v>
                </c:pt>
                <c:pt idx="231">
                  <c:v>-6.5882410019144215</c:v>
                </c:pt>
                <c:pt idx="232">
                  <c:v>-6.7266171917057616</c:v>
                </c:pt>
                <c:pt idx="233">
                  <c:v>-6.8655424190633818</c:v>
                </c:pt>
                <c:pt idx="234">
                  <c:v>-7.0050125425397169</c:v>
                </c:pt>
                <c:pt idx="235">
                  <c:v>-7.1450234356251867</c:v>
                </c:pt>
                <c:pt idx="236">
                  <c:v>-7.2855709869935028</c:v>
                </c:pt>
                <c:pt idx="237">
                  <c:v>-7.4266511007411022</c:v>
                </c:pt>
                <c:pt idx="238">
                  <c:v>-7.5682596966207321</c:v>
                </c:pt>
                <c:pt idx="239">
                  <c:v>-7.7103927102692058</c:v>
                </c:pt>
                <c:pt idx="240">
                  <c:v>-7.8530460934293576</c:v>
                </c:pt>
                <c:pt idx="241">
                  <c:v>-7.9962158141662272</c:v>
                </c:pt>
                <c:pt idx="242">
                  <c:v>-8.1398978570775018</c:v>
                </c:pt>
                <c:pt idx="243">
                  <c:v>-8.2840882234982551</c:v>
                </c:pt>
                <c:pt idx="244">
                  <c:v>-8.4287829316999989</c:v>
                </c:pt>
                <c:pt idx="245">
                  <c:v>-8.5739780170841158</c:v>
                </c:pt>
                <c:pt idx="246">
                  <c:v>-8.7196695323696769</c:v>
                </c:pt>
                <c:pt idx="247">
                  <c:v>-8.8658535477757034</c:v>
                </c:pt>
                <c:pt idx="248">
                  <c:v>-9.0125261511979158</c:v>
                </c:pt>
                <c:pt idx="249">
                  <c:v>-9.1596834483799974</c:v>
                </c:pt>
                <c:pt idx="250">
                  <c:v>-9.3073215630794319</c:v>
                </c:pt>
                <c:pt idx="251">
                  <c:v>-9.4554366372279528</c:v>
                </c:pt>
                <c:pt idx="252">
                  <c:v>-9.6040248310866527</c:v>
                </c:pt>
                <c:pt idx="253">
                  <c:v>-9.7530823233957999</c:v>
                </c:pt>
                <c:pt idx="254">
                  <c:v>-9.9026053115194177</c:v>
                </c:pt>
                <c:pt idx="255">
                  <c:v>-10.052590011584662</c:v>
                </c:pt>
                <c:pt idx="256">
                  <c:v>-10.203032658616072</c:v>
                </c:pt>
                <c:pt idx="257">
                  <c:v>-10.353929506664715</c:v>
                </c:pt>
                <c:pt idx="258">
                  <c:v>-10.505276828932313</c:v>
                </c:pt>
                <c:pt idx="259">
                  <c:v>-10.65707091789038</c:v>
                </c:pt>
                <c:pt idx="260">
                  <c:v>-10.809308085394431</c:v>
                </c:pt>
                <c:pt idx="261">
                  <c:v>-10.961984662793332</c:v>
                </c:pt>
                <c:pt idx="262">
                  <c:v>-11.115097001033826</c:v>
                </c:pt>
                <c:pt idx="263">
                  <c:v>-11.268641470760304</c:v>
                </c:pt>
                <c:pt idx="264">
                  <c:v>-11.422614462409888</c:v>
                </c:pt>
                <c:pt idx="265">
                  <c:v>-11.577012386302858</c:v>
                </c:pt>
                <c:pt idx="266">
                  <c:v>-11.731831672728518</c:v>
                </c:pt>
                <c:pt idx="267">
                  <c:v>-11.887068772026518</c:v>
                </c:pt>
                <c:pt idx="268">
                  <c:v>-12.042720154663733</c:v>
                </c:pt>
                <c:pt idx="269">
                  <c:v>-12.198782311306733</c:v>
                </c:pt>
                <c:pt idx="270">
                  <c:v>-12.35525175288991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0.12152942206084258</c:v>
                </c:pt>
                <c:pt idx="2">
                  <c:v>0.24249745576893811</c:v>
                </c:pt>
                <c:pt idx="3">
                  <c:v>0.36291187076419434</c:v>
                </c:pt>
                <c:pt idx="4">
                  <c:v>0.48278028719348609</c:v>
                </c:pt>
                <c:pt idx="5">
                  <c:v>0.60211017896466301</c:v>
                </c:pt>
                <c:pt idx="6">
                  <c:v>0.72090887689453043</c:v>
                </c:pt>
                <c:pt idx="7">
                  <c:v>0.8391835717544629</c:v>
                </c:pt>
                <c:pt idx="8">
                  <c:v>0.95694131721716302</c:v>
                </c:pt>
                <c:pt idx="9">
                  <c:v>1.0741890327079378</c:v>
                </c:pt>
                <c:pt idx="10">
                  <c:v>1.1909335061637325</c:v>
                </c:pt>
                <c:pt idx="11">
                  <c:v>1.3071813967030346</c:v>
                </c:pt>
                <c:pt idx="12">
                  <c:v>1.422939237209643</c:v>
                </c:pt>
                <c:pt idx="13">
                  <c:v>1.5382134368331826</c:v>
                </c:pt>
                <c:pt idx="14">
                  <c:v>1.6530102834091365</c:v>
                </c:pt>
                <c:pt idx="15">
                  <c:v>1.7673359458010673</c:v>
                </c:pt>
                <c:pt idx="16">
                  <c:v>1.8811964761676037</c:v>
                </c:pt>
                <c:pt idx="17">
                  <c:v>1.994597812156671</c:v>
                </c:pt>
                <c:pt idx="18">
                  <c:v>2.1075457790293668</c:v>
                </c:pt>
                <c:pt idx="19">
                  <c:v>2.2200460917157927</c:v>
                </c:pt>
                <c:pt idx="20">
                  <c:v>2.3321043568050817</c:v>
                </c:pt>
                <c:pt idx="21">
                  <c:v>2.4437260744717819</c:v>
                </c:pt>
                <c:pt idx="22">
                  <c:v>2.5549166403406947</c:v>
                </c:pt>
                <c:pt idx="23">
                  <c:v>2.6656813472921934</c:v>
                </c:pt>
                <c:pt idx="24">
                  <c:v>2.7760253872099963</c:v>
                </c:pt>
                <c:pt idx="25">
                  <c:v>2.8859538526732962</c:v>
                </c:pt>
                <c:pt idx="26">
                  <c:v>2.9954717385951102</c:v>
                </c:pt>
                <c:pt idx="27">
                  <c:v>3.1045839438086515</c:v>
                </c:pt>
                <c:pt idx="28">
                  <c:v>3.2132952726034794</c:v>
                </c:pt>
                <c:pt idx="29">
                  <c:v>3.3216104362131418</c:v>
                </c:pt>
                <c:pt idx="30">
                  <c:v>3.4295340542559796</c:v>
                </c:pt>
                <c:pt idx="31">
                  <c:v>3.5370706561307239</c:v>
                </c:pt>
                <c:pt idx="32">
                  <c:v>3.6442246823684816</c:v>
                </c:pt>
                <c:pt idx="33">
                  <c:v>3.7510004859426664</c:v>
                </c:pt>
                <c:pt idx="34">
                  <c:v>3.8574023335384089</c:v>
                </c:pt>
                <c:pt idx="35">
                  <c:v>3.9634344067829383</c:v>
                </c:pt>
                <c:pt idx="36">
                  <c:v>4.0691008034384124</c:v>
                </c:pt>
                <c:pt idx="37">
                  <c:v>4.1744055385586369</c:v>
                </c:pt>
                <c:pt idx="38">
                  <c:v>4.2793525456111023</c:v>
                </c:pt>
                <c:pt idx="39">
                  <c:v>4.3839456775657313</c:v>
                </c:pt>
                <c:pt idx="40">
                  <c:v>4.4881887079517178</c:v>
                </c:pt>
                <c:pt idx="41">
                  <c:v>4.5920853318838244</c:v>
                </c:pt>
                <c:pt idx="42">
                  <c:v>4.695639167059471</c:v>
                </c:pt>
                <c:pt idx="43">
                  <c:v>4.7988537547279471</c:v>
                </c:pt>
                <c:pt idx="44">
                  <c:v>4.9017325606330564</c:v>
                </c:pt>
                <c:pt idx="45">
                  <c:v>5.004278975930486</c:v>
                </c:pt>
                <c:pt idx="46">
                  <c:v>5.1064963180811898</c:v>
                </c:pt>
                <c:pt idx="47">
                  <c:v>5.2083878317220407</c:v>
                </c:pt>
                <c:pt idx="48">
                  <c:v>5.309956689515019</c:v>
                </c:pt>
                <c:pt idx="49">
                  <c:v>5.4112059929761678</c:v>
                </c:pt>
                <c:pt idx="50">
                  <c:v>5.5121387732855531</c:v>
                </c:pt>
                <c:pt idx="51">
                  <c:v>5.6127579920794339</c:v>
                </c:pt>
                <c:pt idx="52">
                  <c:v>5.7130665422258557</c:v>
                </c:pt>
                <c:pt idx="53">
                  <c:v>5.8130672485848427</c:v>
                </c:pt>
                <c:pt idx="54">
                  <c:v>5.9127628687543758</c:v>
                </c:pt>
                <c:pt idx="55">
                  <c:v>6.0121560938033056</c:v>
                </c:pt>
                <c:pt idx="56">
                  <c:v>6.1112495489923484</c:v>
                </c:pt>
                <c:pt idx="57">
                  <c:v>6.2100457944842899</c:v>
                </c:pt>
                <c:pt idx="58">
                  <c:v>6.3085473260445077</c:v>
                </c:pt>
                <c:pt idx="59">
                  <c:v>6.4067565757328966</c:v>
                </c:pt>
                <c:pt idx="60">
                  <c:v>6.5046759125882669</c:v>
                </c:pt>
                <c:pt idx="61">
                  <c:v>6.6023076433062693</c:v>
                </c:pt>
                <c:pt idx="62">
                  <c:v>6.6996540129118527</c:v>
                </c:pt>
                <c:pt idx="63">
                  <c:v>6.7967172054272718</c:v>
                </c:pt>
                <c:pt idx="64">
                  <c:v>6.8934993445365915</c:v>
                </c:pt>
                <c:pt idx="65">
                  <c:v>6.9900024942476513</c:v>
                </c:pt>
                <c:pt idx="66">
                  <c:v>7.0862286595523809</c:v>
                </c:pt>
                <c:pt idx="67">
                  <c:v>7.1821797870863504</c:v>
                </c:pt>
                <c:pt idx="68">
                  <c:v>7.2778577657884007</c:v>
                </c:pt>
                <c:pt idx="69">
                  <c:v>7.373264427561149</c:v>
                </c:pt>
                <c:pt idx="70">
                  <c:v>7.4684015479331434</c:v>
                </c:pt>
                <c:pt idx="71">
                  <c:v>7.5632708467233876</c:v>
                </c:pt>
                <c:pt idx="72">
                  <c:v>7.6578739887089196</c:v>
                </c:pt>
                <c:pt idx="73">
                  <c:v>7.7522125842960845</c:v>
                </c:pt>
                <c:pt idx="74">
                  <c:v>7.8462881901960939</c:v>
                </c:pt>
                <c:pt idx="75">
                  <c:v>7.9401023101054182</c:v>
                </c:pt>
                <c:pt idx="76">
                  <c:v>8.0336563953915103</c:v>
                </c:pt>
                <c:pt idx="77">
                  <c:v>8.1269518457843084</c:v>
                </c:pt>
                <c:pt idx="78">
                  <c:v>8.2199900100739178</c:v>
                </c:pt>
                <c:pt idx="79">
                  <c:v>8.312772186814815</c:v>
                </c:pt>
                <c:pt idx="80">
                  <c:v>8.4052996250368768</c:v>
                </c:pt>
                <c:pt idx="81">
                  <c:v>8.4975735249634692</c:v>
                </c:pt>
                <c:pt idx="82">
                  <c:v>8.589595038736789</c:v>
                </c:pt>
                <c:pt idx="83">
                  <c:v>8.681365271150602</c:v>
                </c:pt>
                <c:pt idx="84">
                  <c:v>8.7728852803904545</c:v>
                </c:pt>
                <c:pt idx="85">
                  <c:v>8.8641560787814075</c:v>
                </c:pt>
                <c:pt idx="86">
                  <c:v>8.9551786335432642</c:v>
                </c:pt>
                <c:pt idx="87">
                  <c:v>9.0459538675532318</c:v>
                </c:pt>
                <c:pt idx="88">
                  <c:v>9.136482660115913</c:v>
                </c:pt>
                <c:pt idx="89">
                  <c:v>9.2267658477404524</c:v>
                </c:pt>
                <c:pt idx="90">
                  <c:v>9.316804224924649</c:v>
                </c:pt>
                <c:pt idx="91">
                  <c:v>9.4065985449457692</c:v>
                </c:pt>
                <c:pt idx="92">
                  <c:v>9.4961495206577951</c:v>
                </c:pt>
                <c:pt idx="93">
                  <c:v>9.5854578252947533</c:v>
                </c:pt>
                <c:pt idx="94">
                  <c:v>9.6745240932797856</c:v>
                </c:pt>
                <c:pt idx="95">
                  <c:v>9.7633489210395457</c:v>
                </c:pt>
                <c:pt idx="96">
                  <c:v>9.8519328678234963</c:v>
                </c:pt>
                <c:pt idx="97">
                  <c:v>9.9402764565276556</c:v>
                </c:pt>
                <c:pt idx="98">
                  <c:v>10.028380174522297</c:v>
                </c:pt>
                <c:pt idx="99">
                  <c:v>10.116244474483109</c:v>
                </c:pt>
                <c:pt idx="100">
                  <c:v>10.20386977522527</c:v>
                </c:pt>
                <c:pt idx="101">
                  <c:v>10.291256462539907</c:v>
                </c:pt>
                <c:pt idx="102">
                  <c:v>10.378404890032378</c:v>
                </c:pt>
                <c:pt idx="103">
                  <c:v>10.465315379961794</c:v>
                </c:pt>
                <c:pt idx="104">
                  <c:v>10.551988224081214</c:v>
                </c:pt>
                <c:pt idx="105">
                  <c:v>10.638423684477919</c:v>
                </c:pt>
                <c:pt idx="106">
                  <c:v>10.724621994413184</c:v>
                </c:pt>
                <c:pt idx="107">
                  <c:v>10.810583359160935</c:v>
                </c:pt>
                <c:pt idx="108">
                  <c:v>10.896307956844728</c:v>
                </c:pt>
                <c:pt idx="109">
                  <c:v>10.98179593927245</c:v>
                </c:pt>
                <c:pt idx="110">
                  <c:v>11.067047432768153</c:v>
                </c:pt>
                <c:pt idx="111">
                  <c:v>11.152062539000468</c:v>
                </c:pt>
                <c:pt idx="112">
                  <c:v>11.236841335807028</c:v>
                </c:pt>
                <c:pt idx="113">
                  <c:v>11.321383878014334</c:v>
                </c:pt>
                <c:pt idx="114">
                  <c:v>11.405690198252552</c:v>
                </c:pt>
                <c:pt idx="115">
                  <c:v>11.489760307764696</c:v>
                </c:pt>
                <c:pt idx="116">
                  <c:v>11.573594197209705</c:v>
                </c:pt>
                <c:pt idx="117">
                  <c:v>11.65719183745891</c:v>
                </c:pt>
                <c:pt idx="118">
                  <c:v>11.740553180385437</c:v>
                </c:pt>
                <c:pt idx="119">
                  <c:v>11.823678159646063</c:v>
                </c:pt>
                <c:pt idx="120">
                  <c:v>11.906566691455131</c:v>
                </c:pt>
                <c:pt idx="121">
                  <c:v>11.989218675350079</c:v>
                </c:pt>
                <c:pt idx="122">
                  <c:v>12.071633994948204</c:v>
                </c:pt>
                <c:pt idx="123">
                  <c:v>12.153812518694295</c:v>
                </c:pt>
                <c:pt idx="124">
                  <c:v>12.235754100598772</c:v>
                </c:pt>
                <c:pt idx="125">
                  <c:v>12.317458580966022</c:v>
                </c:pt>
                <c:pt idx="126">
                  <c:v>12.398925787112603</c:v>
                </c:pt>
                <c:pt idx="127">
                  <c:v>12.480155534075054</c:v>
                </c:pt>
                <c:pt idx="128">
                  <c:v>12.561147625307036</c:v>
                </c:pt>
                <c:pt idx="129">
                  <c:v>12.641901853365558</c:v>
                </c:pt>
                <c:pt idx="130">
                  <c:v>12.722418000586085</c:v>
                </c:pt>
                <c:pt idx="131">
                  <c:v>12.802695839746304</c:v>
                </c:pt>
                <c:pt idx="132">
                  <c:v>12.88273513471839</c:v>
                </c:pt>
                <c:pt idx="133">
                  <c:v>12.962535641109588</c:v>
                </c:pt>
                <c:pt idx="134">
                  <c:v>13.042097106890997</c:v>
                </c:pt>
                <c:pt idx="135">
                  <c:v>13.121419273014409</c:v>
                </c:pt>
                <c:pt idx="136">
                  <c:v>13.2005018740171</c:v>
                </c:pt>
                <c:pt idx="137">
                  <c:v>13.279344638614509</c:v>
                </c:pt>
                <c:pt idx="138">
                  <c:v>13.357947290280697</c:v>
                </c:pt>
                <c:pt idx="139">
                  <c:v>13.436309547816562</c:v>
                </c:pt>
                <c:pt idx="140">
                  <c:v>13.51443112590575</c:v>
                </c:pt>
                <c:pt idx="141">
                  <c:v>13.592311735658251</c:v>
                </c:pt>
                <c:pt idx="142">
                  <c:v>13.669951085141655</c:v>
                </c:pt>
                <c:pt idx="143">
                  <c:v>13.747348879900075</c:v>
                </c:pt>
                <c:pt idx="144">
                  <c:v>13.824504823460765</c:v>
                </c:pt>
                <c:pt idx="145">
                  <c:v>13.901418617828435</c:v>
                </c:pt>
                <c:pt idx="146">
                  <c:v>13.978089963967316</c:v>
                </c:pt>
                <c:pt idx="147">
                  <c:v>14.054518562271024</c:v>
                </c:pt>
                <c:pt idx="148">
                  <c:v>14.130704113020288</c:v>
                </c:pt>
                <c:pt idx="149">
                  <c:v>14.206646316828577</c:v>
                </c:pt>
                <c:pt idx="150">
                  <c:v>14.282344875075752</c:v>
                </c:pt>
                <c:pt idx="151">
                  <c:v>14.357799490329789</c:v>
                </c:pt>
                <c:pt idx="152">
                  <c:v>14.433009866756686</c:v>
                </c:pt>
                <c:pt idx="153">
                  <c:v>14.507975710518648</c:v>
                </c:pt>
                <c:pt idx="154">
                  <c:v>14.582696730160661</c:v>
                </c:pt>
                <c:pt idx="155">
                  <c:v>14.657172636985559</c:v>
                </c:pt>
                <c:pt idx="156">
                  <c:v>14.73140314541771</c:v>
                </c:pt>
                <c:pt idx="157">
                  <c:v>14.805387973355456</c:v>
                </c:pt>
                <c:pt idx="158">
                  <c:v>14.879126842512404</c:v>
                </c:pt>
                <c:pt idx="159">
                  <c:v>14.952619478747735</c:v>
                </c:pt>
                <c:pt idx="160">
                  <c:v>15.025865612385656</c:v>
                </c:pt>
                <c:pt idx="161">
                  <c:v>15.098864978524126</c:v>
                </c:pt>
                <c:pt idx="162">
                  <c:v>15.171617317333007</c:v>
                </c:pt>
                <c:pt idx="163">
                  <c:v>15.244122374341801</c:v>
                </c:pt>
                <c:pt idx="164">
                  <c:v>15.316379900717095</c:v>
                </c:pt>
                <c:pt idx="165">
                  <c:v>15.38838965352989</c:v>
                </c:pt>
                <c:pt idx="166">
                  <c:v>15.460151396012956</c:v>
                </c:pt>
                <c:pt idx="167">
                  <c:v>15.531664897808364</c:v>
                </c:pt>
                <c:pt idx="168">
                  <c:v>15.602929935205372</c:v>
                </c:pt>
                <c:pt idx="169">
                  <c:v>15.673946291368793</c:v>
                </c:pt>
                <c:pt idx="170">
                  <c:v>15.74471375655803</c:v>
                </c:pt>
                <c:pt idx="171">
                  <c:v>15.815232128336927</c:v>
                </c:pt>
                <c:pt idx="172">
                  <c:v>15.885501211774594</c:v>
                </c:pt>
                <c:pt idx="173">
                  <c:v>15.955520819637371</c:v>
                </c:pt>
                <c:pt idx="174">
                  <c:v>16.025290772572092</c:v>
                </c:pt>
                <c:pt idx="175">
                  <c:v>16.094810899280798</c:v>
                </c:pt>
                <c:pt idx="176">
                  <c:v>16.16408103668709</c:v>
                </c:pt>
                <c:pt idx="177">
                  <c:v>16.23310103009424</c:v>
                </c:pt>
                <c:pt idx="178">
                  <c:v>16.301870733335249</c:v>
                </c:pt>
                <c:pt idx="179">
                  <c:v>16.37039000891502</c:v>
                </c:pt>
                <c:pt idx="180">
                  <c:v>16.438658728144755</c:v>
                </c:pt>
                <c:pt idx="181">
                  <c:v>16.506676771268801</c:v>
                </c:pt>
                <c:pt idx="182">
                  <c:v>16.574444027584047</c:v>
                </c:pt>
                <c:pt idx="183">
                  <c:v>16.641960395552061</c:v>
                </c:pt>
                <c:pt idx="184">
                  <c:v>16.709225782904102</c:v>
                </c:pt>
                <c:pt idx="185">
                  <c:v>16.776240106739184</c:v>
                </c:pt>
                <c:pt idx="186">
                  <c:v>16.843003293615304</c:v>
                </c:pt>
                <c:pt idx="187">
                  <c:v>16.909515279634046</c:v>
                </c:pt>
                <c:pt idx="188">
                  <c:v>16.975776010518647</c:v>
                </c:pt>
                <c:pt idx="189">
                  <c:v>17.041785441685718</c:v>
                </c:pt>
                <c:pt idx="190">
                  <c:v>17.107543538310754</c:v>
                </c:pt>
                <c:pt idx="191">
                  <c:v>17.17305027538757</c:v>
                </c:pt>
                <c:pt idx="192">
                  <c:v>17.238305637781828</c:v>
                </c:pt>
                <c:pt idx="193">
                  <c:v>17.303309620278764</c:v>
                </c:pt>
                <c:pt idx="194">
                  <c:v>17.368062227625302</c:v>
                </c:pt>
                <c:pt idx="195">
                  <c:v>17.432563474566653</c:v>
                </c:pt>
                <c:pt idx="196">
                  <c:v>17.496813385877559</c:v>
                </c:pt>
                <c:pt idx="197">
                  <c:v>17.560811996388317</c:v>
                </c:pt>
                <c:pt idx="198">
                  <c:v>17.624559351005708</c:v>
                </c:pt>
                <c:pt idx="199">
                  <c:v>17.688055504728968</c:v>
                </c:pt>
                <c:pt idx="200">
                  <c:v>17.751300522660948</c:v>
                </c:pt>
                <c:pt idx="201">
                  <c:v>17.814294480014567</c:v>
                </c:pt>
                <c:pt idx="202">
                  <c:v>17.877037462114696</c:v>
                </c:pt>
                <c:pt idx="203">
                  <c:v>17.939529564395606</c:v>
                </c:pt>
                <c:pt idx="204">
                  <c:v>18.001770892394099</c:v>
                </c:pt>
                <c:pt idx="205">
                  <c:v>18.063761561738442</c:v>
                </c:pt>
                <c:pt idx="206">
                  <c:v>18.125501698133228</c:v>
                </c:pt>
                <c:pt idx="207">
                  <c:v>18.186991437340275</c:v>
                </c:pt>
                <c:pt idx="208">
                  <c:v>18.248230925155699</c:v>
                </c:pt>
                <c:pt idx="209">
                  <c:v>18.309220317383257</c:v>
                </c:pt>
                <c:pt idx="210">
                  <c:v>18.369959779804084</c:v>
                </c:pt>
                <c:pt idx="211">
                  <c:v>18.430449488142923</c:v>
                </c:pt>
                <c:pt idx="212">
                  <c:v>18.490689628030982</c:v>
                </c:pt>
                <c:pt idx="213">
                  <c:v>18.550680394965504</c:v>
                </c:pt>
                <c:pt idx="214">
                  <c:v>18.610421994266165</c:v>
                </c:pt>
                <c:pt idx="215">
                  <c:v>18.669914641028406</c:v>
                </c:pt>
                <c:pt idx="216">
                  <c:v>18.729158560073788</c:v>
                </c:pt>
                <c:pt idx="217">
                  <c:v>18.788153985897512</c:v>
                </c:pt>
                <c:pt idx="218">
                  <c:v>18.84690116261314</c:v>
                </c:pt>
                <c:pt idx="219">
                  <c:v>18.905400343894669</c:v>
                </c:pt>
                <c:pt idx="220">
                  <c:v>18.963651792916043</c:v>
                </c:pt>
                <c:pt idx="221">
                  <c:v>19.02165578228816</c:v>
                </c:pt>
                <c:pt idx="222">
                  <c:v>19.079412593993524</c:v>
                </c:pt>
                <c:pt idx="223">
                  <c:v>19.136922519318581</c:v>
                </c:pt>
                <c:pt idx="224">
                  <c:v>19.194185858783872</c:v>
                </c:pt>
                <c:pt idx="225">
                  <c:v>19.251202922072057</c:v>
                </c:pt>
                <c:pt idx="226">
                  <c:v>19.307974027953911</c:v>
                </c:pt>
                <c:pt idx="227">
                  <c:v>19.364499504212372</c:v>
                </c:pt>
                <c:pt idx="228">
                  <c:v>19.420779687564735</c:v>
                </c:pt>
                <c:pt idx="229">
                  <c:v>19.476814923583053</c:v>
                </c:pt>
                <c:pt idx="230">
                  <c:v>19.532605566612833</c:v>
                </c:pt>
                <c:pt idx="231">
                  <c:v>19.588151979690121</c:v>
                </c:pt>
                <c:pt idx="232">
                  <c:v>19.643454534457028</c:v>
                </c:pt>
                <c:pt idx="233">
                  <c:v>19.698513611075771</c:v>
                </c:pt>
                <c:pt idx="234">
                  <c:v>19.753329598141342</c:v>
                </c:pt>
                <c:pt idx="235">
                  <c:v>19.807902892592811</c:v>
                </c:pt>
                <c:pt idx="236">
                  <c:v>19.862233899623398</c:v>
                </c:pt>
                <c:pt idx="237">
                  <c:v>19.916323032589339</c:v>
                </c:pt>
                <c:pt idx="238">
                  <c:v>19.970170712917625</c:v>
                </c:pt>
                <c:pt idx="239">
                  <c:v>20.023777370012699</c:v>
                </c:pt>
                <c:pt idx="240">
                  <c:v>20.077143441162132</c:v>
                </c:pt>
                <c:pt idx="241">
                  <c:v>20.1302693714414</c:v>
                </c:pt>
                <c:pt idx="242">
                  <c:v>20.18315561361775</c:v>
                </c:pt>
                <c:pt idx="243">
                  <c:v>20.235802628053293</c:v>
                </c:pt>
                <c:pt idx="244">
                  <c:v>20.288210882607316</c:v>
                </c:pt>
                <c:pt idx="245">
                  <c:v>20.340380852537919</c:v>
                </c:pt>
                <c:pt idx="246">
                  <c:v>20.392313020402991</c:v>
                </c:pt>
                <c:pt idx="247">
                  <c:v>20.444007875960615</c:v>
                </c:pt>
                <c:pt idx="248">
                  <c:v>20.495465916068945</c:v>
                </c:pt>
                <c:pt idx="249">
                  <c:v>20.546687644585578</c:v>
                </c:pt>
                <c:pt idx="250">
                  <c:v>20.597673572266523</c:v>
                </c:pt>
                <c:pt idx="251">
                  <c:v>20.648424216664761</c:v>
                </c:pt>
                <c:pt idx="252">
                  <c:v>20.698940102028502</c:v>
                </c:pt>
                <c:pt idx="253">
                  <c:v>20.74922175919912</c:v>
                </c:pt>
                <c:pt idx="254">
                  <c:v>20.799269725508879</c:v>
                </c:pt>
                <c:pt idx="255">
                  <c:v>20.849084544678433</c:v>
                </c:pt>
                <c:pt idx="256">
                  <c:v>20.898666766714193</c:v>
                </c:pt>
                <c:pt idx="257">
                  <c:v>20.94801694780557</c:v>
                </c:pt>
                <c:pt idx="258">
                  <c:v>20.997135650222148</c:v>
                </c:pt>
                <c:pt idx="259">
                  <c:v>21.046023442210817</c:v>
                </c:pt>
                <c:pt idx="260">
                  <c:v>21.094680897892925</c:v>
                </c:pt>
                <c:pt idx="261">
                  <c:v>21.143108597161465</c:v>
                </c:pt>
                <c:pt idx="262">
                  <c:v>21.191307125578341</c:v>
                </c:pt>
                <c:pt idx="263">
                  <c:v>21.239277074271744</c:v>
                </c:pt>
                <c:pt idx="264">
                  <c:v>21.287019039833684</c:v>
                </c:pt>
                <c:pt idx="265">
                  <c:v>21.334533624217705</c:v>
                </c:pt>
                <c:pt idx="266">
                  <c:v>21.381821434636802</c:v>
                </c:pt>
                <c:pt idx="267">
                  <c:v>21.428883083461582</c:v>
                </c:pt>
                <c:pt idx="268">
                  <c:v>21.475719188118713</c:v>
                </c:pt>
                <c:pt idx="269">
                  <c:v>21.522330370989671</c:v>
                </c:pt>
                <c:pt idx="270">
                  <c:v>21.568717259309807</c:v>
                </c:pt>
              </c:numCache>
            </c:numRef>
          </c:xVal>
          <c:yVal>
            <c:numRef>
              <c:f>'12ft'!$G$19:$G$289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0.12152942206084258</c:v>
                </c:pt>
                <c:pt idx="2">
                  <c:v>0.24249745576893811</c:v>
                </c:pt>
                <c:pt idx="3">
                  <c:v>0.36291187076419434</c:v>
                </c:pt>
                <c:pt idx="4">
                  <c:v>0.48278028719348609</c:v>
                </c:pt>
                <c:pt idx="5">
                  <c:v>0.60211017896466301</c:v>
                </c:pt>
                <c:pt idx="6">
                  <c:v>0.72090887689453043</c:v>
                </c:pt>
                <c:pt idx="7">
                  <c:v>0.8391835717544629</c:v>
                </c:pt>
                <c:pt idx="8">
                  <c:v>0.95694131721716302</c:v>
                </c:pt>
                <c:pt idx="9">
                  <c:v>1.0741890327079378</c:v>
                </c:pt>
                <c:pt idx="10">
                  <c:v>1.1909335061637325</c:v>
                </c:pt>
                <c:pt idx="11">
                  <c:v>1.3071813967030346</c:v>
                </c:pt>
                <c:pt idx="12">
                  <c:v>1.422939237209643</c:v>
                </c:pt>
                <c:pt idx="13">
                  <c:v>1.5382134368331826</c:v>
                </c:pt>
                <c:pt idx="14">
                  <c:v>1.6530102834091365</c:v>
                </c:pt>
                <c:pt idx="15">
                  <c:v>1.7673359458010673</c:v>
                </c:pt>
                <c:pt idx="16">
                  <c:v>1.8811964761676037</c:v>
                </c:pt>
                <c:pt idx="17">
                  <c:v>1.994597812156671</c:v>
                </c:pt>
                <c:pt idx="18">
                  <c:v>2.1075457790293668</c:v>
                </c:pt>
                <c:pt idx="19">
                  <c:v>2.2200460917157927</c:v>
                </c:pt>
                <c:pt idx="20">
                  <c:v>2.3321043568050817</c:v>
                </c:pt>
                <c:pt idx="21">
                  <c:v>2.4437260744717819</c:v>
                </c:pt>
                <c:pt idx="22">
                  <c:v>2.5549166403406947</c:v>
                </c:pt>
                <c:pt idx="23">
                  <c:v>2.6656813472921934</c:v>
                </c:pt>
                <c:pt idx="24">
                  <c:v>2.7760253872099963</c:v>
                </c:pt>
                <c:pt idx="25">
                  <c:v>2.8859538526732962</c:v>
                </c:pt>
                <c:pt idx="26">
                  <c:v>2.9954717385951102</c:v>
                </c:pt>
                <c:pt idx="27">
                  <c:v>3.1045839438086515</c:v>
                </c:pt>
                <c:pt idx="28">
                  <c:v>3.2132952726034794</c:v>
                </c:pt>
                <c:pt idx="29">
                  <c:v>3.3216104362131418</c:v>
                </c:pt>
                <c:pt idx="30">
                  <c:v>3.4295340542559796</c:v>
                </c:pt>
                <c:pt idx="31">
                  <c:v>3.5370706561307239</c:v>
                </c:pt>
                <c:pt idx="32">
                  <c:v>3.6442246823684816</c:v>
                </c:pt>
                <c:pt idx="33">
                  <c:v>3.7510004859426664</c:v>
                </c:pt>
                <c:pt idx="34">
                  <c:v>3.8574023335384089</c:v>
                </c:pt>
                <c:pt idx="35">
                  <c:v>3.9634344067829383</c:v>
                </c:pt>
                <c:pt idx="36">
                  <c:v>4.0691008034384124</c:v>
                </c:pt>
                <c:pt idx="37">
                  <c:v>4.1744055385586369</c:v>
                </c:pt>
                <c:pt idx="38">
                  <c:v>4.2793525456111023</c:v>
                </c:pt>
                <c:pt idx="39">
                  <c:v>4.3839456775657313</c:v>
                </c:pt>
                <c:pt idx="40">
                  <c:v>4.4881887079517178</c:v>
                </c:pt>
                <c:pt idx="41">
                  <c:v>4.5920853318838244</c:v>
                </c:pt>
                <c:pt idx="42">
                  <c:v>4.695639167059471</c:v>
                </c:pt>
                <c:pt idx="43">
                  <c:v>4.7988537547279471</c:v>
                </c:pt>
                <c:pt idx="44">
                  <c:v>4.9017325606330564</c:v>
                </c:pt>
                <c:pt idx="45">
                  <c:v>5.004278975930486</c:v>
                </c:pt>
                <c:pt idx="46">
                  <c:v>5.1064963180811898</c:v>
                </c:pt>
                <c:pt idx="47">
                  <c:v>5.2083878317220407</c:v>
                </c:pt>
                <c:pt idx="48">
                  <c:v>5.309956689515019</c:v>
                </c:pt>
                <c:pt idx="49">
                  <c:v>5.4112059929761678</c:v>
                </c:pt>
                <c:pt idx="50">
                  <c:v>5.5121387732855531</c:v>
                </c:pt>
                <c:pt idx="51">
                  <c:v>5.6127579920794339</c:v>
                </c:pt>
                <c:pt idx="52">
                  <c:v>5.7130665422258557</c:v>
                </c:pt>
                <c:pt idx="53">
                  <c:v>5.8130672485848427</c:v>
                </c:pt>
                <c:pt idx="54">
                  <c:v>5.9127628687543758</c:v>
                </c:pt>
                <c:pt idx="55">
                  <c:v>6.0121560938033056</c:v>
                </c:pt>
                <c:pt idx="56">
                  <c:v>6.1112495489923484</c:v>
                </c:pt>
                <c:pt idx="57">
                  <c:v>6.2100457944842899</c:v>
                </c:pt>
                <c:pt idx="58">
                  <c:v>6.3085473260445077</c:v>
                </c:pt>
                <c:pt idx="59">
                  <c:v>6.4067565757328966</c:v>
                </c:pt>
                <c:pt idx="60">
                  <c:v>6.5046759125882669</c:v>
                </c:pt>
                <c:pt idx="61">
                  <c:v>6.6023076433062693</c:v>
                </c:pt>
                <c:pt idx="62">
                  <c:v>6.6996540129118527</c:v>
                </c:pt>
                <c:pt idx="63">
                  <c:v>6.7967172054272718</c:v>
                </c:pt>
                <c:pt idx="64">
                  <c:v>6.8934993445365915</c:v>
                </c:pt>
                <c:pt idx="65">
                  <c:v>6.9900024942476513</c:v>
                </c:pt>
                <c:pt idx="66">
                  <c:v>7.0862286595523809</c:v>
                </c:pt>
                <c:pt idx="67">
                  <c:v>7.1821797870863504</c:v>
                </c:pt>
                <c:pt idx="68">
                  <c:v>7.2778577657884007</c:v>
                </c:pt>
                <c:pt idx="69">
                  <c:v>7.373264427561149</c:v>
                </c:pt>
                <c:pt idx="70">
                  <c:v>7.4684015479331434</c:v>
                </c:pt>
                <c:pt idx="71">
                  <c:v>7.5632708467233876</c:v>
                </c:pt>
                <c:pt idx="72">
                  <c:v>7.6578739887089196</c:v>
                </c:pt>
                <c:pt idx="73">
                  <c:v>7.7522125842960845</c:v>
                </c:pt>
                <c:pt idx="74">
                  <c:v>7.8462881901960939</c:v>
                </c:pt>
                <c:pt idx="75">
                  <c:v>7.9401023101054182</c:v>
                </c:pt>
                <c:pt idx="76">
                  <c:v>8.0336563953915103</c:v>
                </c:pt>
                <c:pt idx="77">
                  <c:v>8.1269518457843084</c:v>
                </c:pt>
                <c:pt idx="78">
                  <c:v>8.2199900100739178</c:v>
                </c:pt>
                <c:pt idx="79">
                  <c:v>8.312772186814815</c:v>
                </c:pt>
                <c:pt idx="80">
                  <c:v>8.4052996250368768</c:v>
                </c:pt>
                <c:pt idx="81">
                  <c:v>8.4975735249634692</c:v>
                </c:pt>
                <c:pt idx="82">
                  <c:v>8.589595038736789</c:v>
                </c:pt>
                <c:pt idx="83">
                  <c:v>8.681365271150602</c:v>
                </c:pt>
                <c:pt idx="84">
                  <c:v>8.7728852803904545</c:v>
                </c:pt>
                <c:pt idx="85">
                  <c:v>8.8641560787814075</c:v>
                </c:pt>
                <c:pt idx="86">
                  <c:v>8.9551786335432642</c:v>
                </c:pt>
                <c:pt idx="87">
                  <c:v>9.0459538675532318</c:v>
                </c:pt>
                <c:pt idx="88">
                  <c:v>9.136482660115913</c:v>
                </c:pt>
                <c:pt idx="89">
                  <c:v>9.2267658477404524</c:v>
                </c:pt>
                <c:pt idx="90">
                  <c:v>9.316804224924649</c:v>
                </c:pt>
                <c:pt idx="91">
                  <c:v>9.4065985449457692</c:v>
                </c:pt>
                <c:pt idx="92">
                  <c:v>9.4961495206577951</c:v>
                </c:pt>
                <c:pt idx="93">
                  <c:v>9.5854578252947533</c:v>
                </c:pt>
                <c:pt idx="94">
                  <c:v>9.6745240932797856</c:v>
                </c:pt>
                <c:pt idx="95">
                  <c:v>9.7633489210395457</c:v>
                </c:pt>
                <c:pt idx="96">
                  <c:v>9.8519328678234963</c:v>
                </c:pt>
                <c:pt idx="97">
                  <c:v>9.9402764565276556</c:v>
                </c:pt>
                <c:pt idx="98">
                  <c:v>10.028380174522297</c:v>
                </c:pt>
                <c:pt idx="99">
                  <c:v>10.116244474483109</c:v>
                </c:pt>
                <c:pt idx="100">
                  <c:v>10.20386977522527</c:v>
                </c:pt>
                <c:pt idx="101">
                  <c:v>10.291256462539907</c:v>
                </c:pt>
                <c:pt idx="102">
                  <c:v>10.378404890032378</c:v>
                </c:pt>
                <c:pt idx="103">
                  <c:v>10.465315379961794</c:v>
                </c:pt>
                <c:pt idx="104">
                  <c:v>10.551988224081214</c:v>
                </c:pt>
                <c:pt idx="105">
                  <c:v>10.638423684477919</c:v>
                </c:pt>
                <c:pt idx="106">
                  <c:v>10.724621994413184</c:v>
                </c:pt>
                <c:pt idx="107">
                  <c:v>10.810583359160935</c:v>
                </c:pt>
                <c:pt idx="108">
                  <c:v>10.896307956844728</c:v>
                </c:pt>
                <c:pt idx="109">
                  <c:v>10.98179593927245</c:v>
                </c:pt>
                <c:pt idx="110">
                  <c:v>11.067047432768153</c:v>
                </c:pt>
                <c:pt idx="111">
                  <c:v>11.152062539000468</c:v>
                </c:pt>
                <c:pt idx="112">
                  <c:v>11.236841335807028</c:v>
                </c:pt>
                <c:pt idx="113">
                  <c:v>11.321383878014334</c:v>
                </c:pt>
                <c:pt idx="114">
                  <c:v>11.405690198252552</c:v>
                </c:pt>
                <c:pt idx="115">
                  <c:v>11.489760307764696</c:v>
                </c:pt>
                <c:pt idx="116">
                  <c:v>11.573594197209705</c:v>
                </c:pt>
                <c:pt idx="117">
                  <c:v>11.65719183745891</c:v>
                </c:pt>
                <c:pt idx="118">
                  <c:v>11.740553180385437</c:v>
                </c:pt>
                <c:pt idx="119">
                  <c:v>11.823678159646063</c:v>
                </c:pt>
                <c:pt idx="120">
                  <c:v>11.906566691455131</c:v>
                </c:pt>
                <c:pt idx="121">
                  <c:v>11.989218675350079</c:v>
                </c:pt>
                <c:pt idx="122">
                  <c:v>12.071633994948204</c:v>
                </c:pt>
                <c:pt idx="123">
                  <c:v>12.153812518694295</c:v>
                </c:pt>
                <c:pt idx="124">
                  <c:v>12.235754100598772</c:v>
                </c:pt>
                <c:pt idx="125">
                  <c:v>12.317458580966022</c:v>
                </c:pt>
                <c:pt idx="126">
                  <c:v>12.398925787112603</c:v>
                </c:pt>
                <c:pt idx="127">
                  <c:v>12.480155534075054</c:v>
                </c:pt>
                <c:pt idx="128">
                  <c:v>12.561147625307036</c:v>
                </c:pt>
                <c:pt idx="129">
                  <c:v>12.641901853365558</c:v>
                </c:pt>
                <c:pt idx="130">
                  <c:v>12.722418000586085</c:v>
                </c:pt>
                <c:pt idx="131">
                  <c:v>12.802695839746304</c:v>
                </c:pt>
                <c:pt idx="132">
                  <c:v>12.88273513471839</c:v>
                </c:pt>
                <c:pt idx="133">
                  <c:v>12.962535641109588</c:v>
                </c:pt>
                <c:pt idx="134">
                  <c:v>13.042097106890997</c:v>
                </c:pt>
                <c:pt idx="135">
                  <c:v>13.121419273014409</c:v>
                </c:pt>
                <c:pt idx="136">
                  <c:v>13.2005018740171</c:v>
                </c:pt>
                <c:pt idx="137">
                  <c:v>13.279344638614509</c:v>
                </c:pt>
                <c:pt idx="138">
                  <c:v>13.357947290280697</c:v>
                </c:pt>
                <c:pt idx="139">
                  <c:v>13.436309547816562</c:v>
                </c:pt>
                <c:pt idx="140">
                  <c:v>13.51443112590575</c:v>
                </c:pt>
                <c:pt idx="141">
                  <c:v>13.592311735658251</c:v>
                </c:pt>
                <c:pt idx="142">
                  <c:v>13.669951085141655</c:v>
                </c:pt>
                <c:pt idx="143">
                  <c:v>13.747348879900075</c:v>
                </c:pt>
                <c:pt idx="144">
                  <c:v>13.824504823460765</c:v>
                </c:pt>
                <c:pt idx="145">
                  <c:v>13.901418617828435</c:v>
                </c:pt>
                <c:pt idx="146">
                  <c:v>13.978089963967316</c:v>
                </c:pt>
                <c:pt idx="147">
                  <c:v>14.054518562271024</c:v>
                </c:pt>
                <c:pt idx="148">
                  <c:v>14.130704113020288</c:v>
                </c:pt>
                <c:pt idx="149">
                  <c:v>14.206646316828577</c:v>
                </c:pt>
                <c:pt idx="150">
                  <c:v>14.282344875075752</c:v>
                </c:pt>
                <c:pt idx="151">
                  <c:v>14.357799490329789</c:v>
                </c:pt>
                <c:pt idx="152">
                  <c:v>14.433009866756686</c:v>
                </c:pt>
                <c:pt idx="153">
                  <c:v>14.507975710518648</c:v>
                </c:pt>
                <c:pt idx="154">
                  <c:v>14.582696730160661</c:v>
                </c:pt>
                <c:pt idx="155">
                  <c:v>14.657172636985559</c:v>
                </c:pt>
                <c:pt idx="156">
                  <c:v>14.73140314541771</c:v>
                </c:pt>
                <c:pt idx="157">
                  <c:v>14.805387973355456</c:v>
                </c:pt>
                <c:pt idx="158">
                  <c:v>14.879126842512404</c:v>
                </c:pt>
                <c:pt idx="159">
                  <c:v>14.952619478747735</c:v>
                </c:pt>
                <c:pt idx="160">
                  <c:v>15.025865612385656</c:v>
                </c:pt>
                <c:pt idx="161">
                  <c:v>15.098864978524126</c:v>
                </c:pt>
                <c:pt idx="162">
                  <c:v>15.171617317333007</c:v>
                </c:pt>
                <c:pt idx="163">
                  <c:v>15.244122374341801</c:v>
                </c:pt>
                <c:pt idx="164">
                  <c:v>15.316379900717095</c:v>
                </c:pt>
                <c:pt idx="165">
                  <c:v>15.38838965352989</c:v>
                </c:pt>
                <c:pt idx="166">
                  <c:v>15.460151396012956</c:v>
                </c:pt>
                <c:pt idx="167">
                  <c:v>15.531664897808364</c:v>
                </c:pt>
                <c:pt idx="168">
                  <c:v>15.602929935205372</c:v>
                </c:pt>
                <c:pt idx="169">
                  <c:v>15.673946291368793</c:v>
                </c:pt>
                <c:pt idx="170">
                  <c:v>15.74471375655803</c:v>
                </c:pt>
                <c:pt idx="171">
                  <c:v>15.815232128336927</c:v>
                </c:pt>
                <c:pt idx="172">
                  <c:v>15.885501211774594</c:v>
                </c:pt>
                <c:pt idx="173">
                  <c:v>15.955520819637371</c:v>
                </c:pt>
                <c:pt idx="174">
                  <c:v>16.025290772572092</c:v>
                </c:pt>
                <c:pt idx="175">
                  <c:v>16.094810899280798</c:v>
                </c:pt>
                <c:pt idx="176">
                  <c:v>16.16408103668709</c:v>
                </c:pt>
                <c:pt idx="177">
                  <c:v>16.23310103009424</c:v>
                </c:pt>
                <c:pt idx="178">
                  <c:v>16.301870733335249</c:v>
                </c:pt>
                <c:pt idx="179">
                  <c:v>16.37039000891502</c:v>
                </c:pt>
                <c:pt idx="180">
                  <c:v>16.438658728144755</c:v>
                </c:pt>
                <c:pt idx="181">
                  <c:v>16.506676771268801</c:v>
                </c:pt>
                <c:pt idx="182">
                  <c:v>16.574444027584047</c:v>
                </c:pt>
                <c:pt idx="183">
                  <c:v>16.641960395552061</c:v>
                </c:pt>
                <c:pt idx="184">
                  <c:v>16.709225782904102</c:v>
                </c:pt>
                <c:pt idx="185">
                  <c:v>16.776240106739184</c:v>
                </c:pt>
                <c:pt idx="186">
                  <c:v>16.843003293615304</c:v>
                </c:pt>
                <c:pt idx="187">
                  <c:v>16.909515279634046</c:v>
                </c:pt>
                <c:pt idx="188">
                  <c:v>16.975776010518647</c:v>
                </c:pt>
                <c:pt idx="189">
                  <c:v>17.041785441685718</c:v>
                </c:pt>
                <c:pt idx="190">
                  <c:v>17.107543538310754</c:v>
                </c:pt>
                <c:pt idx="191">
                  <c:v>17.17305027538757</c:v>
                </c:pt>
                <c:pt idx="192">
                  <c:v>17.238305637781828</c:v>
                </c:pt>
                <c:pt idx="193">
                  <c:v>17.303309620278764</c:v>
                </c:pt>
                <c:pt idx="194">
                  <c:v>17.368062227625302</c:v>
                </c:pt>
                <c:pt idx="195">
                  <c:v>17.432563474566653</c:v>
                </c:pt>
                <c:pt idx="196">
                  <c:v>17.496813385877559</c:v>
                </c:pt>
                <c:pt idx="197">
                  <c:v>17.560811996388317</c:v>
                </c:pt>
                <c:pt idx="198">
                  <c:v>17.624559351005708</c:v>
                </c:pt>
                <c:pt idx="199">
                  <c:v>17.688055504728968</c:v>
                </c:pt>
                <c:pt idx="200">
                  <c:v>17.751300522660948</c:v>
                </c:pt>
                <c:pt idx="201">
                  <c:v>17.814294480014567</c:v>
                </c:pt>
                <c:pt idx="202">
                  <c:v>17.877037462114696</c:v>
                </c:pt>
                <c:pt idx="203">
                  <c:v>17.939529564395606</c:v>
                </c:pt>
                <c:pt idx="204">
                  <c:v>18.001770892394099</c:v>
                </c:pt>
                <c:pt idx="205">
                  <c:v>18.063761561738442</c:v>
                </c:pt>
                <c:pt idx="206">
                  <c:v>18.125501698133228</c:v>
                </c:pt>
                <c:pt idx="207">
                  <c:v>18.186991437340275</c:v>
                </c:pt>
                <c:pt idx="208">
                  <c:v>18.248230925155699</c:v>
                </c:pt>
                <c:pt idx="209">
                  <c:v>18.309220317383257</c:v>
                </c:pt>
                <c:pt idx="210">
                  <c:v>18.369959779804084</c:v>
                </c:pt>
                <c:pt idx="211">
                  <c:v>18.430449488142923</c:v>
                </c:pt>
                <c:pt idx="212">
                  <c:v>18.490689628030982</c:v>
                </c:pt>
                <c:pt idx="213">
                  <c:v>18.550680394965504</c:v>
                </c:pt>
                <c:pt idx="214">
                  <c:v>18.610421994266165</c:v>
                </c:pt>
                <c:pt idx="215">
                  <c:v>18.669914641028406</c:v>
                </c:pt>
                <c:pt idx="216">
                  <c:v>18.729158560073788</c:v>
                </c:pt>
                <c:pt idx="217">
                  <c:v>18.788153985897512</c:v>
                </c:pt>
                <c:pt idx="218">
                  <c:v>18.84690116261314</c:v>
                </c:pt>
                <c:pt idx="219">
                  <c:v>18.905400343894669</c:v>
                </c:pt>
                <c:pt idx="220">
                  <c:v>18.963651792916043</c:v>
                </c:pt>
                <c:pt idx="221">
                  <c:v>19.02165578228816</c:v>
                </c:pt>
                <c:pt idx="222">
                  <c:v>19.079412593993524</c:v>
                </c:pt>
                <c:pt idx="223">
                  <c:v>19.136922519318581</c:v>
                </c:pt>
                <c:pt idx="224">
                  <c:v>19.194185858783872</c:v>
                </c:pt>
                <c:pt idx="225">
                  <c:v>19.251202922072057</c:v>
                </c:pt>
                <c:pt idx="226">
                  <c:v>19.307974027953911</c:v>
                </c:pt>
                <c:pt idx="227">
                  <c:v>19.364499504212372</c:v>
                </c:pt>
                <c:pt idx="228">
                  <c:v>19.420779687564735</c:v>
                </c:pt>
                <c:pt idx="229">
                  <c:v>19.476814923583053</c:v>
                </c:pt>
                <c:pt idx="230">
                  <c:v>19.532605566612833</c:v>
                </c:pt>
                <c:pt idx="231">
                  <c:v>19.588151979690121</c:v>
                </c:pt>
                <c:pt idx="232">
                  <c:v>19.643454534457028</c:v>
                </c:pt>
                <c:pt idx="233">
                  <c:v>19.698513611075771</c:v>
                </c:pt>
                <c:pt idx="234">
                  <c:v>19.753329598141342</c:v>
                </c:pt>
                <c:pt idx="235">
                  <c:v>19.807902892592811</c:v>
                </c:pt>
                <c:pt idx="236">
                  <c:v>19.862233899623398</c:v>
                </c:pt>
                <c:pt idx="237">
                  <c:v>19.916323032589339</c:v>
                </c:pt>
                <c:pt idx="238">
                  <c:v>19.970170712917625</c:v>
                </c:pt>
                <c:pt idx="239">
                  <c:v>20.023777370012699</c:v>
                </c:pt>
                <c:pt idx="240">
                  <c:v>20.077143441162132</c:v>
                </c:pt>
                <c:pt idx="241">
                  <c:v>20.1302693714414</c:v>
                </c:pt>
                <c:pt idx="242">
                  <c:v>20.18315561361775</c:v>
                </c:pt>
                <c:pt idx="243">
                  <c:v>20.235802628053293</c:v>
                </c:pt>
                <c:pt idx="244">
                  <c:v>20.288210882607316</c:v>
                </c:pt>
                <c:pt idx="245">
                  <c:v>20.340380852537919</c:v>
                </c:pt>
                <c:pt idx="246">
                  <c:v>20.392313020402991</c:v>
                </c:pt>
                <c:pt idx="247">
                  <c:v>20.444007875960615</c:v>
                </c:pt>
                <c:pt idx="248">
                  <c:v>20.495465916068945</c:v>
                </c:pt>
                <c:pt idx="249">
                  <c:v>20.546687644585578</c:v>
                </c:pt>
                <c:pt idx="250">
                  <c:v>20.597673572266523</c:v>
                </c:pt>
                <c:pt idx="251">
                  <c:v>20.648424216664761</c:v>
                </c:pt>
                <c:pt idx="252">
                  <c:v>20.698940102028502</c:v>
                </c:pt>
                <c:pt idx="253">
                  <c:v>20.74922175919912</c:v>
                </c:pt>
                <c:pt idx="254">
                  <c:v>20.799269725508879</c:v>
                </c:pt>
                <c:pt idx="255">
                  <c:v>20.849084544678433</c:v>
                </c:pt>
                <c:pt idx="256">
                  <c:v>20.898666766714193</c:v>
                </c:pt>
                <c:pt idx="257">
                  <c:v>20.94801694780557</c:v>
                </c:pt>
                <c:pt idx="258">
                  <c:v>20.997135650222148</c:v>
                </c:pt>
                <c:pt idx="259">
                  <c:v>21.046023442210817</c:v>
                </c:pt>
                <c:pt idx="260">
                  <c:v>21.094680897892925</c:v>
                </c:pt>
                <c:pt idx="261">
                  <c:v>21.143108597161465</c:v>
                </c:pt>
                <c:pt idx="262">
                  <c:v>21.191307125578341</c:v>
                </c:pt>
                <c:pt idx="263">
                  <c:v>21.239277074271744</c:v>
                </c:pt>
                <c:pt idx="264">
                  <c:v>21.287019039833684</c:v>
                </c:pt>
                <c:pt idx="265">
                  <c:v>21.334533624217705</c:v>
                </c:pt>
                <c:pt idx="266">
                  <c:v>21.381821434636802</c:v>
                </c:pt>
                <c:pt idx="267">
                  <c:v>21.428883083461582</c:v>
                </c:pt>
                <c:pt idx="268">
                  <c:v>21.475719188118713</c:v>
                </c:pt>
                <c:pt idx="269">
                  <c:v>21.522330370989671</c:v>
                </c:pt>
                <c:pt idx="270">
                  <c:v>21.568717259309807</c:v>
                </c:pt>
              </c:numCache>
            </c:numRef>
          </c:xVal>
          <c:yVal>
            <c:numRef>
              <c:f>'12ft'!$H$19:$H$289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0440"/>
        <c:axId val="610860832"/>
      </c:scatterChart>
      <c:valAx>
        <c:axId val="61086044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0832"/>
        <c:crosses val="max"/>
        <c:crossBetween val="midCat"/>
        <c:majorUnit val="2"/>
      </c:valAx>
      <c:valAx>
        <c:axId val="61086083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044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'13ft'!$E$18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0.12031215927417761</c:v>
                </c:pt>
                <c:pt idx="2">
                  <c:v>0.24006857261490011</c:v>
                </c:pt>
                <c:pt idx="3">
                  <c:v>0.35927697046162321</c:v>
                </c:pt>
                <c:pt idx="4">
                  <c:v>0.47794493474470895</c:v>
                </c:pt>
                <c:pt idx="5">
                  <c:v>0.59607990213027451</c:v>
                </c:pt>
                <c:pt idx="6">
                  <c:v>0.71368916715909159</c:v>
                </c:pt>
                <c:pt idx="7">
                  <c:v>0.83077988528318736</c:v>
                </c:pt>
                <c:pt idx="8">
                  <c:v>0.94735907580365297</c:v>
                </c:pt>
                <c:pt idx="9">
                  <c:v>1.0634336247130216</c:v>
                </c:pt>
                <c:pt idx="10">
                  <c:v>1.179010287445448</c:v>
                </c:pt>
                <c:pt idx="11">
                  <c:v>1.2940956915377917</c:v>
                </c:pt>
                <c:pt idx="12">
                  <c:v>1.4086963392045895</c:v>
                </c:pt>
                <c:pt idx="13">
                  <c:v>1.522818609829784</c:v>
                </c:pt>
                <c:pt idx="14">
                  <c:v>1.636468762377973</c:v>
                </c:pt>
                <c:pt idx="15">
                  <c:v>1.7496529377278367</c:v>
                </c:pt>
                <c:pt idx="16">
                  <c:v>1.8623771609303046</c:v>
                </c:pt>
                <c:pt idx="17">
                  <c:v>1.9746473433939342</c:v>
                </c:pt>
                <c:pt idx="18">
                  <c:v>2.0864692849998829</c:v>
                </c:pt>
                <c:pt idx="19">
                  <c:v>2.1978486761487743</c:v>
                </c:pt>
                <c:pt idx="20">
                  <c:v>2.3087910997416814</c:v>
                </c:pt>
                <c:pt idx="21">
                  <c:v>2.4193020330973782</c:v>
                </c:pt>
                <c:pt idx="22">
                  <c:v>2.5293868498079357</c:v>
                </c:pt>
                <c:pt idx="23">
                  <c:v>2.6390508215346822</c:v>
                </c:pt>
                <c:pt idx="24">
                  <c:v>2.7482991197464761</c:v>
                </c:pt>
                <c:pt idx="25">
                  <c:v>2.8571368174021887</c:v>
                </c:pt>
                <c:pt idx="26">
                  <c:v>2.9655688905792368</c:v>
                </c:pt>
                <c:pt idx="27">
                  <c:v>3.0736002200499546</c:v>
                </c:pt>
                <c:pt idx="28">
                  <c:v>3.1812355928075458</c:v>
                </c:pt>
                <c:pt idx="29">
                  <c:v>3.2884797035433126</c:v>
                </c:pt>
                <c:pt idx="30">
                  <c:v>3.395337156076816</c:v>
                </c:pt>
                <c:pt idx="31">
                  <c:v>3.5018124647405822</c:v>
                </c:pt>
                <c:pt idx="32">
                  <c:v>3.6079100557209336</c:v>
                </c:pt>
                <c:pt idx="33">
                  <c:v>3.7136342683564911</c:v>
                </c:pt>
                <c:pt idx="34">
                  <c:v>3.8189893563958583</c:v>
                </c:pt>
                <c:pt idx="35">
                  <c:v>3.9239794892159732</c:v>
                </c:pt>
                <c:pt idx="36">
                  <c:v>4.0286087530025823</c:v>
                </c:pt>
                <c:pt idx="37">
                  <c:v>4.1328811518942734</c:v>
                </c:pt>
                <c:pt idx="38">
                  <c:v>4.2368006090914685</c:v>
                </c:pt>
                <c:pt idx="39">
                  <c:v>4.340370967931773</c:v>
                </c:pt>
                <c:pt idx="40">
                  <c:v>4.44359599293304</c:v>
                </c:pt>
                <c:pt idx="41">
                  <c:v>4.546479370805506</c:v>
                </c:pt>
                <c:pt idx="42">
                  <c:v>4.649024711434329</c:v>
                </c:pt>
                <c:pt idx="43">
                  <c:v>4.7512355488338418</c:v>
                </c:pt>
                <c:pt idx="44">
                  <c:v>4.853115342074827</c:v>
                </c:pt>
                <c:pt idx="45">
                  <c:v>4.9546674761861063</c:v>
                </c:pt>
                <c:pt idx="46">
                  <c:v>5.0558952630317107</c:v>
                </c:pt>
                <c:pt idx="47">
                  <c:v>5.1568019421649058</c:v>
                </c:pt>
                <c:pt idx="48">
                  <c:v>5.2573906816603184</c:v>
                </c:pt>
                <c:pt idx="49">
                  <c:v>5.357664578925406</c:v>
                </c:pt>
                <c:pt idx="50">
                  <c:v>5.4576266614925055</c:v>
                </c:pt>
                <c:pt idx="51">
                  <c:v>5.5572798877926717</c:v>
                </c:pt>
                <c:pt idx="52">
                  <c:v>5.6566271479125181</c:v>
                </c:pt>
                <c:pt idx="53">
                  <c:v>5.7556712643352563</c:v>
                </c:pt>
                <c:pt idx="54">
                  <c:v>5.8544149926671158</c:v>
                </c:pt>
                <c:pt idx="55">
                  <c:v>5.9528610223503176</c:v>
                </c:pt>
                <c:pt idx="56">
                  <c:v>6.051011977363757</c:v>
                </c:pt>
                <c:pt idx="57">
                  <c:v>6.148870416912537</c:v>
                </c:pt>
                <c:pt idx="58">
                  <c:v>6.2464388361074876</c:v>
                </c:pt>
                <c:pt idx="59">
                  <c:v>6.3437196666357707</c:v>
                </c:pt>
                <c:pt idx="60">
                  <c:v>6.4407152774236707</c:v>
                </c:pt>
                <c:pt idx="61">
                  <c:v>6.5374279752926379</c:v>
                </c:pt>
                <c:pt idx="62">
                  <c:v>6.6338600056096348</c:v>
                </c:pt>
                <c:pt idx="63">
                  <c:v>6.7300135529328182</c:v>
                </c:pt>
                <c:pt idx="64">
                  <c:v>6.825890741653553</c:v>
                </c:pt>
                <c:pt idx="65">
                  <c:v>6.9214936366357334</c:v>
                </c:pt>
                <c:pt idx="66">
                  <c:v>7.0168242438533577</c:v>
                </c:pt>
                <c:pt idx="67">
                  <c:v>7.1118845110272719</c:v>
                </c:pt>
                <c:pt idx="68">
                  <c:v>7.2066763282619632</c:v>
                </c:pt>
                <c:pt idx="69">
                  <c:v>7.3012015286832428</c:v>
                </c:pt>
                <c:pt idx="70">
                  <c:v>7.3954618890776374</c:v>
                </c:pt>
                <c:pt idx="71">
                  <c:v>7.4894591305342484</c:v>
                </c:pt>
                <c:pt idx="72">
                  <c:v>7.5831949190898111</c:v>
                </c:pt>
                <c:pt idx="73">
                  <c:v>7.6766708663776324</c:v>
                </c:pt>
                <c:pt idx="74">
                  <c:v>7.7698885302810545</c:v>
                </c:pt>
                <c:pt idx="75">
                  <c:v>7.8628494155920272</c:v>
                </c:pt>
                <c:pt idx="76">
                  <c:v>7.9555549746753371</c:v>
                </c:pt>
                <c:pt idx="77">
                  <c:v>8.0480066081389836</c:v>
                </c:pt>
                <c:pt idx="78">
                  <c:v>8.1402056655111537</c:v>
                </c:pt>
                <c:pt idx="79">
                  <c:v>8.2321534459241636</c:v>
                </c:pt>
                <c:pt idx="80">
                  <c:v>8.3238511988057375</c:v>
                </c:pt>
                <c:pt idx="81">
                  <c:v>8.4153001245778718</c:v>
                </c:pt>
                <c:pt idx="82">
                  <c:v>8.5065013753635412</c:v>
                </c:pt>
                <c:pt idx="83">
                  <c:v>8.5974560557014126</c:v>
                </c:pt>
                <c:pt idx="84">
                  <c:v>8.6881652232686779</c:v>
                </c:pt>
                <c:pt idx="85">
                  <c:v>8.7786298896121</c:v>
                </c:pt>
                <c:pt idx="86">
                  <c:v>8.868851020887254</c:v>
                </c:pt>
                <c:pt idx="87">
                  <c:v>8.9588295386059595</c:v>
                </c:pt>
                <c:pt idx="88">
                  <c:v>9.0485663203917888</c:v>
                </c:pt>
                <c:pt idx="89">
                  <c:v>9.1380622007435299</c:v>
                </c:pt>
                <c:pt idx="90">
                  <c:v>9.2273179718064142</c:v>
                </c:pt>
                <c:pt idx="91">
                  <c:v>9.3163343841508706</c:v>
                </c:pt>
                <c:pt idx="92">
                  <c:v>9.4051121475585422</c:v>
                </c:pt>
                <c:pt idx="93">
                  <c:v>9.4936519318152364</c:v>
                </c:pt>
                <c:pt idx="94">
                  <c:v>9.5819543675104519</c:v>
                </c:pt>
                <c:pt idx="95">
                  <c:v>9.6700200468430992</c:v>
                </c:pt>
                <c:pt idx="96">
                  <c:v>9.7578495244329613</c:v>
                </c:pt>
                <c:pt idx="97">
                  <c:v>9.8454433181374643</c:v>
                </c:pt>
                <c:pt idx="98">
                  <c:v>9.9328019098732376</c:v>
                </c:pt>
                <c:pt idx="99">
                  <c:v>10.019925746441967</c:v>
                </c:pt>
                <c:pt idx="100">
                  <c:v>10.106815240359994</c:v>
                </c:pt>
                <c:pt idx="101">
                  <c:v>10.193470770691111</c:v>
                </c:pt>
                <c:pt idx="102">
                  <c:v>10.279892683881958</c:v>
                </c:pt>
                <c:pt idx="103">
                  <c:v>10.366081294599454</c:v>
                </c:pt>
                <c:pt idx="104">
                  <c:v>10.452036886569642</c:v>
                </c:pt>
                <c:pt idx="105">
                  <c:v>10.537759713417355</c:v>
                </c:pt>
                <c:pt idx="106">
                  <c:v>10.623249999506077</c:v>
                </c:pt>
                <c:pt idx="107">
                  <c:v>10.708507940777395</c:v>
                </c:pt>
                <c:pt idx="108">
                  <c:v>10.793533705589402</c:v>
                </c:pt>
                <c:pt idx="109">
                  <c:v>10.878327435553471</c:v>
                </c:pt>
                <c:pt idx="110">
                  <c:v>10.962889246368761</c:v>
                </c:pt>
                <c:pt idx="111">
                  <c:v>11.047219228653868</c:v>
                </c:pt>
                <c:pt idx="112">
                  <c:v>11.131317448775022</c:v>
                </c:pt>
                <c:pt idx="113">
                  <c:v>11.215183949670264</c:v>
                </c:pt>
                <c:pt idx="114">
                  <c:v>11.298818751669003</c:v>
                </c:pt>
                <c:pt idx="115">
                  <c:v>11.38222185330644</c:v>
                </c:pt>
                <c:pt idx="116">
                  <c:v>11.465393232132282</c:v>
                </c:pt>
                <c:pt idx="117">
                  <c:v>11.548332845513258</c:v>
                </c:pt>
                <c:pt idx="118">
                  <c:v>11.631040631428915</c:v>
                </c:pt>
                <c:pt idx="119">
                  <c:v>11.713516509260224</c:v>
                </c:pt>
                <c:pt idx="120">
                  <c:v>11.795760380570522</c:v>
                </c:pt>
                <c:pt idx="121">
                  <c:v>11.877772129878363</c:v>
                </c:pt>
                <c:pt idx="122">
                  <c:v>11.959551625421849</c:v>
                </c:pt>
                <c:pt idx="123">
                  <c:v>12.041098719914057</c:v>
                </c:pt>
                <c:pt idx="124">
                  <c:v>12.122413251289162</c:v>
                </c:pt>
                <c:pt idx="125">
                  <c:v>12.20349504343894</c:v>
                </c:pt>
                <c:pt idx="126">
                  <c:v>12.284343906939286</c:v>
                </c:pt>
                <c:pt idx="127">
                  <c:v>12.364959639766475</c:v>
                </c:pt>
                <c:pt idx="128">
                  <c:v>12.445342028002841</c:v>
                </c:pt>
                <c:pt idx="129">
                  <c:v>12.525490846531659</c:v>
                </c:pt>
                <c:pt idx="130">
                  <c:v>12.605405859720946</c:v>
                </c:pt>
                <c:pt idx="131">
                  <c:v>12.685086822095995</c:v>
                </c:pt>
                <c:pt idx="132">
                  <c:v>12.764533479000425</c:v>
                </c:pt>
                <c:pt idx="133">
                  <c:v>12.843745567245582</c:v>
                </c:pt>
                <c:pt idx="134">
                  <c:v>12.922722815748122</c:v>
                </c:pt>
                <c:pt idx="135">
                  <c:v>13.00146494615565</c:v>
                </c:pt>
                <c:pt idx="136">
                  <c:v>13.079971673460298</c:v>
                </c:pt>
                <c:pt idx="137">
                  <c:v>13.158242706600126</c:v>
                </c:pt>
                <c:pt idx="138">
                  <c:v>13.236277749048281</c:v>
                </c:pt>
                <c:pt idx="139">
                  <c:v>13.314076499389838</c:v>
                </c:pt>
                <c:pt idx="140">
                  <c:v>13.391638651886279</c:v>
                </c:pt>
                <c:pt idx="141">
                  <c:v>13.468963897027573</c:v>
                </c:pt>
                <c:pt idx="142">
                  <c:v>13.546051922071834</c:v>
                </c:pt>
                <c:pt idx="143">
                  <c:v>13.622902411572568</c:v>
                </c:pt>
                <c:pt idx="144">
                  <c:v>13.69951504789349</c:v>
                </c:pt>
                <c:pt idx="145">
                  <c:v>13.775889511710961</c:v>
                </c:pt>
                <c:pt idx="146">
                  <c:v>13.852025482504052</c:v>
                </c:pt>
                <c:pt idx="147">
                  <c:v>13.927922639032307</c:v>
                </c:pt>
                <c:pt idx="148">
                  <c:v>14.003580659801226</c:v>
                </c:pt>
                <c:pt idx="149">
                  <c:v>14.078999223515565</c:v>
                </c:pt>
                <c:pt idx="150">
                  <c:v>14.154178009520505</c:v>
                </c:pt>
                <c:pt idx="151">
                  <c:v>14.229116698230786</c:v>
                </c:pt>
                <c:pt idx="152">
                  <c:v>14.303814971547887</c:v>
                </c:pt>
                <c:pt idx="153">
                  <c:v>14.378272513265356</c:v>
                </c:pt>
                <c:pt idx="154">
                  <c:v>14.452489009462404</c:v>
                </c:pt>
                <c:pt idx="155">
                  <c:v>14.526464148885848</c:v>
                </c:pt>
                <c:pt idx="156">
                  <c:v>14.600197623320561</c:v>
                </c:pt>
                <c:pt idx="157">
                  <c:v>14.673689127948514</c:v>
                </c:pt>
                <c:pt idx="158">
                  <c:v>14.746938361696559</c:v>
                </c:pt>
                <c:pt idx="159">
                  <c:v>14.819945027573093</c:v>
                </c:pt>
                <c:pt idx="160">
                  <c:v>14.892708832993717</c:v>
                </c:pt>
                <c:pt idx="161">
                  <c:v>14.965229490096055</c:v>
                </c:pt>
                <c:pt idx="162">
                  <c:v>15.037506716043858</c:v>
                </c:pt>
                <c:pt idx="163">
                  <c:v>15.109540233320557</c:v>
                </c:pt>
                <c:pt idx="164">
                  <c:v>15.181329770012407</c:v>
                </c:pt>
                <c:pt idx="165">
                  <c:v>15.252875060081376</c:v>
                </c:pt>
                <c:pt idx="166">
                  <c:v>15.324175843627927</c:v>
                </c:pt>
                <c:pt idx="167">
                  <c:v>15.39523186714387</c:v>
                </c:pt>
                <c:pt idx="168">
                  <c:v>15.466042883755419</c:v>
                </c:pt>
                <c:pt idx="169">
                  <c:v>15.53660865345662</c:v>
                </c:pt>
                <c:pt idx="170">
                  <c:v>15.606928943333322</c:v>
                </c:pt>
                <c:pt idx="171">
                  <c:v>15.677003527777844</c:v>
                </c:pt>
                <c:pt idx="172">
                  <c:v>15.746832188694487</c:v>
                </c:pt>
                <c:pt idx="173">
                  <c:v>15.816414715696078</c:v>
                </c:pt>
                <c:pt idx="174">
                  <c:v>15.885750906291692</c:v>
                </c:pt>
                <c:pt idx="175">
                  <c:v>15.954840566065714</c:v>
                </c:pt>
                <c:pt idx="176">
                  <c:v>16.023683508848411</c:v>
                </c:pt>
                <c:pt idx="177">
                  <c:v>16.092279556878175</c:v>
                </c:pt>
                <c:pt idx="178">
                  <c:v>16.160628540955589</c:v>
                </c:pt>
                <c:pt idx="179">
                  <c:v>16.228730300589486</c:v>
                </c:pt>
                <c:pt idx="180">
                  <c:v>16.296584684135169</c:v>
                </c:pt>
                <c:pt idx="181">
                  <c:v>16.364191548924925</c:v>
                </c:pt>
                <c:pt idx="182">
                  <c:v>16.431550761391019</c:v>
                </c:pt>
                <c:pt idx="183">
                  <c:v>16.498662197181314</c:v>
                </c:pt>
                <c:pt idx="184">
                  <c:v>16.565525741267678</c:v>
                </c:pt>
                <c:pt idx="185">
                  <c:v>16.632141288047318</c:v>
                </c:pt>
                <c:pt idx="186">
                  <c:v>16.69850874143723</c:v>
                </c:pt>
                <c:pt idx="187">
                  <c:v>16.764628014961868</c:v>
                </c:pt>
                <c:pt idx="188">
                  <c:v>16.830499031834233</c:v>
                </c:pt>
                <c:pt idx="189">
                  <c:v>16.896121725030508</c:v>
                </c:pt>
                <c:pt idx="190">
                  <c:v>16.961496037358383</c:v>
                </c:pt>
                <c:pt idx="191">
                  <c:v>17.026621921519236</c:v>
                </c:pt>
                <c:pt idx="192">
                  <c:v>17.09149934016429</c:v>
                </c:pt>
                <c:pt idx="193">
                  <c:v>17.156128265944925</c:v>
                </c:pt>
                <c:pt idx="194">
                  <c:v>17.220508681557252</c:v>
                </c:pt>
                <c:pt idx="195">
                  <c:v>17.284640579781122</c:v>
                </c:pt>
                <c:pt idx="196">
                  <c:v>17.348523963513678</c:v>
                </c:pt>
                <c:pt idx="197">
                  <c:v>17.412158845797617</c:v>
                </c:pt>
                <c:pt idx="198">
                  <c:v>17.475545249844281</c:v>
                </c:pt>
                <c:pt idx="199">
                  <c:v>17.538683209051708</c:v>
                </c:pt>
                <c:pt idx="200">
                  <c:v>17.601572767017799</c:v>
                </c:pt>
                <c:pt idx="201">
                  <c:v>17.664213977548702</c:v>
                </c:pt>
                <c:pt idx="202">
                  <c:v>17.72660690466256</c:v>
                </c:pt>
                <c:pt idx="203">
                  <c:v>17.788751622588748</c:v>
                </c:pt>
                <c:pt idx="204">
                  <c:v>17.850648215762721</c:v>
                </c:pt>
                <c:pt idx="205">
                  <c:v>17.912296778816607</c:v>
                </c:pt>
                <c:pt idx="206">
                  <c:v>17.973697416565642</c:v>
                </c:pt>
                <c:pt idx="207">
                  <c:v>18.034850243990604</c:v>
                </c:pt>
                <c:pt idx="208">
                  <c:v>18.095755386216322</c:v>
                </c:pt>
                <c:pt idx="209">
                  <c:v>18.156412978486415</c:v>
                </c:pt>
                <c:pt idx="210">
                  <c:v>18.216823166134365</c:v>
                </c:pt>
                <c:pt idx="211">
                  <c:v>18.276986104551014</c:v>
                </c:pt>
                <c:pt idx="212">
                  <c:v>18.336901959148619</c:v>
                </c:pt>
                <c:pt idx="213">
                  <c:v>18.396570905321578</c:v>
                </c:pt>
                <c:pt idx="214">
                  <c:v>18.455993128403918</c:v>
                </c:pt>
                <c:pt idx="215">
                  <c:v>18.515168823623661</c:v>
                </c:pt>
                <c:pt idx="216">
                  <c:v>18.57409819605417</c:v>
                </c:pt>
                <c:pt idx="217">
                  <c:v>18.63278146056258</c:v>
                </c:pt>
                <c:pt idx="218">
                  <c:v>18.691218841755408</c:v>
                </c:pt>
                <c:pt idx="219">
                  <c:v>18.749410573921438</c:v>
                </c:pt>
                <c:pt idx="220">
                  <c:v>18.807356900972</c:v>
                </c:pt>
                <c:pt idx="221">
                  <c:v>18.865058076378709</c:v>
                </c:pt>
                <c:pt idx="222">
                  <c:v>18.922514363108789</c:v>
                </c:pt>
                <c:pt idx="223">
                  <c:v>18.979726033558027</c:v>
                </c:pt>
                <c:pt idx="224">
                  <c:v>19.036693369481512</c:v>
                </c:pt>
                <c:pt idx="225">
                  <c:v>19.093416661922181</c:v>
                </c:pt>
                <c:pt idx="226">
                  <c:v>19.14989621113731</c:v>
                </c:pt>
                <c:pt idx="227">
                  <c:v>19.206132326523015</c:v>
                </c:pt>
                <c:pt idx="228">
                  <c:v>19.262125326536832</c:v>
                </c:pt>
                <c:pt idx="229">
                  <c:v>19.317875538618487</c:v>
                </c:pt>
                <c:pt idx="230">
                  <c:v>19.373383299108916</c:v>
                </c:pt>
                <c:pt idx="231">
                  <c:v>19.428648953167617</c:v>
                </c:pt>
                <c:pt idx="232">
                  <c:v>19.483672854688429</c:v>
                </c:pt>
                <c:pt idx="233">
                  <c:v>19.538455366213778</c:v>
                </c:pt>
                <c:pt idx="234">
                  <c:v>19.592996858847496</c:v>
                </c:pt>
                <c:pt idx="235">
                  <c:v>19.647297712166271</c:v>
                </c:pt>
                <c:pt idx="236">
                  <c:v>19.701358314129809</c:v>
                </c:pt>
                <c:pt idx="237">
                  <c:v>19.755179060989757</c:v>
                </c:pt>
                <c:pt idx="238">
                  <c:v>19.808760357197475</c:v>
                </c:pt>
                <c:pt idx="239">
                  <c:v>19.862102615310718</c:v>
                </c:pt>
                <c:pt idx="240">
                  <c:v>19.915206255899296</c:v>
                </c:pt>
                <c:pt idx="241">
                  <c:v>19.968071707449752</c:v>
                </c:pt>
                <c:pt idx="242">
                  <c:v>20.020699406269156</c:v>
                </c:pt>
                <c:pt idx="243">
                  <c:v>20.073089796388061</c:v>
                </c:pt>
                <c:pt idx="244">
                  <c:v>20.125243329462656</c:v>
                </c:pt>
                <c:pt idx="245">
                  <c:v>20.177160464676223</c:v>
                </c:pt>
                <c:pt idx="246">
                  <c:v>20.228841668639909</c:v>
                </c:pt>
                <c:pt idx="247">
                  <c:v>20.280287415292879</c:v>
                </c:pt>
                <c:pt idx="248">
                  <c:v>20.331498185801941</c:v>
                </c:pt>
                <c:pt idx="249">
                  <c:v>20.382474468460636</c:v>
                </c:pt>
                <c:pt idx="250">
                  <c:v>20.433216758587875</c:v>
                </c:pt>
                <c:pt idx="251">
                  <c:v>20.483725558426197</c:v>
                </c:pt>
                <c:pt idx="252">
                  <c:v>20.53400137703964</c:v>
                </c:pt>
                <c:pt idx="253">
                  <c:v>20.584044730211318</c:v>
                </c:pt>
                <c:pt idx="254">
                  <c:v>20.633856140340729</c:v>
                </c:pt>
                <c:pt idx="255">
                  <c:v>20.683436136340859</c:v>
                </c:pt>
                <c:pt idx="256">
                  <c:v>20.732785253535088</c:v>
                </c:pt>
                <c:pt idx="257">
                  <c:v>20.781904033553985</c:v>
                </c:pt>
                <c:pt idx="258">
                  <c:v>20.830793024231998</c:v>
                </c:pt>
                <c:pt idx="259">
                  <c:v>20.879452779504099</c:v>
                </c:pt>
                <c:pt idx="260">
                  <c:v>20.927883859302419</c:v>
                </c:pt>
                <c:pt idx="261">
                  <c:v>20.97608682945291</c:v>
                </c:pt>
                <c:pt idx="262">
                  <c:v>21.024062261572059</c:v>
                </c:pt>
                <c:pt idx="263">
                  <c:v>21.071810732963716</c:v>
                </c:pt>
                <c:pt idx="264">
                  <c:v>21.119332826516043</c:v>
                </c:pt>
                <c:pt idx="265">
                  <c:v>21.166629130598633</c:v>
                </c:pt>
                <c:pt idx="266">
                  <c:v>21.213700238959838</c:v>
                </c:pt>
                <c:pt idx="267">
                  <c:v>21.260546750624314</c:v>
                </c:pt>
                <c:pt idx="268">
                  <c:v>21.307169269790833</c:v>
                </c:pt>
                <c:pt idx="269">
                  <c:v>21.353568405730392</c:v>
                </c:pt>
                <c:pt idx="270">
                  <c:v>21.399744772684627</c:v>
                </c:pt>
              </c:numCache>
            </c:numRef>
          </c:xVal>
          <c:yVal>
            <c:numRef>
              <c:f>'13ft'!$E$19:$E$289</c:f>
              <c:numCache>
                <c:formatCode>General</c:formatCode>
                <c:ptCount val="271"/>
                <c:pt idx="0">
                  <c:v>2.0505228724761042</c:v>
                </c:pt>
                <c:pt idx="1">
                  <c:v>2.1503659488217717</c:v>
                </c:pt>
                <c:pt idx="2">
                  <c:v>2.2485895534294285</c:v>
                </c:pt>
                <c:pt idx="3">
                  <c:v>2.345205402067287</c:v>
                </c:pt>
                <c:pt idx="4">
                  <c:v>2.4402249646237459</c:v>
                </c:pt>
                <c:pt idx="5">
                  <c:v>2.5336594709097597</c:v>
                </c:pt>
                <c:pt idx="6">
                  <c:v>2.6255199162962986</c:v>
                </c:pt>
                <c:pt idx="7">
                  <c:v>2.7158170671932291</c:v>
                </c:pt>
                <c:pt idx="8">
                  <c:v>2.8045614663757052</c:v>
                </c:pt>
                <c:pt idx="9">
                  <c:v>2.8917634381639168</c:v>
                </c:pt>
                <c:pt idx="10">
                  <c:v>2.9774330934618209</c:v>
                </c:pt>
                <c:pt idx="11">
                  <c:v>3.061580334660269</c:v>
                </c:pt>
                <c:pt idx="12">
                  <c:v>3.1442148604097331</c:v>
                </c:pt>
                <c:pt idx="13">
                  <c:v>3.2253461702676445</c:v>
                </c:pt>
                <c:pt idx="14">
                  <c:v>3.304983569225171</c:v>
                </c:pt>
                <c:pt idx="15">
                  <c:v>3.3831361721180828</c:v>
                </c:pt>
                <c:pt idx="16">
                  <c:v>3.4598129079261821</c:v>
                </c:pt>
                <c:pt idx="17">
                  <c:v>3.5350225239656221</c:v>
                </c:pt>
                <c:pt idx="18">
                  <c:v>3.6087735899782727</c:v>
                </c:pt>
                <c:pt idx="19">
                  <c:v>3.6810745021221525</c:v>
                </c:pt>
                <c:pt idx="20">
                  <c:v>3.7519334868668013</c:v>
                </c:pt>
                <c:pt idx="21">
                  <c:v>3.8213586047973309</c:v>
                </c:pt>
                <c:pt idx="22">
                  <c:v>3.889357754330768</c:v>
                </c:pt>
                <c:pt idx="23">
                  <c:v>3.95593867534817</c:v>
                </c:pt>
                <c:pt idx="24">
                  <c:v>4.0211089527458803</c:v>
                </c:pt>
                <c:pt idx="25">
                  <c:v>4.0848760199091787</c:v>
                </c:pt>
                <c:pt idx="26">
                  <c:v>4.1472471621114595</c:v>
                </c:pt>
                <c:pt idx="27">
                  <c:v>4.2082295198419786</c:v>
                </c:pt>
                <c:pt idx="28">
                  <c:v>4.2678300920650933</c:v>
                </c:pt>
                <c:pt idx="29">
                  <c:v>4.3260557394138353</c:v>
                </c:pt>
                <c:pt idx="30">
                  <c:v>4.3829131873205416</c:v>
                </c:pt>
                <c:pt idx="31">
                  <c:v>4.438409029087194</c:v>
                </c:pt>
                <c:pt idx="32">
                  <c:v>4.4925497288980178</c:v>
                </c:pt>
                <c:pt idx="33">
                  <c:v>4.5453416247767979</c:v>
                </c:pt>
                <c:pt idx="34">
                  <c:v>4.5967909314913005</c:v>
                </c:pt>
                <c:pt idx="35">
                  <c:v>4.6469037434070835</c:v>
                </c:pt>
                <c:pt idx="36">
                  <c:v>4.6956860372929174</c:v>
                </c:pt>
                <c:pt idx="37">
                  <c:v>4.7431436750799447</c:v>
                </c:pt>
                <c:pt idx="38">
                  <c:v>4.7892824065766302</c:v>
                </c:pt>
                <c:pt idx="39">
                  <c:v>4.8341078721414821</c:v>
                </c:pt>
                <c:pt idx="40">
                  <c:v>4.8776256053154414</c:v>
                </c:pt>
                <c:pt idx="41">
                  <c:v>4.9198410354157609</c:v>
                </c:pt>
                <c:pt idx="42">
                  <c:v>4.9607594900931264</c:v>
                </c:pt>
                <c:pt idx="43">
                  <c:v>5.0003861978536923</c:v>
                </c:pt>
                <c:pt idx="44">
                  <c:v>5.0387262905476344</c:v>
                </c:pt>
                <c:pt idx="45">
                  <c:v>5.0757848058257418</c:v>
                </c:pt>
                <c:pt idx="46">
                  <c:v>5.1115666895655094</c:v>
                </c:pt>
                <c:pt idx="47">
                  <c:v>5.1460767982681066</c:v>
                </c:pt>
                <c:pt idx="48">
                  <c:v>5.1793199014275286</c:v>
                </c:pt>
                <c:pt idx="49">
                  <c:v>5.2113006838731692</c:v>
                </c:pt>
                <c:pt idx="50">
                  <c:v>5.2420237480869725</c:v>
                </c:pt>
                <c:pt idx="51">
                  <c:v>5.2714936164962518</c:v>
                </c:pt>
                <c:pt idx="52">
                  <c:v>5.2997147337431905</c:v>
                </c:pt>
                <c:pt idx="53">
                  <c:v>5.3266914689319647</c:v>
                </c:pt>
                <c:pt idx="54">
                  <c:v>5.3524281178543518</c:v>
                </c:pt>
                <c:pt idx="55">
                  <c:v>5.3769289051946236</c:v>
                </c:pt>
                <c:pt idx="56">
                  <c:v>5.4001979867144305</c:v>
                </c:pt>
                <c:pt idx="57">
                  <c:v>5.4222394514183332</c:v>
                </c:pt>
                <c:pt idx="58">
                  <c:v>5.4430573237005442</c:v>
                </c:pt>
                <c:pt idx="59">
                  <c:v>5.4626555654733737</c:v>
                </c:pt>
                <c:pt idx="60">
                  <c:v>5.4810380782778072</c:v>
                </c:pt>
                <c:pt idx="61">
                  <c:v>5.498208705376558</c:v>
                </c:pt>
                <c:pt idx="62">
                  <c:v>5.5141712338298712</c:v>
                </c:pt>
                <c:pt idx="63">
                  <c:v>5.5289293965542852</c:v>
                </c:pt>
                <c:pt idx="64">
                  <c:v>5.5424868743644806</c:v>
                </c:pt>
                <c:pt idx="65">
                  <c:v>5.5548472979982764</c:v>
                </c:pt>
                <c:pt idx="66">
                  <c:v>5.5660142501247689</c:v>
                </c:pt>
                <c:pt idx="67">
                  <c:v>5.5759912673355396</c:v>
                </c:pt>
                <c:pt idx="68">
                  <c:v>5.5847818421187894</c:v>
                </c:pt>
                <c:pt idx="69">
                  <c:v>5.5923894248161936</c:v>
                </c:pt>
                <c:pt idx="70">
                  <c:v>5.5988174255622187</c:v>
                </c:pt>
                <c:pt idx="71">
                  <c:v>5.6040692162055707</c:v>
                </c:pt>
                <c:pt idx="72">
                  <c:v>5.6081481322123903</c:v>
                </c:pt>
                <c:pt idx="73">
                  <c:v>5.6110574745507718</c:v>
                </c:pt>
                <c:pt idx="74">
                  <c:v>5.6128005115561113</c:v>
                </c:pt>
                <c:pt idx="75">
                  <c:v>5.6133804807767529</c:v>
                </c:pt>
                <c:pt idx="76">
                  <c:v>5.6128005907993597</c:v>
                </c:pt>
                <c:pt idx="77">
                  <c:v>5.6110640230533946</c:v>
                </c:pt>
                <c:pt idx="78">
                  <c:v>5.6081739335940606</c:v>
                </c:pt>
                <c:pt idx="79">
                  <c:v>5.6041334548630113</c:v>
                </c:pt>
                <c:pt idx="80">
                  <c:v>5.5989456974261289</c:v>
                </c:pt>
                <c:pt idx="81">
                  <c:v>5.5926137516876349</c:v>
                </c:pt>
                <c:pt idx="82">
                  <c:v>5.585140689579779</c:v>
                </c:pt>
                <c:pt idx="83">
                  <c:v>5.5765295662273431</c:v>
                </c:pt>
                <c:pt idx="84">
                  <c:v>5.566783421586182</c:v>
                </c:pt>
                <c:pt idx="85">
                  <c:v>5.5559052820550248</c:v>
                </c:pt>
                <c:pt idx="86">
                  <c:v>5.5438981620597501</c:v>
                </c:pt>
                <c:pt idx="87">
                  <c:v>5.5307650656093639</c:v>
                </c:pt>
                <c:pt idx="88">
                  <c:v>5.5165089878229105</c:v>
                </c:pt>
                <c:pt idx="89">
                  <c:v>5.501132916426557</c:v>
                </c:pt>
                <c:pt idx="90">
                  <c:v>5.4846398332201129</c:v>
                </c:pt>
                <c:pt idx="91">
                  <c:v>5.4670327155122767</c:v>
                </c:pt>
                <c:pt idx="92">
                  <c:v>5.448314537523899</c:v>
                </c:pt>
                <c:pt idx="93">
                  <c:v>5.4284882717586136</c:v>
                </c:pt>
                <c:pt idx="94">
                  <c:v>5.407556890340194</c:v>
                </c:pt>
                <c:pt idx="95">
                  <c:v>5.3855233663160353</c:v>
                </c:pt>
                <c:pt idx="96">
                  <c:v>5.3623906749262114</c:v>
                </c:pt>
                <c:pt idx="97">
                  <c:v>5.3381617948375704</c:v>
                </c:pt>
                <c:pt idx="98">
                  <c:v>5.3128397093424091</c:v>
                </c:pt>
                <c:pt idx="99">
                  <c:v>5.2864274075212743</c:v>
                </c:pt>
                <c:pt idx="100">
                  <c:v>5.2589278853695163</c:v>
                </c:pt>
                <c:pt idx="101">
                  <c:v>5.2303441468872478</c:v>
                </c:pt>
                <c:pt idx="102">
                  <c:v>5.200679205132424</c:v>
                </c:pt>
                <c:pt idx="103">
                  <c:v>5.1699360832367942</c:v>
                </c:pt>
                <c:pt idx="104">
                  <c:v>5.1381178153845379</c:v>
                </c:pt>
                <c:pt idx="105">
                  <c:v>5.1052274477534452</c:v>
                </c:pt>
                <c:pt idx="106">
                  <c:v>5.0712680394185501</c:v>
                </c:pt>
                <c:pt idx="107">
                  <c:v>5.0362426632181716</c:v>
                </c:pt>
                <c:pt idx="108">
                  <c:v>5.0001544065823769</c:v>
                </c:pt>
                <c:pt idx="109">
                  <c:v>4.9630063723239237</c:v>
                </c:pt>
                <c:pt idx="110">
                  <c:v>4.924801679391785</c:v>
                </c:pt>
                <c:pt idx="111">
                  <c:v>4.8855434635874051</c:v>
                </c:pt>
                <c:pt idx="112">
                  <c:v>4.8452348782438932</c:v>
                </c:pt>
                <c:pt idx="113">
                  <c:v>4.8038790948683898</c:v>
                </c:pt>
                <c:pt idx="114">
                  <c:v>4.7614793037478842</c:v>
                </c:pt>
                <c:pt idx="115">
                  <c:v>4.7180387145188218</c:v>
                </c:pt>
                <c:pt idx="116">
                  <c:v>4.6735605567008474</c:v>
                </c:pt>
                <c:pt idx="117">
                  <c:v>4.6280480801950947</c:v>
                </c:pt>
                <c:pt idx="118">
                  <c:v>4.5815045557474523</c:v>
                </c:pt>
                <c:pt idx="119">
                  <c:v>4.5339332753772679</c:v>
                </c:pt>
                <c:pt idx="120">
                  <c:v>4.485337552772001</c:v>
                </c:pt>
                <c:pt idx="121">
                  <c:v>4.4357207236483305</c:v>
                </c:pt>
                <c:pt idx="122">
                  <c:v>4.3850861460802895</c:v>
                </c:pt>
                <c:pt idx="123">
                  <c:v>4.333437200794986</c:v>
                </c:pt>
                <c:pt idx="124">
                  <c:v>4.280777291436519</c:v>
                </c:pt>
                <c:pt idx="125">
                  <c:v>4.2271098447987008</c:v>
                </c:pt>
                <c:pt idx="126">
                  <c:v>4.1724383110272285</c:v>
                </c:pt>
                <c:pt idx="127">
                  <c:v>4.1167661637919526</c:v>
                </c:pt>
                <c:pt idx="128">
                  <c:v>4.060096900429909</c:v>
                </c:pt>
                <c:pt idx="129">
                  <c:v>4.0024340420597948</c:v>
                </c:pt>
                <c:pt idx="130">
                  <c:v>3.9437811336685775</c:v>
                </c:pt>
                <c:pt idx="131">
                  <c:v>3.8841417441709329</c:v>
                </c:pt>
                <c:pt idx="132">
                  <c:v>3.8235194664422205</c:v>
                </c:pt>
                <c:pt idx="133">
                  <c:v>3.7619179173257034</c:v>
                </c:pt>
                <c:pt idx="134">
                  <c:v>3.6993407376147283</c:v>
                </c:pt>
                <c:pt idx="135">
                  <c:v>3.6357915920105848</c:v>
                </c:pt>
                <c:pt idx="136">
                  <c:v>3.5712741690567604</c:v>
                </c:pt>
                <c:pt idx="137">
                  <c:v>3.505792181050309</c:v>
                </c:pt>
                <c:pt idx="138">
                  <c:v>3.4393493639310502</c:v>
                </c:pt>
                <c:pt idx="139">
                  <c:v>3.3719494771493181</c:v>
                </c:pt>
                <c:pt idx="140">
                  <c:v>3.3035963035129656</c:v>
                </c:pt>
                <c:pt idx="141">
                  <c:v>3.2342936490143339</c:v>
                </c:pt>
                <c:pt idx="142">
                  <c:v>3.1640453426378907</c:v>
                </c:pt>
                <c:pt idx="143">
                  <c:v>3.0928552361492305</c:v>
                </c:pt>
                <c:pt idx="144">
                  <c:v>3.0207272038661288</c:v>
                </c:pt>
                <c:pt idx="145">
                  <c:v>2.9476651424123297</c:v>
                </c:pt>
                <c:pt idx="146">
                  <c:v>2.8736729704547423</c:v>
                </c:pt>
                <c:pt idx="147">
                  <c:v>2.7987546284247129</c:v>
                </c:pt>
                <c:pt idx="148">
                  <c:v>2.7229140782240249</c:v>
                </c:pt>
                <c:pt idx="149">
                  <c:v>2.6461553029162777</c:v>
                </c:pt>
                <c:pt idx="150">
                  <c:v>2.5684823064042788</c:v>
                </c:pt>
                <c:pt idx="151">
                  <c:v>2.4898991130940762</c:v>
                </c:pt>
                <c:pt idx="152">
                  <c:v>2.4104097675462484</c:v>
                </c:pt>
                <c:pt idx="153">
                  <c:v>2.3300183341150551</c:v>
                </c:pt>
                <c:pt idx="154">
                  <c:v>2.2487288965760444</c:v>
                </c:pt>
                <c:pt idx="155">
                  <c:v>2.1665455577426989</c:v>
                </c:pt>
                <c:pt idx="156">
                  <c:v>2.0834724390726924</c:v>
                </c:pt>
                <c:pt idx="157">
                  <c:v>1.9995136802643163</c:v>
                </c:pt>
                <c:pt idx="158">
                  <c:v>1.9146734388436262</c:v>
                </c:pt>
                <c:pt idx="159">
                  <c:v>1.8289558897428428</c:v>
                </c:pt>
                <c:pt idx="160">
                  <c:v>1.7423652248705348</c:v>
                </c:pt>
                <c:pt idx="161">
                  <c:v>1.6549056526740946</c:v>
                </c:pt>
                <c:pt idx="162">
                  <c:v>1.5665813976950111</c:v>
                </c:pt>
                <c:pt idx="163">
                  <c:v>1.4773967001174271</c:v>
                </c:pt>
                <c:pt idx="164">
                  <c:v>1.387355815310461</c:v>
                </c:pt>
                <c:pt idx="165">
                  <c:v>1.2964630133647599</c:v>
                </c:pt>
                <c:pt idx="166">
                  <c:v>1.2047225786237361</c:v>
                </c:pt>
                <c:pt idx="167">
                  <c:v>1.1121388092099362</c:v>
                </c:pt>
                <c:pt idx="168">
                  <c:v>1.0187160165469689</c:v>
                </c:pt>
                <c:pt idx="169">
                  <c:v>0.92445852487741764</c:v>
                </c:pt>
                <c:pt idx="170">
                  <c:v>0.82937067077714477</c:v>
                </c:pt>
                <c:pt idx="171">
                  <c:v>0.73345680266638735</c:v>
                </c:pt>
                <c:pt idx="172">
                  <c:v>0.63672128031803266</c:v>
                </c:pt>
                <c:pt idx="173">
                  <c:v>0.53916847436344995</c:v>
                </c:pt>
                <c:pt idx="174">
                  <c:v>0.44080276579624522</c:v>
                </c:pt>
                <c:pt idx="175">
                  <c:v>0.34162854547429522</c:v>
                </c:pt>
                <c:pt idx="176">
                  <c:v>0.24165021362040584</c:v>
                </c:pt>
                <c:pt idx="177">
                  <c:v>0.14087217932193108</c:v>
                </c:pt>
                <c:pt idx="178">
                  <c:v>3.9298860029676849E-2</c:v>
                </c:pt>
                <c:pt idx="179">
                  <c:v>-6.3065318943593643E-2</c:v>
                </c:pt>
                <c:pt idx="180">
                  <c:v>-0.1662159249247484</c:v>
                </c:pt>
                <c:pt idx="181">
                  <c:v>-0.2701485183816722</c:v>
                </c:pt>
                <c:pt idx="182">
                  <c:v>-0.3748586534241628</c:v>
                </c:pt>
                <c:pt idx="183">
                  <c:v>-0.4803418783040605</c:v>
                </c:pt>
                <c:pt idx="184">
                  <c:v>-0.58659373591434238</c:v>
                </c:pt>
                <c:pt idx="185">
                  <c:v>-0.69360976428692311</c:v>
                </c:pt>
                <c:pt idx="186">
                  <c:v>-0.80138549708891005</c:v>
                </c:pt>
                <c:pt idx="187">
                  <c:v>-0.90991646411707228</c:v>
                </c:pt>
                <c:pt idx="188">
                  <c:v>-1.0191981917902904</c:v>
                </c:pt>
                <c:pt idx="189">
                  <c:v>-1.1292262036397605</c:v>
                </c:pt>
                <c:pt idx="190">
                  <c:v>-1.2399960207967378</c:v>
                </c:pt>
                <c:pt idx="191">
                  <c:v>-1.3515031624776088</c:v>
                </c:pt>
                <c:pt idx="192">
                  <c:v>-1.4637431464660937</c:v>
                </c:pt>
                <c:pt idx="193">
                  <c:v>-1.5767114895923835</c:v>
                </c:pt>
                <c:pt idx="194">
                  <c:v>-1.6904037082090284</c:v>
                </c:pt>
                <c:pt idx="195">
                  <c:v>-1.8048153186633973</c:v>
                </c:pt>
                <c:pt idx="196">
                  <c:v>-1.91994183776654</c:v>
                </c:pt>
                <c:pt idx="197">
                  <c:v>-2.0357787832582863</c:v>
                </c:pt>
                <c:pt idx="198">
                  <c:v>-2.1523216742684252</c:v>
                </c:pt>
                <c:pt idx="199">
                  <c:v>-2.269566031773818</c:v>
                </c:pt>
                <c:pt idx="200">
                  <c:v>-2.3875073790512964</c:v>
                </c:pt>
                <c:pt idx="201">
                  <c:v>-2.5061412421262146</c:v>
                </c:pt>
                <c:pt idx="202">
                  <c:v>-2.6254631502165209</c:v>
                </c:pt>
                <c:pt idx="203">
                  <c:v>-2.745468636172228</c:v>
                </c:pt>
                <c:pt idx="204">
                  <c:v>-2.8661532369101623</c:v>
                </c:pt>
                <c:pt idx="205">
                  <c:v>-2.9875124938438828</c:v>
                </c:pt>
                <c:pt idx="206">
                  <c:v>-3.1095419533086601</c:v>
                </c:pt>
                <c:pt idx="207">
                  <c:v>-3.2322371669814189</c:v>
                </c:pt>
                <c:pt idx="208">
                  <c:v>-3.3555936922955496</c:v>
                </c:pt>
                <c:pt idx="209">
                  <c:v>-3.4796070928504967</c:v>
                </c:pt>
                <c:pt idx="210">
                  <c:v>-3.6042729388160435</c:v>
                </c:pt>
                <c:pt idx="211">
                  <c:v>-3.7295868073312146</c:v>
                </c:pt>
                <c:pt idx="212">
                  <c:v>-3.8555442828977204</c:v>
                </c:pt>
                <c:pt idx="213">
                  <c:v>-3.9821409577678804</c:v>
                </c:pt>
                <c:pt idx="214">
                  <c:v>-4.1093724323269551</c:v>
                </c:pt>
                <c:pt idx="215">
                  <c:v>-4.237234315469836</c:v>
                </c:pt>
                <c:pt idx="216">
                  <c:v>-4.3657222249720293</c:v>
                </c:pt>
                <c:pt idx="217">
                  <c:v>-4.4948317878548991</c:v>
                </c:pt>
                <c:pt idx="218">
                  <c:v>-4.6245586407451071</c:v>
                </c:pt>
                <c:pt idx="219">
                  <c:v>-4.7548984302282218</c:v>
                </c:pt>
                <c:pt idx="220">
                  <c:v>-4.885846813196455</c:v>
                </c:pt>
                <c:pt idx="221">
                  <c:v>-5.0173994571904945</c:v>
                </c:pt>
                <c:pt idx="222">
                  <c:v>-5.1495520407354052</c:v>
                </c:pt>
                <c:pt idx="223">
                  <c:v>-5.2823002536705683</c:v>
                </c:pt>
                <c:pt idx="224">
                  <c:v>-5.4156397974736468</c:v>
                </c:pt>
                <c:pt idx="225">
                  <c:v>-5.5495663855785562</c:v>
                </c:pt>
                <c:pt idx="226">
                  <c:v>-5.6840757436874219</c:v>
                </c:pt>
                <c:pt idx="227">
                  <c:v>-5.8191636100765178</c:v>
                </c:pt>
                <c:pt idx="228">
                  <c:v>-5.9548257358961845</c:v>
                </c:pt>
                <c:pt idx="229">
                  <c:v>-6.0910578854647079</c:v>
                </c:pt>
                <c:pt idx="230">
                  <c:v>-6.2278558365561762</c:v>
                </c:pt>
                <c:pt idx="231">
                  <c:v>-6.3652153806823035</c:v>
                </c:pt>
                <c:pt idx="232">
                  <c:v>-6.5031323233682308</c:v>
                </c:pt>
                <c:pt idx="233">
                  <c:v>-6.6416024844223154</c:v>
                </c:pt>
                <c:pt idx="234">
                  <c:v>-6.7806216981999157</c:v>
                </c:pt>
                <c:pt idx="235">
                  <c:v>-6.9201858138611847</c:v>
                </c:pt>
                <c:pt idx="236">
                  <c:v>-7.0602906956228928</c:v>
                </c:pt>
                <c:pt idx="237">
                  <c:v>-7.2009322230042958</c:v>
                </c:pt>
                <c:pt idx="238">
                  <c:v>-7.3421062910670694</c:v>
                </c:pt>
                <c:pt idx="239">
                  <c:v>-7.4838088106493306</c:v>
                </c:pt>
                <c:pt idx="240">
                  <c:v>-7.6260357085937827</c:v>
                </c:pt>
                <c:pt idx="241">
                  <c:v>-7.7687829279699985</c:v>
                </c:pt>
                <c:pt idx="242">
                  <c:v>-7.9120464282908793</c:v>
                </c:pt>
                <c:pt idx="243">
                  <c:v>-8.0558221857233221</c:v>
                </c:pt>
                <c:pt idx="244">
                  <c:v>-8.2001061932931218</c:v>
                </c:pt>
                <c:pt idx="245">
                  <c:v>-8.3448944610841593</c:v>
                </c:pt>
                <c:pt idx="246">
                  <c:v>-8.4901830164318888</c:v>
                </c:pt>
                <c:pt idx="247">
                  <c:v>-8.6359679041111956</c:v>
                </c:pt>
                <c:pt idx="248">
                  <c:v>-8.7822451865186313</c:v>
                </c:pt>
                <c:pt idx="249">
                  <c:v>-8.9290109438490965</c:v>
                </c:pt>
                <c:pt idx="250">
                  <c:v>-9.076261274266999</c:v>
                </c:pt>
                <c:pt idx="251">
                  <c:v>-9.2239922940719392</c:v>
                </c:pt>
                <c:pt idx="252">
                  <c:v>-9.3722001378589663</c:v>
                </c:pt>
                <c:pt idx="253">
                  <c:v>-9.5208809586734606</c:v>
                </c:pt>
                <c:pt idx="254">
                  <c:v>-9.6700309281606742</c:v>
                </c:pt>
                <c:pt idx="255">
                  <c:v>-9.8196462367100068</c:v>
                </c:pt>
                <c:pt idx="256">
                  <c:v>-9.9697230935940411</c:v>
                </c:pt>
                <c:pt idx="257">
                  <c:v>-10.120257727102407</c:v>
                </c:pt>
                <c:pt idx="258">
                  <c:v>-10.271246384670523</c:v>
                </c:pt>
                <c:pt idx="259">
                  <c:v>-10.422685333003271</c:v>
                </c:pt>
                <c:pt idx="260">
                  <c:v>-10.57457085819366</c:v>
                </c:pt>
                <c:pt idx="261">
                  <c:v>-10.726899265836526</c:v>
                </c:pt>
                <c:pt idx="262">
                  <c:v>-10.879666881137343</c:v>
                </c:pt>
                <c:pt idx="263">
                  <c:v>-11.032870049016184</c:v>
                </c:pt>
                <c:pt idx="264">
                  <c:v>-11.186505134206898</c:v>
                </c:pt>
                <c:pt idx="265">
                  <c:v>-11.340568521351575</c:v>
                </c:pt>
                <c:pt idx="266">
                  <c:v>-11.495056615090324</c:v>
                </c:pt>
                <c:pt idx="267">
                  <c:v>-11.649965840146466</c:v>
                </c:pt>
                <c:pt idx="268">
                  <c:v>-11.805292641407172</c:v>
                </c:pt>
                <c:pt idx="269">
                  <c:v>-11.961033483999616</c:v>
                </c:pt>
                <c:pt idx="270">
                  <c:v>-12.117184853362707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'13ft'!$G$18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0.12031215927417761</c:v>
                </c:pt>
                <c:pt idx="2">
                  <c:v>0.24006857261490011</c:v>
                </c:pt>
                <c:pt idx="3">
                  <c:v>0.35927697046162321</c:v>
                </c:pt>
                <c:pt idx="4">
                  <c:v>0.47794493474470895</c:v>
                </c:pt>
                <c:pt idx="5">
                  <c:v>0.59607990213027451</c:v>
                </c:pt>
                <c:pt idx="6">
                  <c:v>0.71368916715909159</c:v>
                </c:pt>
                <c:pt idx="7">
                  <c:v>0.83077988528318736</c:v>
                </c:pt>
                <c:pt idx="8">
                  <c:v>0.94735907580365297</c:v>
                </c:pt>
                <c:pt idx="9">
                  <c:v>1.0634336247130216</c:v>
                </c:pt>
                <c:pt idx="10">
                  <c:v>1.179010287445448</c:v>
                </c:pt>
                <c:pt idx="11">
                  <c:v>1.2940956915377917</c:v>
                </c:pt>
                <c:pt idx="12">
                  <c:v>1.4086963392045895</c:v>
                </c:pt>
                <c:pt idx="13">
                  <c:v>1.522818609829784</c:v>
                </c:pt>
                <c:pt idx="14">
                  <c:v>1.636468762377973</c:v>
                </c:pt>
                <c:pt idx="15">
                  <c:v>1.7496529377278367</c:v>
                </c:pt>
                <c:pt idx="16">
                  <c:v>1.8623771609303046</c:v>
                </c:pt>
                <c:pt idx="17">
                  <c:v>1.9746473433939342</c:v>
                </c:pt>
                <c:pt idx="18">
                  <c:v>2.0864692849998829</c:v>
                </c:pt>
                <c:pt idx="19">
                  <c:v>2.1978486761487743</c:v>
                </c:pt>
                <c:pt idx="20">
                  <c:v>2.3087910997416814</c:v>
                </c:pt>
                <c:pt idx="21">
                  <c:v>2.4193020330973782</c:v>
                </c:pt>
                <c:pt idx="22">
                  <c:v>2.5293868498079357</c:v>
                </c:pt>
                <c:pt idx="23">
                  <c:v>2.6390508215346822</c:v>
                </c:pt>
                <c:pt idx="24">
                  <c:v>2.7482991197464761</c:v>
                </c:pt>
                <c:pt idx="25">
                  <c:v>2.8571368174021887</c:v>
                </c:pt>
                <c:pt idx="26">
                  <c:v>2.9655688905792368</c:v>
                </c:pt>
                <c:pt idx="27">
                  <c:v>3.0736002200499546</c:v>
                </c:pt>
                <c:pt idx="28">
                  <c:v>3.1812355928075458</c:v>
                </c:pt>
                <c:pt idx="29">
                  <c:v>3.2884797035433126</c:v>
                </c:pt>
                <c:pt idx="30">
                  <c:v>3.395337156076816</c:v>
                </c:pt>
                <c:pt idx="31">
                  <c:v>3.5018124647405822</c:v>
                </c:pt>
                <c:pt idx="32">
                  <c:v>3.6079100557209336</c:v>
                </c:pt>
                <c:pt idx="33">
                  <c:v>3.7136342683564911</c:v>
                </c:pt>
                <c:pt idx="34">
                  <c:v>3.8189893563958583</c:v>
                </c:pt>
                <c:pt idx="35">
                  <c:v>3.9239794892159732</c:v>
                </c:pt>
                <c:pt idx="36">
                  <c:v>4.0286087530025823</c:v>
                </c:pt>
                <c:pt idx="37">
                  <c:v>4.1328811518942734</c:v>
                </c:pt>
                <c:pt idx="38">
                  <c:v>4.2368006090914685</c:v>
                </c:pt>
                <c:pt idx="39">
                  <c:v>4.340370967931773</c:v>
                </c:pt>
                <c:pt idx="40">
                  <c:v>4.44359599293304</c:v>
                </c:pt>
                <c:pt idx="41">
                  <c:v>4.546479370805506</c:v>
                </c:pt>
                <c:pt idx="42">
                  <c:v>4.649024711434329</c:v>
                </c:pt>
                <c:pt idx="43">
                  <c:v>4.7512355488338418</c:v>
                </c:pt>
                <c:pt idx="44">
                  <c:v>4.853115342074827</c:v>
                </c:pt>
                <c:pt idx="45">
                  <c:v>4.9546674761861063</c:v>
                </c:pt>
                <c:pt idx="46">
                  <c:v>5.0558952630317107</c:v>
                </c:pt>
                <c:pt idx="47">
                  <c:v>5.1568019421649058</c:v>
                </c:pt>
                <c:pt idx="48">
                  <c:v>5.2573906816603184</c:v>
                </c:pt>
                <c:pt idx="49">
                  <c:v>5.357664578925406</c:v>
                </c:pt>
                <c:pt idx="50">
                  <c:v>5.4576266614925055</c:v>
                </c:pt>
                <c:pt idx="51">
                  <c:v>5.5572798877926717</c:v>
                </c:pt>
                <c:pt idx="52">
                  <c:v>5.6566271479125181</c:v>
                </c:pt>
                <c:pt idx="53">
                  <c:v>5.7556712643352563</c:v>
                </c:pt>
                <c:pt idx="54">
                  <c:v>5.8544149926671158</c:v>
                </c:pt>
                <c:pt idx="55">
                  <c:v>5.9528610223503176</c:v>
                </c:pt>
                <c:pt idx="56">
                  <c:v>6.051011977363757</c:v>
                </c:pt>
                <c:pt idx="57">
                  <c:v>6.148870416912537</c:v>
                </c:pt>
                <c:pt idx="58">
                  <c:v>6.2464388361074876</c:v>
                </c:pt>
                <c:pt idx="59">
                  <c:v>6.3437196666357707</c:v>
                </c:pt>
                <c:pt idx="60">
                  <c:v>6.4407152774236707</c:v>
                </c:pt>
                <c:pt idx="61">
                  <c:v>6.5374279752926379</c:v>
                </c:pt>
                <c:pt idx="62">
                  <c:v>6.6338600056096348</c:v>
                </c:pt>
                <c:pt idx="63">
                  <c:v>6.7300135529328182</c:v>
                </c:pt>
                <c:pt idx="64">
                  <c:v>6.825890741653553</c:v>
                </c:pt>
                <c:pt idx="65">
                  <c:v>6.9214936366357334</c:v>
                </c:pt>
                <c:pt idx="66">
                  <c:v>7.0168242438533577</c:v>
                </c:pt>
                <c:pt idx="67">
                  <c:v>7.1118845110272719</c:v>
                </c:pt>
                <c:pt idx="68">
                  <c:v>7.2066763282619632</c:v>
                </c:pt>
                <c:pt idx="69">
                  <c:v>7.3012015286832428</c:v>
                </c:pt>
                <c:pt idx="70">
                  <c:v>7.3954618890776374</c:v>
                </c:pt>
                <c:pt idx="71">
                  <c:v>7.4894591305342484</c:v>
                </c:pt>
                <c:pt idx="72">
                  <c:v>7.5831949190898111</c:v>
                </c:pt>
                <c:pt idx="73">
                  <c:v>7.6766708663776324</c:v>
                </c:pt>
                <c:pt idx="74">
                  <c:v>7.7698885302810545</c:v>
                </c:pt>
                <c:pt idx="75">
                  <c:v>7.8628494155920272</c:v>
                </c:pt>
                <c:pt idx="76">
                  <c:v>7.9555549746753371</c:v>
                </c:pt>
                <c:pt idx="77">
                  <c:v>8.0480066081389836</c:v>
                </c:pt>
                <c:pt idx="78">
                  <c:v>8.1402056655111537</c:v>
                </c:pt>
                <c:pt idx="79">
                  <c:v>8.2321534459241636</c:v>
                </c:pt>
                <c:pt idx="80">
                  <c:v>8.3238511988057375</c:v>
                </c:pt>
                <c:pt idx="81">
                  <c:v>8.4153001245778718</c:v>
                </c:pt>
                <c:pt idx="82">
                  <c:v>8.5065013753635412</c:v>
                </c:pt>
                <c:pt idx="83">
                  <c:v>8.5974560557014126</c:v>
                </c:pt>
                <c:pt idx="84">
                  <c:v>8.6881652232686779</c:v>
                </c:pt>
                <c:pt idx="85">
                  <c:v>8.7786298896121</c:v>
                </c:pt>
                <c:pt idx="86">
                  <c:v>8.868851020887254</c:v>
                </c:pt>
                <c:pt idx="87">
                  <c:v>8.9588295386059595</c:v>
                </c:pt>
                <c:pt idx="88">
                  <c:v>9.0485663203917888</c:v>
                </c:pt>
                <c:pt idx="89">
                  <c:v>9.1380622007435299</c:v>
                </c:pt>
                <c:pt idx="90">
                  <c:v>9.2273179718064142</c:v>
                </c:pt>
                <c:pt idx="91">
                  <c:v>9.3163343841508706</c:v>
                </c:pt>
                <c:pt idx="92">
                  <c:v>9.4051121475585422</c:v>
                </c:pt>
                <c:pt idx="93">
                  <c:v>9.4936519318152364</c:v>
                </c:pt>
                <c:pt idx="94">
                  <c:v>9.5819543675104519</c:v>
                </c:pt>
                <c:pt idx="95">
                  <c:v>9.6700200468430992</c:v>
                </c:pt>
                <c:pt idx="96">
                  <c:v>9.7578495244329613</c:v>
                </c:pt>
                <c:pt idx="97">
                  <c:v>9.8454433181374643</c:v>
                </c:pt>
                <c:pt idx="98">
                  <c:v>9.9328019098732376</c:v>
                </c:pt>
                <c:pt idx="99">
                  <c:v>10.019925746441967</c:v>
                </c:pt>
                <c:pt idx="100">
                  <c:v>10.106815240359994</c:v>
                </c:pt>
                <c:pt idx="101">
                  <c:v>10.193470770691111</c:v>
                </c:pt>
                <c:pt idx="102">
                  <c:v>10.279892683881958</c:v>
                </c:pt>
                <c:pt idx="103">
                  <c:v>10.366081294599454</c:v>
                </c:pt>
                <c:pt idx="104">
                  <c:v>10.452036886569642</c:v>
                </c:pt>
                <c:pt idx="105">
                  <c:v>10.537759713417355</c:v>
                </c:pt>
                <c:pt idx="106">
                  <c:v>10.623249999506077</c:v>
                </c:pt>
                <c:pt idx="107">
                  <c:v>10.708507940777395</c:v>
                </c:pt>
                <c:pt idx="108">
                  <c:v>10.793533705589402</c:v>
                </c:pt>
                <c:pt idx="109">
                  <c:v>10.878327435553471</c:v>
                </c:pt>
                <c:pt idx="110">
                  <c:v>10.962889246368761</c:v>
                </c:pt>
                <c:pt idx="111">
                  <c:v>11.047219228653868</c:v>
                </c:pt>
                <c:pt idx="112">
                  <c:v>11.131317448775022</c:v>
                </c:pt>
                <c:pt idx="113">
                  <c:v>11.215183949670264</c:v>
                </c:pt>
                <c:pt idx="114">
                  <c:v>11.298818751669003</c:v>
                </c:pt>
                <c:pt idx="115">
                  <c:v>11.38222185330644</c:v>
                </c:pt>
                <c:pt idx="116">
                  <c:v>11.465393232132282</c:v>
                </c:pt>
                <c:pt idx="117">
                  <c:v>11.548332845513258</c:v>
                </c:pt>
                <c:pt idx="118">
                  <c:v>11.631040631428915</c:v>
                </c:pt>
                <c:pt idx="119">
                  <c:v>11.713516509260224</c:v>
                </c:pt>
                <c:pt idx="120">
                  <c:v>11.795760380570522</c:v>
                </c:pt>
                <c:pt idx="121">
                  <c:v>11.877772129878363</c:v>
                </c:pt>
                <c:pt idx="122">
                  <c:v>11.959551625421849</c:v>
                </c:pt>
                <c:pt idx="123">
                  <c:v>12.041098719914057</c:v>
                </c:pt>
                <c:pt idx="124">
                  <c:v>12.122413251289162</c:v>
                </c:pt>
                <c:pt idx="125">
                  <c:v>12.20349504343894</c:v>
                </c:pt>
                <c:pt idx="126">
                  <c:v>12.284343906939286</c:v>
                </c:pt>
                <c:pt idx="127">
                  <c:v>12.364959639766475</c:v>
                </c:pt>
                <c:pt idx="128">
                  <c:v>12.445342028002841</c:v>
                </c:pt>
                <c:pt idx="129">
                  <c:v>12.525490846531659</c:v>
                </c:pt>
                <c:pt idx="130">
                  <c:v>12.605405859720946</c:v>
                </c:pt>
                <c:pt idx="131">
                  <c:v>12.685086822095995</c:v>
                </c:pt>
                <c:pt idx="132">
                  <c:v>12.764533479000425</c:v>
                </c:pt>
                <c:pt idx="133">
                  <c:v>12.843745567245582</c:v>
                </c:pt>
                <c:pt idx="134">
                  <c:v>12.922722815748122</c:v>
                </c:pt>
                <c:pt idx="135">
                  <c:v>13.00146494615565</c:v>
                </c:pt>
                <c:pt idx="136">
                  <c:v>13.079971673460298</c:v>
                </c:pt>
                <c:pt idx="137">
                  <c:v>13.158242706600126</c:v>
                </c:pt>
                <c:pt idx="138">
                  <c:v>13.236277749048281</c:v>
                </c:pt>
                <c:pt idx="139">
                  <c:v>13.314076499389838</c:v>
                </c:pt>
                <c:pt idx="140">
                  <c:v>13.391638651886279</c:v>
                </c:pt>
                <c:pt idx="141">
                  <c:v>13.468963897027573</c:v>
                </c:pt>
                <c:pt idx="142">
                  <c:v>13.546051922071834</c:v>
                </c:pt>
                <c:pt idx="143">
                  <c:v>13.622902411572568</c:v>
                </c:pt>
                <c:pt idx="144">
                  <c:v>13.69951504789349</c:v>
                </c:pt>
                <c:pt idx="145">
                  <c:v>13.775889511710961</c:v>
                </c:pt>
                <c:pt idx="146">
                  <c:v>13.852025482504052</c:v>
                </c:pt>
                <c:pt idx="147">
                  <c:v>13.927922639032307</c:v>
                </c:pt>
                <c:pt idx="148">
                  <c:v>14.003580659801226</c:v>
                </c:pt>
                <c:pt idx="149">
                  <c:v>14.078999223515565</c:v>
                </c:pt>
                <c:pt idx="150">
                  <c:v>14.154178009520505</c:v>
                </c:pt>
                <c:pt idx="151">
                  <c:v>14.229116698230786</c:v>
                </c:pt>
                <c:pt idx="152">
                  <c:v>14.303814971547887</c:v>
                </c:pt>
                <c:pt idx="153">
                  <c:v>14.378272513265356</c:v>
                </c:pt>
                <c:pt idx="154">
                  <c:v>14.452489009462404</c:v>
                </c:pt>
                <c:pt idx="155">
                  <c:v>14.526464148885848</c:v>
                </c:pt>
                <c:pt idx="156">
                  <c:v>14.600197623320561</c:v>
                </c:pt>
                <c:pt idx="157">
                  <c:v>14.673689127948514</c:v>
                </c:pt>
                <c:pt idx="158">
                  <c:v>14.746938361696559</c:v>
                </c:pt>
                <c:pt idx="159">
                  <c:v>14.819945027573093</c:v>
                </c:pt>
                <c:pt idx="160">
                  <c:v>14.892708832993717</c:v>
                </c:pt>
                <c:pt idx="161">
                  <c:v>14.965229490096055</c:v>
                </c:pt>
                <c:pt idx="162">
                  <c:v>15.037506716043858</c:v>
                </c:pt>
                <c:pt idx="163">
                  <c:v>15.109540233320557</c:v>
                </c:pt>
                <c:pt idx="164">
                  <c:v>15.181329770012407</c:v>
                </c:pt>
                <c:pt idx="165">
                  <c:v>15.252875060081376</c:v>
                </c:pt>
                <c:pt idx="166">
                  <c:v>15.324175843627927</c:v>
                </c:pt>
                <c:pt idx="167">
                  <c:v>15.39523186714387</c:v>
                </c:pt>
                <c:pt idx="168">
                  <c:v>15.466042883755419</c:v>
                </c:pt>
                <c:pt idx="169">
                  <c:v>15.53660865345662</c:v>
                </c:pt>
                <c:pt idx="170">
                  <c:v>15.606928943333322</c:v>
                </c:pt>
                <c:pt idx="171">
                  <c:v>15.677003527777844</c:v>
                </c:pt>
                <c:pt idx="172">
                  <c:v>15.746832188694487</c:v>
                </c:pt>
                <c:pt idx="173">
                  <c:v>15.816414715696078</c:v>
                </c:pt>
                <c:pt idx="174">
                  <c:v>15.885750906291692</c:v>
                </c:pt>
                <c:pt idx="175">
                  <c:v>15.954840566065714</c:v>
                </c:pt>
                <c:pt idx="176">
                  <c:v>16.023683508848411</c:v>
                </c:pt>
                <c:pt idx="177">
                  <c:v>16.092279556878175</c:v>
                </c:pt>
                <c:pt idx="178">
                  <c:v>16.160628540955589</c:v>
                </c:pt>
                <c:pt idx="179">
                  <c:v>16.228730300589486</c:v>
                </c:pt>
                <c:pt idx="180">
                  <c:v>16.296584684135169</c:v>
                </c:pt>
                <c:pt idx="181">
                  <c:v>16.364191548924925</c:v>
                </c:pt>
                <c:pt idx="182">
                  <c:v>16.431550761391019</c:v>
                </c:pt>
                <c:pt idx="183">
                  <c:v>16.498662197181314</c:v>
                </c:pt>
                <c:pt idx="184">
                  <c:v>16.565525741267678</c:v>
                </c:pt>
                <c:pt idx="185">
                  <c:v>16.632141288047318</c:v>
                </c:pt>
                <c:pt idx="186">
                  <c:v>16.69850874143723</c:v>
                </c:pt>
                <c:pt idx="187">
                  <c:v>16.764628014961868</c:v>
                </c:pt>
                <c:pt idx="188">
                  <c:v>16.830499031834233</c:v>
                </c:pt>
                <c:pt idx="189">
                  <c:v>16.896121725030508</c:v>
                </c:pt>
                <c:pt idx="190">
                  <c:v>16.961496037358383</c:v>
                </c:pt>
                <c:pt idx="191">
                  <c:v>17.026621921519236</c:v>
                </c:pt>
                <c:pt idx="192">
                  <c:v>17.09149934016429</c:v>
                </c:pt>
                <c:pt idx="193">
                  <c:v>17.156128265944925</c:v>
                </c:pt>
                <c:pt idx="194">
                  <c:v>17.220508681557252</c:v>
                </c:pt>
                <c:pt idx="195">
                  <c:v>17.284640579781122</c:v>
                </c:pt>
                <c:pt idx="196">
                  <c:v>17.348523963513678</c:v>
                </c:pt>
                <c:pt idx="197">
                  <c:v>17.412158845797617</c:v>
                </c:pt>
                <c:pt idx="198">
                  <c:v>17.475545249844281</c:v>
                </c:pt>
                <c:pt idx="199">
                  <c:v>17.538683209051708</c:v>
                </c:pt>
                <c:pt idx="200">
                  <c:v>17.601572767017799</c:v>
                </c:pt>
                <c:pt idx="201">
                  <c:v>17.664213977548702</c:v>
                </c:pt>
                <c:pt idx="202">
                  <c:v>17.72660690466256</c:v>
                </c:pt>
                <c:pt idx="203">
                  <c:v>17.788751622588748</c:v>
                </c:pt>
                <c:pt idx="204">
                  <c:v>17.850648215762721</c:v>
                </c:pt>
                <c:pt idx="205">
                  <c:v>17.912296778816607</c:v>
                </c:pt>
                <c:pt idx="206">
                  <c:v>17.973697416565642</c:v>
                </c:pt>
                <c:pt idx="207">
                  <c:v>18.034850243990604</c:v>
                </c:pt>
                <c:pt idx="208">
                  <c:v>18.095755386216322</c:v>
                </c:pt>
                <c:pt idx="209">
                  <c:v>18.156412978486415</c:v>
                </c:pt>
                <c:pt idx="210">
                  <c:v>18.216823166134365</c:v>
                </c:pt>
                <c:pt idx="211">
                  <c:v>18.276986104551014</c:v>
                </c:pt>
                <c:pt idx="212">
                  <c:v>18.336901959148619</c:v>
                </c:pt>
                <c:pt idx="213">
                  <c:v>18.396570905321578</c:v>
                </c:pt>
                <c:pt idx="214">
                  <c:v>18.455993128403918</c:v>
                </c:pt>
                <c:pt idx="215">
                  <c:v>18.515168823623661</c:v>
                </c:pt>
                <c:pt idx="216">
                  <c:v>18.57409819605417</c:v>
                </c:pt>
                <c:pt idx="217">
                  <c:v>18.63278146056258</c:v>
                </c:pt>
                <c:pt idx="218">
                  <c:v>18.691218841755408</c:v>
                </c:pt>
                <c:pt idx="219">
                  <c:v>18.749410573921438</c:v>
                </c:pt>
                <c:pt idx="220">
                  <c:v>18.807356900972</c:v>
                </c:pt>
                <c:pt idx="221">
                  <c:v>18.865058076378709</c:v>
                </c:pt>
                <c:pt idx="222">
                  <c:v>18.922514363108789</c:v>
                </c:pt>
                <c:pt idx="223">
                  <c:v>18.979726033558027</c:v>
                </c:pt>
                <c:pt idx="224">
                  <c:v>19.036693369481512</c:v>
                </c:pt>
                <c:pt idx="225">
                  <c:v>19.093416661922181</c:v>
                </c:pt>
                <c:pt idx="226">
                  <c:v>19.14989621113731</c:v>
                </c:pt>
                <c:pt idx="227">
                  <c:v>19.206132326523015</c:v>
                </c:pt>
                <c:pt idx="228">
                  <c:v>19.262125326536832</c:v>
                </c:pt>
                <c:pt idx="229">
                  <c:v>19.317875538618487</c:v>
                </c:pt>
                <c:pt idx="230">
                  <c:v>19.373383299108916</c:v>
                </c:pt>
                <c:pt idx="231">
                  <c:v>19.428648953167617</c:v>
                </c:pt>
                <c:pt idx="232">
                  <c:v>19.483672854688429</c:v>
                </c:pt>
                <c:pt idx="233">
                  <c:v>19.538455366213778</c:v>
                </c:pt>
                <c:pt idx="234">
                  <c:v>19.592996858847496</c:v>
                </c:pt>
                <c:pt idx="235">
                  <c:v>19.647297712166271</c:v>
                </c:pt>
                <c:pt idx="236">
                  <c:v>19.701358314129809</c:v>
                </c:pt>
                <c:pt idx="237">
                  <c:v>19.755179060989757</c:v>
                </c:pt>
                <c:pt idx="238">
                  <c:v>19.808760357197475</c:v>
                </c:pt>
                <c:pt idx="239">
                  <c:v>19.862102615310718</c:v>
                </c:pt>
                <c:pt idx="240">
                  <c:v>19.915206255899296</c:v>
                </c:pt>
                <c:pt idx="241">
                  <c:v>19.968071707449752</c:v>
                </c:pt>
                <c:pt idx="242">
                  <c:v>20.020699406269156</c:v>
                </c:pt>
                <c:pt idx="243">
                  <c:v>20.073089796388061</c:v>
                </c:pt>
                <c:pt idx="244">
                  <c:v>20.125243329462656</c:v>
                </c:pt>
                <c:pt idx="245">
                  <c:v>20.177160464676223</c:v>
                </c:pt>
                <c:pt idx="246">
                  <c:v>20.228841668639909</c:v>
                </c:pt>
                <c:pt idx="247">
                  <c:v>20.280287415292879</c:v>
                </c:pt>
                <c:pt idx="248">
                  <c:v>20.331498185801941</c:v>
                </c:pt>
                <c:pt idx="249">
                  <c:v>20.382474468460636</c:v>
                </c:pt>
                <c:pt idx="250">
                  <c:v>20.433216758587875</c:v>
                </c:pt>
                <c:pt idx="251">
                  <c:v>20.483725558426197</c:v>
                </c:pt>
                <c:pt idx="252">
                  <c:v>20.53400137703964</c:v>
                </c:pt>
                <c:pt idx="253">
                  <c:v>20.584044730211318</c:v>
                </c:pt>
                <c:pt idx="254">
                  <c:v>20.633856140340729</c:v>
                </c:pt>
                <c:pt idx="255">
                  <c:v>20.683436136340859</c:v>
                </c:pt>
                <c:pt idx="256">
                  <c:v>20.732785253535088</c:v>
                </c:pt>
                <c:pt idx="257">
                  <c:v>20.781904033553985</c:v>
                </c:pt>
                <c:pt idx="258">
                  <c:v>20.830793024231998</c:v>
                </c:pt>
                <c:pt idx="259">
                  <c:v>20.879452779504099</c:v>
                </c:pt>
                <c:pt idx="260">
                  <c:v>20.927883859302419</c:v>
                </c:pt>
                <c:pt idx="261">
                  <c:v>20.97608682945291</c:v>
                </c:pt>
                <c:pt idx="262">
                  <c:v>21.024062261572059</c:v>
                </c:pt>
                <c:pt idx="263">
                  <c:v>21.071810732963716</c:v>
                </c:pt>
                <c:pt idx="264">
                  <c:v>21.119332826516043</c:v>
                </c:pt>
                <c:pt idx="265">
                  <c:v>21.166629130598633</c:v>
                </c:pt>
                <c:pt idx="266">
                  <c:v>21.213700238959838</c:v>
                </c:pt>
                <c:pt idx="267">
                  <c:v>21.260546750624314</c:v>
                </c:pt>
                <c:pt idx="268">
                  <c:v>21.307169269790833</c:v>
                </c:pt>
                <c:pt idx="269">
                  <c:v>21.353568405730392</c:v>
                </c:pt>
                <c:pt idx="270">
                  <c:v>21.399744772684627</c:v>
                </c:pt>
              </c:numCache>
            </c:numRef>
          </c:xVal>
          <c:yVal>
            <c:numRef>
              <c:f>'13ft'!$G$19:$G$289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'13ft'!$H$18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0.12031215927417761</c:v>
                </c:pt>
                <c:pt idx="2">
                  <c:v>0.24006857261490011</c:v>
                </c:pt>
                <c:pt idx="3">
                  <c:v>0.35927697046162321</c:v>
                </c:pt>
                <c:pt idx="4">
                  <c:v>0.47794493474470895</c:v>
                </c:pt>
                <c:pt idx="5">
                  <c:v>0.59607990213027451</c:v>
                </c:pt>
                <c:pt idx="6">
                  <c:v>0.71368916715909159</c:v>
                </c:pt>
                <c:pt idx="7">
                  <c:v>0.83077988528318736</c:v>
                </c:pt>
                <c:pt idx="8">
                  <c:v>0.94735907580365297</c:v>
                </c:pt>
                <c:pt idx="9">
                  <c:v>1.0634336247130216</c:v>
                </c:pt>
                <c:pt idx="10">
                  <c:v>1.179010287445448</c:v>
                </c:pt>
                <c:pt idx="11">
                  <c:v>1.2940956915377917</c:v>
                </c:pt>
                <c:pt idx="12">
                  <c:v>1.4086963392045895</c:v>
                </c:pt>
                <c:pt idx="13">
                  <c:v>1.522818609829784</c:v>
                </c:pt>
                <c:pt idx="14">
                  <c:v>1.636468762377973</c:v>
                </c:pt>
                <c:pt idx="15">
                  <c:v>1.7496529377278367</c:v>
                </c:pt>
                <c:pt idx="16">
                  <c:v>1.8623771609303046</c:v>
                </c:pt>
                <c:pt idx="17">
                  <c:v>1.9746473433939342</c:v>
                </c:pt>
                <c:pt idx="18">
                  <c:v>2.0864692849998829</c:v>
                </c:pt>
                <c:pt idx="19">
                  <c:v>2.1978486761487743</c:v>
                </c:pt>
                <c:pt idx="20">
                  <c:v>2.3087910997416814</c:v>
                </c:pt>
                <c:pt idx="21">
                  <c:v>2.4193020330973782</c:v>
                </c:pt>
                <c:pt idx="22">
                  <c:v>2.5293868498079357</c:v>
                </c:pt>
                <c:pt idx="23">
                  <c:v>2.6390508215346822</c:v>
                </c:pt>
                <c:pt idx="24">
                  <c:v>2.7482991197464761</c:v>
                </c:pt>
                <c:pt idx="25">
                  <c:v>2.8571368174021887</c:v>
                </c:pt>
                <c:pt idx="26">
                  <c:v>2.9655688905792368</c:v>
                </c:pt>
                <c:pt idx="27">
                  <c:v>3.0736002200499546</c:v>
                </c:pt>
                <c:pt idx="28">
                  <c:v>3.1812355928075458</c:v>
                </c:pt>
                <c:pt idx="29">
                  <c:v>3.2884797035433126</c:v>
                </c:pt>
                <c:pt idx="30">
                  <c:v>3.395337156076816</c:v>
                </c:pt>
                <c:pt idx="31">
                  <c:v>3.5018124647405822</c:v>
                </c:pt>
                <c:pt idx="32">
                  <c:v>3.6079100557209336</c:v>
                </c:pt>
                <c:pt idx="33">
                  <c:v>3.7136342683564911</c:v>
                </c:pt>
                <c:pt idx="34">
                  <c:v>3.8189893563958583</c:v>
                </c:pt>
                <c:pt idx="35">
                  <c:v>3.9239794892159732</c:v>
                </c:pt>
                <c:pt idx="36">
                  <c:v>4.0286087530025823</c:v>
                </c:pt>
                <c:pt idx="37">
                  <c:v>4.1328811518942734</c:v>
                </c:pt>
                <c:pt idx="38">
                  <c:v>4.2368006090914685</c:v>
                </c:pt>
                <c:pt idx="39">
                  <c:v>4.340370967931773</c:v>
                </c:pt>
                <c:pt idx="40">
                  <c:v>4.44359599293304</c:v>
                </c:pt>
                <c:pt idx="41">
                  <c:v>4.546479370805506</c:v>
                </c:pt>
                <c:pt idx="42">
                  <c:v>4.649024711434329</c:v>
                </c:pt>
                <c:pt idx="43">
                  <c:v>4.7512355488338418</c:v>
                </c:pt>
                <c:pt idx="44">
                  <c:v>4.853115342074827</c:v>
                </c:pt>
                <c:pt idx="45">
                  <c:v>4.9546674761861063</c:v>
                </c:pt>
                <c:pt idx="46">
                  <c:v>5.0558952630317107</c:v>
                </c:pt>
                <c:pt idx="47">
                  <c:v>5.1568019421649058</c:v>
                </c:pt>
                <c:pt idx="48">
                  <c:v>5.2573906816603184</c:v>
                </c:pt>
                <c:pt idx="49">
                  <c:v>5.357664578925406</c:v>
                </c:pt>
                <c:pt idx="50">
                  <c:v>5.4576266614925055</c:v>
                </c:pt>
                <c:pt idx="51">
                  <c:v>5.5572798877926717</c:v>
                </c:pt>
                <c:pt idx="52">
                  <c:v>5.6566271479125181</c:v>
                </c:pt>
                <c:pt idx="53">
                  <c:v>5.7556712643352563</c:v>
                </c:pt>
                <c:pt idx="54">
                  <c:v>5.8544149926671158</c:v>
                </c:pt>
                <c:pt idx="55">
                  <c:v>5.9528610223503176</c:v>
                </c:pt>
                <c:pt idx="56">
                  <c:v>6.051011977363757</c:v>
                </c:pt>
                <c:pt idx="57">
                  <c:v>6.148870416912537</c:v>
                </c:pt>
                <c:pt idx="58">
                  <c:v>6.2464388361074876</c:v>
                </c:pt>
                <c:pt idx="59">
                  <c:v>6.3437196666357707</c:v>
                </c:pt>
                <c:pt idx="60">
                  <c:v>6.4407152774236707</c:v>
                </c:pt>
                <c:pt idx="61">
                  <c:v>6.5374279752926379</c:v>
                </c:pt>
                <c:pt idx="62">
                  <c:v>6.6338600056096348</c:v>
                </c:pt>
                <c:pt idx="63">
                  <c:v>6.7300135529328182</c:v>
                </c:pt>
                <c:pt idx="64">
                  <c:v>6.825890741653553</c:v>
                </c:pt>
                <c:pt idx="65">
                  <c:v>6.9214936366357334</c:v>
                </c:pt>
                <c:pt idx="66">
                  <c:v>7.0168242438533577</c:v>
                </c:pt>
                <c:pt idx="67">
                  <c:v>7.1118845110272719</c:v>
                </c:pt>
                <c:pt idx="68">
                  <c:v>7.2066763282619632</c:v>
                </c:pt>
                <c:pt idx="69">
                  <c:v>7.3012015286832428</c:v>
                </c:pt>
                <c:pt idx="70">
                  <c:v>7.3954618890776374</c:v>
                </c:pt>
                <c:pt idx="71">
                  <c:v>7.4894591305342484</c:v>
                </c:pt>
                <c:pt idx="72">
                  <c:v>7.5831949190898111</c:v>
                </c:pt>
                <c:pt idx="73">
                  <c:v>7.6766708663776324</c:v>
                </c:pt>
                <c:pt idx="74">
                  <c:v>7.7698885302810545</c:v>
                </c:pt>
                <c:pt idx="75">
                  <c:v>7.8628494155920272</c:v>
                </c:pt>
                <c:pt idx="76">
                  <c:v>7.9555549746753371</c:v>
                </c:pt>
                <c:pt idx="77">
                  <c:v>8.0480066081389836</c:v>
                </c:pt>
                <c:pt idx="78">
                  <c:v>8.1402056655111537</c:v>
                </c:pt>
                <c:pt idx="79">
                  <c:v>8.2321534459241636</c:v>
                </c:pt>
                <c:pt idx="80">
                  <c:v>8.3238511988057375</c:v>
                </c:pt>
                <c:pt idx="81">
                  <c:v>8.4153001245778718</c:v>
                </c:pt>
                <c:pt idx="82">
                  <c:v>8.5065013753635412</c:v>
                </c:pt>
                <c:pt idx="83">
                  <c:v>8.5974560557014126</c:v>
                </c:pt>
                <c:pt idx="84">
                  <c:v>8.6881652232686779</c:v>
                </c:pt>
                <c:pt idx="85">
                  <c:v>8.7786298896121</c:v>
                </c:pt>
                <c:pt idx="86">
                  <c:v>8.868851020887254</c:v>
                </c:pt>
                <c:pt idx="87">
                  <c:v>8.9588295386059595</c:v>
                </c:pt>
                <c:pt idx="88">
                  <c:v>9.0485663203917888</c:v>
                </c:pt>
                <c:pt idx="89">
                  <c:v>9.1380622007435299</c:v>
                </c:pt>
                <c:pt idx="90">
                  <c:v>9.2273179718064142</c:v>
                </c:pt>
                <c:pt idx="91">
                  <c:v>9.3163343841508706</c:v>
                </c:pt>
                <c:pt idx="92">
                  <c:v>9.4051121475585422</c:v>
                </c:pt>
                <c:pt idx="93">
                  <c:v>9.4936519318152364</c:v>
                </c:pt>
                <c:pt idx="94">
                  <c:v>9.5819543675104519</c:v>
                </c:pt>
                <c:pt idx="95">
                  <c:v>9.6700200468430992</c:v>
                </c:pt>
                <c:pt idx="96">
                  <c:v>9.7578495244329613</c:v>
                </c:pt>
                <c:pt idx="97">
                  <c:v>9.8454433181374643</c:v>
                </c:pt>
                <c:pt idx="98">
                  <c:v>9.9328019098732376</c:v>
                </c:pt>
                <c:pt idx="99">
                  <c:v>10.019925746441967</c:v>
                </c:pt>
                <c:pt idx="100">
                  <c:v>10.106815240359994</c:v>
                </c:pt>
                <c:pt idx="101">
                  <c:v>10.193470770691111</c:v>
                </c:pt>
                <c:pt idx="102">
                  <c:v>10.279892683881958</c:v>
                </c:pt>
                <c:pt idx="103">
                  <c:v>10.366081294599454</c:v>
                </c:pt>
                <c:pt idx="104">
                  <c:v>10.452036886569642</c:v>
                </c:pt>
                <c:pt idx="105">
                  <c:v>10.537759713417355</c:v>
                </c:pt>
                <c:pt idx="106">
                  <c:v>10.623249999506077</c:v>
                </c:pt>
                <c:pt idx="107">
                  <c:v>10.708507940777395</c:v>
                </c:pt>
                <c:pt idx="108">
                  <c:v>10.793533705589402</c:v>
                </c:pt>
                <c:pt idx="109">
                  <c:v>10.878327435553471</c:v>
                </c:pt>
                <c:pt idx="110">
                  <c:v>10.962889246368761</c:v>
                </c:pt>
                <c:pt idx="111">
                  <c:v>11.047219228653868</c:v>
                </c:pt>
                <c:pt idx="112">
                  <c:v>11.131317448775022</c:v>
                </c:pt>
                <c:pt idx="113">
                  <c:v>11.215183949670264</c:v>
                </c:pt>
                <c:pt idx="114">
                  <c:v>11.298818751669003</c:v>
                </c:pt>
                <c:pt idx="115">
                  <c:v>11.38222185330644</c:v>
                </c:pt>
                <c:pt idx="116">
                  <c:v>11.465393232132282</c:v>
                </c:pt>
                <c:pt idx="117">
                  <c:v>11.548332845513258</c:v>
                </c:pt>
                <c:pt idx="118">
                  <c:v>11.631040631428915</c:v>
                </c:pt>
                <c:pt idx="119">
                  <c:v>11.713516509260224</c:v>
                </c:pt>
                <c:pt idx="120">
                  <c:v>11.795760380570522</c:v>
                </c:pt>
                <c:pt idx="121">
                  <c:v>11.877772129878363</c:v>
                </c:pt>
                <c:pt idx="122">
                  <c:v>11.959551625421849</c:v>
                </c:pt>
                <c:pt idx="123">
                  <c:v>12.041098719914057</c:v>
                </c:pt>
                <c:pt idx="124">
                  <c:v>12.122413251289162</c:v>
                </c:pt>
                <c:pt idx="125">
                  <c:v>12.20349504343894</c:v>
                </c:pt>
                <c:pt idx="126">
                  <c:v>12.284343906939286</c:v>
                </c:pt>
                <c:pt idx="127">
                  <c:v>12.364959639766475</c:v>
                </c:pt>
                <c:pt idx="128">
                  <c:v>12.445342028002841</c:v>
                </c:pt>
                <c:pt idx="129">
                  <c:v>12.525490846531659</c:v>
                </c:pt>
                <c:pt idx="130">
                  <c:v>12.605405859720946</c:v>
                </c:pt>
                <c:pt idx="131">
                  <c:v>12.685086822095995</c:v>
                </c:pt>
                <c:pt idx="132">
                  <c:v>12.764533479000425</c:v>
                </c:pt>
                <c:pt idx="133">
                  <c:v>12.843745567245582</c:v>
                </c:pt>
                <c:pt idx="134">
                  <c:v>12.922722815748122</c:v>
                </c:pt>
                <c:pt idx="135">
                  <c:v>13.00146494615565</c:v>
                </c:pt>
                <c:pt idx="136">
                  <c:v>13.079971673460298</c:v>
                </c:pt>
                <c:pt idx="137">
                  <c:v>13.158242706600126</c:v>
                </c:pt>
                <c:pt idx="138">
                  <c:v>13.236277749048281</c:v>
                </c:pt>
                <c:pt idx="139">
                  <c:v>13.314076499389838</c:v>
                </c:pt>
                <c:pt idx="140">
                  <c:v>13.391638651886279</c:v>
                </c:pt>
                <c:pt idx="141">
                  <c:v>13.468963897027573</c:v>
                </c:pt>
                <c:pt idx="142">
                  <c:v>13.546051922071834</c:v>
                </c:pt>
                <c:pt idx="143">
                  <c:v>13.622902411572568</c:v>
                </c:pt>
                <c:pt idx="144">
                  <c:v>13.69951504789349</c:v>
                </c:pt>
                <c:pt idx="145">
                  <c:v>13.775889511710961</c:v>
                </c:pt>
                <c:pt idx="146">
                  <c:v>13.852025482504052</c:v>
                </c:pt>
                <c:pt idx="147">
                  <c:v>13.927922639032307</c:v>
                </c:pt>
                <c:pt idx="148">
                  <c:v>14.003580659801226</c:v>
                </c:pt>
                <c:pt idx="149">
                  <c:v>14.078999223515565</c:v>
                </c:pt>
                <c:pt idx="150">
                  <c:v>14.154178009520505</c:v>
                </c:pt>
                <c:pt idx="151">
                  <c:v>14.229116698230786</c:v>
                </c:pt>
                <c:pt idx="152">
                  <c:v>14.303814971547887</c:v>
                </c:pt>
                <c:pt idx="153">
                  <c:v>14.378272513265356</c:v>
                </c:pt>
                <c:pt idx="154">
                  <c:v>14.452489009462404</c:v>
                </c:pt>
                <c:pt idx="155">
                  <c:v>14.526464148885848</c:v>
                </c:pt>
                <c:pt idx="156">
                  <c:v>14.600197623320561</c:v>
                </c:pt>
                <c:pt idx="157">
                  <c:v>14.673689127948514</c:v>
                </c:pt>
                <c:pt idx="158">
                  <c:v>14.746938361696559</c:v>
                </c:pt>
                <c:pt idx="159">
                  <c:v>14.819945027573093</c:v>
                </c:pt>
                <c:pt idx="160">
                  <c:v>14.892708832993717</c:v>
                </c:pt>
                <c:pt idx="161">
                  <c:v>14.965229490096055</c:v>
                </c:pt>
                <c:pt idx="162">
                  <c:v>15.037506716043858</c:v>
                </c:pt>
                <c:pt idx="163">
                  <c:v>15.109540233320557</c:v>
                </c:pt>
                <c:pt idx="164">
                  <c:v>15.181329770012407</c:v>
                </c:pt>
                <c:pt idx="165">
                  <c:v>15.252875060081376</c:v>
                </c:pt>
                <c:pt idx="166">
                  <c:v>15.324175843627927</c:v>
                </c:pt>
                <c:pt idx="167">
                  <c:v>15.39523186714387</c:v>
                </c:pt>
                <c:pt idx="168">
                  <c:v>15.466042883755419</c:v>
                </c:pt>
                <c:pt idx="169">
                  <c:v>15.53660865345662</c:v>
                </c:pt>
                <c:pt idx="170">
                  <c:v>15.606928943333322</c:v>
                </c:pt>
                <c:pt idx="171">
                  <c:v>15.677003527777844</c:v>
                </c:pt>
                <c:pt idx="172">
                  <c:v>15.746832188694487</c:v>
                </c:pt>
                <c:pt idx="173">
                  <c:v>15.816414715696078</c:v>
                </c:pt>
                <c:pt idx="174">
                  <c:v>15.885750906291692</c:v>
                </c:pt>
                <c:pt idx="175">
                  <c:v>15.954840566065714</c:v>
                </c:pt>
                <c:pt idx="176">
                  <c:v>16.023683508848411</c:v>
                </c:pt>
                <c:pt idx="177">
                  <c:v>16.092279556878175</c:v>
                </c:pt>
                <c:pt idx="178">
                  <c:v>16.160628540955589</c:v>
                </c:pt>
                <c:pt idx="179">
                  <c:v>16.228730300589486</c:v>
                </c:pt>
                <c:pt idx="180">
                  <c:v>16.296584684135169</c:v>
                </c:pt>
                <c:pt idx="181">
                  <c:v>16.364191548924925</c:v>
                </c:pt>
                <c:pt idx="182">
                  <c:v>16.431550761391019</c:v>
                </c:pt>
                <c:pt idx="183">
                  <c:v>16.498662197181314</c:v>
                </c:pt>
                <c:pt idx="184">
                  <c:v>16.565525741267678</c:v>
                </c:pt>
                <c:pt idx="185">
                  <c:v>16.632141288047318</c:v>
                </c:pt>
                <c:pt idx="186">
                  <c:v>16.69850874143723</c:v>
                </c:pt>
                <c:pt idx="187">
                  <c:v>16.764628014961868</c:v>
                </c:pt>
                <c:pt idx="188">
                  <c:v>16.830499031834233</c:v>
                </c:pt>
                <c:pt idx="189">
                  <c:v>16.896121725030508</c:v>
                </c:pt>
                <c:pt idx="190">
                  <c:v>16.961496037358383</c:v>
                </c:pt>
                <c:pt idx="191">
                  <c:v>17.026621921519236</c:v>
                </c:pt>
                <c:pt idx="192">
                  <c:v>17.09149934016429</c:v>
                </c:pt>
                <c:pt idx="193">
                  <c:v>17.156128265944925</c:v>
                </c:pt>
                <c:pt idx="194">
                  <c:v>17.220508681557252</c:v>
                </c:pt>
                <c:pt idx="195">
                  <c:v>17.284640579781122</c:v>
                </c:pt>
                <c:pt idx="196">
                  <c:v>17.348523963513678</c:v>
                </c:pt>
                <c:pt idx="197">
                  <c:v>17.412158845797617</c:v>
                </c:pt>
                <c:pt idx="198">
                  <c:v>17.475545249844281</c:v>
                </c:pt>
                <c:pt idx="199">
                  <c:v>17.538683209051708</c:v>
                </c:pt>
                <c:pt idx="200">
                  <c:v>17.601572767017799</c:v>
                </c:pt>
                <c:pt idx="201">
                  <c:v>17.664213977548702</c:v>
                </c:pt>
                <c:pt idx="202">
                  <c:v>17.72660690466256</c:v>
                </c:pt>
                <c:pt idx="203">
                  <c:v>17.788751622588748</c:v>
                </c:pt>
                <c:pt idx="204">
                  <c:v>17.850648215762721</c:v>
                </c:pt>
                <c:pt idx="205">
                  <c:v>17.912296778816607</c:v>
                </c:pt>
                <c:pt idx="206">
                  <c:v>17.973697416565642</c:v>
                </c:pt>
                <c:pt idx="207">
                  <c:v>18.034850243990604</c:v>
                </c:pt>
                <c:pt idx="208">
                  <c:v>18.095755386216322</c:v>
                </c:pt>
                <c:pt idx="209">
                  <c:v>18.156412978486415</c:v>
                </c:pt>
                <c:pt idx="210">
                  <c:v>18.216823166134365</c:v>
                </c:pt>
                <c:pt idx="211">
                  <c:v>18.276986104551014</c:v>
                </c:pt>
                <c:pt idx="212">
                  <c:v>18.336901959148619</c:v>
                </c:pt>
                <c:pt idx="213">
                  <c:v>18.396570905321578</c:v>
                </c:pt>
                <c:pt idx="214">
                  <c:v>18.455993128403918</c:v>
                </c:pt>
                <c:pt idx="215">
                  <c:v>18.515168823623661</c:v>
                </c:pt>
                <c:pt idx="216">
                  <c:v>18.57409819605417</c:v>
                </c:pt>
                <c:pt idx="217">
                  <c:v>18.63278146056258</c:v>
                </c:pt>
                <c:pt idx="218">
                  <c:v>18.691218841755408</c:v>
                </c:pt>
                <c:pt idx="219">
                  <c:v>18.749410573921438</c:v>
                </c:pt>
                <c:pt idx="220">
                  <c:v>18.807356900972</c:v>
                </c:pt>
                <c:pt idx="221">
                  <c:v>18.865058076378709</c:v>
                </c:pt>
                <c:pt idx="222">
                  <c:v>18.922514363108789</c:v>
                </c:pt>
                <c:pt idx="223">
                  <c:v>18.979726033558027</c:v>
                </c:pt>
                <c:pt idx="224">
                  <c:v>19.036693369481512</c:v>
                </c:pt>
                <c:pt idx="225">
                  <c:v>19.093416661922181</c:v>
                </c:pt>
                <c:pt idx="226">
                  <c:v>19.14989621113731</c:v>
                </c:pt>
                <c:pt idx="227">
                  <c:v>19.206132326523015</c:v>
                </c:pt>
                <c:pt idx="228">
                  <c:v>19.262125326536832</c:v>
                </c:pt>
                <c:pt idx="229">
                  <c:v>19.317875538618487</c:v>
                </c:pt>
                <c:pt idx="230">
                  <c:v>19.373383299108916</c:v>
                </c:pt>
                <c:pt idx="231">
                  <c:v>19.428648953167617</c:v>
                </c:pt>
                <c:pt idx="232">
                  <c:v>19.483672854688429</c:v>
                </c:pt>
                <c:pt idx="233">
                  <c:v>19.538455366213778</c:v>
                </c:pt>
                <c:pt idx="234">
                  <c:v>19.592996858847496</c:v>
                </c:pt>
                <c:pt idx="235">
                  <c:v>19.647297712166271</c:v>
                </c:pt>
                <c:pt idx="236">
                  <c:v>19.701358314129809</c:v>
                </c:pt>
                <c:pt idx="237">
                  <c:v>19.755179060989757</c:v>
                </c:pt>
                <c:pt idx="238">
                  <c:v>19.808760357197475</c:v>
                </c:pt>
                <c:pt idx="239">
                  <c:v>19.862102615310718</c:v>
                </c:pt>
                <c:pt idx="240">
                  <c:v>19.915206255899296</c:v>
                </c:pt>
                <c:pt idx="241">
                  <c:v>19.968071707449752</c:v>
                </c:pt>
                <c:pt idx="242">
                  <c:v>20.020699406269156</c:v>
                </c:pt>
                <c:pt idx="243">
                  <c:v>20.073089796388061</c:v>
                </c:pt>
                <c:pt idx="244">
                  <c:v>20.125243329462656</c:v>
                </c:pt>
                <c:pt idx="245">
                  <c:v>20.177160464676223</c:v>
                </c:pt>
                <c:pt idx="246">
                  <c:v>20.228841668639909</c:v>
                </c:pt>
                <c:pt idx="247">
                  <c:v>20.280287415292879</c:v>
                </c:pt>
                <c:pt idx="248">
                  <c:v>20.331498185801941</c:v>
                </c:pt>
                <c:pt idx="249">
                  <c:v>20.382474468460636</c:v>
                </c:pt>
                <c:pt idx="250">
                  <c:v>20.433216758587875</c:v>
                </c:pt>
                <c:pt idx="251">
                  <c:v>20.483725558426197</c:v>
                </c:pt>
                <c:pt idx="252">
                  <c:v>20.53400137703964</c:v>
                </c:pt>
                <c:pt idx="253">
                  <c:v>20.584044730211318</c:v>
                </c:pt>
                <c:pt idx="254">
                  <c:v>20.633856140340729</c:v>
                </c:pt>
                <c:pt idx="255">
                  <c:v>20.683436136340859</c:v>
                </c:pt>
                <c:pt idx="256">
                  <c:v>20.732785253535088</c:v>
                </c:pt>
                <c:pt idx="257">
                  <c:v>20.781904033553985</c:v>
                </c:pt>
                <c:pt idx="258">
                  <c:v>20.830793024231998</c:v>
                </c:pt>
                <c:pt idx="259">
                  <c:v>20.879452779504099</c:v>
                </c:pt>
                <c:pt idx="260">
                  <c:v>20.927883859302419</c:v>
                </c:pt>
                <c:pt idx="261">
                  <c:v>20.97608682945291</c:v>
                </c:pt>
                <c:pt idx="262">
                  <c:v>21.024062261572059</c:v>
                </c:pt>
                <c:pt idx="263">
                  <c:v>21.071810732963716</c:v>
                </c:pt>
                <c:pt idx="264">
                  <c:v>21.119332826516043</c:v>
                </c:pt>
                <c:pt idx="265">
                  <c:v>21.166629130598633</c:v>
                </c:pt>
                <c:pt idx="266">
                  <c:v>21.213700238959838</c:v>
                </c:pt>
                <c:pt idx="267">
                  <c:v>21.260546750624314</c:v>
                </c:pt>
                <c:pt idx="268">
                  <c:v>21.307169269790833</c:v>
                </c:pt>
                <c:pt idx="269">
                  <c:v>21.353568405730392</c:v>
                </c:pt>
                <c:pt idx="270">
                  <c:v>21.399744772684627</c:v>
                </c:pt>
              </c:numCache>
            </c:numRef>
          </c:xVal>
          <c:yVal>
            <c:numRef>
              <c:f>'13ft'!$H$19:$H$289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1616"/>
        <c:axId val="610862008"/>
      </c:scatterChart>
      <c:valAx>
        <c:axId val="61086161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2008"/>
        <c:crosses val="max"/>
        <c:crossBetween val="midCat"/>
        <c:majorUnit val="2"/>
      </c:valAx>
      <c:valAx>
        <c:axId val="61086200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161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'14ft'!$E$18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0.11790642656807052</c:v>
                </c:pt>
                <c:pt idx="2">
                  <c:v>0.23526825607778451</c:v>
                </c:pt>
                <c:pt idx="3">
                  <c:v>0.35209313653852464</c:v>
                </c:pt>
                <c:pt idx="4">
                  <c:v>0.46838856947689417</c:v>
                </c:pt>
                <c:pt idx="5">
                  <c:v>0.58416191316110266</c:v>
                </c:pt>
                <c:pt idx="6">
                  <c:v>0.69942038571969045</c:v>
                </c:pt>
                <c:pt idx="7">
                  <c:v>0.81417106815822737</c:v>
                </c:pt>
                <c:pt idx="8">
                  <c:v>0.92842090727746995</c:v>
                </c:pt>
                <c:pt idx="9">
                  <c:v>1.0421767184963215</c:v>
                </c:pt>
                <c:pt idx="10">
                  <c:v>1.1554451885828041</c:v>
                </c:pt>
                <c:pt idx="11">
                  <c:v>1.2682328782961232</c:v>
                </c:pt>
                <c:pt idx="12">
                  <c:v>1.3805462249427873</c:v>
                </c:pt>
                <c:pt idx="13">
                  <c:v>1.4923915448496279</c:v>
                </c:pt>
                <c:pt idx="14">
                  <c:v>1.6037750357564533</c:v>
                </c:pt>
                <c:pt idx="15">
                  <c:v>1.7147027791309757</c:v>
                </c:pt>
                <c:pt idx="16">
                  <c:v>1.8251807424085407</c:v>
                </c:pt>
                <c:pt idx="17">
                  <c:v>1.9352147811591065</c:v>
                </c:pt>
                <c:pt idx="18">
                  <c:v>2.044810641183826</c:v>
                </c:pt>
                <c:pt idx="19">
                  <c:v>2.1539739605435018</c:v>
                </c:pt>
                <c:pt idx="20">
                  <c:v>2.2627102715211107</c:v>
                </c:pt>
                <c:pt idx="21">
                  <c:v>2.3710250025205153</c:v>
                </c:pt>
                <c:pt idx="22">
                  <c:v>2.478923479903409</c:v>
                </c:pt>
                <c:pt idx="23">
                  <c:v>2.5864109297664823</c:v>
                </c:pt>
                <c:pt idx="24">
                  <c:v>2.6934924796607258</c:v>
                </c:pt>
                <c:pt idx="25">
                  <c:v>2.8001731602547375</c:v>
                </c:pt>
                <c:pt idx="26">
                  <c:v>2.9064579069438361</c:v>
                </c:pt>
                <c:pt idx="27">
                  <c:v>3.0123515614067395</c:v>
                </c:pt>
                <c:pt idx="28">
                  <c:v>3.1178588731115169</c:v>
                </c:pt>
                <c:pt idx="29">
                  <c:v>3.2229845007724709</c:v>
                </c:pt>
                <c:pt idx="30">
                  <c:v>3.3277330137595786</c:v>
                </c:pt>
                <c:pt idx="31">
                  <c:v>3.4321088934620643</c:v>
                </c:pt>
                <c:pt idx="32">
                  <c:v>3.5361165346076535</c:v>
                </c:pt>
                <c:pt idx="33">
                  <c:v>3.6397602465390184</c:v>
                </c:pt>
                <c:pt idx="34">
                  <c:v>3.7430442544488924</c:v>
                </c:pt>
                <c:pt idx="35">
                  <c:v>3.8459727005753073</c:v>
                </c:pt>
                <c:pt idx="36">
                  <c:v>3.9485496453583759</c:v>
                </c:pt>
                <c:pt idx="37">
                  <c:v>4.050779068560022</c:v>
                </c:pt>
                <c:pt idx="38">
                  <c:v>4.1526648703480333</c:v>
                </c:pt>
                <c:pt idx="39">
                  <c:v>4.254210872345797</c:v>
                </c:pt>
                <c:pt idx="40">
                  <c:v>4.3554208186490602</c:v>
                </c:pt>
                <c:pt idx="41">
                  <c:v>4.4562983768110307</c:v>
                </c:pt>
                <c:pt idx="42">
                  <c:v>4.5568471387971359</c:v>
                </c:pt>
                <c:pt idx="43">
                  <c:v>4.6570706219107239</c:v>
                </c:pt>
                <c:pt idx="44">
                  <c:v>4.7569722696909968</c:v>
                </c:pt>
                <c:pt idx="45">
                  <c:v>4.856555452784443</c:v>
                </c:pt>
                <c:pt idx="46">
                  <c:v>4.9558234697910297</c:v>
                </c:pt>
                <c:pt idx="47">
                  <c:v>5.0547795480864091</c:v>
                </c:pt>
                <c:pt idx="48">
                  <c:v>5.153426844621376</c:v>
                </c:pt>
                <c:pt idx="49">
                  <c:v>5.2517684466998151</c:v>
                </c:pt>
                <c:pt idx="50">
                  <c:v>5.3498073727363673</c:v>
                </c:pt>
                <c:pt idx="51">
                  <c:v>5.4475465729950292</c:v>
                </c:pt>
                <c:pt idx="52">
                  <c:v>5.5449889303099003</c:v>
                </c:pt>
                <c:pt idx="53">
                  <c:v>5.6421372607892843</c:v>
                </c:pt>
                <c:pt idx="54">
                  <c:v>5.7389943145043381</c:v>
                </c:pt>
                <c:pt idx="55">
                  <c:v>5.8355627761634565</c:v>
                </c:pt>
                <c:pt idx="56">
                  <c:v>5.9318452657735792</c:v>
                </c:pt>
                <c:pt idx="57">
                  <c:v>6.027844339289576</c:v>
                </c:pt>
                <c:pt idx="58">
                  <c:v>6.1235624892528815</c:v>
                </c:pt>
                <c:pt idx="59">
                  <c:v>6.2190021454205171</c:v>
                </c:pt>
                <c:pt idx="60">
                  <c:v>6.3141656753856372</c:v>
                </c:pt>
                <c:pt idx="61">
                  <c:v>6.4090553851907162</c:v>
                </c:pt>
                <c:pt idx="62">
                  <c:v>6.5036735199344733</c:v>
                </c:pt>
                <c:pt idx="63">
                  <c:v>6.5980222643736237</c:v>
                </c:pt>
                <c:pt idx="64">
                  <c:v>6.6921037435205131</c:v>
                </c:pt>
                <c:pt idx="65">
                  <c:v>6.7859200232376757</c:v>
                </c:pt>
                <c:pt idx="66">
                  <c:v>6.8794731108303298</c:v>
                </c:pt>
                <c:pt idx="67">
                  <c:v>6.9727649556377953</c:v>
                </c:pt>
                <c:pt idx="68">
                  <c:v>7.0657974496247968</c:v>
                </c:pt>
                <c:pt idx="69">
                  <c:v>7.1585724279735716</c:v>
                </c:pt>
                <c:pt idx="70">
                  <c:v>7.2510916696776775</c:v>
                </c:pt>
                <c:pt idx="71">
                  <c:v>7.3433568981383486</c:v>
                </c:pt>
                <c:pt idx="72">
                  <c:v>7.4353697817642281</c:v>
                </c:pt>
                <c:pt idx="73">
                  <c:v>7.5271319345752348</c:v>
                </c:pt>
                <c:pt idx="74">
                  <c:v>7.6186449168113075</c:v>
                </c:pt>
                <c:pt idx="75">
                  <c:v>7.709910235546702</c:v>
                </c:pt>
                <c:pt idx="76">
                  <c:v>7.8009293453104842</c:v>
                </c:pt>
                <c:pt idx="77">
                  <c:v>7.8917036487137997</c:v>
                </c:pt>
                <c:pt idx="78">
                  <c:v>7.9822344970844581</c:v>
                </c:pt>
                <c:pt idx="79">
                  <c:v>8.0725231911093083</c:v>
                </c:pt>
                <c:pt idx="80">
                  <c:v>8.1625709814848406</c:v>
                </c:pt>
                <c:pt idx="81">
                  <c:v>8.2523790695763708</c:v>
                </c:pt>
                <c:pt idx="82">
                  <c:v>8.3419486080861347</c:v>
                </c:pt>
                <c:pt idx="83">
                  <c:v>8.4312807017305413</c:v>
                </c:pt>
                <c:pt idx="84">
                  <c:v>8.5203764079267845</c:v>
                </c:pt>
                <c:pt idx="85">
                  <c:v>8.6092367374889527</c:v>
                </c:pt>
                <c:pt idx="86">
                  <c:v>8.6978626553337204</c:v>
                </c:pt>
                <c:pt idx="87">
                  <c:v>8.7862550811956446</c:v>
                </c:pt>
                <c:pt idx="88">
                  <c:v>8.8744148903520408</c:v>
                </c:pt>
                <c:pt idx="89">
                  <c:v>8.9623429143573432</c:v>
                </c:pt>
                <c:pt idx="90">
                  <c:v>9.0500399417868138</c:v>
                </c:pt>
                <c:pt idx="91">
                  <c:v>9.1375067189894015</c:v>
                </c:pt>
                <c:pt idx="92">
                  <c:v>9.2247439508495219</c:v>
                </c:pt>
                <c:pt idx="93">
                  <c:v>9.3117523015574406</c:v>
                </c:pt>
                <c:pt idx="94">
                  <c:v>9.3985323953879458</c:v>
                </c:pt>
                <c:pt idx="95">
                  <c:v>9.4850848174869089</c:v>
                </c:pt>
                <c:pt idx="96">
                  <c:v>9.5714101146653192</c:v>
                </c:pt>
                <c:pt idx="97">
                  <c:v>9.6575087962003323</c:v>
                </c:pt>
                <c:pt idx="98">
                  <c:v>9.7433813346428249</c:v>
                </c:pt>
                <c:pt idx="99">
                  <c:v>9.8290281666309394</c:v>
                </c:pt>
                <c:pt idx="100">
                  <c:v>9.914449693709054</c:v>
                </c:pt>
                <c:pt idx="101">
                  <c:v>9.9996462831515913</c:v>
                </c:pt>
                <c:pt idx="102">
                  <c:v>10.084618268791077</c:v>
                </c:pt>
                <c:pt idx="103">
                  <c:v>10.1693659518498</c:v>
                </c:pt>
                <c:pt idx="104">
                  <c:v>10.253889601774461</c:v>
                </c:pt>
                <c:pt idx="105">
                  <c:v>10.338189457073131</c:v>
                </c:pt>
                <c:pt idx="106">
                  <c:v>10.422265726153888</c:v>
                </c:pt>
                <c:pt idx="107">
                  <c:v>10.506118588164442</c:v>
                </c:pt>
                <c:pt idx="108">
                  <c:v>10.589748193832083</c:v>
                </c:pt>
                <c:pt idx="109">
                  <c:v>10.673154666303299</c:v>
                </c:pt>
                <c:pt idx="110">
                  <c:v>10.756338101982381</c:v>
                </c:pt>
                <c:pt idx="111">
                  <c:v>10.839298571368355</c:v>
                </c:pt>
                <c:pt idx="112">
                  <c:v>10.922036119889601</c:v>
                </c:pt>
                <c:pt idx="113">
                  <c:v>11.0045507687355</c:v>
                </c:pt>
                <c:pt idx="114">
                  <c:v>11.086842515684493</c:v>
                </c:pt>
                <c:pt idx="115">
                  <c:v>11.168911335927929</c:v>
                </c:pt>
                <c:pt idx="116">
                  <c:v>11.2507571828891</c:v>
                </c:pt>
                <c:pt idx="117">
                  <c:v>11.332379989036891</c:v>
                </c:pt>
                <c:pt idx="118">
                  <c:v>11.413779666693475</c:v>
                </c:pt>
                <c:pt idx="119">
                  <c:v>11.494956108835511</c:v>
                </c:pt>
                <c:pt idx="120">
                  <c:v>11.575909189888328</c:v>
                </c:pt>
                <c:pt idx="121">
                  <c:v>11.6566387665126</c:v>
                </c:pt>
                <c:pt idx="122">
                  <c:v>11.737144678383023</c:v>
                </c:pt>
                <c:pt idx="123">
                  <c:v>11.817426748958566</c:v>
                </c:pt>
                <c:pt idx="124">
                  <c:v>11.897484786243846</c:v>
                </c:pt>
                <c:pt idx="125">
                  <c:v>11.977318583541241</c:v>
                </c:pt>
                <c:pt idx="126">
                  <c:v>12.056927920193353</c:v>
                </c:pt>
                <c:pt idx="127">
                  <c:v>12.136312562315478</c:v>
                </c:pt>
                <c:pt idx="128">
                  <c:v>12.215472263517746</c:v>
                </c:pt>
                <c:pt idx="129">
                  <c:v>12.29440676561663</c:v>
                </c:pt>
                <c:pt idx="130">
                  <c:v>12.373115799335542</c:v>
                </c:pt>
                <c:pt idx="131">
                  <c:v>12.451599084994275</c:v>
                </c:pt>
                <c:pt idx="132">
                  <c:v>12.529856333187027</c:v>
                </c:pt>
                <c:pt idx="133">
                  <c:v>12.607887245448833</c:v>
                </c:pt>
                <c:pt idx="134">
                  <c:v>12.685691514910184</c:v>
                </c:pt>
                <c:pt idx="135">
                  <c:v>12.763268826939701</c:v>
                </c:pt>
                <c:pt idx="136">
                  <c:v>12.840618859774681</c:v>
                </c:pt>
                <c:pt idx="137">
                  <c:v>12.91774128513943</c:v>
                </c:pt>
                <c:pt idx="138">
                  <c:v>12.994635768851236</c:v>
                </c:pt>
                <c:pt idx="139">
                  <c:v>13.071301971413938</c:v>
                </c:pt>
                <c:pt idx="140">
                  <c:v>13.147739548598981</c:v>
                </c:pt>
                <c:pt idx="141">
                  <c:v>13.223948152013939</c:v>
                </c:pt>
                <c:pt idx="142">
                  <c:v>13.299927429658453</c:v>
                </c:pt>
                <c:pt idx="143">
                  <c:v>13.375677026467564</c:v>
                </c:pt>
                <c:pt idx="144">
                  <c:v>13.451196584842442</c:v>
                </c:pt>
                <c:pt idx="145">
                  <c:v>13.526485745168527</c:v>
                </c:pt>
                <c:pt idx="146">
                  <c:v>13.601544146321084</c:v>
                </c:pt>
                <c:pt idx="147">
                  <c:v>13.676371426158228</c:v>
                </c:pt>
                <c:pt idx="148">
                  <c:v>13.750967222001453</c:v>
                </c:pt>
                <c:pt idx="149">
                  <c:v>13.825331171103729</c:v>
                </c:pt>
                <c:pt idx="150">
                  <c:v>13.899462911105232</c:v>
                </c:pt>
                <c:pt idx="151">
                  <c:v>13.97336208047679</c:v>
                </c:pt>
                <c:pt idx="152">
                  <c:v>14.047028318951121</c:v>
                </c:pt>
                <c:pt idx="153">
                  <c:v>14.120461267941977</c:v>
                </c:pt>
                <c:pt idx="154">
                  <c:v>14.193660570951272</c:v>
                </c:pt>
                <c:pt idx="155">
                  <c:v>14.266625873964328</c:v>
                </c:pt>
                <c:pt idx="156">
                  <c:v>14.339356825833349</c:v>
                </c:pt>
                <c:pt idx="157">
                  <c:v>14.411853078649226</c:v>
                </c:pt>
                <c:pt idx="158">
                  <c:v>14.484114288101843</c:v>
                </c:pt>
                <c:pt idx="159">
                  <c:v>14.556140113828969</c:v>
                </c:pt>
                <c:pt idx="160">
                  <c:v>14.627930219753916</c:v>
                </c:pt>
                <c:pt idx="161">
                  <c:v>14.699484274412079</c:v>
                </c:pt>
                <c:pt idx="162">
                  <c:v>14.770801951266517</c:v>
                </c:pt>
                <c:pt idx="163">
                  <c:v>14.841882929012714</c:v>
                </c:pt>
                <c:pt idx="164">
                  <c:v>14.912726891872692</c:v>
                </c:pt>
                <c:pt idx="165">
                  <c:v>14.983333529878601</c:v>
                </c:pt>
                <c:pt idx="166">
                  <c:v>15.053702539145972</c:v>
                </c:pt>
                <c:pt idx="167">
                  <c:v>15.123833622136774</c:v>
                </c:pt>
                <c:pt idx="168">
                  <c:v>15.193726487912448</c:v>
                </c:pt>
                <c:pt idx="169">
                  <c:v>15.263380852377074</c:v>
                </c:pt>
                <c:pt idx="170">
                  <c:v>15.332796438510822</c:v>
                </c:pt>
                <c:pt idx="171">
                  <c:v>15.401972976593887</c:v>
                </c:pt>
                <c:pt idx="172">
                  <c:v>15.470910204421031</c:v>
                </c:pt>
                <c:pt idx="173">
                  <c:v>15.539607867506927</c:v>
                </c:pt>
                <c:pt idx="174">
                  <c:v>15.608065719282454</c:v>
                </c:pt>
                <c:pt idx="175">
                  <c:v>15.676283521282125</c:v>
                </c:pt>
                <c:pt idx="176">
                  <c:v>15.744261043322794</c:v>
                </c:pt>
                <c:pt idx="177">
                  <c:v>15.811998063673821</c:v>
                </c:pt>
                <c:pt idx="178">
                  <c:v>15.879494369218859</c:v>
                </c:pt>
                <c:pt idx="179">
                  <c:v>15.946749755609419</c:v>
                </c:pt>
                <c:pt idx="180">
                  <c:v>16.013764027410389</c:v>
                </c:pt>
                <c:pt idx="181">
                  <c:v>16.080536998237658</c:v>
                </c:pt>
                <c:pt idx="182">
                  <c:v>16.147068490888021</c:v>
                </c:pt>
                <c:pt idx="183">
                  <c:v>16.2133583374615</c:v>
                </c:pt>
                <c:pt idx="184">
                  <c:v>16.279406379476285</c:v>
                </c:pt>
                <c:pt idx="185">
                  <c:v>16.345212467976403</c:v>
                </c:pt>
                <c:pt idx="186">
                  <c:v>16.410776463632313</c:v>
                </c:pt>
                <c:pt idx="187">
                  <c:v>16.476098236834567</c:v>
                </c:pt>
                <c:pt idx="188">
                  <c:v>16.541177667780673</c:v>
                </c:pt>
                <c:pt idx="189">
                  <c:v>16.606014646555366</c:v>
                </c:pt>
                <c:pt idx="190">
                  <c:v>16.670609073204378</c:v>
                </c:pt>
                <c:pt idx="191">
                  <c:v>16.734960857801902</c:v>
                </c:pt>
                <c:pt idx="192">
                  <c:v>16.799069920511865</c:v>
                </c:pt>
                <c:pt idx="193">
                  <c:v>16.862936191643207</c:v>
                </c:pt>
                <c:pt idx="194">
                  <c:v>16.926559611699243</c:v>
                </c:pt>
                <c:pt idx="195">
                  <c:v>16.98994013142131</c:v>
                </c:pt>
                <c:pt idx="196">
                  <c:v>17.05307771182682</c:v>
                </c:pt>
                <c:pt idx="197">
                  <c:v>17.115972324241849</c:v>
                </c:pt>
                <c:pt idx="198">
                  <c:v>17.178623950328419</c:v>
                </c:pt>
                <c:pt idx="199">
                  <c:v>17.241032582106602</c:v>
                </c:pt>
                <c:pt idx="200">
                  <c:v>17.303198221971581</c:v>
                </c:pt>
                <c:pt idx="201">
                  <c:v>17.365120882705803</c:v>
                </c:pt>
                <c:pt idx="202">
                  <c:v>17.426800587486351</c:v>
                </c:pt>
                <c:pt idx="203">
                  <c:v>17.488237369887671</c:v>
                </c:pt>
                <c:pt idx="204">
                  <c:v>17.54943127387979</c:v>
                </c:pt>
                <c:pt idx="205">
                  <c:v>17.610382353822121</c:v>
                </c:pt>
                <c:pt idx="206">
                  <c:v>17.671090674453023</c:v>
                </c:pt>
                <c:pt idx="207">
                  <c:v>17.731556310875188</c:v>
                </c:pt>
                <c:pt idx="208">
                  <c:v>17.79177934853703</c:v>
                </c:pt>
                <c:pt idx="209">
                  <c:v>17.851759883210157</c:v>
                </c:pt>
                <c:pt idx="210">
                  <c:v>17.911498020963048</c:v>
                </c:pt>
                <c:pt idx="211">
                  <c:v>17.970993878131058</c:v>
                </c:pt>
                <c:pt idx="212">
                  <c:v>18.030247581282875</c:v>
                </c:pt>
                <c:pt idx="213">
                  <c:v>18.089259267183515</c:v>
                </c:pt>
                <c:pt idx="214">
                  <c:v>18.148029082753983</c:v>
                </c:pt>
                <c:pt idx="215">
                  <c:v>18.206557185027705</c:v>
                </c:pt>
                <c:pt idx="216">
                  <c:v>18.264843741103828</c:v>
                </c:pt>
                <c:pt idx="217">
                  <c:v>18.322888928097505</c:v>
                </c:pt>
                <c:pt idx="218">
                  <c:v>18.380692933087275</c:v>
                </c:pt>
                <c:pt idx="219">
                  <c:v>18.438255953059592</c:v>
                </c:pt>
                <c:pt idx="220">
                  <c:v>18.495578194850673</c:v>
                </c:pt>
                <c:pt idx="221">
                  <c:v>18.552659875085709</c:v>
                </c:pt>
                <c:pt idx="222">
                  <c:v>18.609501220115547</c:v>
                </c:pt>
                <c:pt idx="223">
                  <c:v>18.666102465950953</c:v>
                </c:pt>
                <c:pt idx="224">
                  <c:v>18.722463858194519</c:v>
                </c:pt>
                <c:pt idx="225">
                  <c:v>18.778585651970346</c:v>
                </c:pt>
                <c:pt idx="226">
                  <c:v>18.834468111851546</c:v>
                </c:pt>
                <c:pt idx="227">
                  <c:v>18.89011151178568</c:v>
                </c:pt>
                <c:pt idx="228">
                  <c:v>18.945516135018206</c:v>
                </c:pt>
                <c:pt idx="229">
                  <c:v>19.000682274014032</c:v>
                </c:pt>
                <c:pt idx="230">
                  <c:v>19.055610230377237</c:v>
                </c:pt>
                <c:pt idx="231">
                  <c:v>19.110300314769056</c:v>
                </c:pt>
                <c:pt idx="232">
                  <c:v>19.1647528468242</c:v>
                </c:pt>
                <c:pt idx="233">
                  <c:v>19.218968155065596</c:v>
                </c:pt>
                <c:pt idx="234">
                  <c:v>19.27294657681762</c:v>
                </c:pt>
                <c:pt idx="235">
                  <c:v>19.326688458117882</c:v>
                </c:pt>
                <c:pt idx="236">
                  <c:v>19.380194153627656</c:v>
                </c:pt>
                <c:pt idx="237">
                  <c:v>19.433464026541031</c:v>
                </c:pt>
                <c:pt idx="238">
                  <c:v>19.486498448492821</c:v>
                </c:pt>
                <c:pt idx="239">
                  <c:v>19.53929779946532</c:v>
                </c:pt>
                <c:pt idx="240">
                  <c:v>19.591862467693996</c:v>
                </c:pt>
                <c:pt idx="241">
                  <c:v>19.644192849572132</c:v>
                </c:pt>
                <c:pt idx="242">
                  <c:v>19.696289349554515</c:v>
                </c:pt>
                <c:pt idx="243">
                  <c:v>19.748152380060255</c:v>
                </c:pt>
                <c:pt idx="244">
                  <c:v>19.799782361374717</c:v>
                </c:pt>
                <c:pt idx="245">
                  <c:v>19.851179721550736</c:v>
                </c:pt>
                <c:pt idx="246">
                  <c:v>19.902344896309057</c:v>
                </c:pt>
                <c:pt idx="247">
                  <c:v>19.953278328938154</c:v>
                </c:pt>
                <c:pt idx="248">
                  <c:v>20.003980470193415</c:v>
                </c:pt>
                <c:pt idx="249">
                  <c:v>20.054451778195794</c:v>
                </c:pt>
                <c:pt idx="250">
                  <c:v>20.104692718329943</c:v>
                </c:pt>
                <c:pt idx="251">
                  <c:v>20.154703763141914</c:v>
                </c:pt>
                <c:pt idx="252">
                  <c:v>20.204485392236432</c:v>
                </c:pt>
                <c:pt idx="253">
                  <c:v>20.254038092173857</c:v>
                </c:pt>
                <c:pt idx="254">
                  <c:v>20.303362356366808</c:v>
                </c:pt>
                <c:pt idx="255">
                  <c:v>20.352458684976536</c:v>
                </c:pt>
                <c:pt idx="256">
                  <c:v>20.401327584809099</c:v>
                </c:pt>
                <c:pt idx="257">
                  <c:v>20.449969569211355</c:v>
                </c:pt>
                <c:pt idx="258">
                  <c:v>20.49838515796683</c:v>
                </c:pt>
                <c:pt idx="259">
                  <c:v>20.5465748771915</c:v>
                </c:pt>
                <c:pt idx="260">
                  <c:v>20.594539259229531</c:v>
                </c:pt>
                <c:pt idx="261">
                  <c:v>20.642278842549018</c:v>
                </c:pt>
                <c:pt idx="262">
                  <c:v>20.689794171637732</c:v>
                </c:pt>
                <c:pt idx="263">
                  <c:v>20.737085796898967</c:v>
                </c:pt>
                <c:pt idx="264">
                  <c:v>20.784154274547472</c:v>
                </c:pt>
                <c:pt idx="265">
                  <c:v>20.831000166505529</c:v>
                </c:pt>
                <c:pt idx="266">
                  <c:v>20.877624040299196</c:v>
                </c:pt>
                <c:pt idx="267">
                  <c:v>20.924026468954768</c:v>
                </c:pt>
                <c:pt idx="268">
                  <c:v>20.970208030895456</c:v>
                </c:pt>
                <c:pt idx="269">
                  <c:v>21.016169309838357</c:v>
                </c:pt>
                <c:pt idx="270">
                  <c:v>21.061910894691707</c:v>
                </c:pt>
              </c:numCache>
            </c:numRef>
          </c:xVal>
          <c:yVal>
            <c:numRef>
              <c:f>'14ft'!$E$19:$E$289</c:f>
              <c:numCache>
                <c:formatCode>General</c:formatCode>
                <c:ptCount val="271"/>
                <c:pt idx="0">
                  <c:v>2.0428473770454763</c:v>
                </c:pt>
                <c:pt idx="1">
                  <c:v>2.145504431395922</c:v>
                </c:pt>
                <c:pt idx="2">
                  <c:v>2.2465290471195103</c:v>
                </c:pt>
                <c:pt idx="3">
                  <c:v>2.3459331825351435</c:v>
                </c:pt>
                <c:pt idx="4">
                  <c:v>2.4437285443686929</c:v>
                </c:pt>
                <c:pt idx="5">
                  <c:v>2.5399265936839694</c:v>
                </c:pt>
                <c:pt idx="6">
                  <c:v>2.634538551643451</c:v>
                </c:pt>
                <c:pt idx="7">
                  <c:v>2.7275754051052958</c:v>
                </c:pt>
                <c:pt idx="8">
                  <c:v>2.8190479120629157</c:v>
                </c:pt>
                <c:pt idx="9">
                  <c:v>2.9089666069331366</c:v>
                </c:pt>
                <c:pt idx="10">
                  <c:v>2.9973418056987406</c:v>
                </c:pt>
                <c:pt idx="11">
                  <c:v>3.0841836109109684</c:v>
                </c:pt>
                <c:pt idx="12">
                  <c:v>3.1695019165573415</c:v>
                </c:pt>
                <c:pt idx="13">
                  <c:v>3.2533064127999713</c:v>
                </c:pt>
                <c:pt idx="14">
                  <c:v>3.3356065905893235</c:v>
                </c:pt>
                <c:pt idx="15">
                  <c:v>3.4164117461582317</c:v>
                </c:pt>
                <c:pt idx="16">
                  <c:v>3.4957309854007717</c:v>
                </c:pt>
                <c:pt idx="17">
                  <c:v>3.5735732281404498</c:v>
                </c:pt>
                <c:pt idx="18">
                  <c:v>3.6499472122919938</c:v>
                </c:pt>
                <c:pt idx="19">
                  <c:v>3.7248614979208874</c:v>
                </c:pt>
                <c:pt idx="20">
                  <c:v>3.7983244712046424</c:v>
                </c:pt>
                <c:pt idx="21">
                  <c:v>3.8703443482996667</c:v>
                </c:pt>
                <c:pt idx="22">
                  <c:v>3.9409291791174503</c:v>
                </c:pt>
                <c:pt idx="23">
                  <c:v>4.0100868510136687</c:v>
                </c:pt>
                <c:pt idx="24">
                  <c:v>4.0778250923936756</c:v>
                </c:pt>
                <c:pt idx="25">
                  <c:v>4.1441514762377478</c:v>
                </c:pt>
                <c:pt idx="26">
                  <c:v>4.2090734235493237</c:v>
                </c:pt>
                <c:pt idx="27">
                  <c:v>4.2725982067293788</c:v>
                </c:pt>
                <c:pt idx="28">
                  <c:v>4.3347329528799703</c:v>
                </c:pt>
                <c:pt idx="29">
                  <c:v>4.3954846470398836</c:v>
                </c:pt>
                <c:pt idx="30">
                  <c:v>4.4548601353552213</c:v>
                </c:pt>
                <c:pt idx="31">
                  <c:v>4.5128661281876745</c:v>
                </c:pt>
                <c:pt idx="32">
                  <c:v>4.5695092031631352</c:v>
                </c:pt>
                <c:pt idx="33">
                  <c:v>4.6247958081632099</c:v>
                </c:pt>
                <c:pt idx="34">
                  <c:v>4.6787322642621145</c:v>
                </c:pt>
                <c:pt idx="35">
                  <c:v>4.7313247686113504</c:v>
                </c:pt>
                <c:pt idx="36">
                  <c:v>4.7825793972744721</c:v>
                </c:pt>
                <c:pt idx="37">
                  <c:v>4.8325021080141823</c:v>
                </c:pt>
                <c:pt idx="38">
                  <c:v>4.8810987430339141</c:v>
                </c:pt>
                <c:pt idx="39">
                  <c:v>4.9283750316759756</c:v>
                </c:pt>
                <c:pt idx="40">
                  <c:v>4.9743365930782639</c:v>
                </c:pt>
                <c:pt idx="41">
                  <c:v>5.0189889387914786</c:v>
                </c:pt>
                <c:pt idx="42">
                  <c:v>5.0623374753586878</c:v>
                </c:pt>
                <c:pt idx="43">
                  <c:v>5.1043875068590321</c:v>
                </c:pt>
                <c:pt idx="44">
                  <c:v>5.1451442374172727</c:v>
                </c:pt>
                <c:pt idx="45">
                  <c:v>5.1846127736808185</c:v>
                </c:pt>
                <c:pt idx="46">
                  <c:v>5.2227981272658068</c:v>
                </c:pt>
                <c:pt idx="47">
                  <c:v>5.2597052171737104</c:v>
                </c:pt>
                <c:pt idx="48">
                  <c:v>5.2953388721799124</c:v>
                </c:pt>
                <c:pt idx="49">
                  <c:v>5.3297038331955768</c:v>
                </c:pt>
                <c:pt idx="50">
                  <c:v>5.3628047556040954</c:v>
                </c:pt>
                <c:pt idx="51">
                  <c:v>5.3946462115733151</c:v>
                </c:pt>
                <c:pt idx="52">
                  <c:v>5.4252326923446637</c:v>
                </c:pt>
                <c:pt idx="53">
                  <c:v>5.4545686105002291</c:v>
                </c:pt>
                <c:pt idx="54">
                  <c:v>5.4826583022087734</c:v>
                </c:pt>
                <c:pt idx="55">
                  <c:v>5.5095060294515781</c:v>
                </c:pt>
                <c:pt idx="56">
                  <c:v>5.5351159822289464</c:v>
                </c:pt>
                <c:pt idx="57">
                  <c:v>5.5594922807481222</c:v>
                </c:pt>
                <c:pt idx="58">
                  <c:v>5.5826389775932865</c:v>
                </c:pt>
                <c:pt idx="59">
                  <c:v>5.6045600598782404</c:v>
                </c:pt>
                <c:pt idx="60">
                  <c:v>5.6252594513822851</c:v>
                </c:pt>
                <c:pt idx="61">
                  <c:v>5.6447410146697532</c:v>
                </c:pt>
                <c:pt idx="62">
                  <c:v>5.6630085531935475</c:v>
                </c:pt>
                <c:pt idx="63">
                  <c:v>5.6800658133829822</c:v>
                </c:pt>
                <c:pt idx="64">
                  <c:v>5.6959164867161434</c:v>
                </c:pt>
                <c:pt idx="65">
                  <c:v>5.7105642117768998</c:v>
                </c:pt>
                <c:pt idx="66">
                  <c:v>5.7240125762966345</c:v>
                </c:pt>
                <c:pt idx="67">
                  <c:v>5.7362651191806782</c:v>
                </c:pt>
                <c:pt idx="68">
                  <c:v>5.7473253325193712</c:v>
                </c:pt>
                <c:pt idx="69">
                  <c:v>5.7571966635835947</c:v>
                </c:pt>
                <c:pt idx="70">
                  <c:v>5.7658825168045453</c:v>
                </c:pt>
                <c:pt idx="71">
                  <c:v>5.7733862557374716</c:v>
                </c:pt>
                <c:pt idx="72">
                  <c:v>5.779711205009006</c:v>
                </c:pt>
                <c:pt idx="73">
                  <c:v>5.7848606522476906</c:v>
                </c:pt>
                <c:pt idx="74">
                  <c:v>5.7888378499972024</c:v>
                </c:pt>
                <c:pt idx="75">
                  <c:v>5.7916460176117628</c:v>
                </c:pt>
                <c:pt idx="76">
                  <c:v>5.7932883431331366</c:v>
                </c:pt>
                <c:pt idx="77">
                  <c:v>5.7937679851485884</c:v>
                </c:pt>
                <c:pt idx="78">
                  <c:v>5.7930880746291242</c:v>
                </c:pt>
                <c:pt idx="79">
                  <c:v>5.7912517167472917</c:v>
                </c:pt>
                <c:pt idx="80">
                  <c:v>5.7882619926737906</c:v>
                </c:pt>
                <c:pt idx="81">
                  <c:v>5.7841219613520991</c:v>
                </c:pt>
                <c:pt idx="82">
                  <c:v>5.7788346612503112</c:v>
                </c:pt>
                <c:pt idx="83">
                  <c:v>5.7724031120893393</c:v>
                </c:pt>
                <c:pt idx="84">
                  <c:v>5.7648303165466377</c:v>
                </c:pt>
                <c:pt idx="85">
                  <c:v>5.7561192619345736</c:v>
                </c:pt>
                <c:pt idx="86">
                  <c:v>5.7462729218525785</c:v>
                </c:pt>
                <c:pt idx="87">
                  <c:v>5.7352942578122006</c:v>
                </c:pt>
                <c:pt idx="88">
                  <c:v>5.7231862208341893</c:v>
                </c:pt>
                <c:pt idx="89">
                  <c:v>5.7099517530167425</c:v>
                </c:pt>
                <c:pt idx="90">
                  <c:v>5.6955937890740707</c:v>
                </c:pt>
                <c:pt idx="91">
                  <c:v>5.6801152578444363</c:v>
                </c:pt>
                <c:pt idx="92">
                  <c:v>5.6635190837668583</c:v>
                </c:pt>
                <c:pt idx="93">
                  <c:v>5.6458081883256943</c:v>
                </c:pt>
                <c:pt idx="94">
                  <c:v>5.6269854914623432</c:v>
                </c:pt>
                <c:pt idx="95">
                  <c:v>5.607053912953341</c:v>
                </c:pt>
                <c:pt idx="96">
                  <c:v>5.5860163737541706</c:v>
                </c:pt>
                <c:pt idx="97">
                  <c:v>5.5638757973081301</c:v>
                </c:pt>
                <c:pt idx="98">
                  <c:v>5.540635110819669</c:v>
                </c:pt>
                <c:pt idx="99">
                  <c:v>5.5162972464916287</c:v>
                </c:pt>
                <c:pt idx="100">
                  <c:v>5.4908651427258821</c:v>
                </c:pt>
                <c:pt idx="101">
                  <c:v>5.4643417452869176</c:v>
                </c:pt>
                <c:pt idx="102">
                  <c:v>5.4367300084279622</c:v>
                </c:pt>
                <c:pt idx="103">
                  <c:v>5.4080328959792903</c:v>
                </c:pt>
                <c:pt idx="104">
                  <c:v>5.3782533823984284</c:v>
                </c:pt>
                <c:pt idx="105">
                  <c:v>5.3473944537820062</c:v>
                </c:pt>
                <c:pt idx="106">
                  <c:v>5.3154591088390717</c:v>
                </c:pt>
                <c:pt idx="107">
                  <c:v>5.2824503598257442</c:v>
                </c:pt>
                <c:pt idx="108">
                  <c:v>5.2483712334411194</c:v>
                </c:pt>
                <c:pt idx="109">
                  <c:v>5.2132247716844144</c:v>
                </c:pt>
                <c:pt idx="110">
                  <c:v>5.1770140326733811</c:v>
                </c:pt>
                <c:pt idx="111">
                  <c:v>5.139742091424071</c:v>
                </c:pt>
                <c:pt idx="112">
                  <c:v>5.1014120405920957</c:v>
                </c:pt>
                <c:pt idx="113">
                  <c:v>5.0620269911755571</c:v>
                </c:pt>
                <c:pt idx="114">
                  <c:v>5.0215900731798939</c:v>
                </c:pt>
                <c:pt idx="115">
                  <c:v>4.9801044362449156</c:v>
                </c:pt>
                <c:pt idx="116">
                  <c:v>4.9375732502343546</c:v>
                </c:pt>
                <c:pt idx="117">
                  <c:v>4.8939997057882998</c:v>
                </c:pt>
                <c:pt idx="118">
                  <c:v>4.849387014838924</c:v>
                </c:pt>
                <c:pt idx="119">
                  <c:v>4.8037384110899408</c:v>
                </c:pt>
                <c:pt idx="120">
                  <c:v>4.7570571504602865</c:v>
                </c:pt>
                <c:pt idx="121">
                  <c:v>4.709346511492523</c:v>
                </c:pt>
                <c:pt idx="122">
                  <c:v>4.6606097957265238</c:v>
                </c:pt>
                <c:pt idx="123">
                  <c:v>4.6108503280390041</c:v>
                </c:pt>
                <c:pt idx="124">
                  <c:v>4.5600714569495011</c:v>
                </c:pt>
                <c:pt idx="125">
                  <c:v>4.508276554893424</c:v>
                </c:pt>
                <c:pt idx="126">
                  <c:v>4.4554690184628232</c:v>
                </c:pt>
                <c:pt idx="127">
                  <c:v>4.4016522686155382</c:v>
                </c:pt>
                <c:pt idx="128">
                  <c:v>4.3468297508534102</c:v>
                </c:pt>
                <c:pt idx="129">
                  <c:v>4.2910049353702533</c:v>
                </c:pt>
                <c:pt idx="130">
                  <c:v>4.2341813171702931</c:v>
                </c:pt>
                <c:pt idx="131">
                  <c:v>4.1763624161577972</c:v>
                </c:pt>
                <c:pt idx="132">
                  <c:v>4.1175517771986216</c:v>
                </c:pt>
                <c:pt idx="133">
                  <c:v>4.057752970154417</c:v>
                </c:pt>
                <c:pt idx="134">
                  <c:v>3.9969695898902331</c:v>
                </c:pt>
                <c:pt idx="135">
                  <c:v>3.9352052562562663</c:v>
                </c:pt>
                <c:pt idx="136">
                  <c:v>3.8724636140445057</c:v>
                </c:pt>
                <c:pt idx="137">
                  <c:v>3.8087483329210219</c:v>
                </c:pt>
                <c:pt idx="138">
                  <c:v>3.744063107334652</c:v>
                </c:pt>
                <c:pt idx="139">
                  <c:v>3.6784116564028273</c:v>
                </c:pt>
                <c:pt idx="140">
                  <c:v>3.6117977237752892</c:v>
                </c:pt>
                <c:pt idx="141">
                  <c:v>3.5442250774764372</c:v>
                </c:pt>
                <c:pt idx="142">
                  <c:v>3.4756975097270413</c:v>
                </c:pt>
                <c:pt idx="143">
                  <c:v>3.4062188367460542</c:v>
                </c:pt>
                <c:pt idx="144">
                  <c:v>3.3357928985332452</c:v>
                </c:pt>
                <c:pt idx="145">
                  <c:v>3.2644235586333714</c:v>
                </c:pt>
                <c:pt idx="146">
                  <c:v>3.192114703882599</c:v>
                </c:pt>
                <c:pt idx="147">
                  <c:v>3.1188702441378693</c:v>
                </c:pt>
                <c:pt idx="148">
                  <c:v>3.0446941119899051</c:v>
                </c:pt>
                <c:pt idx="149">
                  <c:v>2.9695902624605335</c:v>
                </c:pt>
                <c:pt idx="150">
                  <c:v>2.8935626726849986</c:v>
                </c:pt>
                <c:pt idx="151">
                  <c:v>2.8166153415799231</c:v>
                </c:pt>
                <c:pt idx="152">
                  <c:v>2.7387522894975671</c:v>
                </c:pt>
                <c:pt idx="153">
                  <c:v>2.6599775578670202</c:v>
                </c:pt>
                <c:pt idx="154">
                  <c:v>2.5802952088229563</c:v>
                </c:pt>
                <c:pt idx="155">
                  <c:v>2.4997093248225597</c:v>
                </c:pt>
                <c:pt idx="156">
                  <c:v>2.4182240082512303</c:v>
                </c:pt>
                <c:pt idx="157">
                  <c:v>2.3358433810176522</c:v>
                </c:pt>
                <c:pt idx="158">
                  <c:v>2.2525715841388076</c:v>
                </c:pt>
                <c:pt idx="159">
                  <c:v>2.1684127773154991</c:v>
                </c:pt>
                <c:pt idx="160">
                  <c:v>2.0833711384989337</c:v>
                </c:pt>
                <c:pt idx="161">
                  <c:v>1.9974508634489097</c:v>
                </c:pt>
                <c:pt idx="162">
                  <c:v>1.9106561652841341</c:v>
                </c:pt>
                <c:pt idx="163">
                  <c:v>1.8229912740251877</c:v>
                </c:pt>
                <c:pt idx="164">
                  <c:v>1.7344604361306399</c:v>
                </c:pt>
                <c:pt idx="165">
                  <c:v>1.6450679140268061</c:v>
                </c:pt>
                <c:pt idx="166">
                  <c:v>1.5548179856316255</c:v>
                </c:pt>
                <c:pt idx="167">
                  <c:v>1.4637149438731294</c:v>
                </c:pt>
                <c:pt idx="168">
                  <c:v>1.371763096202951</c:v>
                </c:pt>
                <c:pt idx="169">
                  <c:v>1.2789667641053239</c:v>
                </c:pt>
                <c:pt idx="170">
                  <c:v>1.1853302826019998</c:v>
                </c:pt>
                <c:pt idx="171">
                  <c:v>1.0908579997535037</c:v>
                </c:pt>
                <c:pt idx="172">
                  <c:v>0.99555427615713887</c:v>
                </c:pt>
                <c:pt idx="173">
                  <c:v>0.89942348444213482</c:v>
                </c:pt>
                <c:pt idx="174">
                  <c:v>0.80247000876232766</c:v>
                </c:pt>
                <c:pt idx="175">
                  <c:v>0.70469824428674621</c:v>
                </c:pt>
                <c:pt idx="176">
                  <c:v>0.60611259668846829</c:v>
                </c:pt>
                <c:pt idx="177">
                  <c:v>0.50671748163210117</c:v>
                </c:pt>
                <c:pt idx="178">
                  <c:v>0.40651732426022857</c:v>
                </c:pt>
                <c:pt idx="179">
                  <c:v>0.3055165586791575</c:v>
                </c:pt>
                <c:pt idx="180">
                  <c:v>0.20371962744428651</c:v>
                </c:pt>
                <c:pt idx="181">
                  <c:v>0.1011309810454082</c:v>
                </c:pt>
                <c:pt idx="182">
                  <c:v>-2.2449226077519008E-3</c:v>
                </c:pt>
                <c:pt idx="183">
                  <c:v>-0.10640361869946709</c:v>
                </c:pt>
                <c:pt idx="184">
                  <c:v>-0.21134063602112893</c:v>
                </c:pt>
                <c:pt idx="185">
                  <c:v>-0.3170514974832806</c:v>
                </c:pt>
                <c:pt idx="186">
                  <c:v>-0.4235317206262994</c:v>
                </c:pt>
                <c:pt idx="187">
                  <c:v>-0.53077681812947319</c:v>
                </c:pt>
                <c:pt idx="188">
                  <c:v>-0.63878229831822364</c:v>
                </c:pt>
                <c:pt idx="189">
                  <c:v>-0.74754366566923891</c:v>
                </c:pt>
                <c:pt idx="190">
                  <c:v>-0.8570564213132863</c:v>
                </c:pt>
                <c:pt idx="191">
                  <c:v>-0.96731606353548283</c:v>
                </c:pt>
                <c:pt idx="192">
                  <c:v>-1.0783180882728132</c:v>
                </c:pt>
                <c:pt idx="193">
                  <c:v>-1.1900579896086878</c:v>
                </c:pt>
                <c:pt idx="194">
                  <c:v>-1.302531260264346</c:v>
                </c:pt>
                <c:pt idx="195">
                  <c:v>-1.4157333920869146</c:v>
                </c:pt>
                <c:pt idx="196">
                  <c:v>-1.5296598765339411</c:v>
                </c:pt>
                <c:pt idx="197">
                  <c:v>-1.6443062051542257</c:v>
                </c:pt>
                <c:pt idx="198">
                  <c:v>-1.7596678700647876</c:v>
                </c:pt>
                <c:pt idx="199">
                  <c:v>-1.8757403644238055</c:v>
                </c:pt>
                <c:pt idx="200">
                  <c:v>-1.9925191828993778</c:v>
                </c:pt>
                <c:pt idx="201">
                  <c:v>-2.1099998221339598</c:v>
                </c:pt>
                <c:pt idx="202">
                  <c:v>-2.2281777812043368</c:v>
                </c:pt>
                <c:pt idx="203">
                  <c:v>-2.3470485620770014</c:v>
                </c:pt>
                <c:pt idx="204">
                  <c:v>-2.4666076700588078</c:v>
                </c:pt>
                <c:pt idx="205">
                  <c:v>-2.5868506142427865</c:v>
                </c:pt>
                <c:pt idx="206">
                  <c:v>-2.7077729079490003</c:v>
                </c:pt>
                <c:pt idx="207">
                  <c:v>-2.8293700691603414</c:v>
                </c:pt>
                <c:pt idx="208">
                  <c:v>-2.9516376209531594</c:v>
                </c:pt>
                <c:pt idx="209">
                  <c:v>-3.0745710919226323</c:v>
                </c:pt>
                <c:pt idx="210">
                  <c:v>-3.1981660166027828</c:v>
                </c:pt>
                <c:pt idx="211">
                  <c:v>-3.3224179358810613</c:v>
                </c:pt>
                <c:pt idx="212">
                  <c:v>-3.4473223974074116</c:v>
                </c:pt>
                <c:pt idx="213">
                  <c:v>-3.5728749559977464</c:v>
                </c:pt>
                <c:pt idx="214">
                  <c:v>-3.6990711740317641</c:v>
                </c:pt>
                <c:pt idx="215">
                  <c:v>-3.825906621845041</c:v>
                </c:pt>
                <c:pt idx="216">
                  <c:v>-3.9533768781153413</c:v>
                </c:pt>
                <c:pt idx="217">
                  <c:v>-4.0814775302430881</c:v>
                </c:pt>
                <c:pt idx="218">
                  <c:v>-4.2102041747259458</c:v>
                </c:pt>
                <c:pt idx="219">
                  <c:v>-4.3395524175274707</c:v>
                </c:pt>
                <c:pt idx="220">
                  <c:v>-4.469517874439787</c:v>
                </c:pt>
                <c:pt idx="221">
                  <c:v>-4.6000961714402457</c:v>
                </c:pt>
                <c:pt idx="222">
                  <c:v>-4.7312829450420457</c:v>
                </c:pt>
                <c:pt idx="223">
                  <c:v>-4.8630738426387765</c:v>
                </c:pt>
                <c:pt idx="224">
                  <c:v>-4.9954645228428634</c:v>
                </c:pt>
                <c:pt idx="225">
                  <c:v>-5.1284506558178951</c:v>
                </c:pt>
                <c:pt idx="226">
                  <c:v>-5.2620279236048102</c:v>
                </c:pt>
                <c:pt idx="227">
                  <c:v>-5.3961920204419398</c:v>
                </c:pt>
                <c:pt idx="228">
                  <c:v>-5.5309386530788816</c:v>
                </c:pt>
                <c:pt idx="229">
                  <c:v>-5.666263541084211</c:v>
                </c:pt>
                <c:pt idx="230">
                  <c:v>-5.8021624171470201</c:v>
                </c:pt>
                <c:pt idx="231">
                  <c:v>-5.9386310273722858</c:v>
                </c:pt>
                <c:pt idx="232">
                  <c:v>-6.0756651315700658</c:v>
                </c:pt>
                <c:pt idx="233">
                  <c:v>-6.2132605035385389</c:v>
                </c:pt>
                <c:pt idx="234">
                  <c:v>-6.3514129313408816</c:v>
                </c:pt>
                <c:pt idx="235">
                  <c:v>-6.4901182175760104</c:v>
                </c:pt>
                <c:pt idx="236">
                  <c:v>-6.629372179643191</c:v>
                </c:pt>
                <c:pt idx="237">
                  <c:v>-6.7691706500005377</c:v>
                </c:pt>
                <c:pt idx="238">
                  <c:v>-6.9095094764174201</c:v>
                </c:pt>
                <c:pt idx="239">
                  <c:v>-7.0503845222208001</c:v>
                </c:pt>
                <c:pt idx="240">
                  <c:v>-7.1917916665355239</c:v>
                </c:pt>
                <c:pt idx="241">
                  <c:v>-7.3337268045185908</c:v>
                </c:pt>
                <c:pt idx="242">
                  <c:v>-7.4761858475874385</c:v>
                </c:pt>
                <c:pt idx="243">
                  <c:v>-7.619164723642263</c:v>
                </c:pt>
                <c:pt idx="244">
                  <c:v>-7.7626593772824135</c:v>
                </c:pt>
                <c:pt idx="245">
                  <c:v>-7.906665770016895</c:v>
                </c:pt>
                <c:pt idx="246">
                  <c:v>-8.0511798804690198</c:v>
                </c:pt>
                <c:pt idx="247">
                  <c:v>-8.1961977045752352</c:v>
                </c:pt>
                <c:pt idx="248">
                  <c:v>-8.3417152557781851</c:v>
                </c:pt>
                <c:pt idx="249">
                  <c:v>-8.4877285652140273</c:v>
                </c:pt>
                <c:pt idx="250">
                  <c:v>-8.6342336818940684</c:v>
                </c:pt>
                <c:pt idx="251">
                  <c:v>-8.7812266728807469</c:v>
                </c:pt>
                <c:pt idx="252">
                  <c:v>-8.9287036234580253</c:v>
                </c:pt>
                <c:pt idx="253">
                  <c:v>-9.0766606372962233</c:v>
                </c:pt>
                <c:pt idx="254">
                  <c:v>-9.2250938366113537</c:v>
                </c:pt>
                <c:pt idx="255">
                  <c:v>-9.3739993623190099</c:v>
                </c:pt>
                <c:pt idx="256">
                  <c:v>-9.5233733741828477</c:v>
                </c:pt>
                <c:pt idx="257">
                  <c:v>-9.6732120509577229</c:v>
                </c:pt>
                <c:pt idx="258">
                  <c:v>-9.8235115905275379</c:v>
                </c:pt>
                <c:pt idx="259">
                  <c:v>-9.974268210037847</c:v>
                </c:pt>
                <c:pt idx="260">
                  <c:v>-10.125478146023287</c:v>
                </c:pt>
                <c:pt idx="261">
                  <c:v>-10.277137654529872</c:v>
                </c:pt>
                <c:pt idx="262">
                  <c:v>-10.429243011232225</c:v>
                </c:pt>
                <c:pt idx="263">
                  <c:v>-10.581790511545803</c:v>
                </c:pt>
                <c:pt idx="264">
                  <c:v>-10.734776470734168</c:v>
                </c:pt>
                <c:pt idx="265">
                  <c:v>-10.888197224011364</c:v>
                </c:pt>
                <c:pt idx="266">
                  <c:v>-11.042049126639473</c:v>
                </c:pt>
                <c:pt idx="267">
                  <c:v>-11.196328554021385</c:v>
                </c:pt>
                <c:pt idx="268">
                  <c:v>-11.351031901788879</c:v>
                </c:pt>
                <c:pt idx="269">
                  <c:v>-11.506155585886043</c:v>
                </c:pt>
                <c:pt idx="270">
                  <c:v>-11.661696042648114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'14ft'!$G$18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0.11790642656807052</c:v>
                </c:pt>
                <c:pt idx="2">
                  <c:v>0.23526825607778451</c:v>
                </c:pt>
                <c:pt idx="3">
                  <c:v>0.35209313653852464</c:v>
                </c:pt>
                <c:pt idx="4">
                  <c:v>0.46838856947689417</c:v>
                </c:pt>
                <c:pt idx="5">
                  <c:v>0.58416191316110266</c:v>
                </c:pt>
                <c:pt idx="6">
                  <c:v>0.69942038571969045</c:v>
                </c:pt>
                <c:pt idx="7">
                  <c:v>0.81417106815822737</c:v>
                </c:pt>
                <c:pt idx="8">
                  <c:v>0.92842090727746995</c:v>
                </c:pt>
                <c:pt idx="9">
                  <c:v>1.0421767184963215</c:v>
                </c:pt>
                <c:pt idx="10">
                  <c:v>1.1554451885828041</c:v>
                </c:pt>
                <c:pt idx="11">
                  <c:v>1.2682328782961232</c:v>
                </c:pt>
                <c:pt idx="12">
                  <c:v>1.3805462249427873</c:v>
                </c:pt>
                <c:pt idx="13">
                  <c:v>1.4923915448496279</c:v>
                </c:pt>
                <c:pt idx="14">
                  <c:v>1.6037750357564533</c:v>
                </c:pt>
                <c:pt idx="15">
                  <c:v>1.7147027791309757</c:v>
                </c:pt>
                <c:pt idx="16">
                  <c:v>1.8251807424085407</c:v>
                </c:pt>
                <c:pt idx="17">
                  <c:v>1.9352147811591065</c:v>
                </c:pt>
                <c:pt idx="18">
                  <c:v>2.044810641183826</c:v>
                </c:pt>
                <c:pt idx="19">
                  <c:v>2.1539739605435018</c:v>
                </c:pt>
                <c:pt idx="20">
                  <c:v>2.2627102715211107</c:v>
                </c:pt>
                <c:pt idx="21">
                  <c:v>2.3710250025205153</c:v>
                </c:pt>
                <c:pt idx="22">
                  <c:v>2.478923479903409</c:v>
                </c:pt>
                <c:pt idx="23">
                  <c:v>2.5864109297664823</c:v>
                </c:pt>
                <c:pt idx="24">
                  <c:v>2.6934924796607258</c:v>
                </c:pt>
                <c:pt idx="25">
                  <c:v>2.8001731602547375</c:v>
                </c:pt>
                <c:pt idx="26">
                  <c:v>2.9064579069438361</c:v>
                </c:pt>
                <c:pt idx="27">
                  <c:v>3.0123515614067395</c:v>
                </c:pt>
                <c:pt idx="28">
                  <c:v>3.1178588731115169</c:v>
                </c:pt>
                <c:pt idx="29">
                  <c:v>3.2229845007724709</c:v>
                </c:pt>
                <c:pt idx="30">
                  <c:v>3.3277330137595786</c:v>
                </c:pt>
                <c:pt idx="31">
                  <c:v>3.4321088934620643</c:v>
                </c:pt>
                <c:pt idx="32">
                  <c:v>3.5361165346076535</c:v>
                </c:pt>
                <c:pt idx="33">
                  <c:v>3.6397602465390184</c:v>
                </c:pt>
                <c:pt idx="34">
                  <c:v>3.7430442544488924</c:v>
                </c:pt>
                <c:pt idx="35">
                  <c:v>3.8459727005753073</c:v>
                </c:pt>
                <c:pt idx="36">
                  <c:v>3.9485496453583759</c:v>
                </c:pt>
                <c:pt idx="37">
                  <c:v>4.050779068560022</c:v>
                </c:pt>
                <c:pt idx="38">
                  <c:v>4.1526648703480333</c:v>
                </c:pt>
                <c:pt idx="39">
                  <c:v>4.254210872345797</c:v>
                </c:pt>
                <c:pt idx="40">
                  <c:v>4.3554208186490602</c:v>
                </c:pt>
                <c:pt idx="41">
                  <c:v>4.4562983768110307</c:v>
                </c:pt>
                <c:pt idx="42">
                  <c:v>4.5568471387971359</c:v>
                </c:pt>
                <c:pt idx="43">
                  <c:v>4.6570706219107239</c:v>
                </c:pt>
                <c:pt idx="44">
                  <c:v>4.7569722696909968</c:v>
                </c:pt>
                <c:pt idx="45">
                  <c:v>4.856555452784443</c:v>
                </c:pt>
                <c:pt idx="46">
                  <c:v>4.9558234697910297</c:v>
                </c:pt>
                <c:pt idx="47">
                  <c:v>5.0547795480864091</c:v>
                </c:pt>
                <c:pt idx="48">
                  <c:v>5.153426844621376</c:v>
                </c:pt>
                <c:pt idx="49">
                  <c:v>5.2517684466998151</c:v>
                </c:pt>
                <c:pt idx="50">
                  <c:v>5.3498073727363673</c:v>
                </c:pt>
                <c:pt idx="51">
                  <c:v>5.4475465729950292</c:v>
                </c:pt>
                <c:pt idx="52">
                  <c:v>5.5449889303099003</c:v>
                </c:pt>
                <c:pt idx="53">
                  <c:v>5.6421372607892843</c:v>
                </c:pt>
                <c:pt idx="54">
                  <c:v>5.7389943145043381</c:v>
                </c:pt>
                <c:pt idx="55">
                  <c:v>5.8355627761634565</c:v>
                </c:pt>
                <c:pt idx="56">
                  <c:v>5.9318452657735792</c:v>
                </c:pt>
                <c:pt idx="57">
                  <c:v>6.027844339289576</c:v>
                </c:pt>
                <c:pt idx="58">
                  <c:v>6.1235624892528815</c:v>
                </c:pt>
                <c:pt idx="59">
                  <c:v>6.2190021454205171</c:v>
                </c:pt>
                <c:pt idx="60">
                  <c:v>6.3141656753856372</c:v>
                </c:pt>
                <c:pt idx="61">
                  <c:v>6.4090553851907162</c:v>
                </c:pt>
                <c:pt idx="62">
                  <c:v>6.5036735199344733</c:v>
                </c:pt>
                <c:pt idx="63">
                  <c:v>6.5980222643736237</c:v>
                </c:pt>
                <c:pt idx="64">
                  <c:v>6.6921037435205131</c:v>
                </c:pt>
                <c:pt idx="65">
                  <c:v>6.7859200232376757</c:v>
                </c:pt>
                <c:pt idx="66">
                  <c:v>6.8794731108303298</c:v>
                </c:pt>
                <c:pt idx="67">
                  <c:v>6.9727649556377953</c:v>
                </c:pt>
                <c:pt idx="68">
                  <c:v>7.0657974496247968</c:v>
                </c:pt>
                <c:pt idx="69">
                  <c:v>7.1585724279735716</c:v>
                </c:pt>
                <c:pt idx="70">
                  <c:v>7.2510916696776775</c:v>
                </c:pt>
                <c:pt idx="71">
                  <c:v>7.3433568981383486</c:v>
                </c:pt>
                <c:pt idx="72">
                  <c:v>7.4353697817642281</c:v>
                </c:pt>
                <c:pt idx="73">
                  <c:v>7.5271319345752348</c:v>
                </c:pt>
                <c:pt idx="74">
                  <c:v>7.6186449168113075</c:v>
                </c:pt>
                <c:pt idx="75">
                  <c:v>7.709910235546702</c:v>
                </c:pt>
                <c:pt idx="76">
                  <c:v>7.8009293453104842</c:v>
                </c:pt>
                <c:pt idx="77">
                  <c:v>7.8917036487137997</c:v>
                </c:pt>
                <c:pt idx="78">
                  <c:v>7.9822344970844581</c:v>
                </c:pt>
                <c:pt idx="79">
                  <c:v>8.0725231911093083</c:v>
                </c:pt>
                <c:pt idx="80">
                  <c:v>8.1625709814848406</c:v>
                </c:pt>
                <c:pt idx="81">
                  <c:v>8.2523790695763708</c:v>
                </c:pt>
                <c:pt idx="82">
                  <c:v>8.3419486080861347</c:v>
                </c:pt>
                <c:pt idx="83">
                  <c:v>8.4312807017305413</c:v>
                </c:pt>
                <c:pt idx="84">
                  <c:v>8.5203764079267845</c:v>
                </c:pt>
                <c:pt idx="85">
                  <c:v>8.6092367374889527</c:v>
                </c:pt>
                <c:pt idx="86">
                  <c:v>8.6978626553337204</c:v>
                </c:pt>
                <c:pt idx="87">
                  <c:v>8.7862550811956446</c:v>
                </c:pt>
                <c:pt idx="88">
                  <c:v>8.8744148903520408</c:v>
                </c:pt>
                <c:pt idx="89">
                  <c:v>8.9623429143573432</c:v>
                </c:pt>
                <c:pt idx="90">
                  <c:v>9.0500399417868138</c:v>
                </c:pt>
                <c:pt idx="91">
                  <c:v>9.1375067189894015</c:v>
                </c:pt>
                <c:pt idx="92">
                  <c:v>9.2247439508495219</c:v>
                </c:pt>
                <c:pt idx="93">
                  <c:v>9.3117523015574406</c:v>
                </c:pt>
                <c:pt idx="94">
                  <c:v>9.3985323953879458</c:v>
                </c:pt>
                <c:pt idx="95">
                  <c:v>9.4850848174869089</c:v>
                </c:pt>
                <c:pt idx="96">
                  <c:v>9.5714101146653192</c:v>
                </c:pt>
                <c:pt idx="97">
                  <c:v>9.6575087962003323</c:v>
                </c:pt>
                <c:pt idx="98">
                  <c:v>9.7433813346428249</c:v>
                </c:pt>
                <c:pt idx="99">
                  <c:v>9.8290281666309394</c:v>
                </c:pt>
                <c:pt idx="100">
                  <c:v>9.914449693709054</c:v>
                </c:pt>
                <c:pt idx="101">
                  <c:v>9.9996462831515913</c:v>
                </c:pt>
                <c:pt idx="102">
                  <c:v>10.084618268791077</c:v>
                </c:pt>
                <c:pt idx="103">
                  <c:v>10.1693659518498</c:v>
                </c:pt>
                <c:pt idx="104">
                  <c:v>10.253889601774461</c:v>
                </c:pt>
                <c:pt idx="105">
                  <c:v>10.338189457073131</c:v>
                </c:pt>
                <c:pt idx="106">
                  <c:v>10.422265726153888</c:v>
                </c:pt>
                <c:pt idx="107">
                  <c:v>10.506118588164442</c:v>
                </c:pt>
                <c:pt idx="108">
                  <c:v>10.589748193832083</c:v>
                </c:pt>
                <c:pt idx="109">
                  <c:v>10.673154666303299</c:v>
                </c:pt>
                <c:pt idx="110">
                  <c:v>10.756338101982381</c:v>
                </c:pt>
                <c:pt idx="111">
                  <c:v>10.839298571368355</c:v>
                </c:pt>
                <c:pt idx="112">
                  <c:v>10.922036119889601</c:v>
                </c:pt>
                <c:pt idx="113">
                  <c:v>11.0045507687355</c:v>
                </c:pt>
                <c:pt idx="114">
                  <c:v>11.086842515684493</c:v>
                </c:pt>
                <c:pt idx="115">
                  <c:v>11.168911335927929</c:v>
                </c:pt>
                <c:pt idx="116">
                  <c:v>11.2507571828891</c:v>
                </c:pt>
                <c:pt idx="117">
                  <c:v>11.332379989036891</c:v>
                </c:pt>
                <c:pt idx="118">
                  <c:v>11.413779666693475</c:v>
                </c:pt>
                <c:pt idx="119">
                  <c:v>11.494956108835511</c:v>
                </c:pt>
                <c:pt idx="120">
                  <c:v>11.575909189888328</c:v>
                </c:pt>
                <c:pt idx="121">
                  <c:v>11.6566387665126</c:v>
                </c:pt>
                <c:pt idx="122">
                  <c:v>11.737144678383023</c:v>
                </c:pt>
                <c:pt idx="123">
                  <c:v>11.817426748958566</c:v>
                </c:pt>
                <c:pt idx="124">
                  <c:v>11.897484786243846</c:v>
                </c:pt>
                <c:pt idx="125">
                  <c:v>11.977318583541241</c:v>
                </c:pt>
                <c:pt idx="126">
                  <c:v>12.056927920193353</c:v>
                </c:pt>
                <c:pt idx="127">
                  <c:v>12.136312562315478</c:v>
                </c:pt>
                <c:pt idx="128">
                  <c:v>12.215472263517746</c:v>
                </c:pt>
                <c:pt idx="129">
                  <c:v>12.29440676561663</c:v>
                </c:pt>
                <c:pt idx="130">
                  <c:v>12.373115799335542</c:v>
                </c:pt>
                <c:pt idx="131">
                  <c:v>12.451599084994275</c:v>
                </c:pt>
                <c:pt idx="132">
                  <c:v>12.529856333187027</c:v>
                </c:pt>
                <c:pt idx="133">
                  <c:v>12.607887245448833</c:v>
                </c:pt>
                <c:pt idx="134">
                  <c:v>12.685691514910184</c:v>
                </c:pt>
                <c:pt idx="135">
                  <c:v>12.763268826939701</c:v>
                </c:pt>
                <c:pt idx="136">
                  <c:v>12.840618859774681</c:v>
                </c:pt>
                <c:pt idx="137">
                  <c:v>12.91774128513943</c:v>
                </c:pt>
                <c:pt idx="138">
                  <c:v>12.994635768851236</c:v>
                </c:pt>
                <c:pt idx="139">
                  <c:v>13.071301971413938</c:v>
                </c:pt>
                <c:pt idx="140">
                  <c:v>13.147739548598981</c:v>
                </c:pt>
                <c:pt idx="141">
                  <c:v>13.223948152013939</c:v>
                </c:pt>
                <c:pt idx="142">
                  <c:v>13.299927429658453</c:v>
                </c:pt>
                <c:pt idx="143">
                  <c:v>13.375677026467564</c:v>
                </c:pt>
                <c:pt idx="144">
                  <c:v>13.451196584842442</c:v>
                </c:pt>
                <c:pt idx="145">
                  <c:v>13.526485745168527</c:v>
                </c:pt>
                <c:pt idx="146">
                  <c:v>13.601544146321084</c:v>
                </c:pt>
                <c:pt idx="147">
                  <c:v>13.676371426158228</c:v>
                </c:pt>
                <c:pt idx="148">
                  <c:v>13.750967222001453</c:v>
                </c:pt>
                <c:pt idx="149">
                  <c:v>13.825331171103729</c:v>
                </c:pt>
                <c:pt idx="150">
                  <c:v>13.899462911105232</c:v>
                </c:pt>
                <c:pt idx="151">
                  <c:v>13.97336208047679</c:v>
                </c:pt>
                <c:pt idx="152">
                  <c:v>14.047028318951121</c:v>
                </c:pt>
                <c:pt idx="153">
                  <c:v>14.120461267941977</c:v>
                </c:pt>
                <c:pt idx="154">
                  <c:v>14.193660570951272</c:v>
                </c:pt>
                <c:pt idx="155">
                  <c:v>14.266625873964328</c:v>
                </c:pt>
                <c:pt idx="156">
                  <c:v>14.339356825833349</c:v>
                </c:pt>
                <c:pt idx="157">
                  <c:v>14.411853078649226</c:v>
                </c:pt>
                <c:pt idx="158">
                  <c:v>14.484114288101843</c:v>
                </c:pt>
                <c:pt idx="159">
                  <c:v>14.556140113828969</c:v>
                </c:pt>
                <c:pt idx="160">
                  <c:v>14.627930219753916</c:v>
                </c:pt>
                <c:pt idx="161">
                  <c:v>14.699484274412079</c:v>
                </c:pt>
                <c:pt idx="162">
                  <c:v>14.770801951266517</c:v>
                </c:pt>
                <c:pt idx="163">
                  <c:v>14.841882929012714</c:v>
                </c:pt>
                <c:pt idx="164">
                  <c:v>14.912726891872692</c:v>
                </c:pt>
                <c:pt idx="165">
                  <c:v>14.983333529878601</c:v>
                </c:pt>
                <c:pt idx="166">
                  <c:v>15.053702539145972</c:v>
                </c:pt>
                <c:pt idx="167">
                  <c:v>15.123833622136774</c:v>
                </c:pt>
                <c:pt idx="168">
                  <c:v>15.193726487912448</c:v>
                </c:pt>
                <c:pt idx="169">
                  <c:v>15.263380852377074</c:v>
                </c:pt>
                <c:pt idx="170">
                  <c:v>15.332796438510822</c:v>
                </c:pt>
                <c:pt idx="171">
                  <c:v>15.401972976593887</c:v>
                </c:pt>
                <c:pt idx="172">
                  <c:v>15.470910204421031</c:v>
                </c:pt>
                <c:pt idx="173">
                  <c:v>15.539607867506927</c:v>
                </c:pt>
                <c:pt idx="174">
                  <c:v>15.608065719282454</c:v>
                </c:pt>
                <c:pt idx="175">
                  <c:v>15.676283521282125</c:v>
                </c:pt>
                <c:pt idx="176">
                  <c:v>15.744261043322794</c:v>
                </c:pt>
                <c:pt idx="177">
                  <c:v>15.811998063673821</c:v>
                </c:pt>
                <c:pt idx="178">
                  <c:v>15.879494369218859</c:v>
                </c:pt>
                <c:pt idx="179">
                  <c:v>15.946749755609419</c:v>
                </c:pt>
                <c:pt idx="180">
                  <c:v>16.013764027410389</c:v>
                </c:pt>
                <c:pt idx="181">
                  <c:v>16.080536998237658</c:v>
                </c:pt>
                <c:pt idx="182">
                  <c:v>16.147068490888021</c:v>
                </c:pt>
                <c:pt idx="183">
                  <c:v>16.2133583374615</c:v>
                </c:pt>
                <c:pt idx="184">
                  <c:v>16.279406379476285</c:v>
                </c:pt>
                <c:pt idx="185">
                  <c:v>16.345212467976403</c:v>
                </c:pt>
                <c:pt idx="186">
                  <c:v>16.410776463632313</c:v>
                </c:pt>
                <c:pt idx="187">
                  <c:v>16.476098236834567</c:v>
                </c:pt>
                <c:pt idx="188">
                  <c:v>16.541177667780673</c:v>
                </c:pt>
                <c:pt idx="189">
                  <c:v>16.606014646555366</c:v>
                </c:pt>
                <c:pt idx="190">
                  <c:v>16.670609073204378</c:v>
                </c:pt>
                <c:pt idx="191">
                  <c:v>16.734960857801902</c:v>
                </c:pt>
                <c:pt idx="192">
                  <c:v>16.799069920511865</c:v>
                </c:pt>
                <c:pt idx="193">
                  <c:v>16.862936191643207</c:v>
                </c:pt>
                <c:pt idx="194">
                  <c:v>16.926559611699243</c:v>
                </c:pt>
                <c:pt idx="195">
                  <c:v>16.98994013142131</c:v>
                </c:pt>
                <c:pt idx="196">
                  <c:v>17.05307771182682</c:v>
                </c:pt>
                <c:pt idx="197">
                  <c:v>17.115972324241849</c:v>
                </c:pt>
                <c:pt idx="198">
                  <c:v>17.178623950328419</c:v>
                </c:pt>
                <c:pt idx="199">
                  <c:v>17.241032582106602</c:v>
                </c:pt>
                <c:pt idx="200">
                  <c:v>17.303198221971581</c:v>
                </c:pt>
                <c:pt idx="201">
                  <c:v>17.365120882705803</c:v>
                </c:pt>
                <c:pt idx="202">
                  <c:v>17.426800587486351</c:v>
                </c:pt>
                <c:pt idx="203">
                  <c:v>17.488237369887671</c:v>
                </c:pt>
                <c:pt idx="204">
                  <c:v>17.54943127387979</c:v>
                </c:pt>
                <c:pt idx="205">
                  <c:v>17.610382353822121</c:v>
                </c:pt>
                <c:pt idx="206">
                  <c:v>17.671090674453023</c:v>
                </c:pt>
                <c:pt idx="207">
                  <c:v>17.731556310875188</c:v>
                </c:pt>
                <c:pt idx="208">
                  <c:v>17.79177934853703</c:v>
                </c:pt>
                <c:pt idx="209">
                  <c:v>17.851759883210157</c:v>
                </c:pt>
                <c:pt idx="210">
                  <c:v>17.911498020963048</c:v>
                </c:pt>
                <c:pt idx="211">
                  <c:v>17.970993878131058</c:v>
                </c:pt>
                <c:pt idx="212">
                  <c:v>18.030247581282875</c:v>
                </c:pt>
                <c:pt idx="213">
                  <c:v>18.089259267183515</c:v>
                </c:pt>
                <c:pt idx="214">
                  <c:v>18.148029082753983</c:v>
                </c:pt>
                <c:pt idx="215">
                  <c:v>18.206557185027705</c:v>
                </c:pt>
                <c:pt idx="216">
                  <c:v>18.264843741103828</c:v>
                </c:pt>
                <c:pt idx="217">
                  <c:v>18.322888928097505</c:v>
                </c:pt>
                <c:pt idx="218">
                  <c:v>18.380692933087275</c:v>
                </c:pt>
                <c:pt idx="219">
                  <c:v>18.438255953059592</c:v>
                </c:pt>
                <c:pt idx="220">
                  <c:v>18.495578194850673</c:v>
                </c:pt>
                <c:pt idx="221">
                  <c:v>18.552659875085709</c:v>
                </c:pt>
                <c:pt idx="222">
                  <c:v>18.609501220115547</c:v>
                </c:pt>
                <c:pt idx="223">
                  <c:v>18.666102465950953</c:v>
                </c:pt>
                <c:pt idx="224">
                  <c:v>18.722463858194519</c:v>
                </c:pt>
                <c:pt idx="225">
                  <c:v>18.778585651970346</c:v>
                </c:pt>
                <c:pt idx="226">
                  <c:v>18.834468111851546</c:v>
                </c:pt>
                <c:pt idx="227">
                  <c:v>18.89011151178568</c:v>
                </c:pt>
                <c:pt idx="228">
                  <c:v>18.945516135018206</c:v>
                </c:pt>
                <c:pt idx="229">
                  <c:v>19.000682274014032</c:v>
                </c:pt>
                <c:pt idx="230">
                  <c:v>19.055610230377237</c:v>
                </c:pt>
                <c:pt idx="231">
                  <c:v>19.110300314769056</c:v>
                </c:pt>
                <c:pt idx="232">
                  <c:v>19.1647528468242</c:v>
                </c:pt>
                <c:pt idx="233">
                  <c:v>19.218968155065596</c:v>
                </c:pt>
                <c:pt idx="234">
                  <c:v>19.27294657681762</c:v>
                </c:pt>
                <c:pt idx="235">
                  <c:v>19.326688458117882</c:v>
                </c:pt>
                <c:pt idx="236">
                  <c:v>19.380194153627656</c:v>
                </c:pt>
                <c:pt idx="237">
                  <c:v>19.433464026541031</c:v>
                </c:pt>
                <c:pt idx="238">
                  <c:v>19.486498448492821</c:v>
                </c:pt>
                <c:pt idx="239">
                  <c:v>19.53929779946532</c:v>
                </c:pt>
                <c:pt idx="240">
                  <c:v>19.591862467693996</c:v>
                </c:pt>
                <c:pt idx="241">
                  <c:v>19.644192849572132</c:v>
                </c:pt>
                <c:pt idx="242">
                  <c:v>19.696289349554515</c:v>
                </c:pt>
                <c:pt idx="243">
                  <c:v>19.748152380060255</c:v>
                </c:pt>
                <c:pt idx="244">
                  <c:v>19.799782361374717</c:v>
                </c:pt>
                <c:pt idx="245">
                  <c:v>19.851179721550736</c:v>
                </c:pt>
                <c:pt idx="246">
                  <c:v>19.902344896309057</c:v>
                </c:pt>
                <c:pt idx="247">
                  <c:v>19.953278328938154</c:v>
                </c:pt>
                <c:pt idx="248">
                  <c:v>20.003980470193415</c:v>
                </c:pt>
                <c:pt idx="249">
                  <c:v>20.054451778195794</c:v>
                </c:pt>
                <c:pt idx="250">
                  <c:v>20.104692718329943</c:v>
                </c:pt>
                <c:pt idx="251">
                  <c:v>20.154703763141914</c:v>
                </c:pt>
                <c:pt idx="252">
                  <c:v>20.204485392236432</c:v>
                </c:pt>
                <c:pt idx="253">
                  <c:v>20.254038092173857</c:v>
                </c:pt>
                <c:pt idx="254">
                  <c:v>20.303362356366808</c:v>
                </c:pt>
                <c:pt idx="255">
                  <c:v>20.352458684976536</c:v>
                </c:pt>
                <c:pt idx="256">
                  <c:v>20.401327584809099</c:v>
                </c:pt>
                <c:pt idx="257">
                  <c:v>20.449969569211355</c:v>
                </c:pt>
                <c:pt idx="258">
                  <c:v>20.49838515796683</c:v>
                </c:pt>
                <c:pt idx="259">
                  <c:v>20.5465748771915</c:v>
                </c:pt>
                <c:pt idx="260">
                  <c:v>20.594539259229531</c:v>
                </c:pt>
                <c:pt idx="261">
                  <c:v>20.642278842549018</c:v>
                </c:pt>
                <c:pt idx="262">
                  <c:v>20.689794171637732</c:v>
                </c:pt>
                <c:pt idx="263">
                  <c:v>20.737085796898967</c:v>
                </c:pt>
                <c:pt idx="264">
                  <c:v>20.784154274547472</c:v>
                </c:pt>
                <c:pt idx="265">
                  <c:v>20.831000166505529</c:v>
                </c:pt>
                <c:pt idx="266">
                  <c:v>20.877624040299196</c:v>
                </c:pt>
                <c:pt idx="267">
                  <c:v>20.924026468954768</c:v>
                </c:pt>
                <c:pt idx="268">
                  <c:v>20.970208030895456</c:v>
                </c:pt>
                <c:pt idx="269">
                  <c:v>21.016169309838357</c:v>
                </c:pt>
                <c:pt idx="270">
                  <c:v>21.061910894691707</c:v>
                </c:pt>
              </c:numCache>
            </c:numRef>
          </c:xVal>
          <c:yVal>
            <c:numRef>
              <c:f>'14ft'!$G$19:$G$289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'14ft'!$H$18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0.11790642656807052</c:v>
                </c:pt>
                <c:pt idx="2">
                  <c:v>0.23526825607778451</c:v>
                </c:pt>
                <c:pt idx="3">
                  <c:v>0.35209313653852464</c:v>
                </c:pt>
                <c:pt idx="4">
                  <c:v>0.46838856947689417</c:v>
                </c:pt>
                <c:pt idx="5">
                  <c:v>0.58416191316110266</c:v>
                </c:pt>
                <c:pt idx="6">
                  <c:v>0.69942038571969045</c:v>
                </c:pt>
                <c:pt idx="7">
                  <c:v>0.81417106815822737</c:v>
                </c:pt>
                <c:pt idx="8">
                  <c:v>0.92842090727746995</c:v>
                </c:pt>
                <c:pt idx="9">
                  <c:v>1.0421767184963215</c:v>
                </c:pt>
                <c:pt idx="10">
                  <c:v>1.1554451885828041</c:v>
                </c:pt>
                <c:pt idx="11">
                  <c:v>1.2682328782961232</c:v>
                </c:pt>
                <c:pt idx="12">
                  <c:v>1.3805462249427873</c:v>
                </c:pt>
                <c:pt idx="13">
                  <c:v>1.4923915448496279</c:v>
                </c:pt>
                <c:pt idx="14">
                  <c:v>1.6037750357564533</c:v>
                </c:pt>
                <c:pt idx="15">
                  <c:v>1.7147027791309757</c:v>
                </c:pt>
                <c:pt idx="16">
                  <c:v>1.8251807424085407</c:v>
                </c:pt>
                <c:pt idx="17">
                  <c:v>1.9352147811591065</c:v>
                </c:pt>
                <c:pt idx="18">
                  <c:v>2.044810641183826</c:v>
                </c:pt>
                <c:pt idx="19">
                  <c:v>2.1539739605435018</c:v>
                </c:pt>
                <c:pt idx="20">
                  <c:v>2.2627102715211107</c:v>
                </c:pt>
                <c:pt idx="21">
                  <c:v>2.3710250025205153</c:v>
                </c:pt>
                <c:pt idx="22">
                  <c:v>2.478923479903409</c:v>
                </c:pt>
                <c:pt idx="23">
                  <c:v>2.5864109297664823</c:v>
                </c:pt>
                <c:pt idx="24">
                  <c:v>2.6934924796607258</c:v>
                </c:pt>
                <c:pt idx="25">
                  <c:v>2.8001731602547375</c:v>
                </c:pt>
                <c:pt idx="26">
                  <c:v>2.9064579069438361</c:v>
                </c:pt>
                <c:pt idx="27">
                  <c:v>3.0123515614067395</c:v>
                </c:pt>
                <c:pt idx="28">
                  <c:v>3.1178588731115169</c:v>
                </c:pt>
                <c:pt idx="29">
                  <c:v>3.2229845007724709</c:v>
                </c:pt>
                <c:pt idx="30">
                  <c:v>3.3277330137595786</c:v>
                </c:pt>
                <c:pt idx="31">
                  <c:v>3.4321088934620643</c:v>
                </c:pt>
                <c:pt idx="32">
                  <c:v>3.5361165346076535</c:v>
                </c:pt>
                <c:pt idx="33">
                  <c:v>3.6397602465390184</c:v>
                </c:pt>
                <c:pt idx="34">
                  <c:v>3.7430442544488924</c:v>
                </c:pt>
                <c:pt idx="35">
                  <c:v>3.8459727005753073</c:v>
                </c:pt>
                <c:pt idx="36">
                  <c:v>3.9485496453583759</c:v>
                </c:pt>
                <c:pt idx="37">
                  <c:v>4.050779068560022</c:v>
                </c:pt>
                <c:pt idx="38">
                  <c:v>4.1526648703480333</c:v>
                </c:pt>
                <c:pt idx="39">
                  <c:v>4.254210872345797</c:v>
                </c:pt>
                <c:pt idx="40">
                  <c:v>4.3554208186490602</c:v>
                </c:pt>
                <c:pt idx="41">
                  <c:v>4.4562983768110307</c:v>
                </c:pt>
                <c:pt idx="42">
                  <c:v>4.5568471387971359</c:v>
                </c:pt>
                <c:pt idx="43">
                  <c:v>4.6570706219107239</c:v>
                </c:pt>
                <c:pt idx="44">
                  <c:v>4.7569722696909968</c:v>
                </c:pt>
                <c:pt idx="45">
                  <c:v>4.856555452784443</c:v>
                </c:pt>
                <c:pt idx="46">
                  <c:v>4.9558234697910297</c:v>
                </c:pt>
                <c:pt idx="47">
                  <c:v>5.0547795480864091</c:v>
                </c:pt>
                <c:pt idx="48">
                  <c:v>5.153426844621376</c:v>
                </c:pt>
                <c:pt idx="49">
                  <c:v>5.2517684466998151</c:v>
                </c:pt>
                <c:pt idx="50">
                  <c:v>5.3498073727363673</c:v>
                </c:pt>
                <c:pt idx="51">
                  <c:v>5.4475465729950292</c:v>
                </c:pt>
                <c:pt idx="52">
                  <c:v>5.5449889303099003</c:v>
                </c:pt>
                <c:pt idx="53">
                  <c:v>5.6421372607892843</c:v>
                </c:pt>
                <c:pt idx="54">
                  <c:v>5.7389943145043381</c:v>
                </c:pt>
                <c:pt idx="55">
                  <c:v>5.8355627761634565</c:v>
                </c:pt>
                <c:pt idx="56">
                  <c:v>5.9318452657735792</c:v>
                </c:pt>
                <c:pt idx="57">
                  <c:v>6.027844339289576</c:v>
                </c:pt>
                <c:pt idx="58">
                  <c:v>6.1235624892528815</c:v>
                </c:pt>
                <c:pt idx="59">
                  <c:v>6.2190021454205171</c:v>
                </c:pt>
                <c:pt idx="60">
                  <c:v>6.3141656753856372</c:v>
                </c:pt>
                <c:pt idx="61">
                  <c:v>6.4090553851907162</c:v>
                </c:pt>
                <c:pt idx="62">
                  <c:v>6.5036735199344733</c:v>
                </c:pt>
                <c:pt idx="63">
                  <c:v>6.5980222643736237</c:v>
                </c:pt>
                <c:pt idx="64">
                  <c:v>6.6921037435205131</c:v>
                </c:pt>
                <c:pt idx="65">
                  <c:v>6.7859200232376757</c:v>
                </c:pt>
                <c:pt idx="66">
                  <c:v>6.8794731108303298</c:v>
                </c:pt>
                <c:pt idx="67">
                  <c:v>6.9727649556377953</c:v>
                </c:pt>
                <c:pt idx="68">
                  <c:v>7.0657974496247968</c:v>
                </c:pt>
                <c:pt idx="69">
                  <c:v>7.1585724279735716</c:v>
                </c:pt>
                <c:pt idx="70">
                  <c:v>7.2510916696776775</c:v>
                </c:pt>
                <c:pt idx="71">
                  <c:v>7.3433568981383486</c:v>
                </c:pt>
                <c:pt idx="72">
                  <c:v>7.4353697817642281</c:v>
                </c:pt>
                <c:pt idx="73">
                  <c:v>7.5271319345752348</c:v>
                </c:pt>
                <c:pt idx="74">
                  <c:v>7.6186449168113075</c:v>
                </c:pt>
                <c:pt idx="75">
                  <c:v>7.709910235546702</c:v>
                </c:pt>
                <c:pt idx="76">
                  <c:v>7.8009293453104842</c:v>
                </c:pt>
                <c:pt idx="77">
                  <c:v>7.8917036487137997</c:v>
                </c:pt>
                <c:pt idx="78">
                  <c:v>7.9822344970844581</c:v>
                </c:pt>
                <c:pt idx="79">
                  <c:v>8.0725231911093083</c:v>
                </c:pt>
                <c:pt idx="80">
                  <c:v>8.1625709814848406</c:v>
                </c:pt>
                <c:pt idx="81">
                  <c:v>8.2523790695763708</c:v>
                </c:pt>
                <c:pt idx="82">
                  <c:v>8.3419486080861347</c:v>
                </c:pt>
                <c:pt idx="83">
                  <c:v>8.4312807017305413</c:v>
                </c:pt>
                <c:pt idx="84">
                  <c:v>8.5203764079267845</c:v>
                </c:pt>
                <c:pt idx="85">
                  <c:v>8.6092367374889527</c:v>
                </c:pt>
                <c:pt idx="86">
                  <c:v>8.6978626553337204</c:v>
                </c:pt>
                <c:pt idx="87">
                  <c:v>8.7862550811956446</c:v>
                </c:pt>
                <c:pt idx="88">
                  <c:v>8.8744148903520408</c:v>
                </c:pt>
                <c:pt idx="89">
                  <c:v>8.9623429143573432</c:v>
                </c:pt>
                <c:pt idx="90">
                  <c:v>9.0500399417868138</c:v>
                </c:pt>
                <c:pt idx="91">
                  <c:v>9.1375067189894015</c:v>
                </c:pt>
                <c:pt idx="92">
                  <c:v>9.2247439508495219</c:v>
                </c:pt>
                <c:pt idx="93">
                  <c:v>9.3117523015574406</c:v>
                </c:pt>
                <c:pt idx="94">
                  <c:v>9.3985323953879458</c:v>
                </c:pt>
                <c:pt idx="95">
                  <c:v>9.4850848174869089</c:v>
                </c:pt>
                <c:pt idx="96">
                  <c:v>9.5714101146653192</c:v>
                </c:pt>
                <c:pt idx="97">
                  <c:v>9.6575087962003323</c:v>
                </c:pt>
                <c:pt idx="98">
                  <c:v>9.7433813346428249</c:v>
                </c:pt>
                <c:pt idx="99">
                  <c:v>9.8290281666309394</c:v>
                </c:pt>
                <c:pt idx="100">
                  <c:v>9.914449693709054</c:v>
                </c:pt>
                <c:pt idx="101">
                  <c:v>9.9996462831515913</c:v>
                </c:pt>
                <c:pt idx="102">
                  <c:v>10.084618268791077</c:v>
                </c:pt>
                <c:pt idx="103">
                  <c:v>10.1693659518498</c:v>
                </c:pt>
                <c:pt idx="104">
                  <c:v>10.253889601774461</c:v>
                </c:pt>
                <c:pt idx="105">
                  <c:v>10.338189457073131</c:v>
                </c:pt>
                <c:pt idx="106">
                  <c:v>10.422265726153888</c:v>
                </c:pt>
                <c:pt idx="107">
                  <c:v>10.506118588164442</c:v>
                </c:pt>
                <c:pt idx="108">
                  <c:v>10.589748193832083</c:v>
                </c:pt>
                <c:pt idx="109">
                  <c:v>10.673154666303299</c:v>
                </c:pt>
                <c:pt idx="110">
                  <c:v>10.756338101982381</c:v>
                </c:pt>
                <c:pt idx="111">
                  <c:v>10.839298571368355</c:v>
                </c:pt>
                <c:pt idx="112">
                  <c:v>10.922036119889601</c:v>
                </c:pt>
                <c:pt idx="113">
                  <c:v>11.0045507687355</c:v>
                </c:pt>
                <c:pt idx="114">
                  <c:v>11.086842515684493</c:v>
                </c:pt>
                <c:pt idx="115">
                  <c:v>11.168911335927929</c:v>
                </c:pt>
                <c:pt idx="116">
                  <c:v>11.2507571828891</c:v>
                </c:pt>
                <c:pt idx="117">
                  <c:v>11.332379989036891</c:v>
                </c:pt>
                <c:pt idx="118">
                  <c:v>11.413779666693475</c:v>
                </c:pt>
                <c:pt idx="119">
                  <c:v>11.494956108835511</c:v>
                </c:pt>
                <c:pt idx="120">
                  <c:v>11.575909189888328</c:v>
                </c:pt>
                <c:pt idx="121">
                  <c:v>11.6566387665126</c:v>
                </c:pt>
                <c:pt idx="122">
                  <c:v>11.737144678383023</c:v>
                </c:pt>
                <c:pt idx="123">
                  <c:v>11.817426748958566</c:v>
                </c:pt>
                <c:pt idx="124">
                  <c:v>11.897484786243846</c:v>
                </c:pt>
                <c:pt idx="125">
                  <c:v>11.977318583541241</c:v>
                </c:pt>
                <c:pt idx="126">
                  <c:v>12.056927920193353</c:v>
                </c:pt>
                <c:pt idx="127">
                  <c:v>12.136312562315478</c:v>
                </c:pt>
                <c:pt idx="128">
                  <c:v>12.215472263517746</c:v>
                </c:pt>
                <c:pt idx="129">
                  <c:v>12.29440676561663</c:v>
                </c:pt>
                <c:pt idx="130">
                  <c:v>12.373115799335542</c:v>
                </c:pt>
                <c:pt idx="131">
                  <c:v>12.451599084994275</c:v>
                </c:pt>
                <c:pt idx="132">
                  <c:v>12.529856333187027</c:v>
                </c:pt>
                <c:pt idx="133">
                  <c:v>12.607887245448833</c:v>
                </c:pt>
                <c:pt idx="134">
                  <c:v>12.685691514910184</c:v>
                </c:pt>
                <c:pt idx="135">
                  <c:v>12.763268826939701</c:v>
                </c:pt>
                <c:pt idx="136">
                  <c:v>12.840618859774681</c:v>
                </c:pt>
                <c:pt idx="137">
                  <c:v>12.91774128513943</c:v>
                </c:pt>
                <c:pt idx="138">
                  <c:v>12.994635768851236</c:v>
                </c:pt>
                <c:pt idx="139">
                  <c:v>13.071301971413938</c:v>
                </c:pt>
                <c:pt idx="140">
                  <c:v>13.147739548598981</c:v>
                </c:pt>
                <c:pt idx="141">
                  <c:v>13.223948152013939</c:v>
                </c:pt>
                <c:pt idx="142">
                  <c:v>13.299927429658453</c:v>
                </c:pt>
                <c:pt idx="143">
                  <c:v>13.375677026467564</c:v>
                </c:pt>
                <c:pt idx="144">
                  <c:v>13.451196584842442</c:v>
                </c:pt>
                <c:pt idx="145">
                  <c:v>13.526485745168527</c:v>
                </c:pt>
                <c:pt idx="146">
                  <c:v>13.601544146321084</c:v>
                </c:pt>
                <c:pt idx="147">
                  <c:v>13.676371426158228</c:v>
                </c:pt>
                <c:pt idx="148">
                  <c:v>13.750967222001453</c:v>
                </c:pt>
                <c:pt idx="149">
                  <c:v>13.825331171103729</c:v>
                </c:pt>
                <c:pt idx="150">
                  <c:v>13.899462911105232</c:v>
                </c:pt>
                <c:pt idx="151">
                  <c:v>13.97336208047679</c:v>
                </c:pt>
                <c:pt idx="152">
                  <c:v>14.047028318951121</c:v>
                </c:pt>
                <c:pt idx="153">
                  <c:v>14.120461267941977</c:v>
                </c:pt>
                <c:pt idx="154">
                  <c:v>14.193660570951272</c:v>
                </c:pt>
                <c:pt idx="155">
                  <c:v>14.266625873964328</c:v>
                </c:pt>
                <c:pt idx="156">
                  <c:v>14.339356825833349</c:v>
                </c:pt>
                <c:pt idx="157">
                  <c:v>14.411853078649226</c:v>
                </c:pt>
                <c:pt idx="158">
                  <c:v>14.484114288101843</c:v>
                </c:pt>
                <c:pt idx="159">
                  <c:v>14.556140113828969</c:v>
                </c:pt>
                <c:pt idx="160">
                  <c:v>14.627930219753916</c:v>
                </c:pt>
                <c:pt idx="161">
                  <c:v>14.699484274412079</c:v>
                </c:pt>
                <c:pt idx="162">
                  <c:v>14.770801951266517</c:v>
                </c:pt>
                <c:pt idx="163">
                  <c:v>14.841882929012714</c:v>
                </c:pt>
                <c:pt idx="164">
                  <c:v>14.912726891872692</c:v>
                </c:pt>
                <c:pt idx="165">
                  <c:v>14.983333529878601</c:v>
                </c:pt>
                <c:pt idx="166">
                  <c:v>15.053702539145972</c:v>
                </c:pt>
                <c:pt idx="167">
                  <c:v>15.123833622136774</c:v>
                </c:pt>
                <c:pt idx="168">
                  <c:v>15.193726487912448</c:v>
                </c:pt>
                <c:pt idx="169">
                  <c:v>15.263380852377074</c:v>
                </c:pt>
                <c:pt idx="170">
                  <c:v>15.332796438510822</c:v>
                </c:pt>
                <c:pt idx="171">
                  <c:v>15.401972976593887</c:v>
                </c:pt>
                <c:pt idx="172">
                  <c:v>15.470910204421031</c:v>
                </c:pt>
                <c:pt idx="173">
                  <c:v>15.539607867506927</c:v>
                </c:pt>
                <c:pt idx="174">
                  <c:v>15.608065719282454</c:v>
                </c:pt>
                <c:pt idx="175">
                  <c:v>15.676283521282125</c:v>
                </c:pt>
                <c:pt idx="176">
                  <c:v>15.744261043322794</c:v>
                </c:pt>
                <c:pt idx="177">
                  <c:v>15.811998063673821</c:v>
                </c:pt>
                <c:pt idx="178">
                  <c:v>15.879494369218859</c:v>
                </c:pt>
                <c:pt idx="179">
                  <c:v>15.946749755609419</c:v>
                </c:pt>
                <c:pt idx="180">
                  <c:v>16.013764027410389</c:v>
                </c:pt>
                <c:pt idx="181">
                  <c:v>16.080536998237658</c:v>
                </c:pt>
                <c:pt idx="182">
                  <c:v>16.147068490888021</c:v>
                </c:pt>
                <c:pt idx="183">
                  <c:v>16.2133583374615</c:v>
                </c:pt>
                <c:pt idx="184">
                  <c:v>16.279406379476285</c:v>
                </c:pt>
                <c:pt idx="185">
                  <c:v>16.345212467976403</c:v>
                </c:pt>
                <c:pt idx="186">
                  <c:v>16.410776463632313</c:v>
                </c:pt>
                <c:pt idx="187">
                  <c:v>16.476098236834567</c:v>
                </c:pt>
                <c:pt idx="188">
                  <c:v>16.541177667780673</c:v>
                </c:pt>
                <c:pt idx="189">
                  <c:v>16.606014646555366</c:v>
                </c:pt>
                <c:pt idx="190">
                  <c:v>16.670609073204378</c:v>
                </c:pt>
                <c:pt idx="191">
                  <c:v>16.734960857801902</c:v>
                </c:pt>
                <c:pt idx="192">
                  <c:v>16.799069920511865</c:v>
                </c:pt>
                <c:pt idx="193">
                  <c:v>16.862936191643207</c:v>
                </c:pt>
                <c:pt idx="194">
                  <c:v>16.926559611699243</c:v>
                </c:pt>
                <c:pt idx="195">
                  <c:v>16.98994013142131</c:v>
                </c:pt>
                <c:pt idx="196">
                  <c:v>17.05307771182682</c:v>
                </c:pt>
                <c:pt idx="197">
                  <c:v>17.115972324241849</c:v>
                </c:pt>
                <c:pt idx="198">
                  <c:v>17.178623950328419</c:v>
                </c:pt>
                <c:pt idx="199">
                  <c:v>17.241032582106602</c:v>
                </c:pt>
                <c:pt idx="200">
                  <c:v>17.303198221971581</c:v>
                </c:pt>
                <c:pt idx="201">
                  <c:v>17.365120882705803</c:v>
                </c:pt>
                <c:pt idx="202">
                  <c:v>17.426800587486351</c:v>
                </c:pt>
                <c:pt idx="203">
                  <c:v>17.488237369887671</c:v>
                </c:pt>
                <c:pt idx="204">
                  <c:v>17.54943127387979</c:v>
                </c:pt>
                <c:pt idx="205">
                  <c:v>17.610382353822121</c:v>
                </c:pt>
                <c:pt idx="206">
                  <c:v>17.671090674453023</c:v>
                </c:pt>
                <c:pt idx="207">
                  <c:v>17.731556310875188</c:v>
                </c:pt>
                <c:pt idx="208">
                  <c:v>17.79177934853703</c:v>
                </c:pt>
                <c:pt idx="209">
                  <c:v>17.851759883210157</c:v>
                </c:pt>
                <c:pt idx="210">
                  <c:v>17.911498020963048</c:v>
                </c:pt>
                <c:pt idx="211">
                  <c:v>17.970993878131058</c:v>
                </c:pt>
                <c:pt idx="212">
                  <c:v>18.030247581282875</c:v>
                </c:pt>
                <c:pt idx="213">
                  <c:v>18.089259267183515</c:v>
                </c:pt>
                <c:pt idx="214">
                  <c:v>18.148029082753983</c:v>
                </c:pt>
                <c:pt idx="215">
                  <c:v>18.206557185027705</c:v>
                </c:pt>
                <c:pt idx="216">
                  <c:v>18.264843741103828</c:v>
                </c:pt>
                <c:pt idx="217">
                  <c:v>18.322888928097505</c:v>
                </c:pt>
                <c:pt idx="218">
                  <c:v>18.380692933087275</c:v>
                </c:pt>
                <c:pt idx="219">
                  <c:v>18.438255953059592</c:v>
                </c:pt>
                <c:pt idx="220">
                  <c:v>18.495578194850673</c:v>
                </c:pt>
                <c:pt idx="221">
                  <c:v>18.552659875085709</c:v>
                </c:pt>
                <c:pt idx="222">
                  <c:v>18.609501220115547</c:v>
                </c:pt>
                <c:pt idx="223">
                  <c:v>18.666102465950953</c:v>
                </c:pt>
                <c:pt idx="224">
                  <c:v>18.722463858194519</c:v>
                </c:pt>
                <c:pt idx="225">
                  <c:v>18.778585651970346</c:v>
                </c:pt>
                <c:pt idx="226">
                  <c:v>18.834468111851546</c:v>
                </c:pt>
                <c:pt idx="227">
                  <c:v>18.89011151178568</c:v>
                </c:pt>
                <c:pt idx="228">
                  <c:v>18.945516135018206</c:v>
                </c:pt>
                <c:pt idx="229">
                  <c:v>19.000682274014032</c:v>
                </c:pt>
                <c:pt idx="230">
                  <c:v>19.055610230377237</c:v>
                </c:pt>
                <c:pt idx="231">
                  <c:v>19.110300314769056</c:v>
                </c:pt>
                <c:pt idx="232">
                  <c:v>19.1647528468242</c:v>
                </c:pt>
                <c:pt idx="233">
                  <c:v>19.218968155065596</c:v>
                </c:pt>
                <c:pt idx="234">
                  <c:v>19.27294657681762</c:v>
                </c:pt>
                <c:pt idx="235">
                  <c:v>19.326688458117882</c:v>
                </c:pt>
                <c:pt idx="236">
                  <c:v>19.380194153627656</c:v>
                </c:pt>
                <c:pt idx="237">
                  <c:v>19.433464026541031</c:v>
                </c:pt>
                <c:pt idx="238">
                  <c:v>19.486498448492821</c:v>
                </c:pt>
                <c:pt idx="239">
                  <c:v>19.53929779946532</c:v>
                </c:pt>
                <c:pt idx="240">
                  <c:v>19.591862467693996</c:v>
                </c:pt>
                <c:pt idx="241">
                  <c:v>19.644192849572132</c:v>
                </c:pt>
                <c:pt idx="242">
                  <c:v>19.696289349554515</c:v>
                </c:pt>
                <c:pt idx="243">
                  <c:v>19.748152380060255</c:v>
                </c:pt>
                <c:pt idx="244">
                  <c:v>19.799782361374717</c:v>
                </c:pt>
                <c:pt idx="245">
                  <c:v>19.851179721550736</c:v>
                </c:pt>
                <c:pt idx="246">
                  <c:v>19.902344896309057</c:v>
                </c:pt>
                <c:pt idx="247">
                  <c:v>19.953278328938154</c:v>
                </c:pt>
                <c:pt idx="248">
                  <c:v>20.003980470193415</c:v>
                </c:pt>
                <c:pt idx="249">
                  <c:v>20.054451778195794</c:v>
                </c:pt>
                <c:pt idx="250">
                  <c:v>20.104692718329943</c:v>
                </c:pt>
                <c:pt idx="251">
                  <c:v>20.154703763141914</c:v>
                </c:pt>
                <c:pt idx="252">
                  <c:v>20.204485392236432</c:v>
                </c:pt>
                <c:pt idx="253">
                  <c:v>20.254038092173857</c:v>
                </c:pt>
                <c:pt idx="254">
                  <c:v>20.303362356366808</c:v>
                </c:pt>
                <c:pt idx="255">
                  <c:v>20.352458684976536</c:v>
                </c:pt>
                <c:pt idx="256">
                  <c:v>20.401327584809099</c:v>
                </c:pt>
                <c:pt idx="257">
                  <c:v>20.449969569211355</c:v>
                </c:pt>
                <c:pt idx="258">
                  <c:v>20.49838515796683</c:v>
                </c:pt>
                <c:pt idx="259">
                  <c:v>20.5465748771915</c:v>
                </c:pt>
                <c:pt idx="260">
                  <c:v>20.594539259229531</c:v>
                </c:pt>
                <c:pt idx="261">
                  <c:v>20.642278842549018</c:v>
                </c:pt>
                <c:pt idx="262">
                  <c:v>20.689794171637732</c:v>
                </c:pt>
                <c:pt idx="263">
                  <c:v>20.737085796898967</c:v>
                </c:pt>
                <c:pt idx="264">
                  <c:v>20.784154274547472</c:v>
                </c:pt>
                <c:pt idx="265">
                  <c:v>20.831000166505529</c:v>
                </c:pt>
                <c:pt idx="266">
                  <c:v>20.877624040299196</c:v>
                </c:pt>
                <c:pt idx="267">
                  <c:v>20.924026468954768</c:v>
                </c:pt>
                <c:pt idx="268">
                  <c:v>20.970208030895456</c:v>
                </c:pt>
                <c:pt idx="269">
                  <c:v>21.016169309838357</c:v>
                </c:pt>
                <c:pt idx="270">
                  <c:v>21.061910894691707</c:v>
                </c:pt>
              </c:numCache>
            </c:numRef>
          </c:xVal>
          <c:yVal>
            <c:numRef>
              <c:f>'14ft'!$H$19:$H$289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2792"/>
        <c:axId val="610863184"/>
      </c:scatterChart>
      <c:valAx>
        <c:axId val="61086279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3184"/>
        <c:crosses val="max"/>
        <c:crossBetween val="midCat"/>
        <c:majorUnit val="2"/>
      </c:valAx>
      <c:valAx>
        <c:axId val="61086318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279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'15ft'!$E$18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0.15747272213603555</c:v>
                </c:pt>
                <c:pt idx="2">
                  <c:v>0.31407237292111767</c:v>
                </c:pt>
                <c:pt idx="3">
                  <c:v>0.46981150963570384</c:v>
                </c:pt>
                <c:pt idx="4">
                  <c:v>0.62470242681176813</c:v>
                </c:pt>
                <c:pt idx="5">
                  <c:v>0.77875716283386598</c:v>
                </c:pt>
                <c:pt idx="6">
                  <c:v>0.93198750631659455</c:v>
                </c:pt>
                <c:pt idx="7">
                  <c:v>1.0844050022671832</c:v>
                </c:pt>
                <c:pt idx="8">
                  <c:v>1.2360209580415547</c:v>
                </c:pt>
                <c:pt idx="9">
                  <c:v>1.3868464491018302</c:v>
                </c:pt>
                <c:pt idx="10">
                  <c:v>1.5368923245828934</c:v>
                </c:pt>
                <c:pt idx="11">
                  <c:v>1.6861692126752994</c:v>
                </c:pt>
                <c:pt idx="12">
                  <c:v>1.8346875258314965</c:v>
                </c:pt>
                <c:pt idx="13">
                  <c:v>1.9824574658020275</c:v>
                </c:pt>
                <c:pt idx="14">
                  <c:v>2.1294890285080941</c:v>
                </c:pt>
                <c:pt idx="15">
                  <c:v>2.275792008756595</c:v>
                </c:pt>
                <c:pt idx="16">
                  <c:v>2.4213760048034976</c:v>
                </c:pt>
                <c:pt idx="17">
                  <c:v>2.5662504227711507</c:v>
                </c:pt>
                <c:pt idx="18">
                  <c:v>2.7104244809249241</c:v>
                </c:pt>
                <c:pt idx="19">
                  <c:v>2.8539072138143351</c:v>
                </c:pt>
                <c:pt idx="20">
                  <c:v>2.9967074762836172</c:v>
                </c:pt>
                <c:pt idx="21">
                  <c:v>3.1388339473564821</c:v>
                </c:pt>
                <c:pt idx="22">
                  <c:v>3.280295133999648</c:v>
                </c:pt>
                <c:pt idx="23">
                  <c:v>3.4210993747695206</c:v>
                </c:pt>
                <c:pt idx="24">
                  <c:v>3.5612548433462434</c:v>
                </c:pt>
                <c:pt idx="25">
                  <c:v>3.7007695519591772</c:v>
                </c:pt>
                <c:pt idx="26">
                  <c:v>3.839651354707712</c:v>
                </c:pt>
                <c:pt idx="27">
                  <c:v>3.9779079507811668</c:v>
                </c:pt>
                <c:pt idx="28">
                  <c:v>4.1155468875813979</c:v>
                </c:pt>
                <c:pt idx="29">
                  <c:v>4.2525755637516021</c:v>
                </c:pt>
                <c:pt idx="30">
                  <c:v>4.3890012321146727</c:v>
                </c:pt>
                <c:pt idx="31">
                  <c:v>4.524831002524353</c:v>
                </c:pt>
                <c:pt idx="32">
                  <c:v>4.6600718446323119</c:v>
                </c:pt>
                <c:pt idx="33">
                  <c:v>4.7947305905741606</c:v>
                </c:pt>
                <c:pt idx="34">
                  <c:v>4.9288139375773259</c:v>
                </c:pt>
                <c:pt idx="35">
                  <c:v>5.0623284504935979</c:v>
                </c:pt>
                <c:pt idx="36">
                  <c:v>5.1952805642590709</c:v>
                </c:pt>
                <c:pt idx="37">
                  <c:v>5.3276765862841202</c:v>
                </c:pt>
                <c:pt idx="38">
                  <c:v>5.4595226987759506</c:v>
                </c:pt>
                <c:pt idx="39">
                  <c:v>5.5908249609961951</c:v>
                </c:pt>
                <c:pt idx="40">
                  <c:v>5.7215893114559444</c:v>
                </c:pt>
                <c:pt idx="41">
                  <c:v>5.8518215700505278</c:v>
                </c:pt>
                <c:pt idx="42">
                  <c:v>5.9815274401362881</c:v>
                </c:pt>
                <c:pt idx="43">
                  <c:v>6.1107125105515205</c:v>
                </c:pt>
                <c:pt idx="44">
                  <c:v>6.2393822575837001</c:v>
                </c:pt>
                <c:pt idx="45">
                  <c:v>6.3675420468850294</c:v>
                </c:pt>
                <c:pt idx="46">
                  <c:v>6.4951971353383078</c:v>
                </c:pt>
                <c:pt idx="47">
                  <c:v>6.6223526728750493</c:v>
                </c:pt>
                <c:pt idx="48">
                  <c:v>6.7490137042477238</c:v>
                </c:pt>
                <c:pt idx="49">
                  <c:v>6.8751851707579457</c:v>
                </c:pt>
                <c:pt idx="50">
                  <c:v>7.0008719119423812</c:v>
                </c:pt>
                <c:pt idx="51">
                  <c:v>7.1260786672180982</c:v>
                </c:pt>
                <c:pt idx="52">
                  <c:v>7.2508100774890245</c:v>
                </c:pt>
                <c:pt idx="53">
                  <c:v>7.3750706867151532</c:v>
                </c:pt>
                <c:pt idx="54">
                  <c:v>7.4988649434460672</c:v>
                </c:pt>
                <c:pt idx="55">
                  <c:v>7.6221972023203275</c:v>
                </c:pt>
                <c:pt idx="56">
                  <c:v>7.745071725532215</c:v>
                </c:pt>
                <c:pt idx="57">
                  <c:v>7.8674926842672797</c:v>
                </c:pt>
                <c:pt idx="58">
                  <c:v>7.9894641601081178</c:v>
                </c:pt>
                <c:pt idx="59">
                  <c:v>8.11099014641173</c:v>
                </c:pt>
                <c:pt idx="60">
                  <c:v>8.2320745496598189</c:v>
                </c:pt>
                <c:pt idx="61">
                  <c:v>8.3527211907832868</c:v>
                </c:pt>
                <c:pt idx="62">
                  <c:v>8.4729338064622208</c:v>
                </c:pt>
                <c:pt idx="63">
                  <c:v>8.5927160504025561</c:v>
                </c:pt>
                <c:pt idx="64">
                  <c:v>8.7120714945906137</c:v>
                </c:pt>
                <c:pt idx="65">
                  <c:v>8.8310036305266379</c:v>
                </c:pt>
                <c:pt idx="66">
                  <c:v>8.9495158704384554</c:v>
                </c:pt>
                <c:pt idx="67">
                  <c:v>9.067611548476302</c:v>
                </c:pt>
                <c:pt idx="68">
                  <c:v>9.1852939218898655</c:v>
                </c:pt>
                <c:pt idx="69">
                  <c:v>9.3025661721885271</c:v>
                </c:pt>
                <c:pt idx="70">
                  <c:v>9.41943140628576</c:v>
                </c:pt>
                <c:pt idx="71">
                  <c:v>9.5358926576286045</c:v>
                </c:pt>
                <c:pt idx="72">
                  <c:v>9.6519528873131009</c:v>
                </c:pt>
                <c:pt idx="73">
                  <c:v>9.7676149851865279</c:v>
                </c:pt>
                <c:pt idx="74">
                  <c:v>9.8828817709372512</c:v>
                </c:pt>
                <c:pt idx="75">
                  <c:v>9.9977559951729589</c:v>
                </c:pt>
                <c:pt idx="76">
                  <c:v>10.112240340488015</c:v>
                </c:pt>
                <c:pt idx="77">
                  <c:v>10.226337422520631</c:v>
                </c:pt>
                <c:pt idx="78">
                  <c:v>10.340049791000519</c:v>
                </c:pt>
                <c:pt idx="79">
                  <c:v>10.453379930787641</c:v>
                </c:pt>
                <c:pt idx="80">
                  <c:v>10.566330262902659</c:v>
                </c:pt>
                <c:pt idx="81">
                  <c:v>10.678903145549619</c:v>
                </c:pt>
                <c:pt idx="82">
                  <c:v>10.791100875131399</c:v>
                </c:pt>
                <c:pt idx="83">
                  <c:v>10.902925687258389</c:v>
                </c:pt>
                <c:pt idx="84">
                  <c:v>11.014379757750852</c:v>
                </c:pt>
                <c:pt idx="85">
                  <c:v>11.125465203635375</c:v>
                </c:pt>
                <c:pt idx="86">
                  <c:v>11.236184084135768</c:v>
                </c:pt>
                <c:pt idx="87">
                  <c:v>11.346538401658776</c:v>
                </c:pt>
                <c:pt idx="88">
                  <c:v>11.456530102774876</c:v>
                </c:pt>
                <c:pt idx="89">
                  <c:v>11.566161079194453</c:v>
                </c:pt>
                <c:pt idx="90">
                  <c:v>11.67543316873958</c:v>
                </c:pt>
                <c:pt idx="91">
                  <c:v>11.784348156311607</c:v>
                </c:pt>
                <c:pt idx="92">
                  <c:v>11.892907774854731</c:v>
                </c:pt>
                <c:pt idx="93">
                  <c:v>12.001113706315701</c:v>
                </c:pt>
                <c:pt idx="94">
                  <c:v>12.108967582599755</c:v>
                </c:pt>
                <c:pt idx="95">
                  <c:v>12.216470986522875</c:v>
                </c:pt>
                <c:pt idx="96">
                  <c:v>12.323625452760433</c:v>
                </c:pt>
                <c:pt idx="97">
                  <c:v>12.43043246879223</c:v>
                </c:pt>
                <c:pt idx="98">
                  <c:v>12.536893475843947</c:v>
                </c:pt>
                <c:pt idx="99">
                  <c:v>12.643009869824995</c:v>
                </c:pt>
                <c:pt idx="100">
                  <c:v>12.7487830022627</c:v>
                </c:pt>
                <c:pt idx="101">
                  <c:v>12.854214181232765</c:v>
                </c:pt>
                <c:pt idx="102">
                  <c:v>12.959304672285924</c:v>
                </c:pt>
                <c:pt idx="103">
                  <c:v>13.064055699370689</c:v>
                </c:pt>
                <c:pt idx="104">
                  <c:v>13.168468445752032</c:v>
                </c:pt>
                <c:pt idx="105">
                  <c:v>13.272544054925907</c:v>
                </c:pt>
                <c:pt idx="106">
                  <c:v>13.376283631529422</c:v>
                </c:pt>
                <c:pt idx="107">
                  <c:v>13.479688242246487</c:v>
                </c:pt>
                <c:pt idx="108">
                  <c:v>13.582758916708785</c:v>
                </c:pt>
                <c:pt idx="109">
                  <c:v>13.685496648391833</c:v>
                </c:pt>
                <c:pt idx="110">
                  <c:v>13.787902395505947</c:v>
                </c:pt>
                <c:pt idx="111">
                  <c:v>13.889977081881902</c:v>
                </c:pt>
                <c:pt idx="112">
                  <c:v>13.99172159785104</c:v>
                </c:pt>
                <c:pt idx="113">
                  <c:v>14.09313680111962</c:v>
                </c:pt>
                <c:pt idx="114">
                  <c:v>14.194223517637173</c:v>
                </c:pt>
                <c:pt idx="115">
                  <c:v>14.294982542458607</c:v>
                </c:pt>
                <c:pt idx="116">
                  <c:v>14.395414640599842</c:v>
                </c:pt>
                <c:pt idx="117">
                  <c:v>14.495520547886722</c:v>
                </c:pt>
                <c:pt idx="118">
                  <c:v>14.595300971796966</c:v>
                </c:pt>
                <c:pt idx="119">
                  <c:v>14.694756592294915</c:v>
                </c:pt>
                <c:pt idx="120">
                  <c:v>14.793888062658825</c:v>
                </c:pt>
                <c:pt idx="121">
                  <c:v>14.892696010300487</c:v>
                </c:pt>
                <c:pt idx="122">
                  <c:v>14.991181037576917</c:v>
                </c:pt>
                <c:pt idx="123">
                  <c:v>15.089343722593911</c:v>
                </c:pt>
                <c:pt idx="124">
                  <c:v>15.187184620001206</c:v>
                </c:pt>
                <c:pt idx="125">
                  <c:v>15.28470426177906</c:v>
                </c:pt>
                <c:pt idx="126">
                  <c:v>15.38190315801601</c:v>
                </c:pt>
                <c:pt idx="127">
                  <c:v>15.478781797677621</c:v>
                </c:pt>
                <c:pt idx="128">
                  <c:v>15.575340649366005</c:v>
                </c:pt>
                <c:pt idx="129">
                  <c:v>15.671580162069938</c:v>
                </c:pt>
                <c:pt idx="130">
                  <c:v>15.767500765905384</c:v>
                </c:pt>
                <c:pt idx="131">
                  <c:v>15.863102872846229</c:v>
                </c:pt>
                <c:pt idx="132">
                  <c:v>15.958386877445102</c:v>
                </c:pt>
                <c:pt idx="133">
                  <c:v>16.053353157544084</c:v>
                </c:pt>
                <c:pt idx="134">
                  <c:v>16.148002074975171</c:v>
                </c:pt>
                <c:pt idx="135">
                  <c:v>16.242333976250375</c:v>
                </c:pt>
                <c:pt idx="136">
                  <c:v>16.336349193241286</c:v>
                </c:pt>
                <c:pt idx="137">
                  <c:v>16.430048043848018</c:v>
                </c:pt>
                <c:pt idx="138">
                  <c:v>16.523430832657425</c:v>
                </c:pt>
                <c:pt idx="139">
                  <c:v>16.616497851590452</c:v>
                </c:pt>
                <c:pt idx="140">
                  <c:v>16.709249380538591</c:v>
                </c:pt>
                <c:pt idx="141">
                  <c:v>16.801685687989295</c:v>
                </c:pt>
                <c:pt idx="142">
                  <c:v>16.893807031640343</c:v>
                </c:pt>
                <c:pt idx="143">
                  <c:v>16.98561365900305</c:v>
                </c:pt>
                <c:pt idx="144">
                  <c:v>17.077105807994304</c:v>
                </c:pt>
                <c:pt idx="145">
                  <c:v>17.168283707517357</c:v>
                </c:pt>
                <c:pt idx="146">
                  <c:v>17.259147578031378</c:v>
                </c:pt>
                <c:pt idx="147">
                  <c:v>17.349697632109692</c:v>
                </c:pt>
                <c:pt idx="148">
                  <c:v>17.439934074986763</c:v>
                </c:pt>
                <c:pt idx="149">
                  <c:v>17.529857105093836</c:v>
                </c:pt>
                <c:pt idx="150">
                  <c:v>17.619466914583299</c:v>
                </c:pt>
                <c:pt idx="151">
                  <c:v>17.708763689841767</c:v>
                </c:pt>
                <c:pt idx="152">
                  <c:v>17.797747611991873</c:v>
                </c:pt>
                <c:pt idx="153">
                  <c:v>17.886418857382836</c:v>
                </c:pt>
                <c:pt idx="154">
                  <c:v>17.974777598069817</c:v>
                </c:pt>
                <c:pt idx="155">
                  <c:v>18.062824002282113</c:v>
                </c:pt>
                <c:pt idx="156">
                  <c:v>18.150558234880222</c:v>
                </c:pt>
                <c:pt idx="157">
                  <c:v>18.237980457801854</c:v>
                </c:pt>
                <c:pt idx="158">
                  <c:v>18.325090830496947</c:v>
                </c:pt>
                <c:pt idx="159">
                  <c:v>18.411889510351731</c:v>
                </c:pt>
                <c:pt idx="160">
                  <c:v>18.498376653101939</c:v>
                </c:pt>
                <c:pt idx="161">
                  <c:v>18.584552413235237</c:v>
                </c:pt>
                <c:pt idx="162">
                  <c:v>18.67041694438295</c:v>
                </c:pt>
                <c:pt idx="163">
                  <c:v>18.75597039970117</c:v>
                </c:pt>
                <c:pt idx="164">
                  <c:v>18.841212932241355</c:v>
                </c:pt>
                <c:pt idx="165">
                  <c:v>18.926144695310491</c:v>
                </c:pt>
                <c:pt idx="166">
                  <c:v>19.010765842820948</c:v>
                </c:pt>
                <c:pt idx="167">
                  <c:v>19.095076529630106</c:v>
                </c:pt>
                <c:pt idx="168">
                  <c:v>19.179076911869881</c:v>
                </c:pt>
                <c:pt idx="169">
                  <c:v>19.262767147266249</c:v>
                </c:pt>
                <c:pt idx="170">
                  <c:v>19.346147395448899</c:v>
                </c:pt>
                <c:pt idx="171">
                  <c:v>19.429217818251107</c:v>
                </c:pt>
                <c:pt idx="172">
                  <c:v>19.51197857999999</c:v>
                </c:pt>
                <c:pt idx="173">
                  <c:v>19.594429847797212</c:v>
                </c:pt>
                <c:pt idx="174">
                  <c:v>19.676571791790327</c:v>
                </c:pt>
                <c:pt idx="175">
                  <c:v>19.758404585434832</c:v>
                </c:pt>
                <c:pt idx="176">
                  <c:v>19.839928405747095</c:v>
                </c:pt>
                <c:pt idx="177">
                  <c:v>19.921143433548277</c:v>
                </c:pt>
                <c:pt idx="178">
                  <c:v>20.002049853699372</c:v>
                </c:pt>
                <c:pt idx="179">
                  <c:v>20.082647855327515</c:v>
                </c:pt>
                <c:pt idx="180">
                  <c:v>20.162937632043686</c:v>
                </c:pt>
                <c:pt idx="181">
                  <c:v>20.242919382151928</c:v>
                </c:pt>
                <c:pt idx="182">
                  <c:v>20.322593308850262</c:v>
                </c:pt>
                <c:pt idx="183">
                  <c:v>20.40195962042338</c:v>
                </c:pt>
                <c:pt idx="184">
                  <c:v>20.481018530427296</c:v>
                </c:pt>
                <c:pt idx="185">
                  <c:v>20.559770257866074</c:v>
                </c:pt>
                <c:pt idx="186">
                  <c:v>20.638215027360769</c:v>
                </c:pt>
                <c:pt idx="187">
                  <c:v>20.716353069310738</c:v>
                </c:pt>
                <c:pt idx="188">
                  <c:v>20.794184620047449</c:v>
                </c:pt>
                <c:pt idx="189">
                  <c:v>20.871709921980909</c:v>
                </c:pt>
                <c:pt idx="190">
                  <c:v>20.94892922373889</c:v>
                </c:pt>
                <c:pt idx="191">
                  <c:v>21.025842780299051</c:v>
                </c:pt>
                <c:pt idx="192">
                  <c:v>21.102450853114121</c:v>
                </c:pt>
                <c:pt idx="193">
                  <c:v>21.178753710230264</c:v>
                </c:pt>
                <c:pt idx="194">
                  <c:v>21.254751626398782</c:v>
                </c:pt>
                <c:pt idx="195">
                  <c:v>21.330444883181261</c:v>
                </c:pt>
                <c:pt idx="196">
                  <c:v>21.405833769048336</c:v>
                </c:pt>
                <c:pt idx="197">
                  <c:v>21.480918579472171</c:v>
                </c:pt>
                <c:pt idx="198">
                  <c:v>21.555699617012827</c:v>
                </c:pt>
                <c:pt idx="199">
                  <c:v>21.630177191398609</c:v>
                </c:pt>
                <c:pt idx="200">
                  <c:v>21.704351619600558</c:v>
                </c:pt>
                <c:pt idx="201">
                  <c:v>21.778223225901208</c:v>
                </c:pt>
                <c:pt idx="202">
                  <c:v>21.851792341957733</c:v>
                </c:pt>
                <c:pt idx="203">
                  <c:v>21.92505930685962</c:v>
                </c:pt>
                <c:pt idx="204">
                  <c:v>21.998024467180993</c:v>
                </c:pt>
                <c:pt idx="205">
                  <c:v>22.070688177027723</c:v>
                </c:pt>
                <c:pt idx="206">
                  <c:v>22.143050798079425</c:v>
                </c:pt>
                <c:pt idx="207">
                  <c:v>22.215112699626509</c:v>
                </c:pt>
                <c:pt idx="208">
                  <c:v>22.286874258602356</c:v>
                </c:pt>
                <c:pt idx="209">
                  <c:v>22.358335859610794</c:v>
                </c:pt>
                <c:pt idx="210">
                  <c:v>22.429497894948941</c:v>
                </c:pt>
                <c:pt idx="211">
                  <c:v>22.50036076462559</c:v>
                </c:pt>
                <c:pt idx="212">
                  <c:v>22.570924876375198</c:v>
                </c:pt>
                <c:pt idx="213">
                  <c:v>22.641190645667642</c:v>
                </c:pt>
                <c:pt idx="214">
                  <c:v>22.711158495713828</c:v>
                </c:pt>
                <c:pt idx="215">
                  <c:v>22.780828857467277</c:v>
                </c:pt>
                <c:pt idx="216">
                  <c:v>22.850202169621792</c:v>
                </c:pt>
                <c:pt idx="217">
                  <c:v>22.919278878605336</c:v>
                </c:pt>
                <c:pt idx="218">
                  <c:v>22.9880594385702</c:v>
                </c:pt>
                <c:pt idx="219">
                  <c:v>23.0565443113796</c:v>
                </c:pt>
                <c:pt idx="220">
                  <c:v>23.124733966590778</c:v>
                </c:pt>
                <c:pt idx="221">
                  <c:v>23.192628881434736</c:v>
                </c:pt>
                <c:pt idx="222">
                  <c:v>23.2602295407927</c:v>
                </c:pt>
                <c:pt idx="223">
                  <c:v>23.327536437169393</c:v>
                </c:pt>
                <c:pt idx="224">
                  <c:v>23.394550070663261</c:v>
                </c:pt>
                <c:pt idx="225">
                  <c:v>23.461270948933699</c:v>
                </c:pt>
                <c:pt idx="226">
                  <c:v>23.527699587165412</c:v>
                </c:pt>
                <c:pt idx="227">
                  <c:v>23.593836508029995</c:v>
                </c:pt>
                <c:pt idx="228">
                  <c:v>23.659682241644809</c:v>
                </c:pt>
                <c:pt idx="229">
                  <c:v>23.725237325529282</c:v>
                </c:pt>
                <c:pt idx="230">
                  <c:v>23.790502304558665</c:v>
                </c:pt>
                <c:pt idx="231">
                  <c:v>23.855477730915407</c:v>
                </c:pt>
                <c:pt idx="232">
                  <c:v>23.920164164038184</c:v>
                </c:pt>
                <c:pt idx="233">
                  <c:v>23.984562170568658</c:v>
                </c:pt>
                <c:pt idx="234">
                  <c:v>24.048672324296124</c:v>
                </c:pt>
                <c:pt idx="235">
                  <c:v>24.112495206100022</c:v>
                </c:pt>
                <c:pt idx="236">
                  <c:v>24.176031403890487</c:v>
                </c:pt>
                <c:pt idx="237">
                  <c:v>24.239281512546974</c:v>
                </c:pt>
                <c:pt idx="238">
                  <c:v>24.302246133855029</c:v>
                </c:pt>
                <c:pt idx="239">
                  <c:v>24.364925876441305</c:v>
                </c:pt>
                <c:pt idx="240">
                  <c:v>24.427321355706891</c:v>
                </c:pt>
                <c:pt idx="241">
                  <c:v>24.489433193759012</c:v>
                </c:pt>
                <c:pt idx="242">
                  <c:v>24.551262019341205</c:v>
                </c:pt>
                <c:pt idx="243">
                  <c:v>24.612808467762012</c:v>
                </c:pt>
                <c:pt idx="244">
                  <c:v>24.674073180822255</c:v>
                </c:pt>
                <c:pt idx="245">
                  <c:v>24.735056806741007</c:v>
                </c:pt>
                <c:pt idx="246">
                  <c:v>24.795760000080264</c:v>
                </c:pt>
                <c:pt idx="247">
                  <c:v>24.85618342166843</c:v>
                </c:pt>
                <c:pt idx="248">
                  <c:v>24.916327738522657</c:v>
                </c:pt>
                <c:pt idx="249">
                  <c:v>24.976193623770101</c:v>
                </c:pt>
                <c:pt idx="250">
                  <c:v>25.035781756568166</c:v>
                </c:pt>
                <c:pt idx="251">
                  <c:v>25.095092822023791</c:v>
                </c:pt>
                <c:pt idx="252">
                  <c:v>25.154127511111827</c:v>
                </c:pt>
                <c:pt idx="253">
                  <c:v>25.212886520592594</c:v>
                </c:pt>
                <c:pt idx="254">
                  <c:v>25.271370552928616</c:v>
                </c:pt>
                <c:pt idx="255">
                  <c:v>25.329580316200659</c:v>
                </c:pt>
                <c:pt idx="256">
                  <c:v>25.387516524023056</c:v>
                </c:pt>
                <c:pt idx="257">
                  <c:v>25.445179895458434</c:v>
                </c:pt>
                <c:pt idx="258">
                  <c:v>25.502571154931839</c:v>
                </c:pt>
                <c:pt idx="259">
                  <c:v>25.559691032144343</c:v>
                </c:pt>
                <c:pt idx="260">
                  <c:v>25.616540261986163</c:v>
                </c:pt>
                <c:pt idx="261">
                  <c:v>25.673119584449367</c:v>
                </c:pt>
                <c:pt idx="262">
                  <c:v>25.729429744540155</c:v>
                </c:pt>
                <c:pt idx="263">
                  <c:v>25.785471492190837</c:v>
                </c:pt>
                <c:pt idx="264">
                  <c:v>25.841245582171471</c:v>
                </c:pt>
                <c:pt idx="265">
                  <c:v>25.896752774001282</c:v>
                </c:pt>
                <c:pt idx="266">
                  <c:v>25.951993831859831</c:v>
                </c:pt>
                <c:pt idx="267">
                  <c:v>26.006969524498015</c:v>
                </c:pt>
                <c:pt idx="268">
                  <c:v>26.061680625148949</c:v>
                </c:pt>
                <c:pt idx="269">
                  <c:v>26.116127911438713</c:v>
                </c:pt>
                <c:pt idx="270">
                  <c:v>26.170312165297066</c:v>
                </c:pt>
              </c:numCache>
            </c:numRef>
          </c:xVal>
          <c:yVal>
            <c:numRef>
              <c:f>'15ft'!$E$19:$E$289</c:f>
              <c:numCache>
                <c:formatCode>General</c:formatCode>
                <c:ptCount val="271"/>
                <c:pt idx="0">
                  <c:v>2.0855423978833358</c:v>
                </c:pt>
                <c:pt idx="1">
                  <c:v>2.1876049866517242</c:v>
                </c:pt>
                <c:pt idx="2">
                  <c:v>2.287943434421031</c:v>
                </c:pt>
                <c:pt idx="3">
                  <c:v>2.3865722448611399</c:v>
                </c:pt>
                <c:pt idx="4">
                  <c:v>2.4835056041366683</c:v>
                </c:pt>
                <c:pt idx="5">
                  <c:v>2.5787573892766003</c:v>
                </c:pt>
                <c:pt idx="6">
                  <c:v>2.6723411762784961</c:v>
                </c:pt>
                <c:pt idx="7">
                  <c:v>2.7642702479580343</c:v>
                </c:pt>
                <c:pt idx="8">
                  <c:v>2.8545576015541476</c:v>
                </c:pt>
                <c:pt idx="9">
                  <c:v>2.9432159560995701</c:v>
                </c:pt>
                <c:pt idx="10">
                  <c:v>3.030257759566171</c:v>
                </c:pt>
                <c:pt idx="11">
                  <c:v>3.1156951957940451</c:v>
                </c:pt>
                <c:pt idx="12">
                  <c:v>3.1995401912129329</c:v>
                </c:pt>
                <c:pt idx="13">
                  <c:v>3.2818044213641802</c:v>
                </c:pt>
                <c:pt idx="14">
                  <c:v>3.3624993172310873</c:v>
                </c:pt>
                <c:pt idx="15">
                  <c:v>3.441636071385167</c:v>
                </c:pt>
                <c:pt idx="16">
                  <c:v>3.5192256439555121</c:v>
                </c:pt>
                <c:pt idx="17">
                  <c:v>3.5952787684281655</c:v>
                </c:pt>
                <c:pt idx="18">
                  <c:v>3.6698059572821009</c:v>
                </c:pt>
                <c:pt idx="19">
                  <c:v>3.7428175074681476</c:v>
                </c:pt>
                <c:pt idx="20">
                  <c:v>3.8143235057369256</c:v>
                </c:pt>
                <c:pt idx="21">
                  <c:v>3.8843338338216151</c:v>
                </c:pt>
                <c:pt idx="22">
                  <c:v>3.9528581734811383</c:v>
                </c:pt>
                <c:pt idx="23">
                  <c:v>4.0199060114091081</c:v>
                </c:pt>
                <c:pt idx="24">
                  <c:v>4.085486644013681</c:v>
                </c:pt>
                <c:pt idx="25">
                  <c:v>4.1496091820732444</c:v>
                </c:pt>
                <c:pt idx="26">
                  <c:v>4.2122825552726644</c:v>
                </c:pt>
                <c:pt idx="27">
                  <c:v>4.2735155166246406</c:v>
                </c:pt>
                <c:pt idx="28">
                  <c:v>4.3333166467805233</c:v>
                </c:pt>
                <c:pt idx="29">
                  <c:v>4.3916943582347781</c:v>
                </c:pt>
                <c:pt idx="30">
                  <c:v>4.4486568994271183</c:v>
                </c:pt>
                <c:pt idx="31">
                  <c:v>4.504212358746166</c:v>
                </c:pt>
                <c:pt idx="32">
                  <c:v>4.5583686684383364</c:v>
                </c:pt>
                <c:pt idx="33">
                  <c:v>4.6111336084255186</c:v>
                </c:pt>
                <c:pt idx="34">
                  <c:v>4.6625148100349554</c:v>
                </c:pt>
                <c:pt idx="35">
                  <c:v>4.7125197596446116</c:v>
                </c:pt>
                <c:pt idx="36">
                  <c:v>4.7611558022471723</c:v>
                </c:pt>
                <c:pt idx="37">
                  <c:v>4.8084301449356976</c:v>
                </c:pt>
                <c:pt idx="38">
                  <c:v>4.8543498603138371</c:v>
                </c:pt>
                <c:pt idx="39">
                  <c:v>4.89892188983338</c:v>
                </c:pt>
                <c:pt idx="40">
                  <c:v>4.9421530470618196</c:v>
                </c:pt>
                <c:pt idx="41">
                  <c:v>4.9840500208824832</c:v>
                </c:pt>
                <c:pt idx="42">
                  <c:v>5.0246193786296898</c:v>
                </c:pt>
                <c:pt idx="43">
                  <c:v>5.0638675691612809</c:v>
                </c:pt>
                <c:pt idx="44">
                  <c:v>5.1018009258707799</c:v>
                </c:pt>
                <c:pt idx="45">
                  <c:v>5.1384256696413333</c:v>
                </c:pt>
                <c:pt idx="46">
                  <c:v>5.1737479117434981</c:v>
                </c:pt>
                <c:pt idx="47">
                  <c:v>5.2077736566788442</c:v>
                </c:pt>
                <c:pt idx="48">
                  <c:v>5.2405088049712543</c:v>
                </c:pt>
                <c:pt idx="49">
                  <c:v>5.2719591559077186</c:v>
                </c:pt>
                <c:pt idx="50">
                  <c:v>5.3021304102303359</c:v>
                </c:pt>
                <c:pt idx="51">
                  <c:v>5.3310281727811573</c:v>
                </c:pt>
                <c:pt idx="52">
                  <c:v>5.3586579551014166</c:v>
                </c:pt>
                <c:pt idx="53">
                  <c:v>5.3850251779866287</c:v>
                </c:pt>
                <c:pt idx="54">
                  <c:v>5.4101351739989516</c:v>
                </c:pt>
                <c:pt idx="55">
                  <c:v>5.4339931899381426</c:v>
                </c:pt>
                <c:pt idx="56">
                  <c:v>5.456604389272357</c:v>
                </c:pt>
                <c:pt idx="57">
                  <c:v>5.4779738545299734</c:v>
                </c:pt>
                <c:pt idx="58">
                  <c:v>5.4981065896535704</c:v>
                </c:pt>
                <c:pt idx="59">
                  <c:v>5.5170075223170896</c:v>
                </c:pt>
                <c:pt idx="60">
                  <c:v>5.5346815062071828</c:v>
                </c:pt>
                <c:pt idx="61">
                  <c:v>5.5511333232696529</c:v>
                </c:pt>
                <c:pt idx="62">
                  <c:v>5.5663676859218576</c:v>
                </c:pt>
                <c:pt idx="63">
                  <c:v>5.5803892392318648</c:v>
                </c:pt>
                <c:pt idx="64">
                  <c:v>5.5932025630651081</c:v>
                </c:pt>
                <c:pt idx="65">
                  <c:v>5.6048121741992212</c:v>
                </c:pt>
                <c:pt idx="66">
                  <c:v>5.6152225284076804</c:v>
                </c:pt>
                <c:pt idx="67">
                  <c:v>5.6244380225128321</c:v>
                </c:pt>
                <c:pt idx="68">
                  <c:v>5.6324629964088233</c:v>
                </c:pt>
                <c:pt idx="69">
                  <c:v>5.6393017350549117</c:v>
                </c:pt>
                <c:pt idx="70">
                  <c:v>5.644958470439577</c:v>
                </c:pt>
                <c:pt idx="71">
                  <c:v>5.6494373835158074</c:v>
                </c:pt>
                <c:pt idx="72">
                  <c:v>5.6527426061079034</c:v>
                </c:pt>
                <c:pt idx="73">
                  <c:v>5.6548782227900745</c:v>
                </c:pt>
                <c:pt idx="74">
                  <c:v>5.6558482727370833</c:v>
                </c:pt>
                <c:pt idx="75">
                  <c:v>5.6556567515471494</c:v>
                </c:pt>
                <c:pt idx="76">
                  <c:v>5.6543076130372727</c:v>
                </c:pt>
                <c:pt idx="77">
                  <c:v>5.6518047710111219</c:v>
                </c:pt>
                <c:pt idx="78">
                  <c:v>5.6481521009995852</c:v>
                </c:pt>
                <c:pt idx="79">
                  <c:v>5.6433534419740523</c:v>
                </c:pt>
                <c:pt idx="80">
                  <c:v>5.6374125980324736</c:v>
                </c:pt>
                <c:pt idx="81">
                  <c:v>5.6303333400582032</c:v>
                </c:pt>
                <c:pt idx="82">
                  <c:v>5.6221194073516267</c:v>
                </c:pt>
                <c:pt idx="83">
                  <c:v>5.6127745092345247</c:v>
                </c:pt>
                <c:pt idx="84">
                  <c:v>5.6023023266271279</c:v>
                </c:pt>
                <c:pt idx="85">
                  <c:v>5.5907065135977874</c:v>
                </c:pt>
                <c:pt idx="86">
                  <c:v>5.5779906988851673</c:v>
                </c:pt>
                <c:pt idx="87">
                  <c:v>5.5641584873928611</c:v>
                </c:pt>
                <c:pt idx="88">
                  <c:v>5.549213461656306</c:v>
                </c:pt>
                <c:pt idx="89">
                  <c:v>5.5331591832818807</c:v>
                </c:pt>
                <c:pt idx="90">
                  <c:v>5.515999194358038</c:v>
                </c:pt>
                <c:pt idx="91">
                  <c:v>5.4977370188383459</c:v>
                </c:pt>
                <c:pt idx="92">
                  <c:v>5.4783761638962805</c:v>
                </c:pt>
                <c:pt idx="93">
                  <c:v>5.4579201212516288</c:v>
                </c:pt>
                <c:pt idx="94">
                  <c:v>5.4363723684683576</c:v>
                </c:pt>
                <c:pt idx="95">
                  <c:v>5.4137363702238002</c:v>
                </c:pt>
                <c:pt idx="96">
                  <c:v>5.3900155795490177</c:v>
                </c:pt>
                <c:pt idx="97">
                  <c:v>5.3652134390402031</c:v>
                </c:pt>
                <c:pt idx="98">
                  <c:v>5.3393333820409978</c:v>
                </c:pt>
                <c:pt idx="99">
                  <c:v>5.3123788337955986</c:v>
                </c:pt>
                <c:pt idx="100">
                  <c:v>5.2843532125725456</c:v>
                </c:pt>
                <c:pt idx="101">
                  <c:v>5.2552599307590917</c:v>
                </c:pt>
                <c:pt idx="102">
                  <c:v>5.2251023959260676</c:v>
                </c:pt>
                <c:pt idx="103">
                  <c:v>5.1938840118631671</c:v>
                </c:pt>
                <c:pt idx="104">
                  <c:v>5.1616081795845981</c:v>
                </c:pt>
                <c:pt idx="105">
                  <c:v>5.1282782983050552</c:v>
                </c:pt>
                <c:pt idx="106">
                  <c:v>5.0938977663859886</c:v>
                </c:pt>
                <c:pt idx="107">
                  <c:v>5.0584699822521628</c:v>
                </c:pt>
                <c:pt idx="108">
                  <c:v>5.0219983452785151</c:v>
                </c:pt>
                <c:pt idx="109">
                  <c:v>4.9844862566473411</c:v>
                </c:pt>
                <c:pt idx="110">
                  <c:v>4.9459371201758611</c:v>
                </c:pt>
                <c:pt idx="111">
                  <c:v>4.9063543431142289</c:v>
                </c:pt>
                <c:pt idx="112">
                  <c:v>4.8657413369140761</c:v>
                </c:pt>
                <c:pt idx="113">
                  <c:v>4.8241015179676969</c:v>
                </c:pt>
                <c:pt idx="114">
                  <c:v>4.7814383083180054</c:v>
                </c:pt>
                <c:pt idx="115">
                  <c:v>4.7377551363394117</c:v>
                </c:pt>
                <c:pt idx="116">
                  <c:v>4.6930554373897806</c:v>
                </c:pt>
                <c:pt idx="117">
                  <c:v>4.6473426544336744</c:v>
                </c:pt>
                <c:pt idx="118">
                  <c:v>4.6006202386370729</c:v>
                </c:pt>
                <c:pt idx="119">
                  <c:v>4.5528916499338061</c:v>
                </c:pt>
                <c:pt idx="120">
                  <c:v>4.5041603575639479</c:v>
                </c:pt>
                <c:pt idx="121">
                  <c:v>4.4544298405844316</c:v>
                </c:pt>
                <c:pt idx="122">
                  <c:v>4.4037035883521662</c:v>
                </c:pt>
                <c:pt idx="123">
                  <c:v>4.3519851009799666</c:v>
                </c:pt>
                <c:pt idx="124">
                  <c:v>4.2992778897656008</c:v>
                </c:pt>
                <c:pt idx="125">
                  <c:v>4.2455854775942976</c:v>
                </c:pt>
                <c:pt idx="126">
                  <c:v>4.1909113993150573</c:v>
                </c:pt>
                <c:pt idx="127">
                  <c:v>4.1352592020911327</c:v>
                </c:pt>
                <c:pt idx="128">
                  <c:v>4.0786324457250549</c:v>
                </c:pt>
                <c:pt idx="129">
                  <c:v>4.0210347029586</c:v>
                </c:pt>
                <c:pt idx="130">
                  <c:v>3.9624695597480963</c:v>
                </c:pt>
                <c:pt idx="131">
                  <c:v>3.9029406155154853</c:v>
                </c:pt>
                <c:pt idx="132">
                  <c:v>3.8424514833755681</c:v>
                </c:pt>
                <c:pt idx="133">
                  <c:v>3.7810057903398704</c:v>
                </c:pt>
                <c:pt idx="134">
                  <c:v>3.7186071774975713</c:v>
                </c:pt>
                <c:pt idx="135">
                  <c:v>3.6552593001739497</c:v>
                </c:pt>
                <c:pt idx="136">
                  <c:v>3.5909658280668135</c:v>
                </c:pt>
                <c:pt idx="137">
                  <c:v>3.5257304453613751</c:v>
                </c:pt>
                <c:pt idx="138">
                  <c:v>3.4595568508240517</c:v>
                </c:pt>
                <c:pt idx="139">
                  <c:v>3.3924487578756697</c:v>
                </c:pt>
                <c:pt idx="140">
                  <c:v>3.3244098946445559</c:v>
                </c:pt>
                <c:pt idx="141">
                  <c:v>3.2554440040000086</c:v>
                </c:pt>
                <c:pt idx="142">
                  <c:v>3.1855548435666328</c:v>
                </c:pt>
                <c:pt idx="143">
                  <c:v>3.1147461857200436</c:v>
                </c:pt>
                <c:pt idx="144">
                  <c:v>3.0430218175644241</c:v>
                </c:pt>
                <c:pt idx="145">
                  <c:v>2.9703855408924404</c:v>
                </c:pt>
                <c:pt idx="146">
                  <c:v>2.8968411721280112</c:v>
                </c:pt>
                <c:pt idx="147">
                  <c:v>2.822392542252425</c:v>
                </c:pt>
                <c:pt idx="148">
                  <c:v>2.7470434967143089</c:v>
                </c:pt>
                <c:pt idx="149">
                  <c:v>2.6707978953239366</c:v>
                </c:pt>
                <c:pt idx="150">
                  <c:v>2.5936596121323747</c:v>
                </c:pt>
                <c:pt idx="151">
                  <c:v>2.5156325352959565</c:v>
                </c:pt>
                <c:pt idx="152">
                  <c:v>2.4367205669265735</c:v>
                </c:pt>
                <c:pt idx="153">
                  <c:v>2.3569276229282692</c:v>
                </c:pt>
                <c:pt idx="154">
                  <c:v>2.2762576328206161</c:v>
                </c:pt>
                <c:pt idx="155">
                  <c:v>2.1947145395493561</c:v>
                </c:pt>
                <c:pt idx="156">
                  <c:v>2.1123022992847766</c:v>
                </c:pt>
                <c:pt idx="157">
                  <c:v>2.0290248812082905</c:v>
                </c:pt>
                <c:pt idx="158">
                  <c:v>1.9448862672876865</c:v>
                </c:pt>
                <c:pt idx="159">
                  <c:v>1.8598904520415047</c:v>
                </c:pt>
                <c:pt idx="160">
                  <c:v>1.7740414422929929</c:v>
                </c:pt>
                <c:pt idx="161">
                  <c:v>1.6873432569140896</c:v>
                </c:pt>
                <c:pt idx="162">
                  <c:v>1.5997999265598755</c:v>
                </c:pt>
                <c:pt idx="163">
                  <c:v>1.5114154933939254</c:v>
                </c:pt>
                <c:pt idx="164">
                  <c:v>1.4221940108049929</c:v>
                </c:pt>
                <c:pt idx="165">
                  <c:v>1.3321395431154444</c:v>
                </c:pt>
                <c:pt idx="166">
                  <c:v>1.2412561652818606</c:v>
                </c:pt>
                <c:pt idx="167">
                  <c:v>1.1495479625882115</c:v>
                </c:pt>
                <c:pt idx="168">
                  <c:v>1.0570190303320044</c:v>
                </c:pt>
                <c:pt idx="169">
                  <c:v>0.96367347350380039</c:v>
                </c:pt>
                <c:pt idx="170">
                  <c:v>0.86951540646048198</c:v>
                </c:pt>
                <c:pt idx="171">
                  <c:v>0.77454895259265355</c:v>
                </c:pt>
                <c:pt idx="172">
                  <c:v>0.67877824398654285</c:v>
                </c:pt>
                <c:pt idx="173">
                  <c:v>0.58220742108076873</c:v>
                </c:pt>
                <c:pt idx="174">
                  <c:v>0.48484063231832997</c:v>
                </c:pt>
                <c:pt idx="175">
                  <c:v>0.38668203379416394</c:v>
                </c:pt>
                <c:pt idx="176">
                  <c:v>0.28773578889861545</c:v>
                </c:pt>
                <c:pt idx="177">
                  <c:v>0.18800606795714886</c:v>
                </c:pt>
                <c:pt idx="178">
                  <c:v>8.7497047866628971E-2</c:v>
                </c:pt>
                <c:pt idx="179">
                  <c:v>-1.378708827151158E-2</c:v>
                </c:pt>
                <c:pt idx="180">
                  <c:v>-0.1158421515209085</c:v>
                </c:pt>
                <c:pt idx="181">
                  <c:v>-0.2186639474824027</c:v>
                </c:pt>
                <c:pt idx="182">
                  <c:v>-0.32224827666838285</c:v>
                </c:pt>
                <c:pt idx="183">
                  <c:v>-0.42659093487904609</c:v>
                </c:pt>
                <c:pt idx="184">
                  <c:v>-0.53168771358029721</c:v>
                </c:pt>
                <c:pt idx="185">
                  <c:v>-0.63753440028301267</c:v>
                </c:pt>
                <c:pt idx="186">
                  <c:v>-0.74412677892340529</c:v>
                </c:pt>
                <c:pt idx="187">
                  <c:v>-0.85146063024423069</c:v>
                </c:pt>
                <c:pt idx="188">
                  <c:v>-0.95953173217658505</c:v>
                </c:pt>
                <c:pt idx="189">
                  <c:v>-1.068335860222051</c:v>
                </c:pt>
                <c:pt idx="190">
                  <c:v>-1.1778687878349536</c:v>
                </c:pt>
                <c:pt idx="191">
                  <c:v>-1.2881262868044996</c:v>
                </c:pt>
                <c:pt idx="192">
                  <c:v>-1.3991041276365732</c:v>
                </c:pt>
                <c:pt idx="193">
                  <c:v>-1.5107980799349778</c:v>
                </c:pt>
                <c:pt idx="194">
                  <c:v>-1.62320391278191</c:v>
                </c:pt>
                <c:pt idx="195">
                  <c:v>-1.736317395117466</c:v>
                </c:pt>
                <c:pt idx="196">
                  <c:v>-1.850134296117985</c:v>
                </c:pt>
                <c:pt idx="197">
                  <c:v>-1.9646503855730388</c:v>
                </c:pt>
                <c:pt idx="198">
                  <c:v>-2.0798614342608857</c:v>
                </c:pt>
                <c:pt idx="199">
                  <c:v>-2.1957632143222114</c:v>
                </c:pt>
                <c:pt idx="200">
                  <c:v>-2.31235149963199</c:v>
                </c:pt>
                <c:pt idx="201">
                  <c:v>-2.4296220661692942</c:v>
                </c:pt>
                <c:pt idx="202">
                  <c:v>-2.5475706923849035</c:v>
                </c:pt>
                <c:pt idx="203">
                  <c:v>-2.666193159566554</c:v>
                </c:pt>
                <c:pt idx="204">
                  <c:v>-2.7854852522016853</c:v>
                </c:pt>
                <c:pt idx="205">
                  <c:v>-2.9054427583375415</c:v>
                </c:pt>
                <c:pt idx="206">
                  <c:v>-3.0260614699384956</c:v>
                </c:pt>
                <c:pt idx="207">
                  <c:v>-3.1473371832404617</c:v>
                </c:pt>
                <c:pt idx="208">
                  <c:v>-3.2692656991022773</c:v>
                </c:pt>
                <c:pt idx="209">
                  <c:v>-3.3918428233539317</c:v>
                </c:pt>
                <c:pt idx="210">
                  <c:v>-3.5150643671415294</c:v>
                </c:pt>
                <c:pt idx="211">
                  <c:v>-3.6389261472688799</c:v>
                </c:pt>
                <c:pt idx="212">
                  <c:v>-3.7634239865356105</c:v>
                </c:pt>
                <c:pt idx="213">
                  <c:v>-3.8885537140717026</c:v>
                </c:pt>
                <c:pt idx="214">
                  <c:v>-4.0143111656683592</c:v>
                </c:pt>
                <c:pt idx="215">
                  <c:v>-4.1406921841051121</c:v>
                </c:pt>
                <c:pt idx="216">
                  <c:v>-4.26769261947309</c:v>
                </c:pt>
                <c:pt idx="217">
                  <c:v>-4.395308329494358</c:v>
                </c:pt>
                <c:pt idx="218">
                  <c:v>-4.5235351798372667</c:v>
                </c:pt>
                <c:pt idx="219">
                  <c:v>-4.6523690444277239</c:v>
                </c:pt>
                <c:pt idx="220">
                  <c:v>-4.7818058057563366</c:v>
                </c:pt>
                <c:pt idx="221">
                  <c:v>-4.91184135518135</c:v>
                </c:pt>
                <c:pt idx="222">
                  <c:v>-5.0424715932273338</c:v>
                </c:pt>
                <c:pt idx="223">
                  <c:v>-5.1736924298795506</c:v>
                </c:pt>
                <c:pt idx="224">
                  <c:v>-5.3054997848739651</c:v>
                </c:pt>
                <c:pt idx="225">
                  <c:v>-5.4378895879828422</c:v>
                </c:pt>
                <c:pt idx="226">
                  <c:v>-5.5708577792958929</c:v>
                </c:pt>
                <c:pt idx="227">
                  <c:v>-5.7044003094969229</c:v>
                </c:pt>
                <c:pt idx="228">
                  <c:v>-5.8385131401359551</c:v>
                </c:pt>
                <c:pt idx="229">
                  <c:v>-5.9731922438967899</c:v>
                </c:pt>
                <c:pt idx="230">
                  <c:v>-6.1084336048599681</c:v>
                </c:pt>
                <c:pt idx="231">
                  <c:v>-6.2442332187611198</c:v>
                </c:pt>
                <c:pt idx="232">
                  <c:v>-6.3805870932446691</c:v>
                </c:pt>
                <c:pt idx="233">
                  <c:v>-6.5174912481128784</c:v>
                </c:pt>
                <c:pt idx="234">
                  <c:v>-6.6549417155702093</c:v>
                </c:pt>
                <c:pt idx="235">
                  <c:v>-6.7929345404629915</c:v>
                </c:pt>
                <c:pt idx="236">
                  <c:v>-6.9314657805143867</c:v>
                </c:pt>
                <c:pt idx="237">
                  <c:v>-7.0705315065546381</c:v>
                </c:pt>
                <c:pt idx="238">
                  <c:v>-7.2101278027465963</c:v>
                </c:pt>
                <c:pt idx="239">
                  <c:v>-7.3502507668065249</c:v>
                </c:pt>
                <c:pt idx="240">
                  <c:v>-7.4908965102201774</c:v>
                </c:pt>
                <c:pt idx="241">
                  <c:v>-7.6320611584541505</c:v>
                </c:pt>
                <c:pt idx="242">
                  <c:v>-7.7737408511625183</c:v>
                </c:pt>
                <c:pt idx="243">
                  <c:v>-7.9159317423887501</c:v>
                </c:pt>
                <c:pt idx="244">
                  <c:v>-8.0586300007629212</c:v>
                </c:pt>
                <c:pt idx="245">
                  <c:v>-8.2018318096942266</c:v>
                </c:pt>
                <c:pt idx="246">
                  <c:v>-8.3455333675588115</c:v>
                </c:pt>
                <c:pt idx="247">
                  <c:v>-8.489730887882935</c:v>
                </c:pt>
                <c:pt idx="248">
                  <c:v>-8.6344205995214693</c:v>
                </c:pt>
                <c:pt idx="249">
                  <c:v>-8.7795987468317733</c:v>
                </c:pt>
                <c:pt idx="250">
                  <c:v>-8.925261589842945</c:v>
                </c:pt>
                <c:pt idx="251">
                  <c:v>-9.0714054044204762</c:v>
                </c:pt>
                <c:pt idx="252">
                  <c:v>-9.2180264824263425</c:v>
                </c:pt>
                <c:pt idx="253">
                  <c:v>-9.3651211318745382</c:v>
                </c:pt>
                <c:pt idx="254">
                  <c:v>-9.5126856770820947</c:v>
                </c:pt>
                <c:pt idx="255">
                  <c:v>-9.6607164588155996</c:v>
                </c:pt>
                <c:pt idx="256">
                  <c:v>-9.809209834433263</c:v>
                </c:pt>
                <c:pt idx="257">
                  <c:v>-9.9581621780225333</c:v>
                </c:pt>
                <c:pt idx="258">
                  <c:v>-10.107569880533323</c:v>
                </c:pt>
                <c:pt idx="259">
                  <c:v>-10.257429349906861</c:v>
                </c:pt>
                <c:pt idx="260">
                  <c:v>-10.40773701120021</c:v>
                </c:pt>
                <c:pt idx="261">
                  <c:v>-10.558489306706477</c:v>
                </c:pt>
                <c:pt idx="262">
                  <c:v>-10.70968269607077</c:v>
                </c:pt>
                <c:pt idx="263">
                  <c:v>-10.861313656401922</c:v>
                </c:pt>
                <c:pt idx="264">
                  <c:v>-11.013378682380024</c:v>
                </c:pt>
                <c:pt idx="265">
                  <c:v>-11.165874286359816</c:v>
                </c:pt>
                <c:pt idx="266">
                  <c:v>-11.318796998469962</c:v>
                </c:pt>
                <c:pt idx="267">
                  <c:v>-11.472143366708254</c:v>
                </c:pt>
                <c:pt idx="268">
                  <c:v>-11.625909957032805</c:v>
                </c:pt>
                <c:pt idx="269">
                  <c:v>-11.780093353449235</c:v>
                </c:pt>
                <c:pt idx="270">
                  <c:v>-11.934690158093932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'15ft'!$G$18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0.15747272213603555</c:v>
                </c:pt>
                <c:pt idx="2">
                  <c:v>0.31407237292111767</c:v>
                </c:pt>
                <c:pt idx="3">
                  <c:v>0.46981150963570384</c:v>
                </c:pt>
                <c:pt idx="4">
                  <c:v>0.62470242681176813</c:v>
                </c:pt>
                <c:pt idx="5">
                  <c:v>0.77875716283386598</c:v>
                </c:pt>
                <c:pt idx="6">
                  <c:v>0.93198750631659455</c:v>
                </c:pt>
                <c:pt idx="7">
                  <c:v>1.0844050022671832</c:v>
                </c:pt>
                <c:pt idx="8">
                  <c:v>1.2360209580415547</c:v>
                </c:pt>
                <c:pt idx="9">
                  <c:v>1.3868464491018302</c:v>
                </c:pt>
                <c:pt idx="10">
                  <c:v>1.5368923245828934</c:v>
                </c:pt>
                <c:pt idx="11">
                  <c:v>1.6861692126752994</c:v>
                </c:pt>
                <c:pt idx="12">
                  <c:v>1.8346875258314965</c:v>
                </c:pt>
                <c:pt idx="13">
                  <c:v>1.9824574658020275</c:v>
                </c:pt>
                <c:pt idx="14">
                  <c:v>2.1294890285080941</c:v>
                </c:pt>
                <c:pt idx="15">
                  <c:v>2.275792008756595</c:v>
                </c:pt>
                <c:pt idx="16">
                  <c:v>2.4213760048034976</c:v>
                </c:pt>
                <c:pt idx="17">
                  <c:v>2.5662504227711507</c:v>
                </c:pt>
                <c:pt idx="18">
                  <c:v>2.7104244809249241</c:v>
                </c:pt>
                <c:pt idx="19">
                  <c:v>2.8539072138143351</c:v>
                </c:pt>
                <c:pt idx="20">
                  <c:v>2.9967074762836172</c:v>
                </c:pt>
                <c:pt idx="21">
                  <c:v>3.1388339473564821</c:v>
                </c:pt>
                <c:pt idx="22">
                  <c:v>3.280295133999648</c:v>
                </c:pt>
                <c:pt idx="23">
                  <c:v>3.4210993747695206</c:v>
                </c:pt>
                <c:pt idx="24">
                  <c:v>3.5612548433462434</c:v>
                </c:pt>
                <c:pt idx="25">
                  <c:v>3.7007695519591772</c:v>
                </c:pt>
                <c:pt idx="26">
                  <c:v>3.839651354707712</c:v>
                </c:pt>
                <c:pt idx="27">
                  <c:v>3.9779079507811668</c:v>
                </c:pt>
                <c:pt idx="28">
                  <c:v>4.1155468875813979</c:v>
                </c:pt>
                <c:pt idx="29">
                  <c:v>4.2525755637516021</c:v>
                </c:pt>
                <c:pt idx="30">
                  <c:v>4.3890012321146727</c:v>
                </c:pt>
                <c:pt idx="31">
                  <c:v>4.524831002524353</c:v>
                </c:pt>
                <c:pt idx="32">
                  <c:v>4.6600718446323119</c:v>
                </c:pt>
                <c:pt idx="33">
                  <c:v>4.7947305905741606</c:v>
                </c:pt>
                <c:pt idx="34">
                  <c:v>4.9288139375773259</c:v>
                </c:pt>
                <c:pt idx="35">
                  <c:v>5.0623284504935979</c:v>
                </c:pt>
                <c:pt idx="36">
                  <c:v>5.1952805642590709</c:v>
                </c:pt>
                <c:pt idx="37">
                  <c:v>5.3276765862841202</c:v>
                </c:pt>
                <c:pt idx="38">
                  <c:v>5.4595226987759506</c:v>
                </c:pt>
                <c:pt idx="39">
                  <c:v>5.5908249609961951</c:v>
                </c:pt>
                <c:pt idx="40">
                  <c:v>5.7215893114559444</c:v>
                </c:pt>
                <c:pt idx="41">
                  <c:v>5.8518215700505278</c:v>
                </c:pt>
                <c:pt idx="42">
                  <c:v>5.9815274401362881</c:v>
                </c:pt>
                <c:pt idx="43">
                  <c:v>6.1107125105515205</c:v>
                </c:pt>
                <c:pt idx="44">
                  <c:v>6.2393822575837001</c:v>
                </c:pt>
                <c:pt idx="45">
                  <c:v>6.3675420468850294</c:v>
                </c:pt>
                <c:pt idx="46">
                  <c:v>6.4951971353383078</c:v>
                </c:pt>
                <c:pt idx="47">
                  <c:v>6.6223526728750493</c:v>
                </c:pt>
                <c:pt idx="48">
                  <c:v>6.7490137042477238</c:v>
                </c:pt>
                <c:pt idx="49">
                  <c:v>6.8751851707579457</c:v>
                </c:pt>
                <c:pt idx="50">
                  <c:v>7.0008719119423812</c:v>
                </c:pt>
                <c:pt idx="51">
                  <c:v>7.1260786672180982</c:v>
                </c:pt>
                <c:pt idx="52">
                  <c:v>7.2508100774890245</c:v>
                </c:pt>
                <c:pt idx="53">
                  <c:v>7.3750706867151532</c:v>
                </c:pt>
                <c:pt idx="54">
                  <c:v>7.4988649434460672</c:v>
                </c:pt>
                <c:pt idx="55">
                  <c:v>7.6221972023203275</c:v>
                </c:pt>
                <c:pt idx="56">
                  <c:v>7.745071725532215</c:v>
                </c:pt>
                <c:pt idx="57">
                  <c:v>7.8674926842672797</c:v>
                </c:pt>
                <c:pt idx="58">
                  <c:v>7.9894641601081178</c:v>
                </c:pt>
                <c:pt idx="59">
                  <c:v>8.11099014641173</c:v>
                </c:pt>
                <c:pt idx="60">
                  <c:v>8.2320745496598189</c:v>
                </c:pt>
                <c:pt idx="61">
                  <c:v>8.3527211907832868</c:v>
                </c:pt>
                <c:pt idx="62">
                  <c:v>8.4729338064622208</c:v>
                </c:pt>
                <c:pt idx="63">
                  <c:v>8.5927160504025561</c:v>
                </c:pt>
                <c:pt idx="64">
                  <c:v>8.7120714945906137</c:v>
                </c:pt>
                <c:pt idx="65">
                  <c:v>8.8310036305266379</c:v>
                </c:pt>
                <c:pt idx="66">
                  <c:v>8.9495158704384554</c:v>
                </c:pt>
                <c:pt idx="67">
                  <c:v>9.067611548476302</c:v>
                </c:pt>
                <c:pt idx="68">
                  <c:v>9.1852939218898655</c:v>
                </c:pt>
                <c:pt idx="69">
                  <c:v>9.3025661721885271</c:v>
                </c:pt>
                <c:pt idx="70">
                  <c:v>9.41943140628576</c:v>
                </c:pt>
                <c:pt idx="71">
                  <c:v>9.5358926576286045</c:v>
                </c:pt>
                <c:pt idx="72">
                  <c:v>9.6519528873131009</c:v>
                </c:pt>
                <c:pt idx="73">
                  <c:v>9.7676149851865279</c:v>
                </c:pt>
                <c:pt idx="74">
                  <c:v>9.8828817709372512</c:v>
                </c:pt>
                <c:pt idx="75">
                  <c:v>9.9977559951729589</c:v>
                </c:pt>
                <c:pt idx="76">
                  <c:v>10.112240340488015</c:v>
                </c:pt>
                <c:pt idx="77">
                  <c:v>10.226337422520631</c:v>
                </c:pt>
                <c:pt idx="78">
                  <c:v>10.340049791000519</c:v>
                </c:pt>
                <c:pt idx="79">
                  <c:v>10.453379930787641</c:v>
                </c:pt>
                <c:pt idx="80">
                  <c:v>10.566330262902659</c:v>
                </c:pt>
                <c:pt idx="81">
                  <c:v>10.678903145549619</c:v>
                </c:pt>
                <c:pt idx="82">
                  <c:v>10.791100875131399</c:v>
                </c:pt>
                <c:pt idx="83">
                  <c:v>10.902925687258389</c:v>
                </c:pt>
                <c:pt idx="84">
                  <c:v>11.014379757750852</c:v>
                </c:pt>
                <c:pt idx="85">
                  <c:v>11.125465203635375</c:v>
                </c:pt>
                <c:pt idx="86">
                  <c:v>11.236184084135768</c:v>
                </c:pt>
                <c:pt idx="87">
                  <c:v>11.346538401658776</c:v>
                </c:pt>
                <c:pt idx="88">
                  <c:v>11.456530102774876</c:v>
                </c:pt>
                <c:pt idx="89">
                  <c:v>11.566161079194453</c:v>
                </c:pt>
                <c:pt idx="90">
                  <c:v>11.67543316873958</c:v>
                </c:pt>
                <c:pt idx="91">
                  <c:v>11.784348156311607</c:v>
                </c:pt>
                <c:pt idx="92">
                  <c:v>11.892907774854731</c:v>
                </c:pt>
                <c:pt idx="93">
                  <c:v>12.001113706315701</c:v>
                </c:pt>
                <c:pt idx="94">
                  <c:v>12.108967582599755</c:v>
                </c:pt>
                <c:pt idx="95">
                  <c:v>12.216470986522875</c:v>
                </c:pt>
                <c:pt idx="96">
                  <c:v>12.323625452760433</c:v>
                </c:pt>
                <c:pt idx="97">
                  <c:v>12.43043246879223</c:v>
                </c:pt>
                <c:pt idx="98">
                  <c:v>12.536893475843947</c:v>
                </c:pt>
                <c:pt idx="99">
                  <c:v>12.643009869824995</c:v>
                </c:pt>
                <c:pt idx="100">
                  <c:v>12.7487830022627</c:v>
                </c:pt>
                <c:pt idx="101">
                  <c:v>12.854214181232765</c:v>
                </c:pt>
                <c:pt idx="102">
                  <c:v>12.959304672285924</c:v>
                </c:pt>
                <c:pt idx="103">
                  <c:v>13.064055699370689</c:v>
                </c:pt>
                <c:pt idx="104">
                  <c:v>13.168468445752032</c:v>
                </c:pt>
                <c:pt idx="105">
                  <c:v>13.272544054925907</c:v>
                </c:pt>
                <c:pt idx="106">
                  <c:v>13.376283631529422</c:v>
                </c:pt>
                <c:pt idx="107">
                  <c:v>13.479688242246487</c:v>
                </c:pt>
                <c:pt idx="108">
                  <c:v>13.582758916708785</c:v>
                </c:pt>
                <c:pt idx="109">
                  <c:v>13.685496648391833</c:v>
                </c:pt>
                <c:pt idx="110">
                  <c:v>13.787902395505947</c:v>
                </c:pt>
                <c:pt idx="111">
                  <c:v>13.889977081881902</c:v>
                </c:pt>
                <c:pt idx="112">
                  <c:v>13.99172159785104</c:v>
                </c:pt>
                <c:pt idx="113">
                  <c:v>14.09313680111962</c:v>
                </c:pt>
                <c:pt idx="114">
                  <c:v>14.194223517637173</c:v>
                </c:pt>
                <c:pt idx="115">
                  <c:v>14.294982542458607</c:v>
                </c:pt>
                <c:pt idx="116">
                  <c:v>14.395414640599842</c:v>
                </c:pt>
                <c:pt idx="117">
                  <c:v>14.495520547886722</c:v>
                </c:pt>
                <c:pt idx="118">
                  <c:v>14.595300971796966</c:v>
                </c:pt>
                <c:pt idx="119">
                  <c:v>14.694756592294915</c:v>
                </c:pt>
                <c:pt idx="120">
                  <c:v>14.793888062658825</c:v>
                </c:pt>
                <c:pt idx="121">
                  <c:v>14.892696010300487</c:v>
                </c:pt>
                <c:pt idx="122">
                  <c:v>14.991181037576917</c:v>
                </c:pt>
                <c:pt idx="123">
                  <c:v>15.089343722593911</c:v>
                </c:pt>
                <c:pt idx="124">
                  <c:v>15.187184620001206</c:v>
                </c:pt>
                <c:pt idx="125">
                  <c:v>15.28470426177906</c:v>
                </c:pt>
                <c:pt idx="126">
                  <c:v>15.38190315801601</c:v>
                </c:pt>
                <c:pt idx="127">
                  <c:v>15.478781797677621</c:v>
                </c:pt>
                <c:pt idx="128">
                  <c:v>15.575340649366005</c:v>
                </c:pt>
                <c:pt idx="129">
                  <c:v>15.671580162069938</c:v>
                </c:pt>
                <c:pt idx="130">
                  <c:v>15.767500765905384</c:v>
                </c:pt>
                <c:pt idx="131">
                  <c:v>15.863102872846229</c:v>
                </c:pt>
                <c:pt idx="132">
                  <c:v>15.958386877445102</c:v>
                </c:pt>
                <c:pt idx="133">
                  <c:v>16.053353157544084</c:v>
                </c:pt>
                <c:pt idx="134">
                  <c:v>16.148002074975171</c:v>
                </c:pt>
                <c:pt idx="135">
                  <c:v>16.242333976250375</c:v>
                </c:pt>
                <c:pt idx="136">
                  <c:v>16.336349193241286</c:v>
                </c:pt>
                <c:pt idx="137">
                  <c:v>16.430048043848018</c:v>
                </c:pt>
                <c:pt idx="138">
                  <c:v>16.523430832657425</c:v>
                </c:pt>
                <c:pt idx="139">
                  <c:v>16.616497851590452</c:v>
                </c:pt>
                <c:pt idx="140">
                  <c:v>16.709249380538591</c:v>
                </c:pt>
                <c:pt idx="141">
                  <c:v>16.801685687989295</c:v>
                </c:pt>
                <c:pt idx="142">
                  <c:v>16.893807031640343</c:v>
                </c:pt>
                <c:pt idx="143">
                  <c:v>16.98561365900305</c:v>
                </c:pt>
                <c:pt idx="144">
                  <c:v>17.077105807994304</c:v>
                </c:pt>
                <c:pt idx="145">
                  <c:v>17.168283707517357</c:v>
                </c:pt>
                <c:pt idx="146">
                  <c:v>17.259147578031378</c:v>
                </c:pt>
                <c:pt idx="147">
                  <c:v>17.349697632109692</c:v>
                </c:pt>
                <c:pt idx="148">
                  <c:v>17.439934074986763</c:v>
                </c:pt>
                <c:pt idx="149">
                  <c:v>17.529857105093836</c:v>
                </c:pt>
                <c:pt idx="150">
                  <c:v>17.619466914583299</c:v>
                </c:pt>
                <c:pt idx="151">
                  <c:v>17.708763689841767</c:v>
                </c:pt>
                <c:pt idx="152">
                  <c:v>17.797747611991873</c:v>
                </c:pt>
                <c:pt idx="153">
                  <c:v>17.886418857382836</c:v>
                </c:pt>
                <c:pt idx="154">
                  <c:v>17.974777598069817</c:v>
                </c:pt>
                <c:pt idx="155">
                  <c:v>18.062824002282113</c:v>
                </c:pt>
                <c:pt idx="156">
                  <c:v>18.150558234880222</c:v>
                </c:pt>
                <c:pt idx="157">
                  <c:v>18.237980457801854</c:v>
                </c:pt>
                <c:pt idx="158">
                  <c:v>18.325090830496947</c:v>
                </c:pt>
                <c:pt idx="159">
                  <c:v>18.411889510351731</c:v>
                </c:pt>
                <c:pt idx="160">
                  <c:v>18.498376653101939</c:v>
                </c:pt>
                <c:pt idx="161">
                  <c:v>18.584552413235237</c:v>
                </c:pt>
                <c:pt idx="162">
                  <c:v>18.67041694438295</c:v>
                </c:pt>
                <c:pt idx="163">
                  <c:v>18.75597039970117</c:v>
                </c:pt>
                <c:pt idx="164">
                  <c:v>18.841212932241355</c:v>
                </c:pt>
                <c:pt idx="165">
                  <c:v>18.926144695310491</c:v>
                </c:pt>
                <c:pt idx="166">
                  <c:v>19.010765842820948</c:v>
                </c:pt>
                <c:pt idx="167">
                  <c:v>19.095076529630106</c:v>
                </c:pt>
                <c:pt idx="168">
                  <c:v>19.179076911869881</c:v>
                </c:pt>
                <c:pt idx="169">
                  <c:v>19.262767147266249</c:v>
                </c:pt>
                <c:pt idx="170">
                  <c:v>19.346147395448899</c:v>
                </c:pt>
                <c:pt idx="171">
                  <c:v>19.429217818251107</c:v>
                </c:pt>
                <c:pt idx="172">
                  <c:v>19.51197857999999</c:v>
                </c:pt>
                <c:pt idx="173">
                  <c:v>19.594429847797212</c:v>
                </c:pt>
                <c:pt idx="174">
                  <c:v>19.676571791790327</c:v>
                </c:pt>
                <c:pt idx="175">
                  <c:v>19.758404585434832</c:v>
                </c:pt>
                <c:pt idx="176">
                  <c:v>19.839928405747095</c:v>
                </c:pt>
                <c:pt idx="177">
                  <c:v>19.921143433548277</c:v>
                </c:pt>
                <c:pt idx="178">
                  <c:v>20.002049853699372</c:v>
                </c:pt>
                <c:pt idx="179">
                  <c:v>20.082647855327515</c:v>
                </c:pt>
                <c:pt idx="180">
                  <c:v>20.162937632043686</c:v>
                </c:pt>
                <c:pt idx="181">
                  <c:v>20.242919382151928</c:v>
                </c:pt>
                <c:pt idx="182">
                  <c:v>20.322593308850262</c:v>
                </c:pt>
                <c:pt idx="183">
                  <c:v>20.40195962042338</c:v>
                </c:pt>
                <c:pt idx="184">
                  <c:v>20.481018530427296</c:v>
                </c:pt>
                <c:pt idx="185">
                  <c:v>20.559770257866074</c:v>
                </c:pt>
                <c:pt idx="186">
                  <c:v>20.638215027360769</c:v>
                </c:pt>
                <c:pt idx="187">
                  <c:v>20.716353069310738</c:v>
                </c:pt>
                <c:pt idx="188">
                  <c:v>20.794184620047449</c:v>
                </c:pt>
                <c:pt idx="189">
                  <c:v>20.871709921980909</c:v>
                </c:pt>
                <c:pt idx="190">
                  <c:v>20.94892922373889</c:v>
                </c:pt>
                <c:pt idx="191">
                  <c:v>21.025842780299051</c:v>
                </c:pt>
                <c:pt idx="192">
                  <c:v>21.102450853114121</c:v>
                </c:pt>
                <c:pt idx="193">
                  <c:v>21.178753710230264</c:v>
                </c:pt>
                <c:pt idx="194">
                  <c:v>21.254751626398782</c:v>
                </c:pt>
                <c:pt idx="195">
                  <c:v>21.330444883181261</c:v>
                </c:pt>
                <c:pt idx="196">
                  <c:v>21.405833769048336</c:v>
                </c:pt>
                <c:pt idx="197">
                  <c:v>21.480918579472171</c:v>
                </c:pt>
                <c:pt idx="198">
                  <c:v>21.555699617012827</c:v>
                </c:pt>
                <c:pt idx="199">
                  <c:v>21.630177191398609</c:v>
                </c:pt>
                <c:pt idx="200">
                  <c:v>21.704351619600558</c:v>
                </c:pt>
                <c:pt idx="201">
                  <c:v>21.778223225901208</c:v>
                </c:pt>
                <c:pt idx="202">
                  <c:v>21.851792341957733</c:v>
                </c:pt>
                <c:pt idx="203">
                  <c:v>21.92505930685962</c:v>
                </c:pt>
                <c:pt idx="204">
                  <c:v>21.998024467180993</c:v>
                </c:pt>
                <c:pt idx="205">
                  <c:v>22.070688177027723</c:v>
                </c:pt>
                <c:pt idx="206">
                  <c:v>22.143050798079425</c:v>
                </c:pt>
                <c:pt idx="207">
                  <c:v>22.215112699626509</c:v>
                </c:pt>
                <c:pt idx="208">
                  <c:v>22.286874258602356</c:v>
                </c:pt>
                <c:pt idx="209">
                  <c:v>22.358335859610794</c:v>
                </c:pt>
                <c:pt idx="210">
                  <c:v>22.429497894948941</c:v>
                </c:pt>
                <c:pt idx="211">
                  <c:v>22.50036076462559</c:v>
                </c:pt>
                <c:pt idx="212">
                  <c:v>22.570924876375198</c:v>
                </c:pt>
                <c:pt idx="213">
                  <c:v>22.641190645667642</c:v>
                </c:pt>
                <c:pt idx="214">
                  <c:v>22.711158495713828</c:v>
                </c:pt>
                <c:pt idx="215">
                  <c:v>22.780828857467277</c:v>
                </c:pt>
                <c:pt idx="216">
                  <c:v>22.850202169621792</c:v>
                </c:pt>
                <c:pt idx="217">
                  <c:v>22.919278878605336</c:v>
                </c:pt>
                <c:pt idx="218">
                  <c:v>22.9880594385702</c:v>
                </c:pt>
                <c:pt idx="219">
                  <c:v>23.0565443113796</c:v>
                </c:pt>
                <c:pt idx="220">
                  <c:v>23.124733966590778</c:v>
                </c:pt>
                <c:pt idx="221">
                  <c:v>23.192628881434736</c:v>
                </c:pt>
                <c:pt idx="222">
                  <c:v>23.2602295407927</c:v>
                </c:pt>
                <c:pt idx="223">
                  <c:v>23.327536437169393</c:v>
                </c:pt>
                <c:pt idx="224">
                  <c:v>23.394550070663261</c:v>
                </c:pt>
                <c:pt idx="225">
                  <c:v>23.461270948933699</c:v>
                </c:pt>
                <c:pt idx="226">
                  <c:v>23.527699587165412</c:v>
                </c:pt>
                <c:pt idx="227">
                  <c:v>23.593836508029995</c:v>
                </c:pt>
                <c:pt idx="228">
                  <c:v>23.659682241644809</c:v>
                </c:pt>
                <c:pt idx="229">
                  <c:v>23.725237325529282</c:v>
                </c:pt>
                <c:pt idx="230">
                  <c:v>23.790502304558665</c:v>
                </c:pt>
                <c:pt idx="231">
                  <c:v>23.855477730915407</c:v>
                </c:pt>
                <c:pt idx="232">
                  <c:v>23.920164164038184</c:v>
                </c:pt>
                <c:pt idx="233">
                  <c:v>23.984562170568658</c:v>
                </c:pt>
                <c:pt idx="234">
                  <c:v>24.048672324296124</c:v>
                </c:pt>
                <c:pt idx="235">
                  <c:v>24.112495206100022</c:v>
                </c:pt>
                <c:pt idx="236">
                  <c:v>24.176031403890487</c:v>
                </c:pt>
                <c:pt idx="237">
                  <c:v>24.239281512546974</c:v>
                </c:pt>
                <c:pt idx="238">
                  <c:v>24.302246133855029</c:v>
                </c:pt>
                <c:pt idx="239">
                  <c:v>24.364925876441305</c:v>
                </c:pt>
                <c:pt idx="240">
                  <c:v>24.427321355706891</c:v>
                </c:pt>
                <c:pt idx="241">
                  <c:v>24.489433193759012</c:v>
                </c:pt>
                <c:pt idx="242">
                  <c:v>24.551262019341205</c:v>
                </c:pt>
                <c:pt idx="243">
                  <c:v>24.612808467762012</c:v>
                </c:pt>
                <c:pt idx="244">
                  <c:v>24.674073180822255</c:v>
                </c:pt>
                <c:pt idx="245">
                  <c:v>24.735056806741007</c:v>
                </c:pt>
                <c:pt idx="246">
                  <c:v>24.795760000080264</c:v>
                </c:pt>
                <c:pt idx="247">
                  <c:v>24.85618342166843</c:v>
                </c:pt>
                <c:pt idx="248">
                  <c:v>24.916327738522657</c:v>
                </c:pt>
                <c:pt idx="249">
                  <c:v>24.976193623770101</c:v>
                </c:pt>
                <c:pt idx="250">
                  <c:v>25.035781756568166</c:v>
                </c:pt>
                <c:pt idx="251">
                  <c:v>25.095092822023791</c:v>
                </c:pt>
                <c:pt idx="252">
                  <c:v>25.154127511111827</c:v>
                </c:pt>
                <c:pt idx="253">
                  <c:v>25.212886520592594</c:v>
                </c:pt>
                <c:pt idx="254">
                  <c:v>25.271370552928616</c:v>
                </c:pt>
                <c:pt idx="255">
                  <c:v>25.329580316200659</c:v>
                </c:pt>
                <c:pt idx="256">
                  <c:v>25.387516524023056</c:v>
                </c:pt>
                <c:pt idx="257">
                  <c:v>25.445179895458434</c:v>
                </c:pt>
                <c:pt idx="258">
                  <c:v>25.502571154931839</c:v>
                </c:pt>
                <c:pt idx="259">
                  <c:v>25.559691032144343</c:v>
                </c:pt>
                <c:pt idx="260">
                  <c:v>25.616540261986163</c:v>
                </c:pt>
                <c:pt idx="261">
                  <c:v>25.673119584449367</c:v>
                </c:pt>
                <c:pt idx="262">
                  <c:v>25.729429744540155</c:v>
                </c:pt>
                <c:pt idx="263">
                  <c:v>25.785471492190837</c:v>
                </c:pt>
                <c:pt idx="264">
                  <c:v>25.841245582171471</c:v>
                </c:pt>
                <c:pt idx="265">
                  <c:v>25.896752774001282</c:v>
                </c:pt>
                <c:pt idx="266">
                  <c:v>25.951993831859831</c:v>
                </c:pt>
                <c:pt idx="267">
                  <c:v>26.006969524498015</c:v>
                </c:pt>
                <c:pt idx="268">
                  <c:v>26.061680625148949</c:v>
                </c:pt>
                <c:pt idx="269">
                  <c:v>26.116127911438713</c:v>
                </c:pt>
                <c:pt idx="270">
                  <c:v>26.170312165297066</c:v>
                </c:pt>
              </c:numCache>
            </c:numRef>
          </c:xVal>
          <c:yVal>
            <c:numRef>
              <c:f>'15ft'!$G$19:$G$289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'15ft'!$H$18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0.15747272213603555</c:v>
                </c:pt>
                <c:pt idx="2">
                  <c:v>0.31407237292111767</c:v>
                </c:pt>
                <c:pt idx="3">
                  <c:v>0.46981150963570384</c:v>
                </c:pt>
                <c:pt idx="4">
                  <c:v>0.62470242681176813</c:v>
                </c:pt>
                <c:pt idx="5">
                  <c:v>0.77875716283386598</c:v>
                </c:pt>
                <c:pt idx="6">
                  <c:v>0.93198750631659455</c:v>
                </c:pt>
                <c:pt idx="7">
                  <c:v>1.0844050022671832</c:v>
                </c:pt>
                <c:pt idx="8">
                  <c:v>1.2360209580415547</c:v>
                </c:pt>
                <c:pt idx="9">
                  <c:v>1.3868464491018302</c:v>
                </c:pt>
                <c:pt idx="10">
                  <c:v>1.5368923245828934</c:v>
                </c:pt>
                <c:pt idx="11">
                  <c:v>1.6861692126752994</c:v>
                </c:pt>
                <c:pt idx="12">
                  <c:v>1.8346875258314965</c:v>
                </c:pt>
                <c:pt idx="13">
                  <c:v>1.9824574658020275</c:v>
                </c:pt>
                <c:pt idx="14">
                  <c:v>2.1294890285080941</c:v>
                </c:pt>
                <c:pt idx="15">
                  <c:v>2.275792008756595</c:v>
                </c:pt>
                <c:pt idx="16">
                  <c:v>2.4213760048034976</c:v>
                </c:pt>
                <c:pt idx="17">
                  <c:v>2.5662504227711507</c:v>
                </c:pt>
                <c:pt idx="18">
                  <c:v>2.7104244809249241</c:v>
                </c:pt>
                <c:pt idx="19">
                  <c:v>2.8539072138143351</c:v>
                </c:pt>
                <c:pt idx="20">
                  <c:v>2.9967074762836172</c:v>
                </c:pt>
                <c:pt idx="21">
                  <c:v>3.1388339473564821</c:v>
                </c:pt>
                <c:pt idx="22">
                  <c:v>3.280295133999648</c:v>
                </c:pt>
                <c:pt idx="23">
                  <c:v>3.4210993747695206</c:v>
                </c:pt>
                <c:pt idx="24">
                  <c:v>3.5612548433462434</c:v>
                </c:pt>
                <c:pt idx="25">
                  <c:v>3.7007695519591772</c:v>
                </c:pt>
                <c:pt idx="26">
                  <c:v>3.839651354707712</c:v>
                </c:pt>
                <c:pt idx="27">
                  <c:v>3.9779079507811668</c:v>
                </c:pt>
                <c:pt idx="28">
                  <c:v>4.1155468875813979</c:v>
                </c:pt>
                <c:pt idx="29">
                  <c:v>4.2525755637516021</c:v>
                </c:pt>
                <c:pt idx="30">
                  <c:v>4.3890012321146727</c:v>
                </c:pt>
                <c:pt idx="31">
                  <c:v>4.524831002524353</c:v>
                </c:pt>
                <c:pt idx="32">
                  <c:v>4.6600718446323119</c:v>
                </c:pt>
                <c:pt idx="33">
                  <c:v>4.7947305905741606</c:v>
                </c:pt>
                <c:pt idx="34">
                  <c:v>4.9288139375773259</c:v>
                </c:pt>
                <c:pt idx="35">
                  <c:v>5.0623284504935979</c:v>
                </c:pt>
                <c:pt idx="36">
                  <c:v>5.1952805642590709</c:v>
                </c:pt>
                <c:pt idx="37">
                  <c:v>5.3276765862841202</c:v>
                </c:pt>
                <c:pt idx="38">
                  <c:v>5.4595226987759506</c:v>
                </c:pt>
                <c:pt idx="39">
                  <c:v>5.5908249609961951</c:v>
                </c:pt>
                <c:pt idx="40">
                  <c:v>5.7215893114559444</c:v>
                </c:pt>
                <c:pt idx="41">
                  <c:v>5.8518215700505278</c:v>
                </c:pt>
                <c:pt idx="42">
                  <c:v>5.9815274401362881</c:v>
                </c:pt>
                <c:pt idx="43">
                  <c:v>6.1107125105515205</c:v>
                </c:pt>
                <c:pt idx="44">
                  <c:v>6.2393822575837001</c:v>
                </c:pt>
                <c:pt idx="45">
                  <c:v>6.3675420468850294</c:v>
                </c:pt>
                <c:pt idx="46">
                  <c:v>6.4951971353383078</c:v>
                </c:pt>
                <c:pt idx="47">
                  <c:v>6.6223526728750493</c:v>
                </c:pt>
                <c:pt idx="48">
                  <c:v>6.7490137042477238</c:v>
                </c:pt>
                <c:pt idx="49">
                  <c:v>6.8751851707579457</c:v>
                </c:pt>
                <c:pt idx="50">
                  <c:v>7.0008719119423812</c:v>
                </c:pt>
                <c:pt idx="51">
                  <c:v>7.1260786672180982</c:v>
                </c:pt>
                <c:pt idx="52">
                  <c:v>7.2508100774890245</c:v>
                </c:pt>
                <c:pt idx="53">
                  <c:v>7.3750706867151532</c:v>
                </c:pt>
                <c:pt idx="54">
                  <c:v>7.4988649434460672</c:v>
                </c:pt>
                <c:pt idx="55">
                  <c:v>7.6221972023203275</c:v>
                </c:pt>
                <c:pt idx="56">
                  <c:v>7.745071725532215</c:v>
                </c:pt>
                <c:pt idx="57">
                  <c:v>7.8674926842672797</c:v>
                </c:pt>
                <c:pt idx="58">
                  <c:v>7.9894641601081178</c:v>
                </c:pt>
                <c:pt idx="59">
                  <c:v>8.11099014641173</c:v>
                </c:pt>
                <c:pt idx="60">
                  <c:v>8.2320745496598189</c:v>
                </c:pt>
                <c:pt idx="61">
                  <c:v>8.3527211907832868</c:v>
                </c:pt>
                <c:pt idx="62">
                  <c:v>8.4729338064622208</c:v>
                </c:pt>
                <c:pt idx="63">
                  <c:v>8.5927160504025561</c:v>
                </c:pt>
                <c:pt idx="64">
                  <c:v>8.7120714945906137</c:v>
                </c:pt>
                <c:pt idx="65">
                  <c:v>8.8310036305266379</c:v>
                </c:pt>
                <c:pt idx="66">
                  <c:v>8.9495158704384554</c:v>
                </c:pt>
                <c:pt idx="67">
                  <c:v>9.067611548476302</c:v>
                </c:pt>
                <c:pt idx="68">
                  <c:v>9.1852939218898655</c:v>
                </c:pt>
                <c:pt idx="69">
                  <c:v>9.3025661721885271</c:v>
                </c:pt>
                <c:pt idx="70">
                  <c:v>9.41943140628576</c:v>
                </c:pt>
                <c:pt idx="71">
                  <c:v>9.5358926576286045</c:v>
                </c:pt>
                <c:pt idx="72">
                  <c:v>9.6519528873131009</c:v>
                </c:pt>
                <c:pt idx="73">
                  <c:v>9.7676149851865279</c:v>
                </c:pt>
                <c:pt idx="74">
                  <c:v>9.8828817709372512</c:v>
                </c:pt>
                <c:pt idx="75">
                  <c:v>9.9977559951729589</c:v>
                </c:pt>
                <c:pt idx="76">
                  <c:v>10.112240340488015</c:v>
                </c:pt>
                <c:pt idx="77">
                  <c:v>10.226337422520631</c:v>
                </c:pt>
                <c:pt idx="78">
                  <c:v>10.340049791000519</c:v>
                </c:pt>
                <c:pt idx="79">
                  <c:v>10.453379930787641</c:v>
                </c:pt>
                <c:pt idx="80">
                  <c:v>10.566330262902659</c:v>
                </c:pt>
                <c:pt idx="81">
                  <c:v>10.678903145549619</c:v>
                </c:pt>
                <c:pt idx="82">
                  <c:v>10.791100875131399</c:v>
                </c:pt>
                <c:pt idx="83">
                  <c:v>10.902925687258389</c:v>
                </c:pt>
                <c:pt idx="84">
                  <c:v>11.014379757750852</c:v>
                </c:pt>
                <c:pt idx="85">
                  <c:v>11.125465203635375</c:v>
                </c:pt>
                <c:pt idx="86">
                  <c:v>11.236184084135768</c:v>
                </c:pt>
                <c:pt idx="87">
                  <c:v>11.346538401658776</c:v>
                </c:pt>
                <c:pt idx="88">
                  <c:v>11.456530102774876</c:v>
                </c:pt>
                <c:pt idx="89">
                  <c:v>11.566161079194453</c:v>
                </c:pt>
                <c:pt idx="90">
                  <c:v>11.67543316873958</c:v>
                </c:pt>
                <c:pt idx="91">
                  <c:v>11.784348156311607</c:v>
                </c:pt>
                <c:pt idx="92">
                  <c:v>11.892907774854731</c:v>
                </c:pt>
                <c:pt idx="93">
                  <c:v>12.001113706315701</c:v>
                </c:pt>
                <c:pt idx="94">
                  <c:v>12.108967582599755</c:v>
                </c:pt>
                <c:pt idx="95">
                  <c:v>12.216470986522875</c:v>
                </c:pt>
                <c:pt idx="96">
                  <c:v>12.323625452760433</c:v>
                </c:pt>
                <c:pt idx="97">
                  <c:v>12.43043246879223</c:v>
                </c:pt>
                <c:pt idx="98">
                  <c:v>12.536893475843947</c:v>
                </c:pt>
                <c:pt idx="99">
                  <c:v>12.643009869824995</c:v>
                </c:pt>
                <c:pt idx="100">
                  <c:v>12.7487830022627</c:v>
                </c:pt>
                <c:pt idx="101">
                  <c:v>12.854214181232765</c:v>
                </c:pt>
                <c:pt idx="102">
                  <c:v>12.959304672285924</c:v>
                </c:pt>
                <c:pt idx="103">
                  <c:v>13.064055699370689</c:v>
                </c:pt>
                <c:pt idx="104">
                  <c:v>13.168468445752032</c:v>
                </c:pt>
                <c:pt idx="105">
                  <c:v>13.272544054925907</c:v>
                </c:pt>
                <c:pt idx="106">
                  <c:v>13.376283631529422</c:v>
                </c:pt>
                <c:pt idx="107">
                  <c:v>13.479688242246487</c:v>
                </c:pt>
                <c:pt idx="108">
                  <c:v>13.582758916708785</c:v>
                </c:pt>
                <c:pt idx="109">
                  <c:v>13.685496648391833</c:v>
                </c:pt>
                <c:pt idx="110">
                  <c:v>13.787902395505947</c:v>
                </c:pt>
                <c:pt idx="111">
                  <c:v>13.889977081881902</c:v>
                </c:pt>
                <c:pt idx="112">
                  <c:v>13.99172159785104</c:v>
                </c:pt>
                <c:pt idx="113">
                  <c:v>14.09313680111962</c:v>
                </c:pt>
                <c:pt idx="114">
                  <c:v>14.194223517637173</c:v>
                </c:pt>
                <c:pt idx="115">
                  <c:v>14.294982542458607</c:v>
                </c:pt>
                <c:pt idx="116">
                  <c:v>14.395414640599842</c:v>
                </c:pt>
                <c:pt idx="117">
                  <c:v>14.495520547886722</c:v>
                </c:pt>
                <c:pt idx="118">
                  <c:v>14.595300971796966</c:v>
                </c:pt>
                <c:pt idx="119">
                  <c:v>14.694756592294915</c:v>
                </c:pt>
                <c:pt idx="120">
                  <c:v>14.793888062658825</c:v>
                </c:pt>
                <c:pt idx="121">
                  <c:v>14.892696010300487</c:v>
                </c:pt>
                <c:pt idx="122">
                  <c:v>14.991181037576917</c:v>
                </c:pt>
                <c:pt idx="123">
                  <c:v>15.089343722593911</c:v>
                </c:pt>
                <c:pt idx="124">
                  <c:v>15.187184620001206</c:v>
                </c:pt>
                <c:pt idx="125">
                  <c:v>15.28470426177906</c:v>
                </c:pt>
                <c:pt idx="126">
                  <c:v>15.38190315801601</c:v>
                </c:pt>
                <c:pt idx="127">
                  <c:v>15.478781797677621</c:v>
                </c:pt>
                <c:pt idx="128">
                  <c:v>15.575340649366005</c:v>
                </c:pt>
                <c:pt idx="129">
                  <c:v>15.671580162069938</c:v>
                </c:pt>
                <c:pt idx="130">
                  <c:v>15.767500765905384</c:v>
                </c:pt>
                <c:pt idx="131">
                  <c:v>15.863102872846229</c:v>
                </c:pt>
                <c:pt idx="132">
                  <c:v>15.958386877445102</c:v>
                </c:pt>
                <c:pt idx="133">
                  <c:v>16.053353157544084</c:v>
                </c:pt>
                <c:pt idx="134">
                  <c:v>16.148002074975171</c:v>
                </c:pt>
                <c:pt idx="135">
                  <c:v>16.242333976250375</c:v>
                </c:pt>
                <c:pt idx="136">
                  <c:v>16.336349193241286</c:v>
                </c:pt>
                <c:pt idx="137">
                  <c:v>16.430048043848018</c:v>
                </c:pt>
                <c:pt idx="138">
                  <c:v>16.523430832657425</c:v>
                </c:pt>
                <c:pt idx="139">
                  <c:v>16.616497851590452</c:v>
                </c:pt>
                <c:pt idx="140">
                  <c:v>16.709249380538591</c:v>
                </c:pt>
                <c:pt idx="141">
                  <c:v>16.801685687989295</c:v>
                </c:pt>
                <c:pt idx="142">
                  <c:v>16.893807031640343</c:v>
                </c:pt>
                <c:pt idx="143">
                  <c:v>16.98561365900305</c:v>
                </c:pt>
                <c:pt idx="144">
                  <c:v>17.077105807994304</c:v>
                </c:pt>
                <c:pt idx="145">
                  <c:v>17.168283707517357</c:v>
                </c:pt>
                <c:pt idx="146">
                  <c:v>17.259147578031378</c:v>
                </c:pt>
                <c:pt idx="147">
                  <c:v>17.349697632109692</c:v>
                </c:pt>
                <c:pt idx="148">
                  <c:v>17.439934074986763</c:v>
                </c:pt>
                <c:pt idx="149">
                  <c:v>17.529857105093836</c:v>
                </c:pt>
                <c:pt idx="150">
                  <c:v>17.619466914583299</c:v>
                </c:pt>
                <c:pt idx="151">
                  <c:v>17.708763689841767</c:v>
                </c:pt>
                <c:pt idx="152">
                  <c:v>17.797747611991873</c:v>
                </c:pt>
                <c:pt idx="153">
                  <c:v>17.886418857382836</c:v>
                </c:pt>
                <c:pt idx="154">
                  <c:v>17.974777598069817</c:v>
                </c:pt>
                <c:pt idx="155">
                  <c:v>18.062824002282113</c:v>
                </c:pt>
                <c:pt idx="156">
                  <c:v>18.150558234880222</c:v>
                </c:pt>
                <c:pt idx="157">
                  <c:v>18.237980457801854</c:v>
                </c:pt>
                <c:pt idx="158">
                  <c:v>18.325090830496947</c:v>
                </c:pt>
                <c:pt idx="159">
                  <c:v>18.411889510351731</c:v>
                </c:pt>
                <c:pt idx="160">
                  <c:v>18.498376653101939</c:v>
                </c:pt>
                <c:pt idx="161">
                  <c:v>18.584552413235237</c:v>
                </c:pt>
                <c:pt idx="162">
                  <c:v>18.67041694438295</c:v>
                </c:pt>
                <c:pt idx="163">
                  <c:v>18.75597039970117</c:v>
                </c:pt>
                <c:pt idx="164">
                  <c:v>18.841212932241355</c:v>
                </c:pt>
                <c:pt idx="165">
                  <c:v>18.926144695310491</c:v>
                </c:pt>
                <c:pt idx="166">
                  <c:v>19.010765842820948</c:v>
                </c:pt>
                <c:pt idx="167">
                  <c:v>19.095076529630106</c:v>
                </c:pt>
                <c:pt idx="168">
                  <c:v>19.179076911869881</c:v>
                </c:pt>
                <c:pt idx="169">
                  <c:v>19.262767147266249</c:v>
                </c:pt>
                <c:pt idx="170">
                  <c:v>19.346147395448899</c:v>
                </c:pt>
                <c:pt idx="171">
                  <c:v>19.429217818251107</c:v>
                </c:pt>
                <c:pt idx="172">
                  <c:v>19.51197857999999</c:v>
                </c:pt>
                <c:pt idx="173">
                  <c:v>19.594429847797212</c:v>
                </c:pt>
                <c:pt idx="174">
                  <c:v>19.676571791790327</c:v>
                </c:pt>
                <c:pt idx="175">
                  <c:v>19.758404585434832</c:v>
                </c:pt>
                <c:pt idx="176">
                  <c:v>19.839928405747095</c:v>
                </c:pt>
                <c:pt idx="177">
                  <c:v>19.921143433548277</c:v>
                </c:pt>
                <c:pt idx="178">
                  <c:v>20.002049853699372</c:v>
                </c:pt>
                <c:pt idx="179">
                  <c:v>20.082647855327515</c:v>
                </c:pt>
                <c:pt idx="180">
                  <c:v>20.162937632043686</c:v>
                </c:pt>
                <c:pt idx="181">
                  <c:v>20.242919382151928</c:v>
                </c:pt>
                <c:pt idx="182">
                  <c:v>20.322593308850262</c:v>
                </c:pt>
                <c:pt idx="183">
                  <c:v>20.40195962042338</c:v>
                </c:pt>
                <c:pt idx="184">
                  <c:v>20.481018530427296</c:v>
                </c:pt>
                <c:pt idx="185">
                  <c:v>20.559770257866074</c:v>
                </c:pt>
                <c:pt idx="186">
                  <c:v>20.638215027360769</c:v>
                </c:pt>
                <c:pt idx="187">
                  <c:v>20.716353069310738</c:v>
                </c:pt>
                <c:pt idx="188">
                  <c:v>20.794184620047449</c:v>
                </c:pt>
                <c:pt idx="189">
                  <c:v>20.871709921980909</c:v>
                </c:pt>
                <c:pt idx="190">
                  <c:v>20.94892922373889</c:v>
                </c:pt>
                <c:pt idx="191">
                  <c:v>21.025842780299051</c:v>
                </c:pt>
                <c:pt idx="192">
                  <c:v>21.102450853114121</c:v>
                </c:pt>
                <c:pt idx="193">
                  <c:v>21.178753710230264</c:v>
                </c:pt>
                <c:pt idx="194">
                  <c:v>21.254751626398782</c:v>
                </c:pt>
                <c:pt idx="195">
                  <c:v>21.330444883181261</c:v>
                </c:pt>
                <c:pt idx="196">
                  <c:v>21.405833769048336</c:v>
                </c:pt>
                <c:pt idx="197">
                  <c:v>21.480918579472171</c:v>
                </c:pt>
                <c:pt idx="198">
                  <c:v>21.555699617012827</c:v>
                </c:pt>
                <c:pt idx="199">
                  <c:v>21.630177191398609</c:v>
                </c:pt>
                <c:pt idx="200">
                  <c:v>21.704351619600558</c:v>
                </c:pt>
                <c:pt idx="201">
                  <c:v>21.778223225901208</c:v>
                </c:pt>
                <c:pt idx="202">
                  <c:v>21.851792341957733</c:v>
                </c:pt>
                <c:pt idx="203">
                  <c:v>21.92505930685962</c:v>
                </c:pt>
                <c:pt idx="204">
                  <c:v>21.998024467180993</c:v>
                </c:pt>
                <c:pt idx="205">
                  <c:v>22.070688177027723</c:v>
                </c:pt>
                <c:pt idx="206">
                  <c:v>22.143050798079425</c:v>
                </c:pt>
                <c:pt idx="207">
                  <c:v>22.215112699626509</c:v>
                </c:pt>
                <c:pt idx="208">
                  <c:v>22.286874258602356</c:v>
                </c:pt>
                <c:pt idx="209">
                  <c:v>22.358335859610794</c:v>
                </c:pt>
                <c:pt idx="210">
                  <c:v>22.429497894948941</c:v>
                </c:pt>
                <c:pt idx="211">
                  <c:v>22.50036076462559</c:v>
                </c:pt>
                <c:pt idx="212">
                  <c:v>22.570924876375198</c:v>
                </c:pt>
                <c:pt idx="213">
                  <c:v>22.641190645667642</c:v>
                </c:pt>
                <c:pt idx="214">
                  <c:v>22.711158495713828</c:v>
                </c:pt>
                <c:pt idx="215">
                  <c:v>22.780828857467277</c:v>
                </c:pt>
                <c:pt idx="216">
                  <c:v>22.850202169621792</c:v>
                </c:pt>
                <c:pt idx="217">
                  <c:v>22.919278878605336</c:v>
                </c:pt>
                <c:pt idx="218">
                  <c:v>22.9880594385702</c:v>
                </c:pt>
                <c:pt idx="219">
                  <c:v>23.0565443113796</c:v>
                </c:pt>
                <c:pt idx="220">
                  <c:v>23.124733966590778</c:v>
                </c:pt>
                <c:pt idx="221">
                  <c:v>23.192628881434736</c:v>
                </c:pt>
                <c:pt idx="222">
                  <c:v>23.2602295407927</c:v>
                </c:pt>
                <c:pt idx="223">
                  <c:v>23.327536437169393</c:v>
                </c:pt>
                <c:pt idx="224">
                  <c:v>23.394550070663261</c:v>
                </c:pt>
                <c:pt idx="225">
                  <c:v>23.461270948933699</c:v>
                </c:pt>
                <c:pt idx="226">
                  <c:v>23.527699587165412</c:v>
                </c:pt>
                <c:pt idx="227">
                  <c:v>23.593836508029995</c:v>
                </c:pt>
                <c:pt idx="228">
                  <c:v>23.659682241644809</c:v>
                </c:pt>
                <c:pt idx="229">
                  <c:v>23.725237325529282</c:v>
                </c:pt>
                <c:pt idx="230">
                  <c:v>23.790502304558665</c:v>
                </c:pt>
                <c:pt idx="231">
                  <c:v>23.855477730915407</c:v>
                </c:pt>
                <c:pt idx="232">
                  <c:v>23.920164164038184</c:v>
                </c:pt>
                <c:pt idx="233">
                  <c:v>23.984562170568658</c:v>
                </c:pt>
                <c:pt idx="234">
                  <c:v>24.048672324296124</c:v>
                </c:pt>
                <c:pt idx="235">
                  <c:v>24.112495206100022</c:v>
                </c:pt>
                <c:pt idx="236">
                  <c:v>24.176031403890487</c:v>
                </c:pt>
                <c:pt idx="237">
                  <c:v>24.239281512546974</c:v>
                </c:pt>
                <c:pt idx="238">
                  <c:v>24.302246133855029</c:v>
                </c:pt>
                <c:pt idx="239">
                  <c:v>24.364925876441305</c:v>
                </c:pt>
                <c:pt idx="240">
                  <c:v>24.427321355706891</c:v>
                </c:pt>
                <c:pt idx="241">
                  <c:v>24.489433193759012</c:v>
                </c:pt>
                <c:pt idx="242">
                  <c:v>24.551262019341205</c:v>
                </c:pt>
                <c:pt idx="243">
                  <c:v>24.612808467762012</c:v>
                </c:pt>
                <c:pt idx="244">
                  <c:v>24.674073180822255</c:v>
                </c:pt>
                <c:pt idx="245">
                  <c:v>24.735056806741007</c:v>
                </c:pt>
                <c:pt idx="246">
                  <c:v>24.795760000080264</c:v>
                </c:pt>
                <c:pt idx="247">
                  <c:v>24.85618342166843</c:v>
                </c:pt>
                <c:pt idx="248">
                  <c:v>24.916327738522657</c:v>
                </c:pt>
                <c:pt idx="249">
                  <c:v>24.976193623770101</c:v>
                </c:pt>
                <c:pt idx="250">
                  <c:v>25.035781756568166</c:v>
                </c:pt>
                <c:pt idx="251">
                  <c:v>25.095092822023791</c:v>
                </c:pt>
                <c:pt idx="252">
                  <c:v>25.154127511111827</c:v>
                </c:pt>
                <c:pt idx="253">
                  <c:v>25.212886520592594</c:v>
                </c:pt>
                <c:pt idx="254">
                  <c:v>25.271370552928616</c:v>
                </c:pt>
                <c:pt idx="255">
                  <c:v>25.329580316200659</c:v>
                </c:pt>
                <c:pt idx="256">
                  <c:v>25.387516524023056</c:v>
                </c:pt>
                <c:pt idx="257">
                  <c:v>25.445179895458434</c:v>
                </c:pt>
                <c:pt idx="258">
                  <c:v>25.502571154931839</c:v>
                </c:pt>
                <c:pt idx="259">
                  <c:v>25.559691032144343</c:v>
                </c:pt>
                <c:pt idx="260">
                  <c:v>25.616540261986163</c:v>
                </c:pt>
                <c:pt idx="261">
                  <c:v>25.673119584449367</c:v>
                </c:pt>
                <c:pt idx="262">
                  <c:v>25.729429744540155</c:v>
                </c:pt>
                <c:pt idx="263">
                  <c:v>25.785471492190837</c:v>
                </c:pt>
                <c:pt idx="264">
                  <c:v>25.841245582171471</c:v>
                </c:pt>
                <c:pt idx="265">
                  <c:v>25.896752774001282</c:v>
                </c:pt>
                <c:pt idx="266">
                  <c:v>25.951993831859831</c:v>
                </c:pt>
                <c:pt idx="267">
                  <c:v>26.006969524498015</c:v>
                </c:pt>
                <c:pt idx="268">
                  <c:v>26.061680625148949</c:v>
                </c:pt>
                <c:pt idx="269">
                  <c:v>26.116127911438713</c:v>
                </c:pt>
                <c:pt idx="270">
                  <c:v>26.170312165297066</c:v>
                </c:pt>
              </c:numCache>
            </c:numRef>
          </c:xVal>
          <c:yVal>
            <c:numRef>
              <c:f>'15ft'!$H$19:$H$289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3968"/>
        <c:axId val="610864360"/>
      </c:scatterChart>
      <c:valAx>
        <c:axId val="61086396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4360"/>
        <c:crosses val="max"/>
        <c:crossBetween val="midCat"/>
        <c:majorUnit val="2"/>
      </c:valAx>
      <c:valAx>
        <c:axId val="61086436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396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'16ft'!$E$18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0.15666808311241479</c:v>
                </c:pt>
                <c:pt idx="2">
                  <c:v>0.31246757347610243</c:v>
                </c:pt>
                <c:pt idx="3">
                  <c:v>0.46741099877690906</c:v>
                </c:pt>
                <c:pt idx="4">
                  <c:v>0.62151062458433237</c:v>
                </c:pt>
                <c:pt idx="5">
                  <c:v>0.77477846094711844</c:v>
                </c:pt>
                <c:pt idx="6">
                  <c:v>0.92722626876511016</c:v>
                </c:pt>
                <c:pt idx="7">
                  <c:v>1.0788655659460915</c:v>
                </c:pt>
                <c:pt idx="8">
                  <c:v>1.2297076333559773</c:v>
                </c:pt>
                <c:pt idx="9">
                  <c:v>1.3797635205703267</c:v>
                </c:pt>
                <c:pt idx="10">
                  <c:v>1.5290440514348036</c:v>
                </c:pt>
                <c:pt idx="11">
                  <c:v>1.6775598294418748</c:v>
                </c:pt>
                <c:pt idx="12">
                  <c:v>1.8253212429307157</c:v>
                </c:pt>
                <c:pt idx="13">
                  <c:v>1.972338470116999</c:v>
                </c:pt>
                <c:pt idx="14">
                  <c:v>2.1186214839589468</c:v>
                </c:pt>
                <c:pt idx="15">
                  <c:v>2.2641800568657646</c:v>
                </c:pt>
                <c:pt idx="16">
                  <c:v>2.4090237652543136</c:v>
                </c:pt>
                <c:pt idx="17">
                  <c:v>2.5531619939596366</c:v>
                </c:pt>
                <c:pt idx="18">
                  <c:v>2.696603940504716</c:v>
                </c:pt>
                <c:pt idx="19">
                  <c:v>2.8393586192346292</c:v>
                </c:pt>
                <c:pt idx="20">
                  <c:v>2.9814348653200549</c:v>
                </c:pt>
                <c:pt idx="21">
                  <c:v>3.1228413386348839</c:v>
                </c:pt>
                <c:pt idx="22">
                  <c:v>3.2635865275125009</c:v>
                </c:pt>
                <c:pt idx="23">
                  <c:v>3.4036787523851237</c:v>
                </c:pt>
                <c:pt idx="24">
                  <c:v>3.5431261693104208</c:v>
                </c:pt>
                <c:pt idx="25">
                  <c:v>3.6819367733894572</c:v>
                </c:pt>
                <c:pt idx="26">
                  <c:v>3.8201184020798755</c:v>
                </c:pt>
                <c:pt idx="27">
                  <c:v>3.9576787384080632</c:v>
                </c:pt>
                <c:pt idx="28">
                  <c:v>4.0946253140839231</c:v>
                </c:pt>
                <c:pt idx="29">
                  <c:v>4.2309655125217356</c:v>
                </c:pt>
                <c:pt idx="30">
                  <c:v>4.3667065717704627</c:v>
                </c:pt>
                <c:pt idx="31">
                  <c:v>4.5018555873567401</c:v>
                </c:pt>
                <c:pt idx="32">
                  <c:v>4.6364195150436762</c:v>
                </c:pt>
                <c:pt idx="33">
                  <c:v>4.770405173508478</c:v>
                </c:pt>
                <c:pt idx="34">
                  <c:v>4.9038192469418158</c:v>
                </c:pt>
                <c:pt idx="35">
                  <c:v>5.0366682875717359</c:v>
                </c:pt>
                <c:pt idx="36">
                  <c:v>5.1689587181148546</c:v>
                </c:pt>
                <c:pt idx="37">
                  <c:v>5.3006968341574483</c:v>
                </c:pt>
                <c:pt idx="38">
                  <c:v>5.4318888064690025</c:v>
                </c:pt>
                <c:pt idx="39">
                  <c:v>5.5625406832506723</c:v>
                </c:pt>
                <c:pt idx="40">
                  <c:v>5.6926583923210501</c:v>
                </c:pt>
                <c:pt idx="41">
                  <c:v>5.82224774324155</c:v>
                </c:pt>
                <c:pt idx="42">
                  <c:v>5.9513144293836522</c:v>
                </c:pt>
                <c:pt idx="43">
                  <c:v>6.0798640299401852</c:v>
                </c:pt>
                <c:pt idx="44">
                  <c:v>6.2079020118827577</c:v>
                </c:pt>
                <c:pt idx="45">
                  <c:v>6.335433731867381</c:v>
                </c:pt>
                <c:pt idx="46">
                  <c:v>6.4624644380902794</c:v>
                </c:pt>
                <c:pt idx="47">
                  <c:v>6.5889992720958208</c:v>
                </c:pt>
                <c:pt idx="48">
                  <c:v>6.7150432705384357</c:v>
                </c:pt>
                <c:pt idx="49">
                  <c:v>6.8406013669003647</c:v>
                </c:pt>
                <c:pt idx="50">
                  <c:v>6.965678393166991</c:v>
                </c:pt>
                <c:pt idx="51">
                  <c:v>7.090279081461496</c:v>
                </c:pt>
                <c:pt idx="52">
                  <c:v>7.2144080656405105</c:v>
                </c:pt>
                <c:pt idx="53">
                  <c:v>7.3380698828523894</c:v>
                </c:pt>
                <c:pt idx="54">
                  <c:v>7.4612689750597045</c:v>
                </c:pt>
                <c:pt idx="55">
                  <c:v>7.5840096905274894</c:v>
                </c:pt>
                <c:pt idx="56">
                  <c:v>7.7062962852787438</c:v>
                </c:pt>
                <c:pt idx="57">
                  <c:v>7.8281329245186528</c:v>
                </c:pt>
                <c:pt idx="58">
                  <c:v>7.9495236840289456</c:v>
                </c:pt>
                <c:pt idx="59">
                  <c:v>8.0704725515337667</c:v>
                </c:pt>
                <c:pt idx="60">
                  <c:v>8.1909834280384022</c:v>
                </c:pt>
                <c:pt idx="61">
                  <c:v>8.3110601291421649</c:v>
                </c:pt>
                <c:pt idx="62">
                  <c:v>8.4307063863267011</c:v>
                </c:pt>
                <c:pt idx="63">
                  <c:v>8.5499258482209424</c:v>
                </c:pt>
                <c:pt idx="64">
                  <c:v>8.6687220818438959</c:v>
                </c:pt>
                <c:pt idx="65">
                  <c:v>8.7870985738264267</c:v>
                </c:pt>
                <c:pt idx="66">
                  <c:v>8.9050587316131402</c:v>
                </c:pt>
                <c:pt idx="67">
                  <c:v>9.0226058846454489</c:v>
                </c:pt>
                <c:pt idx="68">
                  <c:v>9.1397432855268654</c:v>
                </c:pt>
                <c:pt idx="69">
                  <c:v>9.2564741111715314</c:v>
                </c:pt>
                <c:pt idx="70">
                  <c:v>9.3728014639369412</c:v>
                </c:pt>
                <c:pt idx="71">
                  <c:v>9.4887283727418001</c:v>
                </c:pt>
                <c:pt idx="72">
                  <c:v>9.6042577941699179</c:v>
                </c:pt>
                <c:pt idx="73">
                  <c:v>9.7193926135609914</c:v>
                </c:pt>
                <c:pt idx="74">
                  <c:v>9.8341356460890967</c:v>
                </c:pt>
                <c:pt idx="75">
                  <c:v>9.9484896378296845</c:v>
                </c:pt>
                <c:pt idx="76">
                  <c:v>10.062457266815827</c:v>
                </c:pt>
                <c:pt idx="77">
                  <c:v>10.176041144084422</c:v>
                </c:pt>
                <c:pt idx="78">
                  <c:v>10.289243814713045</c:v>
                </c:pt>
                <c:pt idx="79">
                  <c:v>10.402067758848068</c:v>
                </c:pt>
                <c:pt idx="80">
                  <c:v>10.514515392724674</c:v>
                </c:pt>
                <c:pt idx="81">
                  <c:v>10.626589069679298</c:v>
                </c:pt>
                <c:pt idx="82">
                  <c:v>10.738291081155069</c:v>
                </c:pt>
                <c:pt idx="83">
                  <c:v>10.849623657700695</c:v>
                </c:pt>
                <c:pt idx="84">
                  <c:v>10.960588969963295</c:v>
                </c:pt>
                <c:pt idx="85">
                  <c:v>11.071189129675561</c:v>
                </c:pt>
                <c:pt idx="86">
                  <c:v>11.181426190637662</c:v>
                </c:pt>
                <c:pt idx="87">
                  <c:v>11.291302149694218</c:v>
                </c:pt>
                <c:pt idx="88">
                  <c:v>11.400818947706679</c:v>
                </c:pt>
                <c:pt idx="89">
                  <c:v>11.50997847052137</c:v>
                </c:pt>
                <c:pt idx="90">
                  <c:v>11.618782549933469</c:v>
                </c:pt>
                <c:pt idx="91">
                  <c:v>11.727232964647113</c:v>
                </c:pt>
                <c:pt idx="92">
                  <c:v>11.83533144123183</c:v>
                </c:pt>
                <c:pt idx="93">
                  <c:v>11.943079655075431</c:v>
                </c:pt>
                <c:pt idx="94">
                  <c:v>12.050479231333497</c:v>
                </c:pt>
                <c:pt idx="95">
                  <c:v>12.157531745875541</c:v>
                </c:pt>
                <c:pt idx="96">
                  <c:v>12.264238726227912</c:v>
                </c:pt>
                <c:pt idx="97">
                  <c:v>12.370601652513464</c:v>
                </c:pt>
                <c:pt idx="98">
                  <c:v>12.476621958388016</c:v>
                </c:pt>
                <c:pt idx="99">
                  <c:v>12.582301031973561</c:v>
                </c:pt>
                <c:pt idx="100">
                  <c:v>12.687640216788205</c:v>
                </c:pt>
                <c:pt idx="101">
                  <c:v>12.792640812672747</c:v>
                </c:pt>
                <c:pt idx="102">
                  <c:v>12.897304076713835</c:v>
                </c:pt>
                <c:pt idx="103">
                  <c:v>13.001631224163569</c:v>
                </c:pt>
                <c:pt idx="104">
                  <c:v>13.105623429355447</c:v>
                </c:pt>
                <c:pt idx="105">
                  <c:v>13.209281826616483</c:v>
                </c:pt>
                <c:pt idx="106">
                  <c:v>13.312607511175365</c:v>
                </c:pt>
                <c:pt idx="107">
                  <c:v>13.415601540066449</c:v>
                </c:pt>
                <c:pt idx="108">
                  <c:v>13.518264933029423</c:v>
                </c:pt>
                <c:pt idx="109">
                  <c:v>13.620598673404423</c:v>
                </c:pt>
                <c:pt idx="110">
                  <c:v>13.722603709022401</c:v>
                </c:pt>
                <c:pt idx="111">
                  <c:v>13.824280953090513</c:v>
                </c:pt>
                <c:pt idx="112">
                  <c:v>13.925631285072299</c:v>
                </c:pt>
                <c:pt idx="113">
                  <c:v>14.026655551562429</c:v>
                </c:pt>
                <c:pt idx="114">
                  <c:v>14.127354567155752</c:v>
                </c:pt>
                <c:pt idx="115">
                  <c:v>14.227729115310423</c:v>
                </c:pt>
                <c:pt idx="116">
                  <c:v>14.327779949204837</c:v>
                </c:pt>
                <c:pt idx="117">
                  <c:v>14.427507792588143</c:v>
                </c:pt>
                <c:pt idx="118">
                  <c:v>14.526913340624056</c:v>
                </c:pt>
                <c:pt idx="119">
                  <c:v>14.625997260727734</c:v>
                </c:pt>
                <c:pt idx="120">
                  <c:v>14.724760193395475</c:v>
                </c:pt>
                <c:pt idx="121">
                  <c:v>14.823202753026955</c:v>
                </c:pt>
                <c:pt idx="122">
                  <c:v>14.921325528739791</c:v>
                </c:pt>
                <c:pt idx="123">
                  <c:v>15.019129085176175</c:v>
                </c:pt>
                <c:pt idx="124">
                  <c:v>15.116613963301338</c:v>
                </c:pt>
                <c:pt idx="125">
                  <c:v>15.21378068119362</c:v>
                </c:pt>
                <c:pt idx="126">
                  <c:v>15.310629734825914</c:v>
                </c:pt>
                <c:pt idx="127">
                  <c:v>15.407161598838266</c:v>
                </c:pt>
                <c:pt idx="128">
                  <c:v>15.503376727301427</c:v>
                </c:pt>
                <c:pt idx="129">
                  <c:v>15.599275554471143</c:v>
                </c:pt>
                <c:pt idx="130">
                  <c:v>15.694858495532992</c:v>
                </c:pt>
                <c:pt idx="131">
                  <c:v>15.790125947337586</c:v>
                </c:pt>
                <c:pt idx="132">
                  <c:v>15.885078289125948</c:v>
                </c:pt>
                <c:pt idx="133">
                  <c:v>15.979715883244918</c:v>
                </c:pt>
                <c:pt idx="134">
                  <c:v>16.074039075852401</c:v>
                </c:pt>
                <c:pt idx="135">
                  <c:v>16.168048197612336</c:v>
                </c:pt>
                <c:pt idx="136">
                  <c:v>16.261743564379223</c:v>
                </c:pt>
                <c:pt idx="137">
                  <c:v>16.355125477872111</c:v>
                </c:pt>
                <c:pt idx="138">
                  <c:v>16.448194226337876</c:v>
                </c:pt>
                <c:pt idx="139">
                  <c:v>16.540950085203754</c:v>
                </c:pt>
                <c:pt idx="140">
                  <c:v>16.633393317718966</c:v>
                </c:pt>
                <c:pt idx="141">
                  <c:v>16.725524175585377</c:v>
                </c:pt>
                <c:pt idx="142">
                  <c:v>16.817342899577113</c:v>
                </c:pt>
                <c:pt idx="143">
                  <c:v>16.908849720149057</c:v>
                </c:pt>
                <c:pt idx="144">
                  <c:v>17.000044858034173</c:v>
                </c:pt>
                <c:pt idx="145">
                  <c:v>17.090928524829618</c:v>
                </c:pt>
                <c:pt idx="146">
                  <c:v>17.181500923571587</c:v>
                </c:pt>
                <c:pt idx="147">
                  <c:v>17.271762249298867</c:v>
                </c:pt>
                <c:pt idx="148">
                  <c:v>17.361712689605088</c:v>
                </c:pt>
                <c:pt idx="149">
                  <c:v>17.451352425179664</c:v>
                </c:pt>
                <c:pt idx="150">
                  <c:v>17.540681630337385</c:v>
                </c:pt>
                <c:pt idx="151">
                  <c:v>17.629700473536737</c:v>
                </c:pt>
                <c:pt idx="152">
                  <c:v>17.718409117886882</c:v>
                </c:pt>
                <c:pt idx="153">
                  <c:v>17.806807721643384</c:v>
                </c:pt>
                <c:pt idx="154">
                  <c:v>17.894896438692676</c:v>
                </c:pt>
                <c:pt idx="155">
                  <c:v>17.982675419025327</c:v>
                </c:pt>
                <c:pt idx="156">
                  <c:v>18.07014480919813</c:v>
                </c:pt>
                <c:pt idx="157">
                  <c:v>18.157304752785095</c:v>
                </c:pt>
                <c:pt idx="158">
                  <c:v>18.244155390817362</c:v>
                </c:pt>
                <c:pt idx="159">
                  <c:v>18.33069686221214</c:v>
                </c:pt>
                <c:pt idx="160">
                  <c:v>18.416929304190713</c:v>
                </c:pt>
                <c:pt idx="161">
                  <c:v>18.502852852685606</c:v>
                </c:pt>
                <c:pt idx="162">
                  <c:v>18.588467642736983</c:v>
                </c:pt>
                <c:pt idx="163">
                  <c:v>18.673773808878355</c:v>
                </c:pt>
                <c:pt idx="164">
                  <c:v>18.758771485511723</c:v>
                </c:pt>
                <c:pt idx="165">
                  <c:v>18.843460807272201</c:v>
                </c:pt>
                <c:pt idx="166">
                  <c:v>18.927841909382263</c:v>
                </c:pt>
                <c:pt idx="167">
                  <c:v>19.011914927995686</c:v>
                </c:pt>
                <c:pt idx="168">
                  <c:v>19.095680000531331</c:v>
                </c:pt>
                <c:pt idx="169">
                  <c:v>19.179137265996825</c:v>
                </c:pt>
                <c:pt idx="170">
                  <c:v>19.262286865302315</c:v>
                </c:pt>
                <c:pt idx="171">
                  <c:v>19.345128941564347</c:v>
                </c:pt>
                <c:pt idx="172">
                  <c:v>19.427663640400066</c:v>
                </c:pt>
                <c:pt idx="173">
                  <c:v>19.509891110211782</c:v>
                </c:pt>
                <c:pt idx="174">
                  <c:v>19.591811502462082</c:v>
                </c:pt>
                <c:pt idx="175">
                  <c:v>19.673424971939593</c:v>
                </c:pt>
                <c:pt idx="176">
                  <c:v>19.754731677015524</c:v>
                </c:pt>
                <c:pt idx="177">
                  <c:v>19.835731779891137</c:v>
                </c:pt>
                <c:pt idx="178">
                  <c:v>19.916425446836243</c:v>
                </c:pt>
                <c:pt idx="179">
                  <c:v>19.996812848418898</c:v>
                </c:pt>
                <c:pt idx="180">
                  <c:v>20.076894159726404</c:v>
                </c:pt>
                <c:pt idx="181">
                  <c:v>20.156669560577757</c:v>
                </c:pt>
                <c:pt idx="182">
                  <c:v>20.236139235727709</c:v>
                </c:pt>
                <c:pt idx="183">
                  <c:v>20.315303375062516</c:v>
                </c:pt>
                <c:pt idx="184">
                  <c:v>20.394162173787596</c:v>
                </c:pt>
                <c:pt idx="185">
                  <c:v>20.472715832607154</c:v>
                </c:pt>
                <c:pt idx="186">
                  <c:v>20.550964557895966</c:v>
                </c:pt>
                <c:pt idx="187">
                  <c:v>20.628908561863451</c:v>
                </c:pt>
                <c:pt idx="188">
                  <c:v>20.706548062710144</c:v>
                </c:pt>
                <c:pt idx="189">
                  <c:v>20.78388328477676</c:v>
                </c:pt>
                <c:pt idx="190">
                  <c:v>20.860914458685929</c:v>
                </c:pt>
                <c:pt idx="191">
                  <c:v>20.937641821476792</c:v>
                </c:pt>
                <c:pt idx="192">
                  <c:v>21.014065616732555</c:v>
                </c:pt>
                <c:pt idx="193">
                  <c:v>21.090186094701185</c:v>
                </c:pt>
                <c:pt idx="194">
                  <c:v>21.16600351240934</c:v>
                </c:pt>
                <c:pt idx="195">
                  <c:v>21.241518133769699</c:v>
                </c:pt>
                <c:pt idx="196">
                  <c:v>21.31673022968182</c:v>
                </c:pt>
                <c:pt idx="197">
                  <c:v>21.391640078126663</c:v>
                </c:pt>
                <c:pt idx="198">
                  <c:v>21.466247964254904</c:v>
                </c:pt>
                <c:pt idx="199">
                  <c:v>21.540554180469204</c:v>
                </c:pt>
                <c:pt idx="200">
                  <c:v>21.614559026500515</c:v>
                </c:pt>
                <c:pt idx="201">
                  <c:v>21.688262809478612</c:v>
                </c:pt>
                <c:pt idx="202">
                  <c:v>21.76166584399693</c:v>
                </c:pt>
                <c:pt idx="203">
                  <c:v>21.834768452171897</c:v>
                </c:pt>
                <c:pt idx="204">
                  <c:v>21.907570963696809</c:v>
                </c:pt>
                <c:pt idx="205">
                  <c:v>21.980073715890473</c:v>
                </c:pt>
                <c:pt idx="206">
                  <c:v>22.052277053740646</c:v>
                </c:pt>
                <c:pt idx="207">
                  <c:v>22.124181329942488</c:v>
                </c:pt>
                <c:pt idx="208">
                  <c:v>22.195786904932067</c:v>
                </c:pt>
                <c:pt idx="209">
                  <c:v>22.267094146915113</c:v>
                </c:pt>
                <c:pt idx="210">
                  <c:v>22.338103431891092</c:v>
                </c:pt>
                <c:pt idx="211">
                  <c:v>22.40881514367274</c:v>
                </c:pt>
                <c:pt idx="212">
                  <c:v>22.479229673901173</c:v>
                </c:pt>
                <c:pt idx="213">
                  <c:v>22.549347422056702</c:v>
                </c:pt>
                <c:pt idx="214">
                  <c:v>22.619168795465431</c:v>
                </c:pt>
                <c:pt idx="215">
                  <c:v>22.688694209301804</c:v>
                </c:pt>
                <c:pt idx="216">
                  <c:v>22.757924086587185</c:v>
                </c:pt>
                <c:pt idx="217">
                  <c:v>22.826858858184558</c:v>
                </c:pt>
                <c:pt idx="218">
                  <c:v>22.895498962789521</c:v>
                </c:pt>
                <c:pt idx="219">
                  <c:v>22.963844846917624</c:v>
                </c:pt>
                <c:pt idx="220">
                  <c:v>23.031896964888183</c:v>
                </c:pt>
                <c:pt idx="221">
                  <c:v>23.099655778804671</c:v>
                </c:pt>
                <c:pt idx="222">
                  <c:v>23.167121758531792</c:v>
                </c:pt>
                <c:pt idx="223">
                  <c:v>23.234295381669334</c:v>
                </c:pt>
                <c:pt idx="224">
                  <c:v>23.301177133522913</c:v>
                </c:pt>
                <c:pt idx="225">
                  <c:v>23.36776750707169</c:v>
                </c:pt>
                <c:pt idx="226">
                  <c:v>23.434067002933173</c:v>
                </c:pt>
                <c:pt idx="227">
                  <c:v>23.500076129325191</c:v>
                </c:pt>
                <c:pt idx="228">
                  <c:v>23.565795402025149</c:v>
                </c:pt>
                <c:pt idx="229">
                  <c:v>23.631225344326626</c:v>
                </c:pt>
                <c:pt idx="230">
                  <c:v>23.696366486993451</c:v>
                </c:pt>
                <c:pt idx="231">
                  <c:v>23.761219368211293</c:v>
                </c:pt>
                <c:pt idx="232">
                  <c:v>23.825784533536918</c:v>
                </c:pt>
                <c:pt idx="233">
                  <c:v>23.890062535845129</c:v>
                </c:pt>
                <c:pt idx="234">
                  <c:v>23.954053935273532</c:v>
                </c:pt>
                <c:pt idx="235">
                  <c:v>24.017759299165178</c:v>
                </c:pt>
                <c:pt idx="236">
                  <c:v>24.081179202009181</c:v>
                </c:pt>
                <c:pt idx="237">
                  <c:v>24.144314225379382</c:v>
                </c:pt>
                <c:pt idx="238">
                  <c:v>24.207164957871125</c:v>
                </c:pt>
                <c:pt idx="239">
                  <c:v>24.26973199503627</c:v>
                </c:pt>
                <c:pt idx="240">
                  <c:v>24.332015939316452</c:v>
                </c:pt>
                <c:pt idx="241">
                  <c:v>24.394017399974722</c:v>
                </c:pt>
                <c:pt idx="242">
                  <c:v>24.455736993025599</c:v>
                </c:pt>
                <c:pt idx="243">
                  <c:v>24.51717534116364</c:v>
                </c:pt>
                <c:pt idx="244">
                  <c:v>24.578333073690555</c:v>
                </c:pt>
                <c:pt idx="245">
                  <c:v>24.639210826440976</c:v>
                </c:pt>
                <c:pt idx="246">
                  <c:v>24.699809241706934</c:v>
                </c:pt>
                <c:pt idx="247">
                  <c:v>24.760128968161094</c:v>
                </c:pt>
                <c:pt idx="248">
                  <c:v>24.820170660778839</c:v>
                </c:pt>
                <c:pt idx="249">
                  <c:v>24.879934980759245</c:v>
                </c:pt>
                <c:pt idx="250">
                  <c:v>24.939422595445013</c:v>
                </c:pt>
                <c:pt idx="251">
                  <c:v>24.998634178241431</c:v>
                </c:pt>
                <c:pt idx="252">
                  <c:v>25.057570408534403</c:v>
                </c:pt>
                <c:pt idx="253">
                  <c:v>25.116231971607625</c:v>
                </c:pt>
                <c:pt idx="254">
                  <c:v>25.174619558558952</c:v>
                </c:pt>
                <c:pt idx="255">
                  <c:v>25.232733866216002</c:v>
                </c:pt>
                <c:pt idx="256">
                  <c:v>25.29057559705107</c:v>
                </c:pt>
                <c:pt idx="257">
                  <c:v>25.348145459095402</c:v>
                </c:pt>
                <c:pt idx="258">
                  <c:v>25.405444165852863</c:v>
                </c:pt>
                <c:pt idx="259">
                  <c:v>25.462472436213059</c:v>
                </c:pt>
                <c:pt idx="260">
                  <c:v>25.519230994363969</c:v>
                </c:pt>
                <c:pt idx="261">
                  <c:v>25.575720569704124</c:v>
                </c:pt>
                <c:pt idx="262">
                  <c:v>25.631941896754384</c:v>
                </c:pt>
                <c:pt idx="263">
                  <c:v>25.687895715069349</c:v>
                </c:pt>
                <c:pt idx="264">
                  <c:v>25.743582769148475</c:v>
                </c:pt>
                <c:pt idx="265">
                  <c:v>25.799003808346892</c:v>
                </c:pt>
                <c:pt idx="266">
                  <c:v>25.854159586786015</c:v>
                </c:pt>
                <c:pt idx="267">
                  <c:v>25.909050863263946</c:v>
                </c:pt>
                <c:pt idx="268">
                  <c:v>25.963678401165748</c:v>
                </c:pt>
                <c:pt idx="269">
                  <c:v>26.018042968373578</c:v>
                </c:pt>
                <c:pt idx="270">
                  <c:v>26.072145337176778</c:v>
                </c:pt>
              </c:numCache>
            </c:numRef>
          </c:xVal>
          <c:yVal>
            <c:numRef>
              <c:f>'16ft'!$E$19:$E$289</c:f>
              <c:numCache>
                <c:formatCode>General</c:formatCode>
                <c:ptCount val="271"/>
                <c:pt idx="0">
                  <c:v>2.083402066816388</c:v>
                </c:pt>
                <c:pt idx="1">
                  <c:v>2.1866886788955133</c:v>
                </c:pt>
                <c:pt idx="2">
                  <c:v>2.288244375109187</c:v>
                </c:pt>
                <c:pt idx="3">
                  <c:v>2.3880837791376979</c:v>
                </c:pt>
                <c:pt idx="4">
                  <c:v>2.4862211941362751</c:v>
                </c:pt>
                <c:pt idx="5">
                  <c:v>2.5826706111844748</c:v>
                </c:pt>
                <c:pt idx="6">
                  <c:v>2.6774457174669992</c:v>
                </c:pt>
                <c:pt idx="7">
                  <c:v>2.7705599041968298</c:v>
                </c:pt>
                <c:pt idx="8">
                  <c:v>2.8620262742910731</c:v>
                </c:pt>
                <c:pt idx="9">
                  <c:v>2.9518576498094506</c:v>
                </c:pt>
                <c:pt idx="10">
                  <c:v>3.0400665791649319</c:v>
                </c:pt>
                <c:pt idx="11">
                  <c:v>3.1266653441155863</c:v>
                </c:pt>
                <c:pt idx="12">
                  <c:v>3.2116659665463367</c:v>
                </c:pt>
                <c:pt idx="13">
                  <c:v>3.295080215048924</c:v>
                </c:pt>
                <c:pt idx="14">
                  <c:v>3.3769196113080304</c:v>
                </c:pt>
                <c:pt idx="15">
                  <c:v>3.4571954363011734</c:v>
                </c:pt>
                <c:pt idx="16">
                  <c:v>3.5359187363196587</c:v>
                </c:pt>
                <c:pt idx="17">
                  <c:v>3.6131003288175716</c:v>
                </c:pt>
                <c:pt idx="18">
                  <c:v>3.6887508080954978</c:v>
                </c:pt>
                <c:pt idx="19">
                  <c:v>3.7628805508253804</c:v>
                </c:pt>
                <c:pt idx="20">
                  <c:v>3.8354997214226589</c:v>
                </c:pt>
                <c:pt idx="21">
                  <c:v>3.9066182772715865</c:v>
                </c:pt>
                <c:pt idx="22">
                  <c:v>3.976245973809367</c:v>
                </c:pt>
                <c:pt idx="23">
                  <c:v>4.0443923694745427</c:v>
                </c:pt>
                <c:pt idx="24">
                  <c:v>4.1110668305248277</c:v>
                </c:pt>
                <c:pt idx="25">
                  <c:v>4.1762785357293772</c:v>
                </c:pt>
                <c:pt idx="26">
                  <c:v>4.2400364809402875</c:v>
                </c:pt>
                <c:pt idx="27">
                  <c:v>4.3023494835479239</c:v>
                </c:pt>
                <c:pt idx="28">
                  <c:v>4.3632261868244866</c:v>
                </c:pt>
                <c:pt idx="29">
                  <c:v>4.4226750641600665</c:v>
                </c:pt>
                <c:pt idx="30">
                  <c:v>4.4807044231952462</c:v>
                </c:pt>
                <c:pt idx="31">
                  <c:v>4.5373224098541671</c:v>
                </c:pt>
                <c:pt idx="32">
                  <c:v>4.5925370122818121</c:v>
                </c:pt>
                <c:pt idx="33">
                  <c:v>4.6463560646891136</c:v>
                </c:pt>
                <c:pt idx="34">
                  <c:v>4.6987872511093443</c:v>
                </c:pt>
                <c:pt idx="35">
                  <c:v>4.7498381090691213</c:v>
                </c:pt>
                <c:pt idx="36">
                  <c:v>4.7995160331772162</c:v>
                </c:pt>
                <c:pt idx="37">
                  <c:v>4.8478282786342302</c:v>
                </c:pt>
                <c:pt idx="38">
                  <c:v>4.8947819646660884</c:v>
                </c:pt>
                <c:pt idx="39">
                  <c:v>4.9403840778841692</c:v>
                </c:pt>
                <c:pt idx="40">
                  <c:v>4.9846414755747821</c:v>
                </c:pt>
                <c:pt idx="41">
                  <c:v>5.0275608889205916</c:v>
                </c:pt>
                <c:pt idx="42">
                  <c:v>5.0691489261564833</c:v>
                </c:pt>
                <c:pt idx="43">
                  <c:v>5.1094120756622567</c:v>
                </c:pt>
                <c:pt idx="44">
                  <c:v>5.1483567089944406</c:v>
                </c:pt>
                <c:pt idx="45">
                  <c:v>5.1859890838594103</c:v>
                </c:pt>
                <c:pt idx="46">
                  <c:v>5.2223153470299151</c:v>
                </c:pt>
                <c:pt idx="47">
                  <c:v>5.2573415372070205</c:v>
                </c:pt>
                <c:pt idx="48">
                  <c:v>5.2910735878293709</c:v>
                </c:pt>
                <c:pt idx="49">
                  <c:v>5.3235173298316161</c:v>
                </c:pt>
                <c:pt idx="50">
                  <c:v>5.3546784943537356</c:v>
                </c:pt>
                <c:pt idx="51">
                  <c:v>5.3845627154029332</c:v>
                </c:pt>
                <c:pt idx="52">
                  <c:v>5.4131755324696744</c:v>
                </c:pt>
                <c:pt idx="53">
                  <c:v>5.4405223930993794</c:v>
                </c:pt>
                <c:pt idx="54">
                  <c:v>5.466608655421199</c:v>
                </c:pt>
                <c:pt idx="55">
                  <c:v>5.4914395906352214</c:v>
                </c:pt>
                <c:pt idx="56">
                  <c:v>5.5150203854594011</c:v>
                </c:pt>
                <c:pt idx="57">
                  <c:v>5.5373561445374131</c:v>
                </c:pt>
                <c:pt idx="58">
                  <c:v>5.5584518928085753</c:v>
                </c:pt>
                <c:pt idx="59">
                  <c:v>5.5783125778409177</c:v>
                </c:pt>
                <c:pt idx="60">
                  <c:v>5.5969430721283979</c:v>
                </c:pt>
                <c:pt idx="61">
                  <c:v>5.6143481753532178</c:v>
                </c:pt>
                <c:pt idx="62">
                  <c:v>5.6305326166141114</c:v>
                </c:pt>
                <c:pt idx="63">
                  <c:v>5.6455010566214305</c:v>
                </c:pt>
                <c:pt idx="64">
                  <c:v>5.6592580898597884</c:v>
                </c:pt>
                <c:pt idx="65">
                  <c:v>5.6718082467189568</c:v>
                </c:pt>
                <c:pt idx="66">
                  <c:v>5.6831559955936735</c:v>
                </c:pt>
                <c:pt idx="67">
                  <c:v>5.6933057449529398</c:v>
                </c:pt>
                <c:pt idx="68">
                  <c:v>5.7022618453793532</c:v>
                </c:pt>
                <c:pt idx="69">
                  <c:v>5.7100285915789577</c:v>
                </c:pt>
                <c:pt idx="70">
                  <c:v>5.7166102243620536</c:v>
                </c:pt>
                <c:pt idx="71">
                  <c:v>5.722010932595345</c:v>
                </c:pt>
                <c:pt idx="72">
                  <c:v>5.7262348551257807</c:v>
                </c:pt>
                <c:pt idx="73">
                  <c:v>5.7292860826763716</c:v>
                </c:pt>
                <c:pt idx="74">
                  <c:v>5.7311686597142524</c:v>
                </c:pt>
                <c:pt idx="75">
                  <c:v>5.7318865862911927</c:v>
                </c:pt>
                <c:pt idx="76">
                  <c:v>5.7314438198567403</c:v>
                </c:pt>
                <c:pt idx="77">
                  <c:v>5.7298442770441254</c:v>
                </c:pt>
                <c:pt idx="78">
                  <c:v>5.7270918354290421</c:v>
                </c:pt>
                <c:pt idx="79">
                  <c:v>5.7231903352613651</c:v>
                </c:pt>
                <c:pt idx="80">
                  <c:v>5.7181435811698549</c:v>
                </c:pt>
                <c:pt idx="81">
                  <c:v>5.7119553438398505</c:v>
                </c:pt>
                <c:pt idx="82">
                  <c:v>5.7046293616639447</c:v>
                </c:pt>
                <c:pt idx="83">
                  <c:v>5.6961693423655984</c:v>
                </c:pt>
                <c:pt idx="84">
                  <c:v>5.6865789645956326</c:v>
                </c:pt>
                <c:pt idx="85">
                  <c:v>5.6758618795015181</c:v>
                </c:pt>
                <c:pt idx="86">
                  <c:v>5.6640217122693679</c:v>
                </c:pt>
                <c:pt idx="87">
                  <c:v>5.6510620636385074</c:v>
                </c:pt>
                <c:pt idx="88">
                  <c:v>5.6369865113885078</c:v>
                </c:pt>
                <c:pt idx="89">
                  <c:v>5.6217986117985372</c:v>
                </c:pt>
                <c:pt idx="90">
                  <c:v>5.6055019010788794</c:v>
                </c:pt>
                <c:pt idx="91">
                  <c:v>5.5880998967744713</c:v>
                </c:pt>
                <c:pt idx="92">
                  <c:v>5.5695960991402949</c:v>
                </c:pt>
                <c:pt idx="93">
                  <c:v>5.5499939924884689</c:v>
                </c:pt>
                <c:pt idx="94">
                  <c:v>5.5292970465068656</c:v>
                </c:pt>
                <c:pt idx="95">
                  <c:v>5.5075087175491015</c:v>
                </c:pt>
                <c:pt idx="96">
                  <c:v>5.4846324498957371</c:v>
                </c:pt>
                <c:pt idx="97">
                  <c:v>5.4606716769865367</c:v>
                </c:pt>
                <c:pt idx="98">
                  <c:v>5.4356298226236337</c:v>
                </c:pt>
                <c:pt idx="99">
                  <c:v>5.4095103021454696</c:v>
                </c:pt>
                <c:pt idx="100">
                  <c:v>5.3823165235713741</c:v>
                </c:pt>
                <c:pt idx="101">
                  <c:v>5.3540518887166657</c:v>
                </c:pt>
                <c:pt idx="102">
                  <c:v>5.3247197942781703</c:v>
                </c:pt>
                <c:pt idx="103">
                  <c:v>5.2943236328900678</c:v>
                </c:pt>
                <c:pt idx="104">
                  <c:v>5.262866794149982</c:v>
                </c:pt>
                <c:pt idx="105">
                  <c:v>5.2303526656152615</c:v>
                </c:pt>
                <c:pt idx="106">
                  <c:v>5.1967846337694024</c:v>
                </c:pt>
                <c:pt idx="107">
                  <c:v>5.1621660849585886</c:v>
                </c:pt>
                <c:pt idx="108">
                  <c:v>5.1265004062983435</c:v>
                </c:pt>
                <c:pt idx="109">
                  <c:v>5.0897909865503026</c:v>
                </c:pt>
                <c:pt idx="110">
                  <c:v>5.0520412169691387</c:v>
                </c:pt>
                <c:pt idx="111">
                  <c:v>5.0132544921196915</c:v>
                </c:pt>
                <c:pt idx="112">
                  <c:v>4.9734342106643776</c:v>
                </c:pt>
                <c:pt idx="113">
                  <c:v>4.9325837761209677</c:v>
                </c:pt>
                <c:pt idx="114">
                  <c:v>4.8907065975908459</c:v>
                </c:pt>
                <c:pt idx="115">
                  <c:v>4.8478060904578939</c:v>
                </c:pt>
                <c:pt idx="116">
                  <c:v>4.8038856770581404</c:v>
                </c:pt>
                <c:pt idx="117">
                  <c:v>4.7589487873203655</c:v>
                </c:pt>
                <c:pt idx="118">
                  <c:v>4.7129988593778487</c:v>
                </c:pt>
                <c:pt idx="119">
                  <c:v>4.6660393401514799</c:v>
                </c:pt>
                <c:pt idx="120">
                  <c:v>4.6180736859044726</c:v>
                </c:pt>
                <c:pt idx="121">
                  <c:v>4.5691053627689229</c:v>
                </c:pt>
                <c:pt idx="122">
                  <c:v>4.5191378472445054</c:v>
                </c:pt>
                <c:pt idx="123">
                  <c:v>4.4681746266695876</c:v>
                </c:pt>
                <c:pt idx="124">
                  <c:v>4.4162191996650755</c:v>
                </c:pt>
                <c:pt idx="125">
                  <c:v>4.3632750765513162</c:v>
                </c:pt>
                <c:pt idx="126">
                  <c:v>4.3093457797384085</c:v>
                </c:pt>
                <c:pt idx="127">
                  <c:v>4.2544348440902677</c:v>
                </c:pt>
                <c:pt idx="128">
                  <c:v>4.1985458172628309</c:v>
                </c:pt>
                <c:pt idx="129">
                  <c:v>4.1416822600167862</c:v>
                </c:pt>
                <c:pt idx="130">
                  <c:v>4.0838477465052199</c:v>
                </c:pt>
                <c:pt idx="131">
                  <c:v>4.0250458645366116</c:v>
                </c:pt>
                <c:pt idx="132">
                  <c:v>3.9652802158135838</c:v>
                </c:pt>
                <c:pt idx="133">
                  <c:v>3.9045544161478571</c:v>
                </c:pt>
                <c:pt idx="134">
                  <c:v>3.8428720956518463</c:v>
                </c:pt>
                <c:pt idx="135">
                  <c:v>3.78023689890736</c:v>
                </c:pt>
                <c:pt idx="136">
                  <c:v>3.7166524851118616</c:v>
                </c:pt>
                <c:pt idx="137">
                  <c:v>3.6521225282027667</c:v>
                </c:pt>
                <c:pt idx="138">
                  <c:v>3.5866507169602491</c:v>
                </c:pt>
                <c:pt idx="139">
                  <c:v>3.5202407550890431</c:v>
                </c:pt>
                <c:pt idx="140">
                  <c:v>3.4528963612797305</c:v>
                </c:pt>
                <c:pt idx="141">
                  <c:v>3.3846212692499997</c:v>
                </c:pt>
                <c:pt idx="142">
                  <c:v>3.3154192277663785</c:v>
                </c:pt>
                <c:pt idx="143">
                  <c:v>3.2452940006469357</c:v>
                </c:pt>
                <c:pt idx="144">
                  <c:v>3.1742493667454563</c:v>
                </c:pt>
                <c:pt idx="145">
                  <c:v>3.1022891199175877</c:v>
                </c:pt>
                <c:pt idx="146">
                  <c:v>3.0294170689694648</c:v>
                </c:pt>
                <c:pt idx="147">
                  <c:v>2.9556370375893142</c:v>
                </c:pt>
                <c:pt idx="148">
                  <c:v>2.8809528642625422</c:v>
                </c:pt>
                <c:pt idx="149">
                  <c:v>2.805368402170807</c:v>
                </c:pt>
                <c:pt idx="150">
                  <c:v>2.7288875190755779</c:v>
                </c:pt>
                <c:pt idx="151">
                  <c:v>2.6515140971866757</c:v>
                </c:pt>
                <c:pt idx="152">
                  <c:v>2.5732520330162942</c:v>
                </c:pt>
                <c:pt idx="153">
                  <c:v>2.4941052372189918</c:v>
                </c:pt>
                <c:pt idx="154">
                  <c:v>2.4140776344181454</c:v>
                </c:pt>
                <c:pt idx="155">
                  <c:v>2.3331731630193495</c:v>
                </c:pt>
                <c:pt idx="156">
                  <c:v>2.2513957750112423</c:v>
                </c:pt>
                <c:pt idx="157">
                  <c:v>2.1687494357542345</c:v>
                </c:pt>
                <c:pt idx="158">
                  <c:v>2.0852381237576125</c:v>
                </c:pt>
                <c:pt idx="159">
                  <c:v>2.0008658304454818</c:v>
                </c:pt>
                <c:pt idx="160">
                  <c:v>1.9156365599120122</c:v>
                </c:pt>
                <c:pt idx="161">
                  <c:v>1.8295543286664344</c:v>
                </c:pt>
                <c:pt idx="162">
                  <c:v>1.7426231653682434</c:v>
                </c:pt>
                <c:pt idx="163">
                  <c:v>1.6548471105530447</c:v>
                </c:pt>
                <c:pt idx="164">
                  <c:v>1.5662302163494821</c:v>
                </c:pt>
                <c:pt idx="165">
                  <c:v>1.4767765461876743</c:v>
                </c:pt>
                <c:pt idx="166">
                  <c:v>1.3864901744995815</c:v>
                </c:pt>
                <c:pt idx="167">
                  <c:v>1.2953751864117189</c:v>
                </c:pt>
                <c:pt idx="168">
                  <c:v>1.203435677430623</c:v>
                </c:pt>
                <c:pt idx="169">
                  <c:v>1.1106757531214702</c:v>
                </c:pt>
                <c:pt idx="170">
                  <c:v>1.0170995287802429</c:v>
                </c:pt>
                <c:pt idx="171">
                  <c:v>0.92271112909982611</c:v>
                </c:pt>
                <c:pt idx="172">
                  <c:v>0.82751468783041371</c:v>
                </c:pt>
                <c:pt idx="173">
                  <c:v>0.73151434743459365</c:v>
                </c:pt>
                <c:pt idx="174">
                  <c:v>0.63471425873747589</c:v>
                </c:pt>
                <c:pt idx="175">
                  <c:v>0.53711858057221606</c:v>
                </c:pt>
                <c:pt idx="176">
                  <c:v>0.43873147942128377</c:v>
                </c:pt>
                <c:pt idx="177">
                  <c:v>0.33955712905381358</c:v>
                </c:pt>
                <c:pt idx="178">
                  <c:v>0.23959971015937109</c:v>
                </c:pt>
                <c:pt idx="179">
                  <c:v>0.13886340997845786</c:v>
                </c:pt>
                <c:pt idx="180">
                  <c:v>3.735242193007092E-2</c:v>
                </c:pt>
                <c:pt idx="181">
                  <c:v>-6.4929054763373684E-2</c:v>
                </c:pt>
                <c:pt idx="182">
                  <c:v>-0.16797681545345339</c:v>
                </c:pt>
                <c:pt idx="183">
                  <c:v>-0.27178665044519357</c:v>
                </c:pt>
                <c:pt idx="184">
                  <c:v>-0.37635434537827889</c:v>
                </c:pt>
                <c:pt idx="185">
                  <c:v>-0.48167568160974306</c:v>
                </c:pt>
                <c:pt idx="186">
                  <c:v>-0.5877464365978663</c:v>
                </c:pt>
                <c:pt idx="187">
                  <c:v>-0.69456238428701722</c:v>
                </c:pt>
                <c:pt idx="188">
                  <c:v>-0.80211929549318339</c:v>
                </c:pt>
                <c:pt idx="189">
                  <c:v>-0.91041293828994152</c:v>
                </c:pt>
                <c:pt idx="190">
                  <c:v>-1.0194390783946261</c:v>
                </c:pt>
                <c:pt idx="191">
                  <c:v>-1.1291934795544618</c:v>
                </c:pt>
                <c:pt idx="192">
                  <c:v>-1.2396719039324331</c:v>
                </c:pt>
                <c:pt idx="193">
                  <c:v>-1.3508701124926692</c:v>
                </c:pt>
                <c:pt idx="194">
                  <c:v>-1.4627838653851328</c:v>
                </c:pt>
                <c:pt idx="195">
                  <c:v>-1.5754089223294039</c:v>
                </c:pt>
                <c:pt idx="196">
                  <c:v>-1.6887410429973604</c:v>
                </c:pt>
                <c:pt idx="197">
                  <c:v>-1.8027759873945612</c:v>
                </c:pt>
                <c:pt idx="198">
                  <c:v>-1.917509516240145</c:v>
                </c:pt>
                <c:pt idx="199">
                  <c:v>-2.0329373913450639</c:v>
                </c:pt>
                <c:pt idx="200">
                  <c:v>-2.1490553759884792</c:v>
                </c:pt>
                <c:pt idx="201">
                  <c:v>-2.2658592352921487</c:v>
                </c:pt>
                <c:pt idx="202">
                  <c:v>-2.383344736592647</c:v>
                </c:pt>
                <c:pt idx="203">
                  <c:v>-2.5015076498112601</c:v>
                </c:pt>
                <c:pt idx="204">
                  <c:v>-2.6203437478214049</c:v>
                </c:pt>
                <c:pt idx="205">
                  <c:v>-2.7398488068134332</c:v>
                </c:pt>
                <c:pt idx="206">
                  <c:v>-2.8600186066566753</c:v>
                </c:pt>
                <c:pt idx="207">
                  <c:v>-2.9808489312585955</c:v>
                </c:pt>
                <c:pt idx="208">
                  <c:v>-3.1023355689209309</c:v>
                </c:pt>
                <c:pt idx="209">
                  <c:v>-3.2244743126926916</c:v>
                </c:pt>
                <c:pt idx="210">
                  <c:v>-3.347260960719904</c:v>
                </c:pt>
                <c:pt idx="211">
                  <c:v>-3.4706913165919904</c:v>
                </c:pt>
                <c:pt idx="212">
                  <c:v>-3.5947611896846725</c:v>
                </c:pt>
                <c:pt idx="213">
                  <c:v>-3.719466395499305</c:v>
                </c:pt>
                <c:pt idx="214">
                  <c:v>-3.8448027559985345</c:v>
                </c:pt>
                <c:pt idx="215">
                  <c:v>-3.9707660999381993</c:v>
                </c:pt>
                <c:pt idx="216">
                  <c:v>-4.0973522631953809</c:v>
                </c:pt>
                <c:pt idx="217">
                  <c:v>-4.2245570890925244</c:v>
                </c:pt>
                <c:pt idx="218">
                  <c:v>-4.3523764287175473</c:v>
                </c:pt>
                <c:pt idx="219">
                  <c:v>-4.4808061412398725</c:v>
                </c:pt>
                <c:pt idx="220">
                  <c:v>-4.6098420942223051</c:v>
                </c:pt>
                <c:pt idx="221">
                  <c:v>-4.7394801639286976</c:v>
                </c:pt>
                <c:pt idx="222">
                  <c:v>-4.8697162356273376</c:v>
                </c:pt>
                <c:pt idx="223">
                  <c:v>-5.0005462038900017</c:v>
                </c:pt>
                <c:pt idx="224">
                  <c:v>-5.1319659728866238</c:v>
                </c:pt>
                <c:pt idx="225">
                  <c:v>-5.2639714566755327</c:v>
                </c:pt>
                <c:pt idx="226">
                  <c:v>-5.3965585794892066</c:v>
                </c:pt>
                <c:pt idx="227">
                  <c:v>-5.5297232760155062</c:v>
                </c:pt>
                <c:pt idx="228">
                  <c:v>-5.6634614916743526</c:v>
                </c:pt>
                <c:pt idx="229">
                  <c:v>-5.797769182889807</c:v>
                </c:pt>
                <c:pt idx="230">
                  <c:v>-5.9326423173575318</c:v>
                </c:pt>
                <c:pt idx="231">
                  <c:v>-6.068076874307593</c:v>
                </c:pt>
                <c:pt idx="232">
                  <c:v>-6.2040688447625891</c:v>
                </c:pt>
                <c:pt idx="233">
                  <c:v>-6.3406142317910827</c:v>
                </c:pt>
                <c:pt idx="234">
                  <c:v>-6.4777090507563102</c:v>
                </c:pt>
                <c:pt idx="235">
                  <c:v>-6.6153493295601669</c:v>
                </c:pt>
                <c:pt idx="236">
                  <c:v>-6.753531108882437</c:v>
                </c:pt>
                <c:pt idx="237">
                  <c:v>-6.8922504424152775</c:v>
                </c:pt>
                <c:pt idx="238">
                  <c:v>-7.0315033970929344</c:v>
                </c:pt>
                <c:pt idx="239">
                  <c:v>-7.1712860533166944</c:v>
                </c:pt>
                <c:pt idx="240">
                  <c:v>-7.3115945051750675</c:v>
                </c:pt>
                <c:pt idx="241">
                  <c:v>-7.4524248606591978</c:v>
                </c:pt>
                <c:pt idx="242">
                  <c:v>-7.5937732418735147</c:v>
                </c:pt>
                <c:pt idx="243">
                  <c:v>-7.7356357852416178</c:v>
                </c:pt>
                <c:pt idx="244">
                  <c:v>-7.8780086417074111</c:v>
                </c:pt>
                <c:pt idx="245">
                  <c:v>-8.020887976931494</c:v>
                </c:pt>
                <c:pt idx="246">
                  <c:v>-8.1642699714828169</c:v>
                </c:pt>
                <c:pt idx="247">
                  <c:v>-8.3081508210256256</c:v>
                </c:pt>
                <c:pt idx="248">
                  <c:v>-8.4525267365016923</c:v>
                </c:pt>
                <c:pt idx="249">
                  <c:v>-8.5973939443078677</c:v>
                </c:pt>
                <c:pt idx="250">
                  <c:v>-8.7427486864689676</c:v>
                </c:pt>
                <c:pt idx="251">
                  <c:v>-8.888587220806011</c:v>
                </c:pt>
                <c:pt idx="252">
                  <c:v>-9.0349058210998354</c:v>
                </c:pt>
                <c:pt idx="253">
                  <c:v>-9.1817007772501178</c:v>
                </c:pt>
                <c:pt idx="254">
                  <c:v>-9.3289683954298201</c:v>
                </c:pt>
                <c:pt idx="255">
                  <c:v>-9.4767049982350873</c:v>
                </c:pt>
                <c:pt idx="256">
                  <c:v>-9.624906924830638</c:v>
                </c:pt>
                <c:pt idx="257">
                  <c:v>-9.7735705310906571</c:v>
                </c:pt>
                <c:pt idx="258">
                  <c:v>-9.922692189735244</c:v>
                </c:pt>
                <c:pt idx="259">
                  <c:v>-10.072268290462436</c:v>
                </c:pt>
                <c:pt idx="260">
                  <c:v>-10.222295240075841</c:v>
                </c:pt>
                <c:pt idx="261">
                  <c:v>-10.37276946260792</c:v>
                </c:pt>
                <c:pt idx="262">
                  <c:v>-10.523687399438952</c:v>
                </c:pt>
                <c:pt idx="263">
                  <c:v>-10.675045509411726</c:v>
                </c:pt>
                <c:pt idx="264">
                  <c:v>-10.826840268941982</c:v>
                </c:pt>
                <c:pt idx="265">
                  <c:v>-10.979068172124657</c:v>
                </c:pt>
                <c:pt idx="266">
                  <c:v>-11.131725730835967</c:v>
                </c:pt>
                <c:pt idx="267">
                  <c:v>-11.28480947483137</c:v>
                </c:pt>
                <c:pt idx="268">
                  <c:v>-11.438315951839447</c:v>
                </c:pt>
                <c:pt idx="269">
                  <c:v>-11.592241727651755</c:v>
                </c:pt>
                <c:pt idx="270">
                  <c:v>-11.746583386208673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'16ft'!$G$18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0.15666808311241479</c:v>
                </c:pt>
                <c:pt idx="2">
                  <c:v>0.31246757347610243</c:v>
                </c:pt>
                <c:pt idx="3">
                  <c:v>0.46741099877690906</c:v>
                </c:pt>
                <c:pt idx="4">
                  <c:v>0.62151062458433237</c:v>
                </c:pt>
                <c:pt idx="5">
                  <c:v>0.77477846094711844</c:v>
                </c:pt>
                <c:pt idx="6">
                  <c:v>0.92722626876511016</c:v>
                </c:pt>
                <c:pt idx="7">
                  <c:v>1.0788655659460915</c:v>
                </c:pt>
                <c:pt idx="8">
                  <c:v>1.2297076333559773</c:v>
                </c:pt>
                <c:pt idx="9">
                  <c:v>1.3797635205703267</c:v>
                </c:pt>
                <c:pt idx="10">
                  <c:v>1.5290440514348036</c:v>
                </c:pt>
                <c:pt idx="11">
                  <c:v>1.6775598294418748</c:v>
                </c:pt>
                <c:pt idx="12">
                  <c:v>1.8253212429307157</c:v>
                </c:pt>
                <c:pt idx="13">
                  <c:v>1.972338470116999</c:v>
                </c:pt>
                <c:pt idx="14">
                  <c:v>2.1186214839589468</c:v>
                </c:pt>
                <c:pt idx="15">
                  <c:v>2.2641800568657646</c:v>
                </c:pt>
                <c:pt idx="16">
                  <c:v>2.4090237652543136</c:v>
                </c:pt>
                <c:pt idx="17">
                  <c:v>2.5531619939596366</c:v>
                </c:pt>
                <c:pt idx="18">
                  <c:v>2.696603940504716</c:v>
                </c:pt>
                <c:pt idx="19">
                  <c:v>2.8393586192346292</c:v>
                </c:pt>
                <c:pt idx="20">
                  <c:v>2.9814348653200549</c:v>
                </c:pt>
                <c:pt idx="21">
                  <c:v>3.1228413386348839</c:v>
                </c:pt>
                <c:pt idx="22">
                  <c:v>3.2635865275125009</c:v>
                </c:pt>
                <c:pt idx="23">
                  <c:v>3.4036787523851237</c:v>
                </c:pt>
                <c:pt idx="24">
                  <c:v>3.5431261693104208</c:v>
                </c:pt>
                <c:pt idx="25">
                  <c:v>3.6819367733894572</c:v>
                </c:pt>
                <c:pt idx="26">
                  <c:v>3.8201184020798755</c:v>
                </c:pt>
                <c:pt idx="27">
                  <c:v>3.9576787384080632</c:v>
                </c:pt>
                <c:pt idx="28">
                  <c:v>4.0946253140839231</c:v>
                </c:pt>
                <c:pt idx="29">
                  <c:v>4.2309655125217356</c:v>
                </c:pt>
                <c:pt idx="30">
                  <c:v>4.3667065717704627</c:v>
                </c:pt>
                <c:pt idx="31">
                  <c:v>4.5018555873567401</c:v>
                </c:pt>
                <c:pt idx="32">
                  <c:v>4.6364195150436762</c:v>
                </c:pt>
                <c:pt idx="33">
                  <c:v>4.770405173508478</c:v>
                </c:pt>
                <c:pt idx="34">
                  <c:v>4.9038192469418158</c:v>
                </c:pt>
                <c:pt idx="35">
                  <c:v>5.0366682875717359</c:v>
                </c:pt>
                <c:pt idx="36">
                  <c:v>5.1689587181148546</c:v>
                </c:pt>
                <c:pt idx="37">
                  <c:v>5.3006968341574483</c:v>
                </c:pt>
                <c:pt idx="38">
                  <c:v>5.4318888064690025</c:v>
                </c:pt>
                <c:pt idx="39">
                  <c:v>5.5625406832506723</c:v>
                </c:pt>
                <c:pt idx="40">
                  <c:v>5.6926583923210501</c:v>
                </c:pt>
                <c:pt idx="41">
                  <c:v>5.82224774324155</c:v>
                </c:pt>
                <c:pt idx="42">
                  <c:v>5.9513144293836522</c:v>
                </c:pt>
                <c:pt idx="43">
                  <c:v>6.0798640299401852</c:v>
                </c:pt>
                <c:pt idx="44">
                  <c:v>6.2079020118827577</c:v>
                </c:pt>
                <c:pt idx="45">
                  <c:v>6.335433731867381</c:v>
                </c:pt>
                <c:pt idx="46">
                  <c:v>6.4624644380902794</c:v>
                </c:pt>
                <c:pt idx="47">
                  <c:v>6.5889992720958208</c:v>
                </c:pt>
                <c:pt idx="48">
                  <c:v>6.7150432705384357</c:v>
                </c:pt>
                <c:pt idx="49">
                  <c:v>6.8406013669003647</c:v>
                </c:pt>
                <c:pt idx="50">
                  <c:v>6.965678393166991</c:v>
                </c:pt>
                <c:pt idx="51">
                  <c:v>7.090279081461496</c:v>
                </c:pt>
                <c:pt idx="52">
                  <c:v>7.2144080656405105</c:v>
                </c:pt>
                <c:pt idx="53">
                  <c:v>7.3380698828523894</c:v>
                </c:pt>
                <c:pt idx="54">
                  <c:v>7.4612689750597045</c:v>
                </c:pt>
                <c:pt idx="55">
                  <c:v>7.5840096905274894</c:v>
                </c:pt>
                <c:pt idx="56">
                  <c:v>7.7062962852787438</c:v>
                </c:pt>
                <c:pt idx="57">
                  <c:v>7.8281329245186528</c:v>
                </c:pt>
                <c:pt idx="58">
                  <c:v>7.9495236840289456</c:v>
                </c:pt>
                <c:pt idx="59">
                  <c:v>8.0704725515337667</c:v>
                </c:pt>
                <c:pt idx="60">
                  <c:v>8.1909834280384022</c:v>
                </c:pt>
                <c:pt idx="61">
                  <c:v>8.3110601291421649</c:v>
                </c:pt>
                <c:pt idx="62">
                  <c:v>8.4307063863267011</c:v>
                </c:pt>
                <c:pt idx="63">
                  <c:v>8.5499258482209424</c:v>
                </c:pt>
                <c:pt idx="64">
                  <c:v>8.6687220818438959</c:v>
                </c:pt>
                <c:pt idx="65">
                  <c:v>8.7870985738264267</c:v>
                </c:pt>
                <c:pt idx="66">
                  <c:v>8.9050587316131402</c:v>
                </c:pt>
                <c:pt idx="67">
                  <c:v>9.0226058846454489</c:v>
                </c:pt>
                <c:pt idx="68">
                  <c:v>9.1397432855268654</c:v>
                </c:pt>
                <c:pt idx="69">
                  <c:v>9.2564741111715314</c:v>
                </c:pt>
                <c:pt idx="70">
                  <c:v>9.3728014639369412</c:v>
                </c:pt>
                <c:pt idx="71">
                  <c:v>9.4887283727418001</c:v>
                </c:pt>
                <c:pt idx="72">
                  <c:v>9.6042577941699179</c:v>
                </c:pt>
                <c:pt idx="73">
                  <c:v>9.7193926135609914</c:v>
                </c:pt>
                <c:pt idx="74">
                  <c:v>9.8341356460890967</c:v>
                </c:pt>
                <c:pt idx="75">
                  <c:v>9.9484896378296845</c:v>
                </c:pt>
                <c:pt idx="76">
                  <c:v>10.062457266815827</c:v>
                </c:pt>
                <c:pt idx="77">
                  <c:v>10.176041144084422</c:v>
                </c:pt>
                <c:pt idx="78">
                  <c:v>10.289243814713045</c:v>
                </c:pt>
                <c:pt idx="79">
                  <c:v>10.402067758848068</c:v>
                </c:pt>
                <c:pt idx="80">
                  <c:v>10.514515392724674</c:v>
                </c:pt>
                <c:pt idx="81">
                  <c:v>10.626589069679298</c:v>
                </c:pt>
                <c:pt idx="82">
                  <c:v>10.738291081155069</c:v>
                </c:pt>
                <c:pt idx="83">
                  <c:v>10.849623657700695</c:v>
                </c:pt>
                <c:pt idx="84">
                  <c:v>10.960588969963295</c:v>
                </c:pt>
                <c:pt idx="85">
                  <c:v>11.071189129675561</c:v>
                </c:pt>
                <c:pt idx="86">
                  <c:v>11.181426190637662</c:v>
                </c:pt>
                <c:pt idx="87">
                  <c:v>11.291302149694218</c:v>
                </c:pt>
                <c:pt idx="88">
                  <c:v>11.400818947706679</c:v>
                </c:pt>
                <c:pt idx="89">
                  <c:v>11.50997847052137</c:v>
                </c:pt>
                <c:pt idx="90">
                  <c:v>11.618782549933469</c:v>
                </c:pt>
                <c:pt idx="91">
                  <c:v>11.727232964647113</c:v>
                </c:pt>
                <c:pt idx="92">
                  <c:v>11.83533144123183</c:v>
                </c:pt>
                <c:pt idx="93">
                  <c:v>11.943079655075431</c:v>
                </c:pt>
                <c:pt idx="94">
                  <c:v>12.050479231333497</c:v>
                </c:pt>
                <c:pt idx="95">
                  <c:v>12.157531745875541</c:v>
                </c:pt>
                <c:pt idx="96">
                  <c:v>12.264238726227912</c:v>
                </c:pt>
                <c:pt idx="97">
                  <c:v>12.370601652513464</c:v>
                </c:pt>
                <c:pt idx="98">
                  <c:v>12.476621958388016</c:v>
                </c:pt>
                <c:pt idx="99">
                  <c:v>12.582301031973561</c:v>
                </c:pt>
                <c:pt idx="100">
                  <c:v>12.687640216788205</c:v>
                </c:pt>
                <c:pt idx="101">
                  <c:v>12.792640812672747</c:v>
                </c:pt>
                <c:pt idx="102">
                  <c:v>12.897304076713835</c:v>
                </c:pt>
                <c:pt idx="103">
                  <c:v>13.001631224163569</c:v>
                </c:pt>
                <c:pt idx="104">
                  <c:v>13.105623429355447</c:v>
                </c:pt>
                <c:pt idx="105">
                  <c:v>13.209281826616483</c:v>
                </c:pt>
                <c:pt idx="106">
                  <c:v>13.312607511175365</c:v>
                </c:pt>
                <c:pt idx="107">
                  <c:v>13.415601540066449</c:v>
                </c:pt>
                <c:pt idx="108">
                  <c:v>13.518264933029423</c:v>
                </c:pt>
                <c:pt idx="109">
                  <c:v>13.620598673404423</c:v>
                </c:pt>
                <c:pt idx="110">
                  <c:v>13.722603709022401</c:v>
                </c:pt>
                <c:pt idx="111">
                  <c:v>13.824280953090513</c:v>
                </c:pt>
                <c:pt idx="112">
                  <c:v>13.925631285072299</c:v>
                </c:pt>
                <c:pt idx="113">
                  <c:v>14.026655551562429</c:v>
                </c:pt>
                <c:pt idx="114">
                  <c:v>14.127354567155752</c:v>
                </c:pt>
                <c:pt idx="115">
                  <c:v>14.227729115310423</c:v>
                </c:pt>
                <c:pt idx="116">
                  <c:v>14.327779949204837</c:v>
                </c:pt>
                <c:pt idx="117">
                  <c:v>14.427507792588143</c:v>
                </c:pt>
                <c:pt idx="118">
                  <c:v>14.526913340624056</c:v>
                </c:pt>
                <c:pt idx="119">
                  <c:v>14.625997260727734</c:v>
                </c:pt>
                <c:pt idx="120">
                  <c:v>14.724760193395475</c:v>
                </c:pt>
                <c:pt idx="121">
                  <c:v>14.823202753026955</c:v>
                </c:pt>
                <c:pt idx="122">
                  <c:v>14.921325528739791</c:v>
                </c:pt>
                <c:pt idx="123">
                  <c:v>15.019129085176175</c:v>
                </c:pt>
                <c:pt idx="124">
                  <c:v>15.116613963301338</c:v>
                </c:pt>
                <c:pt idx="125">
                  <c:v>15.21378068119362</c:v>
                </c:pt>
                <c:pt idx="126">
                  <c:v>15.310629734825914</c:v>
                </c:pt>
                <c:pt idx="127">
                  <c:v>15.407161598838266</c:v>
                </c:pt>
                <c:pt idx="128">
                  <c:v>15.503376727301427</c:v>
                </c:pt>
                <c:pt idx="129">
                  <c:v>15.599275554471143</c:v>
                </c:pt>
                <c:pt idx="130">
                  <c:v>15.694858495532992</c:v>
                </c:pt>
                <c:pt idx="131">
                  <c:v>15.790125947337586</c:v>
                </c:pt>
                <c:pt idx="132">
                  <c:v>15.885078289125948</c:v>
                </c:pt>
                <c:pt idx="133">
                  <c:v>15.979715883244918</c:v>
                </c:pt>
                <c:pt idx="134">
                  <c:v>16.074039075852401</c:v>
                </c:pt>
                <c:pt idx="135">
                  <c:v>16.168048197612336</c:v>
                </c:pt>
                <c:pt idx="136">
                  <c:v>16.261743564379223</c:v>
                </c:pt>
                <c:pt idx="137">
                  <c:v>16.355125477872111</c:v>
                </c:pt>
                <c:pt idx="138">
                  <c:v>16.448194226337876</c:v>
                </c:pt>
                <c:pt idx="139">
                  <c:v>16.540950085203754</c:v>
                </c:pt>
                <c:pt idx="140">
                  <c:v>16.633393317718966</c:v>
                </c:pt>
                <c:pt idx="141">
                  <c:v>16.725524175585377</c:v>
                </c:pt>
                <c:pt idx="142">
                  <c:v>16.817342899577113</c:v>
                </c:pt>
                <c:pt idx="143">
                  <c:v>16.908849720149057</c:v>
                </c:pt>
                <c:pt idx="144">
                  <c:v>17.000044858034173</c:v>
                </c:pt>
                <c:pt idx="145">
                  <c:v>17.090928524829618</c:v>
                </c:pt>
                <c:pt idx="146">
                  <c:v>17.181500923571587</c:v>
                </c:pt>
                <c:pt idx="147">
                  <c:v>17.271762249298867</c:v>
                </c:pt>
                <c:pt idx="148">
                  <c:v>17.361712689605088</c:v>
                </c:pt>
                <c:pt idx="149">
                  <c:v>17.451352425179664</c:v>
                </c:pt>
                <c:pt idx="150">
                  <c:v>17.540681630337385</c:v>
                </c:pt>
                <c:pt idx="151">
                  <c:v>17.629700473536737</c:v>
                </c:pt>
                <c:pt idx="152">
                  <c:v>17.718409117886882</c:v>
                </c:pt>
                <c:pt idx="153">
                  <c:v>17.806807721643384</c:v>
                </c:pt>
                <c:pt idx="154">
                  <c:v>17.894896438692676</c:v>
                </c:pt>
                <c:pt idx="155">
                  <c:v>17.982675419025327</c:v>
                </c:pt>
                <c:pt idx="156">
                  <c:v>18.07014480919813</c:v>
                </c:pt>
                <c:pt idx="157">
                  <c:v>18.157304752785095</c:v>
                </c:pt>
                <c:pt idx="158">
                  <c:v>18.244155390817362</c:v>
                </c:pt>
                <c:pt idx="159">
                  <c:v>18.33069686221214</c:v>
                </c:pt>
                <c:pt idx="160">
                  <c:v>18.416929304190713</c:v>
                </c:pt>
                <c:pt idx="161">
                  <c:v>18.502852852685606</c:v>
                </c:pt>
                <c:pt idx="162">
                  <c:v>18.588467642736983</c:v>
                </c:pt>
                <c:pt idx="163">
                  <c:v>18.673773808878355</c:v>
                </c:pt>
                <c:pt idx="164">
                  <c:v>18.758771485511723</c:v>
                </c:pt>
                <c:pt idx="165">
                  <c:v>18.843460807272201</c:v>
                </c:pt>
                <c:pt idx="166">
                  <c:v>18.927841909382263</c:v>
                </c:pt>
                <c:pt idx="167">
                  <c:v>19.011914927995686</c:v>
                </c:pt>
                <c:pt idx="168">
                  <c:v>19.095680000531331</c:v>
                </c:pt>
                <c:pt idx="169">
                  <c:v>19.179137265996825</c:v>
                </c:pt>
                <c:pt idx="170">
                  <c:v>19.262286865302315</c:v>
                </c:pt>
                <c:pt idx="171">
                  <c:v>19.345128941564347</c:v>
                </c:pt>
                <c:pt idx="172">
                  <c:v>19.427663640400066</c:v>
                </c:pt>
                <c:pt idx="173">
                  <c:v>19.509891110211782</c:v>
                </c:pt>
                <c:pt idx="174">
                  <c:v>19.591811502462082</c:v>
                </c:pt>
                <c:pt idx="175">
                  <c:v>19.673424971939593</c:v>
                </c:pt>
                <c:pt idx="176">
                  <c:v>19.754731677015524</c:v>
                </c:pt>
                <c:pt idx="177">
                  <c:v>19.835731779891137</c:v>
                </c:pt>
                <c:pt idx="178">
                  <c:v>19.916425446836243</c:v>
                </c:pt>
                <c:pt idx="179">
                  <c:v>19.996812848418898</c:v>
                </c:pt>
                <c:pt idx="180">
                  <c:v>20.076894159726404</c:v>
                </c:pt>
                <c:pt idx="181">
                  <c:v>20.156669560577757</c:v>
                </c:pt>
                <c:pt idx="182">
                  <c:v>20.236139235727709</c:v>
                </c:pt>
                <c:pt idx="183">
                  <c:v>20.315303375062516</c:v>
                </c:pt>
                <c:pt idx="184">
                  <c:v>20.394162173787596</c:v>
                </c:pt>
                <c:pt idx="185">
                  <c:v>20.472715832607154</c:v>
                </c:pt>
                <c:pt idx="186">
                  <c:v>20.550964557895966</c:v>
                </c:pt>
                <c:pt idx="187">
                  <c:v>20.628908561863451</c:v>
                </c:pt>
                <c:pt idx="188">
                  <c:v>20.706548062710144</c:v>
                </c:pt>
                <c:pt idx="189">
                  <c:v>20.78388328477676</c:v>
                </c:pt>
                <c:pt idx="190">
                  <c:v>20.860914458685929</c:v>
                </c:pt>
                <c:pt idx="191">
                  <c:v>20.937641821476792</c:v>
                </c:pt>
                <c:pt idx="192">
                  <c:v>21.014065616732555</c:v>
                </c:pt>
                <c:pt idx="193">
                  <c:v>21.090186094701185</c:v>
                </c:pt>
                <c:pt idx="194">
                  <c:v>21.16600351240934</c:v>
                </c:pt>
                <c:pt idx="195">
                  <c:v>21.241518133769699</c:v>
                </c:pt>
                <c:pt idx="196">
                  <c:v>21.31673022968182</c:v>
                </c:pt>
                <c:pt idx="197">
                  <c:v>21.391640078126663</c:v>
                </c:pt>
                <c:pt idx="198">
                  <c:v>21.466247964254904</c:v>
                </c:pt>
                <c:pt idx="199">
                  <c:v>21.540554180469204</c:v>
                </c:pt>
                <c:pt idx="200">
                  <c:v>21.614559026500515</c:v>
                </c:pt>
                <c:pt idx="201">
                  <c:v>21.688262809478612</c:v>
                </c:pt>
                <c:pt idx="202">
                  <c:v>21.76166584399693</c:v>
                </c:pt>
                <c:pt idx="203">
                  <c:v>21.834768452171897</c:v>
                </c:pt>
                <c:pt idx="204">
                  <c:v>21.907570963696809</c:v>
                </c:pt>
                <c:pt idx="205">
                  <c:v>21.980073715890473</c:v>
                </c:pt>
                <c:pt idx="206">
                  <c:v>22.052277053740646</c:v>
                </c:pt>
                <c:pt idx="207">
                  <c:v>22.124181329942488</c:v>
                </c:pt>
                <c:pt idx="208">
                  <c:v>22.195786904932067</c:v>
                </c:pt>
                <c:pt idx="209">
                  <c:v>22.267094146915113</c:v>
                </c:pt>
                <c:pt idx="210">
                  <c:v>22.338103431891092</c:v>
                </c:pt>
                <c:pt idx="211">
                  <c:v>22.40881514367274</c:v>
                </c:pt>
                <c:pt idx="212">
                  <c:v>22.479229673901173</c:v>
                </c:pt>
                <c:pt idx="213">
                  <c:v>22.549347422056702</c:v>
                </c:pt>
                <c:pt idx="214">
                  <c:v>22.619168795465431</c:v>
                </c:pt>
                <c:pt idx="215">
                  <c:v>22.688694209301804</c:v>
                </c:pt>
                <c:pt idx="216">
                  <c:v>22.757924086587185</c:v>
                </c:pt>
                <c:pt idx="217">
                  <c:v>22.826858858184558</c:v>
                </c:pt>
                <c:pt idx="218">
                  <c:v>22.895498962789521</c:v>
                </c:pt>
                <c:pt idx="219">
                  <c:v>22.963844846917624</c:v>
                </c:pt>
                <c:pt idx="220">
                  <c:v>23.031896964888183</c:v>
                </c:pt>
                <c:pt idx="221">
                  <c:v>23.099655778804671</c:v>
                </c:pt>
                <c:pt idx="222">
                  <c:v>23.167121758531792</c:v>
                </c:pt>
                <c:pt idx="223">
                  <c:v>23.234295381669334</c:v>
                </c:pt>
                <c:pt idx="224">
                  <c:v>23.301177133522913</c:v>
                </c:pt>
                <c:pt idx="225">
                  <c:v>23.36776750707169</c:v>
                </c:pt>
                <c:pt idx="226">
                  <c:v>23.434067002933173</c:v>
                </c:pt>
                <c:pt idx="227">
                  <c:v>23.500076129325191</c:v>
                </c:pt>
                <c:pt idx="228">
                  <c:v>23.565795402025149</c:v>
                </c:pt>
                <c:pt idx="229">
                  <c:v>23.631225344326626</c:v>
                </c:pt>
                <c:pt idx="230">
                  <c:v>23.696366486993451</c:v>
                </c:pt>
                <c:pt idx="231">
                  <c:v>23.761219368211293</c:v>
                </c:pt>
                <c:pt idx="232">
                  <c:v>23.825784533536918</c:v>
                </c:pt>
                <c:pt idx="233">
                  <c:v>23.890062535845129</c:v>
                </c:pt>
                <c:pt idx="234">
                  <c:v>23.954053935273532</c:v>
                </c:pt>
                <c:pt idx="235">
                  <c:v>24.017759299165178</c:v>
                </c:pt>
                <c:pt idx="236">
                  <c:v>24.081179202009181</c:v>
                </c:pt>
                <c:pt idx="237">
                  <c:v>24.144314225379382</c:v>
                </c:pt>
                <c:pt idx="238">
                  <c:v>24.207164957871125</c:v>
                </c:pt>
                <c:pt idx="239">
                  <c:v>24.26973199503627</c:v>
                </c:pt>
                <c:pt idx="240">
                  <c:v>24.332015939316452</c:v>
                </c:pt>
                <c:pt idx="241">
                  <c:v>24.394017399974722</c:v>
                </c:pt>
                <c:pt idx="242">
                  <c:v>24.455736993025599</c:v>
                </c:pt>
                <c:pt idx="243">
                  <c:v>24.51717534116364</c:v>
                </c:pt>
                <c:pt idx="244">
                  <c:v>24.578333073690555</c:v>
                </c:pt>
                <c:pt idx="245">
                  <c:v>24.639210826440976</c:v>
                </c:pt>
                <c:pt idx="246">
                  <c:v>24.699809241706934</c:v>
                </c:pt>
                <c:pt idx="247">
                  <c:v>24.760128968161094</c:v>
                </c:pt>
                <c:pt idx="248">
                  <c:v>24.820170660778839</c:v>
                </c:pt>
                <c:pt idx="249">
                  <c:v>24.879934980759245</c:v>
                </c:pt>
                <c:pt idx="250">
                  <c:v>24.939422595445013</c:v>
                </c:pt>
                <c:pt idx="251">
                  <c:v>24.998634178241431</c:v>
                </c:pt>
                <c:pt idx="252">
                  <c:v>25.057570408534403</c:v>
                </c:pt>
                <c:pt idx="253">
                  <c:v>25.116231971607625</c:v>
                </c:pt>
                <c:pt idx="254">
                  <c:v>25.174619558558952</c:v>
                </c:pt>
                <c:pt idx="255">
                  <c:v>25.232733866216002</c:v>
                </c:pt>
                <c:pt idx="256">
                  <c:v>25.29057559705107</c:v>
                </c:pt>
                <c:pt idx="257">
                  <c:v>25.348145459095402</c:v>
                </c:pt>
                <c:pt idx="258">
                  <c:v>25.405444165852863</c:v>
                </c:pt>
                <c:pt idx="259">
                  <c:v>25.462472436213059</c:v>
                </c:pt>
                <c:pt idx="260">
                  <c:v>25.519230994363969</c:v>
                </c:pt>
                <c:pt idx="261">
                  <c:v>25.575720569704124</c:v>
                </c:pt>
                <c:pt idx="262">
                  <c:v>25.631941896754384</c:v>
                </c:pt>
                <c:pt idx="263">
                  <c:v>25.687895715069349</c:v>
                </c:pt>
                <c:pt idx="264">
                  <c:v>25.743582769148475</c:v>
                </c:pt>
                <c:pt idx="265">
                  <c:v>25.799003808346892</c:v>
                </c:pt>
                <c:pt idx="266">
                  <c:v>25.854159586786015</c:v>
                </c:pt>
                <c:pt idx="267">
                  <c:v>25.909050863263946</c:v>
                </c:pt>
                <c:pt idx="268">
                  <c:v>25.963678401165748</c:v>
                </c:pt>
                <c:pt idx="269">
                  <c:v>26.018042968373578</c:v>
                </c:pt>
                <c:pt idx="270">
                  <c:v>26.072145337176778</c:v>
                </c:pt>
              </c:numCache>
            </c:numRef>
          </c:xVal>
          <c:yVal>
            <c:numRef>
              <c:f>'16ft'!$G$19:$G$289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'16ft'!$H$18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0.15666808311241479</c:v>
                </c:pt>
                <c:pt idx="2">
                  <c:v>0.31246757347610243</c:v>
                </c:pt>
                <c:pt idx="3">
                  <c:v>0.46741099877690906</c:v>
                </c:pt>
                <c:pt idx="4">
                  <c:v>0.62151062458433237</c:v>
                </c:pt>
                <c:pt idx="5">
                  <c:v>0.77477846094711844</c:v>
                </c:pt>
                <c:pt idx="6">
                  <c:v>0.92722626876511016</c:v>
                </c:pt>
                <c:pt idx="7">
                  <c:v>1.0788655659460915</c:v>
                </c:pt>
                <c:pt idx="8">
                  <c:v>1.2297076333559773</c:v>
                </c:pt>
                <c:pt idx="9">
                  <c:v>1.3797635205703267</c:v>
                </c:pt>
                <c:pt idx="10">
                  <c:v>1.5290440514348036</c:v>
                </c:pt>
                <c:pt idx="11">
                  <c:v>1.6775598294418748</c:v>
                </c:pt>
                <c:pt idx="12">
                  <c:v>1.8253212429307157</c:v>
                </c:pt>
                <c:pt idx="13">
                  <c:v>1.972338470116999</c:v>
                </c:pt>
                <c:pt idx="14">
                  <c:v>2.1186214839589468</c:v>
                </c:pt>
                <c:pt idx="15">
                  <c:v>2.2641800568657646</c:v>
                </c:pt>
                <c:pt idx="16">
                  <c:v>2.4090237652543136</c:v>
                </c:pt>
                <c:pt idx="17">
                  <c:v>2.5531619939596366</c:v>
                </c:pt>
                <c:pt idx="18">
                  <c:v>2.696603940504716</c:v>
                </c:pt>
                <c:pt idx="19">
                  <c:v>2.8393586192346292</c:v>
                </c:pt>
                <c:pt idx="20">
                  <c:v>2.9814348653200549</c:v>
                </c:pt>
                <c:pt idx="21">
                  <c:v>3.1228413386348839</c:v>
                </c:pt>
                <c:pt idx="22">
                  <c:v>3.2635865275125009</c:v>
                </c:pt>
                <c:pt idx="23">
                  <c:v>3.4036787523851237</c:v>
                </c:pt>
                <c:pt idx="24">
                  <c:v>3.5431261693104208</c:v>
                </c:pt>
                <c:pt idx="25">
                  <c:v>3.6819367733894572</c:v>
                </c:pt>
                <c:pt idx="26">
                  <c:v>3.8201184020798755</c:v>
                </c:pt>
                <c:pt idx="27">
                  <c:v>3.9576787384080632</c:v>
                </c:pt>
                <c:pt idx="28">
                  <c:v>4.0946253140839231</c:v>
                </c:pt>
                <c:pt idx="29">
                  <c:v>4.2309655125217356</c:v>
                </c:pt>
                <c:pt idx="30">
                  <c:v>4.3667065717704627</c:v>
                </c:pt>
                <c:pt idx="31">
                  <c:v>4.5018555873567401</c:v>
                </c:pt>
                <c:pt idx="32">
                  <c:v>4.6364195150436762</c:v>
                </c:pt>
                <c:pt idx="33">
                  <c:v>4.770405173508478</c:v>
                </c:pt>
                <c:pt idx="34">
                  <c:v>4.9038192469418158</c:v>
                </c:pt>
                <c:pt idx="35">
                  <c:v>5.0366682875717359</c:v>
                </c:pt>
                <c:pt idx="36">
                  <c:v>5.1689587181148546</c:v>
                </c:pt>
                <c:pt idx="37">
                  <c:v>5.3006968341574483</c:v>
                </c:pt>
                <c:pt idx="38">
                  <c:v>5.4318888064690025</c:v>
                </c:pt>
                <c:pt idx="39">
                  <c:v>5.5625406832506723</c:v>
                </c:pt>
                <c:pt idx="40">
                  <c:v>5.6926583923210501</c:v>
                </c:pt>
                <c:pt idx="41">
                  <c:v>5.82224774324155</c:v>
                </c:pt>
                <c:pt idx="42">
                  <c:v>5.9513144293836522</c:v>
                </c:pt>
                <c:pt idx="43">
                  <c:v>6.0798640299401852</c:v>
                </c:pt>
                <c:pt idx="44">
                  <c:v>6.2079020118827577</c:v>
                </c:pt>
                <c:pt idx="45">
                  <c:v>6.335433731867381</c:v>
                </c:pt>
                <c:pt idx="46">
                  <c:v>6.4624644380902794</c:v>
                </c:pt>
                <c:pt idx="47">
                  <c:v>6.5889992720958208</c:v>
                </c:pt>
                <c:pt idx="48">
                  <c:v>6.7150432705384357</c:v>
                </c:pt>
                <c:pt idx="49">
                  <c:v>6.8406013669003647</c:v>
                </c:pt>
                <c:pt idx="50">
                  <c:v>6.965678393166991</c:v>
                </c:pt>
                <c:pt idx="51">
                  <c:v>7.090279081461496</c:v>
                </c:pt>
                <c:pt idx="52">
                  <c:v>7.2144080656405105</c:v>
                </c:pt>
                <c:pt idx="53">
                  <c:v>7.3380698828523894</c:v>
                </c:pt>
                <c:pt idx="54">
                  <c:v>7.4612689750597045</c:v>
                </c:pt>
                <c:pt idx="55">
                  <c:v>7.5840096905274894</c:v>
                </c:pt>
                <c:pt idx="56">
                  <c:v>7.7062962852787438</c:v>
                </c:pt>
                <c:pt idx="57">
                  <c:v>7.8281329245186528</c:v>
                </c:pt>
                <c:pt idx="58">
                  <c:v>7.9495236840289456</c:v>
                </c:pt>
                <c:pt idx="59">
                  <c:v>8.0704725515337667</c:v>
                </c:pt>
                <c:pt idx="60">
                  <c:v>8.1909834280384022</c:v>
                </c:pt>
                <c:pt idx="61">
                  <c:v>8.3110601291421649</c:v>
                </c:pt>
                <c:pt idx="62">
                  <c:v>8.4307063863267011</c:v>
                </c:pt>
                <c:pt idx="63">
                  <c:v>8.5499258482209424</c:v>
                </c:pt>
                <c:pt idx="64">
                  <c:v>8.6687220818438959</c:v>
                </c:pt>
                <c:pt idx="65">
                  <c:v>8.7870985738264267</c:v>
                </c:pt>
                <c:pt idx="66">
                  <c:v>8.9050587316131402</c:v>
                </c:pt>
                <c:pt idx="67">
                  <c:v>9.0226058846454489</c:v>
                </c:pt>
                <c:pt idx="68">
                  <c:v>9.1397432855268654</c:v>
                </c:pt>
                <c:pt idx="69">
                  <c:v>9.2564741111715314</c:v>
                </c:pt>
                <c:pt idx="70">
                  <c:v>9.3728014639369412</c:v>
                </c:pt>
                <c:pt idx="71">
                  <c:v>9.4887283727418001</c:v>
                </c:pt>
                <c:pt idx="72">
                  <c:v>9.6042577941699179</c:v>
                </c:pt>
                <c:pt idx="73">
                  <c:v>9.7193926135609914</c:v>
                </c:pt>
                <c:pt idx="74">
                  <c:v>9.8341356460890967</c:v>
                </c:pt>
                <c:pt idx="75">
                  <c:v>9.9484896378296845</c:v>
                </c:pt>
                <c:pt idx="76">
                  <c:v>10.062457266815827</c:v>
                </c:pt>
                <c:pt idx="77">
                  <c:v>10.176041144084422</c:v>
                </c:pt>
                <c:pt idx="78">
                  <c:v>10.289243814713045</c:v>
                </c:pt>
                <c:pt idx="79">
                  <c:v>10.402067758848068</c:v>
                </c:pt>
                <c:pt idx="80">
                  <c:v>10.514515392724674</c:v>
                </c:pt>
                <c:pt idx="81">
                  <c:v>10.626589069679298</c:v>
                </c:pt>
                <c:pt idx="82">
                  <c:v>10.738291081155069</c:v>
                </c:pt>
                <c:pt idx="83">
                  <c:v>10.849623657700695</c:v>
                </c:pt>
                <c:pt idx="84">
                  <c:v>10.960588969963295</c:v>
                </c:pt>
                <c:pt idx="85">
                  <c:v>11.071189129675561</c:v>
                </c:pt>
                <c:pt idx="86">
                  <c:v>11.181426190637662</c:v>
                </c:pt>
                <c:pt idx="87">
                  <c:v>11.291302149694218</c:v>
                </c:pt>
                <c:pt idx="88">
                  <c:v>11.400818947706679</c:v>
                </c:pt>
                <c:pt idx="89">
                  <c:v>11.50997847052137</c:v>
                </c:pt>
                <c:pt idx="90">
                  <c:v>11.618782549933469</c:v>
                </c:pt>
                <c:pt idx="91">
                  <c:v>11.727232964647113</c:v>
                </c:pt>
                <c:pt idx="92">
                  <c:v>11.83533144123183</c:v>
                </c:pt>
                <c:pt idx="93">
                  <c:v>11.943079655075431</c:v>
                </c:pt>
                <c:pt idx="94">
                  <c:v>12.050479231333497</c:v>
                </c:pt>
                <c:pt idx="95">
                  <c:v>12.157531745875541</c:v>
                </c:pt>
                <c:pt idx="96">
                  <c:v>12.264238726227912</c:v>
                </c:pt>
                <c:pt idx="97">
                  <c:v>12.370601652513464</c:v>
                </c:pt>
                <c:pt idx="98">
                  <c:v>12.476621958388016</c:v>
                </c:pt>
                <c:pt idx="99">
                  <c:v>12.582301031973561</c:v>
                </c:pt>
                <c:pt idx="100">
                  <c:v>12.687640216788205</c:v>
                </c:pt>
                <c:pt idx="101">
                  <c:v>12.792640812672747</c:v>
                </c:pt>
                <c:pt idx="102">
                  <c:v>12.897304076713835</c:v>
                </c:pt>
                <c:pt idx="103">
                  <c:v>13.001631224163569</c:v>
                </c:pt>
                <c:pt idx="104">
                  <c:v>13.105623429355447</c:v>
                </c:pt>
                <c:pt idx="105">
                  <c:v>13.209281826616483</c:v>
                </c:pt>
                <c:pt idx="106">
                  <c:v>13.312607511175365</c:v>
                </c:pt>
                <c:pt idx="107">
                  <c:v>13.415601540066449</c:v>
                </c:pt>
                <c:pt idx="108">
                  <c:v>13.518264933029423</c:v>
                </c:pt>
                <c:pt idx="109">
                  <c:v>13.620598673404423</c:v>
                </c:pt>
                <c:pt idx="110">
                  <c:v>13.722603709022401</c:v>
                </c:pt>
                <c:pt idx="111">
                  <c:v>13.824280953090513</c:v>
                </c:pt>
                <c:pt idx="112">
                  <c:v>13.925631285072299</c:v>
                </c:pt>
                <c:pt idx="113">
                  <c:v>14.026655551562429</c:v>
                </c:pt>
                <c:pt idx="114">
                  <c:v>14.127354567155752</c:v>
                </c:pt>
                <c:pt idx="115">
                  <c:v>14.227729115310423</c:v>
                </c:pt>
                <c:pt idx="116">
                  <c:v>14.327779949204837</c:v>
                </c:pt>
                <c:pt idx="117">
                  <c:v>14.427507792588143</c:v>
                </c:pt>
                <c:pt idx="118">
                  <c:v>14.526913340624056</c:v>
                </c:pt>
                <c:pt idx="119">
                  <c:v>14.625997260727734</c:v>
                </c:pt>
                <c:pt idx="120">
                  <c:v>14.724760193395475</c:v>
                </c:pt>
                <c:pt idx="121">
                  <c:v>14.823202753026955</c:v>
                </c:pt>
                <c:pt idx="122">
                  <c:v>14.921325528739791</c:v>
                </c:pt>
                <c:pt idx="123">
                  <c:v>15.019129085176175</c:v>
                </c:pt>
                <c:pt idx="124">
                  <c:v>15.116613963301338</c:v>
                </c:pt>
                <c:pt idx="125">
                  <c:v>15.21378068119362</c:v>
                </c:pt>
                <c:pt idx="126">
                  <c:v>15.310629734825914</c:v>
                </c:pt>
                <c:pt idx="127">
                  <c:v>15.407161598838266</c:v>
                </c:pt>
                <c:pt idx="128">
                  <c:v>15.503376727301427</c:v>
                </c:pt>
                <c:pt idx="129">
                  <c:v>15.599275554471143</c:v>
                </c:pt>
                <c:pt idx="130">
                  <c:v>15.694858495532992</c:v>
                </c:pt>
                <c:pt idx="131">
                  <c:v>15.790125947337586</c:v>
                </c:pt>
                <c:pt idx="132">
                  <c:v>15.885078289125948</c:v>
                </c:pt>
                <c:pt idx="133">
                  <c:v>15.979715883244918</c:v>
                </c:pt>
                <c:pt idx="134">
                  <c:v>16.074039075852401</c:v>
                </c:pt>
                <c:pt idx="135">
                  <c:v>16.168048197612336</c:v>
                </c:pt>
                <c:pt idx="136">
                  <c:v>16.261743564379223</c:v>
                </c:pt>
                <c:pt idx="137">
                  <c:v>16.355125477872111</c:v>
                </c:pt>
                <c:pt idx="138">
                  <c:v>16.448194226337876</c:v>
                </c:pt>
                <c:pt idx="139">
                  <c:v>16.540950085203754</c:v>
                </c:pt>
                <c:pt idx="140">
                  <c:v>16.633393317718966</c:v>
                </c:pt>
                <c:pt idx="141">
                  <c:v>16.725524175585377</c:v>
                </c:pt>
                <c:pt idx="142">
                  <c:v>16.817342899577113</c:v>
                </c:pt>
                <c:pt idx="143">
                  <c:v>16.908849720149057</c:v>
                </c:pt>
                <c:pt idx="144">
                  <c:v>17.000044858034173</c:v>
                </c:pt>
                <c:pt idx="145">
                  <c:v>17.090928524829618</c:v>
                </c:pt>
                <c:pt idx="146">
                  <c:v>17.181500923571587</c:v>
                </c:pt>
                <c:pt idx="147">
                  <c:v>17.271762249298867</c:v>
                </c:pt>
                <c:pt idx="148">
                  <c:v>17.361712689605088</c:v>
                </c:pt>
                <c:pt idx="149">
                  <c:v>17.451352425179664</c:v>
                </c:pt>
                <c:pt idx="150">
                  <c:v>17.540681630337385</c:v>
                </c:pt>
                <c:pt idx="151">
                  <c:v>17.629700473536737</c:v>
                </c:pt>
                <c:pt idx="152">
                  <c:v>17.718409117886882</c:v>
                </c:pt>
                <c:pt idx="153">
                  <c:v>17.806807721643384</c:v>
                </c:pt>
                <c:pt idx="154">
                  <c:v>17.894896438692676</c:v>
                </c:pt>
                <c:pt idx="155">
                  <c:v>17.982675419025327</c:v>
                </c:pt>
                <c:pt idx="156">
                  <c:v>18.07014480919813</c:v>
                </c:pt>
                <c:pt idx="157">
                  <c:v>18.157304752785095</c:v>
                </c:pt>
                <c:pt idx="158">
                  <c:v>18.244155390817362</c:v>
                </c:pt>
                <c:pt idx="159">
                  <c:v>18.33069686221214</c:v>
                </c:pt>
                <c:pt idx="160">
                  <c:v>18.416929304190713</c:v>
                </c:pt>
                <c:pt idx="161">
                  <c:v>18.502852852685606</c:v>
                </c:pt>
                <c:pt idx="162">
                  <c:v>18.588467642736983</c:v>
                </c:pt>
                <c:pt idx="163">
                  <c:v>18.673773808878355</c:v>
                </c:pt>
                <c:pt idx="164">
                  <c:v>18.758771485511723</c:v>
                </c:pt>
                <c:pt idx="165">
                  <c:v>18.843460807272201</c:v>
                </c:pt>
                <c:pt idx="166">
                  <c:v>18.927841909382263</c:v>
                </c:pt>
                <c:pt idx="167">
                  <c:v>19.011914927995686</c:v>
                </c:pt>
                <c:pt idx="168">
                  <c:v>19.095680000531331</c:v>
                </c:pt>
                <c:pt idx="169">
                  <c:v>19.179137265996825</c:v>
                </c:pt>
                <c:pt idx="170">
                  <c:v>19.262286865302315</c:v>
                </c:pt>
                <c:pt idx="171">
                  <c:v>19.345128941564347</c:v>
                </c:pt>
                <c:pt idx="172">
                  <c:v>19.427663640400066</c:v>
                </c:pt>
                <c:pt idx="173">
                  <c:v>19.509891110211782</c:v>
                </c:pt>
                <c:pt idx="174">
                  <c:v>19.591811502462082</c:v>
                </c:pt>
                <c:pt idx="175">
                  <c:v>19.673424971939593</c:v>
                </c:pt>
                <c:pt idx="176">
                  <c:v>19.754731677015524</c:v>
                </c:pt>
                <c:pt idx="177">
                  <c:v>19.835731779891137</c:v>
                </c:pt>
                <c:pt idx="178">
                  <c:v>19.916425446836243</c:v>
                </c:pt>
                <c:pt idx="179">
                  <c:v>19.996812848418898</c:v>
                </c:pt>
                <c:pt idx="180">
                  <c:v>20.076894159726404</c:v>
                </c:pt>
                <c:pt idx="181">
                  <c:v>20.156669560577757</c:v>
                </c:pt>
                <c:pt idx="182">
                  <c:v>20.236139235727709</c:v>
                </c:pt>
                <c:pt idx="183">
                  <c:v>20.315303375062516</c:v>
                </c:pt>
                <c:pt idx="184">
                  <c:v>20.394162173787596</c:v>
                </c:pt>
                <c:pt idx="185">
                  <c:v>20.472715832607154</c:v>
                </c:pt>
                <c:pt idx="186">
                  <c:v>20.550964557895966</c:v>
                </c:pt>
                <c:pt idx="187">
                  <c:v>20.628908561863451</c:v>
                </c:pt>
                <c:pt idx="188">
                  <c:v>20.706548062710144</c:v>
                </c:pt>
                <c:pt idx="189">
                  <c:v>20.78388328477676</c:v>
                </c:pt>
                <c:pt idx="190">
                  <c:v>20.860914458685929</c:v>
                </c:pt>
                <c:pt idx="191">
                  <c:v>20.937641821476792</c:v>
                </c:pt>
                <c:pt idx="192">
                  <c:v>21.014065616732555</c:v>
                </c:pt>
                <c:pt idx="193">
                  <c:v>21.090186094701185</c:v>
                </c:pt>
                <c:pt idx="194">
                  <c:v>21.16600351240934</c:v>
                </c:pt>
                <c:pt idx="195">
                  <c:v>21.241518133769699</c:v>
                </c:pt>
                <c:pt idx="196">
                  <c:v>21.31673022968182</c:v>
                </c:pt>
                <c:pt idx="197">
                  <c:v>21.391640078126663</c:v>
                </c:pt>
                <c:pt idx="198">
                  <c:v>21.466247964254904</c:v>
                </c:pt>
                <c:pt idx="199">
                  <c:v>21.540554180469204</c:v>
                </c:pt>
                <c:pt idx="200">
                  <c:v>21.614559026500515</c:v>
                </c:pt>
                <c:pt idx="201">
                  <c:v>21.688262809478612</c:v>
                </c:pt>
                <c:pt idx="202">
                  <c:v>21.76166584399693</c:v>
                </c:pt>
                <c:pt idx="203">
                  <c:v>21.834768452171897</c:v>
                </c:pt>
                <c:pt idx="204">
                  <c:v>21.907570963696809</c:v>
                </c:pt>
                <c:pt idx="205">
                  <c:v>21.980073715890473</c:v>
                </c:pt>
                <c:pt idx="206">
                  <c:v>22.052277053740646</c:v>
                </c:pt>
                <c:pt idx="207">
                  <c:v>22.124181329942488</c:v>
                </c:pt>
                <c:pt idx="208">
                  <c:v>22.195786904932067</c:v>
                </c:pt>
                <c:pt idx="209">
                  <c:v>22.267094146915113</c:v>
                </c:pt>
                <c:pt idx="210">
                  <c:v>22.338103431891092</c:v>
                </c:pt>
                <c:pt idx="211">
                  <c:v>22.40881514367274</c:v>
                </c:pt>
                <c:pt idx="212">
                  <c:v>22.479229673901173</c:v>
                </c:pt>
                <c:pt idx="213">
                  <c:v>22.549347422056702</c:v>
                </c:pt>
                <c:pt idx="214">
                  <c:v>22.619168795465431</c:v>
                </c:pt>
                <c:pt idx="215">
                  <c:v>22.688694209301804</c:v>
                </c:pt>
                <c:pt idx="216">
                  <c:v>22.757924086587185</c:v>
                </c:pt>
                <c:pt idx="217">
                  <c:v>22.826858858184558</c:v>
                </c:pt>
                <c:pt idx="218">
                  <c:v>22.895498962789521</c:v>
                </c:pt>
                <c:pt idx="219">
                  <c:v>22.963844846917624</c:v>
                </c:pt>
                <c:pt idx="220">
                  <c:v>23.031896964888183</c:v>
                </c:pt>
                <c:pt idx="221">
                  <c:v>23.099655778804671</c:v>
                </c:pt>
                <c:pt idx="222">
                  <c:v>23.167121758531792</c:v>
                </c:pt>
                <c:pt idx="223">
                  <c:v>23.234295381669334</c:v>
                </c:pt>
                <c:pt idx="224">
                  <c:v>23.301177133522913</c:v>
                </c:pt>
                <c:pt idx="225">
                  <c:v>23.36776750707169</c:v>
                </c:pt>
                <c:pt idx="226">
                  <c:v>23.434067002933173</c:v>
                </c:pt>
                <c:pt idx="227">
                  <c:v>23.500076129325191</c:v>
                </c:pt>
                <c:pt idx="228">
                  <c:v>23.565795402025149</c:v>
                </c:pt>
                <c:pt idx="229">
                  <c:v>23.631225344326626</c:v>
                </c:pt>
                <c:pt idx="230">
                  <c:v>23.696366486993451</c:v>
                </c:pt>
                <c:pt idx="231">
                  <c:v>23.761219368211293</c:v>
                </c:pt>
                <c:pt idx="232">
                  <c:v>23.825784533536918</c:v>
                </c:pt>
                <c:pt idx="233">
                  <c:v>23.890062535845129</c:v>
                </c:pt>
                <c:pt idx="234">
                  <c:v>23.954053935273532</c:v>
                </c:pt>
                <c:pt idx="235">
                  <c:v>24.017759299165178</c:v>
                </c:pt>
                <c:pt idx="236">
                  <c:v>24.081179202009181</c:v>
                </c:pt>
                <c:pt idx="237">
                  <c:v>24.144314225379382</c:v>
                </c:pt>
                <c:pt idx="238">
                  <c:v>24.207164957871125</c:v>
                </c:pt>
                <c:pt idx="239">
                  <c:v>24.26973199503627</c:v>
                </c:pt>
                <c:pt idx="240">
                  <c:v>24.332015939316452</c:v>
                </c:pt>
                <c:pt idx="241">
                  <c:v>24.394017399974722</c:v>
                </c:pt>
                <c:pt idx="242">
                  <c:v>24.455736993025599</c:v>
                </c:pt>
                <c:pt idx="243">
                  <c:v>24.51717534116364</c:v>
                </c:pt>
                <c:pt idx="244">
                  <c:v>24.578333073690555</c:v>
                </c:pt>
                <c:pt idx="245">
                  <c:v>24.639210826440976</c:v>
                </c:pt>
                <c:pt idx="246">
                  <c:v>24.699809241706934</c:v>
                </c:pt>
                <c:pt idx="247">
                  <c:v>24.760128968161094</c:v>
                </c:pt>
                <c:pt idx="248">
                  <c:v>24.820170660778839</c:v>
                </c:pt>
                <c:pt idx="249">
                  <c:v>24.879934980759245</c:v>
                </c:pt>
                <c:pt idx="250">
                  <c:v>24.939422595445013</c:v>
                </c:pt>
                <c:pt idx="251">
                  <c:v>24.998634178241431</c:v>
                </c:pt>
                <c:pt idx="252">
                  <c:v>25.057570408534403</c:v>
                </c:pt>
                <c:pt idx="253">
                  <c:v>25.116231971607625</c:v>
                </c:pt>
                <c:pt idx="254">
                  <c:v>25.174619558558952</c:v>
                </c:pt>
                <c:pt idx="255">
                  <c:v>25.232733866216002</c:v>
                </c:pt>
                <c:pt idx="256">
                  <c:v>25.29057559705107</c:v>
                </c:pt>
                <c:pt idx="257">
                  <c:v>25.348145459095402</c:v>
                </c:pt>
                <c:pt idx="258">
                  <c:v>25.405444165852863</c:v>
                </c:pt>
                <c:pt idx="259">
                  <c:v>25.462472436213059</c:v>
                </c:pt>
                <c:pt idx="260">
                  <c:v>25.519230994363969</c:v>
                </c:pt>
                <c:pt idx="261">
                  <c:v>25.575720569704124</c:v>
                </c:pt>
                <c:pt idx="262">
                  <c:v>25.631941896754384</c:v>
                </c:pt>
                <c:pt idx="263">
                  <c:v>25.687895715069349</c:v>
                </c:pt>
                <c:pt idx="264">
                  <c:v>25.743582769148475</c:v>
                </c:pt>
                <c:pt idx="265">
                  <c:v>25.799003808346892</c:v>
                </c:pt>
                <c:pt idx="266">
                  <c:v>25.854159586786015</c:v>
                </c:pt>
                <c:pt idx="267">
                  <c:v>25.909050863263946</c:v>
                </c:pt>
                <c:pt idx="268">
                  <c:v>25.963678401165748</c:v>
                </c:pt>
                <c:pt idx="269">
                  <c:v>26.018042968373578</c:v>
                </c:pt>
                <c:pt idx="270">
                  <c:v>26.072145337176778</c:v>
                </c:pt>
              </c:numCache>
            </c:numRef>
          </c:xVal>
          <c:yVal>
            <c:numRef>
              <c:f>'16ft'!$H$19:$H$289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5144"/>
        <c:axId val="610865536"/>
      </c:scatterChart>
      <c:valAx>
        <c:axId val="61086514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5536"/>
        <c:crosses val="max"/>
        <c:crossBetween val="midCat"/>
        <c:majorUnit val="2"/>
      </c:valAx>
      <c:valAx>
        <c:axId val="61086553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514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'17ft'!$E$18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0.1580085299936165</c:v>
                </c:pt>
                <c:pt idx="2">
                  <c:v>0.31512652896313298</c:v>
                </c:pt>
                <c:pt idx="3">
                  <c:v>0.47136710829714479</c:v>
                </c:pt>
                <c:pt idx="4">
                  <c:v>0.62674310055152438</c:v>
                </c:pt>
                <c:pt idx="5">
                  <c:v>0.78126706659743062</c:v>
                </c:pt>
                <c:pt idx="6">
                  <c:v>0.93495130252233372</c:v>
                </c:pt>
                <c:pt idx="7">
                  <c:v>1.0878078462938694</c:v>
                </c:pt>
                <c:pt idx="8">
                  <c:v>1.2398484841958877</c:v>
                </c:pt>
                <c:pt idx="9">
                  <c:v>1.3910847570456346</c:v>
                </c:pt>
                <c:pt idx="10">
                  <c:v>1.5415279662006027</c:v>
                </c:pt>
                <c:pt idx="11">
                  <c:v>1.6911891793632035</c:v>
                </c:pt>
                <c:pt idx="12">
                  <c:v>1.8400792361910547</c:v>
                </c:pt>
                <c:pt idx="13">
                  <c:v>1.9882087537203337</c:v>
                </c:pt>
                <c:pt idx="14">
                  <c:v>2.1355881316093188</c:v>
                </c:pt>
                <c:pt idx="15">
                  <c:v>2.282227557208941</c:v>
                </c:pt>
                <c:pt idx="16">
                  <c:v>2.428137010466866</c:v>
                </c:pt>
                <c:pt idx="17">
                  <c:v>2.5733262686713614</c:v>
                </c:pt>
                <c:pt idx="18">
                  <c:v>2.7178049110409326</c:v>
                </c:pt>
                <c:pt idx="19">
                  <c:v>2.8615823231654662</c:v>
                </c:pt>
                <c:pt idx="20">
                  <c:v>3.0046677013043834</c:v>
                </c:pt>
                <c:pt idx="21">
                  <c:v>3.1470700565470815</c:v>
                </c:pt>
                <c:pt idx="22">
                  <c:v>3.2887982188407254</c:v>
                </c:pt>
                <c:pt idx="23">
                  <c:v>3.4298608408902571</c:v>
                </c:pt>
                <c:pt idx="24">
                  <c:v>3.5702664019352914</c:v>
                </c:pt>
                <c:pt idx="25">
                  <c:v>3.7100232114083882</c:v>
                </c:pt>
                <c:pt idx="26">
                  <c:v>3.8491394124790186</c:v>
                </c:pt>
                <c:pt idx="27">
                  <c:v>3.9876229854873761</c:v>
                </c:pt>
                <c:pt idx="28">
                  <c:v>4.1254817512720319</c:v>
                </c:pt>
                <c:pt idx="29">
                  <c:v>4.2627233743952777</c:v>
                </c:pt>
                <c:pt idx="30">
                  <c:v>4.3993553662698703</c:v>
                </c:pt>
                <c:pt idx="31">
                  <c:v>4.5353850881907469</c:v>
                </c:pt>
                <c:pt idx="32">
                  <c:v>4.6708197542751586</c:v>
                </c:pt>
                <c:pt idx="33">
                  <c:v>4.8056664343145474</c:v>
                </c:pt>
                <c:pt idx="34">
                  <c:v>4.9399320565413802</c:v>
                </c:pt>
                <c:pt idx="35">
                  <c:v>5.0736234103140365</c:v>
                </c:pt>
                <c:pt idx="36">
                  <c:v>5.2067471487227515</c:v>
                </c:pt>
                <c:pt idx="37">
                  <c:v>5.3393097911195078</c:v>
                </c:pt>
                <c:pt idx="38">
                  <c:v>5.4713177255746848</c:v>
                </c:pt>
                <c:pt idx="39">
                  <c:v>5.6027772112631711</c:v>
                </c:pt>
                <c:pt idx="40">
                  <c:v>5.7336943807825813</c:v>
                </c:pt>
                <c:pt idx="41">
                  <c:v>5.8640752424061091</c:v>
                </c:pt>
                <c:pt idx="42">
                  <c:v>5.9939256822724944</c:v>
                </c:pt>
                <c:pt idx="43">
                  <c:v>6.1232514665154962</c:v>
                </c:pt>
                <c:pt idx="44">
                  <c:v>6.2520582433351928</c:v>
                </c:pt>
                <c:pt idx="45">
                  <c:v>6.3803515450133643</c:v>
                </c:pt>
                <c:pt idx="46">
                  <c:v>6.5081367898751514</c:v>
                </c:pt>
                <c:pt idx="47">
                  <c:v>6.6354192841991075</c:v>
                </c:pt>
                <c:pt idx="48">
                  <c:v>6.7622042240777205</c:v>
                </c:pt>
                <c:pt idx="49">
                  <c:v>6.8884966972304111</c:v>
                </c:pt>
                <c:pt idx="50">
                  <c:v>7.0143016847709578</c:v>
                </c:pt>
                <c:pt idx="51">
                  <c:v>7.1396240629312491</c:v>
                </c:pt>
                <c:pt idx="52">
                  <c:v>7.2644686047432172</c:v>
                </c:pt>
                <c:pt idx="53">
                  <c:v>7.388839981680742</c:v>
                </c:pt>
                <c:pt idx="54">
                  <c:v>7.5127427652632806</c:v>
                </c:pt>
                <c:pt idx="55">
                  <c:v>7.6361814286229173</c:v>
                </c:pt>
                <c:pt idx="56">
                  <c:v>7.7591603480365006</c:v>
                </c:pt>
                <c:pt idx="57">
                  <c:v>7.8816838044244637</c:v>
                </c:pt>
                <c:pt idx="58">
                  <c:v>8.0037559848179018</c:v>
                </c:pt>
                <c:pt idx="59">
                  <c:v>8.1253809837954272</c:v>
                </c:pt>
                <c:pt idx="60">
                  <c:v>8.2465628048912816</c:v>
                </c:pt>
                <c:pt idx="61">
                  <c:v>8.3673053619761451</c:v>
                </c:pt>
                <c:pt idx="62">
                  <c:v>8.4876124806120234</c:v>
                </c:pt>
                <c:pt idx="63">
                  <c:v>8.6074878993825923</c:v>
                </c:pt>
                <c:pt idx="64">
                  <c:v>8.7269352712002828</c:v>
                </c:pt>
                <c:pt idx="65">
                  <c:v>8.8459581645914049</c:v>
                </c:pt>
                <c:pt idx="66">
                  <c:v>8.964560064960521</c:v>
                </c:pt>
                <c:pt idx="67">
                  <c:v>9.0827443758352668</c:v>
                </c:pt>
                <c:pt idx="68">
                  <c:v>9.2005144200927731</c:v>
                </c:pt>
                <c:pt idx="69">
                  <c:v>9.3178734411687891</c:v>
                </c:pt>
                <c:pt idx="70">
                  <c:v>9.4348246042505739</c:v>
                </c:pt>
                <c:pt idx="71">
                  <c:v>9.5513709974545939</c:v>
                </c:pt>
                <c:pt idx="72">
                  <c:v>9.6675156329899927</c:v>
                </c:pt>
                <c:pt idx="73">
                  <c:v>9.7832614483087976</c:v>
                </c:pt>
                <c:pt idx="74">
                  <c:v>9.8986113072437458</c:v>
                </c:pt>
                <c:pt idx="75">
                  <c:v>10.013568001134603</c:v>
                </c:pt>
                <c:pt idx="76">
                  <c:v>10.128134249943788</c:v>
                </c:pt>
                <c:pt idx="77">
                  <c:v>10.24231270336208</c:v>
                </c:pt>
                <c:pt idx="78">
                  <c:v>10.356105941905145</c:v>
                </c:pt>
                <c:pt idx="79">
                  <c:v>10.469516478001568</c:v>
                </c:pt>
                <c:pt idx="80">
                  <c:v>10.582546757073045</c:v>
                </c:pt>
                <c:pt idx="81">
                  <c:v>10.695199158607352</c:v>
                </c:pt>
                <c:pt idx="82">
                  <c:v>10.80747599722463</c:v>
                </c:pt>
                <c:pt idx="83">
                  <c:v>10.919379523737538</c:v>
                </c:pt>
                <c:pt idx="84">
                  <c:v>11.030911926205746</c:v>
                </c:pt>
                <c:pt idx="85">
                  <c:v>11.142075330985202</c:v>
                </c:pt>
                <c:pt idx="86">
                  <c:v>11.25287180377258</c:v>
                </c:pt>
                <c:pt idx="87">
                  <c:v>11.363303350645268</c:v>
                </c:pt>
                <c:pt idx="88">
                  <c:v>11.473371919097215</c:v>
                </c:pt>
                <c:pt idx="89">
                  <c:v>11.583079399070916</c:v>
                </c:pt>
                <c:pt idx="90">
                  <c:v>11.692427623985779</c:v>
                </c:pt>
                <c:pt idx="91">
                  <c:v>11.801418371763063</c:v>
                </c:pt>
                <c:pt idx="92">
                  <c:v>11.910053365847586</c:v>
                </c:pt>
                <c:pt idx="93">
                  <c:v>12.018334276226298</c:v>
                </c:pt>
                <c:pt idx="94">
                  <c:v>12.126262720443837</c:v>
                </c:pt>
                <c:pt idx="95">
                  <c:v>12.233840264615122</c:v>
                </c:pt>
                <c:pt idx="96">
                  <c:v>12.341068424435015</c:v>
                </c:pt>
                <c:pt idx="97">
                  <c:v>12.447948666185054</c:v>
                </c:pt>
                <c:pt idx="98">
                  <c:v>12.554482407737211</c:v>
                </c:pt>
                <c:pt idx="99">
                  <c:v>12.660671019554636</c:v>
                </c:pt>
                <c:pt idx="100">
                  <c:v>12.766515825689281</c:v>
                </c:pt>
                <c:pt idx="101">
                  <c:v>12.872018104776309</c:v>
                </c:pt>
                <c:pt idx="102">
                  <c:v>12.977179091025139</c:v>
                </c:pt>
                <c:pt idx="103">
                  <c:v>13.081999975206967</c:v>
                </c:pt>
                <c:pt idx="104">
                  <c:v>13.186481905638596</c:v>
                </c:pt>
                <c:pt idx="105">
                  <c:v>13.29062598916237</c:v>
                </c:pt>
                <c:pt idx="106">
                  <c:v>13.394433292121994</c:v>
                </c:pt>
                <c:pt idx="107">
                  <c:v>13.497904841334005</c:v>
                </c:pt>
                <c:pt idx="108">
                  <c:v>13.601041625054672</c:v>
                </c:pt>
                <c:pt idx="109">
                  <c:v>13.703844593942023</c:v>
                </c:pt>
                <c:pt idx="110">
                  <c:v>13.806314662012783</c:v>
                </c:pt>
                <c:pt idx="111">
                  <c:v>13.9084527075939</c:v>
                </c:pt>
                <c:pt idx="112">
                  <c:v>14.010259574268405</c:v>
                </c:pt>
                <c:pt idx="113">
                  <c:v>14.111736071815287</c:v>
                </c:pt>
                <c:pt idx="114">
                  <c:v>14.212882977143114</c:v>
                </c:pt>
                <c:pt idx="115">
                  <c:v>14.313701035217079</c:v>
                </c:pt>
                <c:pt idx="116">
                  <c:v>14.414190959979184</c:v>
                </c:pt>
                <c:pt idx="117">
                  <c:v>14.514353435261247</c:v>
                </c:pt>
                <c:pt idx="118">
                  <c:v>14.614189115690445</c:v>
                </c:pt>
                <c:pt idx="119">
                  <c:v>14.713698627587082</c:v>
                </c:pt>
                <c:pt idx="120">
                  <c:v>14.812882569854292</c:v>
                </c:pt>
                <c:pt idx="121">
                  <c:v>14.911741514859388</c:v>
                </c:pt>
                <c:pt idx="122">
                  <c:v>15.010276009306564</c:v>
                </c:pt>
                <c:pt idx="123">
                  <c:v>15.108486575100669</c:v>
                </c:pt>
                <c:pt idx="124">
                  <c:v>15.206373710201795</c:v>
                </c:pt>
                <c:pt idx="125">
                  <c:v>15.303937889470394</c:v>
                </c:pt>
                <c:pt idx="126">
                  <c:v>15.401179565502671</c:v>
                </c:pt>
                <c:pt idx="127">
                  <c:v>15.498099169456028</c:v>
                </c:pt>
                <c:pt idx="128">
                  <c:v>15.594697111864283</c:v>
                </c:pt>
                <c:pt idx="129">
                  <c:v>15.690973783442473</c:v>
                </c:pt>
                <c:pt idx="130">
                  <c:v>15.786929555880995</c:v>
                </c:pt>
                <c:pt idx="131">
                  <c:v>15.882564782628902</c:v>
                </c:pt>
                <c:pt idx="132">
                  <c:v>15.97787979966615</c:v>
                </c:pt>
                <c:pt idx="133">
                  <c:v>16.072874926264603</c:v>
                </c:pt>
                <c:pt idx="134">
                  <c:v>16.167550465737659</c:v>
                </c:pt>
                <c:pt idx="135">
                  <c:v>16.26190670617828</c:v>
                </c:pt>
                <c:pt idx="136">
                  <c:v>16.355943921185361</c:v>
                </c:pt>
                <c:pt idx="137">
                  <c:v>16.449662370578213</c:v>
                </c:pt>
                <c:pt idx="138">
                  <c:v>16.543062301099116</c:v>
                </c:pt>
                <c:pt idx="139">
                  <c:v>16.63614394710379</c:v>
                </c:pt>
                <c:pt idx="140">
                  <c:v>16.728907531239681</c:v>
                </c:pt>
                <c:pt idx="141">
                  <c:v>16.821353265112013</c:v>
                </c:pt>
                <c:pt idx="142">
                  <c:v>16.913481349937499</c:v>
                </c:pt>
                <c:pt idx="143">
                  <c:v>17.005291977185657</c:v>
                </c:pt>
                <c:pt idx="144">
                  <c:v>17.096785329207687</c:v>
                </c:pt>
                <c:pt idx="145">
                  <c:v>17.187961579852864</c:v>
                </c:pt>
                <c:pt idx="146">
                  <c:v>17.278820895072421</c:v>
                </c:pt>
                <c:pt idx="147">
                  <c:v>17.369363433510895</c:v>
                </c:pt>
                <c:pt idx="148">
                  <c:v>17.45958934708494</c:v>
                </c:pt>
                <c:pt idx="149">
                  <c:v>17.549498781549602</c:v>
                </c:pt>
                <c:pt idx="150">
                  <c:v>17.639091877052078</c:v>
                </c:pt>
                <c:pt idx="151">
                  <c:v>17.728368768672958</c:v>
                </c:pt>
                <c:pt idx="152">
                  <c:v>17.817329586955005</c:v>
                </c:pt>
                <c:pt idx="153">
                  <c:v>17.9059744584195</c:v>
                </c:pt>
                <c:pt idx="154">
                  <c:v>17.994303506070207</c:v>
                </c:pt>
                <c:pt idx="155">
                  <c:v>18.082316849884993</c:v>
                </c:pt>
                <c:pt idx="156">
                  <c:v>18.170014607295204</c:v>
                </c:pt>
                <c:pt idx="157">
                  <c:v>18.257396893652821</c:v>
                </c:pt>
                <c:pt idx="158">
                  <c:v>18.344463822685519</c:v>
                </c:pt>
                <c:pt idx="159">
                  <c:v>18.431215506939683</c:v>
                </c:pt>
                <c:pt idx="160">
                  <c:v>18.517652058211482</c:v>
                </c:pt>
                <c:pt idx="161">
                  <c:v>18.603773587966096</c:v>
                </c:pt>
                <c:pt idx="162">
                  <c:v>18.689580207745205</c:v>
                </c:pt>
                <c:pt idx="163">
                  <c:v>18.775072029562828</c:v>
                </c:pt>
                <c:pt idx="164">
                  <c:v>18.860249166289655</c:v>
                </c:pt>
                <c:pt idx="165">
                  <c:v>18.945111732025964</c:v>
                </c:pt>
                <c:pt idx="166">
                  <c:v>19.029659842463239</c:v>
                </c:pt>
                <c:pt idx="167">
                  <c:v>19.113893615234659</c:v>
                </c:pt>
                <c:pt idx="168">
                  <c:v>19.19781317025453</c:v>
                </c:pt>
                <c:pt idx="169">
                  <c:v>19.281418630046833</c:v>
                </c:pt>
                <c:pt idx="170">
                  <c:v>19.364710120062998</c:v>
                </c:pt>
                <c:pt idx="171">
                  <c:v>19.447687768989073</c:v>
                </c:pt>
                <c:pt idx="172">
                  <c:v>19.530351709042403</c:v>
                </c:pt>
                <c:pt idx="173">
                  <c:v>19.612702076257968</c:v>
                </c:pt>
                <c:pt idx="174">
                  <c:v>19.694739010764533</c:v>
                </c:pt>
                <c:pt idx="175">
                  <c:v>19.776462657050768</c:v>
                </c:pt>
                <c:pt idx="176">
                  <c:v>19.857873164221463</c:v>
                </c:pt>
                <c:pt idx="177">
                  <c:v>19.938970686244001</c:v>
                </c:pt>
                <c:pt idx="178">
                  <c:v>20.019755382185259</c:v>
                </c:pt>
                <c:pt idx="179">
                  <c:v>20.100227416439061</c:v>
                </c:pt>
                <c:pt idx="180">
                  <c:v>20.180386958944364</c:v>
                </c:pt>
                <c:pt idx="181">
                  <c:v>20.260234185394321</c:v>
                </c:pt>
                <c:pt idx="182">
                  <c:v>20.339769277436368</c:v>
                </c:pt>
                <c:pt idx="183">
                  <c:v>20.418992422863521</c:v>
                </c:pt>
                <c:pt idx="184">
                  <c:v>20.497903815797017</c:v>
                </c:pt>
                <c:pt idx="185">
                  <c:v>20.576503656860446</c:v>
                </c:pt>
                <c:pt idx="186">
                  <c:v>20.654792153345571</c:v>
                </c:pt>
                <c:pt idx="187">
                  <c:v>20.732769519369963</c:v>
                </c:pt>
                <c:pt idx="188">
                  <c:v>20.810435976026611</c:v>
                </c:pt>
                <c:pt idx="189">
                  <c:v>20.887791751525668</c:v>
                </c:pt>
                <c:pt idx="190">
                  <c:v>20.964837081328511</c:v>
                </c:pt>
                <c:pt idx="191">
                  <c:v>21.041572208274218</c:v>
                </c:pt>
                <c:pt idx="192">
                  <c:v>21.117997382698679</c:v>
                </c:pt>
                <c:pt idx="193">
                  <c:v>21.194112862546447</c:v>
                </c:pt>
                <c:pt idx="194">
                  <c:v>21.269918913475525</c:v>
                </c:pt>
                <c:pt idx="195">
                  <c:v>21.345415808955188</c:v>
                </c:pt>
                <c:pt idx="196">
                  <c:v>21.420603830357059</c:v>
                </c:pt>
                <c:pt idx="197">
                  <c:v>21.495483267039532</c:v>
                </c:pt>
                <c:pt idx="198">
                  <c:v>21.570054416425716</c:v>
                </c:pt>
                <c:pt idx="199">
                  <c:v>21.644317584075058</c:v>
                </c:pt>
                <c:pt idx="200">
                  <c:v>21.718273083748773</c:v>
                </c:pt>
                <c:pt idx="201">
                  <c:v>21.791921237469243</c:v>
                </c:pt>
                <c:pt idx="202">
                  <c:v>21.865262375573508</c:v>
                </c:pt>
                <c:pt idx="203">
                  <c:v>21.93829683676103</c:v>
                </c:pt>
                <c:pt idx="204">
                  <c:v>22.011024968135821</c:v>
                </c:pt>
                <c:pt idx="205">
                  <c:v>22.083447125243136</c:v>
                </c:pt>
                <c:pt idx="206">
                  <c:v>22.155563672100797</c:v>
                </c:pt>
                <c:pt idx="207">
                  <c:v>22.227374981225367</c:v>
                </c:pt>
                <c:pt idx="208">
                  <c:v>22.298881433653232</c:v>
                </c:pt>
                <c:pt idx="209">
                  <c:v>22.370083418956792</c:v>
                </c:pt>
                <c:pt idx="210">
                  <c:v>22.440981335255838</c:v>
                </c:pt>
                <c:pt idx="211">
                  <c:v>22.511575589224289</c:v>
                </c:pt>
                <c:pt idx="212">
                  <c:v>22.581866596092386</c:v>
                </c:pt>
                <c:pt idx="213">
                  <c:v>22.651854779644495</c:v>
                </c:pt>
                <c:pt idx="214">
                  <c:v>22.721540572212625</c:v>
                </c:pt>
                <c:pt idx="215">
                  <c:v>22.790924414665799</c:v>
                </c:pt>
                <c:pt idx="216">
                  <c:v>22.860006756395396</c:v>
                </c:pt>
                <c:pt idx="217">
                  <c:v>22.928788055296589</c:v>
                </c:pt>
                <c:pt idx="218">
                  <c:v>22.997268777745969</c:v>
                </c:pt>
                <c:pt idx="219">
                  <c:v>23.065449398575527</c:v>
                </c:pt>
                <c:pt idx="220">
                  <c:v>23.133330401043054</c:v>
                </c:pt>
                <c:pt idx="221">
                  <c:v>23.200912276799109</c:v>
                </c:pt>
                <c:pt idx="222">
                  <c:v>23.268195525850643</c:v>
                </c:pt>
                <c:pt idx="223">
                  <c:v>23.335180656521409</c:v>
                </c:pt>
                <c:pt idx="224">
                  <c:v>23.401868185409246</c:v>
                </c:pt>
                <c:pt idx="225">
                  <c:v>23.468258637340366</c:v>
                </c:pt>
                <c:pt idx="226">
                  <c:v>23.534352545320726</c:v>
                </c:pt>
                <c:pt idx="227">
                  <c:v>23.600150450484591</c:v>
                </c:pt>
                <c:pt idx="228">
                  <c:v>23.665652902040414</c:v>
                </c:pt>
                <c:pt idx="229">
                  <c:v>23.730860457214092</c:v>
                </c:pt>
                <c:pt idx="230">
                  <c:v>23.79577368118974</c:v>
                </c:pt>
                <c:pt idx="231">
                  <c:v>23.860393147048029</c:v>
                </c:pt>
                <c:pt idx="232">
                  <c:v>23.924719435702222</c:v>
                </c:pt>
                <c:pt idx="233">
                  <c:v>23.988753135831985</c:v>
                </c:pt>
                <c:pt idx="234">
                  <c:v>24.052494843815062</c:v>
                </c:pt>
                <c:pt idx="235">
                  <c:v>24.115945163656896</c:v>
                </c:pt>
                <c:pt idx="236">
                  <c:v>24.179104706918309</c:v>
                </c:pt>
                <c:pt idx="237">
                  <c:v>24.241974092641293</c:v>
                </c:pt>
                <c:pt idx="238">
                  <c:v>24.304553947273007</c:v>
                </c:pt>
                <c:pt idx="239">
                  <c:v>24.366844904588078</c:v>
                </c:pt>
                <c:pt idx="240">
                  <c:v>24.42884760560927</c:v>
                </c:pt>
                <c:pt idx="241">
                  <c:v>24.490562698526595</c:v>
                </c:pt>
                <c:pt idx="242">
                  <c:v>24.551990838614955</c:v>
                </c:pt>
                <c:pt idx="243">
                  <c:v>24.61313268815038</c:v>
                </c:pt>
                <c:pt idx="244">
                  <c:v>24.673988916324948</c:v>
                </c:pt>
                <c:pt idx="245">
                  <c:v>24.734560199160448</c:v>
                </c:pt>
                <c:pt idx="246">
                  <c:v>24.794847219420863</c:v>
                </c:pt>
                <c:pt idx="247">
                  <c:v>24.854850666523717</c:v>
                </c:pt>
                <c:pt idx="248">
                  <c:v>24.914571236450417</c:v>
                </c:pt>
                <c:pt idx="249">
                  <c:v>24.974009631655566</c:v>
                </c:pt>
                <c:pt idx="250">
                  <c:v>25.033166560975385</c:v>
                </c:pt>
                <c:pt idx="251">
                  <c:v>25.092042739535277</c:v>
                </c:pt>
                <c:pt idx="252">
                  <c:v>25.150638888656594</c:v>
                </c:pt>
                <c:pt idx="253">
                  <c:v>25.208955735762661</c:v>
                </c:pt>
                <c:pt idx="254">
                  <c:v>25.26699401428414</c:v>
                </c:pt>
                <c:pt idx="255">
                  <c:v>25.324754463563753</c:v>
                </c:pt>
                <c:pt idx="256">
                  <c:v>25.382237828760463</c:v>
                </c:pt>
                <c:pt idx="257">
                  <c:v>25.439444860753127</c:v>
                </c:pt>
                <c:pt idx="258">
                  <c:v>25.496376316043701</c:v>
                </c:pt>
                <c:pt idx="259">
                  <c:v>25.553032956660029</c:v>
                </c:pt>
                <c:pt idx="260">
                  <c:v>25.60941555005828</c:v>
                </c:pt>
                <c:pt idx="261">
                  <c:v>25.665524869025084</c:v>
                </c:pt>
                <c:pt idx="262">
                  <c:v>25.721361691579386</c:v>
                </c:pt>
                <c:pt idx="263">
                  <c:v>25.776926800874108</c:v>
                </c:pt>
                <c:pt idx="264">
                  <c:v>25.832220985097624</c:v>
                </c:pt>
                <c:pt idx="265">
                  <c:v>25.887245037375113</c:v>
                </c:pt>
                <c:pt idx="266">
                  <c:v>25.941999755669823</c:v>
                </c:pt>
                <c:pt idx="267">
                  <c:v>25.996485942684298</c:v>
                </c:pt>
                <c:pt idx="268">
                  <c:v>26.050704405761593</c:v>
                </c:pt>
                <c:pt idx="269">
                  <c:v>26.104655956786527</c:v>
                </c:pt>
                <c:pt idx="270">
                  <c:v>26.158341412087005</c:v>
                </c:pt>
              </c:numCache>
            </c:numRef>
          </c:xVal>
          <c:yVal>
            <c:numRef>
              <c:f>'17ft'!$E$19:$E$289</c:f>
              <c:numCache>
                <c:formatCode>General</c:formatCode>
                <c:ptCount val="271"/>
                <c:pt idx="0">
                  <c:v>2.0800967012819505</c:v>
                </c:pt>
                <c:pt idx="1">
                  <c:v>2.1869712036672415</c:v>
                </c:pt>
                <c:pt idx="2">
                  <c:v>2.2920461546639448</c:v>
                </c:pt>
                <c:pt idx="3">
                  <c:v>2.3953371086081217</c:v>
                </c:pt>
                <c:pt idx="4">
                  <c:v>2.4968592726667693</c:v>
                </c:pt>
                <c:pt idx="5">
                  <c:v>2.5966275161404195</c:v>
                </c:pt>
                <c:pt idx="6">
                  <c:v>2.6946563794642078</c:v>
                </c:pt>
                <c:pt idx="7">
                  <c:v>2.7909600829198475</c:v>
                </c:pt>
                <c:pt idx="8">
                  <c:v>2.8855525350703735</c:v>
                </c:pt>
                <c:pt idx="9">
                  <c:v>2.9784473409289802</c:v>
                </c:pt>
                <c:pt idx="10">
                  <c:v>3.0696578098727745</c:v>
                </c:pt>
                <c:pt idx="11">
                  <c:v>3.159196963311778</c:v>
                </c:pt>
                <c:pt idx="12">
                  <c:v>3.2470775421230567</c:v>
                </c:pt>
                <c:pt idx="13">
                  <c:v>3.3333120138594223</c:v>
                </c:pt>
                <c:pt idx="14">
                  <c:v>3.4179125797417371</c:v>
                </c:pt>
                <c:pt idx="15">
                  <c:v>3.5008911814434565</c:v>
                </c:pt>
                <c:pt idx="16">
                  <c:v>3.5822595076756865</c:v>
                </c:pt>
                <c:pt idx="17">
                  <c:v>3.6620290005806595</c:v>
                </c:pt>
                <c:pt idx="18">
                  <c:v>3.7402108619412129</c:v>
                </c:pt>
                <c:pt idx="19">
                  <c:v>3.8168160592135245</c:v>
                </c:pt>
                <c:pt idx="20">
                  <c:v>3.891855331390059</c:v>
                </c:pt>
                <c:pt idx="21">
                  <c:v>3.9653391946993861</c:v>
                </c:pt>
                <c:pt idx="22">
                  <c:v>4.0372779481492591</c:v>
                </c:pt>
                <c:pt idx="23">
                  <c:v>4.1076816789190751</c:v>
                </c:pt>
                <c:pt idx="24">
                  <c:v>4.176560267607587</c:v>
                </c:pt>
                <c:pt idx="25">
                  <c:v>4.2439233933415021</c:v>
                </c:pt>
                <c:pt idx="26">
                  <c:v>4.3097805387503652</c:v>
                </c:pt>
                <c:pt idx="27">
                  <c:v>4.37414099481291</c:v>
                </c:pt>
                <c:pt idx="28">
                  <c:v>4.4370138655798614</c:v>
                </c:pt>
                <c:pt idx="29">
                  <c:v>4.4984080727779441</c:v>
                </c:pt>
                <c:pt idx="30">
                  <c:v>4.5583323602997012</c:v>
                </c:pt>
                <c:pt idx="31">
                  <c:v>4.6167952985835026</c:v>
                </c:pt>
                <c:pt idx="32">
                  <c:v>4.6738052888879755</c:v>
                </c:pt>
                <c:pt idx="33">
                  <c:v>4.72937056746491</c:v>
                </c:pt>
                <c:pt idx="34">
                  <c:v>4.7834992096345221</c:v>
                </c:pt>
                <c:pt idx="35">
                  <c:v>4.8361991337668169</c:v>
                </c:pt>
                <c:pt idx="36">
                  <c:v>4.8874781051726348</c:v>
                </c:pt>
                <c:pt idx="37">
                  <c:v>4.9373437399078179</c:v>
                </c:pt>
                <c:pt idx="38">
                  <c:v>4.9858035084937997</c:v>
                </c:pt>
                <c:pt idx="39">
                  <c:v>5.0328647395577857</c:v>
                </c:pt>
                <c:pt idx="40">
                  <c:v>5.0785346233955568</c:v>
                </c:pt>
                <c:pt idx="41">
                  <c:v>5.1228202154598126</c:v>
                </c:pt>
                <c:pt idx="42">
                  <c:v>5.1657284397768439</c:v>
                </c:pt>
                <c:pt idx="43">
                  <c:v>5.2072660922942067</c:v>
                </c:pt>
                <c:pt idx="44">
                  <c:v>5.2474398441619554</c:v>
                </c:pt>
                <c:pt idx="45">
                  <c:v>5.2862562449498904</c:v>
                </c:pt>
                <c:pt idx="46">
                  <c:v>5.3237217258031588</c:v>
                </c:pt>
                <c:pt idx="47">
                  <c:v>5.3598426025384454</c:v>
                </c:pt>
                <c:pt idx="48">
                  <c:v>5.3946250786828953</c:v>
                </c:pt>
                <c:pt idx="49">
                  <c:v>5.4280752484578079</c:v>
                </c:pt>
                <c:pt idx="50">
                  <c:v>5.4601990997090439</c:v>
                </c:pt>
                <c:pt idx="51">
                  <c:v>5.4910025167859944</c:v>
                </c:pt>
                <c:pt idx="52">
                  <c:v>5.5204912833708768</c:v>
                </c:pt>
                <c:pt idx="53">
                  <c:v>5.5486710852600227</c:v>
                </c:pt>
                <c:pt idx="54">
                  <c:v>5.5755475130987477</c:v>
                </c:pt>
                <c:pt idx="55">
                  <c:v>5.6011260650712984</c:v>
                </c:pt>
                <c:pt idx="56">
                  <c:v>5.6254121495472944</c:v>
                </c:pt>
                <c:pt idx="57">
                  <c:v>5.6484110876860045</c:v>
                </c:pt>
                <c:pt idx="58">
                  <c:v>5.670128115999713</c:v>
                </c:pt>
                <c:pt idx="59">
                  <c:v>5.6905683888773542</c:v>
                </c:pt>
                <c:pt idx="60">
                  <c:v>5.7097369810695264</c:v>
                </c:pt>
                <c:pt idx="61">
                  <c:v>5.7276388901359132</c:v>
                </c:pt>
                <c:pt idx="62">
                  <c:v>5.7442790388560701</c:v>
                </c:pt>
                <c:pt idx="63">
                  <c:v>5.759662277604475</c:v>
                </c:pt>
                <c:pt idx="64">
                  <c:v>5.7737933866906577</c:v>
                </c:pt>
                <c:pt idx="65">
                  <c:v>5.7866770786651651</c:v>
                </c:pt>
                <c:pt idx="66">
                  <c:v>5.7983180005920563</c:v>
                </c:pt>
                <c:pt idx="67">
                  <c:v>5.8087207362885547</c:v>
                </c:pt>
                <c:pt idx="68">
                  <c:v>5.8178898085324269</c:v>
                </c:pt>
                <c:pt idx="69">
                  <c:v>5.8258296812375914</c:v>
                </c:pt>
                <c:pt idx="70">
                  <c:v>5.832544761598415</c:v>
                </c:pt>
                <c:pt idx="71">
                  <c:v>5.8380394022030941</c:v>
                </c:pt>
                <c:pt idx="72">
                  <c:v>5.8423179031164576</c:v>
                </c:pt>
                <c:pt idx="73">
                  <c:v>5.8453845139324967</c:v>
                </c:pt>
                <c:pt idx="74">
                  <c:v>5.8472434357968517</c:v>
                </c:pt>
                <c:pt idx="75">
                  <c:v>5.8478988233994693</c:v>
                </c:pt>
                <c:pt idx="76">
                  <c:v>5.8473547869375704</c:v>
                </c:pt>
                <c:pt idx="77">
                  <c:v>5.8456153940490543</c:v>
                </c:pt>
                <c:pt idx="78">
                  <c:v>5.8426846717164</c:v>
                </c:pt>
                <c:pt idx="79">
                  <c:v>5.8385666081411101</c:v>
                </c:pt>
                <c:pt idx="80">
                  <c:v>5.8332651545886938</c:v>
                </c:pt>
                <c:pt idx="81">
                  <c:v>5.8267842272041612</c:v>
                </c:pt>
                <c:pt idx="82">
                  <c:v>5.8191277087979687</c:v>
                </c:pt>
                <c:pt idx="83">
                  <c:v>5.8102994506023302</c:v>
                </c:pt>
                <c:pt idx="84">
                  <c:v>5.8003032739977787</c:v>
                </c:pt>
                <c:pt idx="85">
                  <c:v>5.7891429722098575</c:v>
                </c:pt>
                <c:pt idx="86">
                  <c:v>5.7768223119757751</c:v>
                </c:pt>
                <c:pt idx="87">
                  <c:v>5.763345035180869</c:v>
                </c:pt>
                <c:pt idx="88">
                  <c:v>5.7487148604646912</c:v>
                </c:pt>
                <c:pt idx="89">
                  <c:v>5.7329354847965259</c:v>
                </c:pt>
                <c:pt idx="90">
                  <c:v>5.7160105850201379</c:v>
                </c:pt>
                <c:pt idx="91">
                  <c:v>5.6979438193675431</c:v>
                </c:pt>
                <c:pt idx="92">
                  <c:v>5.6787388289415981</c:v>
                </c:pt>
                <c:pt idx="93">
                  <c:v>5.6583992391671858</c:v>
                </c:pt>
                <c:pt idx="94">
                  <c:v>5.6369286612108018</c:v>
                </c:pt>
                <c:pt idx="95">
                  <c:v>5.6143306933683217</c:v>
                </c:pt>
                <c:pt idx="96">
                  <c:v>5.5906089224207562</c:v>
                </c:pt>
                <c:pt idx="97">
                  <c:v>5.565766924957801</c:v>
                </c:pt>
                <c:pt idx="98">
                  <c:v>5.5398082686689918</c:v>
                </c:pt>
                <c:pt idx="99">
                  <c:v>5.5127365136023023</c:v>
                </c:pt>
                <c:pt idx="100">
                  <c:v>5.4845552133900206</c:v>
                </c:pt>
                <c:pt idx="101">
                  <c:v>5.455267916441759</c:v>
                </c:pt>
                <c:pt idx="102">
                  <c:v>5.4248781671044828</c:v>
                </c:pt>
                <c:pt idx="103">
                  <c:v>5.3933895067894317</c:v>
                </c:pt>
                <c:pt idx="104">
                  <c:v>5.3608054750658631</c:v>
                </c:pt>
                <c:pt idx="105">
                  <c:v>5.3271296107215376</c:v>
                </c:pt>
                <c:pt idx="106">
                  <c:v>5.2923654527898991</c:v>
                </c:pt>
                <c:pt idx="107">
                  <c:v>5.2565165415439363</c:v>
                </c:pt>
                <c:pt idx="108">
                  <c:v>5.2195864194567108</c:v>
                </c:pt>
                <c:pt idx="109">
                  <c:v>5.1815786321285824</c:v>
                </c:pt>
                <c:pt idx="110">
                  <c:v>5.1424967291811745</c:v>
                </c:pt>
                <c:pt idx="111">
                  <c:v>5.1023442651181572</c:v>
                </c:pt>
                <c:pt idx="112">
                  <c:v>5.0611248001529345</c:v>
                </c:pt>
                <c:pt idx="113">
                  <c:v>5.0188419010033645</c:v>
                </c:pt>
                <c:pt idx="114">
                  <c:v>4.9754991416536596</c:v>
                </c:pt>
                <c:pt idx="115">
                  <c:v>4.9311001040836295</c:v>
                </c:pt>
                <c:pt idx="116">
                  <c:v>4.8856483789654748</c:v>
                </c:pt>
                <c:pt idx="117">
                  <c:v>4.8391475663283412</c:v>
                </c:pt>
                <c:pt idx="118">
                  <c:v>4.7916012761908853</c:v>
                </c:pt>
                <c:pt idx="119">
                  <c:v>4.7430131291621169</c:v>
                </c:pt>
                <c:pt idx="120">
                  <c:v>4.6933867570108108</c:v>
                </c:pt>
                <c:pt idx="121">
                  <c:v>4.6427258032037972</c:v>
                </c:pt>
                <c:pt idx="122">
                  <c:v>4.5910339234134749</c:v>
                </c:pt>
                <c:pt idx="123">
                  <c:v>4.5383147859948894</c:v>
                </c:pt>
                <c:pt idx="124">
                  <c:v>4.4845720724327647</c:v>
                </c:pt>
                <c:pt idx="125">
                  <c:v>4.4298094777588748</c:v>
                </c:pt>
                <c:pt idx="126">
                  <c:v>4.3740307109401728</c:v>
                </c:pt>
                <c:pt idx="127">
                  <c:v>4.3172394952381081</c:v>
                </c:pt>
                <c:pt idx="128">
                  <c:v>4.2594395685395741</c:v>
                </c:pt>
                <c:pt idx="129">
                  <c:v>4.2006346836599571</c:v>
                </c:pt>
                <c:pt idx="130">
                  <c:v>4.1408286086187509</c:v>
                </c:pt>
                <c:pt idx="131">
                  <c:v>4.0800251268882421</c:v>
                </c:pt>
                <c:pt idx="132">
                  <c:v>4.0182280376157538</c:v>
                </c:pt>
                <c:pt idx="133">
                  <c:v>3.9554411558199734</c:v>
                </c:pt>
                <c:pt idx="134">
                  <c:v>3.8916683125618792</c:v>
                </c:pt>
                <c:pt idx="135">
                  <c:v>3.8269133550908068</c:v>
                </c:pt>
                <c:pt idx="136">
                  <c:v>3.7611801469661907</c:v>
                </c:pt>
                <c:pt idx="137">
                  <c:v>3.6944725681555362</c:v>
                </c:pt>
                <c:pt idx="138">
                  <c:v>3.6267945151091689</c:v>
                </c:pt>
                <c:pt idx="139">
                  <c:v>3.5581499008123334</c:v>
                </c:pt>
                <c:pt idx="140">
                  <c:v>3.4885426548151961</c:v>
                </c:pt>
                <c:pt idx="141">
                  <c:v>3.4179767232413267</c:v>
                </c:pt>
                <c:pt idx="142">
                  <c:v>3.3464560687752316</c:v>
                </c:pt>
                <c:pt idx="143">
                  <c:v>3.2739846706295079</c:v>
                </c:pt>
                <c:pt idx="144">
                  <c:v>3.200566524492197</c:v>
                </c:pt>
                <c:pt idx="145">
                  <c:v>3.1262056424549134</c:v>
                </c:pt>
                <c:pt idx="146">
                  <c:v>3.0509060529223193</c:v>
                </c:pt>
                <c:pt idx="147">
                  <c:v>2.9746718005035242</c:v>
                </c:pt>
                <c:pt idx="148">
                  <c:v>2.8975069458859806</c:v>
                </c:pt>
                <c:pt idx="149">
                  <c:v>2.819415565692442</c:v>
                </c:pt>
                <c:pt idx="150">
                  <c:v>2.740401752321556</c:v>
                </c:pt>
                <c:pt idx="151">
                  <c:v>2.6604696137726531</c:v>
                </c:pt>
                <c:pt idx="152">
                  <c:v>2.5796232734552889</c:v>
                </c:pt>
                <c:pt idx="153">
                  <c:v>2.4978668699840991</c:v>
                </c:pt>
                <c:pt idx="154">
                  <c:v>2.4152045569595146</c:v>
                </c:pt>
                <c:pt idx="155">
                  <c:v>2.331640502734881</c:v>
                </c:pt>
                <c:pt idx="156">
                  <c:v>2.2471788901705234</c:v>
                </c:pt>
                <c:pt idx="157">
                  <c:v>2.1618239163752873</c:v>
                </c:pt>
                <c:pt idx="158">
                  <c:v>2.075579792436081</c:v>
                </c:pt>
                <c:pt idx="159">
                  <c:v>1.9884507431359428</c:v>
                </c:pt>
                <c:pt idx="160">
                  <c:v>1.9004410066611386</c:v>
                </c:pt>
                <c:pt idx="161">
                  <c:v>1.8115548342977996</c:v>
                </c:pt>
                <c:pt idx="162">
                  <c:v>1.7217964901185951</c:v>
                </c:pt>
                <c:pt idx="163">
                  <c:v>1.631170250659929</c:v>
                </c:pt>
                <c:pt idx="164">
                  <c:v>1.5396804045901415</c:v>
                </c:pt>
                <c:pt idx="165">
                  <c:v>1.4473312523691884</c:v>
                </c:pt>
                <c:pt idx="166">
                  <c:v>1.354127105900262</c:v>
                </c:pt>
                <c:pt idx="167">
                  <c:v>1.2600722881738098</c:v>
                </c:pt>
                <c:pt idx="168">
                  <c:v>1.1651711329043972</c:v>
                </c:pt>
                <c:pt idx="169">
                  <c:v>1.0694279841608534</c:v>
                </c:pt>
                <c:pt idx="170">
                  <c:v>0.97284719599012914</c:v>
                </c:pt>
                <c:pt idx="171">
                  <c:v>0.87543313203528683</c:v>
                </c:pt>
                <c:pt idx="172">
                  <c:v>0.77719016514803507</c:v>
                </c:pt>
                <c:pt idx="173">
                  <c:v>0.67812267699621009</c:v>
                </c:pt>
                <c:pt idx="174">
                  <c:v>0.578235057666597</c:v>
                </c:pt>
                <c:pt idx="175">
                  <c:v>0.47753170526347655</c:v>
                </c:pt>
                <c:pt idx="176">
                  <c:v>0.37601702550327187</c:v>
                </c:pt>
                <c:pt idx="177">
                  <c:v>0.2736954313056626</c:v>
                </c:pt>
                <c:pt idx="178">
                  <c:v>0.17057134238152355</c:v>
                </c:pt>
                <c:pt idx="179">
                  <c:v>6.6649184818036764E-2</c:v>
                </c:pt>
                <c:pt idx="180">
                  <c:v>-3.8066609338683333E-2</c:v>
                </c:pt>
                <c:pt idx="181">
                  <c:v>-0.14357160250312057</c:v>
                </c:pt>
                <c:pt idx="182">
                  <c:v>-0.24986135197172157</c:v>
                </c:pt>
                <c:pt idx="183">
                  <c:v>-0.35693141034578058</c:v>
                </c:pt>
                <c:pt idx="184">
                  <c:v>-0.46477732595553972</c:v>
                </c:pt>
                <c:pt idx="185">
                  <c:v>-0.57339464328520884</c:v>
                </c:pt>
                <c:pt idx="186">
                  <c:v>-0.68277890339861669</c:v>
                </c:pt>
                <c:pt idx="187">
                  <c:v>-0.79292564436521462</c:v>
                </c:pt>
                <c:pt idx="188">
                  <c:v>-0.90383040168616158</c:v>
                </c:pt>
                <c:pt idx="189">
                  <c:v>-1.0154887087202278</c:v>
                </c:pt>
                <c:pt idx="190">
                  <c:v>-1.1278960971092624</c:v>
                </c:pt>
                <c:pt idx="191">
                  <c:v>-1.2410480972029783</c:v>
                </c:pt>
                <c:pt idx="192">
                  <c:v>-1.3549402384828153</c:v>
                </c:pt>
                <c:pt idx="193">
                  <c:v>-1.4695680499846526</c:v>
                </c:pt>
                <c:pt idx="194">
                  <c:v>-1.584927060720144</c:v>
                </c:pt>
                <c:pt idx="195">
                  <c:v>-1.7010128000964633</c:v>
                </c:pt>
                <c:pt idx="196">
                  <c:v>-1.8178207983342503</c:v>
                </c:pt>
                <c:pt idx="197">
                  <c:v>-1.9353465868835571</c:v>
                </c:pt>
                <c:pt idx="198">
                  <c:v>-2.0535856988376016</c:v>
                </c:pt>
                <c:pt idx="199">
                  <c:v>-2.1725336693441402</c:v>
                </c:pt>
                <c:pt idx="200">
                  <c:v>-2.2921860360142832</c:v>
                </c:pt>
                <c:pt idx="201">
                  <c:v>-2.4125383393285773</c:v>
                </c:pt>
                <c:pt idx="202">
                  <c:v>-2.5335861230401924</c:v>
                </c:pt>
                <c:pt idx="203">
                  <c:v>-2.6553249345750505</c:v>
                </c:pt>
                <c:pt idx="204">
                  <c:v>-2.7777503254287481</c:v>
                </c:pt>
                <c:pt idx="205">
                  <c:v>-2.9008578515601235</c:v>
                </c:pt>
                <c:pt idx="206">
                  <c:v>-3.0246430737813279</c:v>
                </c:pt>
                <c:pt idx="207">
                  <c:v>-3.1491015581442703</c:v>
                </c:pt>
                <c:pt idx="208">
                  <c:v>-3.2742288763233076</c:v>
                </c:pt>
                <c:pt idx="209">
                  <c:v>-3.4000206059940545</c:v>
                </c:pt>
                <c:pt idx="210">
                  <c:v>-3.5264723312082031</c:v>
                </c:pt>
                <c:pt idx="211">
                  <c:v>-3.6535796427642384</c:v>
                </c:pt>
                <c:pt idx="212">
                  <c:v>-3.781338138573946</c:v>
                </c:pt>
                <c:pt idx="213">
                  <c:v>-3.9097434240246134</c:v>
                </c:pt>
                <c:pt idx="214">
                  <c:v>-4.0387911123368294</c:v>
                </c:pt>
                <c:pt idx="215">
                  <c:v>-4.1684768249177973</c:v>
                </c:pt>
                <c:pt idx="216">
                  <c:v>-4.2987961917100721</c:v>
                </c:pt>
                <c:pt idx="217">
                  <c:v>-4.4297448515356486</c:v>
                </c:pt>
                <c:pt idx="218">
                  <c:v>-4.5613184524353265</c:v>
                </c:pt>
                <c:pt idx="219">
                  <c:v>-4.6935126520032791</c:v>
                </c:pt>
                <c:pt idx="220">
                  <c:v>-4.8263231177167638</c:v>
                </c:pt>
                <c:pt idx="221">
                  <c:v>-4.9597455272609201</c:v>
                </c:pt>
                <c:pt idx="222">
                  <c:v>-5.0937755688485922</c:v>
                </c:pt>
                <c:pt idx="223">
                  <c:v>-5.2284089415351254</c:v>
                </c:pt>
                <c:pt idx="224">
                  <c:v>-5.3636413555280997</c:v>
                </c:pt>
                <c:pt idx="225">
                  <c:v>-5.4994685324919441</c:v>
                </c:pt>
                <c:pt idx="226">
                  <c:v>-5.6358862058474024</c:v>
                </c:pt>
                <c:pt idx="227">
                  <c:v>-5.7728901210658137</c:v>
                </c:pt>
                <c:pt idx="228">
                  <c:v>-5.9104760359581743</c:v>
                </c:pt>
                <c:pt idx="229">
                  <c:v>-6.0486397209589597</c:v>
                </c:pt>
                <c:pt idx="230">
                  <c:v>-6.1873769594046708</c:v>
                </c:pt>
                <c:pt idx="231">
                  <c:v>-6.326683547807102</c:v>
                </c:pt>
                <c:pt idx="232">
                  <c:v>-6.466555296121296</c:v>
                </c:pt>
                <c:pt idx="233">
                  <c:v>-6.6069880280081872</c:v>
                </c:pt>
                <c:pt idx="234">
                  <c:v>-6.7479775810919111</c:v>
                </c:pt>
                <c:pt idx="235">
                  <c:v>-6.8895198072117809</c:v>
                </c:pt>
                <c:pt idx="236">
                  <c:v>-7.0316105726689253</c:v>
                </c:pt>
                <c:pt idx="237">
                  <c:v>-7.1742457584675812</c:v>
                </c:pt>
                <c:pt idx="238">
                  <c:v>-7.3174212605510487</c:v>
                </c:pt>
                <c:pt idx="239">
                  <c:v>-7.4611329900323113</c:v>
                </c:pt>
                <c:pt idx="240">
                  <c:v>-7.6053768734193268</c:v>
                </c:pt>
                <c:pt idx="241">
                  <c:v>-7.7501488528349975</c:v>
                </c:pt>
                <c:pt idx="242">
                  <c:v>-7.8954448862318332</c:v>
                </c:pt>
                <c:pt idx="243">
                  <c:v>-8.0412609476013248</c:v>
                </c:pt>
                <c:pt idx="244">
                  <c:v>-8.1875930271780355</c:v>
                </c:pt>
                <c:pt idx="245">
                  <c:v>-8.3344371316384382</c:v>
                </c:pt>
                <c:pt idx="246">
                  <c:v>-8.481789284294516</c:v>
                </c:pt>
                <c:pt idx="247">
                  <c:v>-8.6296455252821449</c:v>
                </c:pt>
                <c:pt idx="248">
                  <c:v>-8.7780019117442922</c:v>
                </c:pt>
                <c:pt idx="249">
                  <c:v>-8.9268545180090548</c:v>
                </c:pt>
                <c:pt idx="250">
                  <c:v>-9.0761994357625539</c:v>
                </c:pt>
                <c:pt idx="251">
                  <c:v>-9.226032774216737</c:v>
                </c:pt>
                <c:pt idx="252">
                  <c:v>-9.3763506602721076</c:v>
                </c:pt>
                <c:pt idx="253">
                  <c:v>-9.5271492386754151</c:v>
                </c:pt>
                <c:pt idx="254">
                  <c:v>-9.6784246721723424</c:v>
                </c:pt>
                <c:pt idx="255">
                  <c:v>-9.8301731416552354</c:v>
                </c:pt>
                <c:pt idx="256">
                  <c:v>-9.9823908463059006</c:v>
                </c:pt>
                <c:pt idx="257">
                  <c:v>-10.135074003733516</c:v>
                </c:pt>
                <c:pt idx="258">
                  <c:v>-10.288218850107697</c:v>
                </c:pt>
                <c:pt idx="259">
                  <c:v>-10.441821640286763</c:v>
                </c:pt>
                <c:pt idx="260">
                  <c:v>-10.595878647941236</c:v>
                </c:pt>
                <c:pt idx="261">
                  <c:v>-10.750386165672628</c:v>
                </c:pt>
                <c:pt idx="262">
                  <c:v>-10.90534050512756</c:v>
                </c:pt>
                <c:pt idx="263">
                  <c:v>-11.060737997107248</c:v>
                </c:pt>
                <c:pt idx="264">
                  <c:v>-11.216574991672424</c:v>
                </c:pt>
                <c:pt idx="265">
                  <c:v>-11.372847858243716</c:v>
                </c:pt>
                <c:pt idx="266">
                  <c:v>-11.529552985697565</c:v>
                </c:pt>
                <c:pt idx="267">
                  <c:v>-11.686686782457691</c:v>
                </c:pt>
                <c:pt idx="268">
                  <c:v>-11.844245676582203</c:v>
                </c:pt>
                <c:pt idx="269">
                  <c:v>-12.00222611584636</c:v>
                </c:pt>
                <c:pt idx="270">
                  <c:v>-12.160624567821079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'17ft'!$G$18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0.1580085299936165</c:v>
                </c:pt>
                <c:pt idx="2">
                  <c:v>0.31512652896313298</c:v>
                </c:pt>
                <c:pt idx="3">
                  <c:v>0.47136710829714479</c:v>
                </c:pt>
                <c:pt idx="4">
                  <c:v>0.62674310055152438</c:v>
                </c:pt>
                <c:pt idx="5">
                  <c:v>0.78126706659743062</c:v>
                </c:pt>
                <c:pt idx="6">
                  <c:v>0.93495130252233372</c:v>
                </c:pt>
                <c:pt idx="7">
                  <c:v>1.0878078462938694</c:v>
                </c:pt>
                <c:pt idx="8">
                  <c:v>1.2398484841958877</c:v>
                </c:pt>
                <c:pt idx="9">
                  <c:v>1.3910847570456346</c:v>
                </c:pt>
                <c:pt idx="10">
                  <c:v>1.5415279662006027</c:v>
                </c:pt>
                <c:pt idx="11">
                  <c:v>1.6911891793632035</c:v>
                </c:pt>
                <c:pt idx="12">
                  <c:v>1.8400792361910547</c:v>
                </c:pt>
                <c:pt idx="13">
                  <c:v>1.9882087537203337</c:v>
                </c:pt>
                <c:pt idx="14">
                  <c:v>2.1355881316093188</c:v>
                </c:pt>
                <c:pt idx="15">
                  <c:v>2.282227557208941</c:v>
                </c:pt>
                <c:pt idx="16">
                  <c:v>2.428137010466866</c:v>
                </c:pt>
                <c:pt idx="17">
                  <c:v>2.5733262686713614</c:v>
                </c:pt>
                <c:pt idx="18">
                  <c:v>2.7178049110409326</c:v>
                </c:pt>
                <c:pt idx="19">
                  <c:v>2.8615823231654662</c:v>
                </c:pt>
                <c:pt idx="20">
                  <c:v>3.0046677013043834</c:v>
                </c:pt>
                <c:pt idx="21">
                  <c:v>3.1470700565470815</c:v>
                </c:pt>
                <c:pt idx="22">
                  <c:v>3.2887982188407254</c:v>
                </c:pt>
                <c:pt idx="23">
                  <c:v>3.4298608408902571</c:v>
                </c:pt>
                <c:pt idx="24">
                  <c:v>3.5702664019352914</c:v>
                </c:pt>
                <c:pt idx="25">
                  <c:v>3.7100232114083882</c:v>
                </c:pt>
                <c:pt idx="26">
                  <c:v>3.8491394124790186</c:v>
                </c:pt>
                <c:pt idx="27">
                  <c:v>3.9876229854873761</c:v>
                </c:pt>
                <c:pt idx="28">
                  <c:v>4.1254817512720319</c:v>
                </c:pt>
                <c:pt idx="29">
                  <c:v>4.2627233743952777</c:v>
                </c:pt>
                <c:pt idx="30">
                  <c:v>4.3993553662698703</c:v>
                </c:pt>
                <c:pt idx="31">
                  <c:v>4.5353850881907469</c:v>
                </c:pt>
                <c:pt idx="32">
                  <c:v>4.6708197542751586</c:v>
                </c:pt>
                <c:pt idx="33">
                  <c:v>4.8056664343145474</c:v>
                </c:pt>
                <c:pt idx="34">
                  <c:v>4.9399320565413802</c:v>
                </c:pt>
                <c:pt idx="35">
                  <c:v>5.0736234103140365</c:v>
                </c:pt>
                <c:pt idx="36">
                  <c:v>5.2067471487227515</c:v>
                </c:pt>
                <c:pt idx="37">
                  <c:v>5.3393097911195078</c:v>
                </c:pt>
                <c:pt idx="38">
                  <c:v>5.4713177255746848</c:v>
                </c:pt>
                <c:pt idx="39">
                  <c:v>5.6027772112631711</c:v>
                </c:pt>
                <c:pt idx="40">
                  <c:v>5.7336943807825813</c:v>
                </c:pt>
                <c:pt idx="41">
                  <c:v>5.8640752424061091</c:v>
                </c:pt>
                <c:pt idx="42">
                  <c:v>5.9939256822724944</c:v>
                </c:pt>
                <c:pt idx="43">
                  <c:v>6.1232514665154962</c:v>
                </c:pt>
                <c:pt idx="44">
                  <c:v>6.2520582433351928</c:v>
                </c:pt>
                <c:pt idx="45">
                  <c:v>6.3803515450133643</c:v>
                </c:pt>
                <c:pt idx="46">
                  <c:v>6.5081367898751514</c:v>
                </c:pt>
                <c:pt idx="47">
                  <c:v>6.6354192841991075</c:v>
                </c:pt>
                <c:pt idx="48">
                  <c:v>6.7622042240777205</c:v>
                </c:pt>
                <c:pt idx="49">
                  <c:v>6.8884966972304111</c:v>
                </c:pt>
                <c:pt idx="50">
                  <c:v>7.0143016847709578</c:v>
                </c:pt>
                <c:pt idx="51">
                  <c:v>7.1396240629312491</c:v>
                </c:pt>
                <c:pt idx="52">
                  <c:v>7.2644686047432172</c:v>
                </c:pt>
                <c:pt idx="53">
                  <c:v>7.388839981680742</c:v>
                </c:pt>
                <c:pt idx="54">
                  <c:v>7.5127427652632806</c:v>
                </c:pt>
                <c:pt idx="55">
                  <c:v>7.6361814286229173</c:v>
                </c:pt>
                <c:pt idx="56">
                  <c:v>7.7591603480365006</c:v>
                </c:pt>
                <c:pt idx="57">
                  <c:v>7.8816838044244637</c:v>
                </c:pt>
                <c:pt idx="58">
                  <c:v>8.0037559848179018</c:v>
                </c:pt>
                <c:pt idx="59">
                  <c:v>8.1253809837954272</c:v>
                </c:pt>
                <c:pt idx="60">
                  <c:v>8.2465628048912816</c:v>
                </c:pt>
                <c:pt idx="61">
                  <c:v>8.3673053619761451</c:v>
                </c:pt>
                <c:pt idx="62">
                  <c:v>8.4876124806120234</c:v>
                </c:pt>
                <c:pt idx="63">
                  <c:v>8.6074878993825923</c:v>
                </c:pt>
                <c:pt idx="64">
                  <c:v>8.7269352712002828</c:v>
                </c:pt>
                <c:pt idx="65">
                  <c:v>8.8459581645914049</c:v>
                </c:pt>
                <c:pt idx="66">
                  <c:v>8.964560064960521</c:v>
                </c:pt>
                <c:pt idx="67">
                  <c:v>9.0827443758352668</c:v>
                </c:pt>
                <c:pt idx="68">
                  <c:v>9.2005144200927731</c:v>
                </c:pt>
                <c:pt idx="69">
                  <c:v>9.3178734411687891</c:v>
                </c:pt>
                <c:pt idx="70">
                  <c:v>9.4348246042505739</c:v>
                </c:pt>
                <c:pt idx="71">
                  <c:v>9.5513709974545939</c:v>
                </c:pt>
                <c:pt idx="72">
                  <c:v>9.6675156329899927</c:v>
                </c:pt>
                <c:pt idx="73">
                  <c:v>9.7832614483087976</c:v>
                </c:pt>
                <c:pt idx="74">
                  <c:v>9.8986113072437458</c:v>
                </c:pt>
                <c:pt idx="75">
                  <c:v>10.013568001134603</c:v>
                </c:pt>
                <c:pt idx="76">
                  <c:v>10.128134249943788</c:v>
                </c:pt>
                <c:pt idx="77">
                  <c:v>10.24231270336208</c:v>
                </c:pt>
                <c:pt idx="78">
                  <c:v>10.356105941905145</c:v>
                </c:pt>
                <c:pt idx="79">
                  <c:v>10.469516478001568</c:v>
                </c:pt>
                <c:pt idx="80">
                  <c:v>10.582546757073045</c:v>
                </c:pt>
                <c:pt idx="81">
                  <c:v>10.695199158607352</c:v>
                </c:pt>
                <c:pt idx="82">
                  <c:v>10.80747599722463</c:v>
                </c:pt>
                <c:pt idx="83">
                  <c:v>10.919379523737538</c:v>
                </c:pt>
                <c:pt idx="84">
                  <c:v>11.030911926205746</c:v>
                </c:pt>
                <c:pt idx="85">
                  <c:v>11.142075330985202</c:v>
                </c:pt>
                <c:pt idx="86">
                  <c:v>11.25287180377258</c:v>
                </c:pt>
                <c:pt idx="87">
                  <c:v>11.363303350645268</c:v>
                </c:pt>
                <c:pt idx="88">
                  <c:v>11.473371919097215</c:v>
                </c:pt>
                <c:pt idx="89">
                  <c:v>11.583079399070916</c:v>
                </c:pt>
                <c:pt idx="90">
                  <c:v>11.692427623985779</c:v>
                </c:pt>
                <c:pt idx="91">
                  <c:v>11.801418371763063</c:v>
                </c:pt>
                <c:pt idx="92">
                  <c:v>11.910053365847586</c:v>
                </c:pt>
                <c:pt idx="93">
                  <c:v>12.018334276226298</c:v>
                </c:pt>
                <c:pt idx="94">
                  <c:v>12.126262720443837</c:v>
                </c:pt>
                <c:pt idx="95">
                  <c:v>12.233840264615122</c:v>
                </c:pt>
                <c:pt idx="96">
                  <c:v>12.341068424435015</c:v>
                </c:pt>
                <c:pt idx="97">
                  <c:v>12.447948666185054</c:v>
                </c:pt>
                <c:pt idx="98">
                  <c:v>12.554482407737211</c:v>
                </c:pt>
                <c:pt idx="99">
                  <c:v>12.660671019554636</c:v>
                </c:pt>
                <c:pt idx="100">
                  <c:v>12.766515825689281</c:v>
                </c:pt>
                <c:pt idx="101">
                  <c:v>12.872018104776309</c:v>
                </c:pt>
                <c:pt idx="102">
                  <c:v>12.977179091025139</c:v>
                </c:pt>
                <c:pt idx="103">
                  <c:v>13.081999975206967</c:v>
                </c:pt>
                <c:pt idx="104">
                  <c:v>13.186481905638596</c:v>
                </c:pt>
                <c:pt idx="105">
                  <c:v>13.29062598916237</c:v>
                </c:pt>
                <c:pt idx="106">
                  <c:v>13.394433292121994</c:v>
                </c:pt>
                <c:pt idx="107">
                  <c:v>13.497904841334005</c:v>
                </c:pt>
                <c:pt idx="108">
                  <c:v>13.601041625054672</c:v>
                </c:pt>
                <c:pt idx="109">
                  <c:v>13.703844593942023</c:v>
                </c:pt>
                <c:pt idx="110">
                  <c:v>13.806314662012783</c:v>
                </c:pt>
                <c:pt idx="111">
                  <c:v>13.9084527075939</c:v>
                </c:pt>
                <c:pt idx="112">
                  <c:v>14.010259574268405</c:v>
                </c:pt>
                <c:pt idx="113">
                  <c:v>14.111736071815287</c:v>
                </c:pt>
                <c:pt idx="114">
                  <c:v>14.212882977143114</c:v>
                </c:pt>
                <c:pt idx="115">
                  <c:v>14.313701035217079</c:v>
                </c:pt>
                <c:pt idx="116">
                  <c:v>14.414190959979184</c:v>
                </c:pt>
                <c:pt idx="117">
                  <c:v>14.514353435261247</c:v>
                </c:pt>
                <c:pt idx="118">
                  <c:v>14.614189115690445</c:v>
                </c:pt>
                <c:pt idx="119">
                  <c:v>14.713698627587082</c:v>
                </c:pt>
                <c:pt idx="120">
                  <c:v>14.812882569854292</c:v>
                </c:pt>
                <c:pt idx="121">
                  <c:v>14.911741514859388</c:v>
                </c:pt>
                <c:pt idx="122">
                  <c:v>15.010276009306564</c:v>
                </c:pt>
                <c:pt idx="123">
                  <c:v>15.108486575100669</c:v>
                </c:pt>
                <c:pt idx="124">
                  <c:v>15.206373710201795</c:v>
                </c:pt>
                <c:pt idx="125">
                  <c:v>15.303937889470394</c:v>
                </c:pt>
                <c:pt idx="126">
                  <c:v>15.401179565502671</c:v>
                </c:pt>
                <c:pt idx="127">
                  <c:v>15.498099169456028</c:v>
                </c:pt>
                <c:pt idx="128">
                  <c:v>15.594697111864283</c:v>
                </c:pt>
                <c:pt idx="129">
                  <c:v>15.690973783442473</c:v>
                </c:pt>
                <c:pt idx="130">
                  <c:v>15.786929555880995</c:v>
                </c:pt>
                <c:pt idx="131">
                  <c:v>15.882564782628902</c:v>
                </c:pt>
                <c:pt idx="132">
                  <c:v>15.97787979966615</c:v>
                </c:pt>
                <c:pt idx="133">
                  <c:v>16.072874926264603</c:v>
                </c:pt>
                <c:pt idx="134">
                  <c:v>16.167550465737659</c:v>
                </c:pt>
                <c:pt idx="135">
                  <c:v>16.26190670617828</c:v>
                </c:pt>
                <c:pt idx="136">
                  <c:v>16.355943921185361</c:v>
                </c:pt>
                <c:pt idx="137">
                  <c:v>16.449662370578213</c:v>
                </c:pt>
                <c:pt idx="138">
                  <c:v>16.543062301099116</c:v>
                </c:pt>
                <c:pt idx="139">
                  <c:v>16.63614394710379</c:v>
                </c:pt>
                <c:pt idx="140">
                  <c:v>16.728907531239681</c:v>
                </c:pt>
                <c:pt idx="141">
                  <c:v>16.821353265112013</c:v>
                </c:pt>
                <c:pt idx="142">
                  <c:v>16.913481349937499</c:v>
                </c:pt>
                <c:pt idx="143">
                  <c:v>17.005291977185657</c:v>
                </c:pt>
                <c:pt idx="144">
                  <c:v>17.096785329207687</c:v>
                </c:pt>
                <c:pt idx="145">
                  <c:v>17.187961579852864</c:v>
                </c:pt>
                <c:pt idx="146">
                  <c:v>17.278820895072421</c:v>
                </c:pt>
                <c:pt idx="147">
                  <c:v>17.369363433510895</c:v>
                </c:pt>
                <c:pt idx="148">
                  <c:v>17.45958934708494</c:v>
                </c:pt>
                <c:pt idx="149">
                  <c:v>17.549498781549602</c:v>
                </c:pt>
                <c:pt idx="150">
                  <c:v>17.639091877052078</c:v>
                </c:pt>
                <c:pt idx="151">
                  <c:v>17.728368768672958</c:v>
                </c:pt>
                <c:pt idx="152">
                  <c:v>17.817329586955005</c:v>
                </c:pt>
                <c:pt idx="153">
                  <c:v>17.9059744584195</c:v>
                </c:pt>
                <c:pt idx="154">
                  <c:v>17.994303506070207</c:v>
                </c:pt>
                <c:pt idx="155">
                  <c:v>18.082316849884993</c:v>
                </c:pt>
                <c:pt idx="156">
                  <c:v>18.170014607295204</c:v>
                </c:pt>
                <c:pt idx="157">
                  <c:v>18.257396893652821</c:v>
                </c:pt>
                <c:pt idx="158">
                  <c:v>18.344463822685519</c:v>
                </c:pt>
                <c:pt idx="159">
                  <c:v>18.431215506939683</c:v>
                </c:pt>
                <c:pt idx="160">
                  <c:v>18.517652058211482</c:v>
                </c:pt>
                <c:pt idx="161">
                  <c:v>18.603773587966096</c:v>
                </c:pt>
                <c:pt idx="162">
                  <c:v>18.689580207745205</c:v>
                </c:pt>
                <c:pt idx="163">
                  <c:v>18.775072029562828</c:v>
                </c:pt>
                <c:pt idx="164">
                  <c:v>18.860249166289655</c:v>
                </c:pt>
                <c:pt idx="165">
                  <c:v>18.945111732025964</c:v>
                </c:pt>
                <c:pt idx="166">
                  <c:v>19.029659842463239</c:v>
                </c:pt>
                <c:pt idx="167">
                  <c:v>19.113893615234659</c:v>
                </c:pt>
                <c:pt idx="168">
                  <c:v>19.19781317025453</c:v>
                </c:pt>
                <c:pt idx="169">
                  <c:v>19.281418630046833</c:v>
                </c:pt>
                <c:pt idx="170">
                  <c:v>19.364710120062998</c:v>
                </c:pt>
                <c:pt idx="171">
                  <c:v>19.447687768989073</c:v>
                </c:pt>
                <c:pt idx="172">
                  <c:v>19.530351709042403</c:v>
                </c:pt>
                <c:pt idx="173">
                  <c:v>19.612702076257968</c:v>
                </c:pt>
                <c:pt idx="174">
                  <c:v>19.694739010764533</c:v>
                </c:pt>
                <c:pt idx="175">
                  <c:v>19.776462657050768</c:v>
                </c:pt>
                <c:pt idx="176">
                  <c:v>19.857873164221463</c:v>
                </c:pt>
                <c:pt idx="177">
                  <c:v>19.938970686244001</c:v>
                </c:pt>
                <c:pt idx="178">
                  <c:v>20.019755382185259</c:v>
                </c:pt>
                <c:pt idx="179">
                  <c:v>20.100227416439061</c:v>
                </c:pt>
                <c:pt idx="180">
                  <c:v>20.180386958944364</c:v>
                </c:pt>
                <c:pt idx="181">
                  <c:v>20.260234185394321</c:v>
                </c:pt>
                <c:pt idx="182">
                  <c:v>20.339769277436368</c:v>
                </c:pt>
                <c:pt idx="183">
                  <c:v>20.418992422863521</c:v>
                </c:pt>
                <c:pt idx="184">
                  <c:v>20.497903815797017</c:v>
                </c:pt>
                <c:pt idx="185">
                  <c:v>20.576503656860446</c:v>
                </c:pt>
                <c:pt idx="186">
                  <c:v>20.654792153345571</c:v>
                </c:pt>
                <c:pt idx="187">
                  <c:v>20.732769519369963</c:v>
                </c:pt>
                <c:pt idx="188">
                  <c:v>20.810435976026611</c:v>
                </c:pt>
                <c:pt idx="189">
                  <c:v>20.887791751525668</c:v>
                </c:pt>
                <c:pt idx="190">
                  <c:v>20.964837081328511</c:v>
                </c:pt>
                <c:pt idx="191">
                  <c:v>21.041572208274218</c:v>
                </c:pt>
                <c:pt idx="192">
                  <c:v>21.117997382698679</c:v>
                </c:pt>
                <c:pt idx="193">
                  <c:v>21.194112862546447</c:v>
                </c:pt>
                <c:pt idx="194">
                  <c:v>21.269918913475525</c:v>
                </c:pt>
                <c:pt idx="195">
                  <c:v>21.345415808955188</c:v>
                </c:pt>
                <c:pt idx="196">
                  <c:v>21.420603830357059</c:v>
                </c:pt>
                <c:pt idx="197">
                  <c:v>21.495483267039532</c:v>
                </c:pt>
                <c:pt idx="198">
                  <c:v>21.570054416425716</c:v>
                </c:pt>
                <c:pt idx="199">
                  <c:v>21.644317584075058</c:v>
                </c:pt>
                <c:pt idx="200">
                  <c:v>21.718273083748773</c:v>
                </c:pt>
                <c:pt idx="201">
                  <c:v>21.791921237469243</c:v>
                </c:pt>
                <c:pt idx="202">
                  <c:v>21.865262375573508</c:v>
                </c:pt>
                <c:pt idx="203">
                  <c:v>21.93829683676103</c:v>
                </c:pt>
                <c:pt idx="204">
                  <c:v>22.011024968135821</c:v>
                </c:pt>
                <c:pt idx="205">
                  <c:v>22.083447125243136</c:v>
                </c:pt>
                <c:pt idx="206">
                  <c:v>22.155563672100797</c:v>
                </c:pt>
                <c:pt idx="207">
                  <c:v>22.227374981225367</c:v>
                </c:pt>
                <c:pt idx="208">
                  <c:v>22.298881433653232</c:v>
                </c:pt>
                <c:pt idx="209">
                  <c:v>22.370083418956792</c:v>
                </c:pt>
                <c:pt idx="210">
                  <c:v>22.440981335255838</c:v>
                </c:pt>
                <c:pt idx="211">
                  <c:v>22.511575589224289</c:v>
                </c:pt>
                <c:pt idx="212">
                  <c:v>22.581866596092386</c:v>
                </c:pt>
                <c:pt idx="213">
                  <c:v>22.651854779644495</c:v>
                </c:pt>
                <c:pt idx="214">
                  <c:v>22.721540572212625</c:v>
                </c:pt>
                <c:pt idx="215">
                  <c:v>22.790924414665799</c:v>
                </c:pt>
                <c:pt idx="216">
                  <c:v>22.860006756395396</c:v>
                </c:pt>
                <c:pt idx="217">
                  <c:v>22.928788055296589</c:v>
                </c:pt>
                <c:pt idx="218">
                  <c:v>22.997268777745969</c:v>
                </c:pt>
                <c:pt idx="219">
                  <c:v>23.065449398575527</c:v>
                </c:pt>
                <c:pt idx="220">
                  <c:v>23.133330401043054</c:v>
                </c:pt>
                <c:pt idx="221">
                  <c:v>23.200912276799109</c:v>
                </c:pt>
                <c:pt idx="222">
                  <c:v>23.268195525850643</c:v>
                </c:pt>
                <c:pt idx="223">
                  <c:v>23.335180656521409</c:v>
                </c:pt>
                <c:pt idx="224">
                  <c:v>23.401868185409246</c:v>
                </c:pt>
                <c:pt idx="225">
                  <c:v>23.468258637340366</c:v>
                </c:pt>
                <c:pt idx="226">
                  <c:v>23.534352545320726</c:v>
                </c:pt>
                <c:pt idx="227">
                  <c:v>23.600150450484591</c:v>
                </c:pt>
                <c:pt idx="228">
                  <c:v>23.665652902040414</c:v>
                </c:pt>
                <c:pt idx="229">
                  <c:v>23.730860457214092</c:v>
                </c:pt>
                <c:pt idx="230">
                  <c:v>23.79577368118974</c:v>
                </c:pt>
                <c:pt idx="231">
                  <c:v>23.860393147048029</c:v>
                </c:pt>
                <c:pt idx="232">
                  <c:v>23.924719435702222</c:v>
                </c:pt>
                <c:pt idx="233">
                  <c:v>23.988753135831985</c:v>
                </c:pt>
                <c:pt idx="234">
                  <c:v>24.052494843815062</c:v>
                </c:pt>
                <c:pt idx="235">
                  <c:v>24.115945163656896</c:v>
                </c:pt>
                <c:pt idx="236">
                  <c:v>24.179104706918309</c:v>
                </c:pt>
                <c:pt idx="237">
                  <c:v>24.241974092641293</c:v>
                </c:pt>
                <c:pt idx="238">
                  <c:v>24.304553947273007</c:v>
                </c:pt>
                <c:pt idx="239">
                  <c:v>24.366844904588078</c:v>
                </c:pt>
                <c:pt idx="240">
                  <c:v>24.42884760560927</c:v>
                </c:pt>
                <c:pt idx="241">
                  <c:v>24.490562698526595</c:v>
                </c:pt>
                <c:pt idx="242">
                  <c:v>24.551990838614955</c:v>
                </c:pt>
                <c:pt idx="243">
                  <c:v>24.61313268815038</c:v>
                </c:pt>
                <c:pt idx="244">
                  <c:v>24.673988916324948</c:v>
                </c:pt>
                <c:pt idx="245">
                  <c:v>24.734560199160448</c:v>
                </c:pt>
                <c:pt idx="246">
                  <c:v>24.794847219420863</c:v>
                </c:pt>
                <c:pt idx="247">
                  <c:v>24.854850666523717</c:v>
                </c:pt>
                <c:pt idx="248">
                  <c:v>24.914571236450417</c:v>
                </c:pt>
                <c:pt idx="249">
                  <c:v>24.974009631655566</c:v>
                </c:pt>
                <c:pt idx="250">
                  <c:v>25.033166560975385</c:v>
                </c:pt>
                <c:pt idx="251">
                  <c:v>25.092042739535277</c:v>
                </c:pt>
                <c:pt idx="252">
                  <c:v>25.150638888656594</c:v>
                </c:pt>
                <c:pt idx="253">
                  <c:v>25.208955735762661</c:v>
                </c:pt>
                <c:pt idx="254">
                  <c:v>25.26699401428414</c:v>
                </c:pt>
                <c:pt idx="255">
                  <c:v>25.324754463563753</c:v>
                </c:pt>
                <c:pt idx="256">
                  <c:v>25.382237828760463</c:v>
                </c:pt>
                <c:pt idx="257">
                  <c:v>25.439444860753127</c:v>
                </c:pt>
                <c:pt idx="258">
                  <c:v>25.496376316043701</c:v>
                </c:pt>
                <c:pt idx="259">
                  <c:v>25.553032956660029</c:v>
                </c:pt>
                <c:pt idx="260">
                  <c:v>25.60941555005828</c:v>
                </c:pt>
                <c:pt idx="261">
                  <c:v>25.665524869025084</c:v>
                </c:pt>
                <c:pt idx="262">
                  <c:v>25.721361691579386</c:v>
                </c:pt>
                <c:pt idx="263">
                  <c:v>25.776926800874108</c:v>
                </c:pt>
                <c:pt idx="264">
                  <c:v>25.832220985097624</c:v>
                </c:pt>
                <c:pt idx="265">
                  <c:v>25.887245037375113</c:v>
                </c:pt>
                <c:pt idx="266">
                  <c:v>25.941999755669823</c:v>
                </c:pt>
                <c:pt idx="267">
                  <c:v>25.996485942684298</c:v>
                </c:pt>
                <c:pt idx="268">
                  <c:v>26.050704405761593</c:v>
                </c:pt>
                <c:pt idx="269">
                  <c:v>26.104655956786527</c:v>
                </c:pt>
                <c:pt idx="270">
                  <c:v>26.158341412087005</c:v>
                </c:pt>
              </c:numCache>
            </c:numRef>
          </c:xVal>
          <c:yVal>
            <c:numRef>
              <c:f>'17ft'!$G$19:$G$289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'17ft'!$H$18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0.1580085299936165</c:v>
                </c:pt>
                <c:pt idx="2">
                  <c:v>0.31512652896313298</c:v>
                </c:pt>
                <c:pt idx="3">
                  <c:v>0.47136710829714479</c:v>
                </c:pt>
                <c:pt idx="4">
                  <c:v>0.62674310055152438</c:v>
                </c:pt>
                <c:pt idx="5">
                  <c:v>0.78126706659743062</c:v>
                </c:pt>
                <c:pt idx="6">
                  <c:v>0.93495130252233372</c:v>
                </c:pt>
                <c:pt idx="7">
                  <c:v>1.0878078462938694</c:v>
                </c:pt>
                <c:pt idx="8">
                  <c:v>1.2398484841958877</c:v>
                </c:pt>
                <c:pt idx="9">
                  <c:v>1.3910847570456346</c:v>
                </c:pt>
                <c:pt idx="10">
                  <c:v>1.5415279662006027</c:v>
                </c:pt>
                <c:pt idx="11">
                  <c:v>1.6911891793632035</c:v>
                </c:pt>
                <c:pt idx="12">
                  <c:v>1.8400792361910547</c:v>
                </c:pt>
                <c:pt idx="13">
                  <c:v>1.9882087537203337</c:v>
                </c:pt>
                <c:pt idx="14">
                  <c:v>2.1355881316093188</c:v>
                </c:pt>
                <c:pt idx="15">
                  <c:v>2.282227557208941</c:v>
                </c:pt>
                <c:pt idx="16">
                  <c:v>2.428137010466866</c:v>
                </c:pt>
                <c:pt idx="17">
                  <c:v>2.5733262686713614</c:v>
                </c:pt>
                <c:pt idx="18">
                  <c:v>2.7178049110409326</c:v>
                </c:pt>
                <c:pt idx="19">
                  <c:v>2.8615823231654662</c:v>
                </c:pt>
                <c:pt idx="20">
                  <c:v>3.0046677013043834</c:v>
                </c:pt>
                <c:pt idx="21">
                  <c:v>3.1470700565470815</c:v>
                </c:pt>
                <c:pt idx="22">
                  <c:v>3.2887982188407254</c:v>
                </c:pt>
                <c:pt idx="23">
                  <c:v>3.4298608408902571</c:v>
                </c:pt>
                <c:pt idx="24">
                  <c:v>3.5702664019352914</c:v>
                </c:pt>
                <c:pt idx="25">
                  <c:v>3.7100232114083882</c:v>
                </c:pt>
                <c:pt idx="26">
                  <c:v>3.8491394124790186</c:v>
                </c:pt>
                <c:pt idx="27">
                  <c:v>3.9876229854873761</c:v>
                </c:pt>
                <c:pt idx="28">
                  <c:v>4.1254817512720319</c:v>
                </c:pt>
                <c:pt idx="29">
                  <c:v>4.2627233743952777</c:v>
                </c:pt>
                <c:pt idx="30">
                  <c:v>4.3993553662698703</c:v>
                </c:pt>
                <c:pt idx="31">
                  <c:v>4.5353850881907469</c:v>
                </c:pt>
                <c:pt idx="32">
                  <c:v>4.6708197542751586</c:v>
                </c:pt>
                <c:pt idx="33">
                  <c:v>4.8056664343145474</c:v>
                </c:pt>
                <c:pt idx="34">
                  <c:v>4.9399320565413802</c:v>
                </c:pt>
                <c:pt idx="35">
                  <c:v>5.0736234103140365</c:v>
                </c:pt>
                <c:pt idx="36">
                  <c:v>5.2067471487227515</c:v>
                </c:pt>
                <c:pt idx="37">
                  <c:v>5.3393097911195078</c:v>
                </c:pt>
                <c:pt idx="38">
                  <c:v>5.4713177255746848</c:v>
                </c:pt>
                <c:pt idx="39">
                  <c:v>5.6027772112631711</c:v>
                </c:pt>
                <c:pt idx="40">
                  <c:v>5.7336943807825813</c:v>
                </c:pt>
                <c:pt idx="41">
                  <c:v>5.8640752424061091</c:v>
                </c:pt>
                <c:pt idx="42">
                  <c:v>5.9939256822724944</c:v>
                </c:pt>
                <c:pt idx="43">
                  <c:v>6.1232514665154962</c:v>
                </c:pt>
                <c:pt idx="44">
                  <c:v>6.2520582433351928</c:v>
                </c:pt>
                <c:pt idx="45">
                  <c:v>6.3803515450133643</c:v>
                </c:pt>
                <c:pt idx="46">
                  <c:v>6.5081367898751514</c:v>
                </c:pt>
                <c:pt idx="47">
                  <c:v>6.6354192841991075</c:v>
                </c:pt>
                <c:pt idx="48">
                  <c:v>6.7622042240777205</c:v>
                </c:pt>
                <c:pt idx="49">
                  <c:v>6.8884966972304111</c:v>
                </c:pt>
                <c:pt idx="50">
                  <c:v>7.0143016847709578</c:v>
                </c:pt>
                <c:pt idx="51">
                  <c:v>7.1396240629312491</c:v>
                </c:pt>
                <c:pt idx="52">
                  <c:v>7.2644686047432172</c:v>
                </c:pt>
                <c:pt idx="53">
                  <c:v>7.388839981680742</c:v>
                </c:pt>
                <c:pt idx="54">
                  <c:v>7.5127427652632806</c:v>
                </c:pt>
                <c:pt idx="55">
                  <c:v>7.6361814286229173</c:v>
                </c:pt>
                <c:pt idx="56">
                  <c:v>7.7591603480365006</c:v>
                </c:pt>
                <c:pt idx="57">
                  <c:v>7.8816838044244637</c:v>
                </c:pt>
                <c:pt idx="58">
                  <c:v>8.0037559848179018</c:v>
                </c:pt>
                <c:pt idx="59">
                  <c:v>8.1253809837954272</c:v>
                </c:pt>
                <c:pt idx="60">
                  <c:v>8.2465628048912816</c:v>
                </c:pt>
                <c:pt idx="61">
                  <c:v>8.3673053619761451</c:v>
                </c:pt>
                <c:pt idx="62">
                  <c:v>8.4876124806120234</c:v>
                </c:pt>
                <c:pt idx="63">
                  <c:v>8.6074878993825923</c:v>
                </c:pt>
                <c:pt idx="64">
                  <c:v>8.7269352712002828</c:v>
                </c:pt>
                <c:pt idx="65">
                  <c:v>8.8459581645914049</c:v>
                </c:pt>
                <c:pt idx="66">
                  <c:v>8.964560064960521</c:v>
                </c:pt>
                <c:pt idx="67">
                  <c:v>9.0827443758352668</c:v>
                </c:pt>
                <c:pt idx="68">
                  <c:v>9.2005144200927731</c:v>
                </c:pt>
                <c:pt idx="69">
                  <c:v>9.3178734411687891</c:v>
                </c:pt>
                <c:pt idx="70">
                  <c:v>9.4348246042505739</c:v>
                </c:pt>
                <c:pt idx="71">
                  <c:v>9.5513709974545939</c:v>
                </c:pt>
                <c:pt idx="72">
                  <c:v>9.6675156329899927</c:v>
                </c:pt>
                <c:pt idx="73">
                  <c:v>9.7832614483087976</c:v>
                </c:pt>
                <c:pt idx="74">
                  <c:v>9.8986113072437458</c:v>
                </c:pt>
                <c:pt idx="75">
                  <c:v>10.013568001134603</c:v>
                </c:pt>
                <c:pt idx="76">
                  <c:v>10.128134249943788</c:v>
                </c:pt>
                <c:pt idx="77">
                  <c:v>10.24231270336208</c:v>
                </c:pt>
                <c:pt idx="78">
                  <c:v>10.356105941905145</c:v>
                </c:pt>
                <c:pt idx="79">
                  <c:v>10.469516478001568</c:v>
                </c:pt>
                <c:pt idx="80">
                  <c:v>10.582546757073045</c:v>
                </c:pt>
                <c:pt idx="81">
                  <c:v>10.695199158607352</c:v>
                </c:pt>
                <c:pt idx="82">
                  <c:v>10.80747599722463</c:v>
                </c:pt>
                <c:pt idx="83">
                  <c:v>10.919379523737538</c:v>
                </c:pt>
                <c:pt idx="84">
                  <c:v>11.030911926205746</c:v>
                </c:pt>
                <c:pt idx="85">
                  <c:v>11.142075330985202</c:v>
                </c:pt>
                <c:pt idx="86">
                  <c:v>11.25287180377258</c:v>
                </c:pt>
                <c:pt idx="87">
                  <c:v>11.363303350645268</c:v>
                </c:pt>
                <c:pt idx="88">
                  <c:v>11.473371919097215</c:v>
                </c:pt>
                <c:pt idx="89">
                  <c:v>11.583079399070916</c:v>
                </c:pt>
                <c:pt idx="90">
                  <c:v>11.692427623985779</c:v>
                </c:pt>
                <c:pt idx="91">
                  <c:v>11.801418371763063</c:v>
                </c:pt>
                <c:pt idx="92">
                  <c:v>11.910053365847586</c:v>
                </c:pt>
                <c:pt idx="93">
                  <c:v>12.018334276226298</c:v>
                </c:pt>
                <c:pt idx="94">
                  <c:v>12.126262720443837</c:v>
                </c:pt>
                <c:pt idx="95">
                  <c:v>12.233840264615122</c:v>
                </c:pt>
                <c:pt idx="96">
                  <c:v>12.341068424435015</c:v>
                </c:pt>
                <c:pt idx="97">
                  <c:v>12.447948666185054</c:v>
                </c:pt>
                <c:pt idx="98">
                  <c:v>12.554482407737211</c:v>
                </c:pt>
                <c:pt idx="99">
                  <c:v>12.660671019554636</c:v>
                </c:pt>
                <c:pt idx="100">
                  <c:v>12.766515825689281</c:v>
                </c:pt>
                <c:pt idx="101">
                  <c:v>12.872018104776309</c:v>
                </c:pt>
                <c:pt idx="102">
                  <c:v>12.977179091025139</c:v>
                </c:pt>
                <c:pt idx="103">
                  <c:v>13.081999975206967</c:v>
                </c:pt>
                <c:pt idx="104">
                  <c:v>13.186481905638596</c:v>
                </c:pt>
                <c:pt idx="105">
                  <c:v>13.29062598916237</c:v>
                </c:pt>
                <c:pt idx="106">
                  <c:v>13.394433292121994</c:v>
                </c:pt>
                <c:pt idx="107">
                  <c:v>13.497904841334005</c:v>
                </c:pt>
                <c:pt idx="108">
                  <c:v>13.601041625054672</c:v>
                </c:pt>
                <c:pt idx="109">
                  <c:v>13.703844593942023</c:v>
                </c:pt>
                <c:pt idx="110">
                  <c:v>13.806314662012783</c:v>
                </c:pt>
                <c:pt idx="111">
                  <c:v>13.9084527075939</c:v>
                </c:pt>
                <c:pt idx="112">
                  <c:v>14.010259574268405</c:v>
                </c:pt>
                <c:pt idx="113">
                  <c:v>14.111736071815287</c:v>
                </c:pt>
                <c:pt idx="114">
                  <c:v>14.212882977143114</c:v>
                </c:pt>
                <c:pt idx="115">
                  <c:v>14.313701035217079</c:v>
                </c:pt>
                <c:pt idx="116">
                  <c:v>14.414190959979184</c:v>
                </c:pt>
                <c:pt idx="117">
                  <c:v>14.514353435261247</c:v>
                </c:pt>
                <c:pt idx="118">
                  <c:v>14.614189115690445</c:v>
                </c:pt>
                <c:pt idx="119">
                  <c:v>14.713698627587082</c:v>
                </c:pt>
                <c:pt idx="120">
                  <c:v>14.812882569854292</c:v>
                </c:pt>
                <c:pt idx="121">
                  <c:v>14.911741514859388</c:v>
                </c:pt>
                <c:pt idx="122">
                  <c:v>15.010276009306564</c:v>
                </c:pt>
                <c:pt idx="123">
                  <c:v>15.108486575100669</c:v>
                </c:pt>
                <c:pt idx="124">
                  <c:v>15.206373710201795</c:v>
                </c:pt>
                <c:pt idx="125">
                  <c:v>15.303937889470394</c:v>
                </c:pt>
                <c:pt idx="126">
                  <c:v>15.401179565502671</c:v>
                </c:pt>
                <c:pt idx="127">
                  <c:v>15.498099169456028</c:v>
                </c:pt>
                <c:pt idx="128">
                  <c:v>15.594697111864283</c:v>
                </c:pt>
                <c:pt idx="129">
                  <c:v>15.690973783442473</c:v>
                </c:pt>
                <c:pt idx="130">
                  <c:v>15.786929555880995</c:v>
                </c:pt>
                <c:pt idx="131">
                  <c:v>15.882564782628902</c:v>
                </c:pt>
                <c:pt idx="132">
                  <c:v>15.97787979966615</c:v>
                </c:pt>
                <c:pt idx="133">
                  <c:v>16.072874926264603</c:v>
                </c:pt>
                <c:pt idx="134">
                  <c:v>16.167550465737659</c:v>
                </c:pt>
                <c:pt idx="135">
                  <c:v>16.26190670617828</c:v>
                </c:pt>
                <c:pt idx="136">
                  <c:v>16.355943921185361</c:v>
                </c:pt>
                <c:pt idx="137">
                  <c:v>16.449662370578213</c:v>
                </c:pt>
                <c:pt idx="138">
                  <c:v>16.543062301099116</c:v>
                </c:pt>
                <c:pt idx="139">
                  <c:v>16.63614394710379</c:v>
                </c:pt>
                <c:pt idx="140">
                  <c:v>16.728907531239681</c:v>
                </c:pt>
                <c:pt idx="141">
                  <c:v>16.821353265112013</c:v>
                </c:pt>
                <c:pt idx="142">
                  <c:v>16.913481349937499</c:v>
                </c:pt>
                <c:pt idx="143">
                  <c:v>17.005291977185657</c:v>
                </c:pt>
                <c:pt idx="144">
                  <c:v>17.096785329207687</c:v>
                </c:pt>
                <c:pt idx="145">
                  <c:v>17.187961579852864</c:v>
                </c:pt>
                <c:pt idx="146">
                  <c:v>17.278820895072421</c:v>
                </c:pt>
                <c:pt idx="147">
                  <c:v>17.369363433510895</c:v>
                </c:pt>
                <c:pt idx="148">
                  <c:v>17.45958934708494</c:v>
                </c:pt>
                <c:pt idx="149">
                  <c:v>17.549498781549602</c:v>
                </c:pt>
                <c:pt idx="150">
                  <c:v>17.639091877052078</c:v>
                </c:pt>
                <c:pt idx="151">
                  <c:v>17.728368768672958</c:v>
                </c:pt>
                <c:pt idx="152">
                  <c:v>17.817329586955005</c:v>
                </c:pt>
                <c:pt idx="153">
                  <c:v>17.9059744584195</c:v>
                </c:pt>
                <c:pt idx="154">
                  <c:v>17.994303506070207</c:v>
                </c:pt>
                <c:pt idx="155">
                  <c:v>18.082316849884993</c:v>
                </c:pt>
                <c:pt idx="156">
                  <c:v>18.170014607295204</c:v>
                </c:pt>
                <c:pt idx="157">
                  <c:v>18.257396893652821</c:v>
                </c:pt>
                <c:pt idx="158">
                  <c:v>18.344463822685519</c:v>
                </c:pt>
                <c:pt idx="159">
                  <c:v>18.431215506939683</c:v>
                </c:pt>
                <c:pt idx="160">
                  <c:v>18.517652058211482</c:v>
                </c:pt>
                <c:pt idx="161">
                  <c:v>18.603773587966096</c:v>
                </c:pt>
                <c:pt idx="162">
                  <c:v>18.689580207745205</c:v>
                </c:pt>
                <c:pt idx="163">
                  <c:v>18.775072029562828</c:v>
                </c:pt>
                <c:pt idx="164">
                  <c:v>18.860249166289655</c:v>
                </c:pt>
                <c:pt idx="165">
                  <c:v>18.945111732025964</c:v>
                </c:pt>
                <c:pt idx="166">
                  <c:v>19.029659842463239</c:v>
                </c:pt>
                <c:pt idx="167">
                  <c:v>19.113893615234659</c:v>
                </c:pt>
                <c:pt idx="168">
                  <c:v>19.19781317025453</c:v>
                </c:pt>
                <c:pt idx="169">
                  <c:v>19.281418630046833</c:v>
                </c:pt>
                <c:pt idx="170">
                  <c:v>19.364710120062998</c:v>
                </c:pt>
                <c:pt idx="171">
                  <c:v>19.447687768989073</c:v>
                </c:pt>
                <c:pt idx="172">
                  <c:v>19.530351709042403</c:v>
                </c:pt>
                <c:pt idx="173">
                  <c:v>19.612702076257968</c:v>
                </c:pt>
                <c:pt idx="174">
                  <c:v>19.694739010764533</c:v>
                </c:pt>
                <c:pt idx="175">
                  <c:v>19.776462657050768</c:v>
                </c:pt>
                <c:pt idx="176">
                  <c:v>19.857873164221463</c:v>
                </c:pt>
                <c:pt idx="177">
                  <c:v>19.938970686244001</c:v>
                </c:pt>
                <c:pt idx="178">
                  <c:v>20.019755382185259</c:v>
                </c:pt>
                <c:pt idx="179">
                  <c:v>20.100227416439061</c:v>
                </c:pt>
                <c:pt idx="180">
                  <c:v>20.180386958944364</c:v>
                </c:pt>
                <c:pt idx="181">
                  <c:v>20.260234185394321</c:v>
                </c:pt>
                <c:pt idx="182">
                  <c:v>20.339769277436368</c:v>
                </c:pt>
                <c:pt idx="183">
                  <c:v>20.418992422863521</c:v>
                </c:pt>
                <c:pt idx="184">
                  <c:v>20.497903815797017</c:v>
                </c:pt>
                <c:pt idx="185">
                  <c:v>20.576503656860446</c:v>
                </c:pt>
                <c:pt idx="186">
                  <c:v>20.654792153345571</c:v>
                </c:pt>
                <c:pt idx="187">
                  <c:v>20.732769519369963</c:v>
                </c:pt>
                <c:pt idx="188">
                  <c:v>20.810435976026611</c:v>
                </c:pt>
                <c:pt idx="189">
                  <c:v>20.887791751525668</c:v>
                </c:pt>
                <c:pt idx="190">
                  <c:v>20.964837081328511</c:v>
                </c:pt>
                <c:pt idx="191">
                  <c:v>21.041572208274218</c:v>
                </c:pt>
                <c:pt idx="192">
                  <c:v>21.117997382698679</c:v>
                </c:pt>
                <c:pt idx="193">
                  <c:v>21.194112862546447</c:v>
                </c:pt>
                <c:pt idx="194">
                  <c:v>21.269918913475525</c:v>
                </c:pt>
                <c:pt idx="195">
                  <c:v>21.345415808955188</c:v>
                </c:pt>
                <c:pt idx="196">
                  <c:v>21.420603830357059</c:v>
                </c:pt>
                <c:pt idx="197">
                  <c:v>21.495483267039532</c:v>
                </c:pt>
                <c:pt idx="198">
                  <c:v>21.570054416425716</c:v>
                </c:pt>
                <c:pt idx="199">
                  <c:v>21.644317584075058</c:v>
                </c:pt>
                <c:pt idx="200">
                  <c:v>21.718273083748773</c:v>
                </c:pt>
                <c:pt idx="201">
                  <c:v>21.791921237469243</c:v>
                </c:pt>
                <c:pt idx="202">
                  <c:v>21.865262375573508</c:v>
                </c:pt>
                <c:pt idx="203">
                  <c:v>21.93829683676103</c:v>
                </c:pt>
                <c:pt idx="204">
                  <c:v>22.011024968135821</c:v>
                </c:pt>
                <c:pt idx="205">
                  <c:v>22.083447125243136</c:v>
                </c:pt>
                <c:pt idx="206">
                  <c:v>22.155563672100797</c:v>
                </c:pt>
                <c:pt idx="207">
                  <c:v>22.227374981225367</c:v>
                </c:pt>
                <c:pt idx="208">
                  <c:v>22.298881433653232</c:v>
                </c:pt>
                <c:pt idx="209">
                  <c:v>22.370083418956792</c:v>
                </c:pt>
                <c:pt idx="210">
                  <c:v>22.440981335255838</c:v>
                </c:pt>
                <c:pt idx="211">
                  <c:v>22.511575589224289</c:v>
                </c:pt>
                <c:pt idx="212">
                  <c:v>22.581866596092386</c:v>
                </c:pt>
                <c:pt idx="213">
                  <c:v>22.651854779644495</c:v>
                </c:pt>
                <c:pt idx="214">
                  <c:v>22.721540572212625</c:v>
                </c:pt>
                <c:pt idx="215">
                  <c:v>22.790924414665799</c:v>
                </c:pt>
                <c:pt idx="216">
                  <c:v>22.860006756395396</c:v>
                </c:pt>
                <c:pt idx="217">
                  <c:v>22.928788055296589</c:v>
                </c:pt>
                <c:pt idx="218">
                  <c:v>22.997268777745969</c:v>
                </c:pt>
                <c:pt idx="219">
                  <c:v>23.065449398575527</c:v>
                </c:pt>
                <c:pt idx="220">
                  <c:v>23.133330401043054</c:v>
                </c:pt>
                <c:pt idx="221">
                  <c:v>23.200912276799109</c:v>
                </c:pt>
                <c:pt idx="222">
                  <c:v>23.268195525850643</c:v>
                </c:pt>
                <c:pt idx="223">
                  <c:v>23.335180656521409</c:v>
                </c:pt>
                <c:pt idx="224">
                  <c:v>23.401868185409246</c:v>
                </c:pt>
                <c:pt idx="225">
                  <c:v>23.468258637340366</c:v>
                </c:pt>
                <c:pt idx="226">
                  <c:v>23.534352545320726</c:v>
                </c:pt>
                <c:pt idx="227">
                  <c:v>23.600150450484591</c:v>
                </c:pt>
                <c:pt idx="228">
                  <c:v>23.665652902040414</c:v>
                </c:pt>
                <c:pt idx="229">
                  <c:v>23.730860457214092</c:v>
                </c:pt>
                <c:pt idx="230">
                  <c:v>23.79577368118974</c:v>
                </c:pt>
                <c:pt idx="231">
                  <c:v>23.860393147048029</c:v>
                </c:pt>
                <c:pt idx="232">
                  <c:v>23.924719435702222</c:v>
                </c:pt>
                <c:pt idx="233">
                  <c:v>23.988753135831985</c:v>
                </c:pt>
                <c:pt idx="234">
                  <c:v>24.052494843815062</c:v>
                </c:pt>
                <c:pt idx="235">
                  <c:v>24.115945163656896</c:v>
                </c:pt>
                <c:pt idx="236">
                  <c:v>24.179104706918309</c:v>
                </c:pt>
                <c:pt idx="237">
                  <c:v>24.241974092641293</c:v>
                </c:pt>
                <c:pt idx="238">
                  <c:v>24.304553947273007</c:v>
                </c:pt>
                <c:pt idx="239">
                  <c:v>24.366844904588078</c:v>
                </c:pt>
                <c:pt idx="240">
                  <c:v>24.42884760560927</c:v>
                </c:pt>
                <c:pt idx="241">
                  <c:v>24.490562698526595</c:v>
                </c:pt>
                <c:pt idx="242">
                  <c:v>24.551990838614955</c:v>
                </c:pt>
                <c:pt idx="243">
                  <c:v>24.61313268815038</c:v>
                </c:pt>
                <c:pt idx="244">
                  <c:v>24.673988916324948</c:v>
                </c:pt>
                <c:pt idx="245">
                  <c:v>24.734560199160448</c:v>
                </c:pt>
                <c:pt idx="246">
                  <c:v>24.794847219420863</c:v>
                </c:pt>
                <c:pt idx="247">
                  <c:v>24.854850666523717</c:v>
                </c:pt>
                <c:pt idx="248">
                  <c:v>24.914571236450417</c:v>
                </c:pt>
                <c:pt idx="249">
                  <c:v>24.974009631655566</c:v>
                </c:pt>
                <c:pt idx="250">
                  <c:v>25.033166560975385</c:v>
                </c:pt>
                <c:pt idx="251">
                  <c:v>25.092042739535277</c:v>
                </c:pt>
                <c:pt idx="252">
                  <c:v>25.150638888656594</c:v>
                </c:pt>
                <c:pt idx="253">
                  <c:v>25.208955735762661</c:v>
                </c:pt>
                <c:pt idx="254">
                  <c:v>25.26699401428414</c:v>
                </c:pt>
                <c:pt idx="255">
                  <c:v>25.324754463563753</c:v>
                </c:pt>
                <c:pt idx="256">
                  <c:v>25.382237828760463</c:v>
                </c:pt>
                <c:pt idx="257">
                  <c:v>25.439444860753127</c:v>
                </c:pt>
                <c:pt idx="258">
                  <c:v>25.496376316043701</c:v>
                </c:pt>
                <c:pt idx="259">
                  <c:v>25.553032956660029</c:v>
                </c:pt>
                <c:pt idx="260">
                  <c:v>25.60941555005828</c:v>
                </c:pt>
                <c:pt idx="261">
                  <c:v>25.665524869025084</c:v>
                </c:pt>
                <c:pt idx="262">
                  <c:v>25.721361691579386</c:v>
                </c:pt>
                <c:pt idx="263">
                  <c:v>25.776926800874108</c:v>
                </c:pt>
                <c:pt idx="264">
                  <c:v>25.832220985097624</c:v>
                </c:pt>
                <c:pt idx="265">
                  <c:v>25.887245037375113</c:v>
                </c:pt>
                <c:pt idx="266">
                  <c:v>25.941999755669823</c:v>
                </c:pt>
                <c:pt idx="267">
                  <c:v>25.996485942684298</c:v>
                </c:pt>
                <c:pt idx="268">
                  <c:v>26.050704405761593</c:v>
                </c:pt>
                <c:pt idx="269">
                  <c:v>26.104655956786527</c:v>
                </c:pt>
                <c:pt idx="270">
                  <c:v>26.158341412087005</c:v>
                </c:pt>
              </c:numCache>
            </c:numRef>
          </c:xVal>
          <c:yVal>
            <c:numRef>
              <c:f>'17ft'!$H$19:$H$289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6320"/>
        <c:axId val="610866712"/>
      </c:scatterChart>
      <c:valAx>
        <c:axId val="61086632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6712"/>
        <c:crosses val="max"/>
        <c:crossBetween val="midCat"/>
        <c:majorUnit val="2"/>
      </c:valAx>
      <c:valAx>
        <c:axId val="61086671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632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'18ft'!$E$18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0.15372485114867607</c:v>
                </c:pt>
                <c:pt idx="2">
                  <c:v>0.30659748762298256</c:v>
                </c:pt>
                <c:pt idx="3">
                  <c:v>0.45863032117519764</c:v>
                </c:pt>
                <c:pt idx="4">
                  <c:v>0.60983550393470587</c:v>
                </c:pt>
                <c:pt idx="5">
                  <c:v>0.76022493497797106</c:v>
                </c:pt>
                <c:pt idx="6">
                  <c:v>0.90981026667451825</c:v>
                </c:pt>
                <c:pt idx="7">
                  <c:v>1.0586029108176902</c:v>
                </c:pt>
                <c:pt idx="8">
                  <c:v>1.206614044548548</c:v>
                </c:pt>
                <c:pt idx="9">
                  <c:v>1.3538546160809086</c:v>
                </c:pt>
                <c:pt idx="10">
                  <c:v>1.5003353502351566</c:v>
                </c:pt>
                <c:pt idx="11">
                  <c:v>1.6460667537881302</c:v>
                </c:pt>
                <c:pt idx="12">
                  <c:v>1.7910591206460604</c:v>
                </c:pt>
                <c:pt idx="13">
                  <c:v>1.9353225368472391</c:v>
                </c:pt>
                <c:pt idx="14">
                  <c:v>2.0788668854008052</c:v>
                </c:pt>
                <c:pt idx="15">
                  <c:v>2.221701850967766</c:v>
                </c:pt>
                <c:pt idx="16">
                  <c:v>2.363836924390105</c:v>
                </c:pt>
                <c:pt idx="17">
                  <c:v>2.5052814070735945</c:v>
                </c:pt>
                <c:pt idx="18">
                  <c:v>2.6460444152296847</c:v>
                </c:pt>
                <c:pt idx="19">
                  <c:v>2.786134883981628</c:v>
                </c:pt>
                <c:pt idx="20">
                  <c:v>2.9255615713397853</c:v>
                </c:pt>
                <c:pt idx="21">
                  <c:v>3.0643330620508586</c:v>
                </c:pt>
                <c:pt idx="22">
                  <c:v>3.2024577713256086</c:v>
                </c:pt>
                <c:pt idx="23">
                  <c:v>3.3399439484494327</c:v>
                </c:pt>
                <c:pt idx="24">
                  <c:v>3.4767996802800121</c:v>
                </c:pt>
                <c:pt idx="25">
                  <c:v>3.6130328946360666</c:v>
                </c:pt>
                <c:pt idx="26">
                  <c:v>3.7486513635811103</c:v>
                </c:pt>
                <c:pt idx="27">
                  <c:v>3.8836627066059477</c:v>
                </c:pt>
                <c:pt idx="28">
                  <c:v>4.0180743937135146</c:v>
                </c:pt>
                <c:pt idx="29">
                  <c:v>4.1518937484095311</c:v>
                </c:pt>
                <c:pt idx="30">
                  <c:v>4.2851279506023152</c:v>
                </c:pt>
                <c:pt idx="31">
                  <c:v>4.4177840394149763</c:v>
                </c:pt>
                <c:pt idx="32">
                  <c:v>4.5498689159131018</c:v>
                </c:pt>
                <c:pt idx="33">
                  <c:v>4.6813893457509401</c:v>
                </c:pt>
                <c:pt idx="34">
                  <c:v>4.8123519617389734</c:v>
                </c:pt>
                <c:pt idx="35">
                  <c:v>4.9427632663356889</c:v>
                </c:pt>
                <c:pt idx="36">
                  <c:v>5.0726296340662493</c:v>
                </c:pt>
                <c:pt idx="37">
                  <c:v>5.2019573138706887</c:v>
                </c:pt>
                <c:pt idx="38">
                  <c:v>5.3307524313841572</c:v>
                </c:pt>
                <c:pt idx="39">
                  <c:v>5.4590209911516823</c:v>
                </c:pt>
                <c:pt idx="40">
                  <c:v>5.5867688787798144</c:v>
                </c:pt>
                <c:pt idx="41">
                  <c:v>5.7140018630274625</c:v>
                </c:pt>
                <c:pt idx="42">
                  <c:v>5.8407255978381603</c:v>
                </c:pt>
                <c:pt idx="43">
                  <c:v>5.9669456243159251</c:v>
                </c:pt>
                <c:pt idx="44">
                  <c:v>6.0926673726468135</c:v>
                </c:pt>
                <c:pt idx="45">
                  <c:v>6.2178961639682271</c:v>
                </c:pt>
                <c:pt idx="46">
                  <c:v>6.3426372121879462</c:v>
                </c:pt>
                <c:pt idx="47">
                  <c:v>6.4668956257548222</c:v>
                </c:pt>
                <c:pt idx="48">
                  <c:v>6.5906764093830148</c:v>
                </c:pt>
                <c:pt idx="49">
                  <c:v>6.7139844657315919</c:v>
                </c:pt>
                <c:pt idx="50">
                  <c:v>6.8368245970412751</c:v>
                </c:pt>
                <c:pt idx="51">
                  <c:v>6.9592015067300599</c:v>
                </c:pt>
                <c:pt idx="52">
                  <c:v>7.081119800949395</c:v>
                </c:pt>
                <c:pt idx="53">
                  <c:v>7.2025839901025641</c:v>
                </c:pt>
                <c:pt idx="54">
                  <c:v>7.3235984903268685</c:v>
                </c:pt>
                <c:pt idx="55">
                  <c:v>7.4441676249411657</c:v>
                </c:pt>
                <c:pt idx="56">
                  <c:v>7.564295625860284</c:v>
                </c:pt>
                <c:pt idx="57">
                  <c:v>7.683986634977793</c:v>
                </c:pt>
                <c:pt idx="58">
                  <c:v>7.8032447055185656</c:v>
                </c:pt>
                <c:pt idx="59">
                  <c:v>7.9220738033625393</c:v>
                </c:pt>
                <c:pt idx="60">
                  <c:v>8.0404778083410413</c:v>
                </c:pt>
                <c:pt idx="61">
                  <c:v>8.1584605155070058</c:v>
                </c:pt>
                <c:pt idx="62">
                  <c:v>8.2760256363803801</c:v>
                </c:pt>
                <c:pt idx="63">
                  <c:v>8.3931768001699876</c:v>
                </c:pt>
                <c:pt idx="64">
                  <c:v>8.5099175549730468</c:v>
                </c:pt>
                <c:pt idx="65">
                  <c:v>8.6262513689535716</c:v>
                </c:pt>
                <c:pt idx="66">
                  <c:v>8.7421816315007757</c:v>
                </c:pt>
                <c:pt idx="67">
                  <c:v>8.857711654368627</c:v>
                </c:pt>
                <c:pt idx="68">
                  <c:v>8.9728446727976152</c:v>
                </c:pt>
                <c:pt idx="69">
                  <c:v>9.0875838466198076</c:v>
                </c:pt>
                <c:pt idx="70">
                  <c:v>9.2019322613481922</c:v>
                </c:pt>
                <c:pt idx="71">
                  <c:v>9.315892929251298</c:v>
                </c:pt>
                <c:pt idx="72">
                  <c:v>9.4294687904140346</c:v>
                </c:pt>
                <c:pt idx="73">
                  <c:v>9.5426627137856723</c:v>
                </c:pt>
                <c:pt idx="74">
                  <c:v>9.6554774982158271</c:v>
                </c:pt>
                <c:pt idx="75">
                  <c:v>9.7679158734792981</c:v>
                </c:pt>
                <c:pt idx="76">
                  <c:v>9.8799805012905626</c:v>
                </c:pt>
                <c:pt idx="77">
                  <c:v>9.9916739763086913</c:v>
                </c:pt>
                <c:pt idx="78">
                  <c:v>10.102998827133417</c:v>
                </c:pt>
                <c:pt idx="79">
                  <c:v>10.213957517293055</c:v>
                </c:pt>
                <c:pt idx="80">
                  <c:v>10.324552446224933</c:v>
                </c:pt>
                <c:pt idx="81">
                  <c:v>10.434785950248946</c:v>
                </c:pt>
                <c:pt idx="82">
                  <c:v>10.544660303534821</c:v>
                </c:pt>
                <c:pt idx="83">
                  <c:v>10.654177719063645</c:v>
                </c:pt>
                <c:pt idx="84">
                  <c:v>10.76334034958416</c:v>
                </c:pt>
                <c:pt idx="85">
                  <c:v>10.872150288564292</c:v>
                </c:pt>
                <c:pt idx="86">
                  <c:v>10.980609571138354</c:v>
                </c:pt>
                <c:pt idx="87">
                  <c:v>11.088720175050328</c:v>
                </c:pt>
                <c:pt idx="88">
                  <c:v>11.196484021593568</c:v>
                </c:pt>
                <c:pt idx="89">
                  <c:v>11.303902976547267</c:v>
                </c:pt>
                <c:pt idx="90">
                  <c:v>11.410978851109965</c:v>
                </c:pt>
                <c:pt idx="91">
                  <c:v>11.517713402830356</c:v>
                </c:pt>
                <c:pt idx="92">
                  <c:v>11.624108336535617</c:v>
                </c:pt>
                <c:pt idx="93">
                  <c:v>11.730165305257417</c:v>
                </c:pt>
                <c:pt idx="94">
                  <c:v>11.835885911155801</c:v>
                </c:pt>
                <c:pt idx="95">
                  <c:v>11.94127170644102</c:v>
                </c:pt>
                <c:pt idx="96">
                  <c:v>12.046324194293426</c:v>
                </c:pt>
                <c:pt idx="97">
                  <c:v>12.151044829781464</c:v>
                </c:pt>
                <c:pt idx="98">
                  <c:v>12.255435020777799</c:v>
                </c:pt>
                <c:pt idx="99">
                  <c:v>12.359496128873571</c:v>
                </c:pt>
                <c:pt idx="100">
                  <c:v>12.463229470290738</c:v>
                </c:pt>
                <c:pt idx="101">
                  <c:v>12.566636316792463</c:v>
                </c:pt>
                <c:pt idx="102">
                  <c:v>12.669717896591447</c:v>
                </c:pt>
                <c:pt idx="103">
                  <c:v>12.772475395256111</c:v>
                </c:pt>
                <c:pt idx="104">
                  <c:v>12.874909956614491</c:v>
                </c:pt>
                <c:pt idx="105">
                  <c:v>12.977022683655701</c:v>
                </c:pt>
                <c:pt idx="106">
                  <c:v>13.078814639428787</c:v>
                </c:pt>
                <c:pt idx="107">
                  <c:v>13.180286847938792</c:v>
                </c:pt>
                <c:pt idx="108">
                  <c:v>13.281440295039816</c:v>
                </c:pt>
                <c:pt idx="109">
                  <c:v>13.382275929324871</c:v>
                </c:pt>
                <c:pt idx="110">
                  <c:v>13.482794663012266</c:v>
                </c:pt>
                <c:pt idx="111">
                  <c:v>13.582997372828311</c:v>
                </c:pt>
                <c:pt idx="112">
                  <c:v>13.682884900886062</c:v>
                </c:pt>
                <c:pt idx="113">
                  <c:v>13.782458055559845</c:v>
                </c:pt>
                <c:pt idx="114">
                  <c:v>13.881717612355292</c:v>
                </c:pt>
                <c:pt idx="115">
                  <c:v>13.980664314774605</c:v>
                </c:pt>
                <c:pt idx="116">
                  <c:v>14.07929887517677</c:v>
                </c:pt>
                <c:pt idx="117">
                  <c:v>14.177621975632418</c:v>
                </c:pt>
                <c:pt idx="118">
                  <c:v>14.275634268773066</c:v>
                </c:pt>
                <c:pt idx="119">
                  <c:v>14.373336378634425</c:v>
                </c:pt>
                <c:pt idx="120">
                  <c:v>14.470728901493498</c:v>
                </c:pt>
                <c:pt idx="121">
                  <c:v>14.567812406699177</c:v>
                </c:pt>
                <c:pt idx="122">
                  <c:v>14.664587437496044</c:v>
                </c:pt>
                <c:pt idx="123">
                  <c:v>14.761054511841097</c:v>
                </c:pt>
                <c:pt idx="124">
                  <c:v>14.857214123213133</c:v>
                </c:pt>
                <c:pt idx="125">
                  <c:v>14.953066741414487</c:v>
                </c:pt>
                <c:pt idx="126">
                  <c:v>15.04861281336489</c:v>
                </c:pt>
                <c:pt idx="127">
                  <c:v>15.143852763887162</c:v>
                </c:pt>
                <c:pt idx="128">
                  <c:v>15.238786996484496</c:v>
                </c:pt>
                <c:pt idx="129">
                  <c:v>15.333415894109089</c:v>
                </c:pt>
                <c:pt idx="130">
                  <c:v>15.427739819921882</c:v>
                </c:pt>
                <c:pt idx="131">
                  <c:v>15.521759118043175</c:v>
                </c:pt>
                <c:pt idx="132">
                  <c:v>15.61547411429391</c:v>
                </c:pt>
                <c:pt idx="133">
                  <c:v>15.708885116927416</c:v>
                </c:pt>
                <c:pt idx="134">
                  <c:v>15.801992417351396</c:v>
                </c:pt>
                <c:pt idx="135">
                  <c:v>15.894796290840011</c:v>
                </c:pt>
                <c:pt idx="136">
                  <c:v>15.987296997235838</c:v>
                </c:pt>
                <c:pt idx="137">
                  <c:v>16.079494781641582</c:v>
                </c:pt>
                <c:pt idx="138">
                  <c:v>16.171389875101355</c:v>
                </c:pt>
                <c:pt idx="139">
                  <c:v>16.262982495271405</c:v>
                </c:pt>
                <c:pt idx="140">
                  <c:v>16.35427284708015</c:v>
                </c:pt>
                <c:pt idx="141">
                  <c:v>16.445261123377399</c:v>
                </c:pt>
                <c:pt idx="142">
                  <c:v>16.535947505572668</c:v>
                </c:pt>
                <c:pt idx="143">
                  <c:v>16.626332164262468</c:v>
                </c:pt>
                <c:pt idx="144">
                  <c:v>16.716415259846514</c:v>
                </c:pt>
                <c:pt idx="145">
                  <c:v>16.80619694313274</c:v>
                </c:pt>
                <c:pt idx="146">
                  <c:v>16.895677355931092</c:v>
                </c:pt>
                <c:pt idx="147">
                  <c:v>16.984856631636035</c:v>
                </c:pt>
                <c:pt idx="148">
                  <c:v>17.073734895797717</c:v>
                </c:pt>
                <c:pt idx="149">
                  <c:v>17.162312266681781</c:v>
                </c:pt>
                <c:pt idx="150">
                  <c:v>17.250588855817785</c:v>
                </c:pt>
                <c:pt idx="151">
                  <c:v>17.338564768536223</c:v>
                </c:pt>
                <c:pt idx="152">
                  <c:v>17.426240104494141</c:v>
                </c:pt>
                <c:pt idx="153">
                  <c:v>17.513614958189365</c:v>
                </c:pt>
                <c:pt idx="154">
                  <c:v>17.60068941946334</c:v>
                </c:pt>
                <c:pt idx="155">
                  <c:v>17.687463573992606</c:v>
                </c:pt>
                <c:pt idx="156">
                  <c:v>17.773937503768945</c:v>
                </c:pt>
                <c:pt idx="157">
                  <c:v>17.860111287568241</c:v>
                </c:pt>
                <c:pt idx="158">
                  <c:v>17.94598500140809</c:v>
                </c:pt>
                <c:pt idx="159">
                  <c:v>18.031558718994219</c:v>
                </c:pt>
                <c:pt idx="160">
                  <c:v>18.116832512155767</c:v>
                </c:pt>
                <c:pt idx="161">
                  <c:v>18.201806451269501</c:v>
                </c:pt>
                <c:pt idx="162">
                  <c:v>18.286480605673049</c:v>
                </c:pt>
                <c:pt idx="163">
                  <c:v>18.370855044067198</c:v>
                </c:pt>
                <c:pt idx="164">
                  <c:v>18.454929834907368</c:v>
                </c:pt>
                <c:pt idx="165">
                  <c:v>18.53870504678434</c:v>
                </c:pt>
                <c:pt idx="166">
                  <c:v>18.622180748794349</c:v>
                </c:pt>
                <c:pt idx="167">
                  <c:v>18.705357010898595</c:v>
                </c:pt>
                <c:pt idx="168">
                  <c:v>18.788233904272339</c:v>
                </c:pt>
                <c:pt idx="169">
                  <c:v>18.87081150164363</c:v>
                </c:pt>
                <c:pt idx="170">
                  <c:v>18.953089877621828</c:v>
                </c:pt>
                <c:pt idx="171">
                  <c:v>19.035069109015986</c:v>
                </c:pt>
                <c:pt idx="172">
                  <c:v>19.116749275143246</c:v>
                </c:pt>
                <c:pt idx="173">
                  <c:v>19.198130458127363</c:v>
                </c:pt>
                <c:pt idx="174">
                  <c:v>19.279212743187461</c:v>
                </c:pt>
                <c:pt idx="175">
                  <c:v>19.359996218917168</c:v>
                </c:pt>
                <c:pt idx="176">
                  <c:v>19.440480977554245</c:v>
                </c:pt>
                <c:pt idx="177">
                  <c:v>19.520667115240862</c:v>
                </c:pt>
                <c:pt idx="178">
                  <c:v>19.600554732274617</c:v>
                </c:pt>
                <c:pt idx="179">
                  <c:v>19.680143933350458</c:v>
                </c:pt>
                <c:pt idx="180">
                  <c:v>19.75943482779364</c:v>
                </c:pt>
                <c:pt idx="181">
                  <c:v>19.83842752978385</c:v>
                </c:pt>
                <c:pt idx="182">
                  <c:v>19.917122158570642</c:v>
                </c:pt>
                <c:pt idx="183">
                  <c:v>19.995518838680308</c:v>
                </c:pt>
                <c:pt idx="184">
                  <c:v>20.073617700114344</c:v>
                </c:pt>
                <c:pt idx="185">
                  <c:v>20.151418878539644</c:v>
                </c:pt>
                <c:pt idx="186">
                  <c:v>20.228922515470551</c:v>
                </c:pt>
                <c:pt idx="187">
                  <c:v>20.306128758442927</c:v>
                </c:pt>
                <c:pt idx="188">
                  <c:v>20.383037761180368</c:v>
                </c:pt>
                <c:pt idx="189">
                  <c:v>20.459649683752712</c:v>
                </c:pt>
                <c:pt idx="190">
                  <c:v>20.535964692726985</c:v>
                </c:pt>
                <c:pt idx="191">
                  <c:v>20.611982961310918</c:v>
                </c:pt>
                <c:pt idx="192">
                  <c:v>20.687704669489175</c:v>
                </c:pt>
                <c:pt idx="193">
                  <c:v>20.763130004152462</c:v>
                </c:pt>
                <c:pt idx="194">
                  <c:v>20.8382591592196</c:v>
                </c:pt>
                <c:pt idx="195">
                  <c:v>20.913092335752779</c:v>
                </c:pt>
                <c:pt idx="196">
                  <c:v>20.987629742066048</c:v>
                </c:pt>
                <c:pt idx="197">
                  <c:v>21.061871593827252</c:v>
                </c:pt>
                <c:pt idx="198">
                  <c:v>21.135818114153523</c:v>
                </c:pt>
                <c:pt idx="199">
                  <c:v>21.209469533700446</c:v>
                </c:pt>
                <c:pt idx="200">
                  <c:v>21.282826090745072</c:v>
                </c:pt>
                <c:pt idx="201">
                  <c:v>21.355888031262889</c:v>
                </c:pt>
                <c:pt idx="202">
                  <c:v>21.428655608998898</c:v>
                </c:pt>
                <c:pt idx="203">
                  <c:v>21.501129085532916</c:v>
                </c:pt>
                <c:pt idx="204">
                  <c:v>21.573308730339253</c:v>
                </c:pt>
                <c:pt idx="205">
                  <c:v>21.645194820840874</c:v>
                </c:pt>
                <c:pt idx="206">
                  <c:v>21.716787642458204</c:v>
                </c:pt>
                <c:pt idx="207">
                  <c:v>21.788087488652671</c:v>
                </c:pt>
                <c:pt idx="208">
                  <c:v>21.859094660965152</c:v>
                </c:pt>
                <c:pt idx="209">
                  <c:v>21.92980946904941</c:v>
                </c:pt>
                <c:pt idx="210">
                  <c:v>22.000232230700679</c:v>
                </c:pt>
                <c:pt idx="211">
                  <c:v>22.070363271879504</c:v>
                </c:pt>
                <c:pt idx="212">
                  <c:v>22.14020292673095</c:v>
                </c:pt>
                <c:pt idx="213">
                  <c:v>22.209751537599331</c:v>
                </c:pt>
                <c:pt idx="214">
                  <c:v>22.279009455038537</c:v>
                </c:pt>
                <c:pt idx="215">
                  <c:v>22.347977037818122</c:v>
                </c:pt>
                <c:pt idx="216">
                  <c:v>22.416654652925224</c:v>
                </c:pt>
                <c:pt idx="217">
                  <c:v>22.485042675562465</c:v>
                </c:pt>
                <c:pt idx="218">
                  <c:v>22.553141489141929</c:v>
                </c:pt>
                <c:pt idx="219">
                  <c:v>22.620951485275334</c:v>
                </c:pt>
                <c:pt idx="220">
                  <c:v>22.688473063760515</c:v>
                </c:pt>
                <c:pt idx="221">
                  <c:v>22.755706632564294</c:v>
                </c:pt>
                <c:pt idx="222">
                  <c:v>22.822652607801899</c:v>
                </c:pt>
                <c:pt idx="223">
                  <c:v>22.889311413712985</c:v>
                </c:pt>
                <c:pt idx="224">
                  <c:v>22.955683482634402</c:v>
                </c:pt>
                <c:pt idx="225">
                  <c:v>23.021769254969769</c:v>
                </c:pt>
                <c:pt idx="226">
                  <c:v>23.087569179155995</c:v>
                </c:pt>
                <c:pt idx="227">
                  <c:v>23.153083711626827</c:v>
                </c:pt>
                <c:pt idx="228">
                  <c:v>23.218313316773528</c:v>
                </c:pt>
                <c:pt idx="229">
                  <c:v>23.283258466902765</c:v>
                </c:pt>
                <c:pt idx="230">
                  <c:v>23.347919642191826</c:v>
                </c:pt>
                <c:pt idx="231">
                  <c:v>23.412297330641248</c:v>
                </c:pt>
                <c:pt idx="232">
                  <c:v>23.476392028024939</c:v>
                </c:pt>
                <c:pt idx="233">
                  <c:v>23.540204237837884</c:v>
                </c:pt>
                <c:pt idx="234">
                  <c:v>23.603734471241552</c:v>
                </c:pt>
                <c:pt idx="235">
                  <c:v>23.666983247007046</c:v>
                </c:pt>
                <c:pt idx="236">
                  <c:v>23.729951091456108</c:v>
                </c:pt>
                <c:pt idx="237">
                  <c:v>23.79263853840007</c:v>
                </c:pt>
                <c:pt idx="238">
                  <c:v>23.855046129076793</c:v>
                </c:pt>
                <c:pt idx="239">
                  <c:v>23.917174412085739</c:v>
                </c:pt>
                <c:pt idx="240">
                  <c:v>23.97902394332117</c:v>
                </c:pt>
                <c:pt idx="241">
                  <c:v>24.040595285903638</c:v>
                </c:pt>
                <c:pt idx="242">
                  <c:v>24.10188901010978</c:v>
                </c:pt>
                <c:pt idx="243">
                  <c:v>24.162905693300516</c:v>
                </c:pt>
                <c:pt idx="244">
                  <c:v>24.22364591984773</c:v>
                </c:pt>
                <c:pt idx="245">
                  <c:v>24.284110281059483</c:v>
                </c:pt>
                <c:pt idx="246">
                  <c:v>24.344299375103844</c:v>
                </c:pt>
                <c:pt idx="247">
                  <c:v>24.404213806931413</c:v>
                </c:pt>
                <c:pt idx="248">
                  <c:v>24.463854188196567</c:v>
                </c:pt>
                <c:pt idx="249">
                  <c:v>24.523221137177561</c:v>
                </c:pt>
                <c:pt idx="250">
                  <c:v>24.582315278695468</c:v>
                </c:pt>
                <c:pt idx="251">
                  <c:v>24.64113724403208</c:v>
                </c:pt>
                <c:pt idx="252">
                  <c:v>24.699687670846821</c:v>
                </c:pt>
                <c:pt idx="253">
                  <c:v>24.75796720309269</c:v>
                </c:pt>
                <c:pt idx="254">
                  <c:v>24.815976490931362</c:v>
                </c:pt>
                <c:pt idx="255">
                  <c:v>24.873716190647446</c:v>
                </c:pt>
                <c:pt idx="256">
                  <c:v>24.931186964561974</c:v>
                </c:pt>
                <c:pt idx="257">
                  <c:v>24.988389480945191</c:v>
                </c:pt>
                <c:pt idx="258">
                  <c:v>25.045324413928682</c:v>
                </c:pt>
                <c:pt idx="259">
                  <c:v>25.10199244341689</c:v>
                </c:pt>
                <c:pt idx="260">
                  <c:v>25.158394254998083</c:v>
                </c:pt>
                <c:pt idx="261">
                  <c:v>25.21453053985481</c:v>
                </c:pt>
                <c:pt idx="262">
                  <c:v>25.2704019946739</c:v>
                </c:pt>
                <c:pt idx="263">
                  <c:v>25.326009321556057</c:v>
                </c:pt>
                <c:pt idx="264">
                  <c:v>25.381353227925075</c:v>
                </c:pt>
                <c:pt idx="265">
                  <c:v>25.436434426436751</c:v>
                </c:pt>
                <c:pt idx="266">
                  <c:v>25.49125363488751</c:v>
                </c:pt>
                <c:pt idx="267">
                  <c:v>25.545811576122798</c:v>
                </c:pt>
                <c:pt idx="268">
                  <c:v>25.600108977945276</c:v>
                </c:pt>
                <c:pt idx="269">
                  <c:v>25.654146573022871</c:v>
                </c:pt>
                <c:pt idx="270">
                  <c:v>25.707925098796704</c:v>
                </c:pt>
              </c:numCache>
            </c:numRef>
          </c:xVal>
          <c:yVal>
            <c:numRef>
              <c:f>'18ft'!$E$19:$E$289</c:f>
              <c:numCache>
                <c:formatCode>General</c:formatCode>
                <c:ptCount val="271"/>
                <c:pt idx="0">
                  <c:v>2.0755731017472105</c:v>
                </c:pt>
                <c:pt idx="1">
                  <c:v>2.1831681404098333</c:v>
                </c:pt>
                <c:pt idx="2">
                  <c:v>2.2890084186020294</c:v>
                </c:pt>
                <c:pt idx="3">
                  <c:v>2.3931089867397271</c:v>
                </c:pt>
                <c:pt idx="4">
                  <c:v>2.4954845640114809</c:v>
                </c:pt>
                <c:pt idx="5">
                  <c:v>2.5961495471120397</c:v>
                </c:pt>
                <c:pt idx="6">
                  <c:v>2.6951180186960744</c:v>
                </c:pt>
                <c:pt idx="7">
                  <c:v>2.7924037555634316</c:v>
                </c:pt>
                <c:pt idx="8">
                  <c:v>2.8880202365867684</c:v>
                </c:pt>
                <c:pt idx="9">
                  <c:v>2.9819806503919399</c:v>
                </c:pt>
                <c:pt idx="10">
                  <c:v>3.0742979028010495</c:v>
                </c:pt>
                <c:pt idx="11">
                  <c:v>3.1649846240476371</c:v>
                </c:pt>
                <c:pt idx="12">
                  <c:v>3.2540531757730666</c:v>
                </c:pt>
                <c:pt idx="13">
                  <c:v>3.3415156578127831</c:v>
                </c:pt>
                <c:pt idx="14">
                  <c:v>3.4273839147807332</c:v>
                </c:pt>
                <c:pt idx="15">
                  <c:v>3.5116695424598894</c:v>
                </c:pt>
                <c:pt idx="16">
                  <c:v>3.5943838940064849</c:v>
                </c:pt>
                <c:pt idx="17">
                  <c:v>3.6755380859752398</c:v>
                </c:pt>
                <c:pt idx="18">
                  <c:v>3.7551430041725573</c:v>
                </c:pt>
                <c:pt idx="19">
                  <c:v>3.8332093093443804</c:v>
                </c:pt>
                <c:pt idx="20">
                  <c:v>3.9097474427051178</c:v>
                </c:pt>
                <c:pt idx="21">
                  <c:v>3.9847676313137894</c:v>
                </c:pt>
                <c:pt idx="22">
                  <c:v>4.0582798933032889</c:v>
                </c:pt>
                <c:pt idx="23">
                  <c:v>4.1302940429684183</c:v>
                </c:pt>
                <c:pt idx="24">
                  <c:v>4.2008196957181303</c:v>
                </c:pt>
                <c:pt idx="25">
                  <c:v>4.2698662728971835</c:v>
                </c:pt>
                <c:pt idx="26">
                  <c:v>4.3374430064822178</c:v>
                </c:pt>
                <c:pt idx="27">
                  <c:v>4.4035589436570515</c:v>
                </c:pt>
                <c:pt idx="28">
                  <c:v>4.4682229512718195</c:v>
                </c:pt>
                <c:pt idx="29">
                  <c:v>4.5314437201903761</c:v>
                </c:pt>
                <c:pt idx="30">
                  <c:v>4.593229769530228</c:v>
                </c:pt>
                <c:pt idx="31">
                  <c:v>4.6535894507990836</c:v>
                </c:pt>
                <c:pt idx="32">
                  <c:v>4.7125309519319503</c:v>
                </c:pt>
                <c:pt idx="33">
                  <c:v>4.7700623012325538</c:v>
                </c:pt>
                <c:pt idx="34">
                  <c:v>4.8261913712227154</c:v>
                </c:pt>
                <c:pt idx="35">
                  <c:v>4.880925882403166</c:v>
                </c:pt>
                <c:pt idx="36">
                  <c:v>4.9342734069291545</c:v>
                </c:pt>
                <c:pt idx="37">
                  <c:v>4.9862413722040637</c:v>
                </c:pt>
                <c:pt idx="38">
                  <c:v>5.0368370643941383</c:v>
                </c:pt>
                <c:pt idx="39">
                  <c:v>5.0860676318672793</c:v>
                </c:pt>
                <c:pt idx="40">
                  <c:v>5.1339400885587763</c:v>
                </c:pt>
                <c:pt idx="41">
                  <c:v>5.1804613172667047</c:v>
                </c:pt>
                <c:pt idx="42">
                  <c:v>5.2256380728796259</c:v>
                </c:pt>
                <c:pt idx="43">
                  <c:v>5.269476985539109</c:v>
                </c:pt>
                <c:pt idx="44">
                  <c:v>5.3119845637394958</c:v>
                </c:pt>
                <c:pt idx="45">
                  <c:v>5.3531671973672355</c:v>
                </c:pt>
                <c:pt idx="46">
                  <c:v>5.3930311606820061</c:v>
                </c:pt>
                <c:pt idx="47">
                  <c:v>5.4315826152417515</c:v>
                </c:pt>
                <c:pt idx="48">
                  <c:v>5.4688276127736843</c:v>
                </c:pt>
                <c:pt idx="49">
                  <c:v>5.504772097993186</c:v>
                </c:pt>
                <c:pt idx="50">
                  <c:v>5.5394219113724805</c:v>
                </c:pt>
                <c:pt idx="51">
                  <c:v>5.5727827918608535</c:v>
                </c:pt>
                <c:pt idx="52">
                  <c:v>5.6048603795581116</c:v>
                </c:pt>
                <c:pt idx="53">
                  <c:v>5.6356602183428981</c:v>
                </c:pt>
                <c:pt idx="54">
                  <c:v>5.6651877584574013</c:v>
                </c:pt>
                <c:pt idx="55">
                  <c:v>5.693448359049909</c:v>
                </c:pt>
                <c:pt idx="56">
                  <c:v>5.7204472906766028</c:v>
                </c:pt>
                <c:pt idx="57">
                  <c:v>5.7461897377638911</c:v>
                </c:pt>
                <c:pt idx="58">
                  <c:v>5.7706808010325243</c:v>
                </c:pt>
                <c:pt idx="59">
                  <c:v>5.7939254998846614</c:v>
                </c:pt>
                <c:pt idx="60">
                  <c:v>5.8159287747549833</c:v>
                </c:pt>
                <c:pt idx="61">
                  <c:v>5.8366954894268801</c:v>
                </c:pt>
                <c:pt idx="62">
                  <c:v>5.8562304333146855</c:v>
                </c:pt>
                <c:pt idx="63">
                  <c:v>5.8745383237128515</c:v>
                </c:pt>
                <c:pt idx="64">
                  <c:v>5.8916238080129055</c:v>
                </c:pt>
                <c:pt idx="65">
                  <c:v>5.9074914658889561</c:v>
                </c:pt>
                <c:pt idx="66">
                  <c:v>5.9221458114524728</c:v>
                </c:pt>
                <c:pt idx="67">
                  <c:v>5.9355912953769883</c:v>
                </c:pt>
                <c:pt idx="68">
                  <c:v>5.9478323069933241</c:v>
                </c:pt>
                <c:pt idx="69">
                  <c:v>5.9588731763558815</c:v>
                </c:pt>
                <c:pt idx="70">
                  <c:v>5.9687181762804853</c:v>
                </c:pt>
                <c:pt idx="71">
                  <c:v>5.9773715243542185</c:v>
                </c:pt>
                <c:pt idx="72">
                  <c:v>5.9848373849176282</c:v>
                </c:pt>
                <c:pt idx="73">
                  <c:v>5.9911198710196416</c:v>
                </c:pt>
                <c:pt idx="74">
                  <c:v>5.9962230463454755</c:v>
                </c:pt>
                <c:pt idx="75">
                  <c:v>6.0001509271177893</c:v>
                </c:pt>
                <c:pt idx="76">
                  <c:v>6.0029074839712653</c:v>
                </c:pt>
                <c:pt idx="77">
                  <c:v>6.0044966438007883</c:v>
                </c:pt>
                <c:pt idx="78">
                  <c:v>6.0049222915833278</c:v>
                </c:pt>
                <c:pt idx="79">
                  <c:v>6.0041882721736073</c:v>
                </c:pt>
                <c:pt idx="80">
                  <c:v>6.0022983920735999</c:v>
                </c:pt>
                <c:pt idx="81">
                  <c:v>5.9992564211758594</c:v>
                </c:pt>
                <c:pt idx="82">
                  <c:v>5.9950660944806655</c:v>
                </c:pt>
                <c:pt idx="83">
                  <c:v>5.9897311137869247</c:v>
                </c:pt>
                <c:pt idx="84">
                  <c:v>5.9832551493567552</c:v>
                </c:pt>
                <c:pt idx="85">
                  <c:v>5.9756418415536432</c:v>
                </c:pt>
                <c:pt idx="86">
                  <c:v>5.9668948024540525</c:v>
                </c:pt>
                <c:pt idx="87">
                  <c:v>5.9570176174323297</c:v>
                </c:pt>
                <c:pt idx="88">
                  <c:v>5.9460138467187509</c:v>
                </c:pt>
                <c:pt idx="89">
                  <c:v>5.9338870269305231</c:v>
                </c:pt>
                <c:pt idx="90">
                  <c:v>5.9206406725755487</c:v>
                </c:pt>
                <c:pt idx="91">
                  <c:v>5.9062782775287515</c:v>
                </c:pt>
                <c:pt idx="92">
                  <c:v>5.8908033164807465</c:v>
                </c:pt>
                <c:pt idx="93">
                  <c:v>5.8742192463586438</c:v>
                </c:pt>
                <c:pt idx="94">
                  <c:v>5.8565295077187551</c:v>
                </c:pt>
                <c:pt idx="95">
                  <c:v>5.8377375261109892</c:v>
                </c:pt>
                <c:pt idx="96">
                  <c:v>5.8178467134147018</c:v>
                </c:pt>
                <c:pt idx="97">
                  <c:v>5.796860469145793</c:v>
                </c:pt>
                <c:pt idx="98">
                  <c:v>5.7747821817348246</c:v>
                </c:pt>
                <c:pt idx="99">
                  <c:v>5.7516152297759549</c:v>
                </c:pt>
                <c:pt idx="100">
                  <c:v>5.7273629832464907</c:v>
                </c:pt>
                <c:pt idx="101">
                  <c:v>5.7020288046968641</c:v>
                </c:pt>
                <c:pt idx="102">
                  <c:v>5.6756160504108575</c:v>
                </c:pt>
                <c:pt idx="103">
                  <c:v>5.6481280715359103</c:v>
                </c:pt>
                <c:pt idx="104">
                  <c:v>5.6195682151833619</c:v>
                </c:pt>
                <c:pt idx="105">
                  <c:v>5.5899398254984938</c:v>
                </c:pt>
                <c:pt idx="106">
                  <c:v>5.5592462447002573</c:v>
                </c:pt>
                <c:pt idx="107">
                  <c:v>5.5274908140905898</c:v>
                </c:pt>
                <c:pt idx="108">
                  <c:v>5.4946768750332442</c:v>
                </c:pt>
                <c:pt idx="109">
                  <c:v>5.4608077699020683</c:v>
                </c:pt>
                <c:pt idx="110">
                  <c:v>5.4258868429987119</c:v>
                </c:pt>
                <c:pt idx="111">
                  <c:v>5.3899174414397333</c:v>
                </c:pt>
                <c:pt idx="112">
                  <c:v>5.352902916013127</c:v>
                </c:pt>
                <c:pt idx="113">
                  <c:v>5.3148466220043007</c:v>
                </c:pt>
                <c:pt idx="114">
                  <c:v>5.2757519199915528</c:v>
                </c:pt>
                <c:pt idx="115">
                  <c:v>5.2356221766111375</c:v>
                </c:pt>
                <c:pt idx="116">
                  <c:v>5.1944607652920141</c:v>
                </c:pt>
                <c:pt idx="117">
                  <c:v>5.1522710669604104</c:v>
                </c:pt>
                <c:pt idx="118">
                  <c:v>5.1090564707143438</c:v>
                </c:pt>
                <c:pt idx="119">
                  <c:v>5.0648203744682805</c:v>
                </c:pt>
                <c:pt idx="120">
                  <c:v>5.019566185568122</c:v>
                </c:pt>
                <c:pt idx="121">
                  <c:v>4.9732973213767355</c:v>
                </c:pt>
                <c:pt idx="122">
                  <c:v>4.9260172098302739</c:v>
                </c:pt>
                <c:pt idx="123">
                  <c:v>4.8777292899655409</c:v>
                </c:pt>
                <c:pt idx="124">
                  <c:v>4.8284370124186813</c:v>
                </c:pt>
                <c:pt idx="125">
                  <c:v>4.7781438398955061</c:v>
                </c:pt>
                <c:pt idx="126">
                  <c:v>4.7268532476137626</c:v>
                </c:pt>
                <c:pt idx="127">
                  <c:v>4.674568723717698</c:v>
                </c:pt>
                <c:pt idx="128">
                  <c:v>4.6212937696652663</c:v>
                </c:pt>
                <c:pt idx="129">
                  <c:v>4.5670319005883604</c:v>
                </c:pt>
                <c:pt idx="130">
                  <c:v>4.5117866456264508</c:v>
                </c:pt>
                <c:pt idx="131">
                  <c:v>4.4555615482340434</c:v>
                </c:pt>
                <c:pt idx="132">
                  <c:v>4.3983601664623748</c:v>
                </c:pt>
                <c:pt idx="133">
                  <c:v>4.3401860732157722</c:v>
                </c:pt>
                <c:pt idx="134">
                  <c:v>4.28104285648313</c:v>
                </c:pt>
                <c:pt idx="135">
                  <c:v>4.2209341195449568</c:v>
                </c:pt>
                <c:pt idx="136">
                  <c:v>4.1598634811564592</c:v>
                </c:pt>
                <c:pt idx="137">
                  <c:v>4.097834575707143</c:v>
                </c:pt>
                <c:pt idx="138">
                  <c:v>4.0348510533574107</c:v>
                </c:pt>
                <c:pt idx="139">
                  <c:v>3.9709165801526534</c:v>
                </c:pt>
                <c:pt idx="140">
                  <c:v>3.906034838115338</c:v>
                </c:pt>
                <c:pt idx="141">
                  <c:v>3.8402095253155912</c:v>
                </c:pt>
                <c:pt idx="142">
                  <c:v>3.7734443559207942</c:v>
                </c:pt>
                <c:pt idx="143">
                  <c:v>3.7057430602247017</c:v>
                </c:pt>
                <c:pt idx="144">
                  <c:v>3.6371093846566089</c:v>
                </c:pt>
                <c:pt idx="145">
                  <c:v>3.5675470917710808</c:v>
                </c:pt>
                <c:pt idx="146">
                  <c:v>3.4970599602187704</c:v>
                </c:pt>
                <c:pt idx="147">
                  <c:v>3.4256517846988555</c:v>
                </c:pt>
                <c:pt idx="148">
                  <c:v>3.3533263758936083</c:v>
                </c:pt>
                <c:pt idx="149">
                  <c:v>3.2800875603856334</c:v>
                </c:pt>
                <c:pt idx="150">
                  <c:v>3.2059391805582931</c:v>
                </c:pt>
                <c:pt idx="151">
                  <c:v>3.1308850944798419</c:v>
                </c:pt>
                <c:pt idx="152">
                  <c:v>3.054929175771794</c:v>
                </c:pt>
                <c:pt idx="153">
                  <c:v>2.9780753134620408</c:v>
                </c:pt>
                <c:pt idx="154">
                  <c:v>2.9003274118232323</c:v>
                </c:pt>
                <c:pt idx="155">
                  <c:v>2.8216893901969362</c:v>
                </c:pt>
                <c:pt idx="156">
                  <c:v>2.7421651828040807</c:v>
                </c:pt>
                <c:pt idx="157">
                  <c:v>2.6617587385421846</c:v>
                </c:pt>
                <c:pt idx="158">
                  <c:v>2.5804740207698731</c:v>
                </c:pt>
                <c:pt idx="159">
                  <c:v>2.4983150070791731</c:v>
                </c:pt>
                <c:pt idx="160">
                  <c:v>2.4152856890560743</c:v>
                </c:pt>
                <c:pt idx="161">
                  <c:v>2.3313900720298379</c:v>
                </c:pt>
                <c:pt idx="162">
                  <c:v>2.2466321748115328</c:v>
                </c:pt>
                <c:pt idx="163">
                  <c:v>2.1610160294222589</c:v>
                </c:pt>
                <c:pt idx="164">
                  <c:v>2.074545680811533</c:v>
                </c:pt>
                <c:pt idx="165">
                  <c:v>1.9872251865662804</c:v>
                </c:pt>
                <c:pt idx="166">
                  <c:v>1.8990586166108896</c:v>
                </c:pt>
                <c:pt idx="167">
                  <c:v>1.8100500528987671</c:v>
                </c:pt>
                <c:pt idx="168">
                  <c:v>1.7202035890958285</c:v>
                </c:pt>
                <c:pt idx="169">
                  <c:v>1.6295233302563497</c:v>
                </c:pt>
                <c:pt idx="170">
                  <c:v>1.5380133924915995</c:v>
                </c:pt>
                <c:pt idx="171">
                  <c:v>1.4456779026316637</c:v>
                </c:pt>
                <c:pt idx="172">
                  <c:v>1.3525209978808619</c:v>
                </c:pt>
                <c:pt idx="173">
                  <c:v>1.2585468254671555</c:v>
                </c:pt>
                <c:pt idx="174">
                  <c:v>1.1637595422859304</c:v>
                </c:pt>
                <c:pt idx="175">
                  <c:v>1.0681633145385367</c:v>
                </c:pt>
                <c:pt idx="176">
                  <c:v>0.97176231736595364</c:v>
                </c:pt>
                <c:pt idx="177">
                  <c:v>0.87456073447794425</c:v>
                </c:pt>
                <c:pt idx="178">
                  <c:v>0.77656275777805384</c:v>
                </c:pt>
                <c:pt idx="179">
                  <c:v>0.67777258698479903</c:v>
                </c:pt>
                <c:pt idx="180">
                  <c:v>0.57819442924938602</c:v>
                </c:pt>
                <c:pt idx="181">
                  <c:v>0.47783249877028788</c:v>
                </c:pt>
                <c:pt idx="182">
                  <c:v>0.37669101640500391</c:v>
                </c:pt>
                <c:pt idx="183">
                  <c:v>0.27477420927931501</c:v>
                </c:pt>
                <c:pt idx="184">
                  <c:v>0.17208631039434169</c:v>
                </c:pt>
                <c:pt idx="185">
                  <c:v>6.8631558231702569E-2</c:v>
                </c:pt>
                <c:pt idx="186">
                  <c:v>-3.5585803642935621E-2</c:v>
                </c:pt>
                <c:pt idx="187">
                  <c:v>-0.14056152697763402</c:v>
                </c:pt>
                <c:pt idx="188">
                  <c:v>-0.24629135923300854</c:v>
                </c:pt>
                <c:pt idx="189">
                  <c:v>-0.35277104398184078</c:v>
                </c:pt>
                <c:pt idx="190">
                  <c:v>-0.45999632130921281</c:v>
                </c:pt>
                <c:pt idx="191">
                  <c:v>-0.56796292821291405</c:v>
                </c:pt>
                <c:pt idx="192">
                  <c:v>-0.67666659900387549</c:v>
                </c:pt>
                <c:pt idx="193">
                  <c:v>-0.78610306570639388</c:v>
                </c:pt>
                <c:pt idx="194">
                  <c:v>-0.89626805845791579</c:v>
                </c:pt>
                <c:pt idx="195">
                  <c:v>-1.0071573059081589</c:v>
                </c:pt>
                <c:pt idx="196">
                  <c:v>-1.1187665356173546</c:v>
                </c:pt>
                <c:pt idx="197">
                  <c:v>-1.2310914744534027</c:v>
                </c:pt>
                <c:pt idx="198">
                  <c:v>-1.3441278489877373</c:v>
                </c:pt>
                <c:pt idx="199">
                  <c:v>-1.4578713858897072</c:v>
                </c:pt>
                <c:pt idx="200">
                  <c:v>-1.5723178123192851</c:v>
                </c:pt>
                <c:pt idx="201">
                  <c:v>-1.6874628563179199</c:v>
                </c:pt>
                <c:pt idx="202">
                  <c:v>-1.8033022471973599</c:v>
                </c:pt>
                <c:pt idx="203">
                  <c:v>-1.9198317159262765</c:v>
                </c:pt>
                <c:pt idx="204">
                  <c:v>-2.0370469955145269</c:v>
                </c:pt>
                <c:pt idx="205">
                  <c:v>-2.1549438213948973</c:v>
                </c:pt>
                <c:pt idx="206">
                  <c:v>-2.2735179318021772</c:v>
                </c:pt>
                <c:pt idx="207">
                  <c:v>-2.3927650681494206</c:v>
                </c:pt>
                <c:pt idx="208">
                  <c:v>-2.5126809754012549</c:v>
                </c:pt>
                <c:pt idx="209">
                  <c:v>-2.6332614024441052</c:v>
                </c:pt>
                <c:pt idx="210">
                  <c:v>-2.7545021024532055</c:v>
                </c:pt>
                <c:pt idx="211">
                  <c:v>-2.8763988332562751</c:v>
                </c:pt>
                <c:pt idx="212">
                  <c:v>-2.9989473576937469</c:v>
                </c:pt>
                <c:pt idx="213">
                  <c:v>-3.1221434439754296</c:v>
                </c:pt>
                <c:pt idx="214">
                  <c:v>-3.2459828660335082</c:v>
                </c:pt>
                <c:pt idx="215">
                  <c:v>-3.37046140387177</c:v>
                </c:pt>
                <c:pt idx="216">
                  <c:v>-3.4955748439109717</c:v>
                </c:pt>
                <c:pt idx="217">
                  <c:v>-3.6213189793302485</c:v>
                </c:pt>
                <c:pt idx="218">
                  <c:v>-3.7476896104044828</c:v>
                </c:pt>
                <c:pt idx="219">
                  <c:v>-3.8746825448375515</c:v>
                </c:pt>
                <c:pt idx="220">
                  <c:v>-4.0022935980913728</c:v>
                </c:pt>
                <c:pt idx="221">
                  <c:v>-4.1305185937106836</c:v>
                </c:pt>
                <c:pt idx="222">
                  <c:v>-4.2593533636434726</c:v>
                </c:pt>
                <c:pt idx="223">
                  <c:v>-4.3887937485570161</c:v>
                </c:pt>
                <c:pt idx="224">
                  <c:v>-4.5188355981494475</c:v>
                </c:pt>
                <c:pt idx="225">
                  <c:v>-4.6494747714568092</c:v>
                </c:pt>
                <c:pt idx="226">
                  <c:v>-4.7807071371555354</c:v>
                </c:pt>
                <c:pt idx="227">
                  <c:v>-4.9125285738603184</c:v>
                </c:pt>
                <c:pt idx="228">
                  <c:v>-5.0449349704173105</c:v>
                </c:pt>
                <c:pt idx="229">
                  <c:v>-5.1779222261926314</c:v>
                </c:pt>
                <c:pt idx="230">
                  <c:v>-5.3114862513561318</c:v>
                </c:pt>
                <c:pt idx="231">
                  <c:v>-5.4456229671603902</c:v>
                </c:pt>
                <c:pt idx="232">
                  <c:v>-5.5803283062149083</c:v>
                </c:pt>
                <c:pt idx="233">
                  <c:v>-5.7155982127554807</c:v>
                </c:pt>
                <c:pt idx="234">
                  <c:v>-5.8514286429087168</c:v>
                </c:pt>
                <c:pt idx="235">
                  <c:v>-5.9878155649516911</c:v>
                </c:pt>
                <c:pt idx="236">
                  <c:v>-6.124754959566709</c:v>
                </c:pt>
                <c:pt idx="237">
                  <c:v>-6.2622428200911759</c:v>
                </c:pt>
                <c:pt idx="238">
                  <c:v>-6.4002751527625499</c:v>
                </c:pt>
                <c:pt idx="239">
                  <c:v>-6.5388479769583823</c:v>
                </c:pt>
                <c:pt idx="240">
                  <c:v>-6.6779573254314304</c:v>
                </c:pt>
                <c:pt idx="241">
                  <c:v>-6.8175992445398448</c:v>
                </c:pt>
                <c:pt idx="242">
                  <c:v>-6.9577697944724299</c:v>
                </c:pt>
                <c:pt idx="243">
                  <c:v>-7.0984650494689818</c:v>
                </c:pt>
                <c:pt idx="244">
                  <c:v>-7.2396810980357031</c:v>
                </c:pt>
                <c:pt idx="245">
                  <c:v>-7.3814140431557087</c:v>
                </c:pt>
                <c:pt idx="246">
                  <c:v>-7.5236600024946245</c:v>
                </c:pt>
                <c:pt idx="247">
                  <c:v>-7.6664151086012993</c:v>
                </c:pt>
                <c:pt idx="248">
                  <c:v>-7.8096755091036343</c:v>
                </c:pt>
                <c:pt idx="249">
                  <c:v>-7.9534373668995499</c:v>
                </c:pt>
                <c:pt idx="250">
                  <c:v>-8.0976968603431132</c:v>
                </c:pt>
                <c:pt idx="251">
                  <c:v>-8.2424501834258326</c:v>
                </c:pt>
                <c:pt idx="252">
                  <c:v>-8.3876935459531516</c:v>
                </c:pt>
                <c:pt idx="253">
                  <c:v>-8.5334231737161641</c:v>
                </c:pt>
                <c:pt idx="254">
                  <c:v>-8.67963530865857</c:v>
                </c:pt>
                <c:pt idx="255">
                  <c:v>-8.8263262090389016</c:v>
                </c:pt>
                <c:pt idx="256">
                  <c:v>-8.9734921495880471</c:v>
                </c:pt>
                <c:pt idx="257">
                  <c:v>-9.1211294216621006</c:v>
                </c:pt>
                <c:pt idx="258">
                  <c:v>-9.26923433339058</c:v>
                </c:pt>
                <c:pt idx="259">
                  <c:v>-9.4178032098200202</c:v>
                </c:pt>
                <c:pt idx="260">
                  <c:v>-9.5668323930529997</c:v>
                </c:pt>
                <c:pt idx="261">
                  <c:v>-9.7163182423826289</c:v>
                </c:pt>
                <c:pt idx="262">
                  <c:v>-9.8662571344225221</c:v>
                </c:pt>
                <c:pt idx="263">
                  <c:v>-10.016645463232313</c:v>
                </c:pt>
                <c:pt idx="264">
                  <c:v>-10.167479640438737</c:v>
                </c:pt>
                <c:pt idx="265">
                  <c:v>-10.31875609535232</c:v>
                </c:pt>
                <c:pt idx="266">
                  <c:v>-10.470471275079724</c:v>
                </c:pt>
                <c:pt idx="267">
                  <c:v>-10.622621644631772</c:v>
                </c:pt>
                <c:pt idx="268">
                  <c:v>-10.775203687027224</c:v>
                </c:pt>
                <c:pt idx="269">
                  <c:v>-10.928213903392312</c:v>
                </c:pt>
                <c:pt idx="270">
                  <c:v>-11.081648813056107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'18ft'!$G$18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0.15372485114867607</c:v>
                </c:pt>
                <c:pt idx="2">
                  <c:v>0.30659748762298256</c:v>
                </c:pt>
                <c:pt idx="3">
                  <c:v>0.45863032117519764</c:v>
                </c:pt>
                <c:pt idx="4">
                  <c:v>0.60983550393470587</c:v>
                </c:pt>
                <c:pt idx="5">
                  <c:v>0.76022493497797106</c:v>
                </c:pt>
                <c:pt idx="6">
                  <c:v>0.90981026667451825</c:v>
                </c:pt>
                <c:pt idx="7">
                  <c:v>1.0586029108176902</c:v>
                </c:pt>
                <c:pt idx="8">
                  <c:v>1.206614044548548</c:v>
                </c:pt>
                <c:pt idx="9">
                  <c:v>1.3538546160809086</c:v>
                </c:pt>
                <c:pt idx="10">
                  <c:v>1.5003353502351566</c:v>
                </c:pt>
                <c:pt idx="11">
                  <c:v>1.6460667537881302</c:v>
                </c:pt>
                <c:pt idx="12">
                  <c:v>1.7910591206460604</c:v>
                </c:pt>
                <c:pt idx="13">
                  <c:v>1.9353225368472391</c:v>
                </c:pt>
                <c:pt idx="14">
                  <c:v>2.0788668854008052</c:v>
                </c:pt>
                <c:pt idx="15">
                  <c:v>2.221701850967766</c:v>
                </c:pt>
                <c:pt idx="16">
                  <c:v>2.363836924390105</c:v>
                </c:pt>
                <c:pt idx="17">
                  <c:v>2.5052814070735945</c:v>
                </c:pt>
                <c:pt idx="18">
                  <c:v>2.6460444152296847</c:v>
                </c:pt>
                <c:pt idx="19">
                  <c:v>2.786134883981628</c:v>
                </c:pt>
                <c:pt idx="20">
                  <c:v>2.9255615713397853</c:v>
                </c:pt>
                <c:pt idx="21">
                  <c:v>3.0643330620508586</c:v>
                </c:pt>
                <c:pt idx="22">
                  <c:v>3.2024577713256086</c:v>
                </c:pt>
                <c:pt idx="23">
                  <c:v>3.3399439484494327</c:v>
                </c:pt>
                <c:pt idx="24">
                  <c:v>3.4767996802800121</c:v>
                </c:pt>
                <c:pt idx="25">
                  <c:v>3.6130328946360666</c:v>
                </c:pt>
                <c:pt idx="26">
                  <c:v>3.7486513635811103</c:v>
                </c:pt>
                <c:pt idx="27">
                  <c:v>3.8836627066059477</c:v>
                </c:pt>
                <c:pt idx="28">
                  <c:v>4.0180743937135146</c:v>
                </c:pt>
                <c:pt idx="29">
                  <c:v>4.1518937484095311</c:v>
                </c:pt>
                <c:pt idx="30">
                  <c:v>4.2851279506023152</c:v>
                </c:pt>
                <c:pt idx="31">
                  <c:v>4.4177840394149763</c:v>
                </c:pt>
                <c:pt idx="32">
                  <c:v>4.5498689159131018</c:v>
                </c:pt>
                <c:pt idx="33">
                  <c:v>4.6813893457509401</c:v>
                </c:pt>
                <c:pt idx="34">
                  <c:v>4.8123519617389734</c:v>
                </c:pt>
                <c:pt idx="35">
                  <c:v>4.9427632663356889</c:v>
                </c:pt>
                <c:pt idx="36">
                  <c:v>5.0726296340662493</c:v>
                </c:pt>
                <c:pt idx="37">
                  <c:v>5.2019573138706887</c:v>
                </c:pt>
                <c:pt idx="38">
                  <c:v>5.3307524313841572</c:v>
                </c:pt>
                <c:pt idx="39">
                  <c:v>5.4590209911516823</c:v>
                </c:pt>
                <c:pt idx="40">
                  <c:v>5.5867688787798144</c:v>
                </c:pt>
                <c:pt idx="41">
                  <c:v>5.7140018630274625</c:v>
                </c:pt>
                <c:pt idx="42">
                  <c:v>5.8407255978381603</c:v>
                </c:pt>
                <c:pt idx="43">
                  <c:v>5.9669456243159251</c:v>
                </c:pt>
                <c:pt idx="44">
                  <c:v>6.0926673726468135</c:v>
                </c:pt>
                <c:pt idx="45">
                  <c:v>6.2178961639682271</c:v>
                </c:pt>
                <c:pt idx="46">
                  <c:v>6.3426372121879462</c:v>
                </c:pt>
                <c:pt idx="47">
                  <c:v>6.4668956257548222</c:v>
                </c:pt>
                <c:pt idx="48">
                  <c:v>6.5906764093830148</c:v>
                </c:pt>
                <c:pt idx="49">
                  <c:v>6.7139844657315919</c:v>
                </c:pt>
                <c:pt idx="50">
                  <c:v>6.8368245970412751</c:v>
                </c:pt>
                <c:pt idx="51">
                  <c:v>6.9592015067300599</c:v>
                </c:pt>
                <c:pt idx="52">
                  <c:v>7.081119800949395</c:v>
                </c:pt>
                <c:pt idx="53">
                  <c:v>7.2025839901025641</c:v>
                </c:pt>
                <c:pt idx="54">
                  <c:v>7.3235984903268685</c:v>
                </c:pt>
                <c:pt idx="55">
                  <c:v>7.4441676249411657</c:v>
                </c:pt>
                <c:pt idx="56">
                  <c:v>7.564295625860284</c:v>
                </c:pt>
                <c:pt idx="57">
                  <c:v>7.683986634977793</c:v>
                </c:pt>
                <c:pt idx="58">
                  <c:v>7.8032447055185656</c:v>
                </c:pt>
                <c:pt idx="59">
                  <c:v>7.9220738033625393</c:v>
                </c:pt>
                <c:pt idx="60">
                  <c:v>8.0404778083410413</c:v>
                </c:pt>
                <c:pt idx="61">
                  <c:v>8.1584605155070058</c:v>
                </c:pt>
                <c:pt idx="62">
                  <c:v>8.2760256363803801</c:v>
                </c:pt>
                <c:pt idx="63">
                  <c:v>8.3931768001699876</c:v>
                </c:pt>
                <c:pt idx="64">
                  <c:v>8.5099175549730468</c:v>
                </c:pt>
                <c:pt idx="65">
                  <c:v>8.6262513689535716</c:v>
                </c:pt>
                <c:pt idx="66">
                  <c:v>8.7421816315007757</c:v>
                </c:pt>
                <c:pt idx="67">
                  <c:v>8.857711654368627</c:v>
                </c:pt>
                <c:pt idx="68">
                  <c:v>8.9728446727976152</c:v>
                </c:pt>
                <c:pt idx="69">
                  <c:v>9.0875838466198076</c:v>
                </c:pt>
                <c:pt idx="70">
                  <c:v>9.2019322613481922</c:v>
                </c:pt>
                <c:pt idx="71">
                  <c:v>9.315892929251298</c:v>
                </c:pt>
                <c:pt idx="72">
                  <c:v>9.4294687904140346</c:v>
                </c:pt>
                <c:pt idx="73">
                  <c:v>9.5426627137856723</c:v>
                </c:pt>
                <c:pt idx="74">
                  <c:v>9.6554774982158271</c:v>
                </c:pt>
                <c:pt idx="75">
                  <c:v>9.7679158734792981</c:v>
                </c:pt>
                <c:pt idx="76">
                  <c:v>9.8799805012905626</c:v>
                </c:pt>
                <c:pt idx="77">
                  <c:v>9.9916739763086913</c:v>
                </c:pt>
                <c:pt idx="78">
                  <c:v>10.102998827133417</c:v>
                </c:pt>
                <c:pt idx="79">
                  <c:v>10.213957517293055</c:v>
                </c:pt>
                <c:pt idx="80">
                  <c:v>10.324552446224933</c:v>
                </c:pt>
                <c:pt idx="81">
                  <c:v>10.434785950248946</c:v>
                </c:pt>
                <c:pt idx="82">
                  <c:v>10.544660303534821</c:v>
                </c:pt>
                <c:pt idx="83">
                  <c:v>10.654177719063645</c:v>
                </c:pt>
                <c:pt idx="84">
                  <c:v>10.76334034958416</c:v>
                </c:pt>
                <c:pt idx="85">
                  <c:v>10.872150288564292</c:v>
                </c:pt>
                <c:pt idx="86">
                  <c:v>10.980609571138354</c:v>
                </c:pt>
                <c:pt idx="87">
                  <c:v>11.088720175050328</c:v>
                </c:pt>
                <c:pt idx="88">
                  <c:v>11.196484021593568</c:v>
                </c:pt>
                <c:pt idx="89">
                  <c:v>11.303902976547267</c:v>
                </c:pt>
                <c:pt idx="90">
                  <c:v>11.410978851109965</c:v>
                </c:pt>
                <c:pt idx="91">
                  <c:v>11.517713402830356</c:v>
                </c:pt>
                <c:pt idx="92">
                  <c:v>11.624108336535617</c:v>
                </c:pt>
                <c:pt idx="93">
                  <c:v>11.730165305257417</c:v>
                </c:pt>
                <c:pt idx="94">
                  <c:v>11.835885911155801</c:v>
                </c:pt>
                <c:pt idx="95">
                  <c:v>11.94127170644102</c:v>
                </c:pt>
                <c:pt idx="96">
                  <c:v>12.046324194293426</c:v>
                </c:pt>
                <c:pt idx="97">
                  <c:v>12.151044829781464</c:v>
                </c:pt>
                <c:pt idx="98">
                  <c:v>12.255435020777799</c:v>
                </c:pt>
                <c:pt idx="99">
                  <c:v>12.359496128873571</c:v>
                </c:pt>
                <c:pt idx="100">
                  <c:v>12.463229470290738</c:v>
                </c:pt>
                <c:pt idx="101">
                  <c:v>12.566636316792463</c:v>
                </c:pt>
                <c:pt idx="102">
                  <c:v>12.669717896591447</c:v>
                </c:pt>
                <c:pt idx="103">
                  <c:v>12.772475395256111</c:v>
                </c:pt>
                <c:pt idx="104">
                  <c:v>12.874909956614491</c:v>
                </c:pt>
                <c:pt idx="105">
                  <c:v>12.977022683655701</c:v>
                </c:pt>
                <c:pt idx="106">
                  <c:v>13.078814639428787</c:v>
                </c:pt>
                <c:pt idx="107">
                  <c:v>13.180286847938792</c:v>
                </c:pt>
                <c:pt idx="108">
                  <c:v>13.281440295039816</c:v>
                </c:pt>
                <c:pt idx="109">
                  <c:v>13.382275929324871</c:v>
                </c:pt>
                <c:pt idx="110">
                  <c:v>13.482794663012266</c:v>
                </c:pt>
                <c:pt idx="111">
                  <c:v>13.582997372828311</c:v>
                </c:pt>
                <c:pt idx="112">
                  <c:v>13.682884900886062</c:v>
                </c:pt>
                <c:pt idx="113">
                  <c:v>13.782458055559845</c:v>
                </c:pt>
                <c:pt idx="114">
                  <c:v>13.881717612355292</c:v>
                </c:pt>
                <c:pt idx="115">
                  <c:v>13.980664314774605</c:v>
                </c:pt>
                <c:pt idx="116">
                  <c:v>14.07929887517677</c:v>
                </c:pt>
                <c:pt idx="117">
                  <c:v>14.177621975632418</c:v>
                </c:pt>
                <c:pt idx="118">
                  <c:v>14.275634268773066</c:v>
                </c:pt>
                <c:pt idx="119">
                  <c:v>14.373336378634425</c:v>
                </c:pt>
                <c:pt idx="120">
                  <c:v>14.470728901493498</c:v>
                </c:pt>
                <c:pt idx="121">
                  <c:v>14.567812406699177</c:v>
                </c:pt>
                <c:pt idx="122">
                  <c:v>14.664587437496044</c:v>
                </c:pt>
                <c:pt idx="123">
                  <c:v>14.761054511841097</c:v>
                </c:pt>
                <c:pt idx="124">
                  <c:v>14.857214123213133</c:v>
                </c:pt>
                <c:pt idx="125">
                  <c:v>14.953066741414487</c:v>
                </c:pt>
                <c:pt idx="126">
                  <c:v>15.04861281336489</c:v>
                </c:pt>
                <c:pt idx="127">
                  <c:v>15.143852763887162</c:v>
                </c:pt>
                <c:pt idx="128">
                  <c:v>15.238786996484496</c:v>
                </c:pt>
                <c:pt idx="129">
                  <c:v>15.333415894109089</c:v>
                </c:pt>
                <c:pt idx="130">
                  <c:v>15.427739819921882</c:v>
                </c:pt>
                <c:pt idx="131">
                  <c:v>15.521759118043175</c:v>
                </c:pt>
                <c:pt idx="132">
                  <c:v>15.61547411429391</c:v>
                </c:pt>
                <c:pt idx="133">
                  <c:v>15.708885116927416</c:v>
                </c:pt>
                <c:pt idx="134">
                  <c:v>15.801992417351396</c:v>
                </c:pt>
                <c:pt idx="135">
                  <c:v>15.894796290840011</c:v>
                </c:pt>
                <c:pt idx="136">
                  <c:v>15.987296997235838</c:v>
                </c:pt>
                <c:pt idx="137">
                  <c:v>16.079494781641582</c:v>
                </c:pt>
                <c:pt idx="138">
                  <c:v>16.171389875101355</c:v>
                </c:pt>
                <c:pt idx="139">
                  <c:v>16.262982495271405</c:v>
                </c:pt>
                <c:pt idx="140">
                  <c:v>16.35427284708015</c:v>
                </c:pt>
                <c:pt idx="141">
                  <c:v>16.445261123377399</c:v>
                </c:pt>
                <c:pt idx="142">
                  <c:v>16.535947505572668</c:v>
                </c:pt>
                <c:pt idx="143">
                  <c:v>16.626332164262468</c:v>
                </c:pt>
                <c:pt idx="144">
                  <c:v>16.716415259846514</c:v>
                </c:pt>
                <c:pt idx="145">
                  <c:v>16.80619694313274</c:v>
                </c:pt>
                <c:pt idx="146">
                  <c:v>16.895677355931092</c:v>
                </c:pt>
                <c:pt idx="147">
                  <c:v>16.984856631636035</c:v>
                </c:pt>
                <c:pt idx="148">
                  <c:v>17.073734895797717</c:v>
                </c:pt>
                <c:pt idx="149">
                  <c:v>17.162312266681781</c:v>
                </c:pt>
                <c:pt idx="150">
                  <c:v>17.250588855817785</c:v>
                </c:pt>
                <c:pt idx="151">
                  <c:v>17.338564768536223</c:v>
                </c:pt>
                <c:pt idx="152">
                  <c:v>17.426240104494141</c:v>
                </c:pt>
                <c:pt idx="153">
                  <c:v>17.513614958189365</c:v>
                </c:pt>
                <c:pt idx="154">
                  <c:v>17.60068941946334</c:v>
                </c:pt>
                <c:pt idx="155">
                  <c:v>17.687463573992606</c:v>
                </c:pt>
                <c:pt idx="156">
                  <c:v>17.773937503768945</c:v>
                </c:pt>
                <c:pt idx="157">
                  <c:v>17.860111287568241</c:v>
                </c:pt>
                <c:pt idx="158">
                  <c:v>17.94598500140809</c:v>
                </c:pt>
                <c:pt idx="159">
                  <c:v>18.031558718994219</c:v>
                </c:pt>
                <c:pt idx="160">
                  <c:v>18.116832512155767</c:v>
                </c:pt>
                <c:pt idx="161">
                  <c:v>18.201806451269501</c:v>
                </c:pt>
                <c:pt idx="162">
                  <c:v>18.286480605673049</c:v>
                </c:pt>
                <c:pt idx="163">
                  <c:v>18.370855044067198</c:v>
                </c:pt>
                <c:pt idx="164">
                  <c:v>18.454929834907368</c:v>
                </c:pt>
                <c:pt idx="165">
                  <c:v>18.53870504678434</c:v>
                </c:pt>
                <c:pt idx="166">
                  <c:v>18.622180748794349</c:v>
                </c:pt>
                <c:pt idx="167">
                  <c:v>18.705357010898595</c:v>
                </c:pt>
                <c:pt idx="168">
                  <c:v>18.788233904272339</c:v>
                </c:pt>
                <c:pt idx="169">
                  <c:v>18.87081150164363</c:v>
                </c:pt>
                <c:pt idx="170">
                  <c:v>18.953089877621828</c:v>
                </c:pt>
                <c:pt idx="171">
                  <c:v>19.035069109015986</c:v>
                </c:pt>
                <c:pt idx="172">
                  <c:v>19.116749275143246</c:v>
                </c:pt>
                <c:pt idx="173">
                  <c:v>19.198130458127363</c:v>
                </c:pt>
                <c:pt idx="174">
                  <c:v>19.279212743187461</c:v>
                </c:pt>
                <c:pt idx="175">
                  <c:v>19.359996218917168</c:v>
                </c:pt>
                <c:pt idx="176">
                  <c:v>19.440480977554245</c:v>
                </c:pt>
                <c:pt idx="177">
                  <c:v>19.520667115240862</c:v>
                </c:pt>
                <c:pt idx="178">
                  <c:v>19.600554732274617</c:v>
                </c:pt>
                <c:pt idx="179">
                  <c:v>19.680143933350458</c:v>
                </c:pt>
                <c:pt idx="180">
                  <c:v>19.75943482779364</c:v>
                </c:pt>
                <c:pt idx="181">
                  <c:v>19.83842752978385</c:v>
                </c:pt>
                <c:pt idx="182">
                  <c:v>19.917122158570642</c:v>
                </c:pt>
                <c:pt idx="183">
                  <c:v>19.995518838680308</c:v>
                </c:pt>
                <c:pt idx="184">
                  <c:v>20.073617700114344</c:v>
                </c:pt>
                <c:pt idx="185">
                  <c:v>20.151418878539644</c:v>
                </c:pt>
                <c:pt idx="186">
                  <c:v>20.228922515470551</c:v>
                </c:pt>
                <c:pt idx="187">
                  <c:v>20.306128758442927</c:v>
                </c:pt>
                <c:pt idx="188">
                  <c:v>20.383037761180368</c:v>
                </c:pt>
                <c:pt idx="189">
                  <c:v>20.459649683752712</c:v>
                </c:pt>
                <c:pt idx="190">
                  <c:v>20.535964692726985</c:v>
                </c:pt>
                <c:pt idx="191">
                  <c:v>20.611982961310918</c:v>
                </c:pt>
                <c:pt idx="192">
                  <c:v>20.687704669489175</c:v>
                </c:pt>
                <c:pt idx="193">
                  <c:v>20.763130004152462</c:v>
                </c:pt>
                <c:pt idx="194">
                  <c:v>20.8382591592196</c:v>
                </c:pt>
                <c:pt idx="195">
                  <c:v>20.913092335752779</c:v>
                </c:pt>
                <c:pt idx="196">
                  <c:v>20.987629742066048</c:v>
                </c:pt>
                <c:pt idx="197">
                  <c:v>21.061871593827252</c:v>
                </c:pt>
                <c:pt idx="198">
                  <c:v>21.135818114153523</c:v>
                </c:pt>
                <c:pt idx="199">
                  <c:v>21.209469533700446</c:v>
                </c:pt>
                <c:pt idx="200">
                  <c:v>21.282826090745072</c:v>
                </c:pt>
                <c:pt idx="201">
                  <c:v>21.355888031262889</c:v>
                </c:pt>
                <c:pt idx="202">
                  <c:v>21.428655608998898</c:v>
                </c:pt>
                <c:pt idx="203">
                  <c:v>21.501129085532916</c:v>
                </c:pt>
                <c:pt idx="204">
                  <c:v>21.573308730339253</c:v>
                </c:pt>
                <c:pt idx="205">
                  <c:v>21.645194820840874</c:v>
                </c:pt>
                <c:pt idx="206">
                  <c:v>21.716787642458204</c:v>
                </c:pt>
                <c:pt idx="207">
                  <c:v>21.788087488652671</c:v>
                </c:pt>
                <c:pt idx="208">
                  <c:v>21.859094660965152</c:v>
                </c:pt>
                <c:pt idx="209">
                  <c:v>21.92980946904941</c:v>
                </c:pt>
                <c:pt idx="210">
                  <c:v>22.000232230700679</c:v>
                </c:pt>
                <c:pt idx="211">
                  <c:v>22.070363271879504</c:v>
                </c:pt>
                <c:pt idx="212">
                  <c:v>22.14020292673095</c:v>
                </c:pt>
                <c:pt idx="213">
                  <c:v>22.209751537599331</c:v>
                </c:pt>
                <c:pt idx="214">
                  <c:v>22.279009455038537</c:v>
                </c:pt>
                <c:pt idx="215">
                  <c:v>22.347977037818122</c:v>
                </c:pt>
                <c:pt idx="216">
                  <c:v>22.416654652925224</c:v>
                </c:pt>
                <c:pt idx="217">
                  <c:v>22.485042675562465</c:v>
                </c:pt>
                <c:pt idx="218">
                  <c:v>22.553141489141929</c:v>
                </c:pt>
                <c:pt idx="219">
                  <c:v>22.620951485275334</c:v>
                </c:pt>
                <c:pt idx="220">
                  <c:v>22.688473063760515</c:v>
                </c:pt>
                <c:pt idx="221">
                  <c:v>22.755706632564294</c:v>
                </c:pt>
                <c:pt idx="222">
                  <c:v>22.822652607801899</c:v>
                </c:pt>
                <c:pt idx="223">
                  <c:v>22.889311413712985</c:v>
                </c:pt>
                <c:pt idx="224">
                  <c:v>22.955683482634402</c:v>
                </c:pt>
                <c:pt idx="225">
                  <c:v>23.021769254969769</c:v>
                </c:pt>
                <c:pt idx="226">
                  <c:v>23.087569179155995</c:v>
                </c:pt>
                <c:pt idx="227">
                  <c:v>23.153083711626827</c:v>
                </c:pt>
                <c:pt idx="228">
                  <c:v>23.218313316773528</c:v>
                </c:pt>
                <c:pt idx="229">
                  <c:v>23.283258466902765</c:v>
                </c:pt>
                <c:pt idx="230">
                  <c:v>23.347919642191826</c:v>
                </c:pt>
                <c:pt idx="231">
                  <c:v>23.412297330641248</c:v>
                </c:pt>
                <c:pt idx="232">
                  <c:v>23.476392028024939</c:v>
                </c:pt>
                <c:pt idx="233">
                  <c:v>23.540204237837884</c:v>
                </c:pt>
                <c:pt idx="234">
                  <c:v>23.603734471241552</c:v>
                </c:pt>
                <c:pt idx="235">
                  <c:v>23.666983247007046</c:v>
                </c:pt>
                <c:pt idx="236">
                  <c:v>23.729951091456108</c:v>
                </c:pt>
                <c:pt idx="237">
                  <c:v>23.79263853840007</c:v>
                </c:pt>
                <c:pt idx="238">
                  <c:v>23.855046129076793</c:v>
                </c:pt>
                <c:pt idx="239">
                  <c:v>23.917174412085739</c:v>
                </c:pt>
                <c:pt idx="240">
                  <c:v>23.97902394332117</c:v>
                </c:pt>
                <c:pt idx="241">
                  <c:v>24.040595285903638</c:v>
                </c:pt>
                <c:pt idx="242">
                  <c:v>24.10188901010978</c:v>
                </c:pt>
                <c:pt idx="243">
                  <c:v>24.162905693300516</c:v>
                </c:pt>
                <c:pt idx="244">
                  <c:v>24.22364591984773</c:v>
                </c:pt>
                <c:pt idx="245">
                  <c:v>24.284110281059483</c:v>
                </c:pt>
                <c:pt idx="246">
                  <c:v>24.344299375103844</c:v>
                </c:pt>
                <c:pt idx="247">
                  <c:v>24.404213806931413</c:v>
                </c:pt>
                <c:pt idx="248">
                  <c:v>24.463854188196567</c:v>
                </c:pt>
                <c:pt idx="249">
                  <c:v>24.523221137177561</c:v>
                </c:pt>
                <c:pt idx="250">
                  <c:v>24.582315278695468</c:v>
                </c:pt>
                <c:pt idx="251">
                  <c:v>24.64113724403208</c:v>
                </c:pt>
                <c:pt idx="252">
                  <c:v>24.699687670846821</c:v>
                </c:pt>
                <c:pt idx="253">
                  <c:v>24.75796720309269</c:v>
                </c:pt>
                <c:pt idx="254">
                  <c:v>24.815976490931362</c:v>
                </c:pt>
                <c:pt idx="255">
                  <c:v>24.873716190647446</c:v>
                </c:pt>
                <c:pt idx="256">
                  <c:v>24.931186964561974</c:v>
                </c:pt>
                <c:pt idx="257">
                  <c:v>24.988389480945191</c:v>
                </c:pt>
                <c:pt idx="258">
                  <c:v>25.045324413928682</c:v>
                </c:pt>
                <c:pt idx="259">
                  <c:v>25.10199244341689</c:v>
                </c:pt>
                <c:pt idx="260">
                  <c:v>25.158394254998083</c:v>
                </c:pt>
                <c:pt idx="261">
                  <c:v>25.21453053985481</c:v>
                </c:pt>
                <c:pt idx="262">
                  <c:v>25.2704019946739</c:v>
                </c:pt>
                <c:pt idx="263">
                  <c:v>25.326009321556057</c:v>
                </c:pt>
                <c:pt idx="264">
                  <c:v>25.381353227925075</c:v>
                </c:pt>
                <c:pt idx="265">
                  <c:v>25.436434426436751</c:v>
                </c:pt>
                <c:pt idx="266">
                  <c:v>25.49125363488751</c:v>
                </c:pt>
                <c:pt idx="267">
                  <c:v>25.545811576122798</c:v>
                </c:pt>
                <c:pt idx="268">
                  <c:v>25.600108977945276</c:v>
                </c:pt>
                <c:pt idx="269">
                  <c:v>25.654146573022871</c:v>
                </c:pt>
                <c:pt idx="270">
                  <c:v>25.707925098796704</c:v>
                </c:pt>
              </c:numCache>
            </c:numRef>
          </c:xVal>
          <c:yVal>
            <c:numRef>
              <c:f>'18ft'!$G$19:$G$289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'18ft'!$H$18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0.15372485114867607</c:v>
                </c:pt>
                <c:pt idx="2">
                  <c:v>0.30659748762298256</c:v>
                </c:pt>
                <c:pt idx="3">
                  <c:v>0.45863032117519764</c:v>
                </c:pt>
                <c:pt idx="4">
                  <c:v>0.60983550393470587</c:v>
                </c:pt>
                <c:pt idx="5">
                  <c:v>0.76022493497797106</c:v>
                </c:pt>
                <c:pt idx="6">
                  <c:v>0.90981026667451825</c:v>
                </c:pt>
                <c:pt idx="7">
                  <c:v>1.0586029108176902</c:v>
                </c:pt>
                <c:pt idx="8">
                  <c:v>1.206614044548548</c:v>
                </c:pt>
                <c:pt idx="9">
                  <c:v>1.3538546160809086</c:v>
                </c:pt>
                <c:pt idx="10">
                  <c:v>1.5003353502351566</c:v>
                </c:pt>
                <c:pt idx="11">
                  <c:v>1.6460667537881302</c:v>
                </c:pt>
                <c:pt idx="12">
                  <c:v>1.7910591206460604</c:v>
                </c:pt>
                <c:pt idx="13">
                  <c:v>1.9353225368472391</c:v>
                </c:pt>
                <c:pt idx="14">
                  <c:v>2.0788668854008052</c:v>
                </c:pt>
                <c:pt idx="15">
                  <c:v>2.221701850967766</c:v>
                </c:pt>
                <c:pt idx="16">
                  <c:v>2.363836924390105</c:v>
                </c:pt>
                <c:pt idx="17">
                  <c:v>2.5052814070735945</c:v>
                </c:pt>
                <c:pt idx="18">
                  <c:v>2.6460444152296847</c:v>
                </c:pt>
                <c:pt idx="19">
                  <c:v>2.786134883981628</c:v>
                </c:pt>
                <c:pt idx="20">
                  <c:v>2.9255615713397853</c:v>
                </c:pt>
                <c:pt idx="21">
                  <c:v>3.0643330620508586</c:v>
                </c:pt>
                <c:pt idx="22">
                  <c:v>3.2024577713256086</c:v>
                </c:pt>
                <c:pt idx="23">
                  <c:v>3.3399439484494327</c:v>
                </c:pt>
                <c:pt idx="24">
                  <c:v>3.4767996802800121</c:v>
                </c:pt>
                <c:pt idx="25">
                  <c:v>3.6130328946360666</c:v>
                </c:pt>
                <c:pt idx="26">
                  <c:v>3.7486513635811103</c:v>
                </c:pt>
                <c:pt idx="27">
                  <c:v>3.8836627066059477</c:v>
                </c:pt>
                <c:pt idx="28">
                  <c:v>4.0180743937135146</c:v>
                </c:pt>
                <c:pt idx="29">
                  <c:v>4.1518937484095311</c:v>
                </c:pt>
                <c:pt idx="30">
                  <c:v>4.2851279506023152</c:v>
                </c:pt>
                <c:pt idx="31">
                  <c:v>4.4177840394149763</c:v>
                </c:pt>
                <c:pt idx="32">
                  <c:v>4.5498689159131018</c:v>
                </c:pt>
                <c:pt idx="33">
                  <c:v>4.6813893457509401</c:v>
                </c:pt>
                <c:pt idx="34">
                  <c:v>4.8123519617389734</c:v>
                </c:pt>
                <c:pt idx="35">
                  <c:v>4.9427632663356889</c:v>
                </c:pt>
                <c:pt idx="36">
                  <c:v>5.0726296340662493</c:v>
                </c:pt>
                <c:pt idx="37">
                  <c:v>5.2019573138706887</c:v>
                </c:pt>
                <c:pt idx="38">
                  <c:v>5.3307524313841572</c:v>
                </c:pt>
                <c:pt idx="39">
                  <c:v>5.4590209911516823</c:v>
                </c:pt>
                <c:pt idx="40">
                  <c:v>5.5867688787798144</c:v>
                </c:pt>
                <c:pt idx="41">
                  <c:v>5.7140018630274625</c:v>
                </c:pt>
                <c:pt idx="42">
                  <c:v>5.8407255978381603</c:v>
                </c:pt>
                <c:pt idx="43">
                  <c:v>5.9669456243159251</c:v>
                </c:pt>
                <c:pt idx="44">
                  <c:v>6.0926673726468135</c:v>
                </c:pt>
                <c:pt idx="45">
                  <c:v>6.2178961639682271</c:v>
                </c:pt>
                <c:pt idx="46">
                  <c:v>6.3426372121879462</c:v>
                </c:pt>
                <c:pt idx="47">
                  <c:v>6.4668956257548222</c:v>
                </c:pt>
                <c:pt idx="48">
                  <c:v>6.5906764093830148</c:v>
                </c:pt>
                <c:pt idx="49">
                  <c:v>6.7139844657315919</c:v>
                </c:pt>
                <c:pt idx="50">
                  <c:v>6.8368245970412751</c:v>
                </c:pt>
                <c:pt idx="51">
                  <c:v>6.9592015067300599</c:v>
                </c:pt>
                <c:pt idx="52">
                  <c:v>7.081119800949395</c:v>
                </c:pt>
                <c:pt idx="53">
                  <c:v>7.2025839901025641</c:v>
                </c:pt>
                <c:pt idx="54">
                  <c:v>7.3235984903268685</c:v>
                </c:pt>
                <c:pt idx="55">
                  <c:v>7.4441676249411657</c:v>
                </c:pt>
                <c:pt idx="56">
                  <c:v>7.564295625860284</c:v>
                </c:pt>
                <c:pt idx="57">
                  <c:v>7.683986634977793</c:v>
                </c:pt>
                <c:pt idx="58">
                  <c:v>7.8032447055185656</c:v>
                </c:pt>
                <c:pt idx="59">
                  <c:v>7.9220738033625393</c:v>
                </c:pt>
                <c:pt idx="60">
                  <c:v>8.0404778083410413</c:v>
                </c:pt>
                <c:pt idx="61">
                  <c:v>8.1584605155070058</c:v>
                </c:pt>
                <c:pt idx="62">
                  <c:v>8.2760256363803801</c:v>
                </c:pt>
                <c:pt idx="63">
                  <c:v>8.3931768001699876</c:v>
                </c:pt>
                <c:pt idx="64">
                  <c:v>8.5099175549730468</c:v>
                </c:pt>
                <c:pt idx="65">
                  <c:v>8.6262513689535716</c:v>
                </c:pt>
                <c:pt idx="66">
                  <c:v>8.7421816315007757</c:v>
                </c:pt>
                <c:pt idx="67">
                  <c:v>8.857711654368627</c:v>
                </c:pt>
                <c:pt idx="68">
                  <c:v>8.9728446727976152</c:v>
                </c:pt>
                <c:pt idx="69">
                  <c:v>9.0875838466198076</c:v>
                </c:pt>
                <c:pt idx="70">
                  <c:v>9.2019322613481922</c:v>
                </c:pt>
                <c:pt idx="71">
                  <c:v>9.315892929251298</c:v>
                </c:pt>
                <c:pt idx="72">
                  <c:v>9.4294687904140346</c:v>
                </c:pt>
                <c:pt idx="73">
                  <c:v>9.5426627137856723</c:v>
                </c:pt>
                <c:pt idx="74">
                  <c:v>9.6554774982158271</c:v>
                </c:pt>
                <c:pt idx="75">
                  <c:v>9.7679158734792981</c:v>
                </c:pt>
                <c:pt idx="76">
                  <c:v>9.8799805012905626</c:v>
                </c:pt>
                <c:pt idx="77">
                  <c:v>9.9916739763086913</c:v>
                </c:pt>
                <c:pt idx="78">
                  <c:v>10.102998827133417</c:v>
                </c:pt>
                <c:pt idx="79">
                  <c:v>10.213957517293055</c:v>
                </c:pt>
                <c:pt idx="80">
                  <c:v>10.324552446224933</c:v>
                </c:pt>
                <c:pt idx="81">
                  <c:v>10.434785950248946</c:v>
                </c:pt>
                <c:pt idx="82">
                  <c:v>10.544660303534821</c:v>
                </c:pt>
                <c:pt idx="83">
                  <c:v>10.654177719063645</c:v>
                </c:pt>
                <c:pt idx="84">
                  <c:v>10.76334034958416</c:v>
                </c:pt>
                <c:pt idx="85">
                  <c:v>10.872150288564292</c:v>
                </c:pt>
                <c:pt idx="86">
                  <c:v>10.980609571138354</c:v>
                </c:pt>
                <c:pt idx="87">
                  <c:v>11.088720175050328</c:v>
                </c:pt>
                <c:pt idx="88">
                  <c:v>11.196484021593568</c:v>
                </c:pt>
                <c:pt idx="89">
                  <c:v>11.303902976547267</c:v>
                </c:pt>
                <c:pt idx="90">
                  <c:v>11.410978851109965</c:v>
                </c:pt>
                <c:pt idx="91">
                  <c:v>11.517713402830356</c:v>
                </c:pt>
                <c:pt idx="92">
                  <c:v>11.624108336535617</c:v>
                </c:pt>
                <c:pt idx="93">
                  <c:v>11.730165305257417</c:v>
                </c:pt>
                <c:pt idx="94">
                  <c:v>11.835885911155801</c:v>
                </c:pt>
                <c:pt idx="95">
                  <c:v>11.94127170644102</c:v>
                </c:pt>
                <c:pt idx="96">
                  <c:v>12.046324194293426</c:v>
                </c:pt>
                <c:pt idx="97">
                  <c:v>12.151044829781464</c:v>
                </c:pt>
                <c:pt idx="98">
                  <c:v>12.255435020777799</c:v>
                </c:pt>
                <c:pt idx="99">
                  <c:v>12.359496128873571</c:v>
                </c:pt>
                <c:pt idx="100">
                  <c:v>12.463229470290738</c:v>
                </c:pt>
                <c:pt idx="101">
                  <c:v>12.566636316792463</c:v>
                </c:pt>
                <c:pt idx="102">
                  <c:v>12.669717896591447</c:v>
                </c:pt>
                <c:pt idx="103">
                  <c:v>12.772475395256111</c:v>
                </c:pt>
                <c:pt idx="104">
                  <c:v>12.874909956614491</c:v>
                </c:pt>
                <c:pt idx="105">
                  <c:v>12.977022683655701</c:v>
                </c:pt>
                <c:pt idx="106">
                  <c:v>13.078814639428787</c:v>
                </c:pt>
                <c:pt idx="107">
                  <c:v>13.180286847938792</c:v>
                </c:pt>
                <c:pt idx="108">
                  <c:v>13.281440295039816</c:v>
                </c:pt>
                <c:pt idx="109">
                  <c:v>13.382275929324871</c:v>
                </c:pt>
                <c:pt idx="110">
                  <c:v>13.482794663012266</c:v>
                </c:pt>
                <c:pt idx="111">
                  <c:v>13.582997372828311</c:v>
                </c:pt>
                <c:pt idx="112">
                  <c:v>13.682884900886062</c:v>
                </c:pt>
                <c:pt idx="113">
                  <c:v>13.782458055559845</c:v>
                </c:pt>
                <c:pt idx="114">
                  <c:v>13.881717612355292</c:v>
                </c:pt>
                <c:pt idx="115">
                  <c:v>13.980664314774605</c:v>
                </c:pt>
                <c:pt idx="116">
                  <c:v>14.07929887517677</c:v>
                </c:pt>
                <c:pt idx="117">
                  <c:v>14.177621975632418</c:v>
                </c:pt>
                <c:pt idx="118">
                  <c:v>14.275634268773066</c:v>
                </c:pt>
                <c:pt idx="119">
                  <c:v>14.373336378634425</c:v>
                </c:pt>
                <c:pt idx="120">
                  <c:v>14.470728901493498</c:v>
                </c:pt>
                <c:pt idx="121">
                  <c:v>14.567812406699177</c:v>
                </c:pt>
                <c:pt idx="122">
                  <c:v>14.664587437496044</c:v>
                </c:pt>
                <c:pt idx="123">
                  <c:v>14.761054511841097</c:v>
                </c:pt>
                <c:pt idx="124">
                  <c:v>14.857214123213133</c:v>
                </c:pt>
                <c:pt idx="125">
                  <c:v>14.953066741414487</c:v>
                </c:pt>
                <c:pt idx="126">
                  <c:v>15.04861281336489</c:v>
                </c:pt>
                <c:pt idx="127">
                  <c:v>15.143852763887162</c:v>
                </c:pt>
                <c:pt idx="128">
                  <c:v>15.238786996484496</c:v>
                </c:pt>
                <c:pt idx="129">
                  <c:v>15.333415894109089</c:v>
                </c:pt>
                <c:pt idx="130">
                  <c:v>15.427739819921882</c:v>
                </c:pt>
                <c:pt idx="131">
                  <c:v>15.521759118043175</c:v>
                </c:pt>
                <c:pt idx="132">
                  <c:v>15.61547411429391</c:v>
                </c:pt>
                <c:pt idx="133">
                  <c:v>15.708885116927416</c:v>
                </c:pt>
                <c:pt idx="134">
                  <c:v>15.801992417351396</c:v>
                </c:pt>
                <c:pt idx="135">
                  <c:v>15.894796290840011</c:v>
                </c:pt>
                <c:pt idx="136">
                  <c:v>15.987296997235838</c:v>
                </c:pt>
                <c:pt idx="137">
                  <c:v>16.079494781641582</c:v>
                </c:pt>
                <c:pt idx="138">
                  <c:v>16.171389875101355</c:v>
                </c:pt>
                <c:pt idx="139">
                  <c:v>16.262982495271405</c:v>
                </c:pt>
                <c:pt idx="140">
                  <c:v>16.35427284708015</c:v>
                </c:pt>
                <c:pt idx="141">
                  <c:v>16.445261123377399</c:v>
                </c:pt>
                <c:pt idx="142">
                  <c:v>16.535947505572668</c:v>
                </c:pt>
                <c:pt idx="143">
                  <c:v>16.626332164262468</c:v>
                </c:pt>
                <c:pt idx="144">
                  <c:v>16.716415259846514</c:v>
                </c:pt>
                <c:pt idx="145">
                  <c:v>16.80619694313274</c:v>
                </c:pt>
                <c:pt idx="146">
                  <c:v>16.895677355931092</c:v>
                </c:pt>
                <c:pt idx="147">
                  <c:v>16.984856631636035</c:v>
                </c:pt>
                <c:pt idx="148">
                  <c:v>17.073734895797717</c:v>
                </c:pt>
                <c:pt idx="149">
                  <c:v>17.162312266681781</c:v>
                </c:pt>
                <c:pt idx="150">
                  <c:v>17.250588855817785</c:v>
                </c:pt>
                <c:pt idx="151">
                  <c:v>17.338564768536223</c:v>
                </c:pt>
                <c:pt idx="152">
                  <c:v>17.426240104494141</c:v>
                </c:pt>
                <c:pt idx="153">
                  <c:v>17.513614958189365</c:v>
                </c:pt>
                <c:pt idx="154">
                  <c:v>17.60068941946334</c:v>
                </c:pt>
                <c:pt idx="155">
                  <c:v>17.687463573992606</c:v>
                </c:pt>
                <c:pt idx="156">
                  <c:v>17.773937503768945</c:v>
                </c:pt>
                <c:pt idx="157">
                  <c:v>17.860111287568241</c:v>
                </c:pt>
                <c:pt idx="158">
                  <c:v>17.94598500140809</c:v>
                </c:pt>
                <c:pt idx="159">
                  <c:v>18.031558718994219</c:v>
                </c:pt>
                <c:pt idx="160">
                  <c:v>18.116832512155767</c:v>
                </c:pt>
                <c:pt idx="161">
                  <c:v>18.201806451269501</c:v>
                </c:pt>
                <c:pt idx="162">
                  <c:v>18.286480605673049</c:v>
                </c:pt>
                <c:pt idx="163">
                  <c:v>18.370855044067198</c:v>
                </c:pt>
                <c:pt idx="164">
                  <c:v>18.454929834907368</c:v>
                </c:pt>
                <c:pt idx="165">
                  <c:v>18.53870504678434</c:v>
                </c:pt>
                <c:pt idx="166">
                  <c:v>18.622180748794349</c:v>
                </c:pt>
                <c:pt idx="167">
                  <c:v>18.705357010898595</c:v>
                </c:pt>
                <c:pt idx="168">
                  <c:v>18.788233904272339</c:v>
                </c:pt>
                <c:pt idx="169">
                  <c:v>18.87081150164363</c:v>
                </c:pt>
                <c:pt idx="170">
                  <c:v>18.953089877621828</c:v>
                </c:pt>
                <c:pt idx="171">
                  <c:v>19.035069109015986</c:v>
                </c:pt>
                <c:pt idx="172">
                  <c:v>19.116749275143246</c:v>
                </c:pt>
                <c:pt idx="173">
                  <c:v>19.198130458127363</c:v>
                </c:pt>
                <c:pt idx="174">
                  <c:v>19.279212743187461</c:v>
                </c:pt>
                <c:pt idx="175">
                  <c:v>19.359996218917168</c:v>
                </c:pt>
                <c:pt idx="176">
                  <c:v>19.440480977554245</c:v>
                </c:pt>
                <c:pt idx="177">
                  <c:v>19.520667115240862</c:v>
                </c:pt>
                <c:pt idx="178">
                  <c:v>19.600554732274617</c:v>
                </c:pt>
                <c:pt idx="179">
                  <c:v>19.680143933350458</c:v>
                </c:pt>
                <c:pt idx="180">
                  <c:v>19.75943482779364</c:v>
                </c:pt>
                <c:pt idx="181">
                  <c:v>19.83842752978385</c:v>
                </c:pt>
                <c:pt idx="182">
                  <c:v>19.917122158570642</c:v>
                </c:pt>
                <c:pt idx="183">
                  <c:v>19.995518838680308</c:v>
                </c:pt>
                <c:pt idx="184">
                  <c:v>20.073617700114344</c:v>
                </c:pt>
                <c:pt idx="185">
                  <c:v>20.151418878539644</c:v>
                </c:pt>
                <c:pt idx="186">
                  <c:v>20.228922515470551</c:v>
                </c:pt>
                <c:pt idx="187">
                  <c:v>20.306128758442927</c:v>
                </c:pt>
                <c:pt idx="188">
                  <c:v>20.383037761180368</c:v>
                </c:pt>
                <c:pt idx="189">
                  <c:v>20.459649683752712</c:v>
                </c:pt>
                <c:pt idx="190">
                  <c:v>20.535964692726985</c:v>
                </c:pt>
                <c:pt idx="191">
                  <c:v>20.611982961310918</c:v>
                </c:pt>
                <c:pt idx="192">
                  <c:v>20.687704669489175</c:v>
                </c:pt>
                <c:pt idx="193">
                  <c:v>20.763130004152462</c:v>
                </c:pt>
                <c:pt idx="194">
                  <c:v>20.8382591592196</c:v>
                </c:pt>
                <c:pt idx="195">
                  <c:v>20.913092335752779</c:v>
                </c:pt>
                <c:pt idx="196">
                  <c:v>20.987629742066048</c:v>
                </c:pt>
                <c:pt idx="197">
                  <c:v>21.061871593827252</c:v>
                </c:pt>
                <c:pt idx="198">
                  <c:v>21.135818114153523</c:v>
                </c:pt>
                <c:pt idx="199">
                  <c:v>21.209469533700446</c:v>
                </c:pt>
                <c:pt idx="200">
                  <c:v>21.282826090745072</c:v>
                </c:pt>
                <c:pt idx="201">
                  <c:v>21.355888031262889</c:v>
                </c:pt>
                <c:pt idx="202">
                  <c:v>21.428655608998898</c:v>
                </c:pt>
                <c:pt idx="203">
                  <c:v>21.501129085532916</c:v>
                </c:pt>
                <c:pt idx="204">
                  <c:v>21.573308730339253</c:v>
                </c:pt>
                <c:pt idx="205">
                  <c:v>21.645194820840874</c:v>
                </c:pt>
                <c:pt idx="206">
                  <c:v>21.716787642458204</c:v>
                </c:pt>
                <c:pt idx="207">
                  <c:v>21.788087488652671</c:v>
                </c:pt>
                <c:pt idx="208">
                  <c:v>21.859094660965152</c:v>
                </c:pt>
                <c:pt idx="209">
                  <c:v>21.92980946904941</c:v>
                </c:pt>
                <c:pt idx="210">
                  <c:v>22.000232230700679</c:v>
                </c:pt>
                <c:pt idx="211">
                  <c:v>22.070363271879504</c:v>
                </c:pt>
                <c:pt idx="212">
                  <c:v>22.14020292673095</c:v>
                </c:pt>
                <c:pt idx="213">
                  <c:v>22.209751537599331</c:v>
                </c:pt>
                <c:pt idx="214">
                  <c:v>22.279009455038537</c:v>
                </c:pt>
                <c:pt idx="215">
                  <c:v>22.347977037818122</c:v>
                </c:pt>
                <c:pt idx="216">
                  <c:v>22.416654652925224</c:v>
                </c:pt>
                <c:pt idx="217">
                  <c:v>22.485042675562465</c:v>
                </c:pt>
                <c:pt idx="218">
                  <c:v>22.553141489141929</c:v>
                </c:pt>
                <c:pt idx="219">
                  <c:v>22.620951485275334</c:v>
                </c:pt>
                <c:pt idx="220">
                  <c:v>22.688473063760515</c:v>
                </c:pt>
                <c:pt idx="221">
                  <c:v>22.755706632564294</c:v>
                </c:pt>
                <c:pt idx="222">
                  <c:v>22.822652607801899</c:v>
                </c:pt>
                <c:pt idx="223">
                  <c:v>22.889311413712985</c:v>
                </c:pt>
                <c:pt idx="224">
                  <c:v>22.955683482634402</c:v>
                </c:pt>
                <c:pt idx="225">
                  <c:v>23.021769254969769</c:v>
                </c:pt>
                <c:pt idx="226">
                  <c:v>23.087569179155995</c:v>
                </c:pt>
                <c:pt idx="227">
                  <c:v>23.153083711626827</c:v>
                </c:pt>
                <c:pt idx="228">
                  <c:v>23.218313316773528</c:v>
                </c:pt>
                <c:pt idx="229">
                  <c:v>23.283258466902765</c:v>
                </c:pt>
                <c:pt idx="230">
                  <c:v>23.347919642191826</c:v>
                </c:pt>
                <c:pt idx="231">
                  <c:v>23.412297330641248</c:v>
                </c:pt>
                <c:pt idx="232">
                  <c:v>23.476392028024939</c:v>
                </c:pt>
                <c:pt idx="233">
                  <c:v>23.540204237837884</c:v>
                </c:pt>
                <c:pt idx="234">
                  <c:v>23.603734471241552</c:v>
                </c:pt>
                <c:pt idx="235">
                  <c:v>23.666983247007046</c:v>
                </c:pt>
                <c:pt idx="236">
                  <c:v>23.729951091456108</c:v>
                </c:pt>
                <c:pt idx="237">
                  <c:v>23.79263853840007</c:v>
                </c:pt>
                <c:pt idx="238">
                  <c:v>23.855046129076793</c:v>
                </c:pt>
                <c:pt idx="239">
                  <c:v>23.917174412085739</c:v>
                </c:pt>
                <c:pt idx="240">
                  <c:v>23.97902394332117</c:v>
                </c:pt>
                <c:pt idx="241">
                  <c:v>24.040595285903638</c:v>
                </c:pt>
                <c:pt idx="242">
                  <c:v>24.10188901010978</c:v>
                </c:pt>
                <c:pt idx="243">
                  <c:v>24.162905693300516</c:v>
                </c:pt>
                <c:pt idx="244">
                  <c:v>24.22364591984773</c:v>
                </c:pt>
                <c:pt idx="245">
                  <c:v>24.284110281059483</c:v>
                </c:pt>
                <c:pt idx="246">
                  <c:v>24.344299375103844</c:v>
                </c:pt>
                <c:pt idx="247">
                  <c:v>24.404213806931413</c:v>
                </c:pt>
                <c:pt idx="248">
                  <c:v>24.463854188196567</c:v>
                </c:pt>
                <c:pt idx="249">
                  <c:v>24.523221137177561</c:v>
                </c:pt>
                <c:pt idx="250">
                  <c:v>24.582315278695468</c:v>
                </c:pt>
                <c:pt idx="251">
                  <c:v>24.64113724403208</c:v>
                </c:pt>
                <c:pt idx="252">
                  <c:v>24.699687670846821</c:v>
                </c:pt>
                <c:pt idx="253">
                  <c:v>24.75796720309269</c:v>
                </c:pt>
                <c:pt idx="254">
                  <c:v>24.815976490931362</c:v>
                </c:pt>
                <c:pt idx="255">
                  <c:v>24.873716190647446</c:v>
                </c:pt>
                <c:pt idx="256">
                  <c:v>24.931186964561974</c:v>
                </c:pt>
                <c:pt idx="257">
                  <c:v>24.988389480945191</c:v>
                </c:pt>
                <c:pt idx="258">
                  <c:v>25.045324413928682</c:v>
                </c:pt>
                <c:pt idx="259">
                  <c:v>25.10199244341689</c:v>
                </c:pt>
                <c:pt idx="260">
                  <c:v>25.158394254998083</c:v>
                </c:pt>
                <c:pt idx="261">
                  <c:v>25.21453053985481</c:v>
                </c:pt>
                <c:pt idx="262">
                  <c:v>25.2704019946739</c:v>
                </c:pt>
                <c:pt idx="263">
                  <c:v>25.326009321556057</c:v>
                </c:pt>
                <c:pt idx="264">
                  <c:v>25.381353227925075</c:v>
                </c:pt>
                <c:pt idx="265">
                  <c:v>25.436434426436751</c:v>
                </c:pt>
                <c:pt idx="266">
                  <c:v>25.49125363488751</c:v>
                </c:pt>
                <c:pt idx="267">
                  <c:v>25.545811576122798</c:v>
                </c:pt>
                <c:pt idx="268">
                  <c:v>25.600108977945276</c:v>
                </c:pt>
                <c:pt idx="269">
                  <c:v>25.654146573022871</c:v>
                </c:pt>
                <c:pt idx="270">
                  <c:v>25.707925098796704</c:v>
                </c:pt>
              </c:numCache>
            </c:numRef>
          </c:xVal>
          <c:yVal>
            <c:numRef>
              <c:f>'18ft'!$H$19:$H$289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7496"/>
        <c:axId val="610867888"/>
      </c:scatterChart>
      <c:valAx>
        <c:axId val="61086749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7888"/>
        <c:crosses val="max"/>
        <c:crossBetween val="midCat"/>
        <c:majorUnit val="2"/>
      </c:valAx>
      <c:valAx>
        <c:axId val="61086788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749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'19ft'!$E$18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0.15149503706838041</c:v>
                </c:pt>
                <c:pt idx="2">
                  <c:v>0.30215026383241317</c:v>
                </c:pt>
                <c:pt idx="3">
                  <c:v>0.45197799674279487</c:v>
                </c:pt>
                <c:pt idx="4">
                  <c:v>0.60099029469064003</c:v>
                </c:pt>
                <c:pt idx="5">
                  <c:v>0.74919896555254051</c:v>
                </c:pt>
                <c:pt idx="6">
                  <c:v>0.89661557251172408</c:v>
                </c:pt>
                <c:pt idx="7">
                  <c:v>1.0432514401640849</c:v>
                </c:pt>
                <c:pt idx="8">
                  <c:v>1.1891176604174591</c:v>
                </c:pt>
                <c:pt idx="9">
                  <c:v>1.3342250981921409</c:v>
                </c:pt>
                <c:pt idx="10">
                  <c:v>1.4785843969302759</c:v>
                </c:pt>
                <c:pt idx="11">
                  <c:v>1.6222059839214316</c:v>
                </c:pt>
                <c:pt idx="12">
                  <c:v>1.76510007545132</c:v>
                </c:pt>
                <c:pt idx="13">
                  <c:v>1.9072766817803448</c:v>
                </c:pt>
                <c:pt idx="14">
                  <c:v>2.0487456119583562</c:v>
                </c:pt>
                <c:pt idx="15">
                  <c:v>2.1895164784817234</c:v>
                </c:pt>
                <c:pt idx="16">
                  <c:v>2.3295987017985689</c:v>
                </c:pt>
                <c:pt idx="17">
                  <c:v>2.4690015146677737</c:v>
                </c:pt>
                <c:pt idx="18">
                  <c:v>2.6077339663771153</c:v>
                </c:pt>
                <c:pt idx="19">
                  <c:v>2.7458049268256843</c:v>
                </c:pt>
                <c:pt idx="20">
                  <c:v>2.8832230904755205</c:v>
                </c:pt>
                <c:pt idx="21">
                  <c:v>3.0199969801771935</c:v>
                </c:pt>
                <c:pt idx="22">
                  <c:v>3.1561349508738785</c:v>
                </c:pt>
                <c:pt idx="23">
                  <c:v>3.2916451931882889</c:v>
                </c:pt>
                <c:pt idx="24">
                  <c:v>3.4265357368966565</c:v>
                </c:pt>
                <c:pt idx="25">
                  <c:v>3.560814454293789</c:v>
                </c:pt>
                <c:pt idx="26">
                  <c:v>3.69448906345308</c:v>
                </c:pt>
                <c:pt idx="27">
                  <c:v>3.8275671313851962</c:v>
                </c:pt>
                <c:pt idx="28">
                  <c:v>3.9600560770990301</c:v>
                </c:pt>
                <c:pt idx="29">
                  <c:v>4.0919631745683747</c:v>
                </c:pt>
                <c:pt idx="30">
                  <c:v>4.2232955556076464</c:v>
                </c:pt>
                <c:pt idx="31">
                  <c:v>4.3540602126598653</c:v>
                </c:pt>
                <c:pt idx="32">
                  <c:v>4.484264001499989</c:v>
                </c:pt>
                <c:pt idx="33">
                  <c:v>4.6139136438565842</c:v>
                </c:pt>
                <c:pt idx="34">
                  <c:v>4.7430157299547222</c:v>
                </c:pt>
                <c:pt idx="35">
                  <c:v>4.8715767209828824</c:v>
                </c:pt>
                <c:pt idx="36">
                  <c:v>4.999602951486561</c:v>
                </c:pt>
                <c:pt idx="37">
                  <c:v>5.1271006316911798</c:v>
                </c:pt>
                <c:pt idx="38">
                  <c:v>5.2540758497568305</c:v>
                </c:pt>
                <c:pt idx="39">
                  <c:v>5.3805345739672807</c:v>
                </c:pt>
                <c:pt idx="40">
                  <c:v>5.5064826548556161</c:v>
                </c:pt>
                <c:pt idx="41">
                  <c:v>5.631925827268808</c:v>
                </c:pt>
                <c:pt idx="42">
                  <c:v>5.7568697123734305</c:v>
                </c:pt>
                <c:pt idx="43">
                  <c:v>5.8813198196046832</c:v>
                </c:pt>
                <c:pt idx="44">
                  <c:v>6.0052815485608191</c:v>
                </c:pt>
                <c:pt idx="45">
                  <c:v>6.1287601908450107</c:v>
                </c:pt>
                <c:pt idx="46">
                  <c:v>6.2517609318566336</c:v>
                </c:pt>
                <c:pt idx="47">
                  <c:v>6.3742888525338941</c:v>
                </c:pt>
                <c:pt idx="48">
                  <c:v>6.4963489310496723</c:v>
                </c:pt>
                <c:pt idx="49">
                  <c:v>6.6179460444624061</c:v>
                </c:pt>
                <c:pt idx="50">
                  <c:v>6.7390849703237894</c:v>
                </c:pt>
                <c:pt idx="51">
                  <c:v>6.8597703882450149</c:v>
                </c:pt>
                <c:pt idx="52">
                  <c:v>6.9800068814232512</c:v>
                </c:pt>
                <c:pt idx="53">
                  <c:v>7.0997989381299931</c:v>
                </c:pt>
                <c:pt idx="54">
                  <c:v>7.2191509531628899</c:v>
                </c:pt>
                <c:pt idx="55">
                  <c:v>7.3380672292626175</c:v>
                </c:pt>
                <c:pt idx="56">
                  <c:v>7.4565519784963161</c:v>
                </c:pt>
                <c:pt idx="57">
                  <c:v>7.5746093236090868</c:v>
                </c:pt>
                <c:pt idx="58">
                  <c:v>7.6922432993449892</c:v>
                </c:pt>
                <c:pt idx="59">
                  <c:v>7.8094578537389694</c:v>
                </c:pt>
                <c:pt idx="60">
                  <c:v>7.9262568493810885</c:v>
                </c:pt>
                <c:pt idx="61">
                  <c:v>8.0426440646544055</c:v>
                </c:pt>
                <c:pt idx="62">
                  <c:v>8.1586231949478307</c:v>
                </c:pt>
                <c:pt idx="63">
                  <c:v>8.2741978538452159</c:v>
                </c:pt>
                <c:pt idx="64">
                  <c:v>8.3893715742919515</c:v>
                </c:pt>
                <c:pt idx="65">
                  <c:v>8.5041478097402674</c:v>
                </c:pt>
                <c:pt idx="66">
                  <c:v>8.6185299352744291</c:v>
                </c:pt>
                <c:pt idx="67">
                  <c:v>8.732521248716969</c:v>
                </c:pt>
                <c:pt idx="68">
                  <c:v>8.8461249717170816</c:v>
                </c:pt>
                <c:pt idx="69">
                  <c:v>8.9593442508222569</c:v>
                </c:pt>
                <c:pt idx="70">
                  <c:v>9.0721821585342113</c:v>
                </c:pt>
                <c:pt idx="71">
                  <c:v>9.1846416943501215</c:v>
                </c:pt>
                <c:pt idx="72">
                  <c:v>9.2967257857901551</c:v>
                </c:pt>
                <c:pt idx="73">
                  <c:v>9.4084372894122499</c:v>
                </c:pt>
                <c:pt idx="74">
                  <c:v>9.5197789918150413</c:v>
                </c:pt>
                <c:pt idx="75">
                  <c:v>9.630753610629835</c:v>
                </c:pt>
                <c:pt idx="76">
                  <c:v>9.741363795502469</c:v>
                </c:pt>
                <c:pt idx="77">
                  <c:v>9.8516121290658649</c:v>
                </c:pt>
                <c:pt idx="78">
                  <c:v>9.9615011279040484</c:v>
                </c:pt>
                <c:pt idx="79">
                  <c:v>10.071033243508385</c:v>
                </c:pt>
                <c:pt idx="80">
                  <c:v>10.180210863226716</c:v>
                </c:pt>
                <c:pt idx="81">
                  <c:v>10.289036311206074</c:v>
                </c:pt>
                <c:pt idx="82">
                  <c:v>10.397511849329591</c:v>
                </c:pt>
                <c:pt idx="83">
                  <c:v>10.505639678148208</c:v>
                </c:pt>
                <c:pt idx="84">
                  <c:v>10.613421937807713</c:v>
                </c:pt>
                <c:pt idx="85">
                  <c:v>10.720860708971644</c:v>
                </c:pt>
                <c:pt idx="86">
                  <c:v>10.827958013740513</c:v>
                </c:pt>
                <c:pt idx="87">
                  <c:v>10.93471581656781</c:v>
                </c:pt>
                <c:pt idx="88">
                  <c:v>11.041136025173156</c:v>
                </c:pt>
                <c:pt idx="89">
                  <c:v>11.147220491453009</c:v>
                </c:pt>
                <c:pt idx="90">
                  <c:v>11.252971012389203</c:v>
                </c:pt>
                <c:pt idx="91">
                  <c:v>11.358389330955637</c:v>
                </c:pt>
                <c:pt idx="92">
                  <c:v>11.463477137023348</c:v>
                </c:pt>
                <c:pt idx="93">
                  <c:v>11.568236068264198</c:v>
                </c:pt>
                <c:pt idx="94">
                  <c:v>11.672667711053332</c:v>
                </c:pt>
                <c:pt idx="95">
                  <c:v>11.776773601370561</c:v>
                </c:pt>
                <c:pt idx="96">
                  <c:v>11.880555225700784</c:v>
                </c:pt>
                <c:pt idx="97">
                  <c:v>11.984014021933511</c:v>
                </c:pt>
                <c:pt idx="98">
                  <c:v>12.08715138026154</c:v>
                </c:pt>
                <c:pt idx="99">
                  <c:v>12.189968644078784</c:v>
                </c:pt>
                <c:pt idx="100">
                  <c:v>12.292467110877253</c:v>
                </c:pt>
                <c:pt idx="101">
                  <c:v>12.39464803314312</c:v>
                </c:pt>
                <c:pt idx="102">
                  <c:v>12.496512619251808</c:v>
                </c:pt>
                <c:pt idx="103">
                  <c:v>12.59806203436198</c:v>
                </c:pt>
                <c:pt idx="104">
                  <c:v>12.699297401308328</c:v>
                </c:pt>
                <c:pt idx="105">
                  <c:v>12.800219801492984</c:v>
                </c:pt>
                <c:pt idx="106">
                  <c:v>12.900830275775395</c:v>
                </c:pt>
                <c:pt idx="107">
                  <c:v>13.001129825360465</c:v>
                </c:pt>
                <c:pt idx="108">
                  <c:v>13.101119412684747</c:v>
                </c:pt>
                <c:pt idx="109">
                  <c:v>13.200799962300454</c:v>
                </c:pt>
                <c:pt idx="110">
                  <c:v>13.300172361757044</c:v>
                </c:pt>
                <c:pt idx="111">
                  <c:v>13.399237462480114</c:v>
                </c:pt>
                <c:pt idx="112">
                  <c:v>13.497996080647344</c:v>
                </c:pt>
                <c:pt idx="113">
                  <c:v>13.596448998061176</c:v>
                </c:pt>
                <c:pt idx="114">
                  <c:v>13.694596963017968</c:v>
                </c:pt>
                <c:pt idx="115">
                  <c:v>13.792440691173294</c:v>
                </c:pt>
                <c:pt idx="116">
                  <c:v>13.889980866403091</c:v>
                </c:pt>
                <c:pt idx="117">
                  <c:v>13.987218141660344</c:v>
                </c:pt>
                <c:pt idx="118">
                  <c:v>14.084153139826981</c:v>
                </c:pt>
                <c:pt idx="119">
                  <c:v>14.180786454560657</c:v>
                </c:pt>
                <c:pt idx="120">
                  <c:v>14.277118651136131</c:v>
                </c:pt>
                <c:pt idx="121">
                  <c:v>14.373150267280874</c:v>
                </c:pt>
                <c:pt idx="122">
                  <c:v>14.468881814004629</c:v>
                </c:pt>
                <c:pt idx="123">
                  <c:v>14.564313776422582</c:v>
                </c:pt>
                <c:pt idx="124">
                  <c:v>14.659446614571845</c:v>
                </c:pt>
                <c:pt idx="125">
                  <c:v>14.754280764220939</c:v>
                </c:pt>
                <c:pt idx="126">
                  <c:v>14.848816637671973</c:v>
                </c:pt>
                <c:pt idx="127">
                  <c:v>14.94305462455524</c:v>
                </c:pt>
                <c:pt idx="128">
                  <c:v>15.036995092615916</c:v>
                </c:pt>
                <c:pt idx="129">
                  <c:v>15.130638388492621</c:v>
                </c:pt>
                <c:pt idx="130">
                  <c:v>15.223984838487535</c:v>
                </c:pt>
                <c:pt idx="131">
                  <c:v>15.317034749327842</c:v>
                </c:pt>
                <c:pt idx="132">
                  <c:v>15.409788408918221</c:v>
                </c:pt>
                <c:pt idx="133">
                  <c:v>15.502246087084181</c:v>
                </c:pt>
                <c:pt idx="134">
                  <c:v>15.594408036305985</c:v>
                </c:pt>
                <c:pt idx="135">
                  <c:v>15.686274492442957</c:v>
                </c:pt>
                <c:pt idx="136">
                  <c:v>15.777845675447962</c:v>
                </c:pt>
                <c:pt idx="137">
                  <c:v>15.869121790071889</c:v>
                </c:pt>
                <c:pt idx="138">
                  <c:v>15.960103026557919</c:v>
                </c:pt>
                <c:pt idx="139">
                  <c:v>16.050789561325441</c:v>
                </c:pt>
                <c:pt idx="140">
                  <c:v>16.141181557643446</c:v>
                </c:pt>
                <c:pt idx="141">
                  <c:v>16.231279166293259</c:v>
                </c:pt>
                <c:pt idx="142">
                  <c:v>16.321082526220483</c:v>
                </c:pt>
                <c:pt idx="143">
                  <c:v>16.410591765176012</c:v>
                </c:pt>
                <c:pt idx="144">
                  <c:v>16.499807000346049</c:v>
                </c:pt>
                <c:pt idx="145">
                  <c:v>16.588728338970988</c:v>
                </c:pt>
                <c:pt idx="146">
                  <c:v>16.677355878953097</c:v>
                </c:pt>
                <c:pt idx="147">
                  <c:v>16.765689709452953</c:v>
                </c:pt>
                <c:pt idx="148">
                  <c:v>16.85372991147451</c:v>
                </c:pt>
                <c:pt idx="149">
                  <c:v>16.941476558438808</c:v>
                </c:pt>
                <c:pt idx="150">
                  <c:v>17.028929716746266</c:v>
                </c:pt>
                <c:pt idx="151">
                  <c:v>17.116089446327507</c:v>
                </c:pt>
                <c:pt idx="152">
                  <c:v>17.202955801182728</c:v>
                </c:pt>
                <c:pt idx="153">
                  <c:v>17.289528829909589</c:v>
                </c:pt>
                <c:pt idx="154">
                  <c:v>17.37580857621964</c:v>
                </c:pt>
                <c:pt idx="155">
                  <c:v>17.461795079443263</c:v>
                </c:pt>
                <c:pt idx="156">
                  <c:v>17.547488375023196</c:v>
                </c:pt>
                <c:pt idx="157">
                  <c:v>17.632888494996621</c:v>
                </c:pt>
                <c:pt idx="158">
                  <c:v>17.71799546846588</c:v>
                </c:pt>
                <c:pt idx="159">
                  <c:v>17.802809322057854</c:v>
                </c:pt>
                <c:pt idx="160">
                  <c:v>17.887330080372067</c:v>
                </c:pt>
                <c:pt idx="161">
                  <c:v>17.971557766417543</c:v>
                </c:pt>
                <c:pt idx="162">
                  <c:v>18.055492402038531</c:v>
                </c:pt>
                <c:pt idx="163">
                  <c:v>18.139134008329119</c:v>
                </c:pt>
                <c:pt idx="164">
                  <c:v>18.222482606036852</c:v>
                </c:pt>
                <c:pt idx="165">
                  <c:v>18.305538215955412</c:v>
                </c:pt>
                <c:pt idx="166">
                  <c:v>18.388300859306483</c:v>
                </c:pt>
                <c:pt idx="167">
                  <c:v>18.470770558110846</c:v>
                </c:pt>
                <c:pt idx="168">
                  <c:v>18.552947335548861</c:v>
                </c:pt>
                <c:pt idx="169">
                  <c:v>18.634831216310381</c:v>
                </c:pt>
                <c:pt idx="170">
                  <c:v>18.716422226934259</c:v>
                </c:pt>
                <c:pt idx="171">
                  <c:v>18.797720396137525</c:v>
                </c:pt>
                <c:pt idx="172">
                  <c:v>18.878725755134358</c:v>
                </c:pt>
                <c:pt idx="173">
                  <c:v>18.959438337944988</c:v>
                </c:pt>
                <c:pt idx="174">
                  <c:v>19.039858181694619</c:v>
                </c:pt>
                <c:pt idx="175">
                  <c:v>19.11998532690253</c:v>
                </c:pt>
                <c:pt idx="176">
                  <c:v>19.199819817761451</c:v>
                </c:pt>
                <c:pt idx="177">
                  <c:v>19.279361702407382</c:v>
                </c:pt>
                <c:pt idx="178">
                  <c:v>19.358611033179944</c:v>
                </c:pt>
                <c:pt idx="179">
                  <c:v>19.437567866873433</c:v>
                </c:pt>
                <c:pt idx="180">
                  <c:v>19.516232264978687</c:v>
                </c:pt>
                <c:pt idx="181">
                  <c:v>19.594604293915914</c:v>
                </c:pt>
                <c:pt idx="182">
                  <c:v>19.67268402525864</c:v>
                </c:pt>
                <c:pt idx="183">
                  <c:v>19.750471535948861</c:v>
                </c:pt>
                <c:pt idx="184">
                  <c:v>19.827966908503608</c:v>
                </c:pt>
                <c:pt idx="185">
                  <c:v>19.905170231213013</c:v>
                </c:pt>
                <c:pt idx="186">
                  <c:v>19.982081598330055</c:v>
                </c:pt>
                <c:pt idx="187">
                  <c:v>20.058701110252102</c:v>
                </c:pt>
                <c:pt idx="188">
                  <c:v>20.135028873694406</c:v>
                </c:pt>
                <c:pt idx="189">
                  <c:v>20.211065001855697</c:v>
                </c:pt>
                <c:pt idx="190">
                  <c:v>20.286809614576015</c:v>
                </c:pt>
                <c:pt idx="191">
                  <c:v>20.36226283848691</c:v>
                </c:pt>
                <c:pt idx="192">
                  <c:v>20.437424807154194</c:v>
                </c:pt>
                <c:pt idx="193">
                  <c:v>20.512295661213329</c:v>
                </c:pt>
                <c:pt idx="194">
                  <c:v>20.586875548497652</c:v>
                </c:pt>
                <c:pt idx="195">
                  <c:v>20.661164624159536</c:v>
                </c:pt>
                <c:pt idx="196">
                  <c:v>20.73516305078466</c:v>
                </c:pt>
                <c:pt idx="197">
                  <c:v>20.808870998499508</c:v>
                </c:pt>
                <c:pt idx="198">
                  <c:v>20.882288645072236</c:v>
                </c:pt>
                <c:pt idx="199">
                  <c:v>20.955416176007081</c:v>
                </c:pt>
                <c:pt idx="200">
                  <c:v>21.028253784632394</c:v>
                </c:pt>
                <c:pt idx="201">
                  <c:v>21.100801672182502</c:v>
                </c:pt>
                <c:pt idx="202">
                  <c:v>21.173060047873474</c:v>
                </c:pt>
                <c:pt idx="203">
                  <c:v>21.245029128972948</c:v>
                </c:pt>
                <c:pt idx="204">
                  <c:v>21.316709140864202</c:v>
                </c:pt>
                <c:pt idx="205">
                  <c:v>21.388100317104509</c:v>
                </c:pt>
                <c:pt idx="206">
                  <c:v>21.459202899477994</c:v>
                </c:pt>
                <c:pt idx="207">
                  <c:v>21.530017138043068</c:v>
                </c:pt>
                <c:pt idx="208">
                  <c:v>21.600543291174624</c:v>
                </c:pt>
                <c:pt idx="209">
                  <c:v>21.670781625601045</c:v>
                </c:pt>
                <c:pt idx="210">
                  <c:v>21.740732416436241</c:v>
                </c:pt>
                <c:pt idx="211">
                  <c:v>21.810395947206768</c:v>
                </c:pt>
                <c:pt idx="212">
                  <c:v>21.879772509874194</c:v>
                </c:pt>
                <c:pt idx="213">
                  <c:v>21.948862404852825</c:v>
                </c:pt>
                <c:pt idx="214">
                  <c:v>22.017665941022916</c:v>
                </c:pt>
                <c:pt idx="215">
                  <c:v>22.086183435739461</c:v>
                </c:pt>
                <c:pt idx="216">
                  <c:v>22.154415214836739</c:v>
                </c:pt>
                <c:pt idx="217">
                  <c:v>22.22236161262866</c:v>
                </c:pt>
                <c:pt idx="218">
                  <c:v>22.290022971905088</c:v>
                </c:pt>
                <c:pt idx="219">
                  <c:v>22.357399643924214</c:v>
                </c:pt>
                <c:pt idx="220">
                  <c:v>22.424491988401126</c:v>
                </c:pt>
                <c:pt idx="221">
                  <c:v>22.491300373492653</c:v>
                </c:pt>
                <c:pt idx="222">
                  <c:v>22.557825175778611</c:v>
                </c:pt>
                <c:pt idx="223">
                  <c:v>22.624066780239563</c:v>
                </c:pt>
                <c:pt idx="224">
                  <c:v>22.690025580231193</c:v>
                </c:pt>
                <c:pt idx="225">
                  <c:v>22.755701977455384</c:v>
                </c:pt>
                <c:pt idx="226">
                  <c:v>22.821096381928129</c:v>
                </c:pt>
                <c:pt idx="227">
                  <c:v>22.886209211944358</c:v>
                </c:pt>
                <c:pt idx="228">
                  <c:v>22.951040894039796</c:v>
                </c:pt>
                <c:pt idx="229">
                  <c:v>23.015591862949922</c:v>
                </c:pt>
                <c:pt idx="230">
                  <c:v>23.07986256156617</c:v>
                </c:pt>
                <c:pt idx="231">
                  <c:v>23.143853440889416</c:v>
                </c:pt>
                <c:pt idx="232">
                  <c:v>23.207564959980889</c:v>
                </c:pt>
                <c:pt idx="233">
                  <c:v>23.270997585910564</c:v>
                </c:pt>
                <c:pt idx="234">
                  <c:v>23.334151793703153</c:v>
                </c:pt>
                <c:pt idx="235">
                  <c:v>23.397028066281763</c:v>
                </c:pt>
                <c:pt idx="236">
                  <c:v>23.459626894409322</c:v>
                </c:pt>
                <c:pt idx="237">
                  <c:v>23.521948776627841</c:v>
                </c:pt>
                <c:pt idx="238">
                  <c:v>23.583994219195628</c:v>
                </c:pt>
                <c:pt idx="239">
                  <c:v>23.645763736022491</c:v>
                </c:pt>
                <c:pt idx="240">
                  <c:v>23.707257848603053</c:v>
                </c:pt>
                <c:pt idx="241">
                  <c:v>23.768477085948227</c:v>
                </c:pt>
                <c:pt idx="242">
                  <c:v>23.829421984514958</c:v>
                </c:pt>
                <c:pt idx="243">
                  <c:v>23.890093088134275</c:v>
                </c:pt>
                <c:pt idx="244">
                  <c:v>23.950490947937755</c:v>
                </c:pt>
                <c:pt idx="245">
                  <c:v>24.01061612228246</c:v>
                </c:pt>
                <c:pt idx="246">
                  <c:v>24.070469176674418</c:v>
                </c:pt>
                <c:pt idx="247">
                  <c:v>24.130050683690722</c:v>
                </c:pt>
                <c:pt idx="248">
                  <c:v>24.18936122290031</c:v>
                </c:pt>
                <c:pt idx="249">
                  <c:v>24.248401380783502</c:v>
                </c:pt>
                <c:pt idx="250">
                  <c:v>24.307171750650362</c:v>
                </c:pt>
                <c:pt idx="251">
                  <c:v>24.365672932557924</c:v>
                </c:pt>
                <c:pt idx="252">
                  <c:v>24.423905533226382</c:v>
                </c:pt>
                <c:pt idx="253">
                  <c:v>24.481870165954273</c:v>
                </c:pt>
                <c:pt idx="254">
                  <c:v>24.53956745053274</c:v>
                </c:pt>
                <c:pt idx="255">
                  <c:v>24.596998013158913</c:v>
                </c:pt>
                <c:pt idx="256">
                  <c:v>24.654162486348469</c:v>
                </c:pt>
                <c:pt idx="257">
                  <c:v>24.71106150884744</c:v>
                </c:pt>
                <c:pt idx="258">
                  <c:v>24.767695725543327</c:v>
                </c:pt>
                <c:pt idx="259">
                  <c:v>24.824065787375531</c:v>
                </c:pt>
                <c:pt idx="260">
                  <c:v>24.880172351245211</c:v>
                </c:pt>
                <c:pt idx="261">
                  <c:v>24.936016079924581</c:v>
                </c:pt>
                <c:pt idx="262">
                  <c:v>24.991597641965718</c:v>
                </c:pt>
                <c:pt idx="263">
                  <c:v>25.046917711608906</c:v>
                </c:pt>
                <c:pt idx="264">
                  <c:v>25.10197696869059</c:v>
                </c:pt>
                <c:pt idx="265">
                  <c:v>25.156776098550957</c:v>
                </c:pt>
                <c:pt idx="266">
                  <c:v>25.211315791941225</c:v>
                </c:pt>
                <c:pt idx="267">
                  <c:v>25.265596744930651</c:v>
                </c:pt>
                <c:pt idx="268">
                  <c:v>25.319619658813313</c:v>
                </c:pt>
                <c:pt idx="269">
                  <c:v>25.373385240014702</c:v>
                </c:pt>
                <c:pt idx="270">
                  <c:v>25.426894199998191</c:v>
                </c:pt>
              </c:numCache>
            </c:numRef>
          </c:xVal>
          <c:yVal>
            <c:numRef>
              <c:f>'19ft'!$E$19:$E$289</c:f>
              <c:numCache>
                <c:formatCode>General</c:formatCode>
                <c:ptCount val="271"/>
                <c:pt idx="0">
                  <c:v>2.0696418205024867</c:v>
                </c:pt>
                <c:pt idx="1">
                  <c:v>2.1803381790782597</c:v>
                </c:pt>
                <c:pt idx="2">
                  <c:v>2.2892626153005007</c:v>
                </c:pt>
                <c:pt idx="3">
                  <c:v>2.396430490919407</c:v>
                </c:pt>
                <c:pt idx="4">
                  <c:v>2.501856828684903</c:v>
                </c:pt>
                <c:pt idx="5">
                  <c:v>2.6055563212881419</c:v>
                </c:pt>
                <c:pt idx="6">
                  <c:v>2.7075433400148747</c:v>
                </c:pt>
                <c:pt idx="7">
                  <c:v>2.8078319431224061</c:v>
                </c:pt>
                <c:pt idx="8">
                  <c:v>2.906435883951326</c:v>
                </c:pt>
                <c:pt idx="9">
                  <c:v>3.0033686187827118</c:v>
                </c:pt>
                <c:pt idx="10">
                  <c:v>3.0986433144510133</c:v>
                </c:pt>
                <c:pt idx="11">
                  <c:v>3.1922728557223903</c:v>
                </c:pt>
                <c:pt idx="12">
                  <c:v>3.2842698524478369</c:v>
                </c:pt>
                <c:pt idx="13">
                  <c:v>3.3746466465000293</c:v>
                </c:pt>
                <c:pt idx="14">
                  <c:v>3.4634153185024443</c:v>
                </c:pt>
                <c:pt idx="15">
                  <c:v>3.5505876943589301</c:v>
                </c:pt>
                <c:pt idx="16">
                  <c:v>3.6361753515915649</c:v>
                </c:pt>
                <c:pt idx="17">
                  <c:v>3.720189625494307</c:v>
                </c:pt>
                <c:pt idx="18">
                  <c:v>3.8026416151096285</c:v>
                </c:pt>
                <c:pt idx="19">
                  <c:v>3.8835421890350208</c:v>
                </c:pt>
                <c:pt idx="20">
                  <c:v>3.9629019910659804</c:v>
                </c:pt>
                <c:pt idx="21">
                  <c:v>4.040731445681808</c:v>
                </c:pt>
                <c:pt idx="22">
                  <c:v>4.1170407633803032</c:v>
                </c:pt>
                <c:pt idx="23">
                  <c:v>4.1918399458671765</c:v>
                </c:pt>
                <c:pt idx="24">
                  <c:v>4.2651387911057839</c:v>
                </c:pt>
                <c:pt idx="25">
                  <c:v>4.3369468982325508</c:v>
                </c:pt>
                <c:pt idx="26">
                  <c:v>4.4072736723432442</c:v>
                </c:pt>
                <c:pt idx="27">
                  <c:v>4.4761283291550473</c:v>
                </c:pt>
                <c:pt idx="28">
                  <c:v>4.543519899549195</c:v>
                </c:pt>
                <c:pt idx="29">
                  <c:v>4.6094572339987412</c:v>
                </c:pt>
                <c:pt idx="30">
                  <c:v>4.6739490068858549</c:v>
                </c:pt>
                <c:pt idx="31">
                  <c:v>4.7370037207128588</c:v>
                </c:pt>
                <c:pt idx="32">
                  <c:v>4.7986297102110766</c:v>
                </c:pt>
                <c:pt idx="33">
                  <c:v>4.8588351463513861</c:v>
                </c:pt>
                <c:pt idx="34">
                  <c:v>4.9176280402602286</c:v>
                </c:pt>
                <c:pt idx="35">
                  <c:v>4.9750162470446773</c:v>
                </c:pt>
                <c:pt idx="36">
                  <c:v>5.0310074695300369</c:v>
                </c:pt>
                <c:pt idx="37">
                  <c:v>5.085609261913298</c:v>
                </c:pt>
                <c:pt idx="38">
                  <c:v>5.1388290333356537</c:v>
                </c:pt>
                <c:pt idx="39">
                  <c:v>5.190674051377159</c:v>
                </c:pt>
                <c:pt idx="40">
                  <c:v>5.2411514454764845</c:v>
                </c:pt>
                <c:pt idx="41">
                  <c:v>5.2902682102786134</c:v>
                </c:pt>
                <c:pt idx="42">
                  <c:v>5.3380312089132129</c:v>
                </c:pt>
                <c:pt idx="43">
                  <c:v>5.3844471762062982</c:v>
                </c:pt>
                <c:pt idx="44">
                  <c:v>5.4295227218277118</c:v>
                </c:pt>
                <c:pt idx="45">
                  <c:v>5.4732643333768278</c:v>
                </c:pt>
                <c:pt idx="46">
                  <c:v>5.5156783794088122</c:v>
                </c:pt>
                <c:pt idx="47">
                  <c:v>5.5567711124036423</c:v>
                </c:pt>
                <c:pt idx="48">
                  <c:v>5.5965486716800319</c:v>
                </c:pt>
                <c:pt idx="49">
                  <c:v>5.6350170862562905</c:v>
                </c:pt>
                <c:pt idx="50">
                  <c:v>5.6721822776600686</c:v>
                </c:pt>
                <c:pt idx="51">
                  <c:v>5.7080500626888515</c:v>
                </c:pt>
                <c:pt idx="52">
                  <c:v>5.7426261561229879</c:v>
                </c:pt>
                <c:pt idx="53">
                  <c:v>5.7759161733929405</c:v>
                </c:pt>
                <c:pt idx="54">
                  <c:v>5.8079256332023848</c:v>
                </c:pt>
                <c:pt idx="55">
                  <c:v>5.8386599601086919</c:v>
                </c:pt>
                <c:pt idx="56">
                  <c:v>5.8681244870622518</c:v>
                </c:pt>
                <c:pt idx="57">
                  <c:v>5.896324457906033</c:v>
                </c:pt>
                <c:pt idx="58">
                  <c:v>5.9232650298366858</c:v>
                </c:pt>
                <c:pt idx="59">
                  <c:v>5.9489512758284269</c:v>
                </c:pt>
                <c:pt idx="60">
                  <c:v>5.9733881870208805</c:v>
                </c:pt>
                <c:pt idx="61">
                  <c:v>5.9965806750719715</c:v>
                </c:pt>
                <c:pt idx="62">
                  <c:v>6.0185335744768995</c:v>
                </c:pt>
                <c:pt idx="63">
                  <c:v>6.0392516448541675</c:v>
                </c:pt>
                <c:pt idx="64">
                  <c:v>6.058739573199551</c:v>
                </c:pt>
                <c:pt idx="65">
                  <c:v>6.0770019761088507</c:v>
                </c:pt>
                <c:pt idx="66">
                  <c:v>6.0940434019701959</c:v>
                </c:pt>
                <c:pt idx="67">
                  <c:v>6.1098683331266104</c:v>
                </c:pt>
                <c:pt idx="68">
                  <c:v>6.1244811880094874</c:v>
                </c:pt>
                <c:pt idx="69">
                  <c:v>6.1378863232435634</c:v>
                </c:pt>
                <c:pt idx="70">
                  <c:v>6.150088035723928</c:v>
                </c:pt>
                <c:pt idx="71">
                  <c:v>6.1610905646655407</c:v>
                </c:pt>
                <c:pt idx="72">
                  <c:v>6.1708980936256772</c:v>
                </c:pt>
                <c:pt idx="73">
                  <c:v>6.1795147524996814</c:v>
                </c:pt>
                <c:pt idx="74">
                  <c:v>6.1869446194903297</c:v>
                </c:pt>
                <c:pt idx="75">
                  <c:v>6.1931917230510853</c:v>
                </c:pt>
                <c:pt idx="76">
                  <c:v>6.1982600438034599</c:v>
                </c:pt>
                <c:pt idx="77">
                  <c:v>6.2021535164286563</c:v>
                </c:pt>
                <c:pt idx="78">
                  <c:v>6.2048760315336233</c:v>
                </c:pt>
                <c:pt idx="79">
                  <c:v>6.206431437491613</c:v>
                </c:pt>
                <c:pt idx="80">
                  <c:v>6.2068235422572888</c:v>
                </c:pt>
                <c:pt idx="81">
                  <c:v>6.2060561151563931</c:v>
                </c:pt>
                <c:pt idx="82">
                  <c:v>6.2041328886499523</c:v>
                </c:pt>
                <c:pt idx="83">
                  <c:v>6.2010575600729609</c:v>
                </c:pt>
                <c:pt idx="84">
                  <c:v>6.1968337933474524</c:v>
                </c:pt>
                <c:pt idx="85">
                  <c:v>6.1914652206698459</c:v>
                </c:pt>
                <c:pt idx="86">
                  <c:v>6.1849554441724157</c:v>
                </c:pt>
                <c:pt idx="87">
                  <c:v>6.1773080375587224</c:v>
                </c:pt>
                <c:pt idx="88">
                  <c:v>6.1685265477128119</c:v>
                </c:pt>
                <c:pt idx="89">
                  <c:v>6.1586144962819791</c:v>
                </c:pt>
                <c:pt idx="90">
                  <c:v>6.1475753812328611</c:v>
                </c:pt>
                <c:pt idx="91">
                  <c:v>6.1354126783806331</c:v>
                </c:pt>
                <c:pt idx="92">
                  <c:v>6.1221298428910478</c:v>
                </c:pt>
                <c:pt idx="93">
                  <c:v>6.1077303107550636</c:v>
                </c:pt>
                <c:pt idx="94">
                  <c:v>6.0922175002357939</c:v>
                </c:pt>
                <c:pt idx="95">
                  <c:v>6.0755948132875064</c:v>
                </c:pt>
                <c:pt idx="96">
                  <c:v>6.0578656369464046</c:v>
                </c:pt>
                <c:pt idx="97">
                  <c:v>6.0390333446929159</c:v>
                </c:pt>
                <c:pt idx="98">
                  <c:v>6.0191012977852223</c:v>
                </c:pt>
                <c:pt idx="99">
                  <c:v>5.9980728465637689</c:v>
                </c:pt>
                <c:pt idx="100">
                  <c:v>5.9759513317264936</c:v>
                </c:pt>
                <c:pt idx="101">
                  <c:v>5.9527400855745318</c:v>
                </c:pt>
                <c:pt idx="102">
                  <c:v>5.9284424332281649</c:v>
                </c:pt>
                <c:pt idx="103">
                  <c:v>5.9030616938127851</c:v>
                </c:pt>
                <c:pt idx="104">
                  <c:v>5.876601181614669</c:v>
                </c:pt>
                <c:pt idx="105">
                  <c:v>5.8490642072063768</c:v>
                </c:pt>
                <c:pt idx="106">
                  <c:v>5.8204540785415899</c:v>
                </c:pt>
                <c:pt idx="107">
                  <c:v>5.7907741020192489</c:v>
                </c:pt>
                <c:pt idx="108">
                  <c:v>5.7600275835168429</c:v>
                </c:pt>
                <c:pt idx="109">
                  <c:v>5.7282178293927517</c:v>
                </c:pt>
                <c:pt idx="110">
                  <c:v>5.6953481474575378</c:v>
                </c:pt>
                <c:pt idx="111">
                  <c:v>5.6614218479141334</c:v>
                </c:pt>
                <c:pt idx="112">
                  <c:v>5.6264422442668707</c:v>
                </c:pt>
                <c:pt idx="113">
                  <c:v>5.5904126541993451</c:v>
                </c:pt>
                <c:pt idx="114">
                  <c:v>5.5533364004211112</c:v>
                </c:pt>
                <c:pt idx="115">
                  <c:v>5.5152168114832518</c:v>
                </c:pt>
                <c:pt idx="116">
                  <c:v>5.4760572225628685</c:v>
                </c:pt>
                <c:pt idx="117">
                  <c:v>5.4358609762165857</c:v>
                </c:pt>
                <c:pt idx="118">
                  <c:v>5.3946314231031716</c:v>
                </c:pt>
                <c:pt idx="119">
                  <c:v>5.3523719226754141</c:v>
                </c:pt>
                <c:pt idx="120">
                  <c:v>5.3090858438414088</c:v>
                </c:pt>
                <c:pt idx="121">
                  <c:v>5.2647765655954437</c:v>
                </c:pt>
                <c:pt idx="122">
                  <c:v>5.2194474776186892</c:v>
                </c:pt>
                <c:pt idx="123">
                  <c:v>5.1731019808499283</c:v>
                </c:pt>
                <c:pt idx="124">
                  <c:v>5.1257434880265809</c:v>
                </c:pt>
                <c:pt idx="125">
                  <c:v>5.0773754241962985</c:v>
                </c:pt>
                <c:pt idx="126">
                  <c:v>5.0280012271994314</c:v>
                </c:pt>
                <c:pt idx="127">
                  <c:v>4.9776243481226921</c:v>
                </c:pt>
                <c:pt idx="128">
                  <c:v>4.9262482517243509</c:v>
                </c:pt>
                <c:pt idx="129">
                  <c:v>4.8738764168313287</c:v>
                </c:pt>
                <c:pt idx="130">
                  <c:v>4.820512336708564</c:v>
                </c:pt>
                <c:pt idx="131">
                  <c:v>4.7661595194010502</c:v>
                </c:pt>
                <c:pt idx="132">
                  <c:v>4.7108214880489561</c:v>
                </c:pt>
                <c:pt idx="133">
                  <c:v>4.6545017811762595</c:v>
                </c:pt>
                <c:pt idx="134">
                  <c:v>4.5972039529533335</c:v>
                </c:pt>
                <c:pt idx="135">
                  <c:v>4.5389315734339455</c:v>
                </c:pt>
                <c:pt idx="136">
                  <c:v>4.4796882287671345</c:v>
                </c:pt>
                <c:pt idx="137">
                  <c:v>4.4194775213844428</c:v>
                </c:pt>
                <c:pt idx="138">
                  <c:v>4.3583030701630046</c:v>
                </c:pt>
                <c:pt idx="139">
                  <c:v>4.2961685105649732</c:v>
                </c:pt>
                <c:pt idx="140">
                  <c:v>4.233077494753811</c:v>
                </c:pt>
                <c:pt idx="141">
                  <c:v>4.1690336916879476</c:v>
                </c:pt>
                <c:pt idx="142">
                  <c:v>4.1040407871923303</c:v>
                </c:pt>
                <c:pt idx="143">
                  <c:v>4.0381024840083954</c:v>
                </c:pt>
                <c:pt idx="144">
                  <c:v>3.971222501822989</c:v>
                </c:pt>
                <c:pt idx="145">
                  <c:v>3.9034045772767758</c:v>
                </c:pt>
                <c:pt idx="146">
                  <c:v>3.8346524639526729</c:v>
                </c:pt>
                <c:pt idx="147">
                  <c:v>3.7649699323448482</c:v>
                </c:pt>
                <c:pt idx="148">
                  <c:v>3.6943607698088257</c:v>
                </c:pt>
                <c:pt idx="149">
                  <c:v>3.6228287804932422</c:v>
                </c:pt>
                <c:pt idx="150">
                  <c:v>3.5503777852537923</c:v>
                </c:pt>
                <c:pt idx="151">
                  <c:v>3.4770116215499094</c:v>
                </c:pt>
                <c:pt idx="152">
                  <c:v>3.4027341433247149</c:v>
                </c:pt>
                <c:pt idx="153">
                  <c:v>3.3275492208687827</c:v>
                </c:pt>
                <c:pt idx="154">
                  <c:v>3.2514607406682439</c:v>
                </c:pt>
                <c:pt idx="155">
                  <c:v>3.1744726052377712</c:v>
                </c:pt>
                <c:pt idx="156">
                  <c:v>3.0965887329389679</c:v>
                </c:pt>
                <c:pt idx="157">
                  <c:v>3.0178130577846836</c:v>
                </c:pt>
                <c:pt idx="158">
                  <c:v>2.9381495292297801</c:v>
                </c:pt>
                <c:pt idx="159">
                  <c:v>2.8576021119488573</c:v>
                </c:pt>
                <c:pt idx="160">
                  <c:v>2.7761747856014498</c:v>
                </c:pt>
                <c:pt idx="161">
                  <c:v>2.6938715445851975</c:v>
                </c:pt>
                <c:pt idx="162">
                  <c:v>2.6106963977774855</c:v>
                </c:pt>
                <c:pt idx="163">
                  <c:v>2.5266533682660435</c:v>
                </c:pt>
                <c:pt idx="164">
                  <c:v>2.4417464930689881</c:v>
                </c:pt>
                <c:pt idx="165">
                  <c:v>2.3559798228447857</c:v>
                </c:pt>
                <c:pt idx="166">
                  <c:v>2.2693574215926042</c:v>
                </c:pt>
                <c:pt idx="167">
                  <c:v>2.1818833663435151</c:v>
                </c:pt>
                <c:pt idx="168">
                  <c:v>2.0935617468429997</c:v>
                </c:pt>
                <c:pt idx="169">
                  <c:v>2.0043966652252085</c:v>
                </c:pt>
                <c:pt idx="170">
                  <c:v>1.9143922356794087</c:v>
                </c:pt>
                <c:pt idx="171">
                  <c:v>1.8235525841090536</c:v>
                </c:pt>
                <c:pt idx="172">
                  <c:v>1.7318818477838931</c:v>
                </c:pt>
                <c:pt idx="173">
                  <c:v>1.6393841749855427</c:v>
                </c:pt>
                <c:pt idx="174">
                  <c:v>1.5460637246469153</c:v>
                </c:pt>
                <c:pt idx="175">
                  <c:v>1.4519246659859129</c:v>
                </c:pt>
                <c:pt idx="176">
                  <c:v>1.3569711781337686</c:v>
                </c:pt>
                <c:pt idx="177">
                  <c:v>1.2612074497584187</c:v>
                </c:pt>
                <c:pt idx="178">
                  <c:v>1.1646376786832791</c:v>
                </c:pt>
                <c:pt idx="179">
                  <c:v>1.0672660715017865</c:v>
                </c:pt>
                <c:pt idx="180">
                  <c:v>0.96909684318806422</c:v>
                </c:pt>
                <c:pt idx="181">
                  <c:v>0.87013421670405644</c:v>
                </c:pt>
                <c:pt idx="182">
                  <c:v>0.77038242260347112</c:v>
                </c:pt>
                <c:pt idx="183">
                  <c:v>0.66984569863286214</c:v>
                </c:pt>
                <c:pt idx="184">
                  <c:v>0.56852828933017174</c:v>
                </c:pt>
                <c:pt idx="185">
                  <c:v>0.46643444562104841</c:v>
                </c:pt>
                <c:pt idx="186">
                  <c:v>0.36356842441324455</c:v>
                </c:pt>
                <c:pt idx="187">
                  <c:v>0.25993448818939269</c:v>
                </c:pt>
                <c:pt idx="188">
                  <c:v>0.15553690459844854</c:v>
                </c:pt>
                <c:pt idx="189">
                  <c:v>5.0379946046083549E-2</c:v>
                </c:pt>
                <c:pt idx="190">
                  <c:v>-5.5532110715700939E-2</c:v>
                </c:pt>
                <c:pt idx="191">
                  <c:v>-0.16219498499947105</c:v>
                </c:pt>
                <c:pt idx="192">
                  <c:v>-0.26960439259351188</c:v>
                </c:pt>
                <c:pt idx="193">
                  <c:v>-0.37775604617298292</c:v>
                </c:pt>
                <c:pt idx="194">
                  <c:v>-0.48664565571083468</c:v>
                </c:pt>
                <c:pt idx="195">
                  <c:v>-0.596268928888251</c:v>
                </c:pt>
                <c:pt idx="196">
                  <c:v>-0.70662157150438976</c:v>
                </c:pt>
                <c:pt idx="197">
                  <c:v>-0.8176992878852013</c:v>
                </c:pt>
                <c:pt idx="198">
                  <c:v>-0.92949778129111083</c:v>
                </c:pt>
                <c:pt idx="199">
                  <c:v>-1.0420127543233588</c:v>
                </c:pt>
                <c:pt idx="200">
                  <c:v>-1.1552399093288006</c:v>
                </c:pt>
                <c:pt idx="201">
                  <c:v>-1.2691749488029715</c:v>
                </c:pt>
                <c:pt idx="202">
                  <c:v>-1.3838135757912335</c:v>
                </c:pt>
                <c:pt idx="203">
                  <c:v>-1.4991514942878224</c:v>
                </c:pt>
                <c:pt idx="204">
                  <c:v>-1.6151844096326249</c:v>
                </c:pt>
                <c:pt idx="205">
                  <c:v>-1.7319080289055189</c:v>
                </c:pt>
                <c:pt idx="206">
                  <c:v>-1.8493180613181162</c:v>
                </c:pt>
                <c:pt idx="207">
                  <c:v>-1.9674102186027553</c:v>
                </c:pt>
                <c:pt idx="208">
                  <c:v>-2.0861802153985978</c:v>
                </c:pt>
                <c:pt idx="209">
                  <c:v>-2.2056237696346837</c:v>
                </c:pt>
                <c:pt idx="210">
                  <c:v>-2.3257366029098137</c:v>
                </c:pt>
                <c:pt idx="211">
                  <c:v>-2.4465144408691262</c:v>
                </c:pt>
                <c:pt idx="212">
                  <c:v>-2.567953013577247</c:v>
                </c:pt>
                <c:pt idx="213">
                  <c:v>-2.6900480558878899</c:v>
                </c:pt>
                <c:pt idx="214">
                  <c:v>-2.812795307809798</c:v>
                </c:pt>
                <c:pt idx="215">
                  <c:v>-2.9361905148689189</c:v>
                </c:pt>
                <c:pt idx="216">
                  <c:v>-3.0602294284667058</c:v>
                </c:pt>
                <c:pt idx="217">
                  <c:v>-3.1849078062344511</c:v>
                </c:pt>
                <c:pt idx="218">
                  <c:v>-3.3102214123835627</c:v>
                </c:pt>
                <c:pt idx="219">
                  <c:v>-3.4361660180516873</c:v>
                </c:pt>
                <c:pt idx="220">
                  <c:v>-3.5627374016446058</c:v>
                </c:pt>
                <c:pt idx="221">
                  <c:v>-3.6899313491738175</c:v>
                </c:pt>
                <c:pt idx="222">
                  <c:v>-3.8177436545897439</c:v>
                </c:pt>
                <c:pt idx="223">
                  <c:v>-3.9461701201104771</c:v>
                </c:pt>
                <c:pt idx="224">
                  <c:v>-4.075206556546016</c:v>
                </c:pt>
                <c:pt idx="225">
                  <c:v>-4.2048487836179209</c:v>
                </c:pt>
                <c:pt idx="226">
                  <c:v>-4.3350926302743389</c:v>
                </c:pt>
                <c:pt idx="227">
                  <c:v>-4.4659339350003417</c:v>
                </c:pt>
                <c:pt idx="228">
                  <c:v>-4.5973685461235281</c:v>
                </c:pt>
                <c:pt idx="229">
                  <c:v>-4.7293923221148519</c:v>
                </c:pt>
                <c:pt idx="230">
                  <c:v>-4.8620011318846315</c:v>
                </c:pt>
                <c:pt idx="231">
                  <c:v>-4.9951908550736972</c:v>
                </c:pt>
                <c:pt idx="232">
                  <c:v>-5.1289573823396584</c:v>
                </c:pt>
                <c:pt idx="233">
                  <c:v>-5.2632966156382475</c:v>
                </c:pt>
                <c:pt idx="234">
                  <c:v>-5.3982044684997179</c:v>
                </c:pt>
                <c:pt idx="235">
                  <c:v>-5.5336768663002767</c:v>
                </c:pt>
                <c:pt idx="236">
                  <c:v>-5.6697097465285262</c:v>
                </c:pt>
                <c:pt idx="237">
                  <c:v>-5.8062990590469026</c:v>
                </c:pt>
                <c:pt idx="238">
                  <c:v>-5.943440766348095</c:v>
                </c:pt>
                <c:pt idx="239">
                  <c:v>-6.0811308438064353</c:v>
                </c:pt>
                <c:pt idx="240">
                  <c:v>-6.2193652799242507</c:v>
                </c:pt>
                <c:pt idx="241">
                  <c:v>-6.3581400765731724</c:v>
                </c:pt>
                <c:pt idx="242">
                  <c:v>-6.4974512492304006</c:v>
                </c:pt>
                <c:pt idx="243">
                  <c:v>-6.6372948272099235</c:v>
                </c:pt>
                <c:pt idx="244">
                  <c:v>-6.7776668538886966</c:v>
                </c:pt>
                <c:pt idx="245">
                  <c:v>-6.9185633869277803</c:v>
                </c:pt>
                <c:pt idx="246">
                  <c:v>-7.0599804984884518</c:v>
                </c:pt>
                <c:pt idx="247">
                  <c:v>-7.201914275443297</c:v>
                </c:pt>
                <c:pt idx="248">
                  <c:v>-7.3443608195822918</c:v>
                </c:pt>
                <c:pt idx="249">
                  <c:v>-7.4873162478138928</c:v>
                </c:pt>
                <c:pt idx="250">
                  <c:v>-7.6307766923611497</c:v>
                </c:pt>
                <c:pt idx="251">
                  <c:v>-7.7747383009528583</c:v>
                </c:pt>
                <c:pt idx="252">
                  <c:v>-7.9191972370097758</c:v>
                </c:pt>
                <c:pt idx="253">
                  <c:v>-8.0641496798259187</c:v>
                </c:pt>
                <c:pt idx="254">
                  <c:v>-8.2095918247449671</c:v>
                </c:pt>
                <c:pt idx="255">
                  <c:v>-8.3555198833317998</c:v>
                </c:pt>
                <c:pt idx="256">
                  <c:v>-8.5019300835391984</c:v>
                </c:pt>
                <c:pt idx="257">
                  <c:v>-8.648818669869728</c:v>
                </c:pt>
                <c:pt idx="258">
                  <c:v>-8.7961819035328421</c:v>
                </c:pt>
                <c:pt idx="259">
                  <c:v>-8.9440160625972425</c:v>
                </c:pt>
                <c:pt idx="260">
                  <c:v>-9.0923174421385156</c:v>
                </c:pt>
                <c:pt idx="261">
                  <c:v>-9.2410823543820904</c:v>
                </c:pt>
                <c:pt idx="262">
                  <c:v>-9.3903071288415578</c:v>
                </c:pt>
                <c:pt idx="263">
                  <c:v>-9.5399881124523684</c:v>
                </c:pt>
                <c:pt idx="264">
                  <c:v>-9.690121669700968</c:v>
                </c:pt>
                <c:pt idx="265">
                  <c:v>-9.8407041827494037</c:v>
                </c:pt>
                <c:pt idx="266">
                  <c:v>-9.9917320515554344</c:v>
                </c:pt>
                <c:pt idx="267">
                  <c:v>-10.143201693988196</c:v>
                </c:pt>
                <c:pt idx="268">
                  <c:v>-10.295109545939454</c:v>
                </c:pt>
                <c:pt idx="269">
                  <c:v>-10.447452061430504</c:v>
                </c:pt>
                <c:pt idx="270">
                  <c:v>-10.600225712714739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'19ft'!$G$18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0.15149503706838041</c:v>
                </c:pt>
                <c:pt idx="2">
                  <c:v>0.30215026383241317</c:v>
                </c:pt>
                <c:pt idx="3">
                  <c:v>0.45197799674279487</c:v>
                </c:pt>
                <c:pt idx="4">
                  <c:v>0.60099029469064003</c:v>
                </c:pt>
                <c:pt idx="5">
                  <c:v>0.74919896555254051</c:v>
                </c:pt>
                <c:pt idx="6">
                  <c:v>0.89661557251172408</c:v>
                </c:pt>
                <c:pt idx="7">
                  <c:v>1.0432514401640849</c:v>
                </c:pt>
                <c:pt idx="8">
                  <c:v>1.1891176604174591</c:v>
                </c:pt>
                <c:pt idx="9">
                  <c:v>1.3342250981921409</c:v>
                </c:pt>
                <c:pt idx="10">
                  <c:v>1.4785843969302759</c:v>
                </c:pt>
                <c:pt idx="11">
                  <c:v>1.6222059839214316</c:v>
                </c:pt>
                <c:pt idx="12">
                  <c:v>1.76510007545132</c:v>
                </c:pt>
                <c:pt idx="13">
                  <c:v>1.9072766817803448</c:v>
                </c:pt>
                <c:pt idx="14">
                  <c:v>2.0487456119583562</c:v>
                </c:pt>
                <c:pt idx="15">
                  <c:v>2.1895164784817234</c:v>
                </c:pt>
                <c:pt idx="16">
                  <c:v>2.3295987017985689</c:v>
                </c:pt>
                <c:pt idx="17">
                  <c:v>2.4690015146677737</c:v>
                </c:pt>
                <c:pt idx="18">
                  <c:v>2.6077339663771153</c:v>
                </c:pt>
                <c:pt idx="19">
                  <c:v>2.7458049268256843</c:v>
                </c:pt>
                <c:pt idx="20">
                  <c:v>2.8832230904755205</c:v>
                </c:pt>
                <c:pt idx="21">
                  <c:v>3.0199969801771935</c:v>
                </c:pt>
                <c:pt idx="22">
                  <c:v>3.1561349508738785</c:v>
                </c:pt>
                <c:pt idx="23">
                  <c:v>3.2916451931882889</c:v>
                </c:pt>
                <c:pt idx="24">
                  <c:v>3.4265357368966565</c:v>
                </c:pt>
                <c:pt idx="25">
                  <c:v>3.560814454293789</c:v>
                </c:pt>
                <c:pt idx="26">
                  <c:v>3.69448906345308</c:v>
                </c:pt>
                <c:pt idx="27">
                  <c:v>3.8275671313851962</c:v>
                </c:pt>
                <c:pt idx="28">
                  <c:v>3.9600560770990301</c:v>
                </c:pt>
                <c:pt idx="29">
                  <c:v>4.0919631745683747</c:v>
                </c:pt>
                <c:pt idx="30">
                  <c:v>4.2232955556076464</c:v>
                </c:pt>
                <c:pt idx="31">
                  <c:v>4.3540602126598653</c:v>
                </c:pt>
                <c:pt idx="32">
                  <c:v>4.484264001499989</c:v>
                </c:pt>
                <c:pt idx="33">
                  <c:v>4.6139136438565842</c:v>
                </c:pt>
                <c:pt idx="34">
                  <c:v>4.7430157299547222</c:v>
                </c:pt>
                <c:pt idx="35">
                  <c:v>4.8715767209828824</c:v>
                </c:pt>
                <c:pt idx="36">
                  <c:v>4.999602951486561</c:v>
                </c:pt>
                <c:pt idx="37">
                  <c:v>5.1271006316911798</c:v>
                </c:pt>
                <c:pt idx="38">
                  <c:v>5.2540758497568305</c:v>
                </c:pt>
                <c:pt idx="39">
                  <c:v>5.3805345739672807</c:v>
                </c:pt>
                <c:pt idx="40">
                  <c:v>5.5064826548556161</c:v>
                </c:pt>
                <c:pt idx="41">
                  <c:v>5.631925827268808</c:v>
                </c:pt>
                <c:pt idx="42">
                  <c:v>5.7568697123734305</c:v>
                </c:pt>
                <c:pt idx="43">
                  <c:v>5.8813198196046832</c:v>
                </c:pt>
                <c:pt idx="44">
                  <c:v>6.0052815485608191</c:v>
                </c:pt>
                <c:pt idx="45">
                  <c:v>6.1287601908450107</c:v>
                </c:pt>
                <c:pt idx="46">
                  <c:v>6.2517609318566336</c:v>
                </c:pt>
                <c:pt idx="47">
                  <c:v>6.3742888525338941</c:v>
                </c:pt>
                <c:pt idx="48">
                  <c:v>6.4963489310496723</c:v>
                </c:pt>
                <c:pt idx="49">
                  <c:v>6.6179460444624061</c:v>
                </c:pt>
                <c:pt idx="50">
                  <c:v>6.7390849703237894</c:v>
                </c:pt>
                <c:pt idx="51">
                  <c:v>6.8597703882450149</c:v>
                </c:pt>
                <c:pt idx="52">
                  <c:v>6.9800068814232512</c:v>
                </c:pt>
                <c:pt idx="53">
                  <c:v>7.0997989381299931</c:v>
                </c:pt>
                <c:pt idx="54">
                  <c:v>7.2191509531628899</c:v>
                </c:pt>
                <c:pt idx="55">
                  <c:v>7.3380672292626175</c:v>
                </c:pt>
                <c:pt idx="56">
                  <c:v>7.4565519784963161</c:v>
                </c:pt>
                <c:pt idx="57">
                  <c:v>7.5746093236090868</c:v>
                </c:pt>
                <c:pt idx="58">
                  <c:v>7.6922432993449892</c:v>
                </c:pt>
                <c:pt idx="59">
                  <c:v>7.8094578537389694</c:v>
                </c:pt>
                <c:pt idx="60">
                  <c:v>7.9262568493810885</c:v>
                </c:pt>
                <c:pt idx="61">
                  <c:v>8.0426440646544055</c:v>
                </c:pt>
                <c:pt idx="62">
                  <c:v>8.1586231949478307</c:v>
                </c:pt>
                <c:pt idx="63">
                  <c:v>8.2741978538452159</c:v>
                </c:pt>
                <c:pt idx="64">
                  <c:v>8.3893715742919515</c:v>
                </c:pt>
                <c:pt idx="65">
                  <c:v>8.5041478097402674</c:v>
                </c:pt>
                <c:pt idx="66">
                  <c:v>8.6185299352744291</c:v>
                </c:pt>
                <c:pt idx="67">
                  <c:v>8.732521248716969</c:v>
                </c:pt>
                <c:pt idx="68">
                  <c:v>8.8461249717170816</c:v>
                </c:pt>
                <c:pt idx="69">
                  <c:v>8.9593442508222569</c:v>
                </c:pt>
                <c:pt idx="70">
                  <c:v>9.0721821585342113</c:v>
                </c:pt>
                <c:pt idx="71">
                  <c:v>9.1846416943501215</c:v>
                </c:pt>
                <c:pt idx="72">
                  <c:v>9.2967257857901551</c:v>
                </c:pt>
                <c:pt idx="73">
                  <c:v>9.4084372894122499</c:v>
                </c:pt>
                <c:pt idx="74">
                  <c:v>9.5197789918150413</c:v>
                </c:pt>
                <c:pt idx="75">
                  <c:v>9.630753610629835</c:v>
                </c:pt>
                <c:pt idx="76">
                  <c:v>9.741363795502469</c:v>
                </c:pt>
                <c:pt idx="77">
                  <c:v>9.8516121290658649</c:v>
                </c:pt>
                <c:pt idx="78">
                  <c:v>9.9615011279040484</c:v>
                </c:pt>
                <c:pt idx="79">
                  <c:v>10.071033243508385</c:v>
                </c:pt>
                <c:pt idx="80">
                  <c:v>10.180210863226716</c:v>
                </c:pt>
                <c:pt idx="81">
                  <c:v>10.289036311206074</c:v>
                </c:pt>
                <c:pt idx="82">
                  <c:v>10.397511849329591</c:v>
                </c:pt>
                <c:pt idx="83">
                  <c:v>10.505639678148208</c:v>
                </c:pt>
                <c:pt idx="84">
                  <c:v>10.613421937807713</c:v>
                </c:pt>
                <c:pt idx="85">
                  <c:v>10.720860708971644</c:v>
                </c:pt>
                <c:pt idx="86">
                  <c:v>10.827958013740513</c:v>
                </c:pt>
                <c:pt idx="87">
                  <c:v>10.93471581656781</c:v>
                </c:pt>
                <c:pt idx="88">
                  <c:v>11.041136025173156</c:v>
                </c:pt>
                <c:pt idx="89">
                  <c:v>11.147220491453009</c:v>
                </c:pt>
                <c:pt idx="90">
                  <c:v>11.252971012389203</c:v>
                </c:pt>
                <c:pt idx="91">
                  <c:v>11.358389330955637</c:v>
                </c:pt>
                <c:pt idx="92">
                  <c:v>11.463477137023348</c:v>
                </c:pt>
                <c:pt idx="93">
                  <c:v>11.568236068264198</c:v>
                </c:pt>
                <c:pt idx="94">
                  <c:v>11.672667711053332</c:v>
                </c:pt>
                <c:pt idx="95">
                  <c:v>11.776773601370561</c:v>
                </c:pt>
                <c:pt idx="96">
                  <c:v>11.880555225700784</c:v>
                </c:pt>
                <c:pt idx="97">
                  <c:v>11.984014021933511</c:v>
                </c:pt>
                <c:pt idx="98">
                  <c:v>12.08715138026154</c:v>
                </c:pt>
                <c:pt idx="99">
                  <c:v>12.189968644078784</c:v>
                </c:pt>
                <c:pt idx="100">
                  <c:v>12.292467110877253</c:v>
                </c:pt>
                <c:pt idx="101">
                  <c:v>12.39464803314312</c:v>
                </c:pt>
                <c:pt idx="102">
                  <c:v>12.496512619251808</c:v>
                </c:pt>
                <c:pt idx="103">
                  <c:v>12.59806203436198</c:v>
                </c:pt>
                <c:pt idx="104">
                  <c:v>12.699297401308328</c:v>
                </c:pt>
                <c:pt idx="105">
                  <c:v>12.800219801492984</c:v>
                </c:pt>
                <c:pt idx="106">
                  <c:v>12.900830275775395</c:v>
                </c:pt>
                <c:pt idx="107">
                  <c:v>13.001129825360465</c:v>
                </c:pt>
                <c:pt idx="108">
                  <c:v>13.101119412684747</c:v>
                </c:pt>
                <c:pt idx="109">
                  <c:v>13.200799962300454</c:v>
                </c:pt>
                <c:pt idx="110">
                  <c:v>13.300172361757044</c:v>
                </c:pt>
                <c:pt idx="111">
                  <c:v>13.399237462480114</c:v>
                </c:pt>
                <c:pt idx="112">
                  <c:v>13.497996080647344</c:v>
                </c:pt>
                <c:pt idx="113">
                  <c:v>13.596448998061176</c:v>
                </c:pt>
                <c:pt idx="114">
                  <c:v>13.694596963017968</c:v>
                </c:pt>
                <c:pt idx="115">
                  <c:v>13.792440691173294</c:v>
                </c:pt>
                <c:pt idx="116">
                  <c:v>13.889980866403091</c:v>
                </c:pt>
                <c:pt idx="117">
                  <c:v>13.987218141660344</c:v>
                </c:pt>
                <c:pt idx="118">
                  <c:v>14.084153139826981</c:v>
                </c:pt>
                <c:pt idx="119">
                  <c:v>14.180786454560657</c:v>
                </c:pt>
                <c:pt idx="120">
                  <c:v>14.277118651136131</c:v>
                </c:pt>
                <c:pt idx="121">
                  <c:v>14.373150267280874</c:v>
                </c:pt>
                <c:pt idx="122">
                  <c:v>14.468881814004629</c:v>
                </c:pt>
                <c:pt idx="123">
                  <c:v>14.564313776422582</c:v>
                </c:pt>
                <c:pt idx="124">
                  <c:v>14.659446614571845</c:v>
                </c:pt>
                <c:pt idx="125">
                  <c:v>14.754280764220939</c:v>
                </c:pt>
                <c:pt idx="126">
                  <c:v>14.848816637671973</c:v>
                </c:pt>
                <c:pt idx="127">
                  <c:v>14.94305462455524</c:v>
                </c:pt>
                <c:pt idx="128">
                  <c:v>15.036995092615916</c:v>
                </c:pt>
                <c:pt idx="129">
                  <c:v>15.130638388492621</c:v>
                </c:pt>
                <c:pt idx="130">
                  <c:v>15.223984838487535</c:v>
                </c:pt>
                <c:pt idx="131">
                  <c:v>15.317034749327842</c:v>
                </c:pt>
                <c:pt idx="132">
                  <c:v>15.409788408918221</c:v>
                </c:pt>
                <c:pt idx="133">
                  <c:v>15.502246087084181</c:v>
                </c:pt>
                <c:pt idx="134">
                  <c:v>15.594408036305985</c:v>
                </c:pt>
                <c:pt idx="135">
                  <c:v>15.686274492442957</c:v>
                </c:pt>
                <c:pt idx="136">
                  <c:v>15.777845675447962</c:v>
                </c:pt>
                <c:pt idx="137">
                  <c:v>15.869121790071889</c:v>
                </c:pt>
                <c:pt idx="138">
                  <c:v>15.960103026557919</c:v>
                </c:pt>
                <c:pt idx="139">
                  <c:v>16.050789561325441</c:v>
                </c:pt>
                <c:pt idx="140">
                  <c:v>16.141181557643446</c:v>
                </c:pt>
                <c:pt idx="141">
                  <c:v>16.231279166293259</c:v>
                </c:pt>
                <c:pt idx="142">
                  <c:v>16.321082526220483</c:v>
                </c:pt>
                <c:pt idx="143">
                  <c:v>16.410591765176012</c:v>
                </c:pt>
                <c:pt idx="144">
                  <c:v>16.499807000346049</c:v>
                </c:pt>
                <c:pt idx="145">
                  <c:v>16.588728338970988</c:v>
                </c:pt>
                <c:pt idx="146">
                  <c:v>16.677355878953097</c:v>
                </c:pt>
                <c:pt idx="147">
                  <c:v>16.765689709452953</c:v>
                </c:pt>
                <c:pt idx="148">
                  <c:v>16.85372991147451</c:v>
                </c:pt>
                <c:pt idx="149">
                  <c:v>16.941476558438808</c:v>
                </c:pt>
                <c:pt idx="150">
                  <c:v>17.028929716746266</c:v>
                </c:pt>
                <c:pt idx="151">
                  <c:v>17.116089446327507</c:v>
                </c:pt>
                <c:pt idx="152">
                  <c:v>17.202955801182728</c:v>
                </c:pt>
                <c:pt idx="153">
                  <c:v>17.289528829909589</c:v>
                </c:pt>
                <c:pt idx="154">
                  <c:v>17.37580857621964</c:v>
                </c:pt>
                <c:pt idx="155">
                  <c:v>17.461795079443263</c:v>
                </c:pt>
                <c:pt idx="156">
                  <c:v>17.547488375023196</c:v>
                </c:pt>
                <c:pt idx="157">
                  <c:v>17.632888494996621</c:v>
                </c:pt>
                <c:pt idx="158">
                  <c:v>17.71799546846588</c:v>
                </c:pt>
                <c:pt idx="159">
                  <c:v>17.802809322057854</c:v>
                </c:pt>
                <c:pt idx="160">
                  <c:v>17.887330080372067</c:v>
                </c:pt>
                <c:pt idx="161">
                  <c:v>17.971557766417543</c:v>
                </c:pt>
                <c:pt idx="162">
                  <c:v>18.055492402038531</c:v>
                </c:pt>
                <c:pt idx="163">
                  <c:v>18.139134008329119</c:v>
                </c:pt>
                <c:pt idx="164">
                  <c:v>18.222482606036852</c:v>
                </c:pt>
                <c:pt idx="165">
                  <c:v>18.305538215955412</c:v>
                </c:pt>
                <c:pt idx="166">
                  <c:v>18.388300859306483</c:v>
                </c:pt>
                <c:pt idx="167">
                  <c:v>18.470770558110846</c:v>
                </c:pt>
                <c:pt idx="168">
                  <c:v>18.552947335548861</c:v>
                </c:pt>
                <c:pt idx="169">
                  <c:v>18.634831216310381</c:v>
                </c:pt>
                <c:pt idx="170">
                  <c:v>18.716422226934259</c:v>
                </c:pt>
                <c:pt idx="171">
                  <c:v>18.797720396137525</c:v>
                </c:pt>
                <c:pt idx="172">
                  <c:v>18.878725755134358</c:v>
                </c:pt>
                <c:pt idx="173">
                  <c:v>18.959438337944988</c:v>
                </c:pt>
                <c:pt idx="174">
                  <c:v>19.039858181694619</c:v>
                </c:pt>
                <c:pt idx="175">
                  <c:v>19.11998532690253</c:v>
                </c:pt>
                <c:pt idx="176">
                  <c:v>19.199819817761451</c:v>
                </c:pt>
                <c:pt idx="177">
                  <c:v>19.279361702407382</c:v>
                </c:pt>
                <c:pt idx="178">
                  <c:v>19.358611033179944</c:v>
                </c:pt>
                <c:pt idx="179">
                  <c:v>19.437567866873433</c:v>
                </c:pt>
                <c:pt idx="180">
                  <c:v>19.516232264978687</c:v>
                </c:pt>
                <c:pt idx="181">
                  <c:v>19.594604293915914</c:v>
                </c:pt>
                <c:pt idx="182">
                  <c:v>19.67268402525864</c:v>
                </c:pt>
                <c:pt idx="183">
                  <c:v>19.750471535948861</c:v>
                </c:pt>
                <c:pt idx="184">
                  <c:v>19.827966908503608</c:v>
                </c:pt>
                <c:pt idx="185">
                  <c:v>19.905170231213013</c:v>
                </c:pt>
                <c:pt idx="186">
                  <c:v>19.982081598330055</c:v>
                </c:pt>
                <c:pt idx="187">
                  <c:v>20.058701110252102</c:v>
                </c:pt>
                <c:pt idx="188">
                  <c:v>20.135028873694406</c:v>
                </c:pt>
                <c:pt idx="189">
                  <c:v>20.211065001855697</c:v>
                </c:pt>
                <c:pt idx="190">
                  <c:v>20.286809614576015</c:v>
                </c:pt>
                <c:pt idx="191">
                  <c:v>20.36226283848691</c:v>
                </c:pt>
                <c:pt idx="192">
                  <c:v>20.437424807154194</c:v>
                </c:pt>
                <c:pt idx="193">
                  <c:v>20.512295661213329</c:v>
                </c:pt>
                <c:pt idx="194">
                  <c:v>20.586875548497652</c:v>
                </c:pt>
                <c:pt idx="195">
                  <c:v>20.661164624159536</c:v>
                </c:pt>
                <c:pt idx="196">
                  <c:v>20.73516305078466</c:v>
                </c:pt>
                <c:pt idx="197">
                  <c:v>20.808870998499508</c:v>
                </c:pt>
                <c:pt idx="198">
                  <c:v>20.882288645072236</c:v>
                </c:pt>
                <c:pt idx="199">
                  <c:v>20.955416176007081</c:v>
                </c:pt>
                <c:pt idx="200">
                  <c:v>21.028253784632394</c:v>
                </c:pt>
                <c:pt idx="201">
                  <c:v>21.100801672182502</c:v>
                </c:pt>
                <c:pt idx="202">
                  <c:v>21.173060047873474</c:v>
                </c:pt>
                <c:pt idx="203">
                  <c:v>21.245029128972948</c:v>
                </c:pt>
                <c:pt idx="204">
                  <c:v>21.316709140864202</c:v>
                </c:pt>
                <c:pt idx="205">
                  <c:v>21.388100317104509</c:v>
                </c:pt>
                <c:pt idx="206">
                  <c:v>21.459202899477994</c:v>
                </c:pt>
                <c:pt idx="207">
                  <c:v>21.530017138043068</c:v>
                </c:pt>
                <c:pt idx="208">
                  <c:v>21.600543291174624</c:v>
                </c:pt>
                <c:pt idx="209">
                  <c:v>21.670781625601045</c:v>
                </c:pt>
                <c:pt idx="210">
                  <c:v>21.740732416436241</c:v>
                </c:pt>
                <c:pt idx="211">
                  <c:v>21.810395947206768</c:v>
                </c:pt>
                <c:pt idx="212">
                  <c:v>21.879772509874194</c:v>
                </c:pt>
                <c:pt idx="213">
                  <c:v>21.948862404852825</c:v>
                </c:pt>
                <c:pt idx="214">
                  <c:v>22.017665941022916</c:v>
                </c:pt>
                <c:pt idx="215">
                  <c:v>22.086183435739461</c:v>
                </c:pt>
                <c:pt idx="216">
                  <c:v>22.154415214836739</c:v>
                </c:pt>
                <c:pt idx="217">
                  <c:v>22.22236161262866</c:v>
                </c:pt>
                <c:pt idx="218">
                  <c:v>22.290022971905088</c:v>
                </c:pt>
                <c:pt idx="219">
                  <c:v>22.357399643924214</c:v>
                </c:pt>
                <c:pt idx="220">
                  <c:v>22.424491988401126</c:v>
                </c:pt>
                <c:pt idx="221">
                  <c:v>22.491300373492653</c:v>
                </c:pt>
                <c:pt idx="222">
                  <c:v>22.557825175778611</c:v>
                </c:pt>
                <c:pt idx="223">
                  <c:v>22.624066780239563</c:v>
                </c:pt>
                <c:pt idx="224">
                  <c:v>22.690025580231193</c:v>
                </c:pt>
                <c:pt idx="225">
                  <c:v>22.755701977455384</c:v>
                </c:pt>
                <c:pt idx="226">
                  <c:v>22.821096381928129</c:v>
                </c:pt>
                <c:pt idx="227">
                  <c:v>22.886209211944358</c:v>
                </c:pt>
                <c:pt idx="228">
                  <c:v>22.951040894039796</c:v>
                </c:pt>
                <c:pt idx="229">
                  <c:v>23.015591862949922</c:v>
                </c:pt>
                <c:pt idx="230">
                  <c:v>23.07986256156617</c:v>
                </c:pt>
                <c:pt idx="231">
                  <c:v>23.143853440889416</c:v>
                </c:pt>
                <c:pt idx="232">
                  <c:v>23.207564959980889</c:v>
                </c:pt>
                <c:pt idx="233">
                  <c:v>23.270997585910564</c:v>
                </c:pt>
                <c:pt idx="234">
                  <c:v>23.334151793703153</c:v>
                </c:pt>
                <c:pt idx="235">
                  <c:v>23.397028066281763</c:v>
                </c:pt>
                <c:pt idx="236">
                  <c:v>23.459626894409322</c:v>
                </c:pt>
                <c:pt idx="237">
                  <c:v>23.521948776627841</c:v>
                </c:pt>
                <c:pt idx="238">
                  <c:v>23.583994219195628</c:v>
                </c:pt>
                <c:pt idx="239">
                  <c:v>23.645763736022491</c:v>
                </c:pt>
                <c:pt idx="240">
                  <c:v>23.707257848603053</c:v>
                </c:pt>
                <c:pt idx="241">
                  <c:v>23.768477085948227</c:v>
                </c:pt>
                <c:pt idx="242">
                  <c:v>23.829421984514958</c:v>
                </c:pt>
                <c:pt idx="243">
                  <c:v>23.890093088134275</c:v>
                </c:pt>
                <c:pt idx="244">
                  <c:v>23.950490947937755</c:v>
                </c:pt>
                <c:pt idx="245">
                  <c:v>24.01061612228246</c:v>
                </c:pt>
                <c:pt idx="246">
                  <c:v>24.070469176674418</c:v>
                </c:pt>
                <c:pt idx="247">
                  <c:v>24.130050683690722</c:v>
                </c:pt>
                <c:pt idx="248">
                  <c:v>24.18936122290031</c:v>
                </c:pt>
                <c:pt idx="249">
                  <c:v>24.248401380783502</c:v>
                </c:pt>
                <c:pt idx="250">
                  <c:v>24.307171750650362</c:v>
                </c:pt>
                <c:pt idx="251">
                  <c:v>24.365672932557924</c:v>
                </c:pt>
                <c:pt idx="252">
                  <c:v>24.423905533226382</c:v>
                </c:pt>
                <c:pt idx="253">
                  <c:v>24.481870165954273</c:v>
                </c:pt>
                <c:pt idx="254">
                  <c:v>24.53956745053274</c:v>
                </c:pt>
                <c:pt idx="255">
                  <c:v>24.596998013158913</c:v>
                </c:pt>
                <c:pt idx="256">
                  <c:v>24.654162486348469</c:v>
                </c:pt>
                <c:pt idx="257">
                  <c:v>24.71106150884744</c:v>
                </c:pt>
                <c:pt idx="258">
                  <c:v>24.767695725543327</c:v>
                </c:pt>
                <c:pt idx="259">
                  <c:v>24.824065787375531</c:v>
                </c:pt>
                <c:pt idx="260">
                  <c:v>24.880172351245211</c:v>
                </c:pt>
                <c:pt idx="261">
                  <c:v>24.936016079924581</c:v>
                </c:pt>
                <c:pt idx="262">
                  <c:v>24.991597641965718</c:v>
                </c:pt>
                <c:pt idx="263">
                  <c:v>25.046917711608906</c:v>
                </c:pt>
                <c:pt idx="264">
                  <c:v>25.10197696869059</c:v>
                </c:pt>
                <c:pt idx="265">
                  <c:v>25.156776098550957</c:v>
                </c:pt>
                <c:pt idx="266">
                  <c:v>25.211315791941225</c:v>
                </c:pt>
                <c:pt idx="267">
                  <c:v>25.265596744930651</c:v>
                </c:pt>
                <c:pt idx="268">
                  <c:v>25.319619658813313</c:v>
                </c:pt>
                <c:pt idx="269">
                  <c:v>25.373385240014702</c:v>
                </c:pt>
                <c:pt idx="270">
                  <c:v>25.426894199998191</c:v>
                </c:pt>
              </c:numCache>
            </c:numRef>
          </c:xVal>
          <c:yVal>
            <c:numRef>
              <c:f>'19ft'!$G$19:$G$289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'19ft'!$H$18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0.15149503706838041</c:v>
                </c:pt>
                <c:pt idx="2">
                  <c:v>0.30215026383241317</c:v>
                </c:pt>
                <c:pt idx="3">
                  <c:v>0.45197799674279487</c:v>
                </c:pt>
                <c:pt idx="4">
                  <c:v>0.60099029469064003</c:v>
                </c:pt>
                <c:pt idx="5">
                  <c:v>0.74919896555254051</c:v>
                </c:pt>
                <c:pt idx="6">
                  <c:v>0.89661557251172408</c:v>
                </c:pt>
                <c:pt idx="7">
                  <c:v>1.0432514401640849</c:v>
                </c:pt>
                <c:pt idx="8">
                  <c:v>1.1891176604174591</c:v>
                </c:pt>
                <c:pt idx="9">
                  <c:v>1.3342250981921409</c:v>
                </c:pt>
                <c:pt idx="10">
                  <c:v>1.4785843969302759</c:v>
                </c:pt>
                <c:pt idx="11">
                  <c:v>1.6222059839214316</c:v>
                </c:pt>
                <c:pt idx="12">
                  <c:v>1.76510007545132</c:v>
                </c:pt>
                <c:pt idx="13">
                  <c:v>1.9072766817803448</c:v>
                </c:pt>
                <c:pt idx="14">
                  <c:v>2.0487456119583562</c:v>
                </c:pt>
                <c:pt idx="15">
                  <c:v>2.1895164784817234</c:v>
                </c:pt>
                <c:pt idx="16">
                  <c:v>2.3295987017985689</c:v>
                </c:pt>
                <c:pt idx="17">
                  <c:v>2.4690015146677737</c:v>
                </c:pt>
                <c:pt idx="18">
                  <c:v>2.6077339663771153</c:v>
                </c:pt>
                <c:pt idx="19">
                  <c:v>2.7458049268256843</c:v>
                </c:pt>
                <c:pt idx="20">
                  <c:v>2.8832230904755205</c:v>
                </c:pt>
                <c:pt idx="21">
                  <c:v>3.0199969801771935</c:v>
                </c:pt>
                <c:pt idx="22">
                  <c:v>3.1561349508738785</c:v>
                </c:pt>
                <c:pt idx="23">
                  <c:v>3.2916451931882889</c:v>
                </c:pt>
                <c:pt idx="24">
                  <c:v>3.4265357368966565</c:v>
                </c:pt>
                <c:pt idx="25">
                  <c:v>3.560814454293789</c:v>
                </c:pt>
                <c:pt idx="26">
                  <c:v>3.69448906345308</c:v>
                </c:pt>
                <c:pt idx="27">
                  <c:v>3.8275671313851962</c:v>
                </c:pt>
                <c:pt idx="28">
                  <c:v>3.9600560770990301</c:v>
                </c:pt>
                <c:pt idx="29">
                  <c:v>4.0919631745683747</c:v>
                </c:pt>
                <c:pt idx="30">
                  <c:v>4.2232955556076464</c:v>
                </c:pt>
                <c:pt idx="31">
                  <c:v>4.3540602126598653</c:v>
                </c:pt>
                <c:pt idx="32">
                  <c:v>4.484264001499989</c:v>
                </c:pt>
                <c:pt idx="33">
                  <c:v>4.6139136438565842</c:v>
                </c:pt>
                <c:pt idx="34">
                  <c:v>4.7430157299547222</c:v>
                </c:pt>
                <c:pt idx="35">
                  <c:v>4.8715767209828824</c:v>
                </c:pt>
                <c:pt idx="36">
                  <c:v>4.999602951486561</c:v>
                </c:pt>
                <c:pt idx="37">
                  <c:v>5.1271006316911798</c:v>
                </c:pt>
                <c:pt idx="38">
                  <c:v>5.2540758497568305</c:v>
                </c:pt>
                <c:pt idx="39">
                  <c:v>5.3805345739672807</c:v>
                </c:pt>
                <c:pt idx="40">
                  <c:v>5.5064826548556161</c:v>
                </c:pt>
                <c:pt idx="41">
                  <c:v>5.631925827268808</c:v>
                </c:pt>
                <c:pt idx="42">
                  <c:v>5.7568697123734305</c:v>
                </c:pt>
                <c:pt idx="43">
                  <c:v>5.8813198196046832</c:v>
                </c:pt>
                <c:pt idx="44">
                  <c:v>6.0052815485608191</c:v>
                </c:pt>
                <c:pt idx="45">
                  <c:v>6.1287601908450107</c:v>
                </c:pt>
                <c:pt idx="46">
                  <c:v>6.2517609318566336</c:v>
                </c:pt>
                <c:pt idx="47">
                  <c:v>6.3742888525338941</c:v>
                </c:pt>
                <c:pt idx="48">
                  <c:v>6.4963489310496723</c:v>
                </c:pt>
                <c:pt idx="49">
                  <c:v>6.6179460444624061</c:v>
                </c:pt>
                <c:pt idx="50">
                  <c:v>6.7390849703237894</c:v>
                </c:pt>
                <c:pt idx="51">
                  <c:v>6.8597703882450149</c:v>
                </c:pt>
                <c:pt idx="52">
                  <c:v>6.9800068814232512</c:v>
                </c:pt>
                <c:pt idx="53">
                  <c:v>7.0997989381299931</c:v>
                </c:pt>
                <c:pt idx="54">
                  <c:v>7.2191509531628899</c:v>
                </c:pt>
                <c:pt idx="55">
                  <c:v>7.3380672292626175</c:v>
                </c:pt>
                <c:pt idx="56">
                  <c:v>7.4565519784963161</c:v>
                </c:pt>
                <c:pt idx="57">
                  <c:v>7.5746093236090868</c:v>
                </c:pt>
                <c:pt idx="58">
                  <c:v>7.6922432993449892</c:v>
                </c:pt>
                <c:pt idx="59">
                  <c:v>7.8094578537389694</c:v>
                </c:pt>
                <c:pt idx="60">
                  <c:v>7.9262568493810885</c:v>
                </c:pt>
                <c:pt idx="61">
                  <c:v>8.0426440646544055</c:v>
                </c:pt>
                <c:pt idx="62">
                  <c:v>8.1586231949478307</c:v>
                </c:pt>
                <c:pt idx="63">
                  <c:v>8.2741978538452159</c:v>
                </c:pt>
                <c:pt idx="64">
                  <c:v>8.3893715742919515</c:v>
                </c:pt>
                <c:pt idx="65">
                  <c:v>8.5041478097402674</c:v>
                </c:pt>
                <c:pt idx="66">
                  <c:v>8.6185299352744291</c:v>
                </c:pt>
                <c:pt idx="67">
                  <c:v>8.732521248716969</c:v>
                </c:pt>
                <c:pt idx="68">
                  <c:v>8.8461249717170816</c:v>
                </c:pt>
                <c:pt idx="69">
                  <c:v>8.9593442508222569</c:v>
                </c:pt>
                <c:pt idx="70">
                  <c:v>9.0721821585342113</c:v>
                </c:pt>
                <c:pt idx="71">
                  <c:v>9.1846416943501215</c:v>
                </c:pt>
                <c:pt idx="72">
                  <c:v>9.2967257857901551</c:v>
                </c:pt>
                <c:pt idx="73">
                  <c:v>9.4084372894122499</c:v>
                </c:pt>
                <c:pt idx="74">
                  <c:v>9.5197789918150413</c:v>
                </c:pt>
                <c:pt idx="75">
                  <c:v>9.630753610629835</c:v>
                </c:pt>
                <c:pt idx="76">
                  <c:v>9.741363795502469</c:v>
                </c:pt>
                <c:pt idx="77">
                  <c:v>9.8516121290658649</c:v>
                </c:pt>
                <c:pt idx="78">
                  <c:v>9.9615011279040484</c:v>
                </c:pt>
                <c:pt idx="79">
                  <c:v>10.071033243508385</c:v>
                </c:pt>
                <c:pt idx="80">
                  <c:v>10.180210863226716</c:v>
                </c:pt>
                <c:pt idx="81">
                  <c:v>10.289036311206074</c:v>
                </c:pt>
                <c:pt idx="82">
                  <c:v>10.397511849329591</c:v>
                </c:pt>
                <c:pt idx="83">
                  <c:v>10.505639678148208</c:v>
                </c:pt>
                <c:pt idx="84">
                  <c:v>10.613421937807713</c:v>
                </c:pt>
                <c:pt idx="85">
                  <c:v>10.720860708971644</c:v>
                </c:pt>
                <c:pt idx="86">
                  <c:v>10.827958013740513</c:v>
                </c:pt>
                <c:pt idx="87">
                  <c:v>10.93471581656781</c:v>
                </c:pt>
                <c:pt idx="88">
                  <c:v>11.041136025173156</c:v>
                </c:pt>
                <c:pt idx="89">
                  <c:v>11.147220491453009</c:v>
                </c:pt>
                <c:pt idx="90">
                  <c:v>11.252971012389203</c:v>
                </c:pt>
                <c:pt idx="91">
                  <c:v>11.358389330955637</c:v>
                </c:pt>
                <c:pt idx="92">
                  <c:v>11.463477137023348</c:v>
                </c:pt>
                <c:pt idx="93">
                  <c:v>11.568236068264198</c:v>
                </c:pt>
                <c:pt idx="94">
                  <c:v>11.672667711053332</c:v>
                </c:pt>
                <c:pt idx="95">
                  <c:v>11.776773601370561</c:v>
                </c:pt>
                <c:pt idx="96">
                  <c:v>11.880555225700784</c:v>
                </c:pt>
                <c:pt idx="97">
                  <c:v>11.984014021933511</c:v>
                </c:pt>
                <c:pt idx="98">
                  <c:v>12.08715138026154</c:v>
                </c:pt>
                <c:pt idx="99">
                  <c:v>12.189968644078784</c:v>
                </c:pt>
                <c:pt idx="100">
                  <c:v>12.292467110877253</c:v>
                </c:pt>
                <c:pt idx="101">
                  <c:v>12.39464803314312</c:v>
                </c:pt>
                <c:pt idx="102">
                  <c:v>12.496512619251808</c:v>
                </c:pt>
                <c:pt idx="103">
                  <c:v>12.59806203436198</c:v>
                </c:pt>
                <c:pt idx="104">
                  <c:v>12.699297401308328</c:v>
                </c:pt>
                <c:pt idx="105">
                  <c:v>12.800219801492984</c:v>
                </c:pt>
                <c:pt idx="106">
                  <c:v>12.900830275775395</c:v>
                </c:pt>
                <c:pt idx="107">
                  <c:v>13.001129825360465</c:v>
                </c:pt>
                <c:pt idx="108">
                  <c:v>13.101119412684747</c:v>
                </c:pt>
                <c:pt idx="109">
                  <c:v>13.200799962300454</c:v>
                </c:pt>
                <c:pt idx="110">
                  <c:v>13.300172361757044</c:v>
                </c:pt>
                <c:pt idx="111">
                  <c:v>13.399237462480114</c:v>
                </c:pt>
                <c:pt idx="112">
                  <c:v>13.497996080647344</c:v>
                </c:pt>
                <c:pt idx="113">
                  <c:v>13.596448998061176</c:v>
                </c:pt>
                <c:pt idx="114">
                  <c:v>13.694596963017968</c:v>
                </c:pt>
                <c:pt idx="115">
                  <c:v>13.792440691173294</c:v>
                </c:pt>
                <c:pt idx="116">
                  <c:v>13.889980866403091</c:v>
                </c:pt>
                <c:pt idx="117">
                  <c:v>13.987218141660344</c:v>
                </c:pt>
                <c:pt idx="118">
                  <c:v>14.084153139826981</c:v>
                </c:pt>
                <c:pt idx="119">
                  <c:v>14.180786454560657</c:v>
                </c:pt>
                <c:pt idx="120">
                  <c:v>14.277118651136131</c:v>
                </c:pt>
                <c:pt idx="121">
                  <c:v>14.373150267280874</c:v>
                </c:pt>
                <c:pt idx="122">
                  <c:v>14.468881814004629</c:v>
                </c:pt>
                <c:pt idx="123">
                  <c:v>14.564313776422582</c:v>
                </c:pt>
                <c:pt idx="124">
                  <c:v>14.659446614571845</c:v>
                </c:pt>
                <c:pt idx="125">
                  <c:v>14.754280764220939</c:v>
                </c:pt>
                <c:pt idx="126">
                  <c:v>14.848816637671973</c:v>
                </c:pt>
                <c:pt idx="127">
                  <c:v>14.94305462455524</c:v>
                </c:pt>
                <c:pt idx="128">
                  <c:v>15.036995092615916</c:v>
                </c:pt>
                <c:pt idx="129">
                  <c:v>15.130638388492621</c:v>
                </c:pt>
                <c:pt idx="130">
                  <c:v>15.223984838487535</c:v>
                </c:pt>
                <c:pt idx="131">
                  <c:v>15.317034749327842</c:v>
                </c:pt>
                <c:pt idx="132">
                  <c:v>15.409788408918221</c:v>
                </c:pt>
                <c:pt idx="133">
                  <c:v>15.502246087084181</c:v>
                </c:pt>
                <c:pt idx="134">
                  <c:v>15.594408036305985</c:v>
                </c:pt>
                <c:pt idx="135">
                  <c:v>15.686274492442957</c:v>
                </c:pt>
                <c:pt idx="136">
                  <c:v>15.777845675447962</c:v>
                </c:pt>
                <c:pt idx="137">
                  <c:v>15.869121790071889</c:v>
                </c:pt>
                <c:pt idx="138">
                  <c:v>15.960103026557919</c:v>
                </c:pt>
                <c:pt idx="139">
                  <c:v>16.050789561325441</c:v>
                </c:pt>
                <c:pt idx="140">
                  <c:v>16.141181557643446</c:v>
                </c:pt>
                <c:pt idx="141">
                  <c:v>16.231279166293259</c:v>
                </c:pt>
                <c:pt idx="142">
                  <c:v>16.321082526220483</c:v>
                </c:pt>
                <c:pt idx="143">
                  <c:v>16.410591765176012</c:v>
                </c:pt>
                <c:pt idx="144">
                  <c:v>16.499807000346049</c:v>
                </c:pt>
                <c:pt idx="145">
                  <c:v>16.588728338970988</c:v>
                </c:pt>
                <c:pt idx="146">
                  <c:v>16.677355878953097</c:v>
                </c:pt>
                <c:pt idx="147">
                  <c:v>16.765689709452953</c:v>
                </c:pt>
                <c:pt idx="148">
                  <c:v>16.85372991147451</c:v>
                </c:pt>
                <c:pt idx="149">
                  <c:v>16.941476558438808</c:v>
                </c:pt>
                <c:pt idx="150">
                  <c:v>17.028929716746266</c:v>
                </c:pt>
                <c:pt idx="151">
                  <c:v>17.116089446327507</c:v>
                </c:pt>
                <c:pt idx="152">
                  <c:v>17.202955801182728</c:v>
                </c:pt>
                <c:pt idx="153">
                  <c:v>17.289528829909589</c:v>
                </c:pt>
                <c:pt idx="154">
                  <c:v>17.37580857621964</c:v>
                </c:pt>
                <c:pt idx="155">
                  <c:v>17.461795079443263</c:v>
                </c:pt>
                <c:pt idx="156">
                  <c:v>17.547488375023196</c:v>
                </c:pt>
                <c:pt idx="157">
                  <c:v>17.632888494996621</c:v>
                </c:pt>
                <c:pt idx="158">
                  <c:v>17.71799546846588</c:v>
                </c:pt>
                <c:pt idx="159">
                  <c:v>17.802809322057854</c:v>
                </c:pt>
                <c:pt idx="160">
                  <c:v>17.887330080372067</c:v>
                </c:pt>
                <c:pt idx="161">
                  <c:v>17.971557766417543</c:v>
                </c:pt>
                <c:pt idx="162">
                  <c:v>18.055492402038531</c:v>
                </c:pt>
                <c:pt idx="163">
                  <c:v>18.139134008329119</c:v>
                </c:pt>
                <c:pt idx="164">
                  <c:v>18.222482606036852</c:v>
                </c:pt>
                <c:pt idx="165">
                  <c:v>18.305538215955412</c:v>
                </c:pt>
                <c:pt idx="166">
                  <c:v>18.388300859306483</c:v>
                </c:pt>
                <c:pt idx="167">
                  <c:v>18.470770558110846</c:v>
                </c:pt>
                <c:pt idx="168">
                  <c:v>18.552947335548861</c:v>
                </c:pt>
                <c:pt idx="169">
                  <c:v>18.634831216310381</c:v>
                </c:pt>
                <c:pt idx="170">
                  <c:v>18.716422226934259</c:v>
                </c:pt>
                <c:pt idx="171">
                  <c:v>18.797720396137525</c:v>
                </c:pt>
                <c:pt idx="172">
                  <c:v>18.878725755134358</c:v>
                </c:pt>
                <c:pt idx="173">
                  <c:v>18.959438337944988</c:v>
                </c:pt>
                <c:pt idx="174">
                  <c:v>19.039858181694619</c:v>
                </c:pt>
                <c:pt idx="175">
                  <c:v>19.11998532690253</c:v>
                </c:pt>
                <c:pt idx="176">
                  <c:v>19.199819817761451</c:v>
                </c:pt>
                <c:pt idx="177">
                  <c:v>19.279361702407382</c:v>
                </c:pt>
                <c:pt idx="178">
                  <c:v>19.358611033179944</c:v>
                </c:pt>
                <c:pt idx="179">
                  <c:v>19.437567866873433</c:v>
                </c:pt>
                <c:pt idx="180">
                  <c:v>19.516232264978687</c:v>
                </c:pt>
                <c:pt idx="181">
                  <c:v>19.594604293915914</c:v>
                </c:pt>
                <c:pt idx="182">
                  <c:v>19.67268402525864</c:v>
                </c:pt>
                <c:pt idx="183">
                  <c:v>19.750471535948861</c:v>
                </c:pt>
                <c:pt idx="184">
                  <c:v>19.827966908503608</c:v>
                </c:pt>
                <c:pt idx="185">
                  <c:v>19.905170231213013</c:v>
                </c:pt>
                <c:pt idx="186">
                  <c:v>19.982081598330055</c:v>
                </c:pt>
                <c:pt idx="187">
                  <c:v>20.058701110252102</c:v>
                </c:pt>
                <c:pt idx="188">
                  <c:v>20.135028873694406</c:v>
                </c:pt>
                <c:pt idx="189">
                  <c:v>20.211065001855697</c:v>
                </c:pt>
                <c:pt idx="190">
                  <c:v>20.286809614576015</c:v>
                </c:pt>
                <c:pt idx="191">
                  <c:v>20.36226283848691</c:v>
                </c:pt>
                <c:pt idx="192">
                  <c:v>20.437424807154194</c:v>
                </c:pt>
                <c:pt idx="193">
                  <c:v>20.512295661213329</c:v>
                </c:pt>
                <c:pt idx="194">
                  <c:v>20.586875548497652</c:v>
                </c:pt>
                <c:pt idx="195">
                  <c:v>20.661164624159536</c:v>
                </c:pt>
                <c:pt idx="196">
                  <c:v>20.73516305078466</c:v>
                </c:pt>
                <c:pt idx="197">
                  <c:v>20.808870998499508</c:v>
                </c:pt>
                <c:pt idx="198">
                  <c:v>20.882288645072236</c:v>
                </c:pt>
                <c:pt idx="199">
                  <c:v>20.955416176007081</c:v>
                </c:pt>
                <c:pt idx="200">
                  <c:v>21.028253784632394</c:v>
                </c:pt>
                <c:pt idx="201">
                  <c:v>21.100801672182502</c:v>
                </c:pt>
                <c:pt idx="202">
                  <c:v>21.173060047873474</c:v>
                </c:pt>
                <c:pt idx="203">
                  <c:v>21.245029128972948</c:v>
                </c:pt>
                <c:pt idx="204">
                  <c:v>21.316709140864202</c:v>
                </c:pt>
                <c:pt idx="205">
                  <c:v>21.388100317104509</c:v>
                </c:pt>
                <c:pt idx="206">
                  <c:v>21.459202899477994</c:v>
                </c:pt>
                <c:pt idx="207">
                  <c:v>21.530017138043068</c:v>
                </c:pt>
                <c:pt idx="208">
                  <c:v>21.600543291174624</c:v>
                </c:pt>
                <c:pt idx="209">
                  <c:v>21.670781625601045</c:v>
                </c:pt>
                <c:pt idx="210">
                  <c:v>21.740732416436241</c:v>
                </c:pt>
                <c:pt idx="211">
                  <c:v>21.810395947206768</c:v>
                </c:pt>
                <c:pt idx="212">
                  <c:v>21.879772509874194</c:v>
                </c:pt>
                <c:pt idx="213">
                  <c:v>21.948862404852825</c:v>
                </c:pt>
                <c:pt idx="214">
                  <c:v>22.017665941022916</c:v>
                </c:pt>
                <c:pt idx="215">
                  <c:v>22.086183435739461</c:v>
                </c:pt>
                <c:pt idx="216">
                  <c:v>22.154415214836739</c:v>
                </c:pt>
                <c:pt idx="217">
                  <c:v>22.22236161262866</c:v>
                </c:pt>
                <c:pt idx="218">
                  <c:v>22.290022971905088</c:v>
                </c:pt>
                <c:pt idx="219">
                  <c:v>22.357399643924214</c:v>
                </c:pt>
                <c:pt idx="220">
                  <c:v>22.424491988401126</c:v>
                </c:pt>
                <c:pt idx="221">
                  <c:v>22.491300373492653</c:v>
                </c:pt>
                <c:pt idx="222">
                  <c:v>22.557825175778611</c:v>
                </c:pt>
                <c:pt idx="223">
                  <c:v>22.624066780239563</c:v>
                </c:pt>
                <c:pt idx="224">
                  <c:v>22.690025580231193</c:v>
                </c:pt>
                <c:pt idx="225">
                  <c:v>22.755701977455384</c:v>
                </c:pt>
                <c:pt idx="226">
                  <c:v>22.821096381928129</c:v>
                </c:pt>
                <c:pt idx="227">
                  <c:v>22.886209211944358</c:v>
                </c:pt>
                <c:pt idx="228">
                  <c:v>22.951040894039796</c:v>
                </c:pt>
                <c:pt idx="229">
                  <c:v>23.015591862949922</c:v>
                </c:pt>
                <c:pt idx="230">
                  <c:v>23.07986256156617</c:v>
                </c:pt>
                <c:pt idx="231">
                  <c:v>23.143853440889416</c:v>
                </c:pt>
                <c:pt idx="232">
                  <c:v>23.207564959980889</c:v>
                </c:pt>
                <c:pt idx="233">
                  <c:v>23.270997585910564</c:v>
                </c:pt>
                <c:pt idx="234">
                  <c:v>23.334151793703153</c:v>
                </c:pt>
                <c:pt idx="235">
                  <c:v>23.397028066281763</c:v>
                </c:pt>
                <c:pt idx="236">
                  <c:v>23.459626894409322</c:v>
                </c:pt>
                <c:pt idx="237">
                  <c:v>23.521948776627841</c:v>
                </c:pt>
                <c:pt idx="238">
                  <c:v>23.583994219195628</c:v>
                </c:pt>
                <c:pt idx="239">
                  <c:v>23.645763736022491</c:v>
                </c:pt>
                <c:pt idx="240">
                  <c:v>23.707257848603053</c:v>
                </c:pt>
                <c:pt idx="241">
                  <c:v>23.768477085948227</c:v>
                </c:pt>
                <c:pt idx="242">
                  <c:v>23.829421984514958</c:v>
                </c:pt>
                <c:pt idx="243">
                  <c:v>23.890093088134275</c:v>
                </c:pt>
                <c:pt idx="244">
                  <c:v>23.950490947937755</c:v>
                </c:pt>
                <c:pt idx="245">
                  <c:v>24.01061612228246</c:v>
                </c:pt>
                <c:pt idx="246">
                  <c:v>24.070469176674418</c:v>
                </c:pt>
                <c:pt idx="247">
                  <c:v>24.130050683690722</c:v>
                </c:pt>
                <c:pt idx="248">
                  <c:v>24.18936122290031</c:v>
                </c:pt>
                <c:pt idx="249">
                  <c:v>24.248401380783502</c:v>
                </c:pt>
                <c:pt idx="250">
                  <c:v>24.307171750650362</c:v>
                </c:pt>
                <c:pt idx="251">
                  <c:v>24.365672932557924</c:v>
                </c:pt>
                <c:pt idx="252">
                  <c:v>24.423905533226382</c:v>
                </c:pt>
                <c:pt idx="253">
                  <c:v>24.481870165954273</c:v>
                </c:pt>
                <c:pt idx="254">
                  <c:v>24.53956745053274</c:v>
                </c:pt>
                <c:pt idx="255">
                  <c:v>24.596998013158913</c:v>
                </c:pt>
                <c:pt idx="256">
                  <c:v>24.654162486348469</c:v>
                </c:pt>
                <c:pt idx="257">
                  <c:v>24.71106150884744</c:v>
                </c:pt>
                <c:pt idx="258">
                  <c:v>24.767695725543327</c:v>
                </c:pt>
                <c:pt idx="259">
                  <c:v>24.824065787375531</c:v>
                </c:pt>
                <c:pt idx="260">
                  <c:v>24.880172351245211</c:v>
                </c:pt>
                <c:pt idx="261">
                  <c:v>24.936016079924581</c:v>
                </c:pt>
                <c:pt idx="262">
                  <c:v>24.991597641965718</c:v>
                </c:pt>
                <c:pt idx="263">
                  <c:v>25.046917711608906</c:v>
                </c:pt>
                <c:pt idx="264">
                  <c:v>25.10197696869059</c:v>
                </c:pt>
                <c:pt idx="265">
                  <c:v>25.156776098550957</c:v>
                </c:pt>
                <c:pt idx="266">
                  <c:v>25.211315791941225</c:v>
                </c:pt>
                <c:pt idx="267">
                  <c:v>25.265596744930651</c:v>
                </c:pt>
                <c:pt idx="268">
                  <c:v>25.319619658813313</c:v>
                </c:pt>
                <c:pt idx="269">
                  <c:v>25.373385240014702</c:v>
                </c:pt>
                <c:pt idx="270">
                  <c:v>25.426894199998191</c:v>
                </c:pt>
              </c:numCache>
            </c:numRef>
          </c:xVal>
          <c:yVal>
            <c:numRef>
              <c:f>'19ft'!$H$19:$H$289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8672"/>
        <c:axId val="610869064"/>
      </c:scatterChart>
      <c:valAx>
        <c:axId val="61086867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9064"/>
        <c:crosses val="max"/>
        <c:crossBetween val="midCat"/>
        <c:majorUnit val="2"/>
      </c:valAx>
      <c:valAx>
        <c:axId val="61086906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086867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'20ft'!$E$18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-46425541.898698851</c:v>
                </c:pt>
                <c:pt idx="2">
                  <c:v>162110270019247.25</c:v>
                </c:pt>
                <c:pt idx="3">
                  <c:v>-1.9787136257788352E+27</c:v>
                </c:pt>
                <c:pt idx="4">
                  <c:v>2.9479986311671805E+53</c:v>
                </c:pt>
                <c:pt idx="5">
                  <c:v>-6.5435879468595135E+105</c:v>
                </c:pt>
                <c:pt idx="6">
                  <c:v>3.2239869578059428E+210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</c:numCache>
            </c:numRef>
          </c:xVal>
          <c:yVal>
            <c:numRef>
              <c:f>'20ft'!$E$19:$E$289</c:f>
              <c:numCache>
                <c:formatCode>General</c:formatCode>
                <c:ptCount val="271"/>
                <c:pt idx="0">
                  <c:v>2.0590547314394989</c:v>
                </c:pt>
                <c:pt idx="1">
                  <c:v>-36664710.961811736</c:v>
                </c:pt>
                <c:pt idx="2">
                  <c:v>128027079166039.86</c:v>
                </c:pt>
                <c:pt idx="3">
                  <c:v>-1.5626951086098811E+27</c:v>
                </c:pt>
                <c:pt idx="4">
                  <c:v>2.3281908918478798E+53</c:v>
                </c:pt>
                <c:pt idx="5">
                  <c:v>-5.1678184978844812E+105</c:v>
                </c:pt>
                <c:pt idx="6">
                  <c:v>2.5461535128421451E+210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'20ft'!$G$18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-46425541.898698851</c:v>
                </c:pt>
                <c:pt idx="2">
                  <c:v>162110270019247.25</c:v>
                </c:pt>
                <c:pt idx="3">
                  <c:v>-1.9787136257788352E+27</c:v>
                </c:pt>
                <c:pt idx="4">
                  <c:v>2.9479986311671805E+53</c:v>
                </c:pt>
                <c:pt idx="5">
                  <c:v>-6.5435879468595135E+105</c:v>
                </c:pt>
                <c:pt idx="6">
                  <c:v>3.2239869578059428E+210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</c:numCache>
            </c:numRef>
          </c:xVal>
          <c:yVal>
            <c:numRef>
              <c:f>'20ft'!$G$19:$G$289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'20ft'!$H$18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-46425541.898698851</c:v>
                </c:pt>
                <c:pt idx="2">
                  <c:v>162110270019247.25</c:v>
                </c:pt>
                <c:pt idx="3">
                  <c:v>-1.9787136257788352E+27</c:v>
                </c:pt>
                <c:pt idx="4">
                  <c:v>2.9479986311671805E+53</c:v>
                </c:pt>
                <c:pt idx="5">
                  <c:v>-6.5435879468595135E+105</c:v>
                </c:pt>
                <c:pt idx="6">
                  <c:v>3.2239869578059428E+210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</c:numCache>
            </c:numRef>
          </c:xVal>
          <c:yVal>
            <c:numRef>
              <c:f>'20ft'!$H$19:$H$289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37344"/>
        <c:axId val="620637736"/>
      </c:scatterChart>
      <c:valAx>
        <c:axId val="62063734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0637736"/>
        <c:crosses val="max"/>
        <c:crossBetween val="midCat"/>
        <c:majorUnit val="2"/>
      </c:valAx>
      <c:valAx>
        <c:axId val="62063773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063734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'21ft'!$E$18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0.11277579485671269</c:v>
                </c:pt>
                <c:pt idx="2">
                  <c:v>0.2249268209538493</c:v>
                </c:pt>
                <c:pt idx="3">
                  <c:v>0.33646304340350341</c:v>
                </c:pt>
                <c:pt idx="4">
                  <c:v>0.44739422077643809</c:v>
                </c:pt>
                <c:pt idx="5">
                  <c:v>0.55772991067650701</c:v>
                </c:pt>
                <c:pt idx="6">
                  <c:v>0.66747947511903594</c:v>
                </c:pt>
                <c:pt idx="7">
                  <c:v>0.77665208572101563</c:v>
                </c:pt>
                <c:pt idx="8">
                  <c:v>0.88525672871058148</c:v>
                </c:pt>
                <c:pt idx="9">
                  <c:v>0.99330220976289718</c:v>
                </c:pt>
                <c:pt idx="10">
                  <c:v>1.100797158669224</c:v>
                </c:pt>
                <c:pt idx="11">
                  <c:v>1.2077500338456353</c:v>
                </c:pt>
                <c:pt idx="12">
                  <c:v>1.3141691266875346</c:v>
                </c:pt>
                <c:pt idx="13">
                  <c:v>1.4200625657758497</c:v>
                </c:pt>
                <c:pt idx="14">
                  <c:v>1.5254383209404982</c:v>
                </c:pt>
                <c:pt idx="15">
                  <c:v>1.6303042071864686</c:v>
                </c:pt>
                <c:pt idx="16">
                  <c:v>1.7346678884876097</c:v>
                </c:pt>
                <c:pt idx="17">
                  <c:v>1.8385368814529941</c:v>
                </c:pt>
                <c:pt idx="18">
                  <c:v>1.9419185588704972</c:v>
                </c:pt>
                <c:pt idx="19">
                  <c:v>2.0448201531320249</c:v>
                </c:pt>
                <c:pt idx="20">
                  <c:v>2.1472487595446239</c:v>
                </c:pt>
                <c:pt idx="21">
                  <c:v>2.2492113395315223</c:v>
                </c:pt>
                <c:pt idx="22">
                  <c:v>2.350714723726961</c:v>
                </c:pt>
                <c:pt idx="23">
                  <c:v>2.451765614968517</c:v>
                </c:pt>
                <c:pt idx="24">
                  <c:v>2.5523705911904457</c:v>
                </c:pt>
                <c:pt idx="25">
                  <c:v>2.6525361082214238</c:v>
                </c:pt>
                <c:pt idx="26">
                  <c:v>2.7522685024899203</c:v>
                </c:pt>
                <c:pt idx="27">
                  <c:v>2.8515739936402915</c:v>
                </c:pt>
                <c:pt idx="28">
                  <c:v>2.9504586870625564</c:v>
                </c:pt>
                <c:pt idx="29">
                  <c:v>3.0489285763386831</c:v>
                </c:pt>
                <c:pt idx="30">
                  <c:v>3.1469895456081036</c:v>
                </c:pt>
                <c:pt idx="31">
                  <c:v>3.2446473718550495</c:v>
                </c:pt>
                <c:pt idx="32">
                  <c:v>3.3419077271202</c:v>
                </c:pt>
                <c:pt idx="33">
                  <c:v>3.4387761806390302</c:v>
                </c:pt>
                <c:pt idx="34">
                  <c:v>3.535258200909142</c:v>
                </c:pt>
                <c:pt idx="35">
                  <c:v>3.6313591576887769</c:v>
                </c:pt>
                <c:pt idx="36">
                  <c:v>3.7270843239286124</c:v>
                </c:pt>
                <c:pt idx="37">
                  <c:v>3.8224388776388669</c:v>
                </c:pt>
                <c:pt idx="38">
                  <c:v>3.917427903693647</c:v>
                </c:pt>
                <c:pt idx="39">
                  <c:v>4.0120563955744117</c:v>
                </c:pt>
                <c:pt idx="40">
                  <c:v>4.1063292570543402</c:v>
                </c:pt>
                <c:pt idx="41">
                  <c:v>4.2002513038253309</c:v>
                </c:pt>
                <c:pt idx="42">
                  <c:v>4.2938272650692895</c:v>
                </c:pt>
                <c:pt idx="43">
                  <c:v>4.3870617849753142</c:v>
                </c:pt>
                <c:pt idx="44">
                  <c:v>4.4799594242043117</c:v>
                </c:pt>
                <c:pt idx="45">
                  <c:v>4.5725246613025394</c:v>
                </c:pt>
                <c:pt idx="46">
                  <c:v>4.6647618940655065</c:v>
                </c:pt>
                <c:pt idx="47">
                  <c:v>4.7566754408536314</c:v>
                </c:pt>
                <c:pt idx="48">
                  <c:v>4.8482695418609989</c:v>
                </c:pt>
                <c:pt idx="49">
                  <c:v>4.9395483603385202</c:v>
                </c:pt>
                <c:pt idx="50">
                  <c:v>5.0305159837727684</c:v>
                </c:pt>
                <c:pt idx="51">
                  <c:v>5.1211764250217149</c:v>
                </c:pt>
                <c:pt idx="52">
                  <c:v>5.2115336234085712</c:v>
                </c:pt>
                <c:pt idx="53">
                  <c:v>5.3015914457749043</c:v>
                </c:pt>
                <c:pt idx="54">
                  <c:v>5.391353687494167</c:v>
                </c:pt>
                <c:pt idx="55">
                  <c:v>5.4808240734467653</c:v>
                </c:pt>
                <c:pt idx="56">
                  <c:v>5.5700062589577541</c:v>
                </c:pt>
                <c:pt idx="57">
                  <c:v>5.6589038306982484</c:v>
                </c:pt>
                <c:pt idx="58">
                  <c:v>5.7475203075516044</c:v>
                </c:pt>
                <c:pt idx="59">
                  <c:v>5.8358591414454244</c:v>
                </c:pt>
                <c:pt idx="60">
                  <c:v>5.9239237181504221</c:v>
                </c:pt>
                <c:pt idx="61">
                  <c:v>6.0117173580471777</c:v>
                </c:pt>
                <c:pt idx="62">
                  <c:v>6.0992433168618021</c:v>
                </c:pt>
                <c:pt idx="63">
                  <c:v>6.1865047863715388</c:v>
                </c:pt>
                <c:pt idx="64">
                  <c:v>6.273504895081313</c:v>
                </c:pt>
                <c:pt idx="65">
                  <c:v>6.3602467088722499</c:v>
                </c:pt>
                <c:pt idx="66">
                  <c:v>6.4467332316231873</c:v>
                </c:pt>
                <c:pt idx="67">
                  <c:v>6.5329674058062031</c:v>
                </c:pt>
                <c:pt idx="68">
                  <c:v>6.6189521130571993</c:v>
                </c:pt>
                <c:pt idx="69">
                  <c:v>6.7046901747225807</c:v>
                </c:pt>
                <c:pt idx="70">
                  <c:v>6.7901843523830863</c:v>
                </c:pt>
                <c:pt idx="71">
                  <c:v>6.8754373483558346</c:v>
                </c:pt>
                <c:pt idx="72">
                  <c:v>6.9604518061756728</c:v>
                </c:pt>
                <c:pt idx="73">
                  <c:v>7.0452303110569137</c:v>
                </c:pt>
                <c:pt idx="74">
                  <c:v>7.129775390336583</c:v>
                </c:pt>
                <c:pt idx="75">
                  <c:v>7.2140895139002996</c:v>
                </c:pt>
                <c:pt idx="76">
                  <c:v>7.2981750945919392</c:v>
                </c:pt>
                <c:pt idx="77">
                  <c:v>7.3820344886082481</c:v>
                </c:pt>
                <c:pt idx="78">
                  <c:v>7.465669995879586</c:v>
                </c:pt>
                <c:pt idx="79">
                  <c:v>7.5490838604380075</c:v>
                </c:pt>
                <c:pt idx="80">
                  <c:v>7.6322782707738961</c:v>
                </c:pt>
                <c:pt idx="81">
                  <c:v>7.7152553601823941</c:v>
                </c:pt>
                <c:pt idx="82">
                  <c:v>7.7980172071008793</c:v>
                </c:pt>
                <c:pt idx="83">
                  <c:v>7.880565835438758</c:v>
                </c:pt>
                <c:pt idx="84">
                  <c:v>7.9629032149008614</c:v>
                </c:pt>
                <c:pt idx="85">
                  <c:v>8.0450312613057271</c:v>
                </c:pt>
                <c:pt idx="86">
                  <c:v>8.1269518369000799</c:v>
                </c:pt>
                <c:pt idx="87">
                  <c:v>8.2086667506708135</c:v>
                </c:pt>
                <c:pt idx="88">
                  <c:v>8.2901777586557799</c:v>
                </c:pt>
                <c:pt idx="89">
                  <c:v>8.3714865642547007</c:v>
                </c:pt>
                <c:pt idx="90">
                  <c:v>8.4525948185415043</c:v>
                </c:pt>
                <c:pt idx="91">
                  <c:v>8.5335041205793765</c:v>
                </c:pt>
                <c:pt idx="92">
                  <c:v>8.6142160177398104</c:v>
                </c:pt>
                <c:pt idx="93">
                  <c:v>8.6947320060269142</c:v>
                </c:pt>
                <c:pt idx="94">
                  <c:v>8.775053530408222</c:v>
                </c:pt>
                <c:pt idx="95">
                  <c:v>8.855181985153207</c:v>
                </c:pt>
                <c:pt idx="96">
                  <c:v>8.9351187141806747</c:v>
                </c:pt>
                <c:pt idx="97">
                  <c:v>9.0148650114161768</c:v>
                </c:pt>
                <c:pt idx="98">
                  <c:v>9.0944221211605285</c:v>
                </c:pt>
                <c:pt idx="99">
                  <c:v>9.1737912384704678</c:v>
                </c:pt>
                <c:pt idx="100">
                  <c:v>9.2529735095524366</c:v>
                </c:pt>
                <c:pt idx="101">
                  <c:v>9.331970032170414</c:v>
                </c:pt>
                <c:pt idx="102">
                  <c:v>9.41078185606864</c:v>
                </c:pt>
                <c:pt idx="103">
                  <c:v>9.4894099834100185</c:v>
                </c:pt>
                <c:pt idx="104">
                  <c:v>9.5678553692309052</c:v>
                </c:pt>
                <c:pt idx="105">
                  <c:v>9.646118921912894</c:v>
                </c:pt>
                <c:pt idx="106">
                  <c:v>9.7242015036721607</c:v>
                </c:pt>
                <c:pt idx="107">
                  <c:v>9.802103931066787</c:v>
                </c:pt>
                <c:pt idx="108">
                  <c:v>9.8798269755224606</c:v>
                </c:pt>
                <c:pt idx="109">
                  <c:v>9.9573713638767938</c:v>
                </c:pt>
                <c:pt idx="110">
                  <c:v>10.034737778942448</c:v>
                </c:pt>
                <c:pt idx="111">
                  <c:v>10.111926860089147</c:v>
                </c:pt>
                <c:pt idx="112">
                  <c:v>10.188939203844569</c:v>
                </c:pt>
                <c:pt idx="113">
                  <c:v>10.265775364514003</c:v>
                </c:pt>
                <c:pt idx="114">
                  <c:v>10.342435854818575</c:v>
                </c:pt>
                <c:pt idx="115">
                  <c:v>10.418921146551764</c:v>
                </c:pt>
                <c:pt idx="116">
                  <c:v>10.495231671253816</c:v>
                </c:pt>
                <c:pt idx="117">
                  <c:v>10.571367820903616</c:v>
                </c:pt>
                <c:pt idx="118">
                  <c:v>10.647329948627451</c:v>
                </c:pt>
                <c:pt idx="119">
                  <c:v>10.723118369424075</c:v>
                </c:pt>
                <c:pt idx="120">
                  <c:v>10.798733360905361</c:v>
                </c:pt>
                <c:pt idx="121">
                  <c:v>10.874175164051808</c:v>
                </c:pt>
                <c:pt idx="122">
                  <c:v>10.949443983982071</c:v>
                </c:pt>
                <c:pt idx="123">
                  <c:v>11.024539990735661</c:v>
                </c:pt>
                <c:pt idx="124">
                  <c:v>11.099463320067876</c:v>
                </c:pt>
                <c:pt idx="125">
                  <c:v>11.174214074256023</c:v>
                </c:pt>
                <c:pt idx="126">
                  <c:v>11.248792322915925</c:v>
                </c:pt>
                <c:pt idx="127">
                  <c:v>11.323198103827705</c:v>
                </c:pt>
                <c:pt idx="128">
                  <c:v>11.397431423769765</c:v>
                </c:pt>
                <c:pt idx="129">
                  <c:v>11.471492259359941</c:v>
                </c:pt>
                <c:pt idx="130">
                  <c:v>11.545380557902728</c:v>
                </c:pt>
                <c:pt idx="131">
                  <c:v>11.619096238241516</c:v>
                </c:pt>
                <c:pt idx="132">
                  <c:v>11.692639191614745</c:v>
                </c:pt>
                <c:pt idx="133">
                  <c:v>11.766009282514929</c:v>
                </c:pt>
                <c:pt idx="134">
                  <c:v>11.839206349549476</c:v>
                </c:pt>
                <c:pt idx="135">
                  <c:v>11.912230206302272</c:v>
                </c:pt>
                <c:pt idx="136">
                  <c:v>11.985080642194996</c:v>
                </c:pt>
                <c:pt idx="137">
                  <c:v>12.057757423347191</c:v>
                </c:pt>
                <c:pt idx="138">
                  <c:v>12.130260293434112</c:v>
                </c:pt>
                <c:pt idx="139">
                  <c:v>12.202588974541412</c:v>
                </c:pt>
                <c:pt idx="140">
                  <c:v>12.274743168015766</c:v>
                </c:pt>
                <c:pt idx="141">
                  <c:v>12.346722555310579</c:v>
                </c:pt>
                <c:pt idx="142">
                  <c:v>12.41852679882594</c:v>
                </c:pt>
                <c:pt idx="143">
                  <c:v>12.490155542742039</c:v>
                </c:pt>
                <c:pt idx="144">
                  <c:v>12.561608413845294</c:v>
                </c:pt>
                <c:pt idx="145">
                  <c:v>12.632885022346498</c:v>
                </c:pt>
                <c:pt idx="146">
                  <c:v>12.703984962690315</c:v>
                </c:pt>
                <c:pt idx="147">
                  <c:v>12.774907814355506</c:v>
                </c:pt>
                <c:pt idx="148">
                  <c:v>12.845653142645311</c:v>
                </c:pt>
                <c:pt idx="149">
                  <c:v>12.916220499467455</c:v>
                </c:pt>
                <c:pt idx="150">
                  <c:v>12.986609424103278</c:v>
                </c:pt>
                <c:pt idx="151">
                  <c:v>13.05681944396555</c:v>
                </c:pt>
                <c:pt idx="152">
                  <c:v>13.126850075344548</c:v>
                </c:pt>
                <c:pt idx="153">
                  <c:v>13.196700824142036</c:v>
                </c:pt>
                <c:pt idx="154">
                  <c:v>13.266371186592799</c:v>
                </c:pt>
                <c:pt idx="155">
                  <c:v>13.335860649973448</c:v>
                </c:pt>
                <c:pt idx="156">
                  <c:v>13.405168693298224</c:v>
                </c:pt>
                <c:pt idx="157">
                  <c:v>13.47429478800159</c:v>
                </c:pt>
                <c:pt idx="158">
                  <c:v>13.543238398607388</c:v>
                </c:pt>
                <c:pt idx="159">
                  <c:v>13.611998983384423</c:v>
                </c:pt>
                <c:pt idx="160">
                  <c:v>13.680575994988333</c:v>
                </c:pt>
                <c:pt idx="161">
                  <c:v>13.748968881089622</c:v>
                </c:pt>
                <c:pt idx="162">
                  <c:v>13.817177084987803</c:v>
                </c:pt>
                <c:pt idx="163">
                  <c:v>13.885200046211564</c:v>
                </c:pt>
                <c:pt idx="164">
                  <c:v>13.953037201104959</c:v>
                </c:pt>
                <c:pt idx="165">
                  <c:v>14.020687983399577</c:v>
                </c:pt>
                <c:pt idx="166">
                  <c:v>14.088151824772732</c:v>
                </c:pt>
                <c:pt idx="167">
                  <c:v>14.155428155391672</c:v>
                </c:pt>
                <c:pt idx="168">
                  <c:v>14.222516404443878</c:v>
                </c:pt>
                <c:pt idx="169">
                  <c:v>14.289416000653507</c:v>
                </c:pt>
                <c:pt idx="170">
                  <c:v>14.35612637278404</c:v>
                </c:pt>
                <c:pt idx="171">
                  <c:v>14.422646950127257</c:v>
                </c:pt>
                <c:pt idx="172">
                  <c:v>14.48897716297861</c:v>
                </c:pt>
                <c:pt idx="173">
                  <c:v>14.555116443099141</c:v>
                </c:pt>
                <c:pt idx="174">
                  <c:v>14.621064224164034</c:v>
                </c:pt>
                <c:pt idx="175">
                  <c:v>14.686819942197973</c:v>
                </c:pt>
                <c:pt idx="176">
                  <c:v>14.752383035997424</c:v>
                </c:pt>
                <c:pt idx="177">
                  <c:v>14.817752947540002</c:v>
                </c:pt>
                <c:pt idx="178">
                  <c:v>14.88292912238108</c:v>
                </c:pt>
                <c:pt idx="179">
                  <c:v>14.947911010037799</c:v>
                </c:pt>
                <c:pt idx="180">
                  <c:v>15.012698064360659</c:v>
                </c:pt>
                <c:pt idx="181">
                  <c:v>15.077289743892855</c:v>
                </c:pt>
                <c:pt idx="182">
                  <c:v>15.141685512217542</c:v>
                </c:pt>
                <c:pt idx="183">
                  <c:v>15.205884838293203</c:v>
                </c:pt>
                <c:pt idx="184">
                  <c:v>15.269887196777322</c:v>
                </c:pt>
                <c:pt idx="185">
                  <c:v>15.333692068338523</c:v>
                </c:pt>
                <c:pt idx="186">
                  <c:v>15.397298939957388</c:v>
                </c:pt>
                <c:pt idx="187">
                  <c:v>15.460707305216127</c:v>
                </c:pt>
                <c:pt idx="188">
                  <c:v>15.52391666457731</c:v>
                </c:pt>
                <c:pt idx="189">
                  <c:v>15.586926525651831</c:v>
                </c:pt>
                <c:pt idx="190">
                  <c:v>15.649736403456313</c:v>
                </c:pt>
                <c:pt idx="191">
                  <c:v>15.712345820660145</c:v>
                </c:pt>
                <c:pt idx="192">
                  <c:v>15.774754307822345</c:v>
                </c:pt>
                <c:pt idx="193">
                  <c:v>15.836961403618425</c:v>
                </c:pt>
                <c:pt idx="194">
                  <c:v>15.898966655057478</c:v>
                </c:pt>
                <c:pt idx="195">
                  <c:v>15.960769617689662</c:v>
                </c:pt>
                <c:pt idx="196">
                  <c:v>16.022369855804261</c:v>
                </c:pt>
                <c:pt idx="197">
                  <c:v>16.083766942618546</c:v>
                </c:pt>
                <c:pt idx="198">
                  <c:v>16.144960460457575</c:v>
                </c:pt>
                <c:pt idx="199">
                  <c:v>16.205950000925181</c:v>
                </c:pt>
                <c:pt idx="200">
                  <c:v>16.266735165066269</c:v>
                </c:pt>
                <c:pt idx="201">
                  <c:v>16.327315563520646</c:v>
                </c:pt>
                <c:pt idx="202">
                  <c:v>16.38769081666856</c:v>
                </c:pt>
                <c:pt idx="203">
                  <c:v>16.447860554768116</c:v>
                </c:pt>
                <c:pt idx="204">
                  <c:v>16.507824418084756</c:v>
                </c:pt>
                <c:pt idx="205">
                  <c:v>16.567582057012977</c:v>
                </c:pt>
                <c:pt idx="206">
                  <c:v>16.627133132190465</c:v>
                </c:pt>
                <c:pt idx="207">
                  <c:v>16.686477314604804</c:v>
                </c:pt>
                <c:pt idx="208">
                  <c:v>16.745614285692955</c:v>
                </c:pt>
                <c:pt idx="209">
                  <c:v>16.804543737433637</c:v>
                </c:pt>
                <c:pt idx="210">
                  <c:v>16.863265372432821</c:v>
                </c:pt>
                <c:pt idx="211">
                  <c:v>16.921778904002455</c:v>
                </c:pt>
                <c:pt idx="212">
                  <c:v>16.98008405623262</c:v>
                </c:pt>
                <c:pt idx="213">
                  <c:v>17.038180564057235</c:v>
                </c:pt>
                <c:pt idx="214">
                  <c:v>17.09606817331353</c:v>
                </c:pt>
                <c:pt idx="215">
                  <c:v>17.153746640795358</c:v>
                </c:pt>
                <c:pt idx="216">
                  <c:v>17.211215734300598</c:v>
                </c:pt>
                <c:pt idx="217">
                  <c:v>17.268475232672692</c:v>
                </c:pt>
                <c:pt idx="218">
                  <c:v>17.325524925836564</c:v>
                </c:pt>
                <c:pt idx="219">
                  <c:v>17.382364614829001</c:v>
                </c:pt>
                <c:pt idx="220">
                  <c:v>17.438994111823657</c:v>
                </c:pt>
                <c:pt idx="221">
                  <c:v>17.495413240150842</c:v>
                </c:pt>
                <c:pt idx="222">
                  <c:v>17.551621834312215</c:v>
                </c:pt>
                <c:pt idx="223">
                  <c:v>17.607619739990518</c:v>
                </c:pt>
                <c:pt idx="224">
                  <c:v>17.6634068140545</c:v>
                </c:pt>
                <c:pt idx="225">
                  <c:v>17.718982924559143</c:v>
                </c:pt>
                <c:pt idx="226">
                  <c:v>17.774347950741355</c:v>
                </c:pt>
                <c:pt idx="227">
                  <c:v>17.829501783011228</c:v>
                </c:pt>
                <c:pt idx="228">
                  <c:v>17.884444322938993</c:v>
                </c:pt>
                <c:pt idx="229">
                  <c:v>17.939175483237815</c:v>
                </c:pt>
                <c:pt idx="230">
                  <c:v>17.993695187742532</c:v>
                </c:pt>
                <c:pt idx="231">
                  <c:v>18.048003371384464</c:v>
                </c:pt>
                <c:pt idx="232">
                  <c:v>18.102099980162425</c:v>
                </c:pt>
                <c:pt idx="233">
                  <c:v>18.155984971110026</c:v>
                </c:pt>
                <c:pt idx="234">
                  <c:v>18.209658312259407</c:v>
                </c:pt>
                <c:pt idx="235">
                  <c:v>18.263119982601513</c:v>
                </c:pt>
                <c:pt idx="236">
                  <c:v>18.316369972043002</c:v>
                </c:pt>
                <c:pt idx="237">
                  <c:v>18.369408281359927</c:v>
                </c:pt>
                <c:pt idx="238">
                  <c:v>18.422234922148256</c:v>
                </c:pt>
                <c:pt idx="239">
                  <c:v>18.474849916771383</c:v>
                </c:pt>
                <c:pt idx="240">
                  <c:v>18.527253298304704</c:v>
                </c:pt>
                <c:pt idx="241">
                  <c:v>18.579445110477355</c:v>
                </c:pt>
                <c:pt idx="242">
                  <c:v>18.631425407611243</c:v>
                </c:pt>
                <c:pt idx="243">
                  <c:v>18.683194254557424</c:v>
                </c:pt>
                <c:pt idx="244">
                  <c:v>18.734751726629977</c:v>
                </c:pt>
                <c:pt idx="245">
                  <c:v>18.786097909537407</c:v>
                </c:pt>
                <c:pt idx="246">
                  <c:v>18.837232899311733</c:v>
                </c:pt>
                <c:pt idx="247">
                  <c:v>18.88815680223529</c:v>
                </c:pt>
                <c:pt idx="248">
                  <c:v>18.938869734765401</c:v>
                </c:pt>
                <c:pt idx="249">
                  <c:v>18.989371823456931</c:v>
                </c:pt>
                <c:pt idx="250">
                  <c:v>19.039663204882885</c:v>
                </c:pt>
                <c:pt idx="251">
                  <c:v>19.08974402555306</c:v>
                </c:pt>
                <c:pt idx="252">
                  <c:v>19.139614441830908</c:v>
                </c:pt>
                <c:pt idx="253">
                  <c:v>19.189274619848625</c:v>
                </c:pt>
                <c:pt idx="254">
                  <c:v>19.238724735420586</c:v>
                </c:pt>
                <c:pt idx="255">
                  <c:v>19.287964973955191</c:v>
                </c:pt>
                <c:pt idx="256">
                  <c:v>19.336995530365186</c:v>
                </c:pt>
                <c:pt idx="257">
                  <c:v>19.385816608976565</c:v>
                </c:pt>
                <c:pt idx="258">
                  <c:v>19.434428423436085</c:v>
                </c:pt>
                <c:pt idx="259">
                  <c:v>19.482831196617497</c:v>
                </c:pt>
                <c:pt idx="260">
                  <c:v>19.531025160526553</c:v>
                </c:pt>
                <c:pt idx="261">
                  <c:v>19.579010556204857</c:v>
                </c:pt>
                <c:pt idx="262">
                  <c:v>19.626787633632603</c:v>
                </c:pt>
                <c:pt idx="263">
                  <c:v>19.67435665163033</c:v>
                </c:pt>
                <c:pt idx="264">
                  <c:v>19.721717877759673</c:v>
                </c:pt>
                <c:pt idx="265">
                  <c:v>19.768871588223245</c:v>
                </c:pt>
                <c:pt idx="266">
                  <c:v>19.815818067763665</c:v>
                </c:pt>
                <c:pt idx="267">
                  <c:v>19.862557609561808</c:v>
                </c:pt>
                <c:pt idx="268">
                  <c:v>19.909090515134341</c:v>
                </c:pt>
                <c:pt idx="269">
                  <c:v>19.955417094230597</c:v>
                </c:pt>
                <c:pt idx="270">
                  <c:v>20.001537664728833</c:v>
                </c:pt>
              </c:numCache>
            </c:numRef>
          </c:xVal>
          <c:yVal>
            <c:numRef>
              <c:f>'21ft'!$E$19:$E$289</c:f>
              <c:numCache>
                <c:formatCode>General</c:formatCode>
                <c:ptCount val="271"/>
                <c:pt idx="0">
                  <c:v>1.9666490565902901</c:v>
                </c:pt>
                <c:pt idx="1">
                  <c:v>2.1164514432475556</c:v>
                </c:pt>
                <c:pt idx="2">
                  <c:v>2.2642656558846199</c:v>
                </c:pt>
                <c:pt idx="3">
                  <c:v>2.4101112811843315</c:v>
                </c:pt>
                <c:pt idx="4">
                  <c:v>2.5540074643454824</c:v>
                </c:pt>
                <c:pt idx="5">
                  <c:v>2.6959729209107643</c:v>
                </c:pt>
                <c:pt idx="6">
                  <c:v>2.8360259481893273</c:v>
                </c:pt>
                <c:pt idx="7">
                  <c:v>2.9741844362906322</c:v>
                </c:pt>
                <c:pt idx="8">
                  <c:v>3.1104658787855106</c:v>
                </c:pt>
                <c:pt idx="9">
                  <c:v>3.244887383009599</c:v>
                </c:pt>
                <c:pt idx="10">
                  <c:v>3.3774656800236142</c:v>
                </c:pt>
                <c:pt idx="11">
                  <c:v>3.5082171342442767</c:v>
                </c:pt>
                <c:pt idx="12">
                  <c:v>3.6371577527590544</c:v>
                </c:pt>
                <c:pt idx="13">
                  <c:v>3.7643031943373129</c:v>
                </c:pt>
                <c:pt idx="14">
                  <c:v>3.8896687781498849</c:v>
                </c:pt>
                <c:pt idx="15">
                  <c:v>4.0132694922085479</c:v>
                </c:pt>
                <c:pt idx="16">
                  <c:v>4.135120001536384</c:v>
                </c:pt>
                <c:pt idx="17">
                  <c:v>4.2552346560795282</c:v>
                </c:pt>
                <c:pt idx="18">
                  <c:v>4.3736274983703387</c:v>
                </c:pt>
                <c:pt idx="19">
                  <c:v>4.4903122709516152</c:v>
                </c:pt>
                <c:pt idx="20">
                  <c:v>4.6053024235710565</c:v>
                </c:pt>
                <c:pt idx="21">
                  <c:v>4.718611120154784</c:v>
                </c:pt>
                <c:pt idx="22">
                  <c:v>4.8302512455683724</c:v>
                </c:pt>
                <c:pt idx="23">
                  <c:v>4.9402354121734868</c:v>
                </c:pt>
                <c:pt idx="24">
                  <c:v>5.0485759661878911</c:v>
                </c:pt>
                <c:pt idx="25">
                  <c:v>5.1552849938562826</c:v>
                </c:pt>
                <c:pt idx="26">
                  <c:v>5.2603743274390977</c:v>
                </c:pt>
                <c:pt idx="27">
                  <c:v>5.3638555510261572</c:v>
                </c:pt>
                <c:pt idx="28">
                  <c:v>5.4657400061817487</c:v>
                </c:pt>
                <c:pt idx="29">
                  <c:v>5.5660387974274856</c:v>
                </c:pt>
                <c:pt idx="30">
                  <c:v>5.6647627975690362</c:v>
                </c:pt>
                <c:pt idx="31">
                  <c:v>5.7619226528725846</c:v>
                </c:pt>
                <c:pt idx="32">
                  <c:v>5.8575287880966718</c:v>
                </c:pt>
                <c:pt idx="33">
                  <c:v>5.9515914113848432</c:v>
                </c:pt>
                <c:pt idx="34">
                  <c:v>6.0441205190243448</c:v>
                </c:pt>
                <c:pt idx="35">
                  <c:v>6.1351259000759031</c:v>
                </c:pt>
                <c:pt idx="36">
                  <c:v>6.2246171408794604</c:v>
                </c:pt>
                <c:pt idx="37">
                  <c:v>6.312603629440555</c:v>
                </c:pt>
                <c:pt idx="38">
                  <c:v>6.3990945597018793</c:v>
                </c:pt>
                <c:pt idx="39">
                  <c:v>6.484098935704389</c:v>
                </c:pt>
                <c:pt idx="40">
                  <c:v>6.5676255756421877</c:v>
                </c:pt>
                <c:pt idx="41">
                  <c:v>6.6496831158152858</c:v>
                </c:pt>
                <c:pt idx="42">
                  <c:v>6.7302800144841735</c:v>
                </c:pt>
                <c:pt idx="43">
                  <c:v>6.8094245556300494</c:v>
                </c:pt>
                <c:pt idx="44">
                  <c:v>6.8871248526243996</c:v>
                </c:pt>
                <c:pt idx="45">
                  <c:v>6.9633888518115246</c:v>
                </c:pt>
                <c:pt idx="46">
                  <c:v>7.0382243360075005</c:v>
                </c:pt>
                <c:pt idx="47">
                  <c:v>7.1116389279189383</c:v>
                </c:pt>
                <c:pt idx="48">
                  <c:v>7.1836400934848328</c:v>
                </c:pt>
                <c:pt idx="49">
                  <c:v>7.2542351451446816</c:v>
                </c:pt>
                <c:pt idx="50">
                  <c:v>7.3234312450359571</c:v>
                </c:pt>
                <c:pt idx="51">
                  <c:v>7.3912354081239497</c:v>
                </c:pt>
                <c:pt idx="52">
                  <c:v>7.4576545052668974</c:v>
                </c:pt>
                <c:pt idx="53">
                  <c:v>7.5226952662192472</c:v>
                </c:pt>
                <c:pt idx="54">
                  <c:v>7.5863642825758157</c:v>
                </c:pt>
                <c:pt idx="55">
                  <c:v>7.6486680106595424</c:v>
                </c:pt>
                <c:pt idx="56">
                  <c:v>7.709612774355457</c:v>
                </c:pt>
                <c:pt idx="57">
                  <c:v>7.769204767893422</c:v>
                </c:pt>
                <c:pt idx="58">
                  <c:v>7.8274500585821327</c:v>
                </c:pt>
                <c:pt idx="59">
                  <c:v>7.8843545894968017</c:v>
                </c:pt>
                <c:pt idx="60">
                  <c:v>7.939924182122895</c:v>
                </c:pt>
                <c:pt idx="61">
                  <c:v>7.9941645389582137</c:v>
                </c:pt>
                <c:pt idx="62">
                  <c:v>8.047081246075571</c:v>
                </c:pt>
                <c:pt idx="63">
                  <c:v>8.0986797756482432</c:v>
                </c:pt>
                <c:pt idx="64">
                  <c:v>8.1489654884403198</c:v>
                </c:pt>
                <c:pt idx="65">
                  <c:v>8.1979436362640179</c:v>
                </c:pt>
                <c:pt idx="66">
                  <c:v>8.2456193644059699</c:v>
                </c:pt>
                <c:pt idx="67">
                  <c:v>8.2919977140244452</c:v>
                </c:pt>
                <c:pt idx="68">
                  <c:v>8.3370836245193711</c:v>
                </c:pt>
                <c:pt idx="69">
                  <c:v>8.3808819358770208</c:v>
                </c:pt>
                <c:pt idx="70">
                  <c:v>8.4233973909911093</c:v>
                </c:pt>
                <c:pt idx="71">
                  <c:v>8.4646346379620265</c:v>
                </c:pt>
                <c:pt idx="72">
                  <c:v>8.5045982323758516</c:v>
                </c:pt>
                <c:pt idx="73">
                  <c:v>8.5432926395647204</c:v>
                </c:pt>
                <c:pt idx="74">
                  <c:v>8.5807222368500859</c:v>
                </c:pt>
                <c:pt idx="75">
                  <c:v>8.6168913157702907</c:v>
                </c:pt>
                <c:pt idx="76">
                  <c:v>8.6518040842938557</c:v>
                </c:pt>
                <c:pt idx="77">
                  <c:v>8.6854646690197601</c:v>
                </c:pt>
                <c:pt idx="78">
                  <c:v>8.717877117365969</c:v>
                </c:pt>
                <c:pt idx="79">
                  <c:v>8.7490453997473328</c:v>
                </c:pt>
                <c:pt idx="80">
                  <c:v>8.7789734117439302</c:v>
                </c:pt>
                <c:pt idx="81">
                  <c:v>8.8076649762608437</c:v>
                </c:pt>
                <c:pt idx="82">
                  <c:v>8.8351238456802559</c:v>
                </c:pt>
                <c:pt idx="83">
                  <c:v>8.861353704006655</c:v>
                </c:pt>
                <c:pt idx="84">
                  <c:v>8.886358169005879</c:v>
                </c:pt>
                <c:pt idx="85">
                  <c:v>8.9101407943385986</c:v>
                </c:pt>
                <c:pt idx="86">
                  <c:v>8.9327050716887406</c:v>
                </c:pt>
                <c:pt idx="87">
                  <c:v>8.9540544328872791</c:v>
                </c:pt>
                <c:pt idx="88">
                  <c:v>8.9741922520316884</c:v>
                </c:pt>
                <c:pt idx="89">
                  <c:v>8.9931218476012518</c:v>
                </c:pt>
                <c:pt idx="90">
                  <c:v>9.0108464845683187</c:v>
                </c:pt>
                <c:pt idx="91">
                  <c:v>9.027369376505499</c:v>
                </c:pt>
                <c:pt idx="92">
                  <c:v>9.0426936876886455</c:v>
                </c:pt>
                <c:pt idx="93">
                  <c:v>9.0568225351953924</c:v>
                </c:pt>
                <c:pt idx="94">
                  <c:v>9.0697589909988992</c:v>
                </c:pt>
                <c:pt idx="95">
                  <c:v>9.0815060840563255</c:v>
                </c:pt>
                <c:pt idx="96">
                  <c:v>9.0920668023914715</c:v>
                </c:pt>
                <c:pt idx="97">
                  <c:v>9.101444095170903</c:v>
                </c:pt>
                <c:pt idx="98">
                  <c:v>9.1096408747727722</c:v>
                </c:pt>
                <c:pt idx="99">
                  <c:v>9.1166600188474547</c:v>
                </c:pt>
                <c:pt idx="100">
                  <c:v>9.1225043723690078</c:v>
                </c:pt>
                <c:pt idx="101">
                  <c:v>9.1271767496763907</c:v>
                </c:pt>
                <c:pt idx="102">
                  <c:v>9.1306799365032631</c:v>
                </c:pt>
                <c:pt idx="103">
                  <c:v>9.1330166919951363</c:v>
                </c:pt>
                <c:pt idx="104">
                  <c:v>9.134189750712542</c:v>
                </c:pt>
                <c:pt idx="105">
                  <c:v>9.1342018246188399</c:v>
                </c:pt>
                <c:pt idx="106">
                  <c:v>9.1330556050512168</c:v>
                </c:pt>
                <c:pt idx="107">
                  <c:v>9.130753764673381</c:v>
                </c:pt>
                <c:pt idx="108">
                  <c:v>9.1272989594083977</c:v>
                </c:pt>
                <c:pt idx="109">
                  <c:v>9.1226938303501139</c:v>
                </c:pt>
                <c:pt idx="110">
                  <c:v>9.1169410056515598</c:v>
                </c:pt>
                <c:pt idx="111">
                  <c:v>9.1100431023887118</c:v>
                </c:pt>
                <c:pt idx="112">
                  <c:v>9.1020027283980109</c:v>
                </c:pt>
                <c:pt idx="113">
                  <c:v>9.0928224840860157</c:v>
                </c:pt>
                <c:pt idx="114">
                  <c:v>9.0825049642095923</c:v>
                </c:pt>
                <c:pt idx="115">
                  <c:v>9.0710527596250721</c:v>
                </c:pt>
                <c:pt idx="116">
                  <c:v>9.058468459004823</c:v>
                </c:pt>
                <c:pt idx="117">
                  <c:v>9.0447546505197529</c:v>
                </c:pt>
                <c:pt idx="118">
                  <c:v>9.0299139234862764</c:v>
                </c:pt>
                <c:pt idx="119">
                  <c:v>9.0139488699763621</c:v>
                </c:pt>
                <c:pt idx="120">
                  <c:v>8.9968620863893403</c:v>
                </c:pt>
                <c:pt idx="121">
                  <c:v>8.9786561749842004</c:v>
                </c:pt>
                <c:pt idx="122">
                  <c:v>8.9593337453712181</c:v>
                </c:pt>
                <c:pt idx="123">
                  <c:v>8.9388974159618044</c:v>
                </c:pt>
                <c:pt idx="124">
                  <c:v>8.9173498153755784</c:v>
                </c:pt>
                <c:pt idx="125">
                  <c:v>8.8946935838037504</c:v>
                </c:pt>
                <c:pt idx="126">
                  <c:v>8.8709313743279985</c:v>
                </c:pt>
                <c:pt idx="127">
                  <c:v>8.8460658541941015</c:v>
                </c:pt>
                <c:pt idx="128">
                  <c:v>8.8200997060397235</c:v>
                </c:pt>
                <c:pt idx="129">
                  <c:v>8.793035629075808</c:v>
                </c:pt>
                <c:pt idx="130">
                  <c:v>8.7648763402211713</c:v>
                </c:pt>
                <c:pt idx="131">
                  <c:v>8.7356245751899522</c:v>
                </c:pt>
                <c:pt idx="132">
                  <c:v>8.7052830895317079</c:v>
                </c:pt>
                <c:pt idx="133">
                  <c:v>8.6738546596239932</c:v>
                </c:pt>
                <c:pt idx="134">
                  <c:v>8.6413420836174186</c:v>
                </c:pt>
                <c:pt idx="135">
                  <c:v>8.6077481823332</c:v>
                </c:pt>
                <c:pt idx="136">
                  <c:v>8.5730758001133704</c:v>
                </c:pt>
                <c:pt idx="137">
                  <c:v>8.537327805623848</c:v>
                </c:pt>
                <c:pt idx="138">
                  <c:v>8.5005070926106718</c:v>
                </c:pt>
                <c:pt idx="139">
                  <c:v>8.4626165806097902</c:v>
                </c:pt>
                <c:pt idx="140">
                  <c:v>8.4236592156108312</c:v>
                </c:pt>
                <c:pt idx="141">
                  <c:v>8.3836379706753785</c:v>
                </c:pt>
                <c:pt idx="142">
                  <c:v>8.3425558465103329</c:v>
                </c:pt>
                <c:pt idx="143">
                  <c:v>8.3004158719969858</c:v>
                </c:pt>
                <c:pt idx="144">
                  <c:v>8.257221104676491</c:v>
                </c:pt>
                <c:pt idx="145">
                  <c:v>8.2129746311924769</c:v>
                </c:pt>
                <c:pt idx="146">
                  <c:v>8.1676795676915752</c:v>
                </c:pt>
                <c:pt idx="147">
                  <c:v>8.121339060182672</c:v>
                </c:pt>
                <c:pt idx="148">
                  <c:v>8.0739562848557505</c:v>
                </c:pt>
                <c:pt idx="149">
                  <c:v>8.0255344483611957</c:v>
                </c:pt>
                <c:pt idx="150">
                  <c:v>7.9760767880504719</c:v>
                </c:pt>
                <c:pt idx="151">
                  <c:v>7.925586572179113</c:v>
                </c:pt>
                <c:pt idx="152">
                  <c:v>7.8740671000729616</c:v>
                </c:pt>
                <c:pt idx="153">
                  <c:v>7.8215217022586305</c:v>
                </c:pt>
                <c:pt idx="154">
                  <c:v>7.7679537405591645</c:v>
                </c:pt>
                <c:pt idx="155">
                  <c:v>7.7133666081558809</c:v>
                </c:pt>
                <c:pt idx="156">
                  <c:v>7.6577637296173862</c:v>
                </c:pt>
                <c:pt idx="157">
                  <c:v>7.6011485608967639</c:v>
                </c:pt>
                <c:pt idx="158">
                  <c:v>7.5435245892979239</c:v>
                </c:pt>
                <c:pt idx="159">
                  <c:v>7.4848953334121076</c:v>
                </c:pt>
                <c:pt idx="160">
                  <c:v>7.4252643430255443</c:v>
                </c:pt>
                <c:pt idx="161">
                  <c:v>7.3646351989992338</c:v>
                </c:pt>
                <c:pt idx="162">
                  <c:v>7.303011513121838</c:v>
                </c:pt>
                <c:pt idx="163">
                  <c:v>7.2403969279366436</c:v>
                </c:pt>
                <c:pt idx="164">
                  <c:v>7.1767951165435591</c:v>
                </c:pt>
                <c:pt idx="165">
                  <c:v>7.112209782377084</c:v>
                </c:pt>
                <c:pt idx="166">
                  <c:v>7.0466446589611857</c:v>
                </c:pt>
                <c:pt idx="167">
                  <c:v>6.980103509642003</c:v>
                </c:pt>
                <c:pt idx="168">
                  <c:v>6.9125901272992785</c:v>
                </c:pt>
                <c:pt idx="169">
                  <c:v>6.8441083340374105</c:v>
                </c:pt>
                <c:pt idx="170">
                  <c:v>6.7746619808569912</c:v>
                </c:pt>
                <c:pt idx="171">
                  <c:v>6.7042549473076951</c:v>
                </c:pt>
                <c:pt idx="172">
                  <c:v>6.6328911411233502</c:v>
                </c:pt>
                <c:pt idx="173">
                  <c:v>6.5605744978400162</c:v>
                </c:pt>
                <c:pt idx="174">
                  <c:v>6.4873089803978754</c:v>
                </c:pt>
                <c:pt idx="175">
                  <c:v>6.4130985787277242</c:v>
                </c:pt>
                <c:pt idx="176">
                  <c:v>6.3379473093228267</c:v>
                </c:pt>
                <c:pt idx="177">
                  <c:v>6.2618592147968934</c:v>
                </c:pt>
                <c:pt idx="178">
                  <c:v>6.1848383634289075</c:v>
                </c:pt>
                <c:pt idx="179">
                  <c:v>6.1068888486955233</c:v>
                </c:pt>
                <c:pt idx="180">
                  <c:v>6.0280147887917304</c:v>
                </c:pt>
                <c:pt idx="181">
                  <c:v>5.948220326140464</c:v>
                </c:pt>
                <c:pt idx="182">
                  <c:v>5.8675096268918292</c:v>
                </c:pt>
                <c:pt idx="183">
                  <c:v>5.7858868804125771</c:v>
                </c:pt>
                <c:pt idx="184">
                  <c:v>5.7033562987664697</c:v>
                </c:pt>
                <c:pt idx="185">
                  <c:v>5.6199221161861432</c:v>
                </c:pt>
                <c:pt idx="186">
                  <c:v>5.535588588537065</c:v>
                </c:pt>
                <c:pt idx="187">
                  <c:v>5.4503599927741595</c:v>
                </c:pt>
                <c:pt idx="188">
                  <c:v>5.3642406263916742</c:v>
                </c:pt>
                <c:pt idx="189">
                  <c:v>5.2772348068668284</c:v>
                </c:pt>
                <c:pt idx="190">
                  <c:v>5.1893468710977766</c:v>
                </c:pt>
                <c:pt idx="191">
                  <c:v>5.1005811748364041</c:v>
                </c:pt>
                <c:pt idx="192">
                  <c:v>5.010942092116454</c:v>
                </c:pt>
                <c:pt idx="193">
                  <c:v>4.920434014677479</c:v>
                </c:pt>
                <c:pt idx="194">
                  <c:v>4.8290613513850831</c:v>
                </c:pt>
                <c:pt idx="195">
                  <c:v>4.7368285276479174</c:v>
                </c:pt>
                <c:pt idx="196">
                  <c:v>4.6437399848318668</c:v>
                </c:pt>
                <c:pt idx="197">
                  <c:v>4.5498001796718706</c:v>
                </c:pt>
                <c:pt idx="198">
                  <c:v>4.4550135836817848</c:v>
                </c:pt>
                <c:pt idx="199">
                  <c:v>4.3593846825626947</c:v>
                </c:pt>
                <c:pt idx="200">
                  <c:v>4.2629179756100664</c:v>
                </c:pt>
                <c:pt idx="201">
                  <c:v>4.1656179751201261</c:v>
                </c:pt>
                <c:pt idx="202">
                  <c:v>4.0674892057958232</c:v>
                </c:pt>
                <c:pt idx="203">
                  <c:v>3.9685362041527408</c:v>
                </c:pt>
                <c:pt idx="204">
                  <c:v>3.8687635179252928</c:v>
                </c:pt>
                <c:pt idx="205">
                  <c:v>3.768175705473543</c:v>
                </c:pt>
                <c:pt idx="206">
                  <c:v>3.6667773351909654</c:v>
                </c:pt>
                <c:pt idx="207">
                  <c:v>3.564572984913458</c:v>
                </c:pt>
                <c:pt idx="208">
                  <c:v>3.4615672413299081</c:v>
                </c:pt>
                <c:pt idx="209">
                  <c:v>3.3577646993945995</c:v>
                </c:pt>
                <c:pt idx="210">
                  <c:v>3.2531699617417402</c:v>
                </c:pt>
                <c:pt idx="211">
                  <c:v>3.1477876381023768</c:v>
                </c:pt>
                <c:pt idx="212">
                  <c:v>3.0416223447239616</c:v>
                </c:pt>
                <c:pt idx="213">
                  <c:v>2.934678703792815</c:v>
                </c:pt>
                <c:pt idx="214">
                  <c:v>2.8269613428597253</c:v>
                </c:pt>
                <c:pt idx="215">
                  <c:v>2.7184748942689207</c:v>
                </c:pt>
                <c:pt idx="216">
                  <c:v>2.6092239945906295</c:v>
                </c:pt>
                <c:pt idx="217">
                  <c:v>2.4992132840574475</c:v>
                </c:pt>
                <c:pt idx="218">
                  <c:v>2.3884474060047118</c:v>
                </c:pt>
                <c:pt idx="219">
                  <c:v>2.2769310063150825</c:v>
                </c:pt>
                <c:pt idx="220">
                  <c:v>2.1646687328675163</c:v>
                </c:pt>
                <c:pt idx="221">
                  <c:v>2.0516652349908151</c:v>
                </c:pt>
                <c:pt idx="222">
                  <c:v>1.937925162921919</c:v>
                </c:pt>
                <c:pt idx="223">
                  <c:v>1.8234531672691092</c:v>
                </c:pt>
                <c:pt idx="224">
                  <c:v>1.7082538984802793</c:v>
                </c:pt>
                <c:pt idx="225">
                  <c:v>1.5923320063164219</c:v>
                </c:pt>
                <c:pt idx="226">
                  <c:v>1.4756921393304752</c:v>
                </c:pt>
                <c:pt idx="227">
                  <c:v>1.3583389443516631</c:v>
                </c:pt>
                <c:pt idx="228">
                  <c:v>1.2402770659754583</c:v>
                </c:pt>
                <c:pt idx="229">
                  <c:v>1.1215111460592899</c:v>
                </c:pt>
                <c:pt idx="230">
                  <c:v>1.0020458232241107</c:v>
                </c:pt>
                <c:pt idx="231">
                  <c:v>0.88188573236193313</c:v>
                </c:pt>
                <c:pt idx="232">
                  <c:v>0.76103550414943522</c:v>
                </c:pt>
                <c:pt idx="233">
                  <c:v>0.63949976456773439</c:v>
                </c:pt>
                <c:pt idx="234">
                  <c:v>0.51728313442841889</c:v>
                </c:pt>
                <c:pt idx="235">
                  <c:v>0.39439022890592079</c:v>
                </c:pt>
                <c:pt idx="236">
                  <c:v>0.2708256570763099</c:v>
                </c:pt>
                <c:pt idx="237">
                  <c:v>0.14659402146258188</c:v>
                </c:pt>
                <c:pt idx="238">
                  <c:v>2.1699917586508063E-2</c:v>
                </c:pt>
                <c:pt idx="239">
                  <c:v>-0.10385206647289037</c:v>
                </c:pt>
                <c:pt idx="240">
                  <c:v>-0.23005735051418685</c:v>
                </c:pt>
                <c:pt idx="241">
                  <c:v>-0.35691136264165968</c:v>
                </c:pt>
                <c:pt idx="242">
                  <c:v>-0.48440953968662137</c:v>
                </c:pt>
                <c:pt idx="243">
                  <c:v>-0.61254732762192443</c:v>
                </c:pt>
                <c:pt idx="244">
                  <c:v>-0.74132018196960503</c:v>
                </c:pt>
                <c:pt idx="245">
                  <c:v>-0.8707235682016321</c:v>
                </c:pt>
                <c:pt idx="246">
                  <c:v>-1.0007529621337325</c:v>
                </c:pt>
                <c:pt idx="247">
                  <c:v>-1.1314038503122683</c:v>
                </c:pt>
                <c:pt idx="248">
                  <c:v>-1.2626717303941437</c:v>
                </c:pt>
                <c:pt idx="249">
                  <c:v>-1.3945521115197286</c:v>
                </c:pt>
                <c:pt idx="250">
                  <c:v>-1.5270405146787835</c:v>
                </c:pt>
                <c:pt idx="251">
                  <c:v>-1.6601324730693794</c:v>
                </c:pt>
                <c:pt idx="252">
                  <c:v>-1.7938235324498051</c:v>
                </c:pt>
                <c:pt idx="253">
                  <c:v>-1.9281092514834643</c:v>
                </c:pt>
                <c:pt idx="254">
                  <c:v>-2.0629852020767627</c:v>
                </c:pt>
                <c:pt idx="255">
                  <c:v>-2.1984469697099898</c:v>
                </c:pt>
                <c:pt idx="256">
                  <c:v>-2.3344901537612084</c:v>
                </c:pt>
                <c:pt idx="257">
                  <c:v>-2.4711103678231598</c:v>
                </c:pt>
                <c:pt idx="258">
                  <c:v>-2.6083032400132025</c:v>
                </c:pt>
                <c:pt idx="259">
                  <c:v>-2.7460644132763021</c:v>
                </c:pt>
                <c:pt idx="260">
                  <c:v>-2.8843895456810946</c:v>
                </c:pt>
                <c:pt idx="261">
                  <c:v>-3.023274310709045</c:v>
                </c:pt>
                <c:pt idx="262">
                  <c:v>-3.1627143975367309</c:v>
                </c:pt>
                <c:pt idx="263">
                  <c:v>-3.3027055113112778</c:v>
                </c:pt>
                <c:pt idx="264">
                  <c:v>-3.4432433734189809</c:v>
                </c:pt>
                <c:pt idx="265">
                  <c:v>-3.5843237217471451</c:v>
                </c:pt>
                <c:pt idx="266">
                  <c:v>-3.72594231093918</c:v>
                </c:pt>
                <c:pt idx="267">
                  <c:v>-3.8680949126429933</c:v>
                </c:pt>
                <c:pt idx="268">
                  <c:v>-4.0107773157527165</c:v>
                </c:pt>
                <c:pt idx="269">
                  <c:v>-4.1539853266438111</c:v>
                </c:pt>
                <c:pt idx="270">
                  <c:v>-4.2977147694016029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'21ft'!$G$18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0.11277579485671269</c:v>
                </c:pt>
                <c:pt idx="2">
                  <c:v>0.2249268209538493</c:v>
                </c:pt>
                <c:pt idx="3">
                  <c:v>0.33646304340350341</c:v>
                </c:pt>
                <c:pt idx="4">
                  <c:v>0.44739422077643809</c:v>
                </c:pt>
                <c:pt idx="5">
                  <c:v>0.55772991067650701</c:v>
                </c:pt>
                <c:pt idx="6">
                  <c:v>0.66747947511903594</c:v>
                </c:pt>
                <c:pt idx="7">
                  <c:v>0.77665208572101563</c:v>
                </c:pt>
                <c:pt idx="8">
                  <c:v>0.88525672871058148</c:v>
                </c:pt>
                <c:pt idx="9">
                  <c:v>0.99330220976289718</c:v>
                </c:pt>
                <c:pt idx="10">
                  <c:v>1.100797158669224</c:v>
                </c:pt>
                <c:pt idx="11">
                  <c:v>1.2077500338456353</c:v>
                </c:pt>
                <c:pt idx="12">
                  <c:v>1.3141691266875346</c:v>
                </c:pt>
                <c:pt idx="13">
                  <c:v>1.4200625657758497</c:v>
                </c:pt>
                <c:pt idx="14">
                  <c:v>1.5254383209404982</c:v>
                </c:pt>
                <c:pt idx="15">
                  <c:v>1.6303042071864686</c:v>
                </c:pt>
                <c:pt idx="16">
                  <c:v>1.7346678884876097</c:v>
                </c:pt>
                <c:pt idx="17">
                  <c:v>1.8385368814529941</c:v>
                </c:pt>
                <c:pt idx="18">
                  <c:v>1.9419185588704972</c:v>
                </c:pt>
                <c:pt idx="19">
                  <c:v>2.0448201531320249</c:v>
                </c:pt>
                <c:pt idx="20">
                  <c:v>2.1472487595446239</c:v>
                </c:pt>
                <c:pt idx="21">
                  <c:v>2.2492113395315223</c:v>
                </c:pt>
                <c:pt idx="22">
                  <c:v>2.350714723726961</c:v>
                </c:pt>
                <c:pt idx="23">
                  <c:v>2.451765614968517</c:v>
                </c:pt>
                <c:pt idx="24">
                  <c:v>2.5523705911904457</c:v>
                </c:pt>
                <c:pt idx="25">
                  <c:v>2.6525361082214238</c:v>
                </c:pt>
                <c:pt idx="26">
                  <c:v>2.7522685024899203</c:v>
                </c:pt>
                <c:pt idx="27">
                  <c:v>2.8515739936402915</c:v>
                </c:pt>
                <c:pt idx="28">
                  <c:v>2.9504586870625564</c:v>
                </c:pt>
                <c:pt idx="29">
                  <c:v>3.0489285763386831</c:v>
                </c:pt>
                <c:pt idx="30">
                  <c:v>3.1469895456081036</c:v>
                </c:pt>
                <c:pt idx="31">
                  <c:v>3.2446473718550495</c:v>
                </c:pt>
                <c:pt idx="32">
                  <c:v>3.3419077271202</c:v>
                </c:pt>
                <c:pt idx="33">
                  <c:v>3.4387761806390302</c:v>
                </c:pt>
                <c:pt idx="34">
                  <c:v>3.535258200909142</c:v>
                </c:pt>
                <c:pt idx="35">
                  <c:v>3.6313591576887769</c:v>
                </c:pt>
                <c:pt idx="36">
                  <c:v>3.7270843239286124</c:v>
                </c:pt>
                <c:pt idx="37">
                  <c:v>3.8224388776388669</c:v>
                </c:pt>
                <c:pt idx="38">
                  <c:v>3.917427903693647</c:v>
                </c:pt>
                <c:pt idx="39">
                  <c:v>4.0120563955744117</c:v>
                </c:pt>
                <c:pt idx="40">
                  <c:v>4.1063292570543402</c:v>
                </c:pt>
                <c:pt idx="41">
                  <c:v>4.2002513038253309</c:v>
                </c:pt>
                <c:pt idx="42">
                  <c:v>4.2938272650692895</c:v>
                </c:pt>
                <c:pt idx="43">
                  <c:v>4.3870617849753142</c:v>
                </c:pt>
                <c:pt idx="44">
                  <c:v>4.4799594242043117</c:v>
                </c:pt>
                <c:pt idx="45">
                  <c:v>4.5725246613025394</c:v>
                </c:pt>
                <c:pt idx="46">
                  <c:v>4.6647618940655065</c:v>
                </c:pt>
                <c:pt idx="47">
                  <c:v>4.7566754408536314</c:v>
                </c:pt>
                <c:pt idx="48">
                  <c:v>4.8482695418609989</c:v>
                </c:pt>
                <c:pt idx="49">
                  <c:v>4.9395483603385202</c:v>
                </c:pt>
                <c:pt idx="50">
                  <c:v>5.0305159837727684</c:v>
                </c:pt>
                <c:pt idx="51">
                  <c:v>5.1211764250217149</c:v>
                </c:pt>
                <c:pt idx="52">
                  <c:v>5.2115336234085712</c:v>
                </c:pt>
                <c:pt idx="53">
                  <c:v>5.3015914457749043</c:v>
                </c:pt>
                <c:pt idx="54">
                  <c:v>5.391353687494167</c:v>
                </c:pt>
                <c:pt idx="55">
                  <c:v>5.4808240734467653</c:v>
                </c:pt>
                <c:pt idx="56">
                  <c:v>5.5700062589577541</c:v>
                </c:pt>
                <c:pt idx="57">
                  <c:v>5.6589038306982484</c:v>
                </c:pt>
                <c:pt idx="58">
                  <c:v>5.7475203075516044</c:v>
                </c:pt>
                <c:pt idx="59">
                  <c:v>5.8358591414454244</c:v>
                </c:pt>
                <c:pt idx="60">
                  <c:v>5.9239237181504221</c:v>
                </c:pt>
                <c:pt idx="61">
                  <c:v>6.0117173580471777</c:v>
                </c:pt>
                <c:pt idx="62">
                  <c:v>6.0992433168618021</c:v>
                </c:pt>
                <c:pt idx="63">
                  <c:v>6.1865047863715388</c:v>
                </c:pt>
                <c:pt idx="64">
                  <c:v>6.273504895081313</c:v>
                </c:pt>
                <c:pt idx="65">
                  <c:v>6.3602467088722499</c:v>
                </c:pt>
                <c:pt idx="66">
                  <c:v>6.4467332316231873</c:v>
                </c:pt>
                <c:pt idx="67">
                  <c:v>6.5329674058062031</c:v>
                </c:pt>
                <c:pt idx="68">
                  <c:v>6.6189521130571993</c:v>
                </c:pt>
                <c:pt idx="69">
                  <c:v>6.7046901747225807</c:v>
                </c:pt>
                <c:pt idx="70">
                  <c:v>6.7901843523830863</c:v>
                </c:pt>
                <c:pt idx="71">
                  <c:v>6.8754373483558346</c:v>
                </c:pt>
                <c:pt idx="72">
                  <c:v>6.9604518061756728</c:v>
                </c:pt>
                <c:pt idx="73">
                  <c:v>7.0452303110569137</c:v>
                </c:pt>
                <c:pt idx="74">
                  <c:v>7.129775390336583</c:v>
                </c:pt>
                <c:pt idx="75">
                  <c:v>7.2140895139002996</c:v>
                </c:pt>
                <c:pt idx="76">
                  <c:v>7.2981750945919392</c:v>
                </c:pt>
                <c:pt idx="77">
                  <c:v>7.3820344886082481</c:v>
                </c:pt>
                <c:pt idx="78">
                  <c:v>7.465669995879586</c:v>
                </c:pt>
                <c:pt idx="79">
                  <c:v>7.5490838604380075</c:v>
                </c:pt>
                <c:pt idx="80">
                  <c:v>7.6322782707738961</c:v>
                </c:pt>
                <c:pt idx="81">
                  <c:v>7.7152553601823941</c:v>
                </c:pt>
                <c:pt idx="82">
                  <c:v>7.7980172071008793</c:v>
                </c:pt>
                <c:pt idx="83">
                  <c:v>7.880565835438758</c:v>
                </c:pt>
                <c:pt idx="84">
                  <c:v>7.9629032149008614</c:v>
                </c:pt>
                <c:pt idx="85">
                  <c:v>8.0450312613057271</c:v>
                </c:pt>
                <c:pt idx="86">
                  <c:v>8.1269518369000799</c:v>
                </c:pt>
                <c:pt idx="87">
                  <c:v>8.2086667506708135</c:v>
                </c:pt>
                <c:pt idx="88">
                  <c:v>8.2901777586557799</c:v>
                </c:pt>
                <c:pt idx="89">
                  <c:v>8.3714865642547007</c:v>
                </c:pt>
                <c:pt idx="90">
                  <c:v>8.4525948185415043</c:v>
                </c:pt>
                <c:pt idx="91">
                  <c:v>8.5335041205793765</c:v>
                </c:pt>
                <c:pt idx="92">
                  <c:v>8.6142160177398104</c:v>
                </c:pt>
                <c:pt idx="93">
                  <c:v>8.6947320060269142</c:v>
                </c:pt>
                <c:pt idx="94">
                  <c:v>8.775053530408222</c:v>
                </c:pt>
                <c:pt idx="95">
                  <c:v>8.855181985153207</c:v>
                </c:pt>
                <c:pt idx="96">
                  <c:v>8.9351187141806747</c:v>
                </c:pt>
                <c:pt idx="97">
                  <c:v>9.0148650114161768</c:v>
                </c:pt>
                <c:pt idx="98">
                  <c:v>9.0944221211605285</c:v>
                </c:pt>
                <c:pt idx="99">
                  <c:v>9.1737912384704678</c:v>
                </c:pt>
                <c:pt idx="100">
                  <c:v>9.2529735095524366</c:v>
                </c:pt>
                <c:pt idx="101">
                  <c:v>9.331970032170414</c:v>
                </c:pt>
                <c:pt idx="102">
                  <c:v>9.41078185606864</c:v>
                </c:pt>
                <c:pt idx="103">
                  <c:v>9.4894099834100185</c:v>
                </c:pt>
                <c:pt idx="104">
                  <c:v>9.5678553692309052</c:v>
                </c:pt>
                <c:pt idx="105">
                  <c:v>9.646118921912894</c:v>
                </c:pt>
                <c:pt idx="106">
                  <c:v>9.7242015036721607</c:v>
                </c:pt>
                <c:pt idx="107">
                  <c:v>9.802103931066787</c:v>
                </c:pt>
                <c:pt idx="108">
                  <c:v>9.8798269755224606</c:v>
                </c:pt>
                <c:pt idx="109">
                  <c:v>9.9573713638767938</c:v>
                </c:pt>
                <c:pt idx="110">
                  <c:v>10.034737778942448</c:v>
                </c:pt>
                <c:pt idx="111">
                  <c:v>10.111926860089147</c:v>
                </c:pt>
                <c:pt idx="112">
                  <c:v>10.188939203844569</c:v>
                </c:pt>
                <c:pt idx="113">
                  <c:v>10.265775364514003</c:v>
                </c:pt>
                <c:pt idx="114">
                  <c:v>10.342435854818575</c:v>
                </c:pt>
                <c:pt idx="115">
                  <c:v>10.418921146551764</c:v>
                </c:pt>
                <c:pt idx="116">
                  <c:v>10.495231671253816</c:v>
                </c:pt>
                <c:pt idx="117">
                  <c:v>10.571367820903616</c:v>
                </c:pt>
                <c:pt idx="118">
                  <c:v>10.647329948627451</c:v>
                </c:pt>
                <c:pt idx="119">
                  <c:v>10.723118369424075</c:v>
                </c:pt>
                <c:pt idx="120">
                  <c:v>10.798733360905361</c:v>
                </c:pt>
                <c:pt idx="121">
                  <c:v>10.874175164051808</c:v>
                </c:pt>
                <c:pt idx="122">
                  <c:v>10.949443983982071</c:v>
                </c:pt>
                <c:pt idx="123">
                  <c:v>11.024539990735661</c:v>
                </c:pt>
                <c:pt idx="124">
                  <c:v>11.099463320067876</c:v>
                </c:pt>
                <c:pt idx="125">
                  <c:v>11.174214074256023</c:v>
                </c:pt>
                <c:pt idx="126">
                  <c:v>11.248792322915925</c:v>
                </c:pt>
                <c:pt idx="127">
                  <c:v>11.323198103827705</c:v>
                </c:pt>
                <c:pt idx="128">
                  <c:v>11.397431423769765</c:v>
                </c:pt>
                <c:pt idx="129">
                  <c:v>11.471492259359941</c:v>
                </c:pt>
                <c:pt idx="130">
                  <c:v>11.545380557902728</c:v>
                </c:pt>
                <c:pt idx="131">
                  <c:v>11.619096238241516</c:v>
                </c:pt>
                <c:pt idx="132">
                  <c:v>11.692639191614745</c:v>
                </c:pt>
                <c:pt idx="133">
                  <c:v>11.766009282514929</c:v>
                </c:pt>
                <c:pt idx="134">
                  <c:v>11.839206349549476</c:v>
                </c:pt>
                <c:pt idx="135">
                  <c:v>11.912230206302272</c:v>
                </c:pt>
                <c:pt idx="136">
                  <c:v>11.985080642194996</c:v>
                </c:pt>
                <c:pt idx="137">
                  <c:v>12.057757423347191</c:v>
                </c:pt>
                <c:pt idx="138">
                  <c:v>12.130260293434112</c:v>
                </c:pt>
                <c:pt idx="139">
                  <c:v>12.202588974541412</c:v>
                </c:pt>
                <c:pt idx="140">
                  <c:v>12.274743168015766</c:v>
                </c:pt>
                <c:pt idx="141">
                  <c:v>12.346722555310579</c:v>
                </c:pt>
                <c:pt idx="142">
                  <c:v>12.41852679882594</c:v>
                </c:pt>
                <c:pt idx="143">
                  <c:v>12.490155542742039</c:v>
                </c:pt>
                <c:pt idx="144">
                  <c:v>12.561608413845294</c:v>
                </c:pt>
                <c:pt idx="145">
                  <c:v>12.632885022346498</c:v>
                </c:pt>
                <c:pt idx="146">
                  <c:v>12.703984962690315</c:v>
                </c:pt>
                <c:pt idx="147">
                  <c:v>12.774907814355506</c:v>
                </c:pt>
                <c:pt idx="148">
                  <c:v>12.845653142645311</c:v>
                </c:pt>
                <c:pt idx="149">
                  <c:v>12.916220499467455</c:v>
                </c:pt>
                <c:pt idx="150">
                  <c:v>12.986609424103278</c:v>
                </c:pt>
                <c:pt idx="151">
                  <c:v>13.05681944396555</c:v>
                </c:pt>
                <c:pt idx="152">
                  <c:v>13.126850075344548</c:v>
                </c:pt>
                <c:pt idx="153">
                  <c:v>13.196700824142036</c:v>
                </c:pt>
                <c:pt idx="154">
                  <c:v>13.266371186592799</c:v>
                </c:pt>
                <c:pt idx="155">
                  <c:v>13.335860649973448</c:v>
                </c:pt>
                <c:pt idx="156">
                  <c:v>13.405168693298224</c:v>
                </c:pt>
                <c:pt idx="157">
                  <c:v>13.47429478800159</c:v>
                </c:pt>
                <c:pt idx="158">
                  <c:v>13.543238398607388</c:v>
                </c:pt>
                <c:pt idx="159">
                  <c:v>13.611998983384423</c:v>
                </c:pt>
                <c:pt idx="160">
                  <c:v>13.680575994988333</c:v>
                </c:pt>
                <c:pt idx="161">
                  <c:v>13.748968881089622</c:v>
                </c:pt>
                <c:pt idx="162">
                  <c:v>13.817177084987803</c:v>
                </c:pt>
                <c:pt idx="163">
                  <c:v>13.885200046211564</c:v>
                </c:pt>
                <c:pt idx="164">
                  <c:v>13.953037201104959</c:v>
                </c:pt>
                <c:pt idx="165">
                  <c:v>14.020687983399577</c:v>
                </c:pt>
                <c:pt idx="166">
                  <c:v>14.088151824772732</c:v>
                </c:pt>
                <c:pt idx="167">
                  <c:v>14.155428155391672</c:v>
                </c:pt>
                <c:pt idx="168">
                  <c:v>14.222516404443878</c:v>
                </c:pt>
                <c:pt idx="169">
                  <c:v>14.289416000653507</c:v>
                </c:pt>
                <c:pt idx="170">
                  <c:v>14.35612637278404</c:v>
                </c:pt>
                <c:pt idx="171">
                  <c:v>14.422646950127257</c:v>
                </c:pt>
                <c:pt idx="172">
                  <c:v>14.48897716297861</c:v>
                </c:pt>
                <c:pt idx="173">
                  <c:v>14.555116443099141</c:v>
                </c:pt>
                <c:pt idx="174">
                  <c:v>14.621064224164034</c:v>
                </c:pt>
                <c:pt idx="175">
                  <c:v>14.686819942197973</c:v>
                </c:pt>
                <c:pt idx="176">
                  <c:v>14.752383035997424</c:v>
                </c:pt>
                <c:pt idx="177">
                  <c:v>14.817752947540002</c:v>
                </c:pt>
                <c:pt idx="178">
                  <c:v>14.88292912238108</c:v>
                </c:pt>
                <c:pt idx="179">
                  <c:v>14.947911010037799</c:v>
                </c:pt>
                <c:pt idx="180">
                  <c:v>15.012698064360659</c:v>
                </c:pt>
                <c:pt idx="181">
                  <c:v>15.077289743892855</c:v>
                </c:pt>
                <c:pt idx="182">
                  <c:v>15.141685512217542</c:v>
                </c:pt>
                <c:pt idx="183">
                  <c:v>15.205884838293203</c:v>
                </c:pt>
                <c:pt idx="184">
                  <c:v>15.269887196777322</c:v>
                </c:pt>
                <c:pt idx="185">
                  <c:v>15.333692068338523</c:v>
                </c:pt>
                <c:pt idx="186">
                  <c:v>15.397298939957388</c:v>
                </c:pt>
                <c:pt idx="187">
                  <c:v>15.460707305216127</c:v>
                </c:pt>
                <c:pt idx="188">
                  <c:v>15.52391666457731</c:v>
                </c:pt>
                <c:pt idx="189">
                  <c:v>15.586926525651831</c:v>
                </c:pt>
                <c:pt idx="190">
                  <c:v>15.649736403456313</c:v>
                </c:pt>
                <c:pt idx="191">
                  <c:v>15.712345820660145</c:v>
                </c:pt>
                <c:pt idx="192">
                  <c:v>15.774754307822345</c:v>
                </c:pt>
                <c:pt idx="193">
                  <c:v>15.836961403618425</c:v>
                </c:pt>
                <c:pt idx="194">
                  <c:v>15.898966655057478</c:v>
                </c:pt>
                <c:pt idx="195">
                  <c:v>15.960769617689662</c:v>
                </c:pt>
                <c:pt idx="196">
                  <c:v>16.022369855804261</c:v>
                </c:pt>
                <c:pt idx="197">
                  <c:v>16.083766942618546</c:v>
                </c:pt>
                <c:pt idx="198">
                  <c:v>16.144960460457575</c:v>
                </c:pt>
                <c:pt idx="199">
                  <c:v>16.205950000925181</c:v>
                </c:pt>
                <c:pt idx="200">
                  <c:v>16.266735165066269</c:v>
                </c:pt>
                <c:pt idx="201">
                  <c:v>16.327315563520646</c:v>
                </c:pt>
                <c:pt idx="202">
                  <c:v>16.38769081666856</c:v>
                </c:pt>
                <c:pt idx="203">
                  <c:v>16.447860554768116</c:v>
                </c:pt>
                <c:pt idx="204">
                  <c:v>16.507824418084756</c:v>
                </c:pt>
                <c:pt idx="205">
                  <c:v>16.567582057012977</c:v>
                </c:pt>
                <c:pt idx="206">
                  <c:v>16.627133132190465</c:v>
                </c:pt>
                <c:pt idx="207">
                  <c:v>16.686477314604804</c:v>
                </c:pt>
                <c:pt idx="208">
                  <c:v>16.745614285692955</c:v>
                </c:pt>
                <c:pt idx="209">
                  <c:v>16.804543737433637</c:v>
                </c:pt>
                <c:pt idx="210">
                  <c:v>16.863265372432821</c:v>
                </c:pt>
                <c:pt idx="211">
                  <c:v>16.921778904002455</c:v>
                </c:pt>
                <c:pt idx="212">
                  <c:v>16.98008405623262</c:v>
                </c:pt>
                <c:pt idx="213">
                  <c:v>17.038180564057235</c:v>
                </c:pt>
                <c:pt idx="214">
                  <c:v>17.09606817331353</c:v>
                </c:pt>
                <c:pt idx="215">
                  <c:v>17.153746640795358</c:v>
                </c:pt>
                <c:pt idx="216">
                  <c:v>17.211215734300598</c:v>
                </c:pt>
                <c:pt idx="217">
                  <c:v>17.268475232672692</c:v>
                </c:pt>
                <c:pt idx="218">
                  <c:v>17.325524925836564</c:v>
                </c:pt>
                <c:pt idx="219">
                  <c:v>17.382364614829001</c:v>
                </c:pt>
                <c:pt idx="220">
                  <c:v>17.438994111823657</c:v>
                </c:pt>
                <c:pt idx="221">
                  <c:v>17.495413240150842</c:v>
                </c:pt>
                <c:pt idx="222">
                  <c:v>17.551621834312215</c:v>
                </c:pt>
                <c:pt idx="223">
                  <c:v>17.607619739990518</c:v>
                </c:pt>
                <c:pt idx="224">
                  <c:v>17.6634068140545</c:v>
                </c:pt>
                <c:pt idx="225">
                  <c:v>17.718982924559143</c:v>
                </c:pt>
                <c:pt idx="226">
                  <c:v>17.774347950741355</c:v>
                </c:pt>
                <c:pt idx="227">
                  <c:v>17.829501783011228</c:v>
                </c:pt>
                <c:pt idx="228">
                  <c:v>17.884444322938993</c:v>
                </c:pt>
                <c:pt idx="229">
                  <c:v>17.939175483237815</c:v>
                </c:pt>
                <c:pt idx="230">
                  <c:v>17.993695187742532</c:v>
                </c:pt>
                <c:pt idx="231">
                  <c:v>18.048003371384464</c:v>
                </c:pt>
                <c:pt idx="232">
                  <c:v>18.102099980162425</c:v>
                </c:pt>
                <c:pt idx="233">
                  <c:v>18.155984971110026</c:v>
                </c:pt>
                <c:pt idx="234">
                  <c:v>18.209658312259407</c:v>
                </c:pt>
                <c:pt idx="235">
                  <c:v>18.263119982601513</c:v>
                </c:pt>
                <c:pt idx="236">
                  <c:v>18.316369972043002</c:v>
                </c:pt>
                <c:pt idx="237">
                  <c:v>18.369408281359927</c:v>
                </c:pt>
                <c:pt idx="238">
                  <c:v>18.422234922148256</c:v>
                </c:pt>
                <c:pt idx="239">
                  <c:v>18.474849916771383</c:v>
                </c:pt>
                <c:pt idx="240">
                  <c:v>18.527253298304704</c:v>
                </c:pt>
                <c:pt idx="241">
                  <c:v>18.579445110477355</c:v>
                </c:pt>
                <c:pt idx="242">
                  <c:v>18.631425407611243</c:v>
                </c:pt>
                <c:pt idx="243">
                  <c:v>18.683194254557424</c:v>
                </c:pt>
                <c:pt idx="244">
                  <c:v>18.734751726629977</c:v>
                </c:pt>
                <c:pt idx="245">
                  <c:v>18.786097909537407</c:v>
                </c:pt>
                <c:pt idx="246">
                  <c:v>18.837232899311733</c:v>
                </c:pt>
                <c:pt idx="247">
                  <c:v>18.88815680223529</c:v>
                </c:pt>
                <c:pt idx="248">
                  <c:v>18.938869734765401</c:v>
                </c:pt>
                <c:pt idx="249">
                  <c:v>18.989371823456931</c:v>
                </c:pt>
                <c:pt idx="250">
                  <c:v>19.039663204882885</c:v>
                </c:pt>
                <c:pt idx="251">
                  <c:v>19.08974402555306</c:v>
                </c:pt>
                <c:pt idx="252">
                  <c:v>19.139614441830908</c:v>
                </c:pt>
                <c:pt idx="253">
                  <c:v>19.189274619848625</c:v>
                </c:pt>
                <c:pt idx="254">
                  <c:v>19.238724735420586</c:v>
                </c:pt>
                <c:pt idx="255">
                  <c:v>19.287964973955191</c:v>
                </c:pt>
                <c:pt idx="256">
                  <c:v>19.336995530365186</c:v>
                </c:pt>
                <c:pt idx="257">
                  <c:v>19.385816608976565</c:v>
                </c:pt>
                <c:pt idx="258">
                  <c:v>19.434428423436085</c:v>
                </c:pt>
                <c:pt idx="259">
                  <c:v>19.482831196617497</c:v>
                </c:pt>
                <c:pt idx="260">
                  <c:v>19.531025160526553</c:v>
                </c:pt>
                <c:pt idx="261">
                  <c:v>19.579010556204857</c:v>
                </c:pt>
                <c:pt idx="262">
                  <c:v>19.626787633632603</c:v>
                </c:pt>
                <c:pt idx="263">
                  <c:v>19.67435665163033</c:v>
                </c:pt>
                <c:pt idx="264">
                  <c:v>19.721717877759673</c:v>
                </c:pt>
                <c:pt idx="265">
                  <c:v>19.768871588223245</c:v>
                </c:pt>
                <c:pt idx="266">
                  <c:v>19.815818067763665</c:v>
                </c:pt>
                <c:pt idx="267">
                  <c:v>19.862557609561808</c:v>
                </c:pt>
                <c:pt idx="268">
                  <c:v>19.909090515134341</c:v>
                </c:pt>
                <c:pt idx="269">
                  <c:v>19.955417094230597</c:v>
                </c:pt>
                <c:pt idx="270">
                  <c:v>20.001537664728833</c:v>
                </c:pt>
              </c:numCache>
            </c:numRef>
          </c:xVal>
          <c:yVal>
            <c:numRef>
              <c:f>'21ft'!$G$19:$G$289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'21ft'!$H$18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0.11277579485671269</c:v>
                </c:pt>
                <c:pt idx="2">
                  <c:v>0.2249268209538493</c:v>
                </c:pt>
                <c:pt idx="3">
                  <c:v>0.33646304340350341</c:v>
                </c:pt>
                <c:pt idx="4">
                  <c:v>0.44739422077643809</c:v>
                </c:pt>
                <c:pt idx="5">
                  <c:v>0.55772991067650701</c:v>
                </c:pt>
                <c:pt idx="6">
                  <c:v>0.66747947511903594</c:v>
                </c:pt>
                <c:pt idx="7">
                  <c:v>0.77665208572101563</c:v>
                </c:pt>
                <c:pt idx="8">
                  <c:v>0.88525672871058148</c:v>
                </c:pt>
                <c:pt idx="9">
                  <c:v>0.99330220976289718</c:v>
                </c:pt>
                <c:pt idx="10">
                  <c:v>1.100797158669224</c:v>
                </c:pt>
                <c:pt idx="11">
                  <c:v>1.2077500338456353</c:v>
                </c:pt>
                <c:pt idx="12">
                  <c:v>1.3141691266875346</c:v>
                </c:pt>
                <c:pt idx="13">
                  <c:v>1.4200625657758497</c:v>
                </c:pt>
                <c:pt idx="14">
                  <c:v>1.5254383209404982</c:v>
                </c:pt>
                <c:pt idx="15">
                  <c:v>1.6303042071864686</c:v>
                </c:pt>
                <c:pt idx="16">
                  <c:v>1.7346678884876097</c:v>
                </c:pt>
                <c:pt idx="17">
                  <c:v>1.8385368814529941</c:v>
                </c:pt>
                <c:pt idx="18">
                  <c:v>1.9419185588704972</c:v>
                </c:pt>
                <c:pt idx="19">
                  <c:v>2.0448201531320249</c:v>
                </c:pt>
                <c:pt idx="20">
                  <c:v>2.1472487595446239</c:v>
                </c:pt>
                <c:pt idx="21">
                  <c:v>2.2492113395315223</c:v>
                </c:pt>
                <c:pt idx="22">
                  <c:v>2.350714723726961</c:v>
                </c:pt>
                <c:pt idx="23">
                  <c:v>2.451765614968517</c:v>
                </c:pt>
                <c:pt idx="24">
                  <c:v>2.5523705911904457</c:v>
                </c:pt>
                <c:pt idx="25">
                  <c:v>2.6525361082214238</c:v>
                </c:pt>
                <c:pt idx="26">
                  <c:v>2.7522685024899203</c:v>
                </c:pt>
                <c:pt idx="27">
                  <c:v>2.8515739936402915</c:v>
                </c:pt>
                <c:pt idx="28">
                  <c:v>2.9504586870625564</c:v>
                </c:pt>
                <c:pt idx="29">
                  <c:v>3.0489285763386831</c:v>
                </c:pt>
                <c:pt idx="30">
                  <c:v>3.1469895456081036</c:v>
                </c:pt>
                <c:pt idx="31">
                  <c:v>3.2446473718550495</c:v>
                </c:pt>
                <c:pt idx="32">
                  <c:v>3.3419077271202</c:v>
                </c:pt>
                <c:pt idx="33">
                  <c:v>3.4387761806390302</c:v>
                </c:pt>
                <c:pt idx="34">
                  <c:v>3.535258200909142</c:v>
                </c:pt>
                <c:pt idx="35">
                  <c:v>3.6313591576887769</c:v>
                </c:pt>
                <c:pt idx="36">
                  <c:v>3.7270843239286124</c:v>
                </c:pt>
                <c:pt idx="37">
                  <c:v>3.8224388776388669</c:v>
                </c:pt>
                <c:pt idx="38">
                  <c:v>3.917427903693647</c:v>
                </c:pt>
                <c:pt idx="39">
                  <c:v>4.0120563955744117</c:v>
                </c:pt>
                <c:pt idx="40">
                  <c:v>4.1063292570543402</c:v>
                </c:pt>
                <c:pt idx="41">
                  <c:v>4.2002513038253309</c:v>
                </c:pt>
                <c:pt idx="42">
                  <c:v>4.2938272650692895</c:v>
                </c:pt>
                <c:pt idx="43">
                  <c:v>4.3870617849753142</c:v>
                </c:pt>
                <c:pt idx="44">
                  <c:v>4.4799594242043117</c:v>
                </c:pt>
                <c:pt idx="45">
                  <c:v>4.5725246613025394</c:v>
                </c:pt>
                <c:pt idx="46">
                  <c:v>4.6647618940655065</c:v>
                </c:pt>
                <c:pt idx="47">
                  <c:v>4.7566754408536314</c:v>
                </c:pt>
                <c:pt idx="48">
                  <c:v>4.8482695418609989</c:v>
                </c:pt>
                <c:pt idx="49">
                  <c:v>4.9395483603385202</c:v>
                </c:pt>
                <c:pt idx="50">
                  <c:v>5.0305159837727684</c:v>
                </c:pt>
                <c:pt idx="51">
                  <c:v>5.1211764250217149</c:v>
                </c:pt>
                <c:pt idx="52">
                  <c:v>5.2115336234085712</c:v>
                </c:pt>
                <c:pt idx="53">
                  <c:v>5.3015914457749043</c:v>
                </c:pt>
                <c:pt idx="54">
                  <c:v>5.391353687494167</c:v>
                </c:pt>
                <c:pt idx="55">
                  <c:v>5.4808240734467653</c:v>
                </c:pt>
                <c:pt idx="56">
                  <c:v>5.5700062589577541</c:v>
                </c:pt>
                <c:pt idx="57">
                  <c:v>5.6589038306982484</c:v>
                </c:pt>
                <c:pt idx="58">
                  <c:v>5.7475203075516044</c:v>
                </c:pt>
                <c:pt idx="59">
                  <c:v>5.8358591414454244</c:v>
                </c:pt>
                <c:pt idx="60">
                  <c:v>5.9239237181504221</c:v>
                </c:pt>
                <c:pt idx="61">
                  <c:v>6.0117173580471777</c:v>
                </c:pt>
                <c:pt idx="62">
                  <c:v>6.0992433168618021</c:v>
                </c:pt>
                <c:pt idx="63">
                  <c:v>6.1865047863715388</c:v>
                </c:pt>
                <c:pt idx="64">
                  <c:v>6.273504895081313</c:v>
                </c:pt>
                <c:pt idx="65">
                  <c:v>6.3602467088722499</c:v>
                </c:pt>
                <c:pt idx="66">
                  <c:v>6.4467332316231873</c:v>
                </c:pt>
                <c:pt idx="67">
                  <c:v>6.5329674058062031</c:v>
                </c:pt>
                <c:pt idx="68">
                  <c:v>6.6189521130571993</c:v>
                </c:pt>
                <c:pt idx="69">
                  <c:v>6.7046901747225807</c:v>
                </c:pt>
                <c:pt idx="70">
                  <c:v>6.7901843523830863</c:v>
                </c:pt>
                <c:pt idx="71">
                  <c:v>6.8754373483558346</c:v>
                </c:pt>
                <c:pt idx="72">
                  <c:v>6.9604518061756728</c:v>
                </c:pt>
                <c:pt idx="73">
                  <c:v>7.0452303110569137</c:v>
                </c:pt>
                <c:pt idx="74">
                  <c:v>7.129775390336583</c:v>
                </c:pt>
                <c:pt idx="75">
                  <c:v>7.2140895139002996</c:v>
                </c:pt>
                <c:pt idx="76">
                  <c:v>7.2981750945919392</c:v>
                </c:pt>
                <c:pt idx="77">
                  <c:v>7.3820344886082481</c:v>
                </c:pt>
                <c:pt idx="78">
                  <c:v>7.465669995879586</c:v>
                </c:pt>
                <c:pt idx="79">
                  <c:v>7.5490838604380075</c:v>
                </c:pt>
                <c:pt idx="80">
                  <c:v>7.6322782707738961</c:v>
                </c:pt>
                <c:pt idx="81">
                  <c:v>7.7152553601823941</c:v>
                </c:pt>
                <c:pt idx="82">
                  <c:v>7.7980172071008793</c:v>
                </c:pt>
                <c:pt idx="83">
                  <c:v>7.880565835438758</c:v>
                </c:pt>
                <c:pt idx="84">
                  <c:v>7.9629032149008614</c:v>
                </c:pt>
                <c:pt idx="85">
                  <c:v>8.0450312613057271</c:v>
                </c:pt>
                <c:pt idx="86">
                  <c:v>8.1269518369000799</c:v>
                </c:pt>
                <c:pt idx="87">
                  <c:v>8.2086667506708135</c:v>
                </c:pt>
                <c:pt idx="88">
                  <c:v>8.2901777586557799</c:v>
                </c:pt>
                <c:pt idx="89">
                  <c:v>8.3714865642547007</c:v>
                </c:pt>
                <c:pt idx="90">
                  <c:v>8.4525948185415043</c:v>
                </c:pt>
                <c:pt idx="91">
                  <c:v>8.5335041205793765</c:v>
                </c:pt>
                <c:pt idx="92">
                  <c:v>8.6142160177398104</c:v>
                </c:pt>
                <c:pt idx="93">
                  <c:v>8.6947320060269142</c:v>
                </c:pt>
                <c:pt idx="94">
                  <c:v>8.775053530408222</c:v>
                </c:pt>
                <c:pt idx="95">
                  <c:v>8.855181985153207</c:v>
                </c:pt>
                <c:pt idx="96">
                  <c:v>8.9351187141806747</c:v>
                </c:pt>
                <c:pt idx="97">
                  <c:v>9.0148650114161768</c:v>
                </c:pt>
                <c:pt idx="98">
                  <c:v>9.0944221211605285</c:v>
                </c:pt>
                <c:pt idx="99">
                  <c:v>9.1737912384704678</c:v>
                </c:pt>
                <c:pt idx="100">
                  <c:v>9.2529735095524366</c:v>
                </c:pt>
                <c:pt idx="101">
                  <c:v>9.331970032170414</c:v>
                </c:pt>
                <c:pt idx="102">
                  <c:v>9.41078185606864</c:v>
                </c:pt>
                <c:pt idx="103">
                  <c:v>9.4894099834100185</c:v>
                </c:pt>
                <c:pt idx="104">
                  <c:v>9.5678553692309052</c:v>
                </c:pt>
                <c:pt idx="105">
                  <c:v>9.646118921912894</c:v>
                </c:pt>
                <c:pt idx="106">
                  <c:v>9.7242015036721607</c:v>
                </c:pt>
                <c:pt idx="107">
                  <c:v>9.802103931066787</c:v>
                </c:pt>
                <c:pt idx="108">
                  <c:v>9.8798269755224606</c:v>
                </c:pt>
                <c:pt idx="109">
                  <c:v>9.9573713638767938</c:v>
                </c:pt>
                <c:pt idx="110">
                  <c:v>10.034737778942448</c:v>
                </c:pt>
                <c:pt idx="111">
                  <c:v>10.111926860089147</c:v>
                </c:pt>
                <c:pt idx="112">
                  <c:v>10.188939203844569</c:v>
                </c:pt>
                <c:pt idx="113">
                  <c:v>10.265775364514003</c:v>
                </c:pt>
                <c:pt idx="114">
                  <c:v>10.342435854818575</c:v>
                </c:pt>
                <c:pt idx="115">
                  <c:v>10.418921146551764</c:v>
                </c:pt>
                <c:pt idx="116">
                  <c:v>10.495231671253816</c:v>
                </c:pt>
                <c:pt idx="117">
                  <c:v>10.571367820903616</c:v>
                </c:pt>
                <c:pt idx="118">
                  <c:v>10.647329948627451</c:v>
                </c:pt>
                <c:pt idx="119">
                  <c:v>10.723118369424075</c:v>
                </c:pt>
                <c:pt idx="120">
                  <c:v>10.798733360905361</c:v>
                </c:pt>
                <c:pt idx="121">
                  <c:v>10.874175164051808</c:v>
                </c:pt>
                <c:pt idx="122">
                  <c:v>10.949443983982071</c:v>
                </c:pt>
                <c:pt idx="123">
                  <c:v>11.024539990735661</c:v>
                </c:pt>
                <c:pt idx="124">
                  <c:v>11.099463320067876</c:v>
                </c:pt>
                <c:pt idx="125">
                  <c:v>11.174214074256023</c:v>
                </c:pt>
                <c:pt idx="126">
                  <c:v>11.248792322915925</c:v>
                </c:pt>
                <c:pt idx="127">
                  <c:v>11.323198103827705</c:v>
                </c:pt>
                <c:pt idx="128">
                  <c:v>11.397431423769765</c:v>
                </c:pt>
                <c:pt idx="129">
                  <c:v>11.471492259359941</c:v>
                </c:pt>
                <c:pt idx="130">
                  <c:v>11.545380557902728</c:v>
                </c:pt>
                <c:pt idx="131">
                  <c:v>11.619096238241516</c:v>
                </c:pt>
                <c:pt idx="132">
                  <c:v>11.692639191614745</c:v>
                </c:pt>
                <c:pt idx="133">
                  <c:v>11.766009282514929</c:v>
                </c:pt>
                <c:pt idx="134">
                  <c:v>11.839206349549476</c:v>
                </c:pt>
                <c:pt idx="135">
                  <c:v>11.912230206302272</c:v>
                </c:pt>
                <c:pt idx="136">
                  <c:v>11.985080642194996</c:v>
                </c:pt>
                <c:pt idx="137">
                  <c:v>12.057757423347191</c:v>
                </c:pt>
                <c:pt idx="138">
                  <c:v>12.130260293434112</c:v>
                </c:pt>
                <c:pt idx="139">
                  <c:v>12.202588974541412</c:v>
                </c:pt>
                <c:pt idx="140">
                  <c:v>12.274743168015766</c:v>
                </c:pt>
                <c:pt idx="141">
                  <c:v>12.346722555310579</c:v>
                </c:pt>
                <c:pt idx="142">
                  <c:v>12.41852679882594</c:v>
                </c:pt>
                <c:pt idx="143">
                  <c:v>12.490155542742039</c:v>
                </c:pt>
                <c:pt idx="144">
                  <c:v>12.561608413845294</c:v>
                </c:pt>
                <c:pt idx="145">
                  <c:v>12.632885022346498</c:v>
                </c:pt>
                <c:pt idx="146">
                  <c:v>12.703984962690315</c:v>
                </c:pt>
                <c:pt idx="147">
                  <c:v>12.774907814355506</c:v>
                </c:pt>
                <c:pt idx="148">
                  <c:v>12.845653142645311</c:v>
                </c:pt>
                <c:pt idx="149">
                  <c:v>12.916220499467455</c:v>
                </c:pt>
                <c:pt idx="150">
                  <c:v>12.986609424103278</c:v>
                </c:pt>
                <c:pt idx="151">
                  <c:v>13.05681944396555</c:v>
                </c:pt>
                <c:pt idx="152">
                  <c:v>13.126850075344548</c:v>
                </c:pt>
                <c:pt idx="153">
                  <c:v>13.196700824142036</c:v>
                </c:pt>
                <c:pt idx="154">
                  <c:v>13.266371186592799</c:v>
                </c:pt>
                <c:pt idx="155">
                  <c:v>13.335860649973448</c:v>
                </c:pt>
                <c:pt idx="156">
                  <c:v>13.405168693298224</c:v>
                </c:pt>
                <c:pt idx="157">
                  <c:v>13.47429478800159</c:v>
                </c:pt>
                <c:pt idx="158">
                  <c:v>13.543238398607388</c:v>
                </c:pt>
                <c:pt idx="159">
                  <c:v>13.611998983384423</c:v>
                </c:pt>
                <c:pt idx="160">
                  <c:v>13.680575994988333</c:v>
                </c:pt>
                <c:pt idx="161">
                  <c:v>13.748968881089622</c:v>
                </c:pt>
                <c:pt idx="162">
                  <c:v>13.817177084987803</c:v>
                </c:pt>
                <c:pt idx="163">
                  <c:v>13.885200046211564</c:v>
                </c:pt>
                <c:pt idx="164">
                  <c:v>13.953037201104959</c:v>
                </c:pt>
                <c:pt idx="165">
                  <c:v>14.020687983399577</c:v>
                </c:pt>
                <c:pt idx="166">
                  <c:v>14.088151824772732</c:v>
                </c:pt>
                <c:pt idx="167">
                  <c:v>14.155428155391672</c:v>
                </c:pt>
                <c:pt idx="168">
                  <c:v>14.222516404443878</c:v>
                </c:pt>
                <c:pt idx="169">
                  <c:v>14.289416000653507</c:v>
                </c:pt>
                <c:pt idx="170">
                  <c:v>14.35612637278404</c:v>
                </c:pt>
                <c:pt idx="171">
                  <c:v>14.422646950127257</c:v>
                </c:pt>
                <c:pt idx="172">
                  <c:v>14.48897716297861</c:v>
                </c:pt>
                <c:pt idx="173">
                  <c:v>14.555116443099141</c:v>
                </c:pt>
                <c:pt idx="174">
                  <c:v>14.621064224164034</c:v>
                </c:pt>
                <c:pt idx="175">
                  <c:v>14.686819942197973</c:v>
                </c:pt>
                <c:pt idx="176">
                  <c:v>14.752383035997424</c:v>
                </c:pt>
                <c:pt idx="177">
                  <c:v>14.817752947540002</c:v>
                </c:pt>
                <c:pt idx="178">
                  <c:v>14.88292912238108</c:v>
                </c:pt>
                <c:pt idx="179">
                  <c:v>14.947911010037799</c:v>
                </c:pt>
                <c:pt idx="180">
                  <c:v>15.012698064360659</c:v>
                </c:pt>
                <c:pt idx="181">
                  <c:v>15.077289743892855</c:v>
                </c:pt>
                <c:pt idx="182">
                  <c:v>15.141685512217542</c:v>
                </c:pt>
                <c:pt idx="183">
                  <c:v>15.205884838293203</c:v>
                </c:pt>
                <c:pt idx="184">
                  <c:v>15.269887196777322</c:v>
                </c:pt>
                <c:pt idx="185">
                  <c:v>15.333692068338523</c:v>
                </c:pt>
                <c:pt idx="186">
                  <c:v>15.397298939957388</c:v>
                </c:pt>
                <c:pt idx="187">
                  <c:v>15.460707305216127</c:v>
                </c:pt>
                <c:pt idx="188">
                  <c:v>15.52391666457731</c:v>
                </c:pt>
                <c:pt idx="189">
                  <c:v>15.586926525651831</c:v>
                </c:pt>
                <c:pt idx="190">
                  <c:v>15.649736403456313</c:v>
                </c:pt>
                <c:pt idx="191">
                  <c:v>15.712345820660145</c:v>
                </c:pt>
                <c:pt idx="192">
                  <c:v>15.774754307822345</c:v>
                </c:pt>
                <c:pt idx="193">
                  <c:v>15.836961403618425</c:v>
                </c:pt>
                <c:pt idx="194">
                  <c:v>15.898966655057478</c:v>
                </c:pt>
                <c:pt idx="195">
                  <c:v>15.960769617689662</c:v>
                </c:pt>
                <c:pt idx="196">
                  <c:v>16.022369855804261</c:v>
                </c:pt>
                <c:pt idx="197">
                  <c:v>16.083766942618546</c:v>
                </c:pt>
                <c:pt idx="198">
                  <c:v>16.144960460457575</c:v>
                </c:pt>
                <c:pt idx="199">
                  <c:v>16.205950000925181</c:v>
                </c:pt>
                <c:pt idx="200">
                  <c:v>16.266735165066269</c:v>
                </c:pt>
                <c:pt idx="201">
                  <c:v>16.327315563520646</c:v>
                </c:pt>
                <c:pt idx="202">
                  <c:v>16.38769081666856</c:v>
                </c:pt>
                <c:pt idx="203">
                  <c:v>16.447860554768116</c:v>
                </c:pt>
                <c:pt idx="204">
                  <c:v>16.507824418084756</c:v>
                </c:pt>
                <c:pt idx="205">
                  <c:v>16.567582057012977</c:v>
                </c:pt>
                <c:pt idx="206">
                  <c:v>16.627133132190465</c:v>
                </c:pt>
                <c:pt idx="207">
                  <c:v>16.686477314604804</c:v>
                </c:pt>
                <c:pt idx="208">
                  <c:v>16.745614285692955</c:v>
                </c:pt>
                <c:pt idx="209">
                  <c:v>16.804543737433637</c:v>
                </c:pt>
                <c:pt idx="210">
                  <c:v>16.863265372432821</c:v>
                </c:pt>
                <c:pt idx="211">
                  <c:v>16.921778904002455</c:v>
                </c:pt>
                <c:pt idx="212">
                  <c:v>16.98008405623262</c:v>
                </c:pt>
                <c:pt idx="213">
                  <c:v>17.038180564057235</c:v>
                </c:pt>
                <c:pt idx="214">
                  <c:v>17.09606817331353</c:v>
                </c:pt>
                <c:pt idx="215">
                  <c:v>17.153746640795358</c:v>
                </c:pt>
                <c:pt idx="216">
                  <c:v>17.211215734300598</c:v>
                </c:pt>
                <c:pt idx="217">
                  <c:v>17.268475232672692</c:v>
                </c:pt>
                <c:pt idx="218">
                  <c:v>17.325524925836564</c:v>
                </c:pt>
                <c:pt idx="219">
                  <c:v>17.382364614829001</c:v>
                </c:pt>
                <c:pt idx="220">
                  <c:v>17.438994111823657</c:v>
                </c:pt>
                <c:pt idx="221">
                  <c:v>17.495413240150842</c:v>
                </c:pt>
                <c:pt idx="222">
                  <c:v>17.551621834312215</c:v>
                </c:pt>
                <c:pt idx="223">
                  <c:v>17.607619739990518</c:v>
                </c:pt>
                <c:pt idx="224">
                  <c:v>17.6634068140545</c:v>
                </c:pt>
                <c:pt idx="225">
                  <c:v>17.718982924559143</c:v>
                </c:pt>
                <c:pt idx="226">
                  <c:v>17.774347950741355</c:v>
                </c:pt>
                <c:pt idx="227">
                  <c:v>17.829501783011228</c:v>
                </c:pt>
                <c:pt idx="228">
                  <c:v>17.884444322938993</c:v>
                </c:pt>
                <c:pt idx="229">
                  <c:v>17.939175483237815</c:v>
                </c:pt>
                <c:pt idx="230">
                  <c:v>17.993695187742532</c:v>
                </c:pt>
                <c:pt idx="231">
                  <c:v>18.048003371384464</c:v>
                </c:pt>
                <c:pt idx="232">
                  <c:v>18.102099980162425</c:v>
                </c:pt>
                <c:pt idx="233">
                  <c:v>18.155984971110026</c:v>
                </c:pt>
                <c:pt idx="234">
                  <c:v>18.209658312259407</c:v>
                </c:pt>
                <c:pt idx="235">
                  <c:v>18.263119982601513</c:v>
                </c:pt>
                <c:pt idx="236">
                  <c:v>18.316369972043002</c:v>
                </c:pt>
                <c:pt idx="237">
                  <c:v>18.369408281359927</c:v>
                </c:pt>
                <c:pt idx="238">
                  <c:v>18.422234922148256</c:v>
                </c:pt>
                <c:pt idx="239">
                  <c:v>18.474849916771383</c:v>
                </c:pt>
                <c:pt idx="240">
                  <c:v>18.527253298304704</c:v>
                </c:pt>
                <c:pt idx="241">
                  <c:v>18.579445110477355</c:v>
                </c:pt>
                <c:pt idx="242">
                  <c:v>18.631425407611243</c:v>
                </c:pt>
                <c:pt idx="243">
                  <c:v>18.683194254557424</c:v>
                </c:pt>
                <c:pt idx="244">
                  <c:v>18.734751726629977</c:v>
                </c:pt>
                <c:pt idx="245">
                  <c:v>18.786097909537407</c:v>
                </c:pt>
                <c:pt idx="246">
                  <c:v>18.837232899311733</c:v>
                </c:pt>
                <c:pt idx="247">
                  <c:v>18.88815680223529</c:v>
                </c:pt>
                <c:pt idx="248">
                  <c:v>18.938869734765401</c:v>
                </c:pt>
                <c:pt idx="249">
                  <c:v>18.989371823456931</c:v>
                </c:pt>
                <c:pt idx="250">
                  <c:v>19.039663204882885</c:v>
                </c:pt>
                <c:pt idx="251">
                  <c:v>19.08974402555306</c:v>
                </c:pt>
                <c:pt idx="252">
                  <c:v>19.139614441830908</c:v>
                </c:pt>
                <c:pt idx="253">
                  <c:v>19.189274619848625</c:v>
                </c:pt>
                <c:pt idx="254">
                  <c:v>19.238724735420586</c:v>
                </c:pt>
                <c:pt idx="255">
                  <c:v>19.287964973955191</c:v>
                </c:pt>
                <c:pt idx="256">
                  <c:v>19.336995530365186</c:v>
                </c:pt>
                <c:pt idx="257">
                  <c:v>19.385816608976565</c:v>
                </c:pt>
                <c:pt idx="258">
                  <c:v>19.434428423436085</c:v>
                </c:pt>
                <c:pt idx="259">
                  <c:v>19.482831196617497</c:v>
                </c:pt>
                <c:pt idx="260">
                  <c:v>19.531025160526553</c:v>
                </c:pt>
                <c:pt idx="261">
                  <c:v>19.579010556204857</c:v>
                </c:pt>
                <c:pt idx="262">
                  <c:v>19.626787633632603</c:v>
                </c:pt>
                <c:pt idx="263">
                  <c:v>19.67435665163033</c:v>
                </c:pt>
                <c:pt idx="264">
                  <c:v>19.721717877759673</c:v>
                </c:pt>
                <c:pt idx="265">
                  <c:v>19.768871588223245</c:v>
                </c:pt>
                <c:pt idx="266">
                  <c:v>19.815818067763665</c:v>
                </c:pt>
                <c:pt idx="267">
                  <c:v>19.862557609561808</c:v>
                </c:pt>
                <c:pt idx="268">
                  <c:v>19.909090515134341</c:v>
                </c:pt>
                <c:pt idx="269">
                  <c:v>19.955417094230597</c:v>
                </c:pt>
                <c:pt idx="270">
                  <c:v>20.001537664728833</c:v>
                </c:pt>
              </c:numCache>
            </c:numRef>
          </c:xVal>
          <c:yVal>
            <c:numRef>
              <c:f>'21ft'!$H$19:$H$289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38520"/>
        <c:axId val="620638912"/>
      </c:scatterChart>
      <c:valAx>
        <c:axId val="62063852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0638912"/>
        <c:crosses val="max"/>
        <c:crossBetween val="midCat"/>
        <c:majorUnit val="2"/>
      </c:valAx>
      <c:valAx>
        <c:axId val="62063891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063852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0.10497759176131671</c:v>
                </c:pt>
                <c:pt idx="2">
                  <c:v>0.2094700491899566</c:v>
                </c:pt>
                <c:pt idx="3">
                  <c:v>0.31348368386419878</c:v>
                </c:pt>
                <c:pt idx="4">
                  <c:v>0.41702469777981055</c:v>
                </c:pt>
                <c:pt idx="5">
                  <c:v>0.52009918577866265</c:v>
                </c:pt>
                <c:pt idx="6">
                  <c:v>0.62271313790627314</c:v>
                </c:pt>
                <c:pt idx="7">
                  <c:v>0.7248724417006448</c:v>
                </c:pt>
                <c:pt idx="8">
                  <c:v>0.82658288441466732</c:v>
                </c:pt>
                <c:pt idx="9">
                  <c:v>0.92785015517426428</c:v>
                </c:pt>
                <c:pt idx="10">
                  <c:v>1.0286798470743819</c:v>
                </c:pt>
                <c:pt idx="11">
                  <c:v>1.129077459214832</c:v>
                </c:pt>
                <c:pt idx="12">
                  <c:v>1.2290483986779257</c:v>
                </c:pt>
                <c:pt idx="13">
                  <c:v>1.3285979824497571</c:v>
                </c:pt>
                <c:pt idx="14">
                  <c:v>1.427731439286928</c:v>
                </c:pt>
                <c:pt idx="15">
                  <c:v>1.5264539115304336</c:v>
                </c:pt>
                <c:pt idx="16">
                  <c:v>1.6247704568683634</c:v>
                </c:pt>
                <c:pt idx="17">
                  <c:v>1.7226860500490127</c:v>
                </c:pt>
                <c:pt idx="18">
                  <c:v>1.8202055845459353</c:v>
                </c:pt>
                <c:pt idx="19">
                  <c:v>1.9173338741764145</c:v>
                </c:pt>
                <c:pt idx="20">
                  <c:v>2.0140756546747718</c:v>
                </c:pt>
                <c:pt idx="21">
                  <c:v>2.1104355852218828</c:v>
                </c:pt>
                <c:pt idx="22">
                  <c:v>2.2064182499322187</c:v>
                </c:pt>
                <c:pt idx="23">
                  <c:v>2.3020281592996792</c:v>
                </c:pt>
                <c:pt idx="24">
                  <c:v>2.3972697516034476</c:v>
                </c:pt>
                <c:pt idx="25">
                  <c:v>2.492147394275039</c:v>
                </c:pt>
                <c:pt idx="26">
                  <c:v>2.5866653852276862</c:v>
                </c:pt>
                <c:pt idx="27">
                  <c:v>2.6808279541491542</c:v>
                </c:pt>
                <c:pt idx="28">
                  <c:v>2.7746392637590462</c:v>
                </c:pt>
                <c:pt idx="29">
                  <c:v>2.8681034110316155</c:v>
                </c:pt>
                <c:pt idx="30">
                  <c:v>2.9612244283850733</c:v>
                </c:pt>
                <c:pt idx="31">
                  <c:v>3.0540062848383407</c:v>
                </c:pt>
                <c:pt idx="32">
                  <c:v>3.1464528871361641</c:v>
                </c:pt>
                <c:pt idx="33">
                  <c:v>3.2385680808434771</c:v>
                </c:pt>
                <c:pt idx="34">
                  <c:v>3.3303556514098713</c:v>
                </c:pt>
                <c:pt idx="35">
                  <c:v>3.4218193252049969</c:v>
                </c:pt>
                <c:pt idx="36">
                  <c:v>3.5129627705256996</c:v>
                </c:pt>
                <c:pt idx="37">
                  <c:v>3.6037895985756636</c:v>
                </c:pt>
                <c:pt idx="38">
                  <c:v>3.6943033644183103</c:v>
                </c:pt>
                <c:pt idx="39">
                  <c:v>3.7845075679036775</c:v>
                </c:pt>
                <c:pt idx="40">
                  <c:v>3.8744056545699808</c:v>
                </c:pt>
                <c:pt idx="41">
                  <c:v>3.9640010165205339</c:v>
                </c:pt>
                <c:pt idx="42">
                  <c:v>4.0532969932766898</c:v>
                </c:pt>
                <c:pt idx="43">
                  <c:v>4.1422968726074352</c:v>
                </c:pt>
                <c:pt idx="44">
                  <c:v>4.2310038913362655</c:v>
                </c:pt>
                <c:pt idx="45">
                  <c:v>4.3194212361259279</c:v>
                </c:pt>
                <c:pt idx="46">
                  <c:v>4.4075520442416281</c:v>
                </c:pt>
                <c:pt idx="47">
                  <c:v>4.4953994042932548</c:v>
                </c:pt>
                <c:pt idx="48">
                  <c:v>4.5829663569571828</c:v>
                </c:pt>
                <c:pt idx="49">
                  <c:v>4.6702558956781788</c:v>
                </c:pt>
                <c:pt idx="50">
                  <c:v>4.7572709673519373</c:v>
                </c:pt>
                <c:pt idx="51">
                  <c:v>4.8440144729887491</c:v>
                </c:pt>
                <c:pt idx="52">
                  <c:v>4.9304892683587989</c:v>
                </c:pt>
                <c:pt idx="53">
                  <c:v>5.0166981646195659</c:v>
                </c:pt>
                <c:pt idx="54">
                  <c:v>5.1026439289258096</c:v>
                </c:pt>
                <c:pt idx="55">
                  <c:v>5.1883292850225828</c:v>
                </c:pt>
                <c:pt idx="56">
                  <c:v>5.2737569138217317</c:v>
                </c:pt>
                <c:pt idx="57">
                  <c:v>5.3589294539623165</c:v>
                </c:pt>
                <c:pt idx="58">
                  <c:v>5.4438495023553779</c:v>
                </c:pt>
                <c:pt idx="59">
                  <c:v>5.5285196147134759</c:v>
                </c:pt>
                <c:pt idx="60">
                  <c:v>5.612942306065408</c:v>
                </c:pt>
                <c:pt idx="61">
                  <c:v>5.6971200512565101</c:v>
                </c:pt>
                <c:pt idx="62">
                  <c:v>5.78105528543494</c:v>
                </c:pt>
                <c:pt idx="63">
                  <c:v>5.8647504045243322</c:v>
                </c:pt>
                <c:pt idx="64">
                  <c:v>5.9482077656832057</c:v>
                </c:pt>
                <c:pt idx="65">
                  <c:v>6.0314296877515119</c:v>
                </c:pt>
                <c:pt idx="66">
                  <c:v>6.1144184516846805</c:v>
                </c:pt>
                <c:pt idx="67">
                  <c:v>6.1971763009755501</c:v>
                </c:pt>
                <c:pt idx="68">
                  <c:v>6.2797054420645306</c:v>
                </c:pt>
                <c:pt idx="69">
                  <c:v>6.3620080447383716</c:v>
                </c:pt>
                <c:pt idx="70">
                  <c:v>6.4440862425178809</c:v>
                </c:pt>
                <c:pt idx="71">
                  <c:v>6.5259421330349578</c:v>
                </c:pt>
                <c:pt idx="72">
                  <c:v>6.6075777783992828</c:v>
                </c:pt>
                <c:pt idx="73">
                  <c:v>6.6889952055550168</c:v>
                </c:pt>
                <c:pt idx="74">
                  <c:v>6.7701964066278526</c:v>
                </c:pt>
                <c:pt idx="75">
                  <c:v>6.8511833392627635</c:v>
                </c:pt>
                <c:pt idx="76">
                  <c:v>6.9319579269527898</c:v>
                </c:pt>
                <c:pt idx="77">
                  <c:v>7.012522059359207</c:v>
                </c:pt>
                <c:pt idx="78">
                  <c:v>7.0928775926234113</c:v>
                </c:pt>
                <c:pt idx="79">
                  <c:v>7.1730263496708595</c:v>
                </c:pt>
                <c:pt idx="80">
                  <c:v>7.2529701205074053</c:v>
                </c:pt>
                <c:pt idx="81">
                  <c:v>7.3327106625083669</c:v>
                </c:pt>
                <c:pt idx="82">
                  <c:v>7.4122497007006549</c:v>
                </c:pt>
                <c:pt idx="83">
                  <c:v>7.4915889280383094</c:v>
                </c:pt>
                <c:pt idx="84">
                  <c:v>7.5707300056717663</c:v>
                </c:pt>
                <c:pt idx="85">
                  <c:v>7.649674563211196</c:v>
                </c:pt>
                <c:pt idx="86">
                  <c:v>7.7284241989842482</c:v>
                </c:pt>
                <c:pt idx="87">
                  <c:v>7.8069804802885301</c:v>
                </c:pt>
                <c:pt idx="88">
                  <c:v>7.8853449436391543</c:v>
                </c:pt>
                <c:pt idx="89">
                  <c:v>7.9635190950116908</c:v>
                </c:pt>
                <c:pt idx="90">
                  <c:v>8.0415044100808473</c:v>
                </c:pt>
                <c:pt idx="91">
                  <c:v>8.1193023344552131</c:v>
                </c:pt>
                <c:pt idx="92">
                  <c:v>8.196914283908395</c:v>
                </c:pt>
                <c:pt idx="93">
                  <c:v>8.2743416446068672</c:v>
                </c:pt>
                <c:pt idx="94">
                  <c:v>8.3515857733348682</c:v>
                </c:pt>
                <c:pt idx="95">
                  <c:v>8.4286479977166593</c:v>
                </c:pt>
                <c:pt idx="96">
                  <c:v>8.5055296164364762</c:v>
                </c:pt>
                <c:pt idx="97">
                  <c:v>8.582231899456481</c:v>
                </c:pt>
                <c:pt idx="98">
                  <c:v>8.658756088233039</c:v>
                </c:pt>
                <c:pt idx="99">
                  <c:v>8.7351033959316258</c:v>
                </c:pt>
                <c:pt idx="100">
                  <c:v>8.8112750076406741</c:v>
                </c:pt>
                <c:pt idx="101">
                  <c:v>8.8872720805846637</c:v>
                </c:pt>
                <c:pt idx="102">
                  <c:v>8.9630957443367514</c:v>
                </c:pt>
                <c:pt idx="103">
                  <c:v>9.0387471010312375</c:v>
                </c:pt>
                <c:pt idx="104">
                  <c:v>9.1142272255761494</c:v>
                </c:pt>
                <c:pt idx="105">
                  <c:v>9.1895371658662288</c:v>
                </c:pt>
                <c:pt idx="106">
                  <c:v>9.2646779429965882</c:v>
                </c:pt>
                <c:pt idx="107">
                  <c:v>9.3396505514773107</c:v>
                </c:pt>
                <c:pt idx="108">
                  <c:v>9.4144559594492403</c:v>
                </c:pt>
                <c:pt idx="109">
                  <c:v>9.4890951089012194</c:v>
                </c:pt>
                <c:pt idx="110">
                  <c:v>9.5635689158890091</c:v>
                </c:pt>
                <c:pt idx="111">
                  <c:v>9.6378782707561186</c:v>
                </c:pt>
                <c:pt idx="112">
                  <c:v>9.712024038356768</c:v>
                </c:pt>
                <c:pt idx="113">
                  <c:v>9.7860070582811858</c:v>
                </c:pt>
                <c:pt idx="114">
                  <c:v>9.8598281450834371</c:v>
                </c:pt>
                <c:pt idx="115">
                  <c:v>9.9334880885119805</c:v>
                </c:pt>
                <c:pt idx="116">
                  <c:v>10.006987653743096</c:v>
                </c:pt>
                <c:pt idx="117">
                  <c:v>10.080327581617375</c:v>
                </c:pt>
                <c:pt idx="118">
                  <c:v>10.153508588879397</c:v>
                </c:pt>
                <c:pt idx="119">
                  <c:v>10.226531368420725</c:v>
                </c:pt>
                <c:pt idx="120">
                  <c:v>10.299396589526349</c:v>
                </c:pt>
                <c:pt idx="121">
                  <c:v>10.372104898124675</c:v>
                </c:pt>
                <c:pt idx="122">
                  <c:v>10.444656917041138</c:v>
                </c:pt>
                <c:pt idx="123">
                  <c:v>10.51705324625553</c:v>
                </c:pt>
                <c:pt idx="124">
                  <c:v>10.589294463163093</c:v>
                </c:pt>
                <c:pt idx="125">
                  <c:v>10.661381122839421</c:v>
                </c:pt>
                <c:pt idx="126">
                  <c:v>10.73331375830921</c:v>
                </c:pt>
                <c:pt idx="127">
                  <c:v>10.805092880818853</c:v>
                </c:pt>
                <c:pt idx="128">
                  <c:v>10.876718980112901</c:v>
                </c:pt>
                <c:pt idx="129">
                  <c:v>10.94819252471436</c:v>
                </c:pt>
                <c:pt idx="130">
                  <c:v>11.019513962208803</c:v>
                </c:pt>
                <c:pt idx="131">
                  <c:v>11.090683719532256</c:v>
                </c:pt>
                <c:pt idx="132">
                  <c:v>11.16170220326279</c:v>
                </c:pt>
                <c:pt idx="133">
                  <c:v>11.232569799915765</c:v>
                </c:pt>
                <c:pt idx="134">
                  <c:v>11.303286876242638</c:v>
                </c:pt>
                <c:pt idx="135">
                  <c:v>11.373853779533221</c:v>
                </c:pt>
                <c:pt idx="136">
                  <c:v>11.444270837921325</c:v>
                </c:pt>
                <c:pt idx="137">
                  <c:v>11.514538360693621</c:v>
                </c:pt>
                <c:pt idx="138">
                  <c:v>11.584656638601624</c:v>
                </c:pt>
                <c:pt idx="139">
                  <c:v>11.654625944176649</c:v>
                </c:pt>
                <c:pt idx="140">
                  <c:v>11.724446532047587</c:v>
                </c:pt>
                <c:pt idx="141">
                  <c:v>11.794118639261351</c:v>
                </c:pt>
                <c:pt idx="142">
                  <c:v>11.863642485605814</c:v>
                </c:pt>
                <c:pt idx="143">
                  <c:v>11.933018273935081</c:v>
                </c:pt>
                <c:pt idx="144">
                  <c:v>12.002246190496903</c:v>
                </c:pt>
                <c:pt idx="145">
                  <c:v>12.071326405262043</c:v>
                </c:pt>
                <c:pt idx="146">
                  <c:v>12.140259072255425</c:v>
                </c:pt>
                <c:pt idx="147">
                  <c:v>12.209044329888846</c:v>
                </c:pt>
                <c:pt idx="148">
                  <c:v>12.277682301295055</c:v>
                </c:pt>
                <c:pt idx="149">
                  <c:v>12.346173094663023</c:v>
                </c:pt>
                <c:pt idx="150">
                  <c:v>12.414516803574145</c:v>
                </c:pt>
                <c:pt idx="151">
                  <c:v>12.482713507339232</c:v>
                </c:pt>
                <c:pt idx="152">
                  <c:v>12.550763271336038</c:v>
                </c:pt>
                <c:pt idx="153">
                  <c:v>12.618666147347122</c:v>
                </c:pt>
                <c:pt idx="154">
                  <c:v>12.686422173897867</c:v>
                </c:pt>
                <c:pt idx="155">
                  <c:v>12.754031376594407</c:v>
                </c:pt>
                <c:pt idx="156">
                  <c:v>12.821493768461288</c:v>
                </c:pt>
                <c:pt idx="157">
                  <c:v>12.888809350278649</c:v>
                </c:pt>
                <c:pt idx="158">
                  <c:v>12.95597811091872</c:v>
                </c:pt>
                <c:pt idx="159">
                  <c:v>13.023000027681444</c:v>
                </c:pt>
                <c:pt idx="160">
                  <c:v>13.089875066629036</c:v>
                </c:pt>
                <c:pt idx="161">
                  <c:v>13.156603182919264</c:v>
                </c:pt>
                <c:pt idx="162">
                  <c:v>13.223184321137307</c:v>
                </c:pt>
                <c:pt idx="163">
                  <c:v>13.289618415625972</c:v>
                </c:pt>
                <c:pt idx="164">
                  <c:v>13.355905390814112</c:v>
                </c:pt>
                <c:pt idx="165">
                  <c:v>13.422045161543076</c:v>
                </c:pt>
                <c:pt idx="166">
                  <c:v>13.488037633391027</c:v>
                </c:pt>
                <c:pt idx="167">
                  <c:v>13.553882702994946</c:v>
                </c:pt>
                <c:pt idx="168">
                  <c:v>13.61958025837021</c:v>
                </c:pt>
                <c:pt idx="169">
                  <c:v>13.685130179227565</c:v>
                </c:pt>
                <c:pt idx="170">
                  <c:v>13.750532337287366</c:v>
                </c:pt>
                <c:pt idx="171">
                  <c:v>13.815786596590936</c:v>
                </c:pt>
                <c:pt idx="172">
                  <c:v>13.880892813808948</c:v>
                </c:pt>
                <c:pt idx="173">
                  <c:v>13.945850838546674</c:v>
                </c:pt>
                <c:pt idx="174">
                  <c:v>14.010660513646</c:v>
                </c:pt>
                <c:pt idx="175">
                  <c:v>14.075321675484101</c:v>
                </c:pt>
                <c:pt idx="176">
                  <c:v>14.139834154268678</c:v>
                </c:pt>
                <c:pt idx="177">
                  <c:v>14.204197774329643</c:v>
                </c:pt>
                <c:pt idx="178">
                  <c:v>14.268412354407181</c:v>
                </c:pt>
                <c:pt idx="179">
                  <c:v>14.332477707936098</c:v>
                </c:pt>
                <c:pt idx="180">
                  <c:v>14.39639364332638</c:v>
                </c:pt>
                <c:pt idx="181">
                  <c:v>14.460159964239885</c:v>
                </c:pt>
                <c:pt idx="182">
                  <c:v>14.523776469863119</c:v>
                </c:pt>
                <c:pt idx="183">
                  <c:v>14.587242955176013</c:v>
                </c:pt>
                <c:pt idx="184">
                  <c:v>14.650559211216677</c:v>
                </c:pt>
                <c:pt idx="185">
                  <c:v>14.71372502534205</c:v>
                </c:pt>
                <c:pt idx="186">
                  <c:v>14.776740181484429</c:v>
                </c:pt>
                <c:pt idx="187">
                  <c:v>14.839604460403827</c:v>
                </c:pt>
                <c:pt idx="188">
                  <c:v>14.902317639936127</c:v>
                </c:pt>
                <c:pt idx="189">
                  <c:v>14.964879495237014</c:v>
                </c:pt>
                <c:pt idx="190">
                  <c:v>15.027289799021645</c:v>
                </c:pt>
                <c:pt idx="191">
                  <c:v>15.08954832180005</c:v>
                </c:pt>
                <c:pt idx="192">
                  <c:v>15.151654832108251</c:v>
                </c:pt>
                <c:pt idx="193">
                  <c:v>15.213609096735082</c:v>
                </c:pt>
                <c:pt idx="194">
                  <c:v>15.275410880944699</c:v>
                </c:pt>
                <c:pt idx="195">
                  <c:v>15.337059948694797</c:v>
                </c:pt>
                <c:pt idx="196">
                  <c:v>15.398556062850506</c:v>
                </c:pt>
                <c:pt idx="197">
                  <c:v>15.459898985394</c:v>
                </c:pt>
                <c:pt idx="198">
                  <c:v>15.521088477629801</c:v>
                </c:pt>
                <c:pt idx="199">
                  <c:v>15.582124300385805</c:v>
                </c:pt>
                <c:pt idx="200">
                  <c:v>15.64300621421004</c:v>
                </c:pt>
                <c:pt idx="201">
                  <c:v>15.703733979563165</c:v>
                </c:pt>
                <c:pt idx="202">
                  <c:v>15.764307357006739</c:v>
                </c:pt>
                <c:pt idx="203">
                  <c:v>15.824726107387274</c:v>
                </c:pt>
                <c:pt idx="204">
                  <c:v>15.8849899920161</c:v>
                </c:pt>
                <c:pt idx="205">
                  <c:v>15.945098772845064</c:v>
                </c:pt>
                <c:pt idx="206">
                  <c:v>16.005052212638091</c:v>
                </c:pt>
                <c:pt idx="207">
                  <c:v>16.064850075138647</c:v>
                </c:pt>
                <c:pt idx="208">
                  <c:v>16.124492125233122</c:v>
                </c:pt>
                <c:pt idx="209">
                  <c:v>16.183978129110162</c:v>
                </c:pt>
                <c:pt idx="210">
                  <c:v>16.243307854416017</c:v>
                </c:pt>
                <c:pt idx="211">
                  <c:v>16.302481070405889</c:v>
                </c:pt>
                <c:pt idx="212">
                  <c:v>16.361497548091378</c:v>
                </c:pt>
                <c:pt idx="213">
                  <c:v>16.420357060384013</c:v>
                </c:pt>
                <c:pt idx="214">
                  <c:v>16.479059382234926</c:v>
                </c:pt>
                <c:pt idx="215">
                  <c:v>16.537604290770727</c:v>
                </c:pt>
                <c:pt idx="216">
                  <c:v>16.595991565425599</c:v>
                </c:pt>
                <c:pt idx="217">
                  <c:v>16.654220988069671</c:v>
                </c:pt>
                <c:pt idx="218">
                  <c:v>16.712292343133687</c:v>
                </c:pt>
                <c:pt idx="219">
                  <c:v>16.770205417730054</c:v>
                </c:pt>
                <c:pt idx="220">
                  <c:v>16.827960001770283</c:v>
                </c:pt>
                <c:pt idx="221">
                  <c:v>16.885555888078873</c:v>
                </c:pt>
                <c:pt idx="222">
                  <c:v>16.942992872503709</c:v>
                </c:pt>
                <c:pt idx="223">
                  <c:v>17.000270754022971</c:v>
                </c:pt>
                <c:pt idx="224">
                  <c:v>17.057389334848665</c:v>
                </c:pt>
                <c:pt idx="225">
                  <c:v>17.114348420526746</c:v>
                </c:pt>
                <c:pt idx="226">
                  <c:v>17.171147820033962</c:v>
                </c:pt>
                <c:pt idx="227">
                  <c:v>17.227787345871398</c:v>
                </c:pt>
                <c:pt idx="228">
                  <c:v>17.284266814154812</c:v>
                </c:pt>
                <c:pt idx="229">
                  <c:v>17.34058604470178</c:v>
                </c:pt>
                <c:pt idx="230">
                  <c:v>17.396744861115717</c:v>
                </c:pt>
                <c:pt idx="231">
                  <c:v>17.452743090866829</c:v>
                </c:pt>
                <c:pt idx="232">
                  <c:v>17.508580565370004</c:v>
                </c:pt>
                <c:pt idx="233">
                  <c:v>17.564257120059743</c:v>
                </c:pt>
                <c:pt idx="234">
                  <c:v>17.619772594462138</c:v>
                </c:pt>
                <c:pt idx="235">
                  <c:v>17.675126832263945</c:v>
                </c:pt>
                <c:pt idx="236">
                  <c:v>17.730319681378852</c:v>
                </c:pt>
                <c:pt idx="237">
                  <c:v>17.785350994010905</c:v>
                </c:pt>
                <c:pt idx="238">
                  <c:v>17.840220626715205</c:v>
                </c:pt>
                <c:pt idx="239">
                  <c:v>17.89492844045591</c:v>
                </c:pt>
                <c:pt idx="240">
                  <c:v>17.949474300661556</c:v>
                </c:pt>
                <c:pt idx="241">
                  <c:v>18.003858077277783</c:v>
                </c:pt>
                <c:pt idx="242">
                  <c:v>18.058079644817489</c:v>
                </c:pt>
                <c:pt idx="243">
                  <c:v>18.112138882408466</c:v>
                </c:pt>
                <c:pt idx="244">
                  <c:v>18.166035673838568</c:v>
                </c:pt>
                <c:pt idx="245">
                  <c:v>18.219769907598433</c:v>
                </c:pt>
                <c:pt idx="246">
                  <c:v>18.273341476921836</c:v>
                </c:pt>
                <c:pt idx="247">
                  <c:v>18.326750279823699</c:v>
                </c:pt>
                <c:pt idx="248">
                  <c:v>18.379996219135791</c:v>
                </c:pt>
                <c:pt idx="249">
                  <c:v>18.433079202540195</c:v>
                </c:pt>
                <c:pt idx="250">
                  <c:v>18.485999142600559</c:v>
                </c:pt>
                <c:pt idx="251">
                  <c:v>18.53875595679116</c:v>
                </c:pt>
                <c:pt idx="252">
                  <c:v>18.591349567523885</c:v>
                </c:pt>
                <c:pt idx="253">
                  <c:v>18.64377990217309</c:v>
                </c:pt>
                <c:pt idx="254">
                  <c:v>18.696046893098444</c:v>
                </c:pt>
                <c:pt idx="255">
                  <c:v>18.748150477665764</c:v>
                </c:pt>
                <c:pt idx="256">
                  <c:v>18.800090598265889</c:v>
                </c:pt>
                <c:pt idx="257">
                  <c:v>18.85186720233165</c:v>
                </c:pt>
                <c:pt idx="258">
                  <c:v>18.903480242352952</c:v>
                </c:pt>
                <c:pt idx="259">
                  <c:v>18.954929675890011</c:v>
                </c:pt>
                <c:pt idx="260">
                  <c:v>19.006215465584813</c:v>
                </c:pt>
                <c:pt idx="261">
                  <c:v>19.057337579170802</c:v>
                </c:pt>
                <c:pt idx="262">
                  <c:v>19.108295989480837</c:v>
                </c:pt>
                <c:pt idx="263">
                  <c:v>19.159090674453484</c:v>
                </c:pt>
                <c:pt idx="264">
                  <c:v>19.209721617137653</c:v>
                </c:pt>
                <c:pt idx="265">
                  <c:v>19.26018880569562</c:v>
                </c:pt>
                <c:pt idx="266">
                  <c:v>19.310492233404492</c:v>
                </c:pt>
                <c:pt idx="267">
                  <c:v>19.360631898656123</c:v>
                </c:pt>
                <c:pt idx="268">
                  <c:v>19.410607804955532</c:v>
                </c:pt>
                <c:pt idx="269">
                  <c:v>19.460419960917857</c:v>
                </c:pt>
                <c:pt idx="270">
                  <c:v>19.510068380263888</c:v>
                </c:pt>
              </c:numCache>
            </c:numRef>
          </c:xVal>
          <c:yVal>
            <c:numRef>
              <c:f>'22ft'!$E$19:$E$289</c:f>
              <c:numCache>
                <c:formatCode>General</c:formatCode>
                <c:ptCount val="271"/>
                <c:pt idx="0">
                  <c:v>2.0015979014779419</c:v>
                </c:pt>
                <c:pt idx="1">
                  <c:v>2.1175543996666222</c:v>
                </c:pt>
                <c:pt idx="2">
                  <c:v>2.2321706686654248</c:v>
                </c:pt>
                <c:pt idx="3">
                  <c:v>2.3454573660856211</c:v>
                </c:pt>
                <c:pt idx="4">
                  <c:v>2.4574249497588712</c:v>
                </c:pt>
                <c:pt idx="5">
                  <c:v>2.5680836821822957</c:v>
                </c:pt>
                <c:pt idx="6">
                  <c:v>2.6774436348379567</c:v>
                </c:pt>
                <c:pt idx="7">
                  <c:v>2.7855146923910659</c:v>
                </c:pt>
                <c:pt idx="8">
                  <c:v>2.8923065567710662</c:v>
                </c:pt>
                <c:pt idx="9">
                  <c:v>2.9978287511395747</c:v>
                </c:pt>
                <c:pt idx="10">
                  <c:v>3.1020906237490191</c:v>
                </c:pt>
                <c:pt idx="11">
                  <c:v>3.2051013516956566</c:v>
                </c:pt>
                <c:pt idx="12">
                  <c:v>3.3068699445705261</c:v>
                </c:pt>
                <c:pt idx="13">
                  <c:v>3.4074052480117438</c:v>
                </c:pt>
                <c:pt idx="14">
                  <c:v>3.506715947161434</c:v>
                </c:pt>
                <c:pt idx="15">
                  <c:v>3.6048105700304589</c:v>
                </c:pt>
                <c:pt idx="16">
                  <c:v>3.7016974907739963</c:v>
                </c:pt>
                <c:pt idx="17">
                  <c:v>3.7973849328809046</c:v>
                </c:pt>
                <c:pt idx="18">
                  <c:v>3.8918809722797021</c:v>
                </c:pt>
                <c:pt idx="19">
                  <c:v>3.9851935403638943</c:v>
                </c:pt>
                <c:pt idx="20">
                  <c:v>4.0773304269392767</c:v>
                </c:pt>
                <c:pt idx="21">
                  <c:v>4.1682992830957533</c:v>
                </c:pt>
                <c:pt idx="22">
                  <c:v>4.2581076240061151</c:v>
                </c:pt>
                <c:pt idx="23">
                  <c:v>4.3467628316541465</c:v>
                </c:pt>
                <c:pt idx="24">
                  <c:v>4.4342721574943367</c:v>
                </c:pt>
                <c:pt idx="25">
                  <c:v>4.5206427250453949</c:v>
                </c:pt>
                <c:pt idx="26">
                  <c:v>4.6058815324197058</c:v>
                </c:pt>
                <c:pt idx="27">
                  <c:v>4.6899954547907639</c:v>
                </c:pt>
                <c:pt idx="28">
                  <c:v>4.7729912468005882</c:v>
                </c:pt>
                <c:pt idx="29">
                  <c:v>4.8548755449090244</c:v>
                </c:pt>
                <c:pt idx="30">
                  <c:v>4.9356548696867959</c:v>
                </c:pt>
                <c:pt idx="31">
                  <c:v>5.0153356280540926</c:v>
                </c:pt>
                <c:pt idx="32">
                  <c:v>5.0939241154664376</c:v>
                </c:pt>
                <c:pt idx="33">
                  <c:v>5.1714265180495111</c:v>
                </c:pt>
                <c:pt idx="34">
                  <c:v>5.2478489146845524</c:v>
                </c:pt>
                <c:pt idx="35">
                  <c:v>5.3231972790459219</c:v>
                </c:pt>
                <c:pt idx="36">
                  <c:v>5.3974774815923414</c:v>
                </c:pt>
                <c:pt idx="37">
                  <c:v>5.4706952915132891</c:v>
                </c:pt>
                <c:pt idx="38">
                  <c:v>5.5428563786319893</c:v>
                </c:pt>
                <c:pt idx="39">
                  <c:v>5.6139663152663726</c:v>
                </c:pt>
                <c:pt idx="40">
                  <c:v>5.6840305780493594</c:v>
                </c:pt>
                <c:pt idx="41">
                  <c:v>5.7530545497097698</c:v>
                </c:pt>
                <c:pt idx="42">
                  <c:v>5.8210435208151257</c:v>
                </c:pt>
                <c:pt idx="43">
                  <c:v>5.8880026914775732</c:v>
                </c:pt>
                <c:pt idx="44">
                  <c:v>5.9539371730241157</c:v>
                </c:pt>
                <c:pt idx="45">
                  <c:v>6.0188519896323234</c:v>
                </c:pt>
                <c:pt idx="46">
                  <c:v>6.0827520799326296</c:v>
                </c:pt>
                <c:pt idx="47">
                  <c:v>6.1456422985783243</c:v>
                </c:pt>
                <c:pt idx="48">
                  <c:v>6.2075274177842905</c:v>
                </c:pt>
                <c:pt idx="49">
                  <c:v>6.2684121288355241</c:v>
                </c:pt>
                <c:pt idx="50">
                  <c:v>6.32830104356644</c:v>
                </c:pt>
                <c:pt idx="51">
                  <c:v>6.3871986958119349</c:v>
                </c:pt>
                <c:pt idx="52">
                  <c:v>6.4451095428311618</c:v>
                </c:pt>
                <c:pt idx="53">
                  <c:v>6.5020379667049353</c:v>
                </c:pt>
                <c:pt idx="54">
                  <c:v>6.5579882757076655</c:v>
                </c:pt>
                <c:pt idx="55">
                  <c:v>6.6129647056546981</c:v>
                </c:pt>
                <c:pt idx="56">
                  <c:v>6.6669714212259086</c:v>
                </c:pt>
                <c:pt idx="57">
                  <c:v>6.7200125172663769</c:v>
                </c:pt>
                <c:pt idx="58">
                  <c:v>6.7720920200649521</c:v>
                </c:pt>
                <c:pt idx="59">
                  <c:v>6.8232138886114901</c:v>
                </c:pt>
                <c:pt idx="60">
                  <c:v>6.8733820158335268</c:v>
                </c:pt>
                <c:pt idx="61">
                  <c:v>6.9226002298131375</c:v>
                </c:pt>
                <c:pt idx="62">
                  <c:v>6.9708722949846926</c:v>
                </c:pt>
                <c:pt idx="63">
                  <c:v>7.0182019133142326</c:v>
                </c:pt>
                <c:pt idx="64">
                  <c:v>7.0645927254611323</c:v>
                </c:pt>
                <c:pt idx="65">
                  <c:v>7.1100483119227311</c:v>
                </c:pt>
                <c:pt idx="66">
                  <c:v>7.1545721941625819</c:v>
                </c:pt>
                <c:pt idx="67">
                  <c:v>7.1981678357229377</c:v>
                </c:pt>
                <c:pt idx="68">
                  <c:v>7.240838643322105</c:v>
                </c:pt>
                <c:pt idx="69">
                  <c:v>7.2825879679372534</c:v>
                </c:pt>
                <c:pt idx="70">
                  <c:v>7.3234191058732643</c:v>
                </c:pt>
                <c:pt idx="71">
                  <c:v>7.3633352998181802</c:v>
                </c:pt>
                <c:pt idx="72">
                  <c:v>7.4023397398858091</c:v>
                </c:pt>
                <c:pt idx="73">
                  <c:v>7.4404355646460045</c:v>
                </c:pt>
                <c:pt idx="74">
                  <c:v>7.4776258621431406</c:v>
                </c:pt>
                <c:pt idx="75">
                  <c:v>7.5139136709032837</c:v>
                </c:pt>
                <c:pt idx="76">
                  <c:v>7.549301980930534</c:v>
                </c:pt>
                <c:pt idx="77">
                  <c:v>7.5837937346930122</c:v>
                </c:pt>
                <c:pt idx="78">
                  <c:v>7.6173918280989268</c:v>
                </c:pt>
                <c:pt idx="79">
                  <c:v>7.6500991114631702</c:v>
                </c:pt>
                <c:pt idx="80">
                  <c:v>7.6819183904648476</c:v>
                </c:pt>
                <c:pt idx="81">
                  <c:v>7.712852427096144</c:v>
                </c:pt>
                <c:pt idx="82">
                  <c:v>7.7429039406029094</c:v>
                </c:pt>
                <c:pt idx="83">
                  <c:v>7.7720756084173299</c:v>
                </c:pt>
                <c:pt idx="84">
                  <c:v>7.8003700670830352</c:v>
                </c:pt>
                <c:pt idx="85">
                  <c:v>7.8277899131729702</c:v>
                </c:pt>
                <c:pt idx="86">
                  <c:v>7.8543377042003462</c:v>
                </c:pt>
                <c:pt idx="87">
                  <c:v>7.8800159595229768</c:v>
                </c:pt>
                <c:pt idx="88">
                  <c:v>7.9048271612412648</c:v>
                </c:pt>
                <c:pt idx="89">
                  <c:v>7.9287737550901154</c:v>
                </c:pt>
                <c:pt idx="90">
                  <c:v>7.9518581513250099</c:v>
                </c:pt>
                <c:pt idx="91">
                  <c:v>7.9740827256024698</c:v>
                </c:pt>
                <c:pt idx="92">
                  <c:v>7.9954498198551214</c:v>
                </c:pt>
                <c:pt idx="93">
                  <c:v>8.0159617431615438</c:v>
                </c:pt>
                <c:pt idx="94">
                  <c:v>8.0356207726110753</c:v>
                </c:pt>
                <c:pt idx="95">
                  <c:v>8.0544291541637314</c:v>
                </c:pt>
                <c:pt idx="96">
                  <c:v>8.0723891035053619</c:v>
                </c:pt>
                <c:pt idx="97">
                  <c:v>8.0895028068981674</c:v>
                </c:pt>
                <c:pt idx="98">
                  <c:v>8.1057724220266643</c:v>
                </c:pt>
                <c:pt idx="99">
                  <c:v>8.1212000788391805</c:v>
                </c:pt>
                <c:pt idx="100">
                  <c:v>8.1357878803849335</c:v>
                </c:pt>
                <c:pt idx="101">
                  <c:v>8.149537903646733</c:v>
                </c:pt>
                <c:pt idx="102">
                  <c:v>8.1624522003693265</c:v>
                </c:pt>
                <c:pt idx="103">
                  <c:v>8.1745327978833888</c:v>
                </c:pt>
                <c:pt idx="104">
                  <c:v>8.1857816999251316</c:v>
                </c:pt>
                <c:pt idx="105">
                  <c:v>8.1962008874515142</c:v>
                </c:pt>
                <c:pt idx="106">
                  <c:v>8.2057923194509765</c:v>
                </c:pt>
                <c:pt idx="107">
                  <c:v>8.2145579337496386</c:v>
                </c:pt>
                <c:pt idx="108">
                  <c:v>8.2224996478128816</c:v>
                </c:pt>
                <c:pt idx="109">
                  <c:v>8.229619359542184</c:v>
                </c:pt>
                <c:pt idx="110">
                  <c:v>8.2359189480671091</c:v>
                </c:pt>
                <c:pt idx="111">
                  <c:v>8.2414002745322961</c:v>
                </c:pt>
                <c:pt idx="112">
                  <c:v>8.2460651828793043</c:v>
                </c:pt>
                <c:pt idx="113">
                  <c:v>8.2499155006231355</c:v>
                </c:pt>
                <c:pt idx="114">
                  <c:v>8.2529530396232573</c:v>
                </c:pt>
                <c:pt idx="115">
                  <c:v>8.2551795968489312</c:v>
                </c:pt>
                <c:pt idx="116">
                  <c:v>8.2565969551386349</c:v>
                </c:pt>
                <c:pt idx="117">
                  <c:v>8.2572068839533532</c:v>
                </c:pt>
                <c:pt idx="118">
                  <c:v>8.257011140123522</c:v>
                </c:pt>
                <c:pt idx="119">
                  <c:v>8.2560114685893637</c:v>
                </c:pt>
                <c:pt idx="120">
                  <c:v>8.254209603134381</c:v>
                </c:pt>
                <c:pt idx="121">
                  <c:v>8.2516072671117424</c:v>
                </c:pt>
                <c:pt idx="122">
                  <c:v>8.2482061741633022</c:v>
                </c:pt>
                <c:pt idx="123">
                  <c:v>8.2440080289309794</c:v>
                </c:pt>
                <c:pt idx="124">
                  <c:v>8.2390145277602205</c:v>
                </c:pt>
                <c:pt idx="125">
                  <c:v>8.2332273593952703</c:v>
                </c:pt>
                <c:pt idx="126">
                  <c:v>8.2266482056659722</c:v>
                </c:pt>
                <c:pt idx="127">
                  <c:v>8.2192787421658124</c:v>
                </c:pt>
                <c:pt idx="128">
                  <c:v>8.2111206389209261</c:v>
                </c:pt>
                <c:pt idx="129">
                  <c:v>8.2021755610497902</c:v>
                </c:pt>
                <c:pt idx="130">
                  <c:v>8.1924451694133111</c:v>
                </c:pt>
                <c:pt idx="131">
                  <c:v>8.1819311212550492</c:v>
                </c:pt>
                <c:pt idx="132">
                  <c:v>8.1706350708312883</c:v>
                </c:pt>
                <c:pt idx="133">
                  <c:v>8.1585586700307005</c:v>
                </c:pt>
                <c:pt idx="134">
                  <c:v>8.1457035689833344</c:v>
                </c:pt>
                <c:pt idx="135">
                  <c:v>8.1320714166586807</c:v>
                </c:pt>
                <c:pt idx="136">
                  <c:v>8.1176638614525611</c:v>
                </c:pt>
                <c:pt idx="137">
                  <c:v>8.1024825517626144</c:v>
                </c:pt>
                <c:pt idx="138">
                  <c:v>8.0865291365521479</c:v>
                </c:pt>
                <c:pt idx="139">
                  <c:v>8.0698052659021293</c:v>
                </c:pt>
                <c:pt idx="140">
                  <c:v>8.0523125915511304</c:v>
                </c:pt>
                <c:pt idx="141">
                  <c:v>8.0340527674230149</c:v>
                </c:pt>
                <c:pt idx="142">
                  <c:v>8.0150274501421954</c:v>
                </c:pt>
                <c:pt idx="143">
                  <c:v>7.9952382995362914</c:v>
                </c:pt>
                <c:pt idx="144">
                  <c:v>7.9746869791260266</c:v>
                </c:pt>
                <c:pt idx="145">
                  <c:v>7.9533751566022355</c:v>
                </c:pt>
                <c:pt idx="146">
                  <c:v>7.9313045042898382</c:v>
                </c:pt>
                <c:pt idx="147">
                  <c:v>7.9084766995986806</c:v>
                </c:pt>
                <c:pt idx="148">
                  <c:v>7.8848934254611365</c:v>
                </c:pt>
                <c:pt idx="149">
                  <c:v>7.8605563707563864</c:v>
                </c:pt>
                <c:pt idx="150">
                  <c:v>7.8354672307213082</c:v>
                </c:pt>
                <c:pt idx="151">
                  <c:v>7.809627707347917</c:v>
                </c:pt>
                <c:pt idx="152">
                  <c:v>7.7830395097673177</c:v>
                </c:pt>
                <c:pt idx="153">
                  <c:v>7.7557043546201463</c:v>
                </c:pt>
                <c:pt idx="154">
                  <c:v>7.7276239664134856</c:v>
                </c:pt>
                <c:pt idx="155">
                  <c:v>7.6988000778642531</c:v>
                </c:pt>
                <c:pt idx="156">
                  <c:v>7.6692344302290874</c:v>
                </c:pt>
                <c:pt idx="157">
                  <c:v>7.6389287736207496</c:v>
                </c:pt>
                <c:pt idx="158">
                  <c:v>7.6078848673110979</c:v>
                </c:pt>
                <c:pt idx="159">
                  <c:v>7.5761044800206738</c:v>
                </c:pt>
                <c:pt idx="160">
                  <c:v>7.5435893901949838</c:v>
                </c:pt>
                <c:pt idx="161">
                  <c:v>7.5103413862675463</c:v>
                </c:pt>
                <c:pt idx="162">
                  <c:v>7.4763622669097973</c:v>
                </c:pt>
                <c:pt idx="163">
                  <c:v>7.4416538412679625</c:v>
                </c:pt>
                <c:pt idx="164">
                  <c:v>7.4062179291870036</c:v>
                </c:pt>
                <c:pt idx="165">
                  <c:v>7.3700563614217636</c:v>
                </c:pt>
                <c:pt idx="166">
                  <c:v>7.3331709798354483</c:v>
                </c:pt>
                <c:pt idx="167">
                  <c:v>7.2955636375855768</c:v>
                </c:pt>
                <c:pt idx="168">
                  <c:v>7.2572361992975649</c:v>
                </c:pt>
                <c:pt idx="169">
                  <c:v>7.2181905412260878</c:v>
                </c:pt>
                <c:pt idx="170">
                  <c:v>7.1784285514043953</c:v>
                </c:pt>
                <c:pt idx="171">
                  <c:v>7.137952129781751</c:v>
                </c:pt>
                <c:pt idx="172">
                  <c:v>7.0967631883491764</c:v>
                </c:pt>
                <c:pt idx="173">
                  <c:v>7.0548636512536813</c:v>
                </c:pt>
                <c:pt idx="174">
                  <c:v>7.0122554549011795</c:v>
                </c:pt>
                <c:pt idx="175">
                  <c:v>6.9689405480482742</c:v>
                </c:pt>
                <c:pt idx="176">
                  <c:v>6.9249208918831293</c:v>
                </c:pt>
                <c:pt idx="177">
                  <c:v>6.8801984600956132</c:v>
                </c:pt>
                <c:pt idx="178">
                  <c:v>6.8347752389369383</c:v>
                </c:pt>
                <c:pt idx="179">
                  <c:v>6.7886532272689983</c:v>
                </c:pt>
                <c:pt idx="180">
                  <c:v>6.7418344366036234</c:v>
                </c:pt>
                <c:pt idx="181">
                  <c:v>6.6943208911319587</c:v>
                </c:pt>
                <c:pt idx="182">
                  <c:v>6.6461146277441987</c:v>
                </c:pt>
                <c:pt idx="183">
                  <c:v>6.5972176960398867</c:v>
                </c:pt>
                <c:pt idx="184">
                  <c:v>6.5476321583290007</c:v>
                </c:pt>
                <c:pt idx="185">
                  <c:v>6.49736008962405</c:v>
                </c:pt>
                <c:pt idx="186">
                  <c:v>6.4464035776234043</c:v>
                </c:pt>
                <c:pt idx="187">
                  <c:v>6.3947647226860713</c:v>
                </c:pt>
                <c:pt idx="188">
                  <c:v>6.3424456377981571</c:v>
                </c:pt>
                <c:pt idx="189">
                  <c:v>6.2894484485312132</c:v>
                </c:pt>
                <c:pt idx="190">
                  <c:v>6.2357752929927068</c:v>
                </c:pt>
                <c:pt idx="191">
                  <c:v>6.1814283217688253</c:v>
                </c:pt>
                <c:pt idx="192">
                  <c:v>6.1264096978598346</c:v>
                </c:pt>
                <c:pt idx="193">
                  <c:v>6.0707215966082115</c:v>
                </c:pt>
                <c:pt idx="194">
                  <c:v>6.0143662056197629</c:v>
                </c:pt>
                <c:pt idx="195">
                  <c:v>5.9573457246779462</c:v>
                </c:pt>
                <c:pt idx="196">
                  <c:v>5.8996623656516061</c:v>
                </c:pt>
                <c:pt idx="197">
                  <c:v>5.8413183523963292</c:v>
                </c:pt>
                <c:pt idx="198">
                  <c:v>5.7823159206496406</c:v>
                </c:pt>
                <c:pt idx="199">
                  <c:v>5.722657317920226</c:v>
                </c:pt>
                <c:pt idx="200">
                  <c:v>5.662344803371405</c:v>
                </c:pt>
                <c:pt idx="201">
                  <c:v>5.6013806476990355</c:v>
                </c:pt>
                <c:pt idx="202">
                  <c:v>5.5397671330040668</c:v>
                </c:pt>
                <c:pt idx="203">
                  <c:v>5.4775065526599205</c:v>
                </c:pt>
                <c:pt idx="204">
                  <c:v>5.4146012111749009</c:v>
                </c:pt>
                <c:pt idx="205">
                  <c:v>5.3510534240498213</c:v>
                </c:pt>
                <c:pt idx="206">
                  <c:v>5.2868655176310337</c:v>
                </c:pt>
                <c:pt idx="207">
                  <c:v>5.2220398289590495</c:v>
                </c:pt>
                <c:pt idx="208">
                  <c:v>5.1565787056129224</c:v>
                </c:pt>
                <c:pt idx="209">
                  <c:v>5.0904845055505819</c:v>
                </c:pt>
                <c:pt idx="210">
                  <c:v>5.0237595969452871</c:v>
                </c:pt>
                <c:pt idx="211">
                  <c:v>4.9564063580183735</c:v>
                </c:pt>
                <c:pt idx="212">
                  <c:v>4.8884271768684622</c:v>
                </c:pt>
                <c:pt idx="213">
                  <c:v>4.8198244512972925</c:v>
                </c:pt>
                <c:pt idx="214">
                  <c:v>4.750600588632353</c:v>
                </c:pt>
                <c:pt idx="215">
                  <c:v>4.6807580055464513</c:v>
                </c:pt>
                <c:pt idx="216">
                  <c:v>4.6102991278743994</c:v>
                </c:pt>
                <c:pt idx="217">
                  <c:v>4.5392263904269523</c:v>
                </c:pt>
                <c:pt idx="218">
                  <c:v>4.4675422368021591</c:v>
                </c:pt>
                <c:pt idx="219">
                  <c:v>4.3952491191942684</c:v>
                </c:pt>
                <c:pt idx="220">
                  <c:v>4.3223494982003379</c:v>
                </c:pt>
                <c:pt idx="221">
                  <c:v>4.2488458426246822</c:v>
                </c:pt>
                <c:pt idx="222">
                  <c:v>4.1747406292813043</c:v>
                </c:pt>
                <c:pt idx="223">
                  <c:v>4.1000363427944384</c:v>
                </c:pt>
                <c:pt idx="224">
                  <c:v>4.0247354753973461</c:v>
                </c:pt>
                <c:pt idx="225">
                  <c:v>3.9488405267294828</c:v>
                </c:pt>
                <c:pt idx="226">
                  <c:v>3.8723540036321729</c:v>
                </c:pt>
                <c:pt idx="227">
                  <c:v>3.7952784199429077</c:v>
                </c:pt>
                <c:pt idx="228">
                  <c:v>3.7176162962883934</c:v>
                </c:pt>
                <c:pt idx="229">
                  <c:v>3.6393701598764636</c:v>
                </c:pt>
                <c:pt idx="230">
                  <c:v>3.5605425442869727</c:v>
                </c:pt>
                <c:pt idx="231">
                  <c:v>3.4811359892617806</c:v>
                </c:pt>
                <c:pt idx="232">
                  <c:v>3.4011530404939418</c:v>
                </c:pt>
                <c:pt idx="233">
                  <c:v>3.3205962494162038</c:v>
                </c:pt>
                <c:pt idx="234">
                  <c:v>3.2394681729889179</c:v>
                </c:pt>
                <c:pt idx="235">
                  <c:v>3.1577713734874675</c:v>
                </c:pt>
                <c:pt idx="236">
                  <c:v>3.07550841828931</c:v>
                </c:pt>
                <c:pt idx="237">
                  <c:v>2.9926818796607311</c:v>
                </c:pt>
                <c:pt idx="238">
                  <c:v>2.909294334543405</c:v>
                </c:pt>
                <c:pt idx="239">
                  <c:v>2.8253483643408503</c:v>
                </c:pt>
                <c:pt idx="240">
                  <c:v>2.7408465547048744</c:v>
                </c:pt>
                <c:pt idx="241">
                  <c:v>2.6557914953220916</c:v>
                </c:pt>
                <c:pt idx="242">
                  <c:v>2.5701857797005982</c:v>
                </c:pt>
                <c:pt idx="243">
                  <c:v>2.48403200495689</c:v>
                </c:pt>
                <c:pt idx="244">
                  <c:v>2.397332771603097</c:v>
                </c:pt>
                <c:pt idx="245">
                  <c:v>2.3100906833346202</c:v>
                </c:pt>
                <c:pt idx="246">
                  <c:v>2.2223083468182399</c:v>
                </c:pt>
                <c:pt idx="247">
                  <c:v>2.1339883714807706</c:v>
                </c:pt>
                <c:pt idx="248">
                  <c:v>2.0451333692983362</c:v>
                </c:pt>
                <c:pt idx="249">
                  <c:v>1.9557459545863303</c:v>
                </c:pt>
                <c:pt idx="250">
                  <c:v>1.8658287437901324</c:v>
                </c:pt>
                <c:pt idx="251">
                  <c:v>1.7753843552766433</c:v>
                </c:pt>
                <c:pt idx="252">
                  <c:v>1.6844154091267021</c:v>
                </c:pt>
                <c:pt idx="253">
                  <c:v>1.5929245269284478</c:v>
                </c:pt>
                <c:pt idx="254">
                  <c:v>1.5009143315716824</c:v>
                </c:pt>
                <c:pt idx="255">
                  <c:v>1.4083874470432942</c:v>
                </c:pt>
                <c:pt idx="256">
                  <c:v>1.3153464982237955</c:v>
                </c:pt>
                <c:pt idx="257">
                  <c:v>1.2217941106850294</c:v>
                </c:pt>
                <c:pt idx="258">
                  <c:v>1.127732910489097</c:v>
                </c:pt>
                <c:pt idx="259">
                  <c:v>1.0331655239885529</c:v>
                </c:pt>
                <c:pt idx="260">
                  <c:v>0.93809457762792114</c:v>
                </c:pt>
                <c:pt idx="261">
                  <c:v>0.84252269774657385</c:v>
                </c:pt>
                <c:pt idx="262">
                  <c:v>0.74645251038301952</c:v>
                </c:pt>
                <c:pt idx="263">
                  <c:v>0.64988664108064453</c:v>
                </c:pt>
                <c:pt idx="264">
                  <c:v>0.55282771469494707</c:v>
                </c:pt>
                <c:pt idx="265">
                  <c:v>0.45527835520230575</c:v>
                </c:pt>
                <c:pt idx="266">
                  <c:v>0.35724118551031941</c:v>
                </c:pt>
                <c:pt idx="267">
                  <c:v>0.25871882726975592</c:v>
                </c:pt>
                <c:pt idx="268">
                  <c:v>0.15971390068814462</c:v>
                </c:pt>
                <c:pt idx="269">
                  <c:v>6.0229024345046261E-2</c:v>
                </c:pt>
                <c:pt idx="270">
                  <c:v>-3.9733184990967063E-2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0.10497759176131671</c:v>
                </c:pt>
                <c:pt idx="2">
                  <c:v>0.2094700491899566</c:v>
                </c:pt>
                <c:pt idx="3">
                  <c:v>0.31348368386419878</c:v>
                </c:pt>
                <c:pt idx="4">
                  <c:v>0.41702469777981055</c:v>
                </c:pt>
                <c:pt idx="5">
                  <c:v>0.52009918577866265</c:v>
                </c:pt>
                <c:pt idx="6">
                  <c:v>0.62271313790627314</c:v>
                </c:pt>
                <c:pt idx="7">
                  <c:v>0.7248724417006448</c:v>
                </c:pt>
                <c:pt idx="8">
                  <c:v>0.82658288441466732</c:v>
                </c:pt>
                <c:pt idx="9">
                  <c:v>0.92785015517426428</c:v>
                </c:pt>
                <c:pt idx="10">
                  <c:v>1.0286798470743819</c:v>
                </c:pt>
                <c:pt idx="11">
                  <c:v>1.129077459214832</c:v>
                </c:pt>
                <c:pt idx="12">
                  <c:v>1.2290483986779257</c:v>
                </c:pt>
                <c:pt idx="13">
                  <c:v>1.3285979824497571</c:v>
                </c:pt>
                <c:pt idx="14">
                  <c:v>1.427731439286928</c:v>
                </c:pt>
                <c:pt idx="15">
                  <c:v>1.5264539115304336</c:v>
                </c:pt>
                <c:pt idx="16">
                  <c:v>1.6247704568683634</c:v>
                </c:pt>
                <c:pt idx="17">
                  <c:v>1.7226860500490127</c:v>
                </c:pt>
                <c:pt idx="18">
                  <c:v>1.8202055845459353</c:v>
                </c:pt>
                <c:pt idx="19">
                  <c:v>1.9173338741764145</c:v>
                </c:pt>
                <c:pt idx="20">
                  <c:v>2.0140756546747718</c:v>
                </c:pt>
                <c:pt idx="21">
                  <c:v>2.1104355852218828</c:v>
                </c:pt>
                <c:pt idx="22">
                  <c:v>2.2064182499322187</c:v>
                </c:pt>
                <c:pt idx="23">
                  <c:v>2.3020281592996792</c:v>
                </c:pt>
                <c:pt idx="24">
                  <c:v>2.3972697516034476</c:v>
                </c:pt>
                <c:pt idx="25">
                  <c:v>2.492147394275039</c:v>
                </c:pt>
                <c:pt idx="26">
                  <c:v>2.5866653852276862</c:v>
                </c:pt>
                <c:pt idx="27">
                  <c:v>2.6808279541491542</c:v>
                </c:pt>
                <c:pt idx="28">
                  <c:v>2.7746392637590462</c:v>
                </c:pt>
                <c:pt idx="29">
                  <c:v>2.8681034110316155</c:v>
                </c:pt>
                <c:pt idx="30">
                  <c:v>2.9612244283850733</c:v>
                </c:pt>
                <c:pt idx="31">
                  <c:v>3.0540062848383407</c:v>
                </c:pt>
                <c:pt idx="32">
                  <c:v>3.1464528871361641</c:v>
                </c:pt>
                <c:pt idx="33">
                  <c:v>3.2385680808434771</c:v>
                </c:pt>
                <c:pt idx="34">
                  <c:v>3.3303556514098713</c:v>
                </c:pt>
                <c:pt idx="35">
                  <c:v>3.4218193252049969</c:v>
                </c:pt>
                <c:pt idx="36">
                  <c:v>3.5129627705256996</c:v>
                </c:pt>
                <c:pt idx="37">
                  <c:v>3.6037895985756636</c:v>
                </c:pt>
                <c:pt idx="38">
                  <c:v>3.6943033644183103</c:v>
                </c:pt>
                <c:pt idx="39">
                  <c:v>3.7845075679036775</c:v>
                </c:pt>
                <c:pt idx="40">
                  <c:v>3.8744056545699808</c:v>
                </c:pt>
                <c:pt idx="41">
                  <c:v>3.9640010165205339</c:v>
                </c:pt>
                <c:pt idx="42">
                  <c:v>4.0532969932766898</c:v>
                </c:pt>
                <c:pt idx="43">
                  <c:v>4.1422968726074352</c:v>
                </c:pt>
                <c:pt idx="44">
                  <c:v>4.2310038913362655</c:v>
                </c:pt>
                <c:pt idx="45">
                  <c:v>4.3194212361259279</c:v>
                </c:pt>
                <c:pt idx="46">
                  <c:v>4.4075520442416281</c:v>
                </c:pt>
                <c:pt idx="47">
                  <c:v>4.4953994042932548</c:v>
                </c:pt>
                <c:pt idx="48">
                  <c:v>4.5829663569571828</c:v>
                </c:pt>
                <c:pt idx="49">
                  <c:v>4.6702558956781788</c:v>
                </c:pt>
                <c:pt idx="50">
                  <c:v>4.7572709673519373</c:v>
                </c:pt>
                <c:pt idx="51">
                  <c:v>4.8440144729887491</c:v>
                </c:pt>
                <c:pt idx="52">
                  <c:v>4.9304892683587989</c:v>
                </c:pt>
                <c:pt idx="53">
                  <c:v>5.0166981646195659</c:v>
                </c:pt>
                <c:pt idx="54">
                  <c:v>5.1026439289258096</c:v>
                </c:pt>
                <c:pt idx="55">
                  <c:v>5.1883292850225828</c:v>
                </c:pt>
                <c:pt idx="56">
                  <c:v>5.2737569138217317</c:v>
                </c:pt>
                <c:pt idx="57">
                  <c:v>5.3589294539623165</c:v>
                </c:pt>
                <c:pt idx="58">
                  <c:v>5.4438495023553779</c:v>
                </c:pt>
                <c:pt idx="59">
                  <c:v>5.5285196147134759</c:v>
                </c:pt>
                <c:pt idx="60">
                  <c:v>5.612942306065408</c:v>
                </c:pt>
                <c:pt idx="61">
                  <c:v>5.6971200512565101</c:v>
                </c:pt>
                <c:pt idx="62">
                  <c:v>5.78105528543494</c:v>
                </c:pt>
                <c:pt idx="63">
                  <c:v>5.8647504045243322</c:v>
                </c:pt>
                <c:pt idx="64">
                  <c:v>5.9482077656832057</c:v>
                </c:pt>
                <c:pt idx="65">
                  <c:v>6.0314296877515119</c:v>
                </c:pt>
                <c:pt idx="66">
                  <c:v>6.1144184516846805</c:v>
                </c:pt>
                <c:pt idx="67">
                  <c:v>6.1971763009755501</c:v>
                </c:pt>
                <c:pt idx="68">
                  <c:v>6.2797054420645306</c:v>
                </c:pt>
                <c:pt idx="69">
                  <c:v>6.3620080447383716</c:v>
                </c:pt>
                <c:pt idx="70">
                  <c:v>6.4440862425178809</c:v>
                </c:pt>
                <c:pt idx="71">
                  <c:v>6.5259421330349578</c:v>
                </c:pt>
                <c:pt idx="72">
                  <c:v>6.6075777783992828</c:v>
                </c:pt>
                <c:pt idx="73">
                  <c:v>6.6889952055550168</c:v>
                </c:pt>
                <c:pt idx="74">
                  <c:v>6.7701964066278526</c:v>
                </c:pt>
                <c:pt idx="75">
                  <c:v>6.8511833392627635</c:v>
                </c:pt>
                <c:pt idx="76">
                  <c:v>6.9319579269527898</c:v>
                </c:pt>
                <c:pt idx="77">
                  <c:v>7.012522059359207</c:v>
                </c:pt>
                <c:pt idx="78">
                  <c:v>7.0928775926234113</c:v>
                </c:pt>
                <c:pt idx="79">
                  <c:v>7.1730263496708595</c:v>
                </c:pt>
                <c:pt idx="80">
                  <c:v>7.2529701205074053</c:v>
                </c:pt>
                <c:pt idx="81">
                  <c:v>7.3327106625083669</c:v>
                </c:pt>
                <c:pt idx="82">
                  <c:v>7.4122497007006549</c:v>
                </c:pt>
                <c:pt idx="83">
                  <c:v>7.4915889280383094</c:v>
                </c:pt>
                <c:pt idx="84">
                  <c:v>7.5707300056717663</c:v>
                </c:pt>
                <c:pt idx="85">
                  <c:v>7.649674563211196</c:v>
                </c:pt>
                <c:pt idx="86">
                  <c:v>7.7284241989842482</c:v>
                </c:pt>
                <c:pt idx="87">
                  <c:v>7.8069804802885301</c:v>
                </c:pt>
                <c:pt idx="88">
                  <c:v>7.8853449436391543</c:v>
                </c:pt>
                <c:pt idx="89">
                  <c:v>7.9635190950116908</c:v>
                </c:pt>
                <c:pt idx="90">
                  <c:v>8.0415044100808473</c:v>
                </c:pt>
                <c:pt idx="91">
                  <c:v>8.1193023344552131</c:v>
                </c:pt>
                <c:pt idx="92">
                  <c:v>8.196914283908395</c:v>
                </c:pt>
                <c:pt idx="93">
                  <c:v>8.2743416446068672</c:v>
                </c:pt>
                <c:pt idx="94">
                  <c:v>8.3515857733348682</c:v>
                </c:pt>
                <c:pt idx="95">
                  <c:v>8.4286479977166593</c:v>
                </c:pt>
                <c:pt idx="96">
                  <c:v>8.5055296164364762</c:v>
                </c:pt>
                <c:pt idx="97">
                  <c:v>8.582231899456481</c:v>
                </c:pt>
                <c:pt idx="98">
                  <c:v>8.658756088233039</c:v>
                </c:pt>
                <c:pt idx="99">
                  <c:v>8.7351033959316258</c:v>
                </c:pt>
                <c:pt idx="100">
                  <c:v>8.8112750076406741</c:v>
                </c:pt>
                <c:pt idx="101">
                  <c:v>8.8872720805846637</c:v>
                </c:pt>
                <c:pt idx="102">
                  <c:v>8.9630957443367514</c:v>
                </c:pt>
                <c:pt idx="103">
                  <c:v>9.0387471010312375</c:v>
                </c:pt>
                <c:pt idx="104">
                  <c:v>9.1142272255761494</c:v>
                </c:pt>
                <c:pt idx="105">
                  <c:v>9.1895371658662288</c:v>
                </c:pt>
                <c:pt idx="106">
                  <c:v>9.2646779429965882</c:v>
                </c:pt>
                <c:pt idx="107">
                  <c:v>9.3396505514773107</c:v>
                </c:pt>
                <c:pt idx="108">
                  <c:v>9.4144559594492403</c:v>
                </c:pt>
                <c:pt idx="109">
                  <c:v>9.4890951089012194</c:v>
                </c:pt>
                <c:pt idx="110">
                  <c:v>9.5635689158890091</c:v>
                </c:pt>
                <c:pt idx="111">
                  <c:v>9.6378782707561186</c:v>
                </c:pt>
                <c:pt idx="112">
                  <c:v>9.712024038356768</c:v>
                </c:pt>
                <c:pt idx="113">
                  <c:v>9.7860070582811858</c:v>
                </c:pt>
                <c:pt idx="114">
                  <c:v>9.8598281450834371</c:v>
                </c:pt>
                <c:pt idx="115">
                  <c:v>9.9334880885119805</c:v>
                </c:pt>
                <c:pt idx="116">
                  <c:v>10.006987653743096</c:v>
                </c:pt>
                <c:pt idx="117">
                  <c:v>10.080327581617375</c:v>
                </c:pt>
                <c:pt idx="118">
                  <c:v>10.153508588879397</c:v>
                </c:pt>
                <c:pt idx="119">
                  <c:v>10.226531368420725</c:v>
                </c:pt>
                <c:pt idx="120">
                  <c:v>10.299396589526349</c:v>
                </c:pt>
                <c:pt idx="121">
                  <c:v>10.372104898124675</c:v>
                </c:pt>
                <c:pt idx="122">
                  <c:v>10.444656917041138</c:v>
                </c:pt>
                <c:pt idx="123">
                  <c:v>10.51705324625553</c:v>
                </c:pt>
                <c:pt idx="124">
                  <c:v>10.589294463163093</c:v>
                </c:pt>
                <c:pt idx="125">
                  <c:v>10.661381122839421</c:v>
                </c:pt>
                <c:pt idx="126">
                  <c:v>10.73331375830921</c:v>
                </c:pt>
                <c:pt idx="127">
                  <c:v>10.805092880818853</c:v>
                </c:pt>
                <c:pt idx="128">
                  <c:v>10.876718980112901</c:v>
                </c:pt>
                <c:pt idx="129">
                  <c:v>10.94819252471436</c:v>
                </c:pt>
                <c:pt idx="130">
                  <c:v>11.019513962208803</c:v>
                </c:pt>
                <c:pt idx="131">
                  <c:v>11.090683719532256</c:v>
                </c:pt>
                <c:pt idx="132">
                  <c:v>11.16170220326279</c:v>
                </c:pt>
                <c:pt idx="133">
                  <c:v>11.232569799915765</c:v>
                </c:pt>
                <c:pt idx="134">
                  <c:v>11.303286876242638</c:v>
                </c:pt>
                <c:pt idx="135">
                  <c:v>11.373853779533221</c:v>
                </c:pt>
                <c:pt idx="136">
                  <c:v>11.444270837921325</c:v>
                </c:pt>
                <c:pt idx="137">
                  <c:v>11.514538360693621</c:v>
                </c:pt>
                <c:pt idx="138">
                  <c:v>11.584656638601624</c:v>
                </c:pt>
                <c:pt idx="139">
                  <c:v>11.654625944176649</c:v>
                </c:pt>
                <c:pt idx="140">
                  <c:v>11.724446532047587</c:v>
                </c:pt>
                <c:pt idx="141">
                  <c:v>11.794118639261351</c:v>
                </c:pt>
                <c:pt idx="142">
                  <c:v>11.863642485605814</c:v>
                </c:pt>
                <c:pt idx="143">
                  <c:v>11.933018273935081</c:v>
                </c:pt>
                <c:pt idx="144">
                  <c:v>12.002246190496903</c:v>
                </c:pt>
                <c:pt idx="145">
                  <c:v>12.071326405262043</c:v>
                </c:pt>
                <c:pt idx="146">
                  <c:v>12.140259072255425</c:v>
                </c:pt>
                <c:pt idx="147">
                  <c:v>12.209044329888846</c:v>
                </c:pt>
                <c:pt idx="148">
                  <c:v>12.277682301295055</c:v>
                </c:pt>
                <c:pt idx="149">
                  <c:v>12.346173094663023</c:v>
                </c:pt>
                <c:pt idx="150">
                  <c:v>12.414516803574145</c:v>
                </c:pt>
                <c:pt idx="151">
                  <c:v>12.482713507339232</c:v>
                </c:pt>
                <c:pt idx="152">
                  <c:v>12.550763271336038</c:v>
                </c:pt>
                <c:pt idx="153">
                  <c:v>12.618666147347122</c:v>
                </c:pt>
                <c:pt idx="154">
                  <c:v>12.686422173897867</c:v>
                </c:pt>
                <c:pt idx="155">
                  <c:v>12.754031376594407</c:v>
                </c:pt>
                <c:pt idx="156">
                  <c:v>12.821493768461288</c:v>
                </c:pt>
                <c:pt idx="157">
                  <c:v>12.888809350278649</c:v>
                </c:pt>
                <c:pt idx="158">
                  <c:v>12.95597811091872</c:v>
                </c:pt>
                <c:pt idx="159">
                  <c:v>13.023000027681444</c:v>
                </c:pt>
                <c:pt idx="160">
                  <c:v>13.089875066629036</c:v>
                </c:pt>
                <c:pt idx="161">
                  <c:v>13.156603182919264</c:v>
                </c:pt>
                <c:pt idx="162">
                  <c:v>13.223184321137307</c:v>
                </c:pt>
                <c:pt idx="163">
                  <c:v>13.289618415625972</c:v>
                </c:pt>
                <c:pt idx="164">
                  <c:v>13.355905390814112</c:v>
                </c:pt>
                <c:pt idx="165">
                  <c:v>13.422045161543076</c:v>
                </c:pt>
                <c:pt idx="166">
                  <c:v>13.488037633391027</c:v>
                </c:pt>
                <c:pt idx="167">
                  <c:v>13.553882702994946</c:v>
                </c:pt>
                <c:pt idx="168">
                  <c:v>13.61958025837021</c:v>
                </c:pt>
                <c:pt idx="169">
                  <c:v>13.685130179227565</c:v>
                </c:pt>
                <c:pt idx="170">
                  <c:v>13.750532337287366</c:v>
                </c:pt>
                <c:pt idx="171">
                  <c:v>13.815786596590936</c:v>
                </c:pt>
                <c:pt idx="172">
                  <c:v>13.880892813808948</c:v>
                </c:pt>
                <c:pt idx="173">
                  <c:v>13.945850838546674</c:v>
                </c:pt>
                <c:pt idx="174">
                  <c:v>14.010660513646</c:v>
                </c:pt>
                <c:pt idx="175">
                  <c:v>14.075321675484101</c:v>
                </c:pt>
                <c:pt idx="176">
                  <c:v>14.139834154268678</c:v>
                </c:pt>
                <c:pt idx="177">
                  <c:v>14.204197774329643</c:v>
                </c:pt>
                <c:pt idx="178">
                  <c:v>14.268412354407181</c:v>
                </c:pt>
                <c:pt idx="179">
                  <c:v>14.332477707936098</c:v>
                </c:pt>
                <c:pt idx="180">
                  <c:v>14.39639364332638</c:v>
                </c:pt>
                <c:pt idx="181">
                  <c:v>14.460159964239885</c:v>
                </c:pt>
                <c:pt idx="182">
                  <c:v>14.523776469863119</c:v>
                </c:pt>
                <c:pt idx="183">
                  <c:v>14.587242955176013</c:v>
                </c:pt>
                <c:pt idx="184">
                  <c:v>14.650559211216677</c:v>
                </c:pt>
                <c:pt idx="185">
                  <c:v>14.71372502534205</c:v>
                </c:pt>
                <c:pt idx="186">
                  <c:v>14.776740181484429</c:v>
                </c:pt>
                <c:pt idx="187">
                  <c:v>14.839604460403827</c:v>
                </c:pt>
                <c:pt idx="188">
                  <c:v>14.902317639936127</c:v>
                </c:pt>
                <c:pt idx="189">
                  <c:v>14.964879495237014</c:v>
                </c:pt>
                <c:pt idx="190">
                  <c:v>15.027289799021645</c:v>
                </c:pt>
                <c:pt idx="191">
                  <c:v>15.08954832180005</c:v>
                </c:pt>
                <c:pt idx="192">
                  <c:v>15.151654832108251</c:v>
                </c:pt>
                <c:pt idx="193">
                  <c:v>15.213609096735082</c:v>
                </c:pt>
                <c:pt idx="194">
                  <c:v>15.275410880944699</c:v>
                </c:pt>
                <c:pt idx="195">
                  <c:v>15.337059948694797</c:v>
                </c:pt>
                <c:pt idx="196">
                  <c:v>15.398556062850506</c:v>
                </c:pt>
                <c:pt idx="197">
                  <c:v>15.459898985394</c:v>
                </c:pt>
                <c:pt idx="198">
                  <c:v>15.521088477629801</c:v>
                </c:pt>
                <c:pt idx="199">
                  <c:v>15.582124300385805</c:v>
                </c:pt>
                <c:pt idx="200">
                  <c:v>15.64300621421004</c:v>
                </c:pt>
                <c:pt idx="201">
                  <c:v>15.703733979563165</c:v>
                </c:pt>
                <c:pt idx="202">
                  <c:v>15.764307357006739</c:v>
                </c:pt>
                <c:pt idx="203">
                  <c:v>15.824726107387274</c:v>
                </c:pt>
                <c:pt idx="204">
                  <c:v>15.8849899920161</c:v>
                </c:pt>
                <c:pt idx="205">
                  <c:v>15.945098772845064</c:v>
                </c:pt>
                <c:pt idx="206">
                  <c:v>16.005052212638091</c:v>
                </c:pt>
                <c:pt idx="207">
                  <c:v>16.064850075138647</c:v>
                </c:pt>
                <c:pt idx="208">
                  <c:v>16.124492125233122</c:v>
                </c:pt>
                <c:pt idx="209">
                  <c:v>16.183978129110162</c:v>
                </c:pt>
                <c:pt idx="210">
                  <c:v>16.243307854416017</c:v>
                </c:pt>
                <c:pt idx="211">
                  <c:v>16.302481070405889</c:v>
                </c:pt>
                <c:pt idx="212">
                  <c:v>16.361497548091378</c:v>
                </c:pt>
                <c:pt idx="213">
                  <c:v>16.420357060384013</c:v>
                </c:pt>
                <c:pt idx="214">
                  <c:v>16.479059382234926</c:v>
                </c:pt>
                <c:pt idx="215">
                  <c:v>16.537604290770727</c:v>
                </c:pt>
                <c:pt idx="216">
                  <c:v>16.595991565425599</c:v>
                </c:pt>
                <c:pt idx="217">
                  <c:v>16.654220988069671</c:v>
                </c:pt>
                <c:pt idx="218">
                  <c:v>16.712292343133687</c:v>
                </c:pt>
                <c:pt idx="219">
                  <c:v>16.770205417730054</c:v>
                </c:pt>
                <c:pt idx="220">
                  <c:v>16.827960001770283</c:v>
                </c:pt>
                <c:pt idx="221">
                  <c:v>16.885555888078873</c:v>
                </c:pt>
                <c:pt idx="222">
                  <c:v>16.942992872503709</c:v>
                </c:pt>
                <c:pt idx="223">
                  <c:v>17.000270754022971</c:v>
                </c:pt>
                <c:pt idx="224">
                  <c:v>17.057389334848665</c:v>
                </c:pt>
                <c:pt idx="225">
                  <c:v>17.114348420526746</c:v>
                </c:pt>
                <c:pt idx="226">
                  <c:v>17.171147820033962</c:v>
                </c:pt>
                <c:pt idx="227">
                  <c:v>17.227787345871398</c:v>
                </c:pt>
                <c:pt idx="228">
                  <c:v>17.284266814154812</c:v>
                </c:pt>
                <c:pt idx="229">
                  <c:v>17.34058604470178</c:v>
                </c:pt>
                <c:pt idx="230">
                  <c:v>17.396744861115717</c:v>
                </c:pt>
                <c:pt idx="231">
                  <c:v>17.452743090866829</c:v>
                </c:pt>
                <c:pt idx="232">
                  <c:v>17.508580565370004</c:v>
                </c:pt>
                <c:pt idx="233">
                  <c:v>17.564257120059743</c:v>
                </c:pt>
                <c:pt idx="234">
                  <c:v>17.619772594462138</c:v>
                </c:pt>
                <c:pt idx="235">
                  <c:v>17.675126832263945</c:v>
                </c:pt>
                <c:pt idx="236">
                  <c:v>17.730319681378852</c:v>
                </c:pt>
                <c:pt idx="237">
                  <c:v>17.785350994010905</c:v>
                </c:pt>
                <c:pt idx="238">
                  <c:v>17.840220626715205</c:v>
                </c:pt>
                <c:pt idx="239">
                  <c:v>17.89492844045591</c:v>
                </c:pt>
                <c:pt idx="240">
                  <c:v>17.949474300661556</c:v>
                </c:pt>
                <c:pt idx="241">
                  <c:v>18.003858077277783</c:v>
                </c:pt>
                <c:pt idx="242">
                  <c:v>18.058079644817489</c:v>
                </c:pt>
                <c:pt idx="243">
                  <c:v>18.112138882408466</c:v>
                </c:pt>
                <c:pt idx="244">
                  <c:v>18.166035673838568</c:v>
                </c:pt>
                <c:pt idx="245">
                  <c:v>18.219769907598433</c:v>
                </c:pt>
                <c:pt idx="246">
                  <c:v>18.273341476921836</c:v>
                </c:pt>
                <c:pt idx="247">
                  <c:v>18.326750279823699</c:v>
                </c:pt>
                <c:pt idx="248">
                  <c:v>18.379996219135791</c:v>
                </c:pt>
                <c:pt idx="249">
                  <c:v>18.433079202540195</c:v>
                </c:pt>
                <c:pt idx="250">
                  <c:v>18.485999142600559</c:v>
                </c:pt>
                <c:pt idx="251">
                  <c:v>18.53875595679116</c:v>
                </c:pt>
                <c:pt idx="252">
                  <c:v>18.591349567523885</c:v>
                </c:pt>
                <c:pt idx="253">
                  <c:v>18.64377990217309</c:v>
                </c:pt>
                <c:pt idx="254">
                  <c:v>18.696046893098444</c:v>
                </c:pt>
                <c:pt idx="255">
                  <c:v>18.748150477665764</c:v>
                </c:pt>
                <c:pt idx="256">
                  <c:v>18.800090598265889</c:v>
                </c:pt>
                <c:pt idx="257">
                  <c:v>18.85186720233165</c:v>
                </c:pt>
                <c:pt idx="258">
                  <c:v>18.903480242352952</c:v>
                </c:pt>
                <c:pt idx="259">
                  <c:v>18.954929675890011</c:v>
                </c:pt>
                <c:pt idx="260">
                  <c:v>19.006215465584813</c:v>
                </c:pt>
                <c:pt idx="261">
                  <c:v>19.057337579170802</c:v>
                </c:pt>
                <c:pt idx="262">
                  <c:v>19.108295989480837</c:v>
                </c:pt>
                <c:pt idx="263">
                  <c:v>19.159090674453484</c:v>
                </c:pt>
                <c:pt idx="264">
                  <c:v>19.209721617137653</c:v>
                </c:pt>
                <c:pt idx="265">
                  <c:v>19.26018880569562</c:v>
                </c:pt>
                <c:pt idx="266">
                  <c:v>19.310492233404492</c:v>
                </c:pt>
                <c:pt idx="267">
                  <c:v>19.360631898656123</c:v>
                </c:pt>
                <c:pt idx="268">
                  <c:v>19.410607804955532</c:v>
                </c:pt>
                <c:pt idx="269">
                  <c:v>19.460419960917857</c:v>
                </c:pt>
                <c:pt idx="270">
                  <c:v>19.510068380263888</c:v>
                </c:pt>
              </c:numCache>
            </c:numRef>
          </c:xVal>
          <c:yVal>
            <c:numRef>
              <c:f>'22ft'!$G$19:$G$289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0.10497759176131671</c:v>
                </c:pt>
                <c:pt idx="2">
                  <c:v>0.2094700491899566</c:v>
                </c:pt>
                <c:pt idx="3">
                  <c:v>0.31348368386419878</c:v>
                </c:pt>
                <c:pt idx="4">
                  <c:v>0.41702469777981055</c:v>
                </c:pt>
                <c:pt idx="5">
                  <c:v>0.52009918577866265</c:v>
                </c:pt>
                <c:pt idx="6">
                  <c:v>0.62271313790627314</c:v>
                </c:pt>
                <c:pt idx="7">
                  <c:v>0.7248724417006448</c:v>
                </c:pt>
                <c:pt idx="8">
                  <c:v>0.82658288441466732</c:v>
                </c:pt>
                <c:pt idx="9">
                  <c:v>0.92785015517426428</c:v>
                </c:pt>
                <c:pt idx="10">
                  <c:v>1.0286798470743819</c:v>
                </c:pt>
                <c:pt idx="11">
                  <c:v>1.129077459214832</c:v>
                </c:pt>
                <c:pt idx="12">
                  <c:v>1.2290483986779257</c:v>
                </c:pt>
                <c:pt idx="13">
                  <c:v>1.3285979824497571</c:v>
                </c:pt>
                <c:pt idx="14">
                  <c:v>1.427731439286928</c:v>
                </c:pt>
                <c:pt idx="15">
                  <c:v>1.5264539115304336</c:v>
                </c:pt>
                <c:pt idx="16">
                  <c:v>1.6247704568683634</c:v>
                </c:pt>
                <c:pt idx="17">
                  <c:v>1.7226860500490127</c:v>
                </c:pt>
                <c:pt idx="18">
                  <c:v>1.8202055845459353</c:v>
                </c:pt>
                <c:pt idx="19">
                  <c:v>1.9173338741764145</c:v>
                </c:pt>
                <c:pt idx="20">
                  <c:v>2.0140756546747718</c:v>
                </c:pt>
                <c:pt idx="21">
                  <c:v>2.1104355852218828</c:v>
                </c:pt>
                <c:pt idx="22">
                  <c:v>2.2064182499322187</c:v>
                </c:pt>
                <c:pt idx="23">
                  <c:v>2.3020281592996792</c:v>
                </c:pt>
                <c:pt idx="24">
                  <c:v>2.3972697516034476</c:v>
                </c:pt>
                <c:pt idx="25">
                  <c:v>2.492147394275039</c:v>
                </c:pt>
                <c:pt idx="26">
                  <c:v>2.5866653852276862</c:v>
                </c:pt>
                <c:pt idx="27">
                  <c:v>2.6808279541491542</c:v>
                </c:pt>
                <c:pt idx="28">
                  <c:v>2.7746392637590462</c:v>
                </c:pt>
                <c:pt idx="29">
                  <c:v>2.8681034110316155</c:v>
                </c:pt>
                <c:pt idx="30">
                  <c:v>2.9612244283850733</c:v>
                </c:pt>
                <c:pt idx="31">
                  <c:v>3.0540062848383407</c:v>
                </c:pt>
                <c:pt idx="32">
                  <c:v>3.1464528871361641</c:v>
                </c:pt>
                <c:pt idx="33">
                  <c:v>3.2385680808434771</c:v>
                </c:pt>
                <c:pt idx="34">
                  <c:v>3.3303556514098713</c:v>
                </c:pt>
                <c:pt idx="35">
                  <c:v>3.4218193252049969</c:v>
                </c:pt>
                <c:pt idx="36">
                  <c:v>3.5129627705256996</c:v>
                </c:pt>
                <c:pt idx="37">
                  <c:v>3.6037895985756636</c:v>
                </c:pt>
                <c:pt idx="38">
                  <c:v>3.6943033644183103</c:v>
                </c:pt>
                <c:pt idx="39">
                  <c:v>3.7845075679036775</c:v>
                </c:pt>
                <c:pt idx="40">
                  <c:v>3.8744056545699808</c:v>
                </c:pt>
                <c:pt idx="41">
                  <c:v>3.9640010165205339</c:v>
                </c:pt>
                <c:pt idx="42">
                  <c:v>4.0532969932766898</c:v>
                </c:pt>
                <c:pt idx="43">
                  <c:v>4.1422968726074352</c:v>
                </c:pt>
                <c:pt idx="44">
                  <c:v>4.2310038913362655</c:v>
                </c:pt>
                <c:pt idx="45">
                  <c:v>4.3194212361259279</c:v>
                </c:pt>
                <c:pt idx="46">
                  <c:v>4.4075520442416281</c:v>
                </c:pt>
                <c:pt idx="47">
                  <c:v>4.4953994042932548</c:v>
                </c:pt>
                <c:pt idx="48">
                  <c:v>4.5829663569571828</c:v>
                </c:pt>
                <c:pt idx="49">
                  <c:v>4.6702558956781788</c:v>
                </c:pt>
                <c:pt idx="50">
                  <c:v>4.7572709673519373</c:v>
                </c:pt>
                <c:pt idx="51">
                  <c:v>4.8440144729887491</c:v>
                </c:pt>
                <c:pt idx="52">
                  <c:v>4.9304892683587989</c:v>
                </c:pt>
                <c:pt idx="53">
                  <c:v>5.0166981646195659</c:v>
                </c:pt>
                <c:pt idx="54">
                  <c:v>5.1026439289258096</c:v>
                </c:pt>
                <c:pt idx="55">
                  <c:v>5.1883292850225828</c:v>
                </c:pt>
                <c:pt idx="56">
                  <c:v>5.2737569138217317</c:v>
                </c:pt>
                <c:pt idx="57">
                  <c:v>5.3589294539623165</c:v>
                </c:pt>
                <c:pt idx="58">
                  <c:v>5.4438495023553779</c:v>
                </c:pt>
                <c:pt idx="59">
                  <c:v>5.5285196147134759</c:v>
                </c:pt>
                <c:pt idx="60">
                  <c:v>5.612942306065408</c:v>
                </c:pt>
                <c:pt idx="61">
                  <c:v>5.6971200512565101</c:v>
                </c:pt>
                <c:pt idx="62">
                  <c:v>5.78105528543494</c:v>
                </c:pt>
                <c:pt idx="63">
                  <c:v>5.8647504045243322</c:v>
                </c:pt>
                <c:pt idx="64">
                  <c:v>5.9482077656832057</c:v>
                </c:pt>
                <c:pt idx="65">
                  <c:v>6.0314296877515119</c:v>
                </c:pt>
                <c:pt idx="66">
                  <c:v>6.1144184516846805</c:v>
                </c:pt>
                <c:pt idx="67">
                  <c:v>6.1971763009755501</c:v>
                </c:pt>
                <c:pt idx="68">
                  <c:v>6.2797054420645306</c:v>
                </c:pt>
                <c:pt idx="69">
                  <c:v>6.3620080447383716</c:v>
                </c:pt>
                <c:pt idx="70">
                  <c:v>6.4440862425178809</c:v>
                </c:pt>
                <c:pt idx="71">
                  <c:v>6.5259421330349578</c:v>
                </c:pt>
                <c:pt idx="72">
                  <c:v>6.6075777783992828</c:v>
                </c:pt>
                <c:pt idx="73">
                  <c:v>6.6889952055550168</c:v>
                </c:pt>
                <c:pt idx="74">
                  <c:v>6.7701964066278526</c:v>
                </c:pt>
                <c:pt idx="75">
                  <c:v>6.8511833392627635</c:v>
                </c:pt>
                <c:pt idx="76">
                  <c:v>6.9319579269527898</c:v>
                </c:pt>
                <c:pt idx="77">
                  <c:v>7.012522059359207</c:v>
                </c:pt>
                <c:pt idx="78">
                  <c:v>7.0928775926234113</c:v>
                </c:pt>
                <c:pt idx="79">
                  <c:v>7.1730263496708595</c:v>
                </c:pt>
                <c:pt idx="80">
                  <c:v>7.2529701205074053</c:v>
                </c:pt>
                <c:pt idx="81">
                  <c:v>7.3327106625083669</c:v>
                </c:pt>
                <c:pt idx="82">
                  <c:v>7.4122497007006549</c:v>
                </c:pt>
                <c:pt idx="83">
                  <c:v>7.4915889280383094</c:v>
                </c:pt>
                <c:pt idx="84">
                  <c:v>7.5707300056717663</c:v>
                </c:pt>
                <c:pt idx="85">
                  <c:v>7.649674563211196</c:v>
                </c:pt>
                <c:pt idx="86">
                  <c:v>7.7284241989842482</c:v>
                </c:pt>
                <c:pt idx="87">
                  <c:v>7.8069804802885301</c:v>
                </c:pt>
                <c:pt idx="88">
                  <c:v>7.8853449436391543</c:v>
                </c:pt>
                <c:pt idx="89">
                  <c:v>7.9635190950116908</c:v>
                </c:pt>
                <c:pt idx="90">
                  <c:v>8.0415044100808473</c:v>
                </c:pt>
                <c:pt idx="91">
                  <c:v>8.1193023344552131</c:v>
                </c:pt>
                <c:pt idx="92">
                  <c:v>8.196914283908395</c:v>
                </c:pt>
                <c:pt idx="93">
                  <c:v>8.2743416446068672</c:v>
                </c:pt>
                <c:pt idx="94">
                  <c:v>8.3515857733348682</c:v>
                </c:pt>
                <c:pt idx="95">
                  <c:v>8.4286479977166593</c:v>
                </c:pt>
                <c:pt idx="96">
                  <c:v>8.5055296164364762</c:v>
                </c:pt>
                <c:pt idx="97">
                  <c:v>8.582231899456481</c:v>
                </c:pt>
                <c:pt idx="98">
                  <c:v>8.658756088233039</c:v>
                </c:pt>
                <c:pt idx="99">
                  <c:v>8.7351033959316258</c:v>
                </c:pt>
                <c:pt idx="100">
                  <c:v>8.8112750076406741</c:v>
                </c:pt>
                <c:pt idx="101">
                  <c:v>8.8872720805846637</c:v>
                </c:pt>
                <c:pt idx="102">
                  <c:v>8.9630957443367514</c:v>
                </c:pt>
                <c:pt idx="103">
                  <c:v>9.0387471010312375</c:v>
                </c:pt>
                <c:pt idx="104">
                  <c:v>9.1142272255761494</c:v>
                </c:pt>
                <c:pt idx="105">
                  <c:v>9.1895371658662288</c:v>
                </c:pt>
                <c:pt idx="106">
                  <c:v>9.2646779429965882</c:v>
                </c:pt>
                <c:pt idx="107">
                  <c:v>9.3396505514773107</c:v>
                </c:pt>
                <c:pt idx="108">
                  <c:v>9.4144559594492403</c:v>
                </c:pt>
                <c:pt idx="109">
                  <c:v>9.4890951089012194</c:v>
                </c:pt>
                <c:pt idx="110">
                  <c:v>9.5635689158890091</c:v>
                </c:pt>
                <c:pt idx="111">
                  <c:v>9.6378782707561186</c:v>
                </c:pt>
                <c:pt idx="112">
                  <c:v>9.712024038356768</c:v>
                </c:pt>
                <c:pt idx="113">
                  <c:v>9.7860070582811858</c:v>
                </c:pt>
                <c:pt idx="114">
                  <c:v>9.8598281450834371</c:v>
                </c:pt>
                <c:pt idx="115">
                  <c:v>9.9334880885119805</c:v>
                </c:pt>
                <c:pt idx="116">
                  <c:v>10.006987653743096</c:v>
                </c:pt>
                <c:pt idx="117">
                  <c:v>10.080327581617375</c:v>
                </c:pt>
                <c:pt idx="118">
                  <c:v>10.153508588879397</c:v>
                </c:pt>
                <c:pt idx="119">
                  <c:v>10.226531368420725</c:v>
                </c:pt>
                <c:pt idx="120">
                  <c:v>10.299396589526349</c:v>
                </c:pt>
                <c:pt idx="121">
                  <c:v>10.372104898124675</c:v>
                </c:pt>
                <c:pt idx="122">
                  <c:v>10.444656917041138</c:v>
                </c:pt>
                <c:pt idx="123">
                  <c:v>10.51705324625553</c:v>
                </c:pt>
                <c:pt idx="124">
                  <c:v>10.589294463163093</c:v>
                </c:pt>
                <c:pt idx="125">
                  <c:v>10.661381122839421</c:v>
                </c:pt>
                <c:pt idx="126">
                  <c:v>10.73331375830921</c:v>
                </c:pt>
                <c:pt idx="127">
                  <c:v>10.805092880818853</c:v>
                </c:pt>
                <c:pt idx="128">
                  <c:v>10.876718980112901</c:v>
                </c:pt>
                <c:pt idx="129">
                  <c:v>10.94819252471436</c:v>
                </c:pt>
                <c:pt idx="130">
                  <c:v>11.019513962208803</c:v>
                </c:pt>
                <c:pt idx="131">
                  <c:v>11.090683719532256</c:v>
                </c:pt>
                <c:pt idx="132">
                  <c:v>11.16170220326279</c:v>
                </c:pt>
                <c:pt idx="133">
                  <c:v>11.232569799915765</c:v>
                </c:pt>
                <c:pt idx="134">
                  <c:v>11.303286876242638</c:v>
                </c:pt>
                <c:pt idx="135">
                  <c:v>11.373853779533221</c:v>
                </c:pt>
                <c:pt idx="136">
                  <c:v>11.444270837921325</c:v>
                </c:pt>
                <c:pt idx="137">
                  <c:v>11.514538360693621</c:v>
                </c:pt>
                <c:pt idx="138">
                  <c:v>11.584656638601624</c:v>
                </c:pt>
                <c:pt idx="139">
                  <c:v>11.654625944176649</c:v>
                </c:pt>
                <c:pt idx="140">
                  <c:v>11.724446532047587</c:v>
                </c:pt>
                <c:pt idx="141">
                  <c:v>11.794118639261351</c:v>
                </c:pt>
                <c:pt idx="142">
                  <c:v>11.863642485605814</c:v>
                </c:pt>
                <c:pt idx="143">
                  <c:v>11.933018273935081</c:v>
                </c:pt>
                <c:pt idx="144">
                  <c:v>12.002246190496903</c:v>
                </c:pt>
                <c:pt idx="145">
                  <c:v>12.071326405262043</c:v>
                </c:pt>
                <c:pt idx="146">
                  <c:v>12.140259072255425</c:v>
                </c:pt>
                <c:pt idx="147">
                  <c:v>12.209044329888846</c:v>
                </c:pt>
                <c:pt idx="148">
                  <c:v>12.277682301295055</c:v>
                </c:pt>
                <c:pt idx="149">
                  <c:v>12.346173094663023</c:v>
                </c:pt>
                <c:pt idx="150">
                  <c:v>12.414516803574145</c:v>
                </c:pt>
                <c:pt idx="151">
                  <c:v>12.482713507339232</c:v>
                </c:pt>
                <c:pt idx="152">
                  <c:v>12.550763271336038</c:v>
                </c:pt>
                <c:pt idx="153">
                  <c:v>12.618666147347122</c:v>
                </c:pt>
                <c:pt idx="154">
                  <c:v>12.686422173897867</c:v>
                </c:pt>
                <c:pt idx="155">
                  <c:v>12.754031376594407</c:v>
                </c:pt>
                <c:pt idx="156">
                  <c:v>12.821493768461288</c:v>
                </c:pt>
                <c:pt idx="157">
                  <c:v>12.888809350278649</c:v>
                </c:pt>
                <c:pt idx="158">
                  <c:v>12.95597811091872</c:v>
                </c:pt>
                <c:pt idx="159">
                  <c:v>13.023000027681444</c:v>
                </c:pt>
                <c:pt idx="160">
                  <c:v>13.089875066629036</c:v>
                </c:pt>
                <c:pt idx="161">
                  <c:v>13.156603182919264</c:v>
                </c:pt>
                <c:pt idx="162">
                  <c:v>13.223184321137307</c:v>
                </c:pt>
                <c:pt idx="163">
                  <c:v>13.289618415625972</c:v>
                </c:pt>
                <c:pt idx="164">
                  <c:v>13.355905390814112</c:v>
                </c:pt>
                <c:pt idx="165">
                  <c:v>13.422045161543076</c:v>
                </c:pt>
                <c:pt idx="166">
                  <c:v>13.488037633391027</c:v>
                </c:pt>
                <c:pt idx="167">
                  <c:v>13.553882702994946</c:v>
                </c:pt>
                <c:pt idx="168">
                  <c:v>13.61958025837021</c:v>
                </c:pt>
                <c:pt idx="169">
                  <c:v>13.685130179227565</c:v>
                </c:pt>
                <c:pt idx="170">
                  <c:v>13.750532337287366</c:v>
                </c:pt>
                <c:pt idx="171">
                  <c:v>13.815786596590936</c:v>
                </c:pt>
                <c:pt idx="172">
                  <c:v>13.880892813808948</c:v>
                </c:pt>
                <c:pt idx="173">
                  <c:v>13.945850838546674</c:v>
                </c:pt>
                <c:pt idx="174">
                  <c:v>14.010660513646</c:v>
                </c:pt>
                <c:pt idx="175">
                  <c:v>14.075321675484101</c:v>
                </c:pt>
                <c:pt idx="176">
                  <c:v>14.139834154268678</c:v>
                </c:pt>
                <c:pt idx="177">
                  <c:v>14.204197774329643</c:v>
                </c:pt>
                <c:pt idx="178">
                  <c:v>14.268412354407181</c:v>
                </c:pt>
                <c:pt idx="179">
                  <c:v>14.332477707936098</c:v>
                </c:pt>
                <c:pt idx="180">
                  <c:v>14.39639364332638</c:v>
                </c:pt>
                <c:pt idx="181">
                  <c:v>14.460159964239885</c:v>
                </c:pt>
                <c:pt idx="182">
                  <c:v>14.523776469863119</c:v>
                </c:pt>
                <c:pt idx="183">
                  <c:v>14.587242955176013</c:v>
                </c:pt>
                <c:pt idx="184">
                  <c:v>14.650559211216677</c:v>
                </c:pt>
                <c:pt idx="185">
                  <c:v>14.71372502534205</c:v>
                </c:pt>
                <c:pt idx="186">
                  <c:v>14.776740181484429</c:v>
                </c:pt>
                <c:pt idx="187">
                  <c:v>14.839604460403827</c:v>
                </c:pt>
                <c:pt idx="188">
                  <c:v>14.902317639936127</c:v>
                </c:pt>
                <c:pt idx="189">
                  <c:v>14.964879495237014</c:v>
                </c:pt>
                <c:pt idx="190">
                  <c:v>15.027289799021645</c:v>
                </c:pt>
                <c:pt idx="191">
                  <c:v>15.08954832180005</c:v>
                </c:pt>
                <c:pt idx="192">
                  <c:v>15.151654832108251</c:v>
                </c:pt>
                <c:pt idx="193">
                  <c:v>15.213609096735082</c:v>
                </c:pt>
                <c:pt idx="194">
                  <c:v>15.275410880944699</c:v>
                </c:pt>
                <c:pt idx="195">
                  <c:v>15.337059948694797</c:v>
                </c:pt>
                <c:pt idx="196">
                  <c:v>15.398556062850506</c:v>
                </c:pt>
                <c:pt idx="197">
                  <c:v>15.459898985394</c:v>
                </c:pt>
                <c:pt idx="198">
                  <c:v>15.521088477629801</c:v>
                </c:pt>
                <c:pt idx="199">
                  <c:v>15.582124300385805</c:v>
                </c:pt>
                <c:pt idx="200">
                  <c:v>15.64300621421004</c:v>
                </c:pt>
                <c:pt idx="201">
                  <c:v>15.703733979563165</c:v>
                </c:pt>
                <c:pt idx="202">
                  <c:v>15.764307357006739</c:v>
                </c:pt>
                <c:pt idx="203">
                  <c:v>15.824726107387274</c:v>
                </c:pt>
                <c:pt idx="204">
                  <c:v>15.8849899920161</c:v>
                </c:pt>
                <c:pt idx="205">
                  <c:v>15.945098772845064</c:v>
                </c:pt>
                <c:pt idx="206">
                  <c:v>16.005052212638091</c:v>
                </c:pt>
                <c:pt idx="207">
                  <c:v>16.064850075138647</c:v>
                </c:pt>
                <c:pt idx="208">
                  <c:v>16.124492125233122</c:v>
                </c:pt>
                <c:pt idx="209">
                  <c:v>16.183978129110162</c:v>
                </c:pt>
                <c:pt idx="210">
                  <c:v>16.243307854416017</c:v>
                </c:pt>
                <c:pt idx="211">
                  <c:v>16.302481070405889</c:v>
                </c:pt>
                <c:pt idx="212">
                  <c:v>16.361497548091378</c:v>
                </c:pt>
                <c:pt idx="213">
                  <c:v>16.420357060384013</c:v>
                </c:pt>
                <c:pt idx="214">
                  <c:v>16.479059382234926</c:v>
                </c:pt>
                <c:pt idx="215">
                  <c:v>16.537604290770727</c:v>
                </c:pt>
                <c:pt idx="216">
                  <c:v>16.595991565425599</c:v>
                </c:pt>
                <c:pt idx="217">
                  <c:v>16.654220988069671</c:v>
                </c:pt>
                <c:pt idx="218">
                  <c:v>16.712292343133687</c:v>
                </c:pt>
                <c:pt idx="219">
                  <c:v>16.770205417730054</c:v>
                </c:pt>
                <c:pt idx="220">
                  <c:v>16.827960001770283</c:v>
                </c:pt>
                <c:pt idx="221">
                  <c:v>16.885555888078873</c:v>
                </c:pt>
                <c:pt idx="222">
                  <c:v>16.942992872503709</c:v>
                </c:pt>
                <c:pt idx="223">
                  <c:v>17.000270754022971</c:v>
                </c:pt>
                <c:pt idx="224">
                  <c:v>17.057389334848665</c:v>
                </c:pt>
                <c:pt idx="225">
                  <c:v>17.114348420526746</c:v>
                </c:pt>
                <c:pt idx="226">
                  <c:v>17.171147820033962</c:v>
                </c:pt>
                <c:pt idx="227">
                  <c:v>17.227787345871398</c:v>
                </c:pt>
                <c:pt idx="228">
                  <c:v>17.284266814154812</c:v>
                </c:pt>
                <c:pt idx="229">
                  <c:v>17.34058604470178</c:v>
                </c:pt>
                <c:pt idx="230">
                  <c:v>17.396744861115717</c:v>
                </c:pt>
                <c:pt idx="231">
                  <c:v>17.452743090866829</c:v>
                </c:pt>
                <c:pt idx="232">
                  <c:v>17.508580565370004</c:v>
                </c:pt>
                <c:pt idx="233">
                  <c:v>17.564257120059743</c:v>
                </c:pt>
                <c:pt idx="234">
                  <c:v>17.619772594462138</c:v>
                </c:pt>
                <c:pt idx="235">
                  <c:v>17.675126832263945</c:v>
                </c:pt>
                <c:pt idx="236">
                  <c:v>17.730319681378852</c:v>
                </c:pt>
                <c:pt idx="237">
                  <c:v>17.785350994010905</c:v>
                </c:pt>
                <c:pt idx="238">
                  <c:v>17.840220626715205</c:v>
                </c:pt>
                <c:pt idx="239">
                  <c:v>17.89492844045591</c:v>
                </c:pt>
                <c:pt idx="240">
                  <c:v>17.949474300661556</c:v>
                </c:pt>
                <c:pt idx="241">
                  <c:v>18.003858077277783</c:v>
                </c:pt>
                <c:pt idx="242">
                  <c:v>18.058079644817489</c:v>
                </c:pt>
                <c:pt idx="243">
                  <c:v>18.112138882408466</c:v>
                </c:pt>
                <c:pt idx="244">
                  <c:v>18.166035673838568</c:v>
                </c:pt>
                <c:pt idx="245">
                  <c:v>18.219769907598433</c:v>
                </c:pt>
                <c:pt idx="246">
                  <c:v>18.273341476921836</c:v>
                </c:pt>
                <c:pt idx="247">
                  <c:v>18.326750279823699</c:v>
                </c:pt>
                <c:pt idx="248">
                  <c:v>18.379996219135791</c:v>
                </c:pt>
                <c:pt idx="249">
                  <c:v>18.433079202540195</c:v>
                </c:pt>
                <c:pt idx="250">
                  <c:v>18.485999142600559</c:v>
                </c:pt>
                <c:pt idx="251">
                  <c:v>18.53875595679116</c:v>
                </c:pt>
                <c:pt idx="252">
                  <c:v>18.591349567523885</c:v>
                </c:pt>
                <c:pt idx="253">
                  <c:v>18.64377990217309</c:v>
                </c:pt>
                <c:pt idx="254">
                  <c:v>18.696046893098444</c:v>
                </c:pt>
                <c:pt idx="255">
                  <c:v>18.748150477665764</c:v>
                </c:pt>
                <c:pt idx="256">
                  <c:v>18.800090598265889</c:v>
                </c:pt>
                <c:pt idx="257">
                  <c:v>18.85186720233165</c:v>
                </c:pt>
                <c:pt idx="258">
                  <c:v>18.903480242352952</c:v>
                </c:pt>
                <c:pt idx="259">
                  <c:v>18.954929675890011</c:v>
                </c:pt>
                <c:pt idx="260">
                  <c:v>19.006215465584813</c:v>
                </c:pt>
                <c:pt idx="261">
                  <c:v>19.057337579170802</c:v>
                </c:pt>
                <c:pt idx="262">
                  <c:v>19.108295989480837</c:v>
                </c:pt>
                <c:pt idx="263">
                  <c:v>19.159090674453484</c:v>
                </c:pt>
                <c:pt idx="264">
                  <c:v>19.209721617137653</c:v>
                </c:pt>
                <c:pt idx="265">
                  <c:v>19.26018880569562</c:v>
                </c:pt>
                <c:pt idx="266">
                  <c:v>19.310492233404492</c:v>
                </c:pt>
                <c:pt idx="267">
                  <c:v>19.360631898656123</c:v>
                </c:pt>
                <c:pt idx="268">
                  <c:v>19.410607804955532</c:v>
                </c:pt>
                <c:pt idx="269">
                  <c:v>19.460419960917857</c:v>
                </c:pt>
                <c:pt idx="270">
                  <c:v>19.510068380263888</c:v>
                </c:pt>
              </c:numCache>
            </c:numRef>
          </c:xVal>
          <c:yVal>
            <c:numRef>
              <c:f>'22ft'!$H$19:$H$289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39696"/>
        <c:axId val="620640088"/>
      </c:scatterChart>
      <c:valAx>
        <c:axId val="62063969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0640088"/>
        <c:crosses val="max"/>
        <c:crossBetween val="midCat"/>
        <c:majorUnit val="2"/>
      </c:valAx>
      <c:valAx>
        <c:axId val="62064008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063969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Differance top to bottom at</a:t>
            </a:r>
            <a:r>
              <a:rPr lang="en-US" baseline="0"/>
              <a:t>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SummaryChart!$U$10</c:f>
              <c:strCache>
                <c:ptCount val="1"/>
                <c:pt idx="0">
                  <c:v>Degree Accuracey needed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SummaryChart!$B$11:$B$33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1.29</c:v>
                </c:pt>
                <c:pt idx="3">
                  <c:v>3.3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SummaryChart!$U$11:$U$33</c:f>
              <c:numCache>
                <c:formatCode>0.000</c:formatCode>
                <c:ptCount val="23"/>
                <c:pt idx="0">
                  <c:v>2.0226297846169898</c:v>
                </c:pt>
                <c:pt idx="1">
                  <c:v>0.51126801017911827</c:v>
                </c:pt>
                <c:pt idx="2">
                  <c:v>0.34387757370889915</c:v>
                </c:pt>
                <c:pt idx="3">
                  <c:v>-0.24297030372762468</c:v>
                </c:pt>
                <c:pt idx="4">
                  <c:v>-0.35029509956727317</c:v>
                </c:pt>
                <c:pt idx="5">
                  <c:v>-0.41307071883979163</c:v>
                </c:pt>
                <c:pt idx="6">
                  <c:v>-0.47333687101026695</c:v>
                </c:pt>
                <c:pt idx="7">
                  <c:v>-0.50690845412246788</c:v>
                </c:pt>
                <c:pt idx="8">
                  <c:v>-0.51035987576750186</c:v>
                </c:pt>
                <c:pt idx="9">
                  <c:v>-0.64878291297017077</c:v>
                </c:pt>
                <c:pt idx="10">
                  <c:v>-0.59875256727092907</c:v>
                </c:pt>
                <c:pt idx="11">
                  <c:v>0.70661846237626136</c:v>
                </c:pt>
                <c:pt idx="12">
                  <c:v>1.4939029829299117</c:v>
                </c:pt>
                <c:pt idx="13">
                  <c:v>1.155153569781642</c:v>
                </c:pt>
                <c:pt idx="14">
                  <c:v>0.83924670216773678</c:v>
                </c:pt>
                <c:pt idx="15">
                  <c:v>1.5272335071717378</c:v>
                </c:pt>
                <c:pt idx="16">
                  <c:v>1.2916865034369096</c:v>
                </c:pt>
                <c:pt idx="17">
                  <c:v>1.0614407414799483</c:v>
                </c:pt>
                <c:pt idx="18">
                  <c:v>0.85156937722714021</c:v>
                </c:pt>
                <c:pt idx="19">
                  <c:v>0.65599418857210212</c:v>
                </c:pt>
                <c:pt idx="20">
                  <c:v>0</c:v>
                </c:pt>
                <c:pt idx="21">
                  <c:v>0.16669255806098199</c:v>
                </c:pt>
                <c:pt idx="22">
                  <c:v>0.46541160005479792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SummaryChart!$Y$10</c:f>
              <c:strCache>
                <c:ptCount val="1"/>
                <c:pt idx="0">
                  <c:v>Degree of opening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SummaryChart!$B$11:$B$33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1.29</c:v>
                </c:pt>
                <c:pt idx="3">
                  <c:v>3.3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SummaryChart!$Y$11:$Y$33</c:f>
              <c:numCache>
                <c:formatCode>General</c:formatCode>
                <c:ptCount val="23"/>
                <c:pt idx="0">
                  <c:v>0</c:v>
                </c:pt>
                <c:pt idx="1">
                  <c:v>1.7899106082460694</c:v>
                </c:pt>
                <c:pt idx="2">
                  <c:v>-1.0451388888888888</c:v>
                </c:pt>
                <c:pt idx="3">
                  <c:v>-0.85069444444444464</c:v>
                </c:pt>
                <c:pt idx="4">
                  <c:v>-0.19444444444444464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7.125016348901795</c:v>
                </c:pt>
                <c:pt idx="10">
                  <c:v>6.9951922972580007</c:v>
                </c:pt>
                <c:pt idx="11">
                  <c:v>6.8182145716518718</c:v>
                </c:pt>
                <c:pt idx="12">
                  <c:v>6.6134604823147569</c:v>
                </c:pt>
                <c:pt idx="13">
                  <c:v>6.3943977652275947</c:v>
                </c:pt>
                <c:pt idx="14">
                  <c:v>6.1701750950296059</c:v>
                </c:pt>
                <c:pt idx="15">
                  <c:v>5.9468630539734875</c:v>
                </c:pt>
                <c:pt idx="16">
                  <c:v>5.728375812134459</c:v>
                </c:pt>
                <c:pt idx="17">
                  <c:v>5.5171359789880583</c:v>
                </c:pt>
                <c:pt idx="18">
                  <c:v>5.3145456699447493</c:v>
                </c:pt>
                <c:pt idx="19">
                  <c:v>5.1213165107786125</c:v>
                </c:pt>
                <c:pt idx="20">
                  <c:v>4.9376990987654494</c:v>
                </c:pt>
                <c:pt idx="21">
                  <c:v>4.7636416907261747</c:v>
                </c:pt>
                <c:pt idx="22">
                  <c:v>4.5988994372822418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40872"/>
        <c:axId val="620641264"/>
      </c:scatterChart>
      <c:valAx>
        <c:axId val="620640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1264"/>
        <c:crosses val="autoZero"/>
        <c:crossBetween val="midCat"/>
      </c:valAx>
      <c:valAx>
        <c:axId val="6206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0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SummaryChart!$J$10</c:f>
              <c:strCache>
                <c:ptCount val="1"/>
                <c:pt idx="0">
                  <c:v>Shooter Angle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467985564304462"/>
                  <c:y val="3.884696704578594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0.0822x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- 4.3698x + 88.593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SummaryChart!$B$11:$B$33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1.29</c:v>
                </c:pt>
                <c:pt idx="3">
                  <c:v>3.3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SummaryChart!$J$11:$J$33</c:f>
              <c:numCache>
                <c:formatCode>0.00</c:formatCode>
                <c:ptCount val="2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47.464727518410079</c:v>
                </c:pt>
                <c:pt idx="12">
                  <c:v>39.15144948733041</c:v>
                </c:pt>
                <c:pt idx="13">
                  <c:v>39.851092505418158</c:v>
                </c:pt>
                <c:pt idx="14">
                  <c:v>41.204652423689318</c:v>
                </c:pt>
                <c:pt idx="15">
                  <c:v>33.096564225533371</c:v>
                </c:pt>
                <c:pt idx="16">
                  <c:v>33.54305836860253</c:v>
                </c:pt>
                <c:pt idx="17">
                  <c:v>34.222470624125442</c:v>
                </c:pt>
                <c:pt idx="18">
                  <c:v>35.133550808002923</c:v>
                </c:pt>
                <c:pt idx="19">
                  <c:v>36.297868297882978</c:v>
                </c:pt>
                <c:pt idx="20">
                  <c:v>38.300022278195733</c:v>
                </c:pt>
                <c:pt idx="21">
                  <c:v>53.132624770147004</c:v>
                </c:pt>
                <c:pt idx="22">
                  <c:v>47.943548969680016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42048"/>
        <c:axId val="620642440"/>
      </c:scatterChart>
      <c:valAx>
        <c:axId val="62064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2440"/>
        <c:crosses val="autoZero"/>
        <c:crossBetween val="midCat"/>
      </c:valAx>
      <c:valAx>
        <c:axId val="62064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SummaryChart!$H$10</c:f>
              <c:strCache>
                <c:ptCount val="1"/>
                <c:pt idx="0">
                  <c:v>Speed (RPM)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7686014178638189E-2"/>
                  <c:y val="0.37134227977468909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1.0257x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+ 16.869x + 795.64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SummaryChart!$B$11:$B$33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1.29</c:v>
                </c:pt>
                <c:pt idx="3">
                  <c:v>3.3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SummaryChart!$H$11:$H$33</c:f>
              <c:numCache>
                <c:formatCode>0</c:formatCode>
                <c:ptCount val="23"/>
                <c:pt idx="0">
                  <c:v>1344.5504492889647</c:v>
                </c:pt>
                <c:pt idx="1">
                  <c:v>1500.4983639784459</c:v>
                </c:pt>
                <c:pt idx="2">
                  <c:v>1551.2193325182202</c:v>
                </c:pt>
                <c:pt idx="3">
                  <c:v>1952.8268217359855</c:v>
                </c:pt>
                <c:pt idx="4">
                  <c:v>2094.3316349443344</c:v>
                </c:pt>
                <c:pt idx="5">
                  <c:v>2352.76287987052</c:v>
                </c:pt>
                <c:pt idx="6">
                  <c:v>2611.5000379301164</c:v>
                </c:pt>
                <c:pt idx="7">
                  <c:v>2892.8683822897456</c:v>
                </c:pt>
                <c:pt idx="8">
                  <c:v>3243.6625253292841</c:v>
                </c:pt>
                <c:pt idx="9">
                  <c:v>1300</c:v>
                </c:pt>
                <c:pt idx="10">
                  <c:v>1300</c:v>
                </c:pt>
                <c:pt idx="11">
                  <c:v>1300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1800</c:v>
                </c:pt>
                <c:pt idx="16">
                  <c:v>1800</c:v>
                </c:pt>
                <c:pt idx="17">
                  <c:v>1800</c:v>
                </c:pt>
                <c:pt idx="18">
                  <c:v>1800</c:v>
                </c:pt>
                <c:pt idx="19">
                  <c:v>1800</c:v>
                </c:pt>
                <c:pt idx="20">
                  <c:v>-603977976</c:v>
                </c:pt>
                <c:pt idx="21">
                  <c:v>1800</c:v>
                </c:pt>
                <c:pt idx="22">
                  <c:v>1800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43224"/>
        <c:axId val="620643616"/>
      </c:scatterChart>
      <c:valAx>
        <c:axId val="620643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3616"/>
        <c:crosses val="autoZero"/>
        <c:crossBetween val="midCat"/>
      </c:valAx>
      <c:valAx>
        <c:axId val="6206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3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</a:t>
            </a:r>
            <a:r>
              <a:rPr lang="en-US" baseline="0"/>
              <a:t> Angle 8ft to 22ft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-5.6049224782205899E-2"/>
                  <c:y val="6.96312888434860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SummaryChart!$B$19:$B$33</c:f>
              <c:numCache>
                <c:formatCode>General</c:formatCode>
                <c:ptCount val="1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</c:numCache>
            </c:numRef>
          </c:xVal>
          <c:yVal>
            <c:numRef>
              <c:f>SummaryChart!$J$19:$J$33</c:f>
              <c:numCache>
                <c:formatCode>0.00</c:formatCode>
                <c:ptCount val="15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47.464727518410079</c:v>
                </c:pt>
                <c:pt idx="4">
                  <c:v>39.15144948733041</c:v>
                </c:pt>
                <c:pt idx="5">
                  <c:v>39.851092505418158</c:v>
                </c:pt>
                <c:pt idx="6">
                  <c:v>41.204652423689318</c:v>
                </c:pt>
                <c:pt idx="7">
                  <c:v>33.096564225533371</c:v>
                </c:pt>
                <c:pt idx="8">
                  <c:v>33.54305836860253</c:v>
                </c:pt>
                <c:pt idx="9">
                  <c:v>34.222470624125442</c:v>
                </c:pt>
                <c:pt idx="10">
                  <c:v>35.133550808002923</c:v>
                </c:pt>
                <c:pt idx="11">
                  <c:v>36.297868297882978</c:v>
                </c:pt>
                <c:pt idx="12">
                  <c:v>38.300022278195733</c:v>
                </c:pt>
                <c:pt idx="13">
                  <c:v>53.132624770147004</c:v>
                </c:pt>
                <c:pt idx="14">
                  <c:v>47.943548969680016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44400"/>
        <c:axId val="620644792"/>
      </c:scatterChart>
      <c:valAx>
        <c:axId val="62064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4792"/>
        <c:crosses val="autoZero"/>
        <c:crossBetween val="midCat"/>
      </c:valAx>
      <c:valAx>
        <c:axId val="62064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 Angle 4 to 8ft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5.8947331080440056E-2"/>
                  <c:y val="0.125702912900840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SummaryChart!$B$15:$B$19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xVal>
          <c:yVal>
            <c:numRef>
              <c:f>SummaryChart!$J$15:$J$19</c:f>
              <c:numCache>
                <c:formatCode>0.00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45576"/>
        <c:axId val="620645968"/>
      </c:scatterChart>
      <c:valAx>
        <c:axId val="62064557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5968"/>
        <c:crosses val="autoZero"/>
        <c:crossBetween val="midCat"/>
      </c:valAx>
      <c:valAx>
        <c:axId val="62064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5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 Angle 0 to 4ft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9.5415128891701034E-2"/>
                  <c:y val="0.114369714202391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SummaryChart!$B$11:$B$15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1.29</c:v>
                </c:pt>
                <c:pt idx="3">
                  <c:v>3.3</c:v>
                </c:pt>
                <c:pt idx="4">
                  <c:v>4</c:v>
                </c:pt>
              </c:numCache>
            </c:numRef>
          </c:xVal>
          <c:yVal>
            <c:numRef>
              <c:f>SummaryChart!$J$11:$J$15</c:f>
              <c:numCache>
                <c:formatCode>0.00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46752"/>
        <c:axId val="620647144"/>
      </c:scatterChart>
      <c:valAx>
        <c:axId val="620646752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7144"/>
        <c:crosses val="autoZero"/>
        <c:crossBetween val="midCat"/>
      </c:valAx>
      <c:valAx>
        <c:axId val="62064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0.23055555555555557"/>
                  <c:y val="0.263472222222222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SummaryChart!$B$11:$B$15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1.29</c:v>
                </c:pt>
                <c:pt idx="3">
                  <c:v>3.3</c:v>
                </c:pt>
                <c:pt idx="4">
                  <c:v>4</c:v>
                </c:pt>
              </c:numCache>
            </c:numRef>
          </c:xVal>
          <c:yVal>
            <c:numRef>
              <c:f>SummaryChart!$H$11:$H$15</c:f>
              <c:numCache>
                <c:formatCode>0</c:formatCode>
                <c:ptCount val="5"/>
                <c:pt idx="0">
                  <c:v>1344.5504492889647</c:v>
                </c:pt>
                <c:pt idx="1">
                  <c:v>1500.4983639784459</c:v>
                </c:pt>
                <c:pt idx="2">
                  <c:v>1551.2193325182202</c:v>
                </c:pt>
                <c:pt idx="3">
                  <c:v>1952.8268217359855</c:v>
                </c:pt>
                <c:pt idx="4">
                  <c:v>2094.3316349443344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47928"/>
        <c:axId val="620648320"/>
      </c:scatterChart>
      <c:valAx>
        <c:axId val="62064792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8320"/>
        <c:crosses val="autoZero"/>
        <c:crossBetween val="midCat"/>
      </c:valAx>
      <c:valAx>
        <c:axId val="6206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7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</a:t>
            </a:r>
            <a:r>
              <a:rPr lang="en-US" baseline="0"/>
              <a:t> need for 8" wheel shot at set angle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-0.15799934925489686"/>
                  <c:y val="1.54305191017789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0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0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7274315090778942"/>
                  <c:y val="1.81018518518518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SummaryChart!$AT$11:$AT$19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1.29</c:v>
                </c:pt>
                <c:pt idx="3">
                  <c:v>3.3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SummaryChart!$AY$11:$AY$19</c:f>
              <c:numCache>
                <c:formatCode>_(* #,##0_);_(* \(#,##0\);_(* "-"??_);_(@_)</c:formatCode>
                <c:ptCount val="9"/>
                <c:pt idx="0">
                  <c:v>1344.550449288965</c:v>
                </c:pt>
                <c:pt idx="1">
                  <c:v>1500.4983639784459</c:v>
                </c:pt>
                <c:pt idx="2">
                  <c:v>1551.2193325182202</c:v>
                </c:pt>
                <c:pt idx="3">
                  <c:v>1952.8268217359855</c:v>
                </c:pt>
                <c:pt idx="4">
                  <c:v>2094.3316349443344</c:v>
                </c:pt>
                <c:pt idx="5">
                  <c:v>2352.76287987052</c:v>
                </c:pt>
                <c:pt idx="6">
                  <c:v>2611.5000379301164</c:v>
                </c:pt>
                <c:pt idx="7">
                  <c:v>2892.8683822897456</c:v>
                </c:pt>
                <c:pt idx="8">
                  <c:v>3243.6625253292846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49104"/>
        <c:axId val="620649496"/>
      </c:scatterChart>
      <c:valAx>
        <c:axId val="62064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9496"/>
        <c:crosses val="autoZero"/>
        <c:crossBetween val="midCat"/>
      </c:valAx>
      <c:valAx>
        <c:axId val="62064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4910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60603778658642"/>
          <c:y val="5.9767061407714303E-2"/>
          <c:w val="0.67849255511233686"/>
          <c:h val="0.87335643202225988"/>
        </c:manualLayout>
      </c:layout>
      <c:scatterChart>
        <c:scatterStyle val="lineMarker"/>
        <c:varyColors val="0"/>
        <c:ser>
          <c:idx val="0"/>
          <c:order val="0"/>
          <c:tx>
            <c:v>High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'22ft'!$N$15:$O$15</c:f>
              <c:numCache>
                <c:formatCode>General</c:formatCode>
                <c:ptCount val="2"/>
                <c:pt idx="0">
                  <c:v>70</c:v>
                </c:pt>
                <c:pt idx="1">
                  <c:v>13.156603182919264</c:v>
                </c:pt>
              </c:numCache>
            </c:numRef>
          </c:xVal>
          <c:yVal>
            <c:numRef>
              <c:f>Ether!#REF!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9A5-42FF-9188-A3B4F369958B}"/>
            </c:ext>
          </c:extLst>
        </c:ser>
        <c:ser>
          <c:idx val="1"/>
          <c:order val="1"/>
          <c:tx>
            <c:v>Low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'22ft'!$P$15:$Q$15</c:f>
              <c:numCache>
                <c:formatCode>General</c:formatCode>
                <c:ptCount val="2"/>
                <c:pt idx="0">
                  <c:v>6.8511833392627635</c:v>
                </c:pt>
                <c:pt idx="1">
                  <c:v>6.8511833392627635</c:v>
                </c:pt>
              </c:numCache>
            </c:numRef>
          </c:xVal>
          <c:yVal>
            <c:numRef>
              <c:f>'22ft'!$V$8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A5-42FF-9188-A3B4F3699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50280"/>
        <c:axId val="620650672"/>
      </c:scatterChart>
      <c:valAx>
        <c:axId val="620650280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50672"/>
        <c:crosses val="autoZero"/>
        <c:crossBetween val="midCat"/>
        <c:majorUnit val="1"/>
      </c:valAx>
      <c:valAx>
        <c:axId val="62065067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50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Differance top to bottom at</a:t>
            </a:r>
            <a:r>
              <a:rPr lang="en-US" baseline="0"/>
              <a:t>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'Summary 14ft StateChampHeight'!$S$8</c:f>
              <c:strCache>
                <c:ptCount val="1"/>
                <c:pt idx="0">
                  <c:v>Degree Accuracey needed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'Summary 14ft StateChampHeight'!$B$9:$B$31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5.12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'Summary 14ft StateChampHeight'!$S$9:$S$31</c:f>
              <c:numCache>
                <c:formatCode>0.000</c:formatCode>
                <c:ptCount val="23"/>
                <c:pt idx="0">
                  <c:v>4.0433054563743447</c:v>
                </c:pt>
                <c:pt idx="1">
                  <c:v>4.1251242839092859</c:v>
                </c:pt>
                <c:pt idx="2">
                  <c:v>1.8447437018289452</c:v>
                </c:pt>
                <c:pt idx="3">
                  <c:v>3.8724021321348263</c:v>
                </c:pt>
                <c:pt idx="4">
                  <c:v>2.5976889872901867</c:v>
                </c:pt>
                <c:pt idx="5">
                  <c:v>1.6400512413445743</c:v>
                </c:pt>
                <c:pt idx="6">
                  <c:v>2.7779070813508802</c:v>
                </c:pt>
                <c:pt idx="7">
                  <c:v>2.7064226252865868</c:v>
                </c:pt>
                <c:pt idx="8">
                  <c:v>2.4591670640370373</c:v>
                </c:pt>
                <c:pt idx="9">
                  <c:v>2.510084344905176</c:v>
                </c:pt>
                <c:pt idx="10">
                  <c:v>2.4523051498857904</c:v>
                </c:pt>
                <c:pt idx="11">
                  <c:v>2.3760568275062721</c:v>
                </c:pt>
                <c:pt idx="12">
                  <c:v>2.2829775922586522</c:v>
                </c:pt>
                <c:pt idx="13">
                  <c:v>2.1806162880435216</c:v>
                </c:pt>
                <c:pt idx="14">
                  <c:v>2.071840084448564</c:v>
                </c:pt>
                <c:pt idx="15">
                  <c:v>1.9605673579925045</c:v>
                </c:pt>
                <c:pt idx="16">
                  <c:v>1.8465825619140808</c:v>
                </c:pt>
                <c:pt idx="17">
                  <c:v>1.727477570578867</c:v>
                </c:pt>
                <c:pt idx="18">
                  <c:v>1.6086257730827078</c:v>
                </c:pt>
                <c:pt idx="19">
                  <c:v>1.4776298530166909</c:v>
                </c:pt>
                <c:pt idx="20">
                  <c:v>1.3439262926726252</c:v>
                </c:pt>
                <c:pt idx="21">
                  <c:v>1.1626988489868633</c:v>
                </c:pt>
                <c:pt idx="22">
                  <c:v>0.89300100495053536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'Summary 14ft StateChampHeight'!$W$8</c:f>
              <c:strCache>
                <c:ptCount val="1"/>
                <c:pt idx="0">
                  <c:v>Degree of opening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'Summary 14ft StateChampHeight'!$B$9:$B$31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5.12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'Summary 14ft StateChampHeight'!$W$9:$W$31</c:f>
              <c:numCache>
                <c:formatCode>General</c:formatCode>
                <c:ptCount val="23"/>
                <c:pt idx="0">
                  <c:v>0</c:v>
                </c:pt>
                <c:pt idx="1">
                  <c:v>1.7899106082460694</c:v>
                </c:pt>
                <c:pt idx="2">
                  <c:v>3.4165881917713445</c:v>
                </c:pt>
                <c:pt idx="3">
                  <c:v>4.7636416907261783</c:v>
                </c:pt>
                <c:pt idx="4">
                  <c:v>5.7823923223640428</c:v>
                </c:pt>
                <c:pt idx="5">
                  <c:v>6.5477372689627842</c:v>
                </c:pt>
                <c:pt idx="6">
                  <c:v>6.9112271190246872</c:v>
                </c:pt>
                <c:pt idx="7">
                  <c:v>7.125016348901795</c:v>
                </c:pt>
                <c:pt idx="8">
                  <c:v>7.1805354977201503</c:v>
                </c:pt>
                <c:pt idx="9">
                  <c:v>7.125016348901795</c:v>
                </c:pt>
                <c:pt idx="10">
                  <c:v>6.9951922972580007</c:v>
                </c:pt>
                <c:pt idx="11">
                  <c:v>6.8182145716518718</c:v>
                </c:pt>
                <c:pt idx="12">
                  <c:v>6.6134604823147569</c:v>
                </c:pt>
                <c:pt idx="13">
                  <c:v>6.3943977652275947</c:v>
                </c:pt>
                <c:pt idx="14">
                  <c:v>6.1701750950296059</c:v>
                </c:pt>
                <c:pt idx="15">
                  <c:v>5.9468630539734875</c:v>
                </c:pt>
                <c:pt idx="16">
                  <c:v>5.728375812134459</c:v>
                </c:pt>
                <c:pt idx="17">
                  <c:v>5.5171359789880583</c:v>
                </c:pt>
                <c:pt idx="18">
                  <c:v>5.3145456699447493</c:v>
                </c:pt>
                <c:pt idx="19">
                  <c:v>5.1213165107786125</c:v>
                </c:pt>
                <c:pt idx="20">
                  <c:v>4.9376990987654494</c:v>
                </c:pt>
                <c:pt idx="21">
                  <c:v>4.7636416907261747</c:v>
                </c:pt>
                <c:pt idx="22">
                  <c:v>4.5988994372822418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51456"/>
        <c:axId val="620651848"/>
      </c:scatterChart>
      <c:valAx>
        <c:axId val="62065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51848"/>
        <c:crosses val="autoZero"/>
        <c:crossBetween val="midCat"/>
      </c:valAx>
      <c:valAx>
        <c:axId val="62065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5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'Summary 14ft StateChampHeight'!$J$8</c:f>
              <c:strCache>
                <c:ptCount val="1"/>
                <c:pt idx="0">
                  <c:v>Shooter Angle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467985564304462"/>
                  <c:y val="3.884696704578594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0.0822x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- 4.3698x + 88.593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'Summary 14ft StateChampHeight'!$B$9:$B$31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5.12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'Summary 14ft StateChampHeight'!$J$9:$J$31</c:f>
              <c:numCache>
                <c:formatCode>0.00</c:formatCode>
                <c:ptCount val="23"/>
                <c:pt idx="0">
                  <c:v>86.59123411807434</c:v>
                </c:pt>
                <c:pt idx="1">
                  <c:v>70</c:v>
                </c:pt>
                <c:pt idx="2">
                  <c:v>70</c:v>
                </c:pt>
                <c:pt idx="3">
                  <c:v>74.112757266221365</c:v>
                </c:pt>
                <c:pt idx="4">
                  <c:v>62.950046498061447</c:v>
                </c:pt>
                <c:pt idx="5">
                  <c:v>65</c:v>
                </c:pt>
                <c:pt idx="6">
                  <c:v>38.914245321148911</c:v>
                </c:pt>
                <c:pt idx="7">
                  <c:v>41.222822319084003</c:v>
                </c:pt>
                <c:pt idx="8">
                  <c:v>48.291412905524382</c:v>
                </c:pt>
                <c:pt idx="9">
                  <c:v>44.27756724214219</c:v>
                </c:pt>
                <c:pt idx="10">
                  <c:v>43.112181103456471</c:v>
                </c:pt>
                <c:pt idx="11">
                  <c:v>42.213123722266118</c:v>
                </c:pt>
                <c:pt idx="12">
                  <c:v>41.634732025099467</c:v>
                </c:pt>
                <c:pt idx="13">
                  <c:v>41.310445369476618</c:v>
                </c:pt>
                <c:pt idx="14">
                  <c:v>41.220653554651193</c:v>
                </c:pt>
                <c:pt idx="15">
                  <c:v>41.337432010392249</c:v>
                </c:pt>
                <c:pt idx="16">
                  <c:v>41.679809372142081</c:v>
                </c:pt>
                <c:pt idx="17">
                  <c:v>42.292511639534396</c:v>
                </c:pt>
                <c:pt idx="18">
                  <c:v>43.092962545701781</c:v>
                </c:pt>
                <c:pt idx="19">
                  <c:v>44.306258396559308</c:v>
                </c:pt>
                <c:pt idx="20">
                  <c:v>45.672517702641301</c:v>
                </c:pt>
                <c:pt idx="21">
                  <c:v>48.350365427403801</c:v>
                </c:pt>
                <c:pt idx="22">
                  <c:v>52.724556095400573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652632"/>
        <c:axId val="620653024"/>
      </c:scatterChart>
      <c:valAx>
        <c:axId val="620652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53024"/>
        <c:crosses val="autoZero"/>
        <c:crossBetween val="midCat"/>
      </c:valAx>
      <c:valAx>
        <c:axId val="6206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65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'Summary 14ft StateChampHeight'!$H$8</c:f>
              <c:strCache>
                <c:ptCount val="1"/>
                <c:pt idx="0">
                  <c:v>Calc Speed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7686014178638189E-2"/>
                  <c:y val="0.37134227977468909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1.0257x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+ 16.869x + 795.64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'Summary 14ft StateChampHeight'!$B$9:$B$31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5.12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'Summary 14ft StateChampHeight'!$H$9:$H$31</c:f>
              <c:numCache>
                <c:formatCode>0</c:formatCode>
                <c:ptCount val="23"/>
                <c:pt idx="0">
                  <c:v>861.16828529010127</c:v>
                </c:pt>
                <c:pt idx="1">
                  <c:v>546.91626700224299</c:v>
                </c:pt>
                <c:pt idx="2">
                  <c:v>881.17818872391251</c:v>
                </c:pt>
                <c:pt idx="3">
                  <c:v>898.15448473193271</c:v>
                </c:pt>
                <c:pt idx="4">
                  <c:v>1000</c:v>
                </c:pt>
                <c:pt idx="5">
                  <c:v>1293.5315911895395</c:v>
                </c:pt>
                <c:pt idx="6">
                  <c:v>1368.5315911895395</c:v>
                </c:pt>
                <c:pt idx="7">
                  <c:v>1300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1300</c:v>
                </c:pt>
                <c:pt idx="12">
                  <c:v>1300</c:v>
                </c:pt>
                <c:pt idx="13">
                  <c:v>1300</c:v>
                </c:pt>
                <c:pt idx="14">
                  <c:v>1300</c:v>
                </c:pt>
                <c:pt idx="15">
                  <c:v>1300</c:v>
                </c:pt>
                <c:pt idx="16">
                  <c:v>1300</c:v>
                </c:pt>
                <c:pt idx="17">
                  <c:v>1300</c:v>
                </c:pt>
                <c:pt idx="18">
                  <c:v>1300</c:v>
                </c:pt>
                <c:pt idx="19">
                  <c:v>1300</c:v>
                </c:pt>
                <c:pt idx="20">
                  <c:v>1300</c:v>
                </c:pt>
                <c:pt idx="21">
                  <c:v>1300</c:v>
                </c:pt>
                <c:pt idx="22">
                  <c:v>1310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41976"/>
        <c:axId val="622842368"/>
      </c:scatterChart>
      <c:valAx>
        <c:axId val="622841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2368"/>
        <c:crosses val="autoZero"/>
        <c:crossBetween val="midCat"/>
      </c:valAx>
      <c:valAx>
        <c:axId val="6228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1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</a:t>
            </a:r>
            <a:r>
              <a:rPr lang="en-US" baseline="0"/>
              <a:t> Angle 8ft to 22ft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-5.6049224782205899E-2"/>
                  <c:y val="6.96312888434860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'Summary 14ft StateChampHeight'!$B$17:$B$31</c:f>
              <c:numCache>
                <c:formatCode>General</c:formatCode>
                <c:ptCount val="1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</c:numCache>
            </c:numRef>
          </c:xVal>
          <c:yVal>
            <c:numRef>
              <c:f>'Summary 14ft StateChampHeight'!$J$17:$J$31</c:f>
              <c:numCache>
                <c:formatCode>0.00</c:formatCode>
                <c:ptCount val="15"/>
                <c:pt idx="0">
                  <c:v>48.291412905524382</c:v>
                </c:pt>
                <c:pt idx="1">
                  <c:v>44.27756724214219</c:v>
                </c:pt>
                <c:pt idx="2">
                  <c:v>43.112181103456471</c:v>
                </c:pt>
                <c:pt idx="3">
                  <c:v>42.213123722266118</c:v>
                </c:pt>
                <c:pt idx="4">
                  <c:v>41.634732025099467</c:v>
                </c:pt>
                <c:pt idx="5">
                  <c:v>41.310445369476618</c:v>
                </c:pt>
                <c:pt idx="6">
                  <c:v>41.220653554651193</c:v>
                </c:pt>
                <c:pt idx="7">
                  <c:v>41.337432010392249</c:v>
                </c:pt>
                <c:pt idx="8">
                  <c:v>41.679809372142081</c:v>
                </c:pt>
                <c:pt idx="9">
                  <c:v>42.292511639534396</c:v>
                </c:pt>
                <c:pt idx="10">
                  <c:v>43.092962545701781</c:v>
                </c:pt>
                <c:pt idx="11">
                  <c:v>44.306258396559308</c:v>
                </c:pt>
                <c:pt idx="12">
                  <c:v>45.672517702641301</c:v>
                </c:pt>
                <c:pt idx="13">
                  <c:v>48.350365427403801</c:v>
                </c:pt>
                <c:pt idx="14">
                  <c:v>52.724556095400573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43152"/>
        <c:axId val="622843544"/>
      </c:scatterChart>
      <c:valAx>
        <c:axId val="62284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3544"/>
        <c:crosses val="autoZero"/>
        <c:crossBetween val="midCat"/>
      </c:valAx>
      <c:valAx>
        <c:axId val="62284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 Angle 4 to 8ft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5.8947331080440056E-2"/>
                  <c:y val="0.125702912900840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'Summary 14ft StateChampHeight'!$B$13:$B$17</c:f>
              <c:numCache>
                <c:formatCode>General</c:formatCode>
                <c:ptCount val="5"/>
                <c:pt idx="0">
                  <c:v>4</c:v>
                </c:pt>
                <c:pt idx="1">
                  <c:v>5.12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xVal>
          <c:yVal>
            <c:numRef>
              <c:f>'Summary 14ft StateChampHeight'!$J$13:$J$17</c:f>
              <c:numCache>
                <c:formatCode>0.00</c:formatCode>
                <c:ptCount val="5"/>
                <c:pt idx="0">
                  <c:v>62.950046498061447</c:v>
                </c:pt>
                <c:pt idx="1">
                  <c:v>65</c:v>
                </c:pt>
                <c:pt idx="2">
                  <c:v>38.914245321148911</c:v>
                </c:pt>
                <c:pt idx="3">
                  <c:v>41.222822319084003</c:v>
                </c:pt>
                <c:pt idx="4">
                  <c:v>48.291412905524382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44328"/>
        <c:axId val="622844720"/>
      </c:scatterChart>
      <c:valAx>
        <c:axId val="62284432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4720"/>
        <c:crosses val="autoZero"/>
        <c:crossBetween val="midCat"/>
      </c:valAx>
      <c:valAx>
        <c:axId val="62284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4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 Angle 0 to 4ft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9.5415128891701034E-2"/>
                  <c:y val="0.114369714202391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'Summary 14ft StateChampHeight'!$B$9:$B$13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'Summary 14ft StateChampHeight'!$J$9:$J$13</c:f>
              <c:numCache>
                <c:formatCode>0.00</c:formatCode>
                <c:ptCount val="5"/>
                <c:pt idx="0">
                  <c:v>86.59123411807434</c:v>
                </c:pt>
                <c:pt idx="1">
                  <c:v>70</c:v>
                </c:pt>
                <c:pt idx="2">
                  <c:v>70</c:v>
                </c:pt>
                <c:pt idx="3">
                  <c:v>74.112757266221365</c:v>
                </c:pt>
                <c:pt idx="4">
                  <c:v>62.950046498061447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45504"/>
        <c:axId val="622845896"/>
      </c:scatterChart>
      <c:valAx>
        <c:axId val="622845504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5896"/>
        <c:crosses val="autoZero"/>
        <c:crossBetween val="midCat"/>
      </c:valAx>
      <c:valAx>
        <c:axId val="62284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0.23055555555555557"/>
                  <c:y val="0.263472222222222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'Summary 14ft StateChampHeight'!$B$9:$B$13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'Summary 14ft StateChampHeight'!$H$9:$H$13</c:f>
              <c:numCache>
                <c:formatCode>0</c:formatCode>
                <c:ptCount val="5"/>
                <c:pt idx="0">
                  <c:v>861.16828529010127</c:v>
                </c:pt>
                <c:pt idx="1">
                  <c:v>546.91626700224299</c:v>
                </c:pt>
                <c:pt idx="2">
                  <c:v>881.17818872391251</c:v>
                </c:pt>
                <c:pt idx="3">
                  <c:v>898.15448473193271</c:v>
                </c:pt>
                <c:pt idx="4">
                  <c:v>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46680"/>
        <c:axId val="622847072"/>
      </c:scatterChart>
      <c:valAx>
        <c:axId val="62284668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7072"/>
        <c:crosses val="autoZero"/>
        <c:crossBetween val="midCat"/>
      </c:valAx>
      <c:valAx>
        <c:axId val="62284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60603778658642"/>
          <c:y val="5.9767061407714303E-2"/>
          <c:w val="0.67849255511233686"/>
          <c:h val="0.87335643202225988"/>
        </c:manualLayout>
      </c:layout>
      <c:scatterChart>
        <c:scatterStyle val="lineMarker"/>
        <c:varyColors val="0"/>
        <c:ser>
          <c:idx val="0"/>
          <c:order val="0"/>
          <c:tx>
            <c:v>High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'22ft'!$N$15:$O$15</c:f>
              <c:numCache>
                <c:formatCode>General</c:formatCode>
                <c:ptCount val="2"/>
                <c:pt idx="0">
                  <c:v>70</c:v>
                </c:pt>
                <c:pt idx="1">
                  <c:v>13.156603182919264</c:v>
                </c:pt>
              </c:numCache>
            </c:numRef>
          </c:xVal>
          <c:yVal>
            <c:numRef>
              <c:f>Ether!#REF!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9A5-42FF-9188-A3B4F369958B}"/>
            </c:ext>
          </c:extLst>
        </c:ser>
        <c:ser>
          <c:idx val="1"/>
          <c:order val="1"/>
          <c:tx>
            <c:v>Low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'22ft'!$P$15:$Q$15</c:f>
              <c:numCache>
                <c:formatCode>General</c:formatCode>
                <c:ptCount val="2"/>
                <c:pt idx="0">
                  <c:v>6.8511833392627635</c:v>
                </c:pt>
                <c:pt idx="1">
                  <c:v>6.8511833392627635</c:v>
                </c:pt>
              </c:numCache>
            </c:numRef>
          </c:xVal>
          <c:yVal>
            <c:numRef>
              <c:f>'22ft'!$V$8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A5-42FF-9188-A3B4F3699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47464"/>
        <c:axId val="622847856"/>
      </c:scatterChart>
      <c:valAx>
        <c:axId val="622847464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7856"/>
        <c:crosses val="autoZero"/>
        <c:crossBetween val="midCat"/>
        <c:majorUnit val="1"/>
      </c:valAx>
      <c:valAx>
        <c:axId val="622847856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7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Differance top to bottom at</a:t>
            </a:r>
            <a:r>
              <a:rPr lang="en-US" baseline="0"/>
              <a:t>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'OrginalShooter Calcs'!$P$8</c:f>
              <c:strCache>
                <c:ptCount val="1"/>
                <c:pt idx="0">
                  <c:v>Degree Accuracey needed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'OrginalShooter Calcs'!$B$9:$B$31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'OrginalShooter Calcs'!$P$9:$P$31</c:f>
              <c:numCache>
                <c:formatCode>0.000</c:formatCode>
                <c:ptCount val="23"/>
                <c:pt idx="0">
                  <c:v>0.94009309182794121</c:v>
                </c:pt>
                <c:pt idx="1">
                  <c:v>-0.7376242773277174</c:v>
                </c:pt>
                <c:pt idx="2">
                  <c:v>-0.90191906768168062</c:v>
                </c:pt>
                <c:pt idx="3">
                  <c:v>-1.5089890305886373</c:v>
                </c:pt>
                <c:pt idx="4">
                  <c:v>-1.5700128684725108</c:v>
                </c:pt>
                <c:pt idx="5">
                  <c:v>-1.5788641971864834</c:v>
                </c:pt>
                <c:pt idx="6">
                  <c:v>-1.5828494246834222</c:v>
                </c:pt>
                <c:pt idx="7">
                  <c:v>-1.5578148075303122</c:v>
                </c:pt>
                <c:pt idx="8">
                  <c:v>-1.5017521226731143</c:v>
                </c:pt>
                <c:pt idx="9">
                  <c:v>-1.5998548220216451</c:v>
                </c:pt>
                <c:pt idx="10">
                  <c:v>-1.491772631231401</c:v>
                </c:pt>
                <c:pt idx="11">
                  <c:v>1.3271839894759311E-2</c:v>
                </c:pt>
                <c:pt idx="12">
                  <c:v>0.93649053320185605</c:v>
                </c:pt>
                <c:pt idx="13">
                  <c:v>0.59856223085222027</c:v>
                </c:pt>
                <c:pt idx="14">
                  <c:v>0.28269926057384132</c:v>
                </c:pt>
                <c:pt idx="15">
                  <c:v>1.0845847802084376</c:v>
                </c:pt>
                <c:pt idx="16">
                  <c:v>0.85237705354867899</c:v>
                </c:pt>
                <c:pt idx="17">
                  <c:v>0.62352749395773166</c:v>
                </c:pt>
                <c:pt idx="18">
                  <c:v>0.41512567061185307</c:v>
                </c:pt>
                <c:pt idx="19">
                  <c:v>0.22061921506346152</c:v>
                </c:pt>
                <c:pt idx="20">
                  <c:v>0</c:v>
                </c:pt>
                <c:pt idx="21">
                  <c:v>-0.28333014109696475</c:v>
                </c:pt>
                <c:pt idx="22">
                  <c:v>6.8924986152324452E-2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'OrginalShooter Calcs'!$T$8</c:f>
              <c:strCache>
                <c:ptCount val="1"/>
                <c:pt idx="0">
                  <c:v>Degree of opening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'OrginalShooter Calcs'!$B$9:$B$31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'OrginalShooter Calcs'!$T$9:$T$31</c:f>
              <c:numCache>
                <c:formatCode>General</c:formatCode>
                <c:ptCount val="23"/>
                <c:pt idx="0">
                  <c:v>0</c:v>
                </c:pt>
                <c:pt idx="1">
                  <c:v>1.7899106082460694</c:v>
                </c:pt>
                <c:pt idx="2">
                  <c:v>3.4165881917713445</c:v>
                </c:pt>
                <c:pt idx="3">
                  <c:v>4.7636416907261783</c:v>
                </c:pt>
                <c:pt idx="4">
                  <c:v>5.7823923223640428</c:v>
                </c:pt>
                <c:pt idx="5">
                  <c:v>6.4830736928972357</c:v>
                </c:pt>
                <c:pt idx="6">
                  <c:v>6.9112271190246872</c:v>
                </c:pt>
                <c:pt idx="7">
                  <c:v>7.125016348901795</c:v>
                </c:pt>
                <c:pt idx="8">
                  <c:v>7.1805354977201503</c:v>
                </c:pt>
                <c:pt idx="9">
                  <c:v>7.125016348901795</c:v>
                </c:pt>
                <c:pt idx="10">
                  <c:v>6.9951922972580007</c:v>
                </c:pt>
                <c:pt idx="11">
                  <c:v>6.8182145716518718</c:v>
                </c:pt>
                <c:pt idx="12">
                  <c:v>6.6134604823147569</c:v>
                </c:pt>
                <c:pt idx="13">
                  <c:v>6.3943977652275947</c:v>
                </c:pt>
                <c:pt idx="14">
                  <c:v>6.1701750950296059</c:v>
                </c:pt>
                <c:pt idx="15">
                  <c:v>5.9468630539734875</c:v>
                </c:pt>
                <c:pt idx="16">
                  <c:v>5.728375812134459</c:v>
                </c:pt>
                <c:pt idx="17">
                  <c:v>5.5171359789880583</c:v>
                </c:pt>
                <c:pt idx="18">
                  <c:v>5.3145456699447493</c:v>
                </c:pt>
                <c:pt idx="19">
                  <c:v>5.1213165107786125</c:v>
                </c:pt>
                <c:pt idx="20">
                  <c:v>4.9376990987654494</c:v>
                </c:pt>
                <c:pt idx="21">
                  <c:v>4.7636416907261747</c:v>
                </c:pt>
                <c:pt idx="22">
                  <c:v>4.5988994372822418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48640"/>
        <c:axId val="622849032"/>
      </c:scatterChart>
      <c:valAx>
        <c:axId val="62284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9032"/>
        <c:crosses val="autoZero"/>
        <c:crossBetween val="midCat"/>
      </c:valAx>
      <c:valAx>
        <c:axId val="62284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'OrginalShooter Calcs'!$H$8</c:f>
              <c:strCache>
                <c:ptCount val="1"/>
                <c:pt idx="0">
                  <c:v>Shooter Angle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467985564304462"/>
                  <c:y val="3.884696704578594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0.0822x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- 4.3698x + 88.593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'OrginalShooter Calcs'!$B$9:$B$31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'OrginalShooter Calcs'!$H$9:$H$31</c:f>
              <c:numCache>
                <c:formatCode>0.00</c:formatCode>
                <c:ptCount val="23"/>
                <c:pt idx="0">
                  <c:v>86.59123411807434</c:v>
                </c:pt>
                <c:pt idx="1">
                  <c:v>82.05169009874183</c:v>
                </c:pt>
                <c:pt idx="2">
                  <c:v>78.128696468168712</c:v>
                </c:pt>
                <c:pt idx="3">
                  <c:v>74.112757266221365</c:v>
                </c:pt>
                <c:pt idx="4">
                  <c:v>62.950046498061447</c:v>
                </c:pt>
                <c:pt idx="5">
                  <c:v>53.066328931033794</c:v>
                </c:pt>
                <c:pt idx="6">
                  <c:v>46.940987050222006</c:v>
                </c:pt>
                <c:pt idx="7">
                  <c:v>42.04436798648949</c:v>
                </c:pt>
                <c:pt idx="8">
                  <c:v>39.95171570129245</c:v>
                </c:pt>
                <c:pt idx="9">
                  <c:v>35.808497692403272</c:v>
                </c:pt>
                <c:pt idx="10">
                  <c:v>33.760386253272259</c:v>
                </c:pt>
                <c:pt idx="11">
                  <c:v>31.985039217858695</c:v>
                </c:pt>
                <c:pt idx="12">
                  <c:v>30.763184129347863</c:v>
                </c:pt>
                <c:pt idx="13">
                  <c:v>29.145957406664202</c:v>
                </c:pt>
                <c:pt idx="14">
                  <c:v>27.997052355290162</c:v>
                </c:pt>
                <c:pt idx="15">
                  <c:v>26.994837734287938</c:v>
                </c:pt>
                <c:pt idx="16">
                  <c:v>26.343164594168236</c:v>
                </c:pt>
                <c:pt idx="17">
                  <c:v>25.503205245969358</c:v>
                </c:pt>
                <c:pt idx="18">
                  <c:v>24.715259759622544</c:v>
                </c:pt>
                <c:pt idx="19">
                  <c:v>24.087562692610046</c:v>
                </c:pt>
                <c:pt idx="20">
                  <c:v>23.570153417547093</c:v>
                </c:pt>
                <c:pt idx="21">
                  <c:v>23.12181908290431</c:v>
                </c:pt>
                <c:pt idx="22">
                  <c:v>22.728466847391147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49816"/>
        <c:axId val="622850208"/>
      </c:scatterChart>
      <c:valAx>
        <c:axId val="622849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0208"/>
        <c:crosses val="autoZero"/>
        <c:crossBetween val="midCat"/>
      </c:valAx>
      <c:valAx>
        <c:axId val="62285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49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'OrginalShooter Calcs'!$F$8</c:f>
              <c:strCache>
                <c:ptCount val="1"/>
                <c:pt idx="0">
                  <c:v>Shooter Speed (RPM)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7686014178638189E-2"/>
                  <c:y val="0.37134227977468909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1.0257x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+ 16.869x + 795.64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'OrginalShooter Calcs'!$B$9:$B$31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'OrginalShooter Calcs'!$F$9:$F$31</c:f>
              <c:numCache>
                <c:formatCode>0</c:formatCode>
                <c:ptCount val="23"/>
                <c:pt idx="0">
                  <c:v>861.16828529010127</c:v>
                </c:pt>
                <c:pt idx="1">
                  <c:v>869.78122890693055</c:v>
                </c:pt>
                <c:pt idx="2">
                  <c:v>881.17818872391251</c:v>
                </c:pt>
                <c:pt idx="3">
                  <c:v>898.15448473193271</c:v>
                </c:pt>
                <c:pt idx="4">
                  <c:v>1000</c:v>
                </c:pt>
                <c:pt idx="5">
                  <c:v>1375</c:v>
                </c:pt>
                <c:pt idx="6">
                  <c:v>1750</c:v>
                </c:pt>
                <c:pt idx="7">
                  <c:v>2125</c:v>
                </c:pt>
                <c:pt idx="8">
                  <c:v>2500</c:v>
                </c:pt>
                <c:pt idx="9">
                  <c:v>2500</c:v>
                </c:pt>
                <c:pt idx="10">
                  <c:v>2500</c:v>
                </c:pt>
                <c:pt idx="11">
                  <c:v>2500</c:v>
                </c:pt>
                <c:pt idx="12">
                  <c:v>2500</c:v>
                </c:pt>
                <c:pt idx="13">
                  <c:v>2500</c:v>
                </c:pt>
                <c:pt idx="14">
                  <c:v>2500</c:v>
                </c:pt>
                <c:pt idx="15">
                  <c:v>2500</c:v>
                </c:pt>
                <c:pt idx="16">
                  <c:v>2500</c:v>
                </c:pt>
                <c:pt idx="17">
                  <c:v>2500</c:v>
                </c:pt>
                <c:pt idx="18">
                  <c:v>2500</c:v>
                </c:pt>
                <c:pt idx="19">
                  <c:v>2500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50992"/>
        <c:axId val="622851384"/>
      </c:scatterChart>
      <c:valAx>
        <c:axId val="62285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1384"/>
        <c:crosses val="autoZero"/>
        <c:crossBetween val="midCat"/>
      </c:valAx>
      <c:valAx>
        <c:axId val="62285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</a:t>
            </a:r>
            <a:r>
              <a:rPr lang="en-US" baseline="0"/>
              <a:t> Angle 8ft to 22ft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-5.6049224782205899E-2"/>
                  <c:y val="6.96312888434860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'OrginalShooter Calcs'!$B$17:$B$31</c:f>
              <c:numCache>
                <c:formatCode>General</c:formatCode>
                <c:ptCount val="1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</c:numCache>
            </c:numRef>
          </c:xVal>
          <c:yVal>
            <c:numRef>
              <c:f>'OrginalShooter Calcs'!$H$17:$H$31</c:f>
              <c:numCache>
                <c:formatCode>0.00</c:formatCode>
                <c:ptCount val="15"/>
                <c:pt idx="0">
                  <c:v>39.95171570129245</c:v>
                </c:pt>
                <c:pt idx="1">
                  <c:v>35.808497692403272</c:v>
                </c:pt>
                <c:pt idx="2">
                  <c:v>33.760386253272259</c:v>
                </c:pt>
                <c:pt idx="3">
                  <c:v>31.985039217858695</c:v>
                </c:pt>
                <c:pt idx="4">
                  <c:v>30.763184129347863</c:v>
                </c:pt>
                <c:pt idx="5">
                  <c:v>29.145957406664202</c:v>
                </c:pt>
                <c:pt idx="6">
                  <c:v>27.997052355290162</c:v>
                </c:pt>
                <c:pt idx="7">
                  <c:v>26.994837734287938</c:v>
                </c:pt>
                <c:pt idx="8">
                  <c:v>26.343164594168236</c:v>
                </c:pt>
                <c:pt idx="9">
                  <c:v>25.503205245969358</c:v>
                </c:pt>
                <c:pt idx="10">
                  <c:v>24.715259759622544</c:v>
                </c:pt>
                <c:pt idx="11">
                  <c:v>24.087562692610046</c:v>
                </c:pt>
                <c:pt idx="12">
                  <c:v>23.570153417547093</c:v>
                </c:pt>
                <c:pt idx="13">
                  <c:v>23.12181908290431</c:v>
                </c:pt>
                <c:pt idx="14">
                  <c:v>22.728466847391147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52168"/>
        <c:axId val="622852560"/>
      </c:scatterChart>
      <c:valAx>
        <c:axId val="622852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2560"/>
        <c:crosses val="autoZero"/>
        <c:crossBetween val="midCat"/>
      </c:valAx>
      <c:valAx>
        <c:axId val="62285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2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 Angle 4 to 8ft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5.8947331080440056E-2"/>
                  <c:y val="0.125702912900840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'OrginalShooter Calcs'!$B$13:$B$17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xVal>
          <c:yVal>
            <c:numRef>
              <c:f>'OrginalShooter Calcs'!$H$13:$H$17</c:f>
              <c:numCache>
                <c:formatCode>0.00</c:formatCode>
                <c:ptCount val="5"/>
                <c:pt idx="0">
                  <c:v>62.950046498061447</c:v>
                </c:pt>
                <c:pt idx="1">
                  <c:v>53.066328931033794</c:v>
                </c:pt>
                <c:pt idx="2">
                  <c:v>46.940987050222006</c:v>
                </c:pt>
                <c:pt idx="3">
                  <c:v>42.04436798648949</c:v>
                </c:pt>
                <c:pt idx="4">
                  <c:v>39.95171570129245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53344"/>
        <c:axId val="622853736"/>
      </c:scatterChart>
      <c:valAx>
        <c:axId val="622853344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3736"/>
        <c:crosses val="autoZero"/>
        <c:crossBetween val="midCat"/>
      </c:valAx>
      <c:valAx>
        <c:axId val="62285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 Angle 0 to 4ft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9.5415128891701034E-2"/>
                  <c:y val="0.114369714202391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'OrginalShooter Calcs'!$B$9:$B$13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'OrginalShooter Calcs'!$H$9:$H$13</c:f>
              <c:numCache>
                <c:formatCode>0.00</c:formatCode>
                <c:ptCount val="5"/>
                <c:pt idx="0">
                  <c:v>86.59123411807434</c:v>
                </c:pt>
                <c:pt idx="1">
                  <c:v>82.05169009874183</c:v>
                </c:pt>
                <c:pt idx="2">
                  <c:v>78.128696468168712</c:v>
                </c:pt>
                <c:pt idx="3">
                  <c:v>74.112757266221365</c:v>
                </c:pt>
                <c:pt idx="4">
                  <c:v>62.950046498061447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54520"/>
        <c:axId val="622854912"/>
      </c:scatterChart>
      <c:valAx>
        <c:axId val="6228545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4912"/>
        <c:crosses val="autoZero"/>
        <c:crossBetween val="midCat"/>
      </c:valAx>
      <c:valAx>
        <c:axId val="62285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0.23055555555555557"/>
                  <c:y val="0.263472222222222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'OrginalShooter Calcs'!$B$9:$B$13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'OrginalShooter Calcs'!$F$9:$F$13</c:f>
              <c:numCache>
                <c:formatCode>0</c:formatCode>
                <c:ptCount val="5"/>
                <c:pt idx="0">
                  <c:v>861.16828529010127</c:v>
                </c:pt>
                <c:pt idx="1">
                  <c:v>869.78122890693055</c:v>
                </c:pt>
                <c:pt idx="2">
                  <c:v>881.17818872391251</c:v>
                </c:pt>
                <c:pt idx="3">
                  <c:v>898.15448473193271</c:v>
                </c:pt>
                <c:pt idx="4">
                  <c:v>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55696"/>
        <c:axId val="622856088"/>
      </c:scatterChart>
      <c:valAx>
        <c:axId val="62285569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6088"/>
        <c:crosses val="autoZero"/>
        <c:crossBetween val="midCat"/>
      </c:valAx>
      <c:valAx>
        <c:axId val="62285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01463966564299E-2"/>
          <c:y val="0.14536763839762393"/>
          <c:w val="0.89465432839956593"/>
          <c:h val="0.6862117657830971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0.10497759176131671</c:v>
                </c:pt>
                <c:pt idx="2">
                  <c:v>0.2094700491899566</c:v>
                </c:pt>
                <c:pt idx="3">
                  <c:v>0.31348368386419878</c:v>
                </c:pt>
                <c:pt idx="4">
                  <c:v>0.41702469777981055</c:v>
                </c:pt>
                <c:pt idx="5">
                  <c:v>0.52009918577866265</c:v>
                </c:pt>
                <c:pt idx="6">
                  <c:v>0.62271313790627314</c:v>
                </c:pt>
                <c:pt idx="7">
                  <c:v>0.7248724417006448</c:v>
                </c:pt>
                <c:pt idx="8">
                  <c:v>0.82658288441466732</c:v>
                </c:pt>
                <c:pt idx="9">
                  <c:v>0.92785015517426428</c:v>
                </c:pt>
                <c:pt idx="10">
                  <c:v>1.0286798470743819</c:v>
                </c:pt>
                <c:pt idx="11">
                  <c:v>1.129077459214832</c:v>
                </c:pt>
                <c:pt idx="12">
                  <c:v>1.2290483986779257</c:v>
                </c:pt>
                <c:pt idx="13">
                  <c:v>1.3285979824497571</c:v>
                </c:pt>
                <c:pt idx="14">
                  <c:v>1.427731439286928</c:v>
                </c:pt>
                <c:pt idx="15">
                  <c:v>1.5264539115304336</c:v>
                </c:pt>
                <c:pt idx="16">
                  <c:v>1.6247704568683634</c:v>
                </c:pt>
                <c:pt idx="17">
                  <c:v>1.7226860500490127</c:v>
                </c:pt>
                <c:pt idx="18">
                  <c:v>1.8202055845459353</c:v>
                </c:pt>
                <c:pt idx="19">
                  <c:v>1.9173338741764145</c:v>
                </c:pt>
                <c:pt idx="20">
                  <c:v>2.0140756546747718</c:v>
                </c:pt>
                <c:pt idx="21">
                  <c:v>2.1104355852218828</c:v>
                </c:pt>
                <c:pt idx="22">
                  <c:v>2.2064182499322187</c:v>
                </c:pt>
                <c:pt idx="23">
                  <c:v>2.3020281592996792</c:v>
                </c:pt>
                <c:pt idx="24">
                  <c:v>2.3972697516034476</c:v>
                </c:pt>
                <c:pt idx="25">
                  <c:v>2.492147394275039</c:v>
                </c:pt>
                <c:pt idx="26">
                  <c:v>2.5866653852276862</c:v>
                </c:pt>
                <c:pt idx="27">
                  <c:v>2.6808279541491542</c:v>
                </c:pt>
                <c:pt idx="28">
                  <c:v>2.7746392637590462</c:v>
                </c:pt>
                <c:pt idx="29">
                  <c:v>2.8681034110316155</c:v>
                </c:pt>
                <c:pt idx="30">
                  <c:v>2.9612244283850733</c:v>
                </c:pt>
                <c:pt idx="31">
                  <c:v>3.0540062848383407</c:v>
                </c:pt>
                <c:pt idx="32">
                  <c:v>3.1464528871361641</c:v>
                </c:pt>
                <c:pt idx="33">
                  <c:v>3.2385680808434771</c:v>
                </c:pt>
                <c:pt idx="34">
                  <c:v>3.3303556514098713</c:v>
                </c:pt>
                <c:pt idx="35">
                  <c:v>3.4218193252049969</c:v>
                </c:pt>
                <c:pt idx="36">
                  <c:v>3.5129627705256996</c:v>
                </c:pt>
                <c:pt idx="37">
                  <c:v>3.6037895985756636</c:v>
                </c:pt>
                <c:pt idx="38">
                  <c:v>3.6943033644183103</c:v>
                </c:pt>
                <c:pt idx="39">
                  <c:v>3.7845075679036775</c:v>
                </c:pt>
                <c:pt idx="40">
                  <c:v>3.8744056545699808</c:v>
                </c:pt>
                <c:pt idx="41">
                  <c:v>3.9640010165205339</c:v>
                </c:pt>
                <c:pt idx="42">
                  <c:v>4.0532969932766898</c:v>
                </c:pt>
                <c:pt idx="43">
                  <c:v>4.1422968726074352</c:v>
                </c:pt>
                <c:pt idx="44">
                  <c:v>4.2310038913362655</c:v>
                </c:pt>
                <c:pt idx="45">
                  <c:v>4.3194212361259279</c:v>
                </c:pt>
                <c:pt idx="46">
                  <c:v>4.4075520442416281</c:v>
                </c:pt>
                <c:pt idx="47">
                  <c:v>4.4953994042932548</c:v>
                </c:pt>
                <c:pt idx="48">
                  <c:v>4.5829663569571828</c:v>
                </c:pt>
                <c:pt idx="49">
                  <c:v>4.6702558956781788</c:v>
                </c:pt>
                <c:pt idx="50">
                  <c:v>4.7572709673519373</c:v>
                </c:pt>
                <c:pt idx="51">
                  <c:v>4.8440144729887491</c:v>
                </c:pt>
                <c:pt idx="52">
                  <c:v>4.9304892683587989</c:v>
                </c:pt>
                <c:pt idx="53">
                  <c:v>5.0166981646195659</c:v>
                </c:pt>
                <c:pt idx="54">
                  <c:v>5.1026439289258096</c:v>
                </c:pt>
                <c:pt idx="55">
                  <c:v>5.1883292850225828</c:v>
                </c:pt>
                <c:pt idx="56">
                  <c:v>5.2737569138217317</c:v>
                </c:pt>
                <c:pt idx="57">
                  <c:v>5.3589294539623165</c:v>
                </c:pt>
                <c:pt idx="58">
                  <c:v>5.4438495023553779</c:v>
                </c:pt>
                <c:pt idx="59">
                  <c:v>5.5285196147134759</c:v>
                </c:pt>
                <c:pt idx="60">
                  <c:v>5.612942306065408</c:v>
                </c:pt>
                <c:pt idx="61">
                  <c:v>5.6971200512565101</c:v>
                </c:pt>
                <c:pt idx="62">
                  <c:v>5.78105528543494</c:v>
                </c:pt>
                <c:pt idx="63">
                  <c:v>5.8647504045243322</c:v>
                </c:pt>
                <c:pt idx="64">
                  <c:v>5.9482077656832057</c:v>
                </c:pt>
                <c:pt idx="65">
                  <c:v>6.0314296877515119</c:v>
                </c:pt>
                <c:pt idx="66">
                  <c:v>6.1144184516846805</c:v>
                </c:pt>
                <c:pt idx="67">
                  <c:v>6.1971763009755501</c:v>
                </c:pt>
                <c:pt idx="68">
                  <c:v>6.2797054420645306</c:v>
                </c:pt>
                <c:pt idx="69">
                  <c:v>6.3620080447383716</c:v>
                </c:pt>
                <c:pt idx="70">
                  <c:v>6.4440862425178809</c:v>
                </c:pt>
                <c:pt idx="71">
                  <c:v>6.5259421330349578</c:v>
                </c:pt>
                <c:pt idx="72">
                  <c:v>6.6075777783992828</c:v>
                </c:pt>
                <c:pt idx="73">
                  <c:v>6.6889952055550168</c:v>
                </c:pt>
                <c:pt idx="74">
                  <c:v>6.7701964066278526</c:v>
                </c:pt>
                <c:pt idx="75">
                  <c:v>6.8511833392627635</c:v>
                </c:pt>
                <c:pt idx="76">
                  <c:v>6.9319579269527898</c:v>
                </c:pt>
                <c:pt idx="77">
                  <c:v>7.012522059359207</c:v>
                </c:pt>
                <c:pt idx="78">
                  <c:v>7.0928775926234113</c:v>
                </c:pt>
                <c:pt idx="79">
                  <c:v>7.1730263496708595</c:v>
                </c:pt>
                <c:pt idx="80">
                  <c:v>7.2529701205074053</c:v>
                </c:pt>
                <c:pt idx="81">
                  <c:v>7.3327106625083669</c:v>
                </c:pt>
                <c:pt idx="82">
                  <c:v>7.4122497007006549</c:v>
                </c:pt>
                <c:pt idx="83">
                  <c:v>7.4915889280383094</c:v>
                </c:pt>
                <c:pt idx="84">
                  <c:v>7.5707300056717663</c:v>
                </c:pt>
                <c:pt idx="85">
                  <c:v>7.649674563211196</c:v>
                </c:pt>
                <c:pt idx="86">
                  <c:v>7.7284241989842482</c:v>
                </c:pt>
                <c:pt idx="87">
                  <c:v>7.8069804802885301</c:v>
                </c:pt>
                <c:pt idx="88">
                  <c:v>7.8853449436391543</c:v>
                </c:pt>
                <c:pt idx="89">
                  <c:v>7.9635190950116908</c:v>
                </c:pt>
                <c:pt idx="90">
                  <c:v>8.0415044100808473</c:v>
                </c:pt>
                <c:pt idx="91">
                  <c:v>8.1193023344552131</c:v>
                </c:pt>
                <c:pt idx="92">
                  <c:v>8.196914283908395</c:v>
                </c:pt>
                <c:pt idx="93">
                  <c:v>8.2743416446068672</c:v>
                </c:pt>
                <c:pt idx="94">
                  <c:v>8.3515857733348682</c:v>
                </c:pt>
                <c:pt idx="95">
                  <c:v>8.4286479977166593</c:v>
                </c:pt>
                <c:pt idx="96">
                  <c:v>8.5055296164364762</c:v>
                </c:pt>
                <c:pt idx="97">
                  <c:v>8.582231899456481</c:v>
                </c:pt>
                <c:pt idx="98">
                  <c:v>8.658756088233039</c:v>
                </c:pt>
                <c:pt idx="99">
                  <c:v>8.7351033959316258</c:v>
                </c:pt>
                <c:pt idx="100">
                  <c:v>8.8112750076406741</c:v>
                </c:pt>
                <c:pt idx="101">
                  <c:v>8.8872720805846637</c:v>
                </c:pt>
                <c:pt idx="102">
                  <c:v>8.9630957443367514</c:v>
                </c:pt>
                <c:pt idx="103">
                  <c:v>9.0387471010312375</c:v>
                </c:pt>
                <c:pt idx="104">
                  <c:v>9.1142272255761494</c:v>
                </c:pt>
                <c:pt idx="105">
                  <c:v>9.1895371658662288</c:v>
                </c:pt>
                <c:pt idx="106">
                  <c:v>9.2646779429965882</c:v>
                </c:pt>
                <c:pt idx="107">
                  <c:v>9.3396505514773107</c:v>
                </c:pt>
                <c:pt idx="108">
                  <c:v>9.4144559594492403</c:v>
                </c:pt>
                <c:pt idx="109">
                  <c:v>9.4890951089012194</c:v>
                </c:pt>
                <c:pt idx="110">
                  <c:v>9.5635689158890091</c:v>
                </c:pt>
                <c:pt idx="111">
                  <c:v>9.6378782707561186</c:v>
                </c:pt>
                <c:pt idx="112">
                  <c:v>9.712024038356768</c:v>
                </c:pt>
                <c:pt idx="113">
                  <c:v>9.7860070582811858</c:v>
                </c:pt>
                <c:pt idx="114">
                  <c:v>9.8598281450834371</c:v>
                </c:pt>
                <c:pt idx="115">
                  <c:v>9.9334880885119805</c:v>
                </c:pt>
                <c:pt idx="116">
                  <c:v>10.006987653743096</c:v>
                </c:pt>
                <c:pt idx="117">
                  <c:v>10.080327581617375</c:v>
                </c:pt>
                <c:pt idx="118">
                  <c:v>10.153508588879397</c:v>
                </c:pt>
                <c:pt idx="119">
                  <c:v>10.226531368420725</c:v>
                </c:pt>
                <c:pt idx="120">
                  <c:v>10.299396589526349</c:v>
                </c:pt>
                <c:pt idx="121">
                  <c:v>10.372104898124675</c:v>
                </c:pt>
                <c:pt idx="122">
                  <c:v>10.444656917041138</c:v>
                </c:pt>
                <c:pt idx="123">
                  <c:v>10.51705324625553</c:v>
                </c:pt>
                <c:pt idx="124">
                  <c:v>10.589294463163093</c:v>
                </c:pt>
                <c:pt idx="125">
                  <c:v>10.661381122839421</c:v>
                </c:pt>
                <c:pt idx="126">
                  <c:v>10.73331375830921</c:v>
                </c:pt>
                <c:pt idx="127">
                  <c:v>10.805092880818853</c:v>
                </c:pt>
                <c:pt idx="128">
                  <c:v>10.876718980112901</c:v>
                </c:pt>
                <c:pt idx="129">
                  <c:v>10.94819252471436</c:v>
                </c:pt>
                <c:pt idx="130">
                  <c:v>11.019513962208803</c:v>
                </c:pt>
                <c:pt idx="131">
                  <c:v>11.090683719532256</c:v>
                </c:pt>
                <c:pt idx="132">
                  <c:v>11.16170220326279</c:v>
                </c:pt>
                <c:pt idx="133">
                  <c:v>11.232569799915765</c:v>
                </c:pt>
                <c:pt idx="134">
                  <c:v>11.303286876242638</c:v>
                </c:pt>
                <c:pt idx="135">
                  <c:v>11.373853779533221</c:v>
                </c:pt>
                <c:pt idx="136">
                  <c:v>11.444270837921325</c:v>
                </c:pt>
                <c:pt idx="137">
                  <c:v>11.514538360693621</c:v>
                </c:pt>
                <c:pt idx="138">
                  <c:v>11.584656638601624</c:v>
                </c:pt>
                <c:pt idx="139">
                  <c:v>11.654625944176649</c:v>
                </c:pt>
                <c:pt idx="140">
                  <c:v>11.724446532047587</c:v>
                </c:pt>
                <c:pt idx="141">
                  <c:v>11.794118639261351</c:v>
                </c:pt>
                <c:pt idx="142">
                  <c:v>11.863642485605814</c:v>
                </c:pt>
                <c:pt idx="143">
                  <c:v>11.933018273935081</c:v>
                </c:pt>
                <c:pt idx="144">
                  <c:v>12.002246190496903</c:v>
                </c:pt>
                <c:pt idx="145">
                  <c:v>12.071326405262043</c:v>
                </c:pt>
                <c:pt idx="146">
                  <c:v>12.140259072255425</c:v>
                </c:pt>
                <c:pt idx="147">
                  <c:v>12.209044329888846</c:v>
                </c:pt>
                <c:pt idx="148">
                  <c:v>12.277682301295055</c:v>
                </c:pt>
                <c:pt idx="149">
                  <c:v>12.346173094663023</c:v>
                </c:pt>
                <c:pt idx="150">
                  <c:v>12.414516803574145</c:v>
                </c:pt>
                <c:pt idx="151">
                  <c:v>12.482713507339232</c:v>
                </c:pt>
                <c:pt idx="152">
                  <c:v>12.550763271336038</c:v>
                </c:pt>
                <c:pt idx="153">
                  <c:v>12.618666147347122</c:v>
                </c:pt>
                <c:pt idx="154">
                  <c:v>12.686422173897867</c:v>
                </c:pt>
                <c:pt idx="155">
                  <c:v>12.754031376594407</c:v>
                </c:pt>
                <c:pt idx="156">
                  <c:v>12.821493768461288</c:v>
                </c:pt>
                <c:pt idx="157">
                  <c:v>12.888809350278649</c:v>
                </c:pt>
                <c:pt idx="158">
                  <c:v>12.95597811091872</c:v>
                </c:pt>
                <c:pt idx="159">
                  <c:v>13.023000027681444</c:v>
                </c:pt>
                <c:pt idx="160">
                  <c:v>13.089875066629036</c:v>
                </c:pt>
                <c:pt idx="161">
                  <c:v>13.156603182919264</c:v>
                </c:pt>
                <c:pt idx="162">
                  <c:v>13.223184321137307</c:v>
                </c:pt>
                <c:pt idx="163">
                  <c:v>13.289618415625972</c:v>
                </c:pt>
                <c:pt idx="164">
                  <c:v>13.355905390814112</c:v>
                </c:pt>
                <c:pt idx="165">
                  <c:v>13.422045161543076</c:v>
                </c:pt>
                <c:pt idx="166">
                  <c:v>13.488037633391027</c:v>
                </c:pt>
                <c:pt idx="167">
                  <c:v>13.553882702994946</c:v>
                </c:pt>
                <c:pt idx="168">
                  <c:v>13.61958025837021</c:v>
                </c:pt>
                <c:pt idx="169">
                  <c:v>13.685130179227565</c:v>
                </c:pt>
                <c:pt idx="170">
                  <c:v>13.750532337287366</c:v>
                </c:pt>
                <c:pt idx="171">
                  <c:v>13.815786596590936</c:v>
                </c:pt>
                <c:pt idx="172">
                  <c:v>13.880892813808948</c:v>
                </c:pt>
                <c:pt idx="173">
                  <c:v>13.945850838546674</c:v>
                </c:pt>
                <c:pt idx="174">
                  <c:v>14.010660513646</c:v>
                </c:pt>
                <c:pt idx="175">
                  <c:v>14.075321675484101</c:v>
                </c:pt>
                <c:pt idx="176">
                  <c:v>14.139834154268678</c:v>
                </c:pt>
                <c:pt idx="177">
                  <c:v>14.204197774329643</c:v>
                </c:pt>
                <c:pt idx="178">
                  <c:v>14.268412354407181</c:v>
                </c:pt>
                <c:pt idx="179">
                  <c:v>14.332477707936098</c:v>
                </c:pt>
                <c:pt idx="180">
                  <c:v>14.39639364332638</c:v>
                </c:pt>
                <c:pt idx="181">
                  <c:v>14.460159964239885</c:v>
                </c:pt>
                <c:pt idx="182">
                  <c:v>14.523776469863119</c:v>
                </c:pt>
                <c:pt idx="183">
                  <c:v>14.587242955176013</c:v>
                </c:pt>
                <c:pt idx="184">
                  <c:v>14.650559211216677</c:v>
                </c:pt>
                <c:pt idx="185">
                  <c:v>14.71372502534205</c:v>
                </c:pt>
                <c:pt idx="186">
                  <c:v>14.776740181484429</c:v>
                </c:pt>
                <c:pt idx="187">
                  <c:v>14.839604460403827</c:v>
                </c:pt>
                <c:pt idx="188">
                  <c:v>14.902317639936127</c:v>
                </c:pt>
                <c:pt idx="189">
                  <c:v>14.964879495237014</c:v>
                </c:pt>
                <c:pt idx="190">
                  <c:v>15.027289799021645</c:v>
                </c:pt>
                <c:pt idx="191">
                  <c:v>15.08954832180005</c:v>
                </c:pt>
                <c:pt idx="192">
                  <c:v>15.151654832108251</c:v>
                </c:pt>
                <c:pt idx="193">
                  <c:v>15.213609096735082</c:v>
                </c:pt>
                <c:pt idx="194">
                  <c:v>15.275410880944699</c:v>
                </c:pt>
                <c:pt idx="195">
                  <c:v>15.337059948694797</c:v>
                </c:pt>
                <c:pt idx="196">
                  <c:v>15.398556062850506</c:v>
                </c:pt>
                <c:pt idx="197">
                  <c:v>15.459898985394</c:v>
                </c:pt>
                <c:pt idx="198">
                  <c:v>15.521088477629801</c:v>
                </c:pt>
                <c:pt idx="199">
                  <c:v>15.582124300385805</c:v>
                </c:pt>
                <c:pt idx="200">
                  <c:v>15.64300621421004</c:v>
                </c:pt>
                <c:pt idx="201">
                  <c:v>15.703733979563165</c:v>
                </c:pt>
                <c:pt idx="202">
                  <c:v>15.764307357006739</c:v>
                </c:pt>
                <c:pt idx="203">
                  <c:v>15.824726107387274</c:v>
                </c:pt>
                <c:pt idx="204">
                  <c:v>15.8849899920161</c:v>
                </c:pt>
                <c:pt idx="205">
                  <c:v>15.945098772845064</c:v>
                </c:pt>
                <c:pt idx="206">
                  <c:v>16.005052212638091</c:v>
                </c:pt>
                <c:pt idx="207">
                  <c:v>16.064850075138647</c:v>
                </c:pt>
                <c:pt idx="208">
                  <c:v>16.124492125233122</c:v>
                </c:pt>
                <c:pt idx="209">
                  <c:v>16.183978129110162</c:v>
                </c:pt>
                <c:pt idx="210">
                  <c:v>16.243307854416017</c:v>
                </c:pt>
                <c:pt idx="211">
                  <c:v>16.302481070405889</c:v>
                </c:pt>
                <c:pt idx="212">
                  <c:v>16.361497548091378</c:v>
                </c:pt>
                <c:pt idx="213">
                  <c:v>16.420357060384013</c:v>
                </c:pt>
                <c:pt idx="214">
                  <c:v>16.479059382234926</c:v>
                </c:pt>
                <c:pt idx="215">
                  <c:v>16.537604290770727</c:v>
                </c:pt>
                <c:pt idx="216">
                  <c:v>16.595991565425599</c:v>
                </c:pt>
                <c:pt idx="217">
                  <c:v>16.654220988069671</c:v>
                </c:pt>
                <c:pt idx="218">
                  <c:v>16.712292343133687</c:v>
                </c:pt>
                <c:pt idx="219">
                  <c:v>16.770205417730054</c:v>
                </c:pt>
                <c:pt idx="220">
                  <c:v>16.827960001770283</c:v>
                </c:pt>
                <c:pt idx="221">
                  <c:v>16.885555888078873</c:v>
                </c:pt>
                <c:pt idx="222">
                  <c:v>16.942992872503709</c:v>
                </c:pt>
                <c:pt idx="223">
                  <c:v>17.000270754022971</c:v>
                </c:pt>
                <c:pt idx="224">
                  <c:v>17.057389334848665</c:v>
                </c:pt>
                <c:pt idx="225">
                  <c:v>17.114348420526746</c:v>
                </c:pt>
                <c:pt idx="226">
                  <c:v>17.171147820033962</c:v>
                </c:pt>
                <c:pt idx="227">
                  <c:v>17.227787345871398</c:v>
                </c:pt>
                <c:pt idx="228">
                  <c:v>17.284266814154812</c:v>
                </c:pt>
                <c:pt idx="229">
                  <c:v>17.34058604470178</c:v>
                </c:pt>
                <c:pt idx="230">
                  <c:v>17.396744861115717</c:v>
                </c:pt>
                <c:pt idx="231">
                  <c:v>17.452743090866829</c:v>
                </c:pt>
                <c:pt idx="232">
                  <c:v>17.508580565370004</c:v>
                </c:pt>
                <c:pt idx="233">
                  <c:v>17.564257120059743</c:v>
                </c:pt>
                <c:pt idx="234">
                  <c:v>17.619772594462138</c:v>
                </c:pt>
                <c:pt idx="235">
                  <c:v>17.675126832263945</c:v>
                </c:pt>
                <c:pt idx="236">
                  <c:v>17.730319681378852</c:v>
                </c:pt>
                <c:pt idx="237">
                  <c:v>17.785350994010905</c:v>
                </c:pt>
                <c:pt idx="238">
                  <c:v>17.840220626715205</c:v>
                </c:pt>
                <c:pt idx="239">
                  <c:v>17.89492844045591</c:v>
                </c:pt>
                <c:pt idx="240">
                  <c:v>17.949474300661556</c:v>
                </c:pt>
                <c:pt idx="241">
                  <c:v>18.003858077277783</c:v>
                </c:pt>
                <c:pt idx="242">
                  <c:v>18.058079644817489</c:v>
                </c:pt>
                <c:pt idx="243">
                  <c:v>18.112138882408466</c:v>
                </c:pt>
                <c:pt idx="244">
                  <c:v>18.166035673838568</c:v>
                </c:pt>
                <c:pt idx="245">
                  <c:v>18.219769907598433</c:v>
                </c:pt>
                <c:pt idx="246">
                  <c:v>18.273341476921836</c:v>
                </c:pt>
                <c:pt idx="247">
                  <c:v>18.326750279823699</c:v>
                </c:pt>
                <c:pt idx="248">
                  <c:v>18.379996219135791</c:v>
                </c:pt>
                <c:pt idx="249">
                  <c:v>18.433079202540195</c:v>
                </c:pt>
                <c:pt idx="250">
                  <c:v>18.485999142600559</c:v>
                </c:pt>
                <c:pt idx="251">
                  <c:v>18.53875595679116</c:v>
                </c:pt>
                <c:pt idx="252">
                  <c:v>18.591349567523885</c:v>
                </c:pt>
                <c:pt idx="253">
                  <c:v>18.64377990217309</c:v>
                </c:pt>
                <c:pt idx="254">
                  <c:v>18.696046893098444</c:v>
                </c:pt>
                <c:pt idx="255">
                  <c:v>18.748150477665764</c:v>
                </c:pt>
                <c:pt idx="256">
                  <c:v>18.800090598265889</c:v>
                </c:pt>
                <c:pt idx="257">
                  <c:v>18.85186720233165</c:v>
                </c:pt>
                <c:pt idx="258">
                  <c:v>18.903480242352952</c:v>
                </c:pt>
                <c:pt idx="259">
                  <c:v>18.954929675890011</c:v>
                </c:pt>
                <c:pt idx="260">
                  <c:v>19.006215465584813</c:v>
                </c:pt>
                <c:pt idx="261">
                  <c:v>19.057337579170802</c:v>
                </c:pt>
                <c:pt idx="262">
                  <c:v>19.108295989480837</c:v>
                </c:pt>
                <c:pt idx="263">
                  <c:v>19.159090674453484</c:v>
                </c:pt>
                <c:pt idx="264">
                  <c:v>19.209721617137653</c:v>
                </c:pt>
                <c:pt idx="265">
                  <c:v>19.26018880569562</c:v>
                </c:pt>
                <c:pt idx="266">
                  <c:v>19.310492233404492</c:v>
                </c:pt>
                <c:pt idx="267">
                  <c:v>19.360631898656123</c:v>
                </c:pt>
                <c:pt idx="268">
                  <c:v>19.410607804955532</c:v>
                </c:pt>
                <c:pt idx="269">
                  <c:v>19.460419960917857</c:v>
                </c:pt>
                <c:pt idx="270">
                  <c:v>19.510068380263888</c:v>
                </c:pt>
              </c:numCache>
            </c:numRef>
          </c:xVal>
          <c:yVal>
            <c:numRef>
              <c:f>'22ft'!$E$19:$E$289</c:f>
              <c:numCache>
                <c:formatCode>General</c:formatCode>
                <c:ptCount val="271"/>
                <c:pt idx="0">
                  <c:v>2.0015979014779419</c:v>
                </c:pt>
                <c:pt idx="1">
                  <c:v>2.1175543996666222</c:v>
                </c:pt>
                <c:pt idx="2">
                  <c:v>2.2321706686654248</c:v>
                </c:pt>
                <c:pt idx="3">
                  <c:v>2.3454573660856211</c:v>
                </c:pt>
                <c:pt idx="4">
                  <c:v>2.4574249497588712</c:v>
                </c:pt>
                <c:pt idx="5">
                  <c:v>2.5680836821822957</c:v>
                </c:pt>
                <c:pt idx="6">
                  <c:v>2.6774436348379567</c:v>
                </c:pt>
                <c:pt idx="7">
                  <c:v>2.7855146923910659</c:v>
                </c:pt>
                <c:pt idx="8">
                  <c:v>2.8923065567710662</c:v>
                </c:pt>
                <c:pt idx="9">
                  <c:v>2.9978287511395747</c:v>
                </c:pt>
                <c:pt idx="10">
                  <c:v>3.1020906237490191</c:v>
                </c:pt>
                <c:pt idx="11">
                  <c:v>3.2051013516956566</c:v>
                </c:pt>
                <c:pt idx="12">
                  <c:v>3.3068699445705261</c:v>
                </c:pt>
                <c:pt idx="13">
                  <c:v>3.4074052480117438</c:v>
                </c:pt>
                <c:pt idx="14">
                  <c:v>3.506715947161434</c:v>
                </c:pt>
                <c:pt idx="15">
                  <c:v>3.6048105700304589</c:v>
                </c:pt>
                <c:pt idx="16">
                  <c:v>3.7016974907739963</c:v>
                </c:pt>
                <c:pt idx="17">
                  <c:v>3.7973849328809046</c:v>
                </c:pt>
                <c:pt idx="18">
                  <c:v>3.8918809722797021</c:v>
                </c:pt>
                <c:pt idx="19">
                  <c:v>3.9851935403638943</c:v>
                </c:pt>
                <c:pt idx="20">
                  <c:v>4.0773304269392767</c:v>
                </c:pt>
                <c:pt idx="21">
                  <c:v>4.1682992830957533</c:v>
                </c:pt>
                <c:pt idx="22">
                  <c:v>4.2581076240061151</c:v>
                </c:pt>
                <c:pt idx="23">
                  <c:v>4.3467628316541465</c:v>
                </c:pt>
                <c:pt idx="24">
                  <c:v>4.4342721574943367</c:v>
                </c:pt>
                <c:pt idx="25">
                  <c:v>4.5206427250453949</c:v>
                </c:pt>
                <c:pt idx="26">
                  <c:v>4.6058815324197058</c:v>
                </c:pt>
                <c:pt idx="27">
                  <c:v>4.6899954547907639</c:v>
                </c:pt>
                <c:pt idx="28">
                  <c:v>4.7729912468005882</c:v>
                </c:pt>
                <c:pt idx="29">
                  <c:v>4.8548755449090244</c:v>
                </c:pt>
                <c:pt idx="30">
                  <c:v>4.9356548696867959</c:v>
                </c:pt>
                <c:pt idx="31">
                  <c:v>5.0153356280540926</c:v>
                </c:pt>
                <c:pt idx="32">
                  <c:v>5.0939241154664376</c:v>
                </c:pt>
                <c:pt idx="33">
                  <c:v>5.1714265180495111</c:v>
                </c:pt>
                <c:pt idx="34">
                  <c:v>5.2478489146845524</c:v>
                </c:pt>
                <c:pt idx="35">
                  <c:v>5.3231972790459219</c:v>
                </c:pt>
                <c:pt idx="36">
                  <c:v>5.3974774815923414</c:v>
                </c:pt>
                <c:pt idx="37">
                  <c:v>5.4706952915132891</c:v>
                </c:pt>
                <c:pt idx="38">
                  <c:v>5.5428563786319893</c:v>
                </c:pt>
                <c:pt idx="39">
                  <c:v>5.6139663152663726</c:v>
                </c:pt>
                <c:pt idx="40">
                  <c:v>5.6840305780493594</c:v>
                </c:pt>
                <c:pt idx="41">
                  <c:v>5.7530545497097698</c:v>
                </c:pt>
                <c:pt idx="42">
                  <c:v>5.8210435208151257</c:v>
                </c:pt>
                <c:pt idx="43">
                  <c:v>5.8880026914775732</c:v>
                </c:pt>
                <c:pt idx="44">
                  <c:v>5.9539371730241157</c:v>
                </c:pt>
                <c:pt idx="45">
                  <c:v>6.0188519896323234</c:v>
                </c:pt>
                <c:pt idx="46">
                  <c:v>6.0827520799326296</c:v>
                </c:pt>
                <c:pt idx="47">
                  <c:v>6.1456422985783243</c:v>
                </c:pt>
                <c:pt idx="48">
                  <c:v>6.2075274177842905</c:v>
                </c:pt>
                <c:pt idx="49">
                  <c:v>6.2684121288355241</c:v>
                </c:pt>
                <c:pt idx="50">
                  <c:v>6.32830104356644</c:v>
                </c:pt>
                <c:pt idx="51">
                  <c:v>6.3871986958119349</c:v>
                </c:pt>
                <c:pt idx="52">
                  <c:v>6.4451095428311618</c:v>
                </c:pt>
                <c:pt idx="53">
                  <c:v>6.5020379667049353</c:v>
                </c:pt>
                <c:pt idx="54">
                  <c:v>6.5579882757076655</c:v>
                </c:pt>
                <c:pt idx="55">
                  <c:v>6.6129647056546981</c:v>
                </c:pt>
                <c:pt idx="56">
                  <c:v>6.6669714212259086</c:v>
                </c:pt>
                <c:pt idx="57">
                  <c:v>6.7200125172663769</c:v>
                </c:pt>
                <c:pt idx="58">
                  <c:v>6.7720920200649521</c:v>
                </c:pt>
                <c:pt idx="59">
                  <c:v>6.8232138886114901</c:v>
                </c:pt>
                <c:pt idx="60">
                  <c:v>6.8733820158335268</c:v>
                </c:pt>
                <c:pt idx="61">
                  <c:v>6.9226002298131375</c:v>
                </c:pt>
                <c:pt idx="62">
                  <c:v>6.9708722949846926</c:v>
                </c:pt>
                <c:pt idx="63">
                  <c:v>7.0182019133142326</c:v>
                </c:pt>
                <c:pt idx="64">
                  <c:v>7.0645927254611323</c:v>
                </c:pt>
                <c:pt idx="65">
                  <c:v>7.1100483119227311</c:v>
                </c:pt>
                <c:pt idx="66">
                  <c:v>7.1545721941625819</c:v>
                </c:pt>
                <c:pt idx="67">
                  <c:v>7.1981678357229377</c:v>
                </c:pt>
                <c:pt idx="68">
                  <c:v>7.240838643322105</c:v>
                </c:pt>
                <c:pt idx="69">
                  <c:v>7.2825879679372534</c:v>
                </c:pt>
                <c:pt idx="70">
                  <c:v>7.3234191058732643</c:v>
                </c:pt>
                <c:pt idx="71">
                  <c:v>7.3633352998181802</c:v>
                </c:pt>
                <c:pt idx="72">
                  <c:v>7.4023397398858091</c:v>
                </c:pt>
                <c:pt idx="73">
                  <c:v>7.4404355646460045</c:v>
                </c:pt>
                <c:pt idx="74">
                  <c:v>7.4776258621431406</c:v>
                </c:pt>
                <c:pt idx="75">
                  <c:v>7.5139136709032837</c:v>
                </c:pt>
                <c:pt idx="76">
                  <c:v>7.549301980930534</c:v>
                </c:pt>
                <c:pt idx="77">
                  <c:v>7.5837937346930122</c:v>
                </c:pt>
                <c:pt idx="78">
                  <c:v>7.6173918280989268</c:v>
                </c:pt>
                <c:pt idx="79">
                  <c:v>7.6500991114631702</c:v>
                </c:pt>
                <c:pt idx="80">
                  <c:v>7.6819183904648476</c:v>
                </c:pt>
                <c:pt idx="81">
                  <c:v>7.712852427096144</c:v>
                </c:pt>
                <c:pt idx="82">
                  <c:v>7.7429039406029094</c:v>
                </c:pt>
                <c:pt idx="83">
                  <c:v>7.7720756084173299</c:v>
                </c:pt>
                <c:pt idx="84">
                  <c:v>7.8003700670830352</c:v>
                </c:pt>
                <c:pt idx="85">
                  <c:v>7.8277899131729702</c:v>
                </c:pt>
                <c:pt idx="86">
                  <c:v>7.8543377042003462</c:v>
                </c:pt>
                <c:pt idx="87">
                  <c:v>7.8800159595229768</c:v>
                </c:pt>
                <c:pt idx="88">
                  <c:v>7.9048271612412648</c:v>
                </c:pt>
                <c:pt idx="89">
                  <c:v>7.9287737550901154</c:v>
                </c:pt>
                <c:pt idx="90">
                  <c:v>7.9518581513250099</c:v>
                </c:pt>
                <c:pt idx="91">
                  <c:v>7.9740827256024698</c:v>
                </c:pt>
                <c:pt idx="92">
                  <c:v>7.9954498198551214</c:v>
                </c:pt>
                <c:pt idx="93">
                  <c:v>8.0159617431615438</c:v>
                </c:pt>
                <c:pt idx="94">
                  <c:v>8.0356207726110753</c:v>
                </c:pt>
                <c:pt idx="95">
                  <c:v>8.0544291541637314</c:v>
                </c:pt>
                <c:pt idx="96">
                  <c:v>8.0723891035053619</c:v>
                </c:pt>
                <c:pt idx="97">
                  <c:v>8.0895028068981674</c:v>
                </c:pt>
                <c:pt idx="98">
                  <c:v>8.1057724220266643</c:v>
                </c:pt>
                <c:pt idx="99">
                  <c:v>8.1212000788391805</c:v>
                </c:pt>
                <c:pt idx="100">
                  <c:v>8.1357878803849335</c:v>
                </c:pt>
                <c:pt idx="101">
                  <c:v>8.149537903646733</c:v>
                </c:pt>
                <c:pt idx="102">
                  <c:v>8.1624522003693265</c:v>
                </c:pt>
                <c:pt idx="103">
                  <c:v>8.1745327978833888</c:v>
                </c:pt>
                <c:pt idx="104">
                  <c:v>8.1857816999251316</c:v>
                </c:pt>
                <c:pt idx="105">
                  <c:v>8.1962008874515142</c:v>
                </c:pt>
                <c:pt idx="106">
                  <c:v>8.2057923194509765</c:v>
                </c:pt>
                <c:pt idx="107">
                  <c:v>8.2145579337496386</c:v>
                </c:pt>
                <c:pt idx="108">
                  <c:v>8.2224996478128816</c:v>
                </c:pt>
                <c:pt idx="109">
                  <c:v>8.229619359542184</c:v>
                </c:pt>
                <c:pt idx="110">
                  <c:v>8.2359189480671091</c:v>
                </c:pt>
                <c:pt idx="111">
                  <c:v>8.2414002745322961</c:v>
                </c:pt>
                <c:pt idx="112">
                  <c:v>8.2460651828793043</c:v>
                </c:pt>
                <c:pt idx="113">
                  <c:v>8.2499155006231355</c:v>
                </c:pt>
                <c:pt idx="114">
                  <c:v>8.2529530396232573</c:v>
                </c:pt>
                <c:pt idx="115">
                  <c:v>8.2551795968489312</c:v>
                </c:pt>
                <c:pt idx="116">
                  <c:v>8.2565969551386349</c:v>
                </c:pt>
                <c:pt idx="117">
                  <c:v>8.2572068839533532</c:v>
                </c:pt>
                <c:pt idx="118">
                  <c:v>8.257011140123522</c:v>
                </c:pt>
                <c:pt idx="119">
                  <c:v>8.2560114685893637</c:v>
                </c:pt>
                <c:pt idx="120">
                  <c:v>8.254209603134381</c:v>
                </c:pt>
                <c:pt idx="121">
                  <c:v>8.2516072671117424</c:v>
                </c:pt>
                <c:pt idx="122">
                  <c:v>8.2482061741633022</c:v>
                </c:pt>
                <c:pt idx="123">
                  <c:v>8.2440080289309794</c:v>
                </c:pt>
                <c:pt idx="124">
                  <c:v>8.2390145277602205</c:v>
                </c:pt>
                <c:pt idx="125">
                  <c:v>8.2332273593952703</c:v>
                </c:pt>
                <c:pt idx="126">
                  <c:v>8.2266482056659722</c:v>
                </c:pt>
                <c:pt idx="127">
                  <c:v>8.2192787421658124</c:v>
                </c:pt>
                <c:pt idx="128">
                  <c:v>8.2111206389209261</c:v>
                </c:pt>
                <c:pt idx="129">
                  <c:v>8.2021755610497902</c:v>
                </c:pt>
                <c:pt idx="130">
                  <c:v>8.1924451694133111</c:v>
                </c:pt>
                <c:pt idx="131">
                  <c:v>8.1819311212550492</c:v>
                </c:pt>
                <c:pt idx="132">
                  <c:v>8.1706350708312883</c:v>
                </c:pt>
                <c:pt idx="133">
                  <c:v>8.1585586700307005</c:v>
                </c:pt>
                <c:pt idx="134">
                  <c:v>8.1457035689833344</c:v>
                </c:pt>
                <c:pt idx="135">
                  <c:v>8.1320714166586807</c:v>
                </c:pt>
                <c:pt idx="136">
                  <c:v>8.1176638614525611</c:v>
                </c:pt>
                <c:pt idx="137">
                  <c:v>8.1024825517626144</c:v>
                </c:pt>
                <c:pt idx="138">
                  <c:v>8.0865291365521479</c:v>
                </c:pt>
                <c:pt idx="139">
                  <c:v>8.0698052659021293</c:v>
                </c:pt>
                <c:pt idx="140">
                  <c:v>8.0523125915511304</c:v>
                </c:pt>
                <c:pt idx="141">
                  <c:v>8.0340527674230149</c:v>
                </c:pt>
                <c:pt idx="142">
                  <c:v>8.0150274501421954</c:v>
                </c:pt>
                <c:pt idx="143">
                  <c:v>7.9952382995362914</c:v>
                </c:pt>
                <c:pt idx="144">
                  <c:v>7.9746869791260266</c:v>
                </c:pt>
                <c:pt idx="145">
                  <c:v>7.9533751566022355</c:v>
                </c:pt>
                <c:pt idx="146">
                  <c:v>7.9313045042898382</c:v>
                </c:pt>
                <c:pt idx="147">
                  <c:v>7.9084766995986806</c:v>
                </c:pt>
                <c:pt idx="148">
                  <c:v>7.8848934254611365</c:v>
                </c:pt>
                <c:pt idx="149">
                  <c:v>7.8605563707563864</c:v>
                </c:pt>
                <c:pt idx="150">
                  <c:v>7.8354672307213082</c:v>
                </c:pt>
                <c:pt idx="151">
                  <c:v>7.809627707347917</c:v>
                </c:pt>
                <c:pt idx="152">
                  <c:v>7.7830395097673177</c:v>
                </c:pt>
                <c:pt idx="153">
                  <c:v>7.7557043546201463</c:v>
                </c:pt>
                <c:pt idx="154">
                  <c:v>7.7276239664134856</c:v>
                </c:pt>
                <c:pt idx="155">
                  <c:v>7.6988000778642531</c:v>
                </c:pt>
                <c:pt idx="156">
                  <c:v>7.6692344302290874</c:v>
                </c:pt>
                <c:pt idx="157">
                  <c:v>7.6389287736207496</c:v>
                </c:pt>
                <c:pt idx="158">
                  <c:v>7.6078848673110979</c:v>
                </c:pt>
                <c:pt idx="159">
                  <c:v>7.5761044800206738</c:v>
                </c:pt>
                <c:pt idx="160">
                  <c:v>7.5435893901949838</c:v>
                </c:pt>
                <c:pt idx="161">
                  <c:v>7.5103413862675463</c:v>
                </c:pt>
                <c:pt idx="162">
                  <c:v>7.4763622669097973</c:v>
                </c:pt>
                <c:pt idx="163">
                  <c:v>7.4416538412679625</c:v>
                </c:pt>
                <c:pt idx="164">
                  <c:v>7.4062179291870036</c:v>
                </c:pt>
                <c:pt idx="165">
                  <c:v>7.3700563614217636</c:v>
                </c:pt>
                <c:pt idx="166">
                  <c:v>7.3331709798354483</c:v>
                </c:pt>
                <c:pt idx="167">
                  <c:v>7.2955636375855768</c:v>
                </c:pt>
                <c:pt idx="168">
                  <c:v>7.2572361992975649</c:v>
                </c:pt>
                <c:pt idx="169">
                  <c:v>7.2181905412260878</c:v>
                </c:pt>
                <c:pt idx="170">
                  <c:v>7.1784285514043953</c:v>
                </c:pt>
                <c:pt idx="171">
                  <c:v>7.137952129781751</c:v>
                </c:pt>
                <c:pt idx="172">
                  <c:v>7.0967631883491764</c:v>
                </c:pt>
                <c:pt idx="173">
                  <c:v>7.0548636512536813</c:v>
                </c:pt>
                <c:pt idx="174">
                  <c:v>7.0122554549011795</c:v>
                </c:pt>
                <c:pt idx="175">
                  <c:v>6.9689405480482742</c:v>
                </c:pt>
                <c:pt idx="176">
                  <c:v>6.9249208918831293</c:v>
                </c:pt>
                <c:pt idx="177">
                  <c:v>6.8801984600956132</c:v>
                </c:pt>
                <c:pt idx="178">
                  <c:v>6.8347752389369383</c:v>
                </c:pt>
                <c:pt idx="179">
                  <c:v>6.7886532272689983</c:v>
                </c:pt>
                <c:pt idx="180">
                  <c:v>6.7418344366036234</c:v>
                </c:pt>
                <c:pt idx="181">
                  <c:v>6.6943208911319587</c:v>
                </c:pt>
                <c:pt idx="182">
                  <c:v>6.6461146277441987</c:v>
                </c:pt>
                <c:pt idx="183">
                  <c:v>6.5972176960398867</c:v>
                </c:pt>
                <c:pt idx="184">
                  <c:v>6.5476321583290007</c:v>
                </c:pt>
                <c:pt idx="185">
                  <c:v>6.49736008962405</c:v>
                </c:pt>
                <c:pt idx="186">
                  <c:v>6.4464035776234043</c:v>
                </c:pt>
                <c:pt idx="187">
                  <c:v>6.3947647226860713</c:v>
                </c:pt>
                <c:pt idx="188">
                  <c:v>6.3424456377981571</c:v>
                </c:pt>
                <c:pt idx="189">
                  <c:v>6.2894484485312132</c:v>
                </c:pt>
                <c:pt idx="190">
                  <c:v>6.2357752929927068</c:v>
                </c:pt>
                <c:pt idx="191">
                  <c:v>6.1814283217688253</c:v>
                </c:pt>
                <c:pt idx="192">
                  <c:v>6.1264096978598346</c:v>
                </c:pt>
                <c:pt idx="193">
                  <c:v>6.0707215966082115</c:v>
                </c:pt>
                <c:pt idx="194">
                  <c:v>6.0143662056197629</c:v>
                </c:pt>
                <c:pt idx="195">
                  <c:v>5.9573457246779462</c:v>
                </c:pt>
                <c:pt idx="196">
                  <c:v>5.8996623656516061</c:v>
                </c:pt>
                <c:pt idx="197">
                  <c:v>5.8413183523963292</c:v>
                </c:pt>
                <c:pt idx="198">
                  <c:v>5.7823159206496406</c:v>
                </c:pt>
                <c:pt idx="199">
                  <c:v>5.722657317920226</c:v>
                </c:pt>
                <c:pt idx="200">
                  <c:v>5.662344803371405</c:v>
                </c:pt>
                <c:pt idx="201">
                  <c:v>5.6013806476990355</c:v>
                </c:pt>
                <c:pt idx="202">
                  <c:v>5.5397671330040668</c:v>
                </c:pt>
                <c:pt idx="203">
                  <c:v>5.4775065526599205</c:v>
                </c:pt>
                <c:pt idx="204">
                  <c:v>5.4146012111749009</c:v>
                </c:pt>
                <c:pt idx="205">
                  <c:v>5.3510534240498213</c:v>
                </c:pt>
                <c:pt idx="206">
                  <c:v>5.2868655176310337</c:v>
                </c:pt>
                <c:pt idx="207">
                  <c:v>5.2220398289590495</c:v>
                </c:pt>
                <c:pt idx="208">
                  <c:v>5.1565787056129224</c:v>
                </c:pt>
                <c:pt idx="209">
                  <c:v>5.0904845055505819</c:v>
                </c:pt>
                <c:pt idx="210">
                  <c:v>5.0237595969452871</c:v>
                </c:pt>
                <c:pt idx="211">
                  <c:v>4.9564063580183735</c:v>
                </c:pt>
                <c:pt idx="212">
                  <c:v>4.8884271768684622</c:v>
                </c:pt>
                <c:pt idx="213">
                  <c:v>4.8198244512972925</c:v>
                </c:pt>
                <c:pt idx="214">
                  <c:v>4.750600588632353</c:v>
                </c:pt>
                <c:pt idx="215">
                  <c:v>4.6807580055464513</c:v>
                </c:pt>
                <c:pt idx="216">
                  <c:v>4.6102991278743994</c:v>
                </c:pt>
                <c:pt idx="217">
                  <c:v>4.5392263904269523</c:v>
                </c:pt>
                <c:pt idx="218">
                  <c:v>4.4675422368021591</c:v>
                </c:pt>
                <c:pt idx="219">
                  <c:v>4.3952491191942684</c:v>
                </c:pt>
                <c:pt idx="220">
                  <c:v>4.3223494982003379</c:v>
                </c:pt>
                <c:pt idx="221">
                  <c:v>4.2488458426246822</c:v>
                </c:pt>
                <c:pt idx="222">
                  <c:v>4.1747406292813043</c:v>
                </c:pt>
                <c:pt idx="223">
                  <c:v>4.1000363427944384</c:v>
                </c:pt>
                <c:pt idx="224">
                  <c:v>4.0247354753973461</c:v>
                </c:pt>
                <c:pt idx="225">
                  <c:v>3.9488405267294828</c:v>
                </c:pt>
                <c:pt idx="226">
                  <c:v>3.8723540036321729</c:v>
                </c:pt>
                <c:pt idx="227">
                  <c:v>3.7952784199429077</c:v>
                </c:pt>
                <c:pt idx="228">
                  <c:v>3.7176162962883934</c:v>
                </c:pt>
                <c:pt idx="229">
                  <c:v>3.6393701598764636</c:v>
                </c:pt>
                <c:pt idx="230">
                  <c:v>3.5605425442869727</c:v>
                </c:pt>
                <c:pt idx="231">
                  <c:v>3.4811359892617806</c:v>
                </c:pt>
                <c:pt idx="232">
                  <c:v>3.4011530404939418</c:v>
                </c:pt>
                <c:pt idx="233">
                  <c:v>3.3205962494162038</c:v>
                </c:pt>
                <c:pt idx="234">
                  <c:v>3.2394681729889179</c:v>
                </c:pt>
                <c:pt idx="235">
                  <c:v>3.1577713734874675</c:v>
                </c:pt>
                <c:pt idx="236">
                  <c:v>3.07550841828931</c:v>
                </c:pt>
                <c:pt idx="237">
                  <c:v>2.9926818796607311</c:v>
                </c:pt>
                <c:pt idx="238">
                  <c:v>2.909294334543405</c:v>
                </c:pt>
                <c:pt idx="239">
                  <c:v>2.8253483643408503</c:v>
                </c:pt>
                <c:pt idx="240">
                  <c:v>2.7408465547048744</c:v>
                </c:pt>
                <c:pt idx="241">
                  <c:v>2.6557914953220916</c:v>
                </c:pt>
                <c:pt idx="242">
                  <c:v>2.5701857797005982</c:v>
                </c:pt>
                <c:pt idx="243">
                  <c:v>2.48403200495689</c:v>
                </c:pt>
                <c:pt idx="244">
                  <c:v>2.397332771603097</c:v>
                </c:pt>
                <c:pt idx="245">
                  <c:v>2.3100906833346202</c:v>
                </c:pt>
                <c:pt idx="246">
                  <c:v>2.2223083468182399</c:v>
                </c:pt>
                <c:pt idx="247">
                  <c:v>2.1339883714807706</c:v>
                </c:pt>
                <c:pt idx="248">
                  <c:v>2.0451333692983362</c:v>
                </c:pt>
                <c:pt idx="249">
                  <c:v>1.9557459545863303</c:v>
                </c:pt>
                <c:pt idx="250">
                  <c:v>1.8658287437901324</c:v>
                </c:pt>
                <c:pt idx="251">
                  <c:v>1.7753843552766433</c:v>
                </c:pt>
                <c:pt idx="252">
                  <c:v>1.6844154091267021</c:v>
                </c:pt>
                <c:pt idx="253">
                  <c:v>1.5929245269284478</c:v>
                </c:pt>
                <c:pt idx="254">
                  <c:v>1.5009143315716824</c:v>
                </c:pt>
                <c:pt idx="255">
                  <c:v>1.4083874470432942</c:v>
                </c:pt>
                <c:pt idx="256">
                  <c:v>1.3153464982237955</c:v>
                </c:pt>
                <c:pt idx="257">
                  <c:v>1.2217941106850294</c:v>
                </c:pt>
                <c:pt idx="258">
                  <c:v>1.127732910489097</c:v>
                </c:pt>
                <c:pt idx="259">
                  <c:v>1.0331655239885529</c:v>
                </c:pt>
                <c:pt idx="260">
                  <c:v>0.93809457762792114</c:v>
                </c:pt>
                <c:pt idx="261">
                  <c:v>0.84252269774657385</c:v>
                </c:pt>
                <c:pt idx="262">
                  <c:v>0.74645251038301952</c:v>
                </c:pt>
                <c:pt idx="263">
                  <c:v>0.64988664108064453</c:v>
                </c:pt>
                <c:pt idx="264">
                  <c:v>0.55282771469494707</c:v>
                </c:pt>
                <c:pt idx="265">
                  <c:v>0.45527835520230575</c:v>
                </c:pt>
                <c:pt idx="266">
                  <c:v>0.35724118551031941</c:v>
                </c:pt>
                <c:pt idx="267">
                  <c:v>0.25871882726975592</c:v>
                </c:pt>
                <c:pt idx="268">
                  <c:v>0.15971390068814462</c:v>
                </c:pt>
                <c:pt idx="269">
                  <c:v>6.0229024345046261E-2</c:v>
                </c:pt>
                <c:pt idx="270">
                  <c:v>-3.9733184990967063E-2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0.10497759176131671</c:v>
                </c:pt>
                <c:pt idx="2">
                  <c:v>0.2094700491899566</c:v>
                </c:pt>
                <c:pt idx="3">
                  <c:v>0.31348368386419878</c:v>
                </c:pt>
                <c:pt idx="4">
                  <c:v>0.41702469777981055</c:v>
                </c:pt>
                <c:pt idx="5">
                  <c:v>0.52009918577866265</c:v>
                </c:pt>
                <c:pt idx="6">
                  <c:v>0.62271313790627314</c:v>
                </c:pt>
                <c:pt idx="7">
                  <c:v>0.7248724417006448</c:v>
                </c:pt>
                <c:pt idx="8">
                  <c:v>0.82658288441466732</c:v>
                </c:pt>
                <c:pt idx="9">
                  <c:v>0.92785015517426428</c:v>
                </c:pt>
                <c:pt idx="10">
                  <c:v>1.0286798470743819</c:v>
                </c:pt>
                <c:pt idx="11">
                  <c:v>1.129077459214832</c:v>
                </c:pt>
                <c:pt idx="12">
                  <c:v>1.2290483986779257</c:v>
                </c:pt>
                <c:pt idx="13">
                  <c:v>1.3285979824497571</c:v>
                </c:pt>
                <c:pt idx="14">
                  <c:v>1.427731439286928</c:v>
                </c:pt>
                <c:pt idx="15">
                  <c:v>1.5264539115304336</c:v>
                </c:pt>
                <c:pt idx="16">
                  <c:v>1.6247704568683634</c:v>
                </c:pt>
                <c:pt idx="17">
                  <c:v>1.7226860500490127</c:v>
                </c:pt>
                <c:pt idx="18">
                  <c:v>1.8202055845459353</c:v>
                </c:pt>
                <c:pt idx="19">
                  <c:v>1.9173338741764145</c:v>
                </c:pt>
                <c:pt idx="20">
                  <c:v>2.0140756546747718</c:v>
                </c:pt>
                <c:pt idx="21">
                  <c:v>2.1104355852218828</c:v>
                </c:pt>
                <c:pt idx="22">
                  <c:v>2.2064182499322187</c:v>
                </c:pt>
                <c:pt idx="23">
                  <c:v>2.3020281592996792</c:v>
                </c:pt>
                <c:pt idx="24">
                  <c:v>2.3972697516034476</c:v>
                </c:pt>
                <c:pt idx="25">
                  <c:v>2.492147394275039</c:v>
                </c:pt>
                <c:pt idx="26">
                  <c:v>2.5866653852276862</c:v>
                </c:pt>
                <c:pt idx="27">
                  <c:v>2.6808279541491542</c:v>
                </c:pt>
                <c:pt idx="28">
                  <c:v>2.7746392637590462</c:v>
                </c:pt>
                <c:pt idx="29">
                  <c:v>2.8681034110316155</c:v>
                </c:pt>
                <c:pt idx="30">
                  <c:v>2.9612244283850733</c:v>
                </c:pt>
                <c:pt idx="31">
                  <c:v>3.0540062848383407</c:v>
                </c:pt>
                <c:pt idx="32">
                  <c:v>3.1464528871361641</c:v>
                </c:pt>
                <c:pt idx="33">
                  <c:v>3.2385680808434771</c:v>
                </c:pt>
                <c:pt idx="34">
                  <c:v>3.3303556514098713</c:v>
                </c:pt>
                <c:pt idx="35">
                  <c:v>3.4218193252049969</c:v>
                </c:pt>
                <c:pt idx="36">
                  <c:v>3.5129627705256996</c:v>
                </c:pt>
                <c:pt idx="37">
                  <c:v>3.6037895985756636</c:v>
                </c:pt>
                <c:pt idx="38">
                  <c:v>3.6943033644183103</c:v>
                </c:pt>
                <c:pt idx="39">
                  <c:v>3.7845075679036775</c:v>
                </c:pt>
                <c:pt idx="40">
                  <c:v>3.8744056545699808</c:v>
                </c:pt>
                <c:pt idx="41">
                  <c:v>3.9640010165205339</c:v>
                </c:pt>
                <c:pt idx="42">
                  <c:v>4.0532969932766898</c:v>
                </c:pt>
                <c:pt idx="43">
                  <c:v>4.1422968726074352</c:v>
                </c:pt>
                <c:pt idx="44">
                  <c:v>4.2310038913362655</c:v>
                </c:pt>
                <c:pt idx="45">
                  <c:v>4.3194212361259279</c:v>
                </c:pt>
                <c:pt idx="46">
                  <c:v>4.4075520442416281</c:v>
                </c:pt>
                <c:pt idx="47">
                  <c:v>4.4953994042932548</c:v>
                </c:pt>
                <c:pt idx="48">
                  <c:v>4.5829663569571828</c:v>
                </c:pt>
                <c:pt idx="49">
                  <c:v>4.6702558956781788</c:v>
                </c:pt>
                <c:pt idx="50">
                  <c:v>4.7572709673519373</c:v>
                </c:pt>
                <c:pt idx="51">
                  <c:v>4.8440144729887491</c:v>
                </c:pt>
                <c:pt idx="52">
                  <c:v>4.9304892683587989</c:v>
                </c:pt>
                <c:pt idx="53">
                  <c:v>5.0166981646195659</c:v>
                </c:pt>
                <c:pt idx="54">
                  <c:v>5.1026439289258096</c:v>
                </c:pt>
                <c:pt idx="55">
                  <c:v>5.1883292850225828</c:v>
                </c:pt>
                <c:pt idx="56">
                  <c:v>5.2737569138217317</c:v>
                </c:pt>
                <c:pt idx="57">
                  <c:v>5.3589294539623165</c:v>
                </c:pt>
                <c:pt idx="58">
                  <c:v>5.4438495023553779</c:v>
                </c:pt>
                <c:pt idx="59">
                  <c:v>5.5285196147134759</c:v>
                </c:pt>
                <c:pt idx="60">
                  <c:v>5.612942306065408</c:v>
                </c:pt>
                <c:pt idx="61">
                  <c:v>5.6971200512565101</c:v>
                </c:pt>
                <c:pt idx="62">
                  <c:v>5.78105528543494</c:v>
                </c:pt>
                <c:pt idx="63">
                  <c:v>5.8647504045243322</c:v>
                </c:pt>
                <c:pt idx="64">
                  <c:v>5.9482077656832057</c:v>
                </c:pt>
                <c:pt idx="65">
                  <c:v>6.0314296877515119</c:v>
                </c:pt>
                <c:pt idx="66">
                  <c:v>6.1144184516846805</c:v>
                </c:pt>
                <c:pt idx="67">
                  <c:v>6.1971763009755501</c:v>
                </c:pt>
                <c:pt idx="68">
                  <c:v>6.2797054420645306</c:v>
                </c:pt>
                <c:pt idx="69">
                  <c:v>6.3620080447383716</c:v>
                </c:pt>
                <c:pt idx="70">
                  <c:v>6.4440862425178809</c:v>
                </c:pt>
                <c:pt idx="71">
                  <c:v>6.5259421330349578</c:v>
                </c:pt>
                <c:pt idx="72">
                  <c:v>6.6075777783992828</c:v>
                </c:pt>
                <c:pt idx="73">
                  <c:v>6.6889952055550168</c:v>
                </c:pt>
                <c:pt idx="74">
                  <c:v>6.7701964066278526</c:v>
                </c:pt>
                <c:pt idx="75">
                  <c:v>6.8511833392627635</c:v>
                </c:pt>
                <c:pt idx="76">
                  <c:v>6.9319579269527898</c:v>
                </c:pt>
                <c:pt idx="77">
                  <c:v>7.012522059359207</c:v>
                </c:pt>
                <c:pt idx="78">
                  <c:v>7.0928775926234113</c:v>
                </c:pt>
                <c:pt idx="79">
                  <c:v>7.1730263496708595</c:v>
                </c:pt>
                <c:pt idx="80">
                  <c:v>7.2529701205074053</c:v>
                </c:pt>
                <c:pt idx="81">
                  <c:v>7.3327106625083669</c:v>
                </c:pt>
                <c:pt idx="82">
                  <c:v>7.4122497007006549</c:v>
                </c:pt>
                <c:pt idx="83">
                  <c:v>7.4915889280383094</c:v>
                </c:pt>
                <c:pt idx="84">
                  <c:v>7.5707300056717663</c:v>
                </c:pt>
                <c:pt idx="85">
                  <c:v>7.649674563211196</c:v>
                </c:pt>
                <c:pt idx="86">
                  <c:v>7.7284241989842482</c:v>
                </c:pt>
                <c:pt idx="87">
                  <c:v>7.8069804802885301</c:v>
                </c:pt>
                <c:pt idx="88">
                  <c:v>7.8853449436391543</c:v>
                </c:pt>
                <c:pt idx="89">
                  <c:v>7.9635190950116908</c:v>
                </c:pt>
                <c:pt idx="90">
                  <c:v>8.0415044100808473</c:v>
                </c:pt>
                <c:pt idx="91">
                  <c:v>8.1193023344552131</c:v>
                </c:pt>
                <c:pt idx="92">
                  <c:v>8.196914283908395</c:v>
                </c:pt>
                <c:pt idx="93">
                  <c:v>8.2743416446068672</c:v>
                </c:pt>
                <c:pt idx="94">
                  <c:v>8.3515857733348682</c:v>
                </c:pt>
                <c:pt idx="95">
                  <c:v>8.4286479977166593</c:v>
                </c:pt>
                <c:pt idx="96">
                  <c:v>8.5055296164364762</c:v>
                </c:pt>
                <c:pt idx="97">
                  <c:v>8.582231899456481</c:v>
                </c:pt>
                <c:pt idx="98">
                  <c:v>8.658756088233039</c:v>
                </c:pt>
                <c:pt idx="99">
                  <c:v>8.7351033959316258</c:v>
                </c:pt>
                <c:pt idx="100">
                  <c:v>8.8112750076406741</c:v>
                </c:pt>
                <c:pt idx="101">
                  <c:v>8.8872720805846637</c:v>
                </c:pt>
                <c:pt idx="102">
                  <c:v>8.9630957443367514</c:v>
                </c:pt>
                <c:pt idx="103">
                  <c:v>9.0387471010312375</c:v>
                </c:pt>
                <c:pt idx="104">
                  <c:v>9.1142272255761494</c:v>
                </c:pt>
                <c:pt idx="105">
                  <c:v>9.1895371658662288</c:v>
                </c:pt>
                <c:pt idx="106">
                  <c:v>9.2646779429965882</c:v>
                </c:pt>
                <c:pt idx="107">
                  <c:v>9.3396505514773107</c:v>
                </c:pt>
                <c:pt idx="108">
                  <c:v>9.4144559594492403</c:v>
                </c:pt>
                <c:pt idx="109">
                  <c:v>9.4890951089012194</c:v>
                </c:pt>
                <c:pt idx="110">
                  <c:v>9.5635689158890091</c:v>
                </c:pt>
                <c:pt idx="111">
                  <c:v>9.6378782707561186</c:v>
                </c:pt>
                <c:pt idx="112">
                  <c:v>9.712024038356768</c:v>
                </c:pt>
                <c:pt idx="113">
                  <c:v>9.7860070582811858</c:v>
                </c:pt>
                <c:pt idx="114">
                  <c:v>9.8598281450834371</c:v>
                </c:pt>
                <c:pt idx="115">
                  <c:v>9.9334880885119805</c:v>
                </c:pt>
                <c:pt idx="116">
                  <c:v>10.006987653743096</c:v>
                </c:pt>
                <c:pt idx="117">
                  <c:v>10.080327581617375</c:v>
                </c:pt>
                <c:pt idx="118">
                  <c:v>10.153508588879397</c:v>
                </c:pt>
                <c:pt idx="119">
                  <c:v>10.226531368420725</c:v>
                </c:pt>
                <c:pt idx="120">
                  <c:v>10.299396589526349</c:v>
                </c:pt>
                <c:pt idx="121">
                  <c:v>10.372104898124675</c:v>
                </c:pt>
                <c:pt idx="122">
                  <c:v>10.444656917041138</c:v>
                </c:pt>
                <c:pt idx="123">
                  <c:v>10.51705324625553</c:v>
                </c:pt>
                <c:pt idx="124">
                  <c:v>10.589294463163093</c:v>
                </c:pt>
                <c:pt idx="125">
                  <c:v>10.661381122839421</c:v>
                </c:pt>
                <c:pt idx="126">
                  <c:v>10.73331375830921</c:v>
                </c:pt>
                <c:pt idx="127">
                  <c:v>10.805092880818853</c:v>
                </c:pt>
                <c:pt idx="128">
                  <c:v>10.876718980112901</c:v>
                </c:pt>
                <c:pt idx="129">
                  <c:v>10.94819252471436</c:v>
                </c:pt>
                <c:pt idx="130">
                  <c:v>11.019513962208803</c:v>
                </c:pt>
                <c:pt idx="131">
                  <c:v>11.090683719532256</c:v>
                </c:pt>
                <c:pt idx="132">
                  <c:v>11.16170220326279</c:v>
                </c:pt>
                <c:pt idx="133">
                  <c:v>11.232569799915765</c:v>
                </c:pt>
                <c:pt idx="134">
                  <c:v>11.303286876242638</c:v>
                </c:pt>
                <c:pt idx="135">
                  <c:v>11.373853779533221</c:v>
                </c:pt>
                <c:pt idx="136">
                  <c:v>11.444270837921325</c:v>
                </c:pt>
                <c:pt idx="137">
                  <c:v>11.514538360693621</c:v>
                </c:pt>
                <c:pt idx="138">
                  <c:v>11.584656638601624</c:v>
                </c:pt>
                <c:pt idx="139">
                  <c:v>11.654625944176649</c:v>
                </c:pt>
                <c:pt idx="140">
                  <c:v>11.724446532047587</c:v>
                </c:pt>
                <c:pt idx="141">
                  <c:v>11.794118639261351</c:v>
                </c:pt>
                <c:pt idx="142">
                  <c:v>11.863642485605814</c:v>
                </c:pt>
                <c:pt idx="143">
                  <c:v>11.933018273935081</c:v>
                </c:pt>
                <c:pt idx="144">
                  <c:v>12.002246190496903</c:v>
                </c:pt>
                <c:pt idx="145">
                  <c:v>12.071326405262043</c:v>
                </c:pt>
                <c:pt idx="146">
                  <c:v>12.140259072255425</c:v>
                </c:pt>
                <c:pt idx="147">
                  <c:v>12.209044329888846</c:v>
                </c:pt>
                <c:pt idx="148">
                  <c:v>12.277682301295055</c:v>
                </c:pt>
                <c:pt idx="149">
                  <c:v>12.346173094663023</c:v>
                </c:pt>
                <c:pt idx="150">
                  <c:v>12.414516803574145</c:v>
                </c:pt>
                <c:pt idx="151">
                  <c:v>12.482713507339232</c:v>
                </c:pt>
                <c:pt idx="152">
                  <c:v>12.550763271336038</c:v>
                </c:pt>
                <c:pt idx="153">
                  <c:v>12.618666147347122</c:v>
                </c:pt>
                <c:pt idx="154">
                  <c:v>12.686422173897867</c:v>
                </c:pt>
                <c:pt idx="155">
                  <c:v>12.754031376594407</c:v>
                </c:pt>
                <c:pt idx="156">
                  <c:v>12.821493768461288</c:v>
                </c:pt>
                <c:pt idx="157">
                  <c:v>12.888809350278649</c:v>
                </c:pt>
                <c:pt idx="158">
                  <c:v>12.95597811091872</c:v>
                </c:pt>
                <c:pt idx="159">
                  <c:v>13.023000027681444</c:v>
                </c:pt>
                <c:pt idx="160">
                  <c:v>13.089875066629036</c:v>
                </c:pt>
                <c:pt idx="161">
                  <c:v>13.156603182919264</c:v>
                </c:pt>
                <c:pt idx="162">
                  <c:v>13.223184321137307</c:v>
                </c:pt>
                <c:pt idx="163">
                  <c:v>13.289618415625972</c:v>
                </c:pt>
                <c:pt idx="164">
                  <c:v>13.355905390814112</c:v>
                </c:pt>
                <c:pt idx="165">
                  <c:v>13.422045161543076</c:v>
                </c:pt>
                <c:pt idx="166">
                  <c:v>13.488037633391027</c:v>
                </c:pt>
                <c:pt idx="167">
                  <c:v>13.553882702994946</c:v>
                </c:pt>
                <c:pt idx="168">
                  <c:v>13.61958025837021</c:v>
                </c:pt>
                <c:pt idx="169">
                  <c:v>13.685130179227565</c:v>
                </c:pt>
                <c:pt idx="170">
                  <c:v>13.750532337287366</c:v>
                </c:pt>
                <c:pt idx="171">
                  <c:v>13.815786596590936</c:v>
                </c:pt>
                <c:pt idx="172">
                  <c:v>13.880892813808948</c:v>
                </c:pt>
                <c:pt idx="173">
                  <c:v>13.945850838546674</c:v>
                </c:pt>
                <c:pt idx="174">
                  <c:v>14.010660513646</c:v>
                </c:pt>
                <c:pt idx="175">
                  <c:v>14.075321675484101</c:v>
                </c:pt>
                <c:pt idx="176">
                  <c:v>14.139834154268678</c:v>
                </c:pt>
                <c:pt idx="177">
                  <c:v>14.204197774329643</c:v>
                </c:pt>
                <c:pt idx="178">
                  <c:v>14.268412354407181</c:v>
                </c:pt>
                <c:pt idx="179">
                  <c:v>14.332477707936098</c:v>
                </c:pt>
                <c:pt idx="180">
                  <c:v>14.39639364332638</c:v>
                </c:pt>
                <c:pt idx="181">
                  <c:v>14.460159964239885</c:v>
                </c:pt>
                <c:pt idx="182">
                  <c:v>14.523776469863119</c:v>
                </c:pt>
                <c:pt idx="183">
                  <c:v>14.587242955176013</c:v>
                </c:pt>
                <c:pt idx="184">
                  <c:v>14.650559211216677</c:v>
                </c:pt>
                <c:pt idx="185">
                  <c:v>14.71372502534205</c:v>
                </c:pt>
                <c:pt idx="186">
                  <c:v>14.776740181484429</c:v>
                </c:pt>
                <c:pt idx="187">
                  <c:v>14.839604460403827</c:v>
                </c:pt>
                <c:pt idx="188">
                  <c:v>14.902317639936127</c:v>
                </c:pt>
                <c:pt idx="189">
                  <c:v>14.964879495237014</c:v>
                </c:pt>
                <c:pt idx="190">
                  <c:v>15.027289799021645</c:v>
                </c:pt>
                <c:pt idx="191">
                  <c:v>15.08954832180005</c:v>
                </c:pt>
                <c:pt idx="192">
                  <c:v>15.151654832108251</c:v>
                </c:pt>
                <c:pt idx="193">
                  <c:v>15.213609096735082</c:v>
                </c:pt>
                <c:pt idx="194">
                  <c:v>15.275410880944699</c:v>
                </c:pt>
                <c:pt idx="195">
                  <c:v>15.337059948694797</c:v>
                </c:pt>
                <c:pt idx="196">
                  <c:v>15.398556062850506</c:v>
                </c:pt>
                <c:pt idx="197">
                  <c:v>15.459898985394</c:v>
                </c:pt>
                <c:pt idx="198">
                  <c:v>15.521088477629801</c:v>
                </c:pt>
                <c:pt idx="199">
                  <c:v>15.582124300385805</c:v>
                </c:pt>
                <c:pt idx="200">
                  <c:v>15.64300621421004</c:v>
                </c:pt>
                <c:pt idx="201">
                  <c:v>15.703733979563165</c:v>
                </c:pt>
                <c:pt idx="202">
                  <c:v>15.764307357006739</c:v>
                </c:pt>
                <c:pt idx="203">
                  <c:v>15.824726107387274</c:v>
                </c:pt>
                <c:pt idx="204">
                  <c:v>15.8849899920161</c:v>
                </c:pt>
                <c:pt idx="205">
                  <c:v>15.945098772845064</c:v>
                </c:pt>
                <c:pt idx="206">
                  <c:v>16.005052212638091</c:v>
                </c:pt>
                <c:pt idx="207">
                  <c:v>16.064850075138647</c:v>
                </c:pt>
                <c:pt idx="208">
                  <c:v>16.124492125233122</c:v>
                </c:pt>
                <c:pt idx="209">
                  <c:v>16.183978129110162</c:v>
                </c:pt>
                <c:pt idx="210">
                  <c:v>16.243307854416017</c:v>
                </c:pt>
                <c:pt idx="211">
                  <c:v>16.302481070405889</c:v>
                </c:pt>
                <c:pt idx="212">
                  <c:v>16.361497548091378</c:v>
                </c:pt>
                <c:pt idx="213">
                  <c:v>16.420357060384013</c:v>
                </c:pt>
                <c:pt idx="214">
                  <c:v>16.479059382234926</c:v>
                </c:pt>
                <c:pt idx="215">
                  <c:v>16.537604290770727</c:v>
                </c:pt>
                <c:pt idx="216">
                  <c:v>16.595991565425599</c:v>
                </c:pt>
                <c:pt idx="217">
                  <c:v>16.654220988069671</c:v>
                </c:pt>
                <c:pt idx="218">
                  <c:v>16.712292343133687</c:v>
                </c:pt>
                <c:pt idx="219">
                  <c:v>16.770205417730054</c:v>
                </c:pt>
                <c:pt idx="220">
                  <c:v>16.827960001770283</c:v>
                </c:pt>
                <c:pt idx="221">
                  <c:v>16.885555888078873</c:v>
                </c:pt>
                <c:pt idx="222">
                  <c:v>16.942992872503709</c:v>
                </c:pt>
                <c:pt idx="223">
                  <c:v>17.000270754022971</c:v>
                </c:pt>
                <c:pt idx="224">
                  <c:v>17.057389334848665</c:v>
                </c:pt>
                <c:pt idx="225">
                  <c:v>17.114348420526746</c:v>
                </c:pt>
                <c:pt idx="226">
                  <c:v>17.171147820033962</c:v>
                </c:pt>
                <c:pt idx="227">
                  <c:v>17.227787345871398</c:v>
                </c:pt>
                <c:pt idx="228">
                  <c:v>17.284266814154812</c:v>
                </c:pt>
                <c:pt idx="229">
                  <c:v>17.34058604470178</c:v>
                </c:pt>
                <c:pt idx="230">
                  <c:v>17.396744861115717</c:v>
                </c:pt>
                <c:pt idx="231">
                  <c:v>17.452743090866829</c:v>
                </c:pt>
                <c:pt idx="232">
                  <c:v>17.508580565370004</c:v>
                </c:pt>
                <c:pt idx="233">
                  <c:v>17.564257120059743</c:v>
                </c:pt>
                <c:pt idx="234">
                  <c:v>17.619772594462138</c:v>
                </c:pt>
                <c:pt idx="235">
                  <c:v>17.675126832263945</c:v>
                </c:pt>
                <c:pt idx="236">
                  <c:v>17.730319681378852</c:v>
                </c:pt>
                <c:pt idx="237">
                  <c:v>17.785350994010905</c:v>
                </c:pt>
                <c:pt idx="238">
                  <c:v>17.840220626715205</c:v>
                </c:pt>
                <c:pt idx="239">
                  <c:v>17.89492844045591</c:v>
                </c:pt>
                <c:pt idx="240">
                  <c:v>17.949474300661556</c:v>
                </c:pt>
                <c:pt idx="241">
                  <c:v>18.003858077277783</c:v>
                </c:pt>
                <c:pt idx="242">
                  <c:v>18.058079644817489</c:v>
                </c:pt>
                <c:pt idx="243">
                  <c:v>18.112138882408466</c:v>
                </c:pt>
                <c:pt idx="244">
                  <c:v>18.166035673838568</c:v>
                </c:pt>
                <c:pt idx="245">
                  <c:v>18.219769907598433</c:v>
                </c:pt>
                <c:pt idx="246">
                  <c:v>18.273341476921836</c:v>
                </c:pt>
                <c:pt idx="247">
                  <c:v>18.326750279823699</c:v>
                </c:pt>
                <c:pt idx="248">
                  <c:v>18.379996219135791</c:v>
                </c:pt>
                <c:pt idx="249">
                  <c:v>18.433079202540195</c:v>
                </c:pt>
                <c:pt idx="250">
                  <c:v>18.485999142600559</c:v>
                </c:pt>
                <c:pt idx="251">
                  <c:v>18.53875595679116</c:v>
                </c:pt>
                <c:pt idx="252">
                  <c:v>18.591349567523885</c:v>
                </c:pt>
                <c:pt idx="253">
                  <c:v>18.64377990217309</c:v>
                </c:pt>
                <c:pt idx="254">
                  <c:v>18.696046893098444</c:v>
                </c:pt>
                <c:pt idx="255">
                  <c:v>18.748150477665764</c:v>
                </c:pt>
                <c:pt idx="256">
                  <c:v>18.800090598265889</c:v>
                </c:pt>
                <c:pt idx="257">
                  <c:v>18.85186720233165</c:v>
                </c:pt>
                <c:pt idx="258">
                  <c:v>18.903480242352952</c:v>
                </c:pt>
                <c:pt idx="259">
                  <c:v>18.954929675890011</c:v>
                </c:pt>
                <c:pt idx="260">
                  <c:v>19.006215465584813</c:v>
                </c:pt>
                <c:pt idx="261">
                  <c:v>19.057337579170802</c:v>
                </c:pt>
                <c:pt idx="262">
                  <c:v>19.108295989480837</c:v>
                </c:pt>
                <c:pt idx="263">
                  <c:v>19.159090674453484</c:v>
                </c:pt>
                <c:pt idx="264">
                  <c:v>19.209721617137653</c:v>
                </c:pt>
                <c:pt idx="265">
                  <c:v>19.26018880569562</c:v>
                </c:pt>
                <c:pt idx="266">
                  <c:v>19.310492233404492</c:v>
                </c:pt>
                <c:pt idx="267">
                  <c:v>19.360631898656123</c:v>
                </c:pt>
                <c:pt idx="268">
                  <c:v>19.410607804955532</c:v>
                </c:pt>
                <c:pt idx="269">
                  <c:v>19.460419960917857</c:v>
                </c:pt>
                <c:pt idx="270">
                  <c:v>19.510068380263888</c:v>
                </c:pt>
              </c:numCache>
            </c:numRef>
          </c:xVal>
          <c:yVal>
            <c:numRef>
              <c:f>'22ft'!$G$19:$G$289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0.10497759176131671</c:v>
                </c:pt>
                <c:pt idx="2">
                  <c:v>0.2094700491899566</c:v>
                </c:pt>
                <c:pt idx="3">
                  <c:v>0.31348368386419878</c:v>
                </c:pt>
                <c:pt idx="4">
                  <c:v>0.41702469777981055</c:v>
                </c:pt>
                <c:pt idx="5">
                  <c:v>0.52009918577866265</c:v>
                </c:pt>
                <c:pt idx="6">
                  <c:v>0.62271313790627314</c:v>
                </c:pt>
                <c:pt idx="7">
                  <c:v>0.7248724417006448</c:v>
                </c:pt>
                <c:pt idx="8">
                  <c:v>0.82658288441466732</c:v>
                </c:pt>
                <c:pt idx="9">
                  <c:v>0.92785015517426428</c:v>
                </c:pt>
                <c:pt idx="10">
                  <c:v>1.0286798470743819</c:v>
                </c:pt>
                <c:pt idx="11">
                  <c:v>1.129077459214832</c:v>
                </c:pt>
                <c:pt idx="12">
                  <c:v>1.2290483986779257</c:v>
                </c:pt>
                <c:pt idx="13">
                  <c:v>1.3285979824497571</c:v>
                </c:pt>
                <c:pt idx="14">
                  <c:v>1.427731439286928</c:v>
                </c:pt>
                <c:pt idx="15">
                  <c:v>1.5264539115304336</c:v>
                </c:pt>
                <c:pt idx="16">
                  <c:v>1.6247704568683634</c:v>
                </c:pt>
                <c:pt idx="17">
                  <c:v>1.7226860500490127</c:v>
                </c:pt>
                <c:pt idx="18">
                  <c:v>1.8202055845459353</c:v>
                </c:pt>
                <c:pt idx="19">
                  <c:v>1.9173338741764145</c:v>
                </c:pt>
                <c:pt idx="20">
                  <c:v>2.0140756546747718</c:v>
                </c:pt>
                <c:pt idx="21">
                  <c:v>2.1104355852218828</c:v>
                </c:pt>
                <c:pt idx="22">
                  <c:v>2.2064182499322187</c:v>
                </c:pt>
                <c:pt idx="23">
                  <c:v>2.3020281592996792</c:v>
                </c:pt>
                <c:pt idx="24">
                  <c:v>2.3972697516034476</c:v>
                </c:pt>
                <c:pt idx="25">
                  <c:v>2.492147394275039</c:v>
                </c:pt>
                <c:pt idx="26">
                  <c:v>2.5866653852276862</c:v>
                </c:pt>
                <c:pt idx="27">
                  <c:v>2.6808279541491542</c:v>
                </c:pt>
                <c:pt idx="28">
                  <c:v>2.7746392637590462</c:v>
                </c:pt>
                <c:pt idx="29">
                  <c:v>2.8681034110316155</c:v>
                </c:pt>
                <c:pt idx="30">
                  <c:v>2.9612244283850733</c:v>
                </c:pt>
                <c:pt idx="31">
                  <c:v>3.0540062848383407</c:v>
                </c:pt>
                <c:pt idx="32">
                  <c:v>3.1464528871361641</c:v>
                </c:pt>
                <c:pt idx="33">
                  <c:v>3.2385680808434771</c:v>
                </c:pt>
                <c:pt idx="34">
                  <c:v>3.3303556514098713</c:v>
                </c:pt>
                <c:pt idx="35">
                  <c:v>3.4218193252049969</c:v>
                </c:pt>
                <c:pt idx="36">
                  <c:v>3.5129627705256996</c:v>
                </c:pt>
                <c:pt idx="37">
                  <c:v>3.6037895985756636</c:v>
                </c:pt>
                <c:pt idx="38">
                  <c:v>3.6943033644183103</c:v>
                </c:pt>
                <c:pt idx="39">
                  <c:v>3.7845075679036775</c:v>
                </c:pt>
                <c:pt idx="40">
                  <c:v>3.8744056545699808</c:v>
                </c:pt>
                <c:pt idx="41">
                  <c:v>3.9640010165205339</c:v>
                </c:pt>
                <c:pt idx="42">
                  <c:v>4.0532969932766898</c:v>
                </c:pt>
                <c:pt idx="43">
                  <c:v>4.1422968726074352</c:v>
                </c:pt>
                <c:pt idx="44">
                  <c:v>4.2310038913362655</c:v>
                </c:pt>
                <c:pt idx="45">
                  <c:v>4.3194212361259279</c:v>
                </c:pt>
                <c:pt idx="46">
                  <c:v>4.4075520442416281</c:v>
                </c:pt>
                <c:pt idx="47">
                  <c:v>4.4953994042932548</c:v>
                </c:pt>
                <c:pt idx="48">
                  <c:v>4.5829663569571828</c:v>
                </c:pt>
                <c:pt idx="49">
                  <c:v>4.6702558956781788</c:v>
                </c:pt>
                <c:pt idx="50">
                  <c:v>4.7572709673519373</c:v>
                </c:pt>
                <c:pt idx="51">
                  <c:v>4.8440144729887491</c:v>
                </c:pt>
                <c:pt idx="52">
                  <c:v>4.9304892683587989</c:v>
                </c:pt>
                <c:pt idx="53">
                  <c:v>5.0166981646195659</c:v>
                </c:pt>
                <c:pt idx="54">
                  <c:v>5.1026439289258096</c:v>
                </c:pt>
                <c:pt idx="55">
                  <c:v>5.1883292850225828</c:v>
                </c:pt>
                <c:pt idx="56">
                  <c:v>5.2737569138217317</c:v>
                </c:pt>
                <c:pt idx="57">
                  <c:v>5.3589294539623165</c:v>
                </c:pt>
                <c:pt idx="58">
                  <c:v>5.4438495023553779</c:v>
                </c:pt>
                <c:pt idx="59">
                  <c:v>5.5285196147134759</c:v>
                </c:pt>
                <c:pt idx="60">
                  <c:v>5.612942306065408</c:v>
                </c:pt>
                <c:pt idx="61">
                  <c:v>5.6971200512565101</c:v>
                </c:pt>
                <c:pt idx="62">
                  <c:v>5.78105528543494</c:v>
                </c:pt>
                <c:pt idx="63">
                  <c:v>5.8647504045243322</c:v>
                </c:pt>
                <c:pt idx="64">
                  <c:v>5.9482077656832057</c:v>
                </c:pt>
                <c:pt idx="65">
                  <c:v>6.0314296877515119</c:v>
                </c:pt>
                <c:pt idx="66">
                  <c:v>6.1144184516846805</c:v>
                </c:pt>
                <c:pt idx="67">
                  <c:v>6.1971763009755501</c:v>
                </c:pt>
                <c:pt idx="68">
                  <c:v>6.2797054420645306</c:v>
                </c:pt>
                <c:pt idx="69">
                  <c:v>6.3620080447383716</c:v>
                </c:pt>
                <c:pt idx="70">
                  <c:v>6.4440862425178809</c:v>
                </c:pt>
                <c:pt idx="71">
                  <c:v>6.5259421330349578</c:v>
                </c:pt>
                <c:pt idx="72">
                  <c:v>6.6075777783992828</c:v>
                </c:pt>
                <c:pt idx="73">
                  <c:v>6.6889952055550168</c:v>
                </c:pt>
                <c:pt idx="74">
                  <c:v>6.7701964066278526</c:v>
                </c:pt>
                <c:pt idx="75">
                  <c:v>6.8511833392627635</c:v>
                </c:pt>
                <c:pt idx="76">
                  <c:v>6.9319579269527898</c:v>
                </c:pt>
                <c:pt idx="77">
                  <c:v>7.012522059359207</c:v>
                </c:pt>
                <c:pt idx="78">
                  <c:v>7.0928775926234113</c:v>
                </c:pt>
                <c:pt idx="79">
                  <c:v>7.1730263496708595</c:v>
                </c:pt>
                <c:pt idx="80">
                  <c:v>7.2529701205074053</c:v>
                </c:pt>
                <c:pt idx="81">
                  <c:v>7.3327106625083669</c:v>
                </c:pt>
                <c:pt idx="82">
                  <c:v>7.4122497007006549</c:v>
                </c:pt>
                <c:pt idx="83">
                  <c:v>7.4915889280383094</c:v>
                </c:pt>
                <c:pt idx="84">
                  <c:v>7.5707300056717663</c:v>
                </c:pt>
                <c:pt idx="85">
                  <c:v>7.649674563211196</c:v>
                </c:pt>
                <c:pt idx="86">
                  <c:v>7.7284241989842482</c:v>
                </c:pt>
                <c:pt idx="87">
                  <c:v>7.8069804802885301</c:v>
                </c:pt>
                <c:pt idx="88">
                  <c:v>7.8853449436391543</c:v>
                </c:pt>
                <c:pt idx="89">
                  <c:v>7.9635190950116908</c:v>
                </c:pt>
                <c:pt idx="90">
                  <c:v>8.0415044100808473</c:v>
                </c:pt>
                <c:pt idx="91">
                  <c:v>8.1193023344552131</c:v>
                </c:pt>
                <c:pt idx="92">
                  <c:v>8.196914283908395</c:v>
                </c:pt>
                <c:pt idx="93">
                  <c:v>8.2743416446068672</c:v>
                </c:pt>
                <c:pt idx="94">
                  <c:v>8.3515857733348682</c:v>
                </c:pt>
                <c:pt idx="95">
                  <c:v>8.4286479977166593</c:v>
                </c:pt>
                <c:pt idx="96">
                  <c:v>8.5055296164364762</c:v>
                </c:pt>
                <c:pt idx="97">
                  <c:v>8.582231899456481</c:v>
                </c:pt>
                <c:pt idx="98">
                  <c:v>8.658756088233039</c:v>
                </c:pt>
                <c:pt idx="99">
                  <c:v>8.7351033959316258</c:v>
                </c:pt>
                <c:pt idx="100">
                  <c:v>8.8112750076406741</c:v>
                </c:pt>
                <c:pt idx="101">
                  <c:v>8.8872720805846637</c:v>
                </c:pt>
                <c:pt idx="102">
                  <c:v>8.9630957443367514</c:v>
                </c:pt>
                <c:pt idx="103">
                  <c:v>9.0387471010312375</c:v>
                </c:pt>
                <c:pt idx="104">
                  <c:v>9.1142272255761494</c:v>
                </c:pt>
                <c:pt idx="105">
                  <c:v>9.1895371658662288</c:v>
                </c:pt>
                <c:pt idx="106">
                  <c:v>9.2646779429965882</c:v>
                </c:pt>
                <c:pt idx="107">
                  <c:v>9.3396505514773107</c:v>
                </c:pt>
                <c:pt idx="108">
                  <c:v>9.4144559594492403</c:v>
                </c:pt>
                <c:pt idx="109">
                  <c:v>9.4890951089012194</c:v>
                </c:pt>
                <c:pt idx="110">
                  <c:v>9.5635689158890091</c:v>
                </c:pt>
                <c:pt idx="111">
                  <c:v>9.6378782707561186</c:v>
                </c:pt>
                <c:pt idx="112">
                  <c:v>9.712024038356768</c:v>
                </c:pt>
                <c:pt idx="113">
                  <c:v>9.7860070582811858</c:v>
                </c:pt>
                <c:pt idx="114">
                  <c:v>9.8598281450834371</c:v>
                </c:pt>
                <c:pt idx="115">
                  <c:v>9.9334880885119805</c:v>
                </c:pt>
                <c:pt idx="116">
                  <c:v>10.006987653743096</c:v>
                </c:pt>
                <c:pt idx="117">
                  <c:v>10.080327581617375</c:v>
                </c:pt>
                <c:pt idx="118">
                  <c:v>10.153508588879397</c:v>
                </c:pt>
                <c:pt idx="119">
                  <c:v>10.226531368420725</c:v>
                </c:pt>
                <c:pt idx="120">
                  <c:v>10.299396589526349</c:v>
                </c:pt>
                <c:pt idx="121">
                  <c:v>10.372104898124675</c:v>
                </c:pt>
                <c:pt idx="122">
                  <c:v>10.444656917041138</c:v>
                </c:pt>
                <c:pt idx="123">
                  <c:v>10.51705324625553</c:v>
                </c:pt>
                <c:pt idx="124">
                  <c:v>10.589294463163093</c:v>
                </c:pt>
                <c:pt idx="125">
                  <c:v>10.661381122839421</c:v>
                </c:pt>
                <c:pt idx="126">
                  <c:v>10.73331375830921</c:v>
                </c:pt>
                <c:pt idx="127">
                  <c:v>10.805092880818853</c:v>
                </c:pt>
                <c:pt idx="128">
                  <c:v>10.876718980112901</c:v>
                </c:pt>
                <c:pt idx="129">
                  <c:v>10.94819252471436</c:v>
                </c:pt>
                <c:pt idx="130">
                  <c:v>11.019513962208803</c:v>
                </c:pt>
                <c:pt idx="131">
                  <c:v>11.090683719532256</c:v>
                </c:pt>
                <c:pt idx="132">
                  <c:v>11.16170220326279</c:v>
                </c:pt>
                <c:pt idx="133">
                  <c:v>11.232569799915765</c:v>
                </c:pt>
                <c:pt idx="134">
                  <c:v>11.303286876242638</c:v>
                </c:pt>
                <c:pt idx="135">
                  <c:v>11.373853779533221</c:v>
                </c:pt>
                <c:pt idx="136">
                  <c:v>11.444270837921325</c:v>
                </c:pt>
                <c:pt idx="137">
                  <c:v>11.514538360693621</c:v>
                </c:pt>
                <c:pt idx="138">
                  <c:v>11.584656638601624</c:v>
                </c:pt>
                <c:pt idx="139">
                  <c:v>11.654625944176649</c:v>
                </c:pt>
                <c:pt idx="140">
                  <c:v>11.724446532047587</c:v>
                </c:pt>
                <c:pt idx="141">
                  <c:v>11.794118639261351</c:v>
                </c:pt>
                <c:pt idx="142">
                  <c:v>11.863642485605814</c:v>
                </c:pt>
                <c:pt idx="143">
                  <c:v>11.933018273935081</c:v>
                </c:pt>
                <c:pt idx="144">
                  <c:v>12.002246190496903</c:v>
                </c:pt>
                <c:pt idx="145">
                  <c:v>12.071326405262043</c:v>
                </c:pt>
                <c:pt idx="146">
                  <c:v>12.140259072255425</c:v>
                </c:pt>
                <c:pt idx="147">
                  <c:v>12.209044329888846</c:v>
                </c:pt>
                <c:pt idx="148">
                  <c:v>12.277682301295055</c:v>
                </c:pt>
                <c:pt idx="149">
                  <c:v>12.346173094663023</c:v>
                </c:pt>
                <c:pt idx="150">
                  <c:v>12.414516803574145</c:v>
                </c:pt>
                <c:pt idx="151">
                  <c:v>12.482713507339232</c:v>
                </c:pt>
                <c:pt idx="152">
                  <c:v>12.550763271336038</c:v>
                </c:pt>
                <c:pt idx="153">
                  <c:v>12.618666147347122</c:v>
                </c:pt>
                <c:pt idx="154">
                  <c:v>12.686422173897867</c:v>
                </c:pt>
                <c:pt idx="155">
                  <c:v>12.754031376594407</c:v>
                </c:pt>
                <c:pt idx="156">
                  <c:v>12.821493768461288</c:v>
                </c:pt>
                <c:pt idx="157">
                  <c:v>12.888809350278649</c:v>
                </c:pt>
                <c:pt idx="158">
                  <c:v>12.95597811091872</c:v>
                </c:pt>
                <c:pt idx="159">
                  <c:v>13.023000027681444</c:v>
                </c:pt>
                <c:pt idx="160">
                  <c:v>13.089875066629036</c:v>
                </c:pt>
                <c:pt idx="161">
                  <c:v>13.156603182919264</c:v>
                </c:pt>
                <c:pt idx="162">
                  <c:v>13.223184321137307</c:v>
                </c:pt>
                <c:pt idx="163">
                  <c:v>13.289618415625972</c:v>
                </c:pt>
                <c:pt idx="164">
                  <c:v>13.355905390814112</c:v>
                </c:pt>
                <c:pt idx="165">
                  <c:v>13.422045161543076</c:v>
                </c:pt>
                <c:pt idx="166">
                  <c:v>13.488037633391027</c:v>
                </c:pt>
                <c:pt idx="167">
                  <c:v>13.553882702994946</c:v>
                </c:pt>
                <c:pt idx="168">
                  <c:v>13.61958025837021</c:v>
                </c:pt>
                <c:pt idx="169">
                  <c:v>13.685130179227565</c:v>
                </c:pt>
                <c:pt idx="170">
                  <c:v>13.750532337287366</c:v>
                </c:pt>
                <c:pt idx="171">
                  <c:v>13.815786596590936</c:v>
                </c:pt>
                <c:pt idx="172">
                  <c:v>13.880892813808948</c:v>
                </c:pt>
                <c:pt idx="173">
                  <c:v>13.945850838546674</c:v>
                </c:pt>
                <c:pt idx="174">
                  <c:v>14.010660513646</c:v>
                </c:pt>
                <c:pt idx="175">
                  <c:v>14.075321675484101</c:v>
                </c:pt>
                <c:pt idx="176">
                  <c:v>14.139834154268678</c:v>
                </c:pt>
                <c:pt idx="177">
                  <c:v>14.204197774329643</c:v>
                </c:pt>
                <c:pt idx="178">
                  <c:v>14.268412354407181</c:v>
                </c:pt>
                <c:pt idx="179">
                  <c:v>14.332477707936098</c:v>
                </c:pt>
                <c:pt idx="180">
                  <c:v>14.39639364332638</c:v>
                </c:pt>
                <c:pt idx="181">
                  <c:v>14.460159964239885</c:v>
                </c:pt>
                <c:pt idx="182">
                  <c:v>14.523776469863119</c:v>
                </c:pt>
                <c:pt idx="183">
                  <c:v>14.587242955176013</c:v>
                </c:pt>
                <c:pt idx="184">
                  <c:v>14.650559211216677</c:v>
                </c:pt>
                <c:pt idx="185">
                  <c:v>14.71372502534205</c:v>
                </c:pt>
                <c:pt idx="186">
                  <c:v>14.776740181484429</c:v>
                </c:pt>
                <c:pt idx="187">
                  <c:v>14.839604460403827</c:v>
                </c:pt>
                <c:pt idx="188">
                  <c:v>14.902317639936127</c:v>
                </c:pt>
                <c:pt idx="189">
                  <c:v>14.964879495237014</c:v>
                </c:pt>
                <c:pt idx="190">
                  <c:v>15.027289799021645</c:v>
                </c:pt>
                <c:pt idx="191">
                  <c:v>15.08954832180005</c:v>
                </c:pt>
                <c:pt idx="192">
                  <c:v>15.151654832108251</c:v>
                </c:pt>
                <c:pt idx="193">
                  <c:v>15.213609096735082</c:v>
                </c:pt>
                <c:pt idx="194">
                  <c:v>15.275410880944699</c:v>
                </c:pt>
                <c:pt idx="195">
                  <c:v>15.337059948694797</c:v>
                </c:pt>
                <c:pt idx="196">
                  <c:v>15.398556062850506</c:v>
                </c:pt>
                <c:pt idx="197">
                  <c:v>15.459898985394</c:v>
                </c:pt>
                <c:pt idx="198">
                  <c:v>15.521088477629801</c:v>
                </c:pt>
                <c:pt idx="199">
                  <c:v>15.582124300385805</c:v>
                </c:pt>
                <c:pt idx="200">
                  <c:v>15.64300621421004</c:v>
                </c:pt>
                <c:pt idx="201">
                  <c:v>15.703733979563165</c:v>
                </c:pt>
                <c:pt idx="202">
                  <c:v>15.764307357006739</c:v>
                </c:pt>
                <c:pt idx="203">
                  <c:v>15.824726107387274</c:v>
                </c:pt>
                <c:pt idx="204">
                  <c:v>15.8849899920161</c:v>
                </c:pt>
                <c:pt idx="205">
                  <c:v>15.945098772845064</c:v>
                </c:pt>
                <c:pt idx="206">
                  <c:v>16.005052212638091</c:v>
                </c:pt>
                <c:pt idx="207">
                  <c:v>16.064850075138647</c:v>
                </c:pt>
                <c:pt idx="208">
                  <c:v>16.124492125233122</c:v>
                </c:pt>
                <c:pt idx="209">
                  <c:v>16.183978129110162</c:v>
                </c:pt>
                <c:pt idx="210">
                  <c:v>16.243307854416017</c:v>
                </c:pt>
                <c:pt idx="211">
                  <c:v>16.302481070405889</c:v>
                </c:pt>
                <c:pt idx="212">
                  <c:v>16.361497548091378</c:v>
                </c:pt>
                <c:pt idx="213">
                  <c:v>16.420357060384013</c:v>
                </c:pt>
                <c:pt idx="214">
                  <c:v>16.479059382234926</c:v>
                </c:pt>
                <c:pt idx="215">
                  <c:v>16.537604290770727</c:v>
                </c:pt>
                <c:pt idx="216">
                  <c:v>16.595991565425599</c:v>
                </c:pt>
                <c:pt idx="217">
                  <c:v>16.654220988069671</c:v>
                </c:pt>
                <c:pt idx="218">
                  <c:v>16.712292343133687</c:v>
                </c:pt>
                <c:pt idx="219">
                  <c:v>16.770205417730054</c:v>
                </c:pt>
                <c:pt idx="220">
                  <c:v>16.827960001770283</c:v>
                </c:pt>
                <c:pt idx="221">
                  <c:v>16.885555888078873</c:v>
                </c:pt>
                <c:pt idx="222">
                  <c:v>16.942992872503709</c:v>
                </c:pt>
                <c:pt idx="223">
                  <c:v>17.000270754022971</c:v>
                </c:pt>
                <c:pt idx="224">
                  <c:v>17.057389334848665</c:v>
                </c:pt>
                <c:pt idx="225">
                  <c:v>17.114348420526746</c:v>
                </c:pt>
                <c:pt idx="226">
                  <c:v>17.171147820033962</c:v>
                </c:pt>
                <c:pt idx="227">
                  <c:v>17.227787345871398</c:v>
                </c:pt>
                <c:pt idx="228">
                  <c:v>17.284266814154812</c:v>
                </c:pt>
                <c:pt idx="229">
                  <c:v>17.34058604470178</c:v>
                </c:pt>
                <c:pt idx="230">
                  <c:v>17.396744861115717</c:v>
                </c:pt>
                <c:pt idx="231">
                  <c:v>17.452743090866829</c:v>
                </c:pt>
                <c:pt idx="232">
                  <c:v>17.508580565370004</c:v>
                </c:pt>
                <c:pt idx="233">
                  <c:v>17.564257120059743</c:v>
                </c:pt>
                <c:pt idx="234">
                  <c:v>17.619772594462138</c:v>
                </c:pt>
                <c:pt idx="235">
                  <c:v>17.675126832263945</c:v>
                </c:pt>
                <c:pt idx="236">
                  <c:v>17.730319681378852</c:v>
                </c:pt>
                <c:pt idx="237">
                  <c:v>17.785350994010905</c:v>
                </c:pt>
                <c:pt idx="238">
                  <c:v>17.840220626715205</c:v>
                </c:pt>
                <c:pt idx="239">
                  <c:v>17.89492844045591</c:v>
                </c:pt>
                <c:pt idx="240">
                  <c:v>17.949474300661556</c:v>
                </c:pt>
                <c:pt idx="241">
                  <c:v>18.003858077277783</c:v>
                </c:pt>
                <c:pt idx="242">
                  <c:v>18.058079644817489</c:v>
                </c:pt>
                <c:pt idx="243">
                  <c:v>18.112138882408466</c:v>
                </c:pt>
                <c:pt idx="244">
                  <c:v>18.166035673838568</c:v>
                </c:pt>
                <c:pt idx="245">
                  <c:v>18.219769907598433</c:v>
                </c:pt>
                <c:pt idx="246">
                  <c:v>18.273341476921836</c:v>
                </c:pt>
                <c:pt idx="247">
                  <c:v>18.326750279823699</c:v>
                </c:pt>
                <c:pt idx="248">
                  <c:v>18.379996219135791</c:v>
                </c:pt>
                <c:pt idx="249">
                  <c:v>18.433079202540195</c:v>
                </c:pt>
                <c:pt idx="250">
                  <c:v>18.485999142600559</c:v>
                </c:pt>
                <c:pt idx="251">
                  <c:v>18.53875595679116</c:v>
                </c:pt>
                <c:pt idx="252">
                  <c:v>18.591349567523885</c:v>
                </c:pt>
                <c:pt idx="253">
                  <c:v>18.64377990217309</c:v>
                </c:pt>
                <c:pt idx="254">
                  <c:v>18.696046893098444</c:v>
                </c:pt>
                <c:pt idx="255">
                  <c:v>18.748150477665764</c:v>
                </c:pt>
                <c:pt idx="256">
                  <c:v>18.800090598265889</c:v>
                </c:pt>
                <c:pt idx="257">
                  <c:v>18.85186720233165</c:v>
                </c:pt>
                <c:pt idx="258">
                  <c:v>18.903480242352952</c:v>
                </c:pt>
                <c:pt idx="259">
                  <c:v>18.954929675890011</c:v>
                </c:pt>
                <c:pt idx="260">
                  <c:v>19.006215465584813</c:v>
                </c:pt>
                <c:pt idx="261">
                  <c:v>19.057337579170802</c:v>
                </c:pt>
                <c:pt idx="262">
                  <c:v>19.108295989480837</c:v>
                </c:pt>
                <c:pt idx="263">
                  <c:v>19.159090674453484</c:v>
                </c:pt>
                <c:pt idx="264">
                  <c:v>19.209721617137653</c:v>
                </c:pt>
                <c:pt idx="265">
                  <c:v>19.26018880569562</c:v>
                </c:pt>
                <c:pt idx="266">
                  <c:v>19.310492233404492</c:v>
                </c:pt>
                <c:pt idx="267">
                  <c:v>19.360631898656123</c:v>
                </c:pt>
                <c:pt idx="268">
                  <c:v>19.410607804955532</c:v>
                </c:pt>
                <c:pt idx="269">
                  <c:v>19.460419960917857</c:v>
                </c:pt>
                <c:pt idx="270">
                  <c:v>19.510068380263888</c:v>
                </c:pt>
              </c:numCache>
            </c:numRef>
          </c:xVal>
          <c:yVal>
            <c:numRef>
              <c:f>'22ft'!$H$19:$H$289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56872"/>
        <c:axId val="622857264"/>
      </c:scatterChart>
      <c:valAx>
        <c:axId val="622856872"/>
        <c:scaling>
          <c:orientation val="minMax"/>
          <c:max val="28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43202530768697894"/>
              <c:y val="0.865290102123234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857264"/>
        <c:crosses val="max"/>
        <c:crossBetween val="midCat"/>
        <c:majorUnit val="1"/>
      </c:valAx>
      <c:valAx>
        <c:axId val="622857264"/>
        <c:scaling>
          <c:orientation val="minMax"/>
          <c:max val="1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856872"/>
        <c:crosses val="autoZero"/>
        <c:crossBetween val="midCat"/>
        <c:majorUnit val="1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636201999676725"/>
          <c:y val="0.94150713438322686"/>
          <c:w val="0.77558477844228413"/>
          <c:h val="4.741164503405246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5"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159204</xdr:rowOff>
    </xdr:from>
    <xdr:to>
      <xdr:col>23</xdr:col>
      <xdr:colOff>85725</xdr:colOff>
      <xdr:row>60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114302</xdr:colOff>
      <xdr:row>20</xdr:row>
      <xdr:rowOff>54429</xdr:rowOff>
    </xdr:from>
    <xdr:to>
      <xdr:col>23</xdr:col>
      <xdr:colOff>95250</xdr:colOff>
      <xdr:row>61</xdr:row>
      <xdr:rowOff>54429</xdr:rowOff>
    </xdr:to>
    <xdr:graphicFrame macro="">
      <xdr:nvGraphicFramePr>
        <xdr:cNvPr id="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180951</xdr:colOff>
      <xdr:row>21</xdr:row>
      <xdr:rowOff>1</xdr:rowOff>
    </xdr:from>
    <xdr:to>
      <xdr:col>23</xdr:col>
      <xdr:colOff>176892</xdr:colOff>
      <xdr:row>61</xdr:row>
      <xdr:rowOff>81643</xdr:rowOff>
    </xdr:to>
    <xdr:graphicFrame macro="">
      <xdr:nvGraphicFramePr>
        <xdr:cNvPr id="955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274864</xdr:colOff>
      <xdr:row>35</xdr:row>
      <xdr:rowOff>55788</xdr:rowOff>
    </xdr:from>
    <xdr:to>
      <xdr:col>8</xdr:col>
      <xdr:colOff>659946</xdr:colOff>
      <xdr:row>52</xdr:row>
      <xdr:rowOff>46263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455837</xdr:colOff>
      <xdr:row>36</xdr:row>
      <xdr:rowOff>91167</xdr:rowOff>
    </xdr:from>
    <xdr:to>
      <xdr:col>21</xdr:col>
      <xdr:colOff>449035</xdr:colOff>
      <xdr:row>66</xdr:row>
      <xdr:rowOff>163284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20409</xdr:colOff>
      <xdr:row>36</xdr:row>
      <xdr:rowOff>77561</xdr:rowOff>
    </xdr:from>
    <xdr:to>
      <xdr:col>40</xdr:col>
      <xdr:colOff>13606</xdr:colOff>
      <xdr:row>67</xdr:row>
      <xdr:rowOff>54430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54428</xdr:colOff>
      <xdr:row>67</xdr:row>
      <xdr:rowOff>23132</xdr:rowOff>
    </xdr:from>
    <xdr:to>
      <xdr:col>13</xdr:col>
      <xdr:colOff>258535</xdr:colOff>
      <xdr:row>85</xdr:row>
      <xdr:rowOff>122465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47625</xdr:colOff>
      <xdr:row>86</xdr:row>
      <xdr:rowOff>50345</xdr:rowOff>
    </xdr:from>
    <xdr:to>
      <xdr:col>13</xdr:col>
      <xdr:colOff>272143</xdr:colOff>
      <xdr:row>103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103</xdr:row>
      <xdr:rowOff>131988</xdr:rowOff>
    </xdr:from>
    <xdr:to>
      <xdr:col>13</xdr:col>
      <xdr:colOff>272142</xdr:colOff>
      <xdr:row>120</xdr:row>
      <xdr:rowOff>99331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401410</xdr:colOff>
      <xdr:row>103</xdr:row>
      <xdr:rowOff>131988</xdr:rowOff>
    </xdr:from>
    <xdr:to>
      <xdr:col>21</xdr:col>
      <xdr:colOff>197303</xdr:colOff>
      <xdr:row>120</xdr:row>
      <xdr:rowOff>99331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45</xdr:col>
      <xdr:colOff>33337</xdr:colOff>
      <xdr:row>20</xdr:row>
      <xdr:rowOff>14287</xdr:rowOff>
    </xdr:from>
    <xdr:to>
      <xdr:col>53</xdr:col>
      <xdr:colOff>195262</xdr:colOff>
      <xdr:row>37</xdr:row>
      <xdr:rowOff>4762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66</xdr:row>
      <xdr:rowOff>130629</xdr:rowOff>
    </xdr:from>
    <xdr:to>
      <xdr:col>36</xdr:col>
      <xdr:colOff>625927</xdr:colOff>
      <xdr:row>101</xdr:row>
      <xdr:rowOff>81643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274864</xdr:colOff>
      <xdr:row>33</xdr:row>
      <xdr:rowOff>55788</xdr:rowOff>
    </xdr:from>
    <xdr:to>
      <xdr:col>8</xdr:col>
      <xdr:colOff>659946</xdr:colOff>
      <xdr:row>50</xdr:row>
      <xdr:rowOff>46263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455837</xdr:colOff>
      <xdr:row>34</xdr:row>
      <xdr:rowOff>91167</xdr:rowOff>
    </xdr:from>
    <xdr:to>
      <xdr:col>19</xdr:col>
      <xdr:colOff>449035</xdr:colOff>
      <xdr:row>64</xdr:row>
      <xdr:rowOff>163284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20409</xdr:colOff>
      <xdr:row>34</xdr:row>
      <xdr:rowOff>77561</xdr:rowOff>
    </xdr:from>
    <xdr:to>
      <xdr:col>32</xdr:col>
      <xdr:colOff>13606</xdr:colOff>
      <xdr:row>65</xdr:row>
      <xdr:rowOff>54430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54428</xdr:colOff>
      <xdr:row>65</xdr:row>
      <xdr:rowOff>23132</xdr:rowOff>
    </xdr:from>
    <xdr:to>
      <xdr:col>11</xdr:col>
      <xdr:colOff>258535</xdr:colOff>
      <xdr:row>83</xdr:row>
      <xdr:rowOff>122465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47625</xdr:colOff>
      <xdr:row>84</xdr:row>
      <xdr:rowOff>50345</xdr:rowOff>
    </xdr:from>
    <xdr:to>
      <xdr:col>11</xdr:col>
      <xdr:colOff>272143</xdr:colOff>
      <xdr:row>101</xdr:row>
      <xdr:rowOff>95250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101</xdr:row>
      <xdr:rowOff>131988</xdr:rowOff>
    </xdr:from>
    <xdr:to>
      <xdr:col>11</xdr:col>
      <xdr:colOff>272142</xdr:colOff>
      <xdr:row>118</xdr:row>
      <xdr:rowOff>99331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401410</xdr:colOff>
      <xdr:row>101</xdr:row>
      <xdr:rowOff>131988</xdr:rowOff>
    </xdr:from>
    <xdr:to>
      <xdr:col>19</xdr:col>
      <xdr:colOff>197303</xdr:colOff>
      <xdr:row>118</xdr:row>
      <xdr:rowOff>99331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353786</xdr:colOff>
      <xdr:row>66</xdr:row>
      <xdr:rowOff>130629</xdr:rowOff>
    </xdr:from>
    <xdr:to>
      <xdr:col>33</xdr:col>
      <xdr:colOff>625927</xdr:colOff>
      <xdr:row>101</xdr:row>
      <xdr:rowOff>81643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274864</xdr:colOff>
      <xdr:row>33</xdr:row>
      <xdr:rowOff>55788</xdr:rowOff>
    </xdr:from>
    <xdr:to>
      <xdr:col>6</xdr:col>
      <xdr:colOff>659946</xdr:colOff>
      <xdr:row>50</xdr:row>
      <xdr:rowOff>46263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455837</xdr:colOff>
      <xdr:row>34</xdr:row>
      <xdr:rowOff>91167</xdr:rowOff>
    </xdr:from>
    <xdr:to>
      <xdr:col>16</xdr:col>
      <xdr:colOff>449035</xdr:colOff>
      <xdr:row>64</xdr:row>
      <xdr:rowOff>163284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20409</xdr:colOff>
      <xdr:row>34</xdr:row>
      <xdr:rowOff>77561</xdr:rowOff>
    </xdr:from>
    <xdr:to>
      <xdr:col>29</xdr:col>
      <xdr:colOff>13606</xdr:colOff>
      <xdr:row>65</xdr:row>
      <xdr:rowOff>54430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54428</xdr:colOff>
      <xdr:row>65</xdr:row>
      <xdr:rowOff>23132</xdr:rowOff>
    </xdr:from>
    <xdr:to>
      <xdr:col>9</xdr:col>
      <xdr:colOff>258535</xdr:colOff>
      <xdr:row>83</xdr:row>
      <xdr:rowOff>122465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47625</xdr:colOff>
      <xdr:row>84</xdr:row>
      <xdr:rowOff>50345</xdr:rowOff>
    </xdr:from>
    <xdr:to>
      <xdr:col>9</xdr:col>
      <xdr:colOff>272143</xdr:colOff>
      <xdr:row>101</xdr:row>
      <xdr:rowOff>95250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101</xdr:row>
      <xdr:rowOff>131988</xdr:rowOff>
    </xdr:from>
    <xdr:to>
      <xdr:col>9</xdr:col>
      <xdr:colOff>272142</xdr:colOff>
      <xdr:row>118</xdr:row>
      <xdr:rowOff>99331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401410</xdr:colOff>
      <xdr:row>101</xdr:row>
      <xdr:rowOff>131988</xdr:rowOff>
    </xdr:from>
    <xdr:to>
      <xdr:col>16</xdr:col>
      <xdr:colOff>197303</xdr:colOff>
      <xdr:row>118</xdr:row>
      <xdr:rowOff>99331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8672015" cy="629787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0.27859</cdr:x>
      <cdr:y>0.01211</cdr:y>
    </cdr:from>
    <cdr:to>
      <cdr:x>0.67644</cdr:x>
      <cdr:y>0.15074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413002" y="76178"/>
          <a:ext cx="3445938" cy="8720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/>
            <a:t>5053 Shooter Trajectory:</a:t>
          </a:r>
        </a:p>
        <a:p xmlns:a="http://schemas.openxmlformats.org/drawingml/2006/main">
          <a:pPr algn="ctr"/>
          <a:r>
            <a:rPr lang="en-US" sz="1600"/>
            <a:t>32</a:t>
          </a:r>
          <a:r>
            <a:rPr lang="en-US" sz="1600" baseline="0"/>
            <a:t> ft/sec, 45 degrees</a:t>
          </a:r>
          <a:endParaRPr lang="en-US" sz="1600"/>
        </a:p>
      </cdr:txBody>
    </cdr:sp>
  </cdr:relSizeAnchor>
  <cdr:relSizeAnchor xmlns:cdr="http://schemas.openxmlformats.org/drawingml/2006/chartDrawing">
    <cdr:from>
      <cdr:x>0.34409</cdr:x>
      <cdr:y>0.60161</cdr:y>
    </cdr:from>
    <cdr:to>
      <cdr:x>0.71457</cdr:x>
      <cdr:y>0.6568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980300" y="3784599"/>
          <a:ext cx="3208834" cy="34713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solidFill>
                <a:srgbClr val="FF0000"/>
              </a:solidFill>
            </a:rPr>
            <a:t>Effective range:  9.5 - 20 ft.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46"/>
  <sheetViews>
    <sheetView topLeftCell="A18" zoomScale="70" zoomScaleNormal="70" workbookViewId="0">
      <selection activeCell="H18" sqref="H18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SummaryChart!I11</f>
        <v>23.466832299261487</v>
      </c>
      <c r="D1" s="1" t="s">
        <v>17</v>
      </c>
      <c r="G1" t="s">
        <v>27</v>
      </c>
      <c r="H1" s="6" t="s">
        <v>22</v>
      </c>
      <c r="O1" s="28">
        <f>-(C6/2)/(COS(C2/180*PI())*C1)^2</f>
        <v>-0.96878111058462568</v>
      </c>
      <c r="P1" s="5" t="s">
        <v>10</v>
      </c>
    </row>
    <row r="2" spans="2:22" ht="22.5" x14ac:dyDescent="0.3">
      <c r="C2" s="24">
        <f>SummaryChart!J11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SummaryChart!N11/12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SummaryChart!M11</f>
        <v>2.7159294568272294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6.2257082679306741E-3</v>
      </c>
      <c r="C12" s="14"/>
      <c r="D12" s="15">
        <f ca="1">CELL("contents",INDIRECT("D"&amp;C13-1))</f>
        <v>2.7028258779492025</v>
      </c>
      <c r="E12" s="15">
        <f ca="1">CELL("contents",INDIRECT("E"&amp;C13-1))</f>
        <v>8.0895085893548551</v>
      </c>
      <c r="F12">
        <f ca="1">D13-D12</f>
        <v>1.9329287145957608E-2</v>
      </c>
      <c r="G12">
        <f ca="1">D13-D11</f>
        <v>6.2257082679306741E-3</v>
      </c>
      <c r="H12" s="27">
        <f ca="1">G12/F12</f>
        <v>0.32208680128344386</v>
      </c>
      <c r="I12">
        <f ca="1">D13-D12</f>
        <v>1.9329287145957608E-2</v>
      </c>
      <c r="J12">
        <f ca="1">E13-E12</f>
        <v>-2.950921809100393E-2</v>
      </c>
      <c r="K12">
        <f ca="1">ATAN(J12/I12)*180/PI()</f>
        <v>-56.774183138103439</v>
      </c>
      <c r="N12" s="26">
        <f ca="1">E13-E12</f>
        <v>-2.950921809100393E-2</v>
      </c>
      <c r="O12" s="26">
        <f ca="1">N12+E13-H12*N12</f>
        <v>8.0399946828361539</v>
      </c>
      <c r="P12">
        <f ca="1">IF(AND(G12&gt;0,G12&lt;F12),1,0)</f>
        <v>1</v>
      </c>
      <c r="Q12" s="26">
        <f ca="1">IF(P12=1,O12,O13)</f>
        <v>8.0399946828361539</v>
      </c>
    </row>
    <row r="13" spans="2:22" x14ac:dyDescent="0.2">
      <c r="B13" t="str">
        <f ca="1">CELL("address",INDEX(B20:B290,MATCH(MIN(B20:B290),B20:B290,0)))</f>
        <v>$B$149</v>
      </c>
      <c r="C13">
        <f ca="1">CELL("row",INDEX(A20:A289,MATCH(MIN(A20:A289),A20:A289,0)))</f>
        <v>149</v>
      </c>
      <c r="D13" s="15">
        <f ca="1">CELL("contents",INDIRECT("D"&amp;C13))</f>
        <v>2.7221551650951601</v>
      </c>
      <c r="E13" s="15">
        <f ca="1">CELL("contents",INDIRECT("E"&amp;C13))</f>
        <v>8.0599993712638511</v>
      </c>
      <c r="F13">
        <f ca="1">D14-D13</f>
        <v>1.930914107670656E-2</v>
      </c>
      <c r="G13">
        <f ca="1">D14-D11</f>
        <v>2.5534849344637234E-2</v>
      </c>
      <c r="H13" s="27">
        <f ca="1">G13/F13</f>
        <v>1.3224228484943337</v>
      </c>
      <c r="N13" s="26">
        <f ca="1">E14-E13</f>
        <v>-3.063671793907119E-2</v>
      </c>
      <c r="O13" s="26">
        <f ca="1">E13+H13*N13</f>
        <v>8.0194846754583473</v>
      </c>
      <c r="P13">
        <f ca="1">IF(G13&lt;F13,1,0)</f>
        <v>0</v>
      </c>
    </row>
    <row r="14" spans="2:22" x14ac:dyDescent="0.2">
      <c r="D14" s="15">
        <f ca="1">CELL("contents",INDIRECT("D"&amp;C13+1))</f>
        <v>2.7414643061718666</v>
      </c>
      <c r="E14" s="15">
        <f ca="1">CELL("contents",INDIRECT("E"&amp;C13+1))</f>
        <v>8.0293626533247799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2.9904131542391372</v>
      </c>
      <c r="P15" s="10">
        <f>Q19</f>
        <v>1.413700671295459</v>
      </c>
      <c r="Q15" s="10">
        <f>Q19</f>
        <v>1.413700671295459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23.466832299261487</v>
      </c>
      <c r="J19">
        <f>C1*COS(C2/180*PI())</f>
        <v>4.0749726643822202</v>
      </c>
      <c r="K19">
        <f>C1*SIN(C2/180*PI())</f>
        <v>23.110318386950013</v>
      </c>
      <c r="L19">
        <f>-C15*I19*J19</f>
        <v>-2.8252465108139977</v>
      </c>
      <c r="M19">
        <f>-C6-C15*I19*K19</f>
        <v>-48.196769172717786</v>
      </c>
      <c r="N19" s="16">
        <f>MAX(E19:E289)</f>
        <v>8.4562494979951968</v>
      </c>
      <c r="O19" s="19">
        <f>INDEX(C19:C289,MATCH(N19,E19:E289,0),1)</f>
        <v>0.52000000000000035</v>
      </c>
      <c r="P19" s="19">
        <f>COUNTIF(E19:E289,"&gt;"&amp;H19)*_dt</f>
        <v>0.40500000000000003</v>
      </c>
      <c r="Q19" s="21">
        <f>INDEX(D19:D289,MATCH(T17,T19:T289,0),1)</f>
        <v>1.413700671295459</v>
      </c>
      <c r="R19" s="21">
        <f>INDEX(D19:D289,MATCH(T17,U19:U289,0),1)</f>
        <v>2.9904131542391372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1.5767124829436783</v>
      </c>
    </row>
    <row r="20" spans="1:22" x14ac:dyDescent="0.2">
      <c r="A20">
        <f>B20</f>
        <v>2.6915304752781308</v>
      </c>
      <c r="B20">
        <f>ABS(D20-$D$11)</f>
        <v>2.6915304752781308</v>
      </c>
      <c r="C20" s="9">
        <f>C19+_dt</f>
        <v>5.0000000000000001E-3</v>
      </c>
      <c r="D20" s="9">
        <f>D19+$C$7*(J19+J20)/2</f>
        <v>2.4398981549098669E-2</v>
      </c>
      <c r="E20" s="9">
        <f>E19+$C$7*(K19+K20)/2</f>
        <v>1.8912851239767232</v>
      </c>
      <c r="F20" s="9">
        <f>$O$1*D20^2+$O$2*D20+$O$3</f>
        <v>1.8912875306025332</v>
      </c>
      <c r="G20" s="10">
        <f>G19</f>
        <v>8.6666666666666607</v>
      </c>
      <c r="H20" s="5">
        <f>H19</f>
        <v>7.5</v>
      </c>
      <c r="I20">
        <f>SQRT(J20^2+K20^2)</f>
        <v>23.179125633749663</v>
      </c>
      <c r="J20">
        <f>J19+L19*$C$7</f>
        <v>4.0580211853173358</v>
      </c>
      <c r="K20">
        <f>K19+M19*$C$7</f>
        <v>22.821137771913705</v>
      </c>
      <c r="L20">
        <f>-$C$15*I20*J20</f>
        <v>-2.778999938241828</v>
      </c>
      <c r="M20">
        <f>-$C$6-$C$15*I20*K20</f>
        <v>-47.802292106562035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2.6672323701651153</v>
      </c>
      <c r="B21">
        <f t="shared" ref="B21:B84" si="3">ABS(D21-$D$11)</f>
        <v>2.6672323701651153</v>
      </c>
      <c r="C21" s="9">
        <f t="shared" ref="C21:C84" si="4">C20+_dt</f>
        <v>0.01</v>
      </c>
      <c r="D21" s="9">
        <f t="shared" ref="D21:E36" si="5">D20+$C$7*(J20+J21)/2</f>
        <v>4.8697086662114329E-2</v>
      </c>
      <c r="E21" s="9">
        <f t="shared" si="5"/>
        <v>2.0273515093502872</v>
      </c>
      <c r="F21" s="9">
        <f t="shared" ref="F21:F84" si="6">$O$1*D21^2+$O$2*D21+$O$3</f>
        <v>2.0273682841754095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22.893847341172506</v>
      </c>
      <c r="J21">
        <f t="shared" ref="J21:K84" si="9">J20+L20*$C$7</f>
        <v>4.0413471856878846</v>
      </c>
      <c r="K21">
        <f t="shared" si="9"/>
        <v>22.534324019274333</v>
      </c>
      <c r="L21">
        <f t="shared" ref="L21:L84" si="10">-$C$15*I21*J21</f>
        <v>-2.7335191571890669</v>
      </c>
      <c r="M21">
        <f t="shared" ref="M21:M84" si="11">-$C$6-$C$15*I21*K21</f>
        <v>-47.415948679672127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2.6430334903958173</v>
      </c>
      <c r="B22">
        <f t="shared" si="3"/>
        <v>2.6430334903958173</v>
      </c>
      <c r="C22" s="9">
        <f t="shared" si="4"/>
        <v>1.4999999999999999E-2</v>
      </c>
      <c r="D22" s="9">
        <f t="shared" si="5"/>
        <v>7.2895966431412232E-2</v>
      </c>
      <c r="E22" s="9">
        <f t="shared" si="5"/>
        <v>2.1617039663896991</v>
      </c>
      <c r="F22" s="9">
        <f t="shared" si="6"/>
        <v>2.161756394343048</v>
      </c>
      <c r="G22" s="10">
        <f t="shared" si="7"/>
        <v>8.6666666666666607</v>
      </c>
      <c r="H22" s="5">
        <f t="shared" si="7"/>
        <v>7.5</v>
      </c>
      <c r="I22">
        <f t="shared" si="8"/>
        <v>22.61094981335615</v>
      </c>
      <c r="J22">
        <f t="shared" si="9"/>
        <v>4.0249460707447504</v>
      </c>
      <c r="K22">
        <f t="shared" si="9"/>
        <v>22.249828327196301</v>
      </c>
      <c r="L22">
        <f t="shared" si="10"/>
        <v>-2.6887848319136984</v>
      </c>
      <c r="M22">
        <f t="shared" si="11"/>
        <v>-47.037553415954093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2.6189322120983229</v>
      </c>
      <c r="B23">
        <f t="shared" si="3"/>
        <v>2.6189322120983229</v>
      </c>
      <c r="C23" s="9">
        <f t="shared" si="4"/>
        <v>0.02</v>
      </c>
      <c r="D23" s="9">
        <f t="shared" si="5"/>
        <v>9.6997244728906293E-2</v>
      </c>
      <c r="E23" s="9">
        <f t="shared" si="5"/>
        <v>2.2943562603913898</v>
      </c>
      <c r="F23" s="9">
        <f t="shared" si="6"/>
        <v>2.2944747224427329</v>
      </c>
      <c r="G23" s="10">
        <f t="shared" si="7"/>
        <v>8.6666666666666607</v>
      </c>
      <c r="H23" s="5">
        <f t="shared" si="7"/>
        <v>7.5</v>
      </c>
      <c r="I23">
        <f t="shared" si="8"/>
        <v>22.330386616209129</v>
      </c>
      <c r="J23">
        <f t="shared" si="9"/>
        <v>4.0088133617532682</v>
      </c>
      <c r="K23">
        <f t="shared" si="9"/>
        <v>21.967603006700578</v>
      </c>
      <c r="L23">
        <f t="shared" si="10"/>
        <v>-2.6447782047524395</v>
      </c>
      <c r="M23">
        <f t="shared" si="11"/>
        <v>-46.666926559535781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2.5949269379354889</v>
      </c>
      <c r="B24">
        <f t="shared" si="3"/>
        <v>2.5949269379354889</v>
      </c>
      <c r="C24" s="9">
        <f t="shared" si="4"/>
        <v>2.5000000000000001E-2</v>
      </c>
      <c r="D24" s="9">
        <f t="shared" si="5"/>
        <v>0.12100251889174035</v>
      </c>
      <c r="E24" s="9">
        <f t="shared" si="5"/>
        <v>2.4253218737535218</v>
      </c>
      <c r="F24" s="9">
        <f t="shared" si="6"/>
        <v>2.4255456262309445</v>
      </c>
      <c r="G24" s="10">
        <f t="shared" si="7"/>
        <v>8.6666666666666607</v>
      </c>
      <c r="H24" s="5">
        <f t="shared" si="7"/>
        <v>7.5</v>
      </c>
      <c r="I24">
        <f t="shared" si="8"/>
        <v>22.052112457911409</v>
      </c>
      <c r="J24">
        <f t="shared" si="9"/>
        <v>3.9929446925247536</v>
      </c>
      <c r="K24">
        <f t="shared" si="9"/>
        <v>21.687601447343365</v>
      </c>
      <c r="L24">
        <f t="shared" si="10"/>
        <v>-2.6014810755813191</v>
      </c>
      <c r="M24">
        <f t="shared" si="11"/>
        <v>-46.303893871467395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2.5710160964397009</v>
      </c>
      <c r="B25">
        <f t="shared" si="3"/>
        <v>2.5710160964397009</v>
      </c>
      <c r="C25" s="9">
        <f t="shared" si="4"/>
        <v>3.0000000000000002E-2</v>
      </c>
      <c r="D25" s="9">
        <f t="shared" si="5"/>
        <v>0.14491336038752842</v>
      </c>
      <c r="E25" s="9">
        <f t="shared" si="5"/>
        <v>2.5546140123478955</v>
      </c>
      <c r="F25" s="9">
        <f t="shared" si="6"/>
        <v>2.5549909726613058</v>
      </c>
      <c r="G25" s="10">
        <f t="shared" si="7"/>
        <v>8.6666666666666607</v>
      </c>
      <c r="H25" s="5">
        <f t="shared" si="7"/>
        <v>7.5</v>
      </c>
      <c r="I25">
        <f t="shared" si="8"/>
        <v>21.776083158485793</v>
      </c>
      <c r="J25">
        <f t="shared" si="9"/>
        <v>3.9773358060712658</v>
      </c>
      <c r="K25">
        <f t="shared" si="9"/>
        <v>21.40977808411456</v>
      </c>
      <c r="L25">
        <f t="shared" si="10"/>
        <v>-2.5588757821552073</v>
      </c>
      <c r="M25">
        <f t="shared" si="11"/>
        <v>-45.948286434937351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2.5471981413673523</v>
      </c>
      <c r="B26">
        <f t="shared" si="3"/>
        <v>2.5471981413673523</v>
      </c>
      <c r="C26" s="9">
        <f t="shared" si="4"/>
        <v>3.5000000000000003E-2</v>
      </c>
      <c r="D26" s="9">
        <f t="shared" si="5"/>
        <v>0.16873131545987721</v>
      </c>
      <c r="E26" s="9">
        <f t="shared" si="5"/>
        <v>2.6822456116967541</v>
      </c>
      <c r="F26" s="9">
        <f t="shared" si="6"/>
        <v>2.6828321502502845</v>
      </c>
      <c r="G26" s="10">
        <f t="shared" si="7"/>
        <v>8.6666666666666607</v>
      </c>
      <c r="H26" s="5">
        <f t="shared" si="7"/>
        <v>7.5</v>
      </c>
      <c r="I26">
        <f t="shared" si="8"/>
        <v>21.502255620710994</v>
      </c>
      <c r="J26">
        <f t="shared" si="9"/>
        <v>3.9619825513783344</v>
      </c>
      <c r="K26">
        <f t="shared" si="9"/>
        <v>21.134088365504937</v>
      </c>
      <c r="L26">
        <f t="shared" si="10"/>
        <v>-2.5169451812863053</v>
      </c>
      <c r="M26">
        <f t="shared" si="11"/>
        <v>-45.599940468599783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2.5234715510723453</v>
      </c>
      <c r="B27">
        <f t="shared" si="3"/>
        <v>2.5234715510723453</v>
      </c>
      <c r="C27" s="9">
        <f t="shared" si="4"/>
        <v>0.04</v>
      </c>
      <c r="D27" s="9">
        <f t="shared" si="5"/>
        <v>0.19245790575488406</v>
      </c>
      <c r="E27" s="9">
        <f t="shared" si="5"/>
        <v>2.808229342961349</v>
      </c>
      <c r="F27" s="9">
        <f t="shared" si="6"/>
        <v>2.8090900810459645</v>
      </c>
      <c r="G27" s="10">
        <f t="shared" si="7"/>
        <v>8.6666666666666607</v>
      </c>
      <c r="H27" s="5">
        <f t="shared" si="7"/>
        <v>7.5</v>
      </c>
      <c r="I27">
        <f t="shared" si="8"/>
        <v>21.230587802338857</v>
      </c>
      <c r="J27">
        <f t="shared" si="9"/>
        <v>3.9468808802906166</v>
      </c>
      <c r="K27">
        <f t="shared" si="9"/>
        <v>20.860488722693336</v>
      </c>
      <c r="L27">
        <f t="shared" si="10"/>
        <v>-2.4756726308238566</v>
      </c>
      <c r="M27">
        <f t="shared" si="11"/>
        <v>-45.258697147631921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2.4998348278979563</v>
      </c>
      <c r="B28">
        <f t="shared" si="3"/>
        <v>2.4998348278979563</v>
      </c>
      <c r="C28" s="9">
        <f t="shared" si="4"/>
        <v>4.4999999999999998E-2</v>
      </c>
      <c r="D28" s="9">
        <f t="shared" si="5"/>
        <v>0.21609462892927292</v>
      </c>
      <c r="E28" s="9">
        <f t="shared" si="5"/>
        <v>2.9325776187488515</v>
      </c>
      <c r="F28" s="9">
        <f t="shared" si="6"/>
        <v>2.933785232214543</v>
      </c>
      <c r="G28" s="10">
        <f t="shared" si="7"/>
        <v>8.6666666666666607</v>
      </c>
      <c r="H28" s="5">
        <f t="shared" si="7"/>
        <v>7.5</v>
      </c>
      <c r="I28">
        <f t="shared" si="8"/>
        <v>20.961038689581571</v>
      </c>
      <c r="J28">
        <f t="shared" si="9"/>
        <v>3.9320268445056734</v>
      </c>
      <c r="K28">
        <f t="shared" si="9"/>
        <v>20.588936539807545</v>
      </c>
      <c r="L28">
        <f t="shared" si="10"/>
        <v>-2.4350419723994743</v>
      </c>
      <c r="M28">
        <f t="shared" si="11"/>
        <v>-44.924402432159241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2.4762864975864258</v>
      </c>
      <c r="B29">
        <f t="shared" si="3"/>
        <v>2.4762864975864258</v>
      </c>
      <c r="C29" s="9">
        <f t="shared" si="4"/>
        <v>4.9999999999999996E-2</v>
      </c>
      <c r="D29" s="9">
        <f t="shared" si="5"/>
        <v>0.23964295924080375</v>
      </c>
      <c r="E29" s="9">
        <f t="shared" si="5"/>
        <v>3.0553025987439177</v>
      </c>
      <c r="F29" s="9">
        <f t="shared" si="6"/>
        <v>3.0569376272585806</v>
      </c>
      <c r="G29" s="10">
        <f t="shared" si="7"/>
        <v>8.6666666666666607</v>
      </c>
      <c r="H29" s="5">
        <f t="shared" si="7"/>
        <v>7.5</v>
      </c>
      <c r="I29">
        <f t="shared" si="8"/>
        <v>20.693568271837616</v>
      </c>
      <c r="J29">
        <f t="shared" si="9"/>
        <v>3.9174165926712767</v>
      </c>
      <c r="K29">
        <f t="shared" si="9"/>
        <v>20.319390125214589</v>
      </c>
      <c r="L29">
        <f t="shared" si="10"/>
        <v>-2.3950375149045038</v>
      </c>
      <c r="M29">
        <f t="shared" si="11"/>
        <v>-44.596906902705499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2.4528251087056665</v>
      </c>
      <c r="B30">
        <f t="shared" si="3"/>
        <v>2.4528251087056665</v>
      </c>
      <c r="C30" s="9">
        <f t="shared" si="4"/>
        <v>5.4999999999999993E-2</v>
      </c>
      <c r="D30" s="9">
        <f t="shared" si="5"/>
        <v>0.26310434812156314</v>
      </c>
      <c r="E30" s="9">
        <f t="shared" si="5"/>
        <v>3.1764161951709564</v>
      </c>
      <c r="F30" s="9">
        <f t="shared" si="6"/>
        <v>3.1785668568804262</v>
      </c>
      <c r="G30" s="10">
        <f t="shared" si="7"/>
        <v>8.6666666666666607</v>
      </c>
      <c r="H30" s="5">
        <f t="shared" si="7"/>
        <v>7.5</v>
      </c>
      <c r="I30">
        <f t="shared" si="8"/>
        <v>20.428137517628596</v>
      </c>
      <c r="J30">
        <f t="shared" si="9"/>
        <v>3.9030463675818496</v>
      </c>
      <c r="K30">
        <f t="shared" si="9"/>
        <v>20.051808683798356</v>
      </c>
      <c r="L30">
        <f t="shared" si="10"/>
        <v>-2.3556440186677658</v>
      </c>
      <c r="M30">
        <f t="shared" si="11"/>
        <v>-44.276065602342456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2.4294492320925114</v>
      </c>
      <c r="B31">
        <f t="shared" si="3"/>
        <v>2.4294492320925114</v>
      </c>
      <c r="C31" s="9">
        <f t="shared" si="4"/>
        <v>5.9999999999999991E-2</v>
      </c>
      <c r="D31" s="9">
        <f t="shared" si="5"/>
        <v>0.28648022473471824</v>
      </c>
      <c r="E31" s="9">
        <f t="shared" si="5"/>
        <v>3.2959300780929044</v>
      </c>
      <c r="F31" s="9">
        <f t="shared" si="6"/>
        <v>3.2986920895036804</v>
      </c>
      <c r="G31" s="10">
        <f t="shared" si="7"/>
        <v>8.6666666666666607</v>
      </c>
      <c r="H31" s="5">
        <f t="shared" si="7"/>
        <v>7.5</v>
      </c>
      <c r="I31">
        <f t="shared" si="8"/>
        <v>20.164708351722066</v>
      </c>
      <c r="J31">
        <f t="shared" si="9"/>
        <v>3.8889125034698431</v>
      </c>
      <c r="K31">
        <f t="shared" si="9"/>
        <v>19.786152290184301</v>
      </c>
      <c r="L31">
        <f t="shared" si="10"/>
        <v>-2.3168466803038514</v>
      </c>
      <c r="M31">
        <f t="shared" si="11"/>
        <v>-43.961737885230988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2.4061574603119378</v>
      </c>
      <c r="B32">
        <f t="shared" si="3"/>
        <v>2.4061574603119378</v>
      </c>
      <c r="C32" s="9">
        <f t="shared" si="4"/>
        <v>6.4999999999999988E-2</v>
      </c>
      <c r="D32" s="9">
        <f t="shared" si="5"/>
        <v>0.3097719965152918</v>
      </c>
      <c r="E32" s="9">
        <f t="shared" si="5"/>
        <v>3.4138556805520759</v>
      </c>
      <c r="F32" s="9">
        <f t="shared" si="6"/>
        <v>3.417332081465009</v>
      </c>
      <c r="G32" s="10">
        <f t="shared" si="7"/>
        <v>8.6666666666666607</v>
      </c>
      <c r="H32" s="5">
        <f t="shared" si="7"/>
        <v>7.5</v>
      </c>
      <c r="I32">
        <f t="shared" si="8"/>
        <v>19.903243633418573</v>
      </c>
      <c r="J32">
        <f t="shared" si="9"/>
        <v>3.87501142338802</v>
      </c>
      <c r="K32">
        <f t="shared" si="9"/>
        <v>19.522381862872916</v>
      </c>
      <c r="L32">
        <f t="shared" si="10"/>
        <v>-2.278631118203859</v>
      </c>
      <c r="M32">
        <f t="shared" si="11"/>
        <v>-43.653787271261024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2.3829484071317371</v>
      </c>
      <c r="B33">
        <f t="shared" si="3"/>
        <v>2.3829484071317371</v>
      </c>
      <c r="C33" s="9">
        <f t="shared" si="4"/>
        <v>6.9999999999999993E-2</v>
      </c>
      <c r="D33" s="9">
        <f t="shared" si="5"/>
        <v>0.33298104969549225</v>
      </c>
      <c r="E33" s="9">
        <f t="shared" si="5"/>
        <v>3.5302042035584309</v>
      </c>
      <c r="F33" s="9">
        <f t="shared" si="6"/>
        <v>3.5345051868881088</v>
      </c>
      <c r="G33" s="10">
        <f t="shared" si="7"/>
        <v>8.6666666666666607</v>
      </c>
      <c r="H33" s="5">
        <f t="shared" si="7"/>
        <v>7.5</v>
      </c>
      <c r="I33">
        <f t="shared" si="8"/>
        <v>19.64370713598445</v>
      </c>
      <c r="J33">
        <f t="shared" si="9"/>
        <v>3.8613396366787969</v>
      </c>
      <c r="K33">
        <f t="shared" si="9"/>
        <v>19.260459139245349</v>
      </c>
      <c r="L33">
        <f t="shared" si="10"/>
        <v>-2.2409833586421626</v>
      </c>
      <c r="M33">
        <f t="shared" si="11"/>
        <v>-43.352081306512801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2.35982070701212</v>
      </c>
      <c r="B34">
        <f t="shared" si="3"/>
        <v>2.35982070701212</v>
      </c>
      <c r="C34" s="9">
        <f t="shared" si="4"/>
        <v>7.4999999999999997E-2</v>
      </c>
      <c r="D34" s="9">
        <f t="shared" si="5"/>
        <v>0.35610874981510948</v>
      </c>
      <c r="E34" s="9">
        <f t="shared" si="5"/>
        <v>3.6449866209303856</v>
      </c>
      <c r="F34" s="9">
        <f t="shared" si="6"/>
        <v>3.6502293672511281</v>
      </c>
      <c r="G34" s="10">
        <f t="shared" si="7"/>
        <v>8.6666666666666607</v>
      </c>
      <c r="H34" s="5">
        <f t="shared" si="7"/>
        <v>7.5</v>
      </c>
      <c r="I34">
        <f t="shared" si="8"/>
        <v>19.386063527214823</v>
      </c>
      <c r="J34">
        <f t="shared" si="9"/>
        <v>3.8478937365269439</v>
      </c>
      <c r="K34">
        <f t="shared" si="9"/>
        <v>19.000346651406272</v>
      </c>
      <c r="L34">
        <f t="shared" si="10"/>
        <v>-2.2038898224743293</v>
      </c>
      <c r="M34">
        <f t="shared" si="11"/>
        <v>-43.056491429275795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2.3367730146097627</v>
      </c>
      <c r="B35">
        <f t="shared" si="3"/>
        <v>2.3367730146097627</v>
      </c>
      <c r="C35" s="9">
        <f t="shared" si="4"/>
        <v>0.08</v>
      </c>
      <c r="D35" s="9">
        <f t="shared" si="5"/>
        <v>0.37915644221746658</v>
      </c>
      <c r="E35" s="9">
        <f t="shared" si="5"/>
        <v>3.7582136839930964</v>
      </c>
      <c r="F35" s="9">
        <f t="shared" si="6"/>
        <v>3.7645222006583783</v>
      </c>
      <c r="G35" s="10">
        <f t="shared" si="7"/>
        <v>8.6666666666666607</v>
      </c>
      <c r="H35" s="5">
        <f t="shared" si="7"/>
        <v>7.5</v>
      </c>
      <c r="I35">
        <f t="shared" si="8"/>
        <v>19.130278351114793</v>
      </c>
      <c r="J35">
        <f t="shared" si="9"/>
        <v>3.8346703975920979</v>
      </c>
      <c r="K35">
        <f t="shared" si="9"/>
        <v>18.742007702830616</v>
      </c>
      <c r="L35">
        <f t="shared" si="10"/>
        <v>-2.1673373124028692</v>
      </c>
      <c r="M35">
        <f t="shared" si="11"/>
        <v>-42.76689284137521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2.3138040042958337</v>
      </c>
      <c r="B36">
        <f t="shared" si="3"/>
        <v>2.3138040042958337</v>
      </c>
      <c r="C36" s="9">
        <f t="shared" si="4"/>
        <v>8.5000000000000006E-2</v>
      </c>
      <c r="D36" s="9">
        <f t="shared" si="5"/>
        <v>0.40212545253139592</v>
      </c>
      <c r="E36" s="9">
        <f t="shared" si="5"/>
        <v>3.8698959261389354</v>
      </c>
      <c r="F36" s="9">
        <f t="shared" si="6"/>
        <v>3.8774008908267348</v>
      </c>
      <c r="G36" s="10">
        <f t="shared" si="7"/>
        <v>8.6666666666666607</v>
      </c>
      <c r="H36" s="5">
        <f t="shared" si="7"/>
        <v>7.5</v>
      </c>
      <c r="I36">
        <f t="shared" si="8"/>
        <v>18.876318010689886</v>
      </c>
      <c r="J36">
        <f t="shared" si="9"/>
        <v>3.8216663737176808</v>
      </c>
      <c r="K36">
        <f t="shared" si="9"/>
        <v>18.485406345782366</v>
      </c>
      <c r="L36">
        <f t="shared" si="10"/>
        <v>-2.131313000788928</v>
      </c>
      <c r="M36">
        <f t="shared" si="11"/>
        <v>-42.48316438456817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2.2909123696875415</v>
      </c>
      <c r="B37">
        <f t="shared" si="3"/>
        <v>2.2909123696875415</v>
      </c>
      <c r="C37" s="9">
        <f t="shared" si="4"/>
        <v>9.0000000000000011E-2</v>
      </c>
      <c r="D37" s="9">
        <f t="shared" ref="D37:E52" si="13">D36+$C$7*(J36+J37)/2</f>
        <v>0.42501708713968778</v>
      </c>
      <c r="E37" s="9">
        <f t="shared" si="13"/>
        <v>3.9800436672547073</v>
      </c>
      <c r="F37" s="9">
        <f t="shared" si="6"/>
        <v>3.9888822757966755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18.624149751840353</v>
      </c>
      <c r="J37">
        <f t="shared" si="9"/>
        <v>3.8088784957129471</v>
      </c>
      <c r="K37">
        <f t="shared" si="9"/>
        <v>18.230507359474956</v>
      </c>
      <c r="L37">
        <f t="shared" si="10"/>
        <v>-2.0958044179894402</v>
      </c>
      <c r="M37">
        <f t="shared" si="11"/>
        <v>-42.205188421783696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2.2680968231927876</v>
      </c>
      <c r="B38">
        <f t="shared" si="3"/>
        <v>2.2680968231927876</v>
      </c>
      <c r="C38" s="9">
        <f t="shared" si="4"/>
        <v>9.5000000000000015E-2</v>
      </c>
      <c r="D38" s="9">
        <f t="shared" si="13"/>
        <v>0.44783263363444165</v>
      </c>
      <c r="E38" s="9">
        <f t="shared" si="13"/>
        <v>4.0886670180199651</v>
      </c>
      <c r="F38" s="9">
        <f t="shared" si="6"/>
        <v>4.0989828363775249</v>
      </c>
      <c r="G38" s="10">
        <f t="shared" si="14"/>
        <v>8.6666666666666607</v>
      </c>
      <c r="H38" s="5">
        <f t="shared" si="14"/>
        <v>7.5</v>
      </c>
      <c r="I38">
        <f t="shared" si="8"/>
        <v>18.373741648357409</v>
      </c>
      <c r="J38">
        <f t="shared" si="9"/>
        <v>3.7963036692050105</v>
      </c>
      <c r="K38">
        <f t="shared" si="9"/>
        <v>17.977276228944255</v>
      </c>
      <c r="L38">
        <f t="shared" si="10"/>
        <v>-2.0607994412006203</v>
      </c>
      <c r="M38">
        <f t="shared" si="11"/>
        <v>-41.932850722991745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2.2453560955674994</v>
      </c>
      <c r="B39">
        <f t="shared" si="3"/>
        <v>2.2453560955674994</v>
      </c>
      <c r="C39" s="9">
        <f t="shared" si="4"/>
        <v>0.10000000000000002</v>
      </c>
      <c r="D39" s="9">
        <f t="shared" si="13"/>
        <v>0.47057336125973009</v>
      </c>
      <c r="E39" s="9">
        <f t="shared" si="13"/>
        <v>4.195775884080617</v>
      </c>
      <c r="F39" s="9">
        <f t="shared" si="6"/>
        <v>4.2077187043360631</v>
      </c>
      <c r="G39" s="10">
        <f t="shared" si="14"/>
        <v>8.6666666666666607</v>
      </c>
      <c r="H39" s="5">
        <f t="shared" si="14"/>
        <v>7.5</v>
      </c>
      <c r="I39">
        <f t="shared" si="8"/>
        <v>18.125062588023187</v>
      </c>
      <c r="J39">
        <f t="shared" si="9"/>
        <v>3.7839388725578069</v>
      </c>
      <c r="K39">
        <f t="shared" si="9"/>
        <v>17.725679124606305</v>
      </c>
      <c r="L39">
        <f t="shared" si="10"/>
        <v>-2.0262862837899651</v>
      </c>
      <c r="M39">
        <f t="shared" si="11"/>
        <v>-41.666040355496825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2.2226889354852606</v>
      </c>
      <c r="B40">
        <f t="shared" si="3"/>
        <v>2.2226889354852606</v>
      </c>
      <c r="C40" s="9">
        <f t="shared" si="4"/>
        <v>0.10500000000000002</v>
      </c>
      <c r="D40" s="9">
        <f t="shared" si="13"/>
        <v>0.49324052134196872</v>
      </c>
      <c r="E40" s="9">
        <f t="shared" si="13"/>
        <v>4.3013799701018556</v>
      </c>
      <c r="F40" s="9">
        <f t="shared" si="6"/>
        <v>4.3151056703372959</v>
      </c>
      <c r="G40" s="10">
        <f t="shared" si="14"/>
        <v>8.6666666666666607</v>
      </c>
      <c r="H40" s="5">
        <f t="shared" si="14"/>
        <v>7.5</v>
      </c>
      <c r="I40">
        <f t="shared" si="8"/>
        <v>17.878082259820012</v>
      </c>
      <c r="J40">
        <f t="shared" si="9"/>
        <v>3.7717811548550673</v>
      </c>
      <c r="K40">
        <f t="shared" si="9"/>
        <v>17.475682882473325</v>
      </c>
      <c r="L40">
        <f t="shared" si="10"/>
        <v>-1.9922534851002314</v>
      </c>
      <c r="M40">
        <f t="shared" si="11"/>
        <v>-41.404649578462028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2.2000941091188619</v>
      </c>
      <c r="B41">
        <f t="shared" si="3"/>
        <v>2.2000941091188619</v>
      </c>
      <c r="C41" s="9">
        <f t="shared" si="4"/>
        <v>0.11000000000000003</v>
      </c>
      <c r="D41" s="9">
        <f t="shared" si="13"/>
        <v>0.51583534770836736</v>
      </c>
      <c r="E41" s="9">
        <f t="shared" si="13"/>
        <v>4.4054887837042829</v>
      </c>
      <c r="F41" s="9">
        <f t="shared" si="6"/>
        <v>4.421159191645839</v>
      </c>
      <c r="G41" s="10">
        <f t="shared" si="14"/>
        <v>8.6666666666666607</v>
      </c>
      <c r="H41" s="5">
        <f t="shared" si="14"/>
        <v>7.5</v>
      </c>
      <c r="I41">
        <f t="shared" si="8"/>
        <v>17.632771142258601</v>
      </c>
      <c r="J41">
        <f t="shared" si="9"/>
        <v>3.7598276339444658</v>
      </c>
      <c r="K41">
        <f t="shared" si="9"/>
        <v>17.227254985002553</v>
      </c>
      <c r="L41">
        <f t="shared" si="10"/>
        <v>-1.9586899007100806</v>
      </c>
      <c r="M41">
        <f t="shared" si="11"/>
        <v>-41.148573741478138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2.1775703997334079</v>
      </c>
      <c r="B42">
        <f t="shared" si="3"/>
        <v>2.1775703997334079</v>
      </c>
      <c r="C42" s="9">
        <f t="shared" si="4"/>
        <v>0.11500000000000003</v>
      </c>
      <c r="D42" s="9">
        <f t="shared" si="13"/>
        <v>0.53835905709382137</v>
      </c>
      <c r="E42" s="9">
        <f t="shared" si="13"/>
        <v>4.5081116392869518</v>
      </c>
      <c r="F42" s="9">
        <f t="shared" si="6"/>
        <v>4.5258943995959964</v>
      </c>
      <c r="G42" s="10">
        <f t="shared" si="14"/>
        <v>8.6666666666666607</v>
      </c>
      <c r="H42" s="5">
        <f t="shared" si="14"/>
        <v>7.5</v>
      </c>
      <c r="I42">
        <f t="shared" si="8"/>
        <v>17.389100492839159</v>
      </c>
      <c r="J42">
        <f t="shared" si="9"/>
        <v>3.7480754945402053</v>
      </c>
      <c r="K42">
        <f t="shared" si="9"/>
        <v>16.980363542553683</v>
      </c>
      <c r="L42">
        <f t="shared" si="10"/>
        <v>-1.9255846931373171</v>
      </c>
      <c r="M42">
        <f t="shared" si="11"/>
        <v>-40.897711187001967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2.1551166072906431</v>
      </c>
      <c r="B43">
        <f t="shared" si="3"/>
        <v>2.1551166072906431</v>
      </c>
      <c r="C43" s="9">
        <f t="shared" si="4"/>
        <v>0.12000000000000004</v>
      </c>
      <c r="D43" s="9">
        <f t="shared" si="13"/>
        <v>0.56081284953658617</v>
      </c>
      <c r="E43" s="9">
        <f t="shared" si="13"/>
        <v>4.6092576617409078</v>
      </c>
      <c r="F43" s="9">
        <f t="shared" si="6"/>
        <v>4.6293261068383398</v>
      </c>
      <c r="G43" s="10">
        <f t="shared" si="14"/>
        <v>8.6666666666666607</v>
      </c>
      <c r="H43" s="5">
        <f t="shared" si="14"/>
        <v>7.5</v>
      </c>
      <c r="I43">
        <f t="shared" si="8"/>
        <v>17.147042338663713</v>
      </c>
      <c r="J43">
        <f t="shared" si="9"/>
        <v>3.7365219863813812</v>
      </c>
      <c r="K43">
        <f t="shared" si="9"/>
        <v>16.734977275431671</v>
      </c>
      <c r="L43">
        <f t="shared" si="10"/>
        <v>-1.8929273229718189</v>
      </c>
      <c r="M43">
        <f t="shared" si="11"/>
        <v>-40.651963156495597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2.1327315480641684</v>
      </c>
      <c r="B44">
        <f t="shared" si="3"/>
        <v>2.1327315480641684</v>
      </c>
      <c r="C44" s="9">
        <f t="shared" si="4"/>
        <v>0.12500000000000003</v>
      </c>
      <c r="D44" s="9">
        <f t="shared" si="13"/>
        <v>0.58319790876306099</v>
      </c>
      <c r="E44" s="9">
        <f t="shared" si="13"/>
        <v>4.7089357900566808</v>
      </c>
      <c r="F44" s="9">
        <f t="shared" si="6"/>
        <v>4.7314688143702437</v>
      </c>
      <c r="G44" s="10">
        <f t="shared" si="14"/>
        <v>8.6666666666666607</v>
      </c>
      <c r="H44" s="5">
        <f t="shared" si="14"/>
        <v>7.5</v>
      </c>
      <c r="I44">
        <f t="shared" si="8"/>
        <v>16.906569468223029</v>
      </c>
      <c r="J44">
        <f t="shared" si="9"/>
        <v>3.7251644224435503</v>
      </c>
      <c r="K44">
        <f t="shared" si="9"/>
        <v>16.491065496492698</v>
      </c>
      <c r="L44">
        <f t="shared" si="10"/>
        <v>-1.8607075404264914</v>
      </c>
      <c r="M44">
        <f t="shared" si="11"/>
        <v>-40.411233700106855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2.1104140542652345</v>
      </c>
      <c r="B45">
        <f t="shared" si="3"/>
        <v>2.1104140542652345</v>
      </c>
      <c r="C45" s="9">
        <f t="shared" si="4"/>
        <v>0.13000000000000003</v>
      </c>
      <c r="D45" s="9">
        <f t="shared" si="13"/>
        <v>0.60551540256199465</v>
      </c>
      <c r="E45" s="9">
        <f t="shared" si="13"/>
        <v>4.8071547808290349</v>
      </c>
      <c r="F45" s="9">
        <f t="shared" si="6"/>
        <v>4.8323367183575572</v>
      </c>
      <c r="G45" s="10">
        <f t="shared" si="14"/>
        <v>8.6666666666666607</v>
      </c>
      <c r="H45" s="5">
        <f t="shared" si="14"/>
        <v>7.5</v>
      </c>
      <c r="I45">
        <f t="shared" si="8"/>
        <v>16.667655424386492</v>
      </c>
      <c r="J45">
        <f t="shared" si="9"/>
        <v>3.7140001772009912</v>
      </c>
      <c r="K45">
        <f t="shared" si="9"/>
        <v>16.248598094292056</v>
      </c>
      <c r="L45">
        <f t="shared" si="10"/>
        <v>-1.8289153772957161</v>
      </c>
      <c r="M45">
        <f t="shared" si="11"/>
        <v>-40.175429589738116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2.0881629736788199</v>
      </c>
      <c r="B46">
        <f t="shared" si="3"/>
        <v>2.0881629736788199</v>
      </c>
      <c r="C46" s="9">
        <f t="shared" si="4"/>
        <v>0.13500000000000004</v>
      </c>
      <c r="D46" s="9">
        <f t="shared" si="13"/>
        <v>0.62776648314840933</v>
      </c>
      <c r="E46" s="9">
        <f t="shared" si="13"/>
        <v>4.903923211662172</v>
      </c>
      <c r="F46" s="9">
        <f t="shared" si="6"/>
        <v>4.9319437167543132</v>
      </c>
      <c r="G46" s="10">
        <f t="shared" si="14"/>
        <v>8.6666666666666607</v>
      </c>
      <c r="H46" s="5">
        <f t="shared" si="14"/>
        <v>7.5</v>
      </c>
      <c r="I46">
        <f t="shared" si="8"/>
        <v>16.430274498628933</v>
      </c>
      <c r="J46">
        <f t="shared" si="9"/>
        <v>3.7030266849372171</v>
      </c>
      <c r="K46">
        <f t="shared" si="9"/>
        <v>16.007545516753627</v>
      </c>
      <c r="L46">
        <f t="shared" si="10"/>
        <v>-1.7975411393119713</v>
      </c>
      <c r="M46">
        <f t="shared" si="11"/>
        <v>-39.944460235357823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2.0659771693097042</v>
      </c>
      <c r="B47">
        <f t="shared" si="3"/>
        <v>2.0659771693097042</v>
      </c>
      <c r="C47" s="9">
        <f t="shared" si="4"/>
        <v>0.14000000000000004</v>
      </c>
      <c r="D47" s="9">
        <f t="shared" si="13"/>
        <v>0.64995228751752498</v>
      </c>
      <c r="E47" s="9">
        <f t="shared" si="13"/>
        <v>4.9992494844784572</v>
      </c>
      <c r="F47" s="9">
        <f t="shared" si="6"/>
        <v>5.0303034157270847</v>
      </c>
      <c r="G47" s="10">
        <f t="shared" si="14"/>
        <v>8.6666666666666607</v>
      </c>
      <c r="H47" s="5">
        <f t="shared" si="14"/>
        <v>7.5</v>
      </c>
      <c r="I47">
        <f t="shared" si="8"/>
        <v>16.194401726534448</v>
      </c>
      <c r="J47">
        <f t="shared" si="9"/>
        <v>3.6922414381013451</v>
      </c>
      <c r="K47">
        <f t="shared" si="9"/>
        <v>15.76787875534148</v>
      </c>
      <c r="L47">
        <f t="shared" si="10"/>
        <v>-1.7665753988924973</v>
      </c>
      <c r="M47">
        <f t="shared" si="11"/>
        <v>-39.718237604415656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2.0438555190382766</v>
      </c>
      <c r="B48">
        <f t="shared" si="3"/>
        <v>2.0438555190382766</v>
      </c>
      <c r="C48" s="9">
        <f t="shared" si="4"/>
        <v>0.14500000000000005</v>
      </c>
      <c r="D48" s="9">
        <f t="shared" si="13"/>
        <v>0.67207393778895297</v>
      </c>
      <c r="E48" s="9">
        <f t="shared" si="13"/>
        <v>5.0931418287336268</v>
      </c>
      <c r="F48" s="9">
        <f t="shared" si="6"/>
        <v>5.1274291358903756</v>
      </c>
      <c r="G48" s="10">
        <f t="shared" si="14"/>
        <v>8.6666666666666607</v>
      </c>
      <c r="H48" s="5">
        <f t="shared" si="14"/>
        <v>7.5</v>
      </c>
      <c r="I48">
        <f t="shared" si="8"/>
        <v>15.960012884623628</v>
      </c>
      <c r="J48">
        <f t="shared" si="9"/>
        <v>3.6816419857079903</v>
      </c>
      <c r="K48">
        <f t="shared" si="9"/>
        <v>15.529569329714986</v>
      </c>
      <c r="L48">
        <f t="shared" si="10"/>
        <v>-1.7360089882690735</v>
      </c>
      <c r="M48">
        <f t="shared" si="11"/>
        <v>-39.496676144228232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2.0217969152858175</v>
      </c>
      <c r="B49">
        <f t="shared" si="3"/>
        <v>2.0217969152858175</v>
      </c>
      <c r="C49" s="9">
        <f t="shared" si="4"/>
        <v>0.15000000000000005</v>
      </c>
      <c r="D49" s="9">
        <f t="shared" si="13"/>
        <v>0.69413254154141202</v>
      </c>
      <c r="E49" s="9">
        <f t="shared" si="13"/>
        <v>5.1856083045413204</v>
      </c>
      <c r="F49" s="9">
        <f t="shared" si="6"/>
        <v>5.2233339183591454</v>
      </c>
      <c r="G49" s="10">
        <f t="shared" si="14"/>
        <v>8.6666666666666607</v>
      </c>
      <c r="H49" s="5">
        <f t="shared" si="14"/>
        <v>7.5</v>
      </c>
      <c r="I49">
        <f t="shared" si="8"/>
        <v>15.727084488557857</v>
      </c>
      <c r="J49">
        <f t="shared" si="9"/>
        <v>3.671225931778376</v>
      </c>
      <c r="K49">
        <f t="shared" si="9"/>
        <v>15.292589272849616</v>
      </c>
      <c r="L49">
        <f t="shared" si="10"/>
        <v>-1.7058329929952281</v>
      </c>
      <c r="M49">
        <f t="shared" si="11"/>
        <v>-39.279692707208348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1.9998002646890209</v>
      </c>
      <c r="B50">
        <f t="shared" si="3"/>
        <v>1.9998002646890209</v>
      </c>
      <c r="C50" s="9">
        <f t="shared" si="4"/>
        <v>0.15500000000000005</v>
      </c>
      <c r="D50" s="9">
        <f t="shared" si="13"/>
        <v>0.71612919213820836</v>
      </c>
      <c r="E50" s="9">
        <f t="shared" si="13"/>
        <v>5.2766568057096883</v>
      </c>
      <c r="F50" s="9">
        <f t="shared" si="6"/>
        <v>5.3180305306243651</v>
      </c>
      <c r="G50" s="10">
        <f t="shared" si="14"/>
        <v>8.6666666666666607</v>
      </c>
      <c r="H50" s="5">
        <f t="shared" si="14"/>
        <v>7.5</v>
      </c>
      <c r="I50">
        <f t="shared" si="8"/>
        <v>15.495593792781856</v>
      </c>
      <c r="J50">
        <f t="shared" si="9"/>
        <v>3.6609909338204045</v>
      </c>
      <c r="K50">
        <f t="shared" si="9"/>
        <v>15.056911116606367</v>
      </c>
      <c r="L50">
        <f t="shared" si="10"/>
        <v>-1.6760387458264454</v>
      </c>
      <c r="M50">
        <f t="shared" si="11"/>
        <v>-39.067206478815933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1.9778644877835236</v>
      </c>
      <c r="B51">
        <f t="shared" si="3"/>
        <v>1.9778644877835236</v>
      </c>
      <c r="C51" s="9">
        <f t="shared" si="4"/>
        <v>0.16000000000000006</v>
      </c>
      <c r="D51" s="9">
        <f t="shared" si="13"/>
        <v>0.73806496904370589</v>
      </c>
      <c r="E51" s="9">
        <f t="shared" si="13"/>
        <v>5.366295062692708</v>
      </c>
      <c r="F51" s="9">
        <f t="shared" si="6"/>
        <v>5.4115314722572538</v>
      </c>
      <c r="G51" s="10">
        <f t="shared" si="14"/>
        <v>8.6666666666666607</v>
      </c>
      <c r="H51" s="5">
        <f t="shared" si="14"/>
        <v>7.5</v>
      </c>
      <c r="I51">
        <f t="shared" si="8"/>
        <v>15.265518791674236</v>
      </c>
      <c r="J51">
        <f t="shared" si="9"/>
        <v>3.6509347013454461</v>
      </c>
      <c r="K51">
        <f t="shared" si="9"/>
        <v>14.822507877733472</v>
      </c>
      <c r="L51">
        <f t="shared" si="10"/>
        <v>-1.6466178209702673</v>
      </c>
      <c r="M51">
        <f t="shared" si="11"/>
        <v>-38.859138908114026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1.9559885186962283</v>
      </c>
      <c r="B52">
        <f t="shared" si="3"/>
        <v>1.9559885186962283</v>
      </c>
      <c r="C52" s="9">
        <f t="shared" si="4"/>
        <v>0.16500000000000006</v>
      </c>
      <c r="D52" s="9">
        <f t="shared" si="13"/>
        <v>0.75994093813100105</v>
      </c>
      <c r="E52" s="9">
        <f t="shared" si="13"/>
        <v>5.454530645458763</v>
      </c>
      <c r="F52" s="9">
        <f t="shared" si="6"/>
        <v>5.5038489804476436</v>
      </c>
      <c r="G52" s="10">
        <f t="shared" si="14"/>
        <v>8.6666666666666607</v>
      </c>
      <c r="H52" s="5">
        <f t="shared" si="14"/>
        <v>7.5</v>
      </c>
      <c r="I52">
        <f t="shared" si="8"/>
        <v>15.03683822228496</v>
      </c>
      <c r="J52">
        <f t="shared" si="9"/>
        <v>3.6410549944196244</v>
      </c>
      <c r="K52">
        <f t="shared" si="9"/>
        <v>14.589353044284788</v>
      </c>
      <c r="L52">
        <f t="shared" si="10"/>
        <v>-1.6175620287045327</v>
      </c>
      <c r="M52">
        <f t="shared" si="11"/>
        <v>-38.655413640818026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1.9341713048462275</v>
      </c>
      <c r="B53">
        <f t="shared" si="3"/>
        <v>1.9341713048462275</v>
      </c>
      <c r="C53" s="9">
        <f t="shared" si="4"/>
        <v>0.17000000000000007</v>
      </c>
      <c r="D53" s="9">
        <f t="shared" ref="D53:E68" si="15">D52+$C$7*(J52+J53)/2</f>
        <v>0.78175815198100207</v>
      </c>
      <c r="E53" s="9">
        <f t="shared" si="15"/>
        <v>5.5413709662789365</v>
      </c>
      <c r="F53" s="9">
        <f t="shared" si="6"/>
        <v>5.5949950353816877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14.809531568748817</v>
      </c>
      <c r="J53">
        <f t="shared" si="9"/>
        <v>3.6313496222473973</v>
      </c>
      <c r="K53">
        <f t="shared" si="9"/>
        <v>14.357420562439881</v>
      </c>
      <c r="L53">
        <f t="shared" si="10"/>
        <v>-1.5888634103634391</v>
      </c>
      <c r="M53">
        <f t="shared" si="11"/>
        <v>-38.455956454730554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1.9124118066541294</v>
      </c>
      <c r="B54">
        <f t="shared" si="3"/>
        <v>1.9124118066541294</v>
      </c>
      <c r="C54" s="9">
        <f t="shared" si="4"/>
        <v>0.17500000000000007</v>
      </c>
      <c r="D54" s="9">
        <f t="shared" si="15"/>
        <v>0.80351765017309995</v>
      </c>
      <c r="E54" s="9">
        <f t="shared" si="15"/>
        <v>5.6268232824373907</v>
      </c>
      <c r="F54" s="9">
        <f t="shared" si="6"/>
        <v>5.684981365463976</v>
      </c>
      <c r="G54" s="10">
        <f t="shared" si="16"/>
        <v>8.6666666666666607</v>
      </c>
      <c r="H54" s="5">
        <f t="shared" si="16"/>
        <v>7.5</v>
      </c>
      <c r="I54">
        <f t="shared" si="8"/>
        <v>14.583579068475149</v>
      </c>
      <c r="J54">
        <f t="shared" si="9"/>
        <v>3.6218164417852168</v>
      </c>
      <c r="K54">
        <f t="shared" si="9"/>
        <v>14.126684823711498</v>
      </c>
      <c r="L54">
        <f t="shared" si="10"/>
        <v>-1.5605142336926037</v>
      </c>
      <c r="M54">
        <f t="shared" si="11"/>
        <v>-38.260695197458716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1.8907089972596247</v>
      </c>
      <c r="B55">
        <f t="shared" si="3"/>
        <v>1.8907089972596247</v>
      </c>
      <c r="C55" s="9">
        <f t="shared" si="4"/>
        <v>0.18000000000000008</v>
      </c>
      <c r="D55" s="9">
        <f t="shared" si="15"/>
        <v>0.82522045956760481</v>
      </c>
      <c r="E55" s="9">
        <f t="shared" si="15"/>
        <v>5.7108946988661051</v>
      </c>
      <c r="F55" s="9">
        <f t="shared" si="6"/>
        <v>5.7738194523888637</v>
      </c>
      <c r="G55" s="10">
        <f t="shared" si="16"/>
        <v>8.6666666666666607</v>
      </c>
      <c r="H55" s="5">
        <f t="shared" si="16"/>
        <v>7.5</v>
      </c>
      <c r="I55">
        <f t="shared" si="8"/>
        <v>14.358961720226455</v>
      </c>
      <c r="J55">
        <f t="shared" si="9"/>
        <v>3.6124533563830612</v>
      </c>
      <c r="K55">
        <f t="shared" si="9"/>
        <v>13.897120652526747</v>
      </c>
      <c r="L55">
        <f t="shared" si="10"/>
        <v>-1.5325069885759095</v>
      </c>
      <c r="M55">
        <f t="shared" si="11"/>
        <v>-38.069559726314012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1.8690618622471207</v>
      </c>
      <c r="B56">
        <f t="shared" si="3"/>
        <v>1.8690618622471207</v>
      </c>
      <c r="C56" s="9">
        <f t="shared" si="4"/>
        <v>0.18500000000000008</v>
      </c>
      <c r="D56" s="9">
        <f t="shared" si="15"/>
        <v>0.84686759458010885</v>
      </c>
      <c r="E56" s="9">
        <f t="shared" si="15"/>
        <v>5.7935921707061917</v>
      </c>
      <c r="F56" s="9">
        <f t="shared" si="6"/>
        <v>5.8615205360657079</v>
      </c>
      <c r="G56" s="10">
        <f t="shared" si="16"/>
        <v>8.6666666666666607</v>
      </c>
      <c r="H56" s="5">
        <f t="shared" si="16"/>
        <v>7.5</v>
      </c>
      <c r="I56">
        <f t="shared" si="8"/>
        <v>14.135661294212143</v>
      </c>
      <c r="J56">
        <f t="shared" si="9"/>
        <v>3.6032583144516059</v>
      </c>
      <c r="K56">
        <f t="shared" si="9"/>
        <v>13.668703294168862</v>
      </c>
      <c r="L56">
        <f t="shared" si="10"/>
        <v>-1.5048343831386195</v>
      </c>
      <c r="M56">
        <f t="shared" si="11"/>
        <v>-37.882481850298845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1.8474693993793074</v>
      </c>
      <c r="B57">
        <f t="shared" si="3"/>
        <v>1.8474693993793074</v>
      </c>
      <c r="C57" s="9">
        <f t="shared" si="4"/>
        <v>0.19000000000000009</v>
      </c>
      <c r="D57" s="9">
        <f t="shared" si="15"/>
        <v>0.86846005744792198</v>
      </c>
      <c r="E57" s="9">
        <f t="shared" si="15"/>
        <v>5.8749225057978993</v>
      </c>
      <c r="F57" s="9">
        <f t="shared" si="6"/>
        <v>5.9480956194024683</v>
      </c>
      <c r="G57" s="10">
        <f t="shared" si="16"/>
        <v>8.6666666666666607</v>
      </c>
      <c r="H57" s="5">
        <f t="shared" si="16"/>
        <v>7.5</v>
      </c>
      <c r="I57">
        <f t="shared" si="8"/>
        <v>13.91366034433881</v>
      </c>
      <c r="J57">
        <f t="shared" si="9"/>
        <v>3.5942293081527743</v>
      </c>
      <c r="K57">
        <f t="shared" si="9"/>
        <v>13.441408403067069</v>
      </c>
      <c r="L57">
        <f t="shared" si="10"/>
        <v>-1.4774893402330702</v>
      </c>
      <c r="M57">
        <f t="shared" si="11"/>
        <v>-37.699395274086577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1.8259306183385151</v>
      </c>
      <c r="B58">
        <f t="shared" si="3"/>
        <v>1.8259306183385151</v>
      </c>
      <c r="C58" s="9">
        <f t="shared" si="4"/>
        <v>0.19500000000000009</v>
      </c>
      <c r="D58" s="9">
        <f t="shared" si="15"/>
        <v>0.88999883848871442</v>
      </c>
      <c r="E58" s="9">
        <f t="shared" si="15"/>
        <v>5.954892367101368</v>
      </c>
      <c r="F58" s="9">
        <f t="shared" si="6"/>
        <v>6.0335554729520089</v>
      </c>
      <c r="G58" s="10">
        <f t="shared" si="16"/>
        <v>8.6666666666666607</v>
      </c>
      <c r="H58" s="5">
        <f t="shared" si="16"/>
        <v>7.5</v>
      </c>
      <c r="I58">
        <f t="shared" si="8"/>
        <v>13.692942222775239</v>
      </c>
      <c r="J58">
        <f t="shared" si="9"/>
        <v>3.5853643721113757</v>
      </c>
      <c r="K58">
        <f t="shared" si="9"/>
        <v>13.215212031422549</v>
      </c>
      <c r="L58">
        <f t="shared" si="10"/>
        <v>-1.4504649943152326</v>
      </c>
      <c r="M58">
        <f t="shared" si="11"/>
        <v>-37.520235543904839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1.8044445404757443</v>
      </c>
      <c r="B59">
        <f t="shared" si="3"/>
        <v>1.8044445404757443</v>
      </c>
      <c r="C59" s="9">
        <f t="shared" si="4"/>
        <v>0.20000000000000009</v>
      </c>
      <c r="D59" s="9">
        <f t="shared" si="15"/>
        <v>0.91148491635148499</v>
      </c>
      <c r="E59" s="9">
        <f t="shared" si="15"/>
        <v>6.0335082750501128</v>
      </c>
      <c r="F59" s="9">
        <f t="shared" si="6"/>
        <v>6.1179106394252418</v>
      </c>
      <c r="G59" s="10">
        <f t="shared" si="16"/>
        <v>8.6666666666666607</v>
      </c>
      <c r="H59" s="5">
        <f t="shared" si="16"/>
        <v>7.5</v>
      </c>
      <c r="I59">
        <f t="shared" si="8"/>
        <v>13.47349109700901</v>
      </c>
      <c r="J59">
        <f t="shared" si="9"/>
        <v>3.5766615821454844</v>
      </c>
      <c r="K59">
        <f t="shared" si="9"/>
        <v>12.990090618159121</v>
      </c>
      <c r="L59">
        <f t="shared" si="10"/>
        <v>-1.4237546887225601</v>
      </c>
      <c r="M59">
        <f t="shared" si="11"/>
        <v>-37.344939995234554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1.7830101985672684</v>
      </c>
      <c r="B60">
        <f t="shared" si="3"/>
        <v>1.7830101985672684</v>
      </c>
      <c r="C60" s="9">
        <f t="shared" si="4"/>
        <v>0.2050000000000001</v>
      </c>
      <c r="D60" s="9">
        <f t="shared" si="15"/>
        <v>0.93291925825996092</v>
      </c>
      <c r="E60" s="9">
        <f t="shared" si="15"/>
        <v>6.1107766098391529</v>
      </c>
      <c r="F60" s="9">
        <f t="shared" si="6"/>
        <v>6.2011714380751233</v>
      </c>
      <c r="G60" s="10">
        <f t="shared" si="16"/>
        <v>8.6666666666666607</v>
      </c>
      <c r="H60" s="5">
        <f t="shared" si="16"/>
        <v>7.5</v>
      </c>
      <c r="I60">
        <f t="shared" si="8"/>
        <v>13.255291969592388</v>
      </c>
      <c r="J60">
        <f t="shared" si="9"/>
        <v>3.5681190540131489</v>
      </c>
      <c r="K60">
        <f t="shared" si="9"/>
        <v>12.766020978187713</v>
      </c>
      <c r="L60">
        <f t="shared" si="10"/>
        <v>-1.3973519733658779</v>
      </c>
      <c r="M60">
        <f t="shared" si="11"/>
        <v>-37.173447702238875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1.7616266365787103</v>
      </c>
      <c r="B61">
        <f t="shared" si="3"/>
        <v>1.7616266365787103</v>
      </c>
      <c r="C61" s="9">
        <f t="shared" si="4"/>
        <v>0.2100000000000001</v>
      </c>
      <c r="D61" s="9">
        <f t="shared" si="15"/>
        <v>0.9543028202485192</v>
      </c>
      <c r="E61" s="9">
        <f t="shared" si="15"/>
        <v>6.1867036136496392</v>
      </c>
      <c r="F61" s="9">
        <f t="shared" si="6"/>
        <v>6.2833479689553364</v>
      </c>
      <c r="G61" s="10">
        <f t="shared" si="16"/>
        <v>8.6666666666666607</v>
      </c>
      <c r="H61" s="5">
        <f t="shared" si="16"/>
        <v>7.5</v>
      </c>
      <c r="I61">
        <f t="shared" si="8"/>
        <v>13.038330700798406</v>
      </c>
      <c r="J61">
        <f t="shared" si="9"/>
        <v>3.5597349421729536</v>
      </c>
      <c r="K61">
        <f t="shared" si="9"/>
        <v>12.542980291974279</v>
      </c>
      <c r="L61">
        <f t="shared" si="10"/>
        <v>-1.37125060285061</v>
      </c>
      <c r="M61">
        <f t="shared" si="11"/>
        <v>-37.005699428838369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1.7402929094365238</v>
      </c>
      <c r="B62">
        <f t="shared" si="3"/>
        <v>1.7402929094365238</v>
      </c>
      <c r="C62" s="9">
        <f t="shared" si="4"/>
        <v>0.21500000000000011</v>
      </c>
      <c r="D62" s="9">
        <f t="shared" si="15"/>
        <v>0.9756365473907056</v>
      </c>
      <c r="E62" s="9">
        <f t="shared" si="15"/>
        <v>6.2612953928117658</v>
      </c>
      <c r="F62" s="9">
        <f t="shared" si="6"/>
        <v>6.3644501170573919</v>
      </c>
      <c r="G62" s="10">
        <f t="shared" si="16"/>
        <v>8.6666666666666607</v>
      </c>
      <c r="H62" s="5">
        <f t="shared" si="16"/>
        <v>7.5</v>
      </c>
      <c r="I62">
        <f t="shared" si="8"/>
        <v>12.822594034433939</v>
      </c>
      <c r="J62">
        <f t="shared" si="9"/>
        <v>3.5515074385558498</v>
      </c>
      <c r="K62">
        <f t="shared" si="9"/>
        <v>12.320946095401249</v>
      </c>
      <c r="L62">
        <f t="shared" si="10"/>
        <v>-1.3454445350454325</v>
      </c>
      <c r="M62">
        <f t="shared" si="11"/>
        <v>-36.841637581349886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1.7190080828068195</v>
      </c>
      <c r="B63">
        <f t="shared" si="3"/>
        <v>1.7190080828068195</v>
      </c>
      <c r="C63" s="9">
        <f t="shared" si="4"/>
        <v>0.22000000000000011</v>
      </c>
      <c r="D63" s="9">
        <f t="shared" si="15"/>
        <v>0.99692137402040992</v>
      </c>
      <c r="E63" s="9">
        <f t="shared" si="15"/>
        <v>6.3345579199077093</v>
      </c>
      <c r="F63" s="9">
        <f t="shared" si="6"/>
        <v>6.4444875563296984</v>
      </c>
      <c r="G63" s="10">
        <f t="shared" si="16"/>
        <v>8.6666666666666607</v>
      </c>
      <c r="H63" s="5">
        <f t="shared" si="16"/>
        <v>7.5</v>
      </c>
      <c r="I63">
        <f t="shared" si="8"/>
        <v>12.608069627085623</v>
      </c>
      <c r="J63">
        <f t="shared" si="9"/>
        <v>3.5434347713455772</v>
      </c>
      <c r="K63">
        <f t="shared" si="9"/>
        <v>12.099896269913149</v>
      </c>
      <c r="L63">
        <f t="shared" si="10"/>
        <v>-1.3199279301195339</v>
      </c>
      <c r="M63">
        <f t="shared" si="11"/>
        <v>-36.681206162607793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1.6977712328814882</v>
      </c>
      <c r="B64">
        <f t="shared" si="3"/>
        <v>1.6977712328814882</v>
      </c>
      <c r="C64" s="9">
        <f t="shared" si="4"/>
        <v>0.22500000000000012</v>
      </c>
      <c r="D64" s="9">
        <f t="shared" si="15"/>
        <v>1.0181582239457412</v>
      </c>
      <c r="E64" s="9">
        <f t="shared" si="15"/>
        <v>6.406497035816261</v>
      </c>
      <c r="F64" s="9">
        <f t="shared" si="6"/>
        <v>6.5234697535820398</v>
      </c>
      <c r="G64" s="10">
        <f t="shared" si="16"/>
        <v>8.6666666666666607</v>
      </c>
      <c r="H64" s="5">
        <f t="shared" si="16"/>
        <v>7.5</v>
      </c>
      <c r="I64">
        <f t="shared" si="8"/>
        <v>12.394746081106945</v>
      </c>
      <c r="J64">
        <f t="shared" si="9"/>
        <v>3.5355152037648598</v>
      </c>
      <c r="K64">
        <f t="shared" si="9"/>
        <v>11.879809032937501</v>
      </c>
      <c r="L64">
        <f t="shared" si="10"/>
        <v>-1.2946951500730521</v>
      </c>
      <c r="M64">
        <f t="shared" si="11"/>
        <v>-36.524350727486549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1.6765814461716004</v>
      </c>
      <c r="B65">
        <f t="shared" si="3"/>
        <v>1.6765814461716004</v>
      </c>
      <c r="C65" s="9">
        <f t="shared" si="4"/>
        <v>0.23000000000000012</v>
      </c>
      <c r="D65" s="9">
        <f t="shared" si="15"/>
        <v>1.039348010655629</v>
      </c>
      <c r="E65" s="9">
        <f t="shared" si="15"/>
        <v>6.4771184517007914</v>
      </c>
      <c r="F65" s="9">
        <f t="shared" si="6"/>
        <v>6.6014059722787843</v>
      </c>
      <c r="G65" s="10">
        <f t="shared" si="16"/>
        <v>8.6666666666666607</v>
      </c>
      <c r="H65" s="5">
        <f t="shared" si="16"/>
        <v>7.5</v>
      </c>
      <c r="I65">
        <f t="shared" si="8"/>
        <v>12.182612981691188</v>
      </c>
      <c r="J65">
        <f t="shared" si="9"/>
        <v>3.5277470328644216</v>
      </c>
      <c r="K65">
        <f t="shared" si="9"/>
        <v>11.660662928572583</v>
      </c>
      <c r="L65">
        <f t="shared" si="10"/>
        <v>-1.2697407587890419</v>
      </c>
      <c r="M65">
        <f t="shared" si="11"/>
        <v>-36.37101833974387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1.6554378193080721</v>
      </c>
      <c r="B66">
        <f t="shared" si="3"/>
        <v>1.6554378193080721</v>
      </c>
      <c r="C66" s="9">
        <f t="shared" si="4"/>
        <v>0.23500000000000013</v>
      </c>
      <c r="D66" s="9">
        <f t="shared" si="15"/>
        <v>1.0604916375191573</v>
      </c>
      <c r="E66" s="9">
        <f t="shared" si="15"/>
        <v>6.5464277509421116</v>
      </c>
      <c r="F66" s="9">
        <f t="shared" si="6"/>
        <v>6.6783052762239956</v>
      </c>
      <c r="G66" s="10">
        <f t="shared" si="16"/>
        <v>8.6666666666666607</v>
      </c>
      <c r="H66" s="5">
        <f t="shared" si="16"/>
        <v>7.5</v>
      </c>
      <c r="I66">
        <f t="shared" si="8"/>
        <v>11.971660938415958</v>
      </c>
      <c r="J66">
        <f t="shared" si="9"/>
        <v>3.5201285883116875</v>
      </c>
      <c r="K66">
        <f t="shared" si="9"/>
        <v>11.442436818534119</v>
      </c>
      <c r="L66">
        <f t="shared" si="10"/>
        <v>-1.2450595226395245</v>
      </c>
      <c r="M66">
        <f t="shared" si="11"/>
        <v>-36.221157530103149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1.6343394588496094</v>
      </c>
      <c r="B67">
        <f t="shared" si="3"/>
        <v>1.6343394588496094</v>
      </c>
      <c r="C67" s="9">
        <f t="shared" si="4"/>
        <v>0.24000000000000013</v>
      </c>
      <c r="D67" s="9">
        <f t="shared" si="15"/>
        <v>1.08158999797762</v>
      </c>
      <c r="E67" s="9">
        <f t="shared" si="15"/>
        <v>6.6144303910177742</v>
      </c>
      <c r="F67" s="9">
        <f t="shared" si="6"/>
        <v>6.754176533141532</v>
      </c>
      <c r="G67" s="10">
        <f t="shared" si="16"/>
        <v>8.6666666666666607</v>
      </c>
      <c r="H67" s="5">
        <f t="shared" si="16"/>
        <v>7.5</v>
      </c>
      <c r="I67">
        <f t="shared" si="8"/>
        <v>11.761881631690811</v>
      </c>
      <c r="J67">
        <f t="shared" si="9"/>
        <v>3.5126582311758505</v>
      </c>
      <c r="K67">
        <f t="shared" si="9"/>
        <v>11.225109873353501</v>
      </c>
      <c r="L67">
        <f t="shared" si="10"/>
        <v>-1.2206464116828355</v>
      </c>
      <c r="M67">
        <f t="shared" si="11"/>
        <v>-36.074718255492755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1.6132854810979647</v>
      </c>
      <c r="B68">
        <f t="shared" si="3"/>
        <v>1.6132854810979647</v>
      </c>
      <c r="C68" s="9">
        <f t="shared" si="4"/>
        <v>0.24500000000000013</v>
      </c>
      <c r="D68" s="9">
        <f t="shared" si="15"/>
        <v>1.1026439757292648</v>
      </c>
      <c r="E68" s="9">
        <f t="shared" si="15"/>
        <v>6.681131705329296</v>
      </c>
      <c r="F68" s="9">
        <f t="shared" si="6"/>
        <v>6.8290284181530696</v>
      </c>
      <c r="G68" s="10">
        <f t="shared" si="16"/>
        <v>8.6666666666666607</v>
      </c>
      <c r="H68" s="5">
        <f t="shared" si="16"/>
        <v>7.5</v>
      </c>
      <c r="I68">
        <f t="shared" si="8"/>
        <v>11.553267864591337</v>
      </c>
      <c r="J68">
        <f t="shared" si="9"/>
        <v>3.5053343527057534</v>
      </c>
      <c r="K68">
        <f t="shared" si="9"/>
        <v>11.008661563820544</v>
      </c>
      <c r="L68">
        <f t="shared" si="10"/>
        <v>-1.1964966014947267</v>
      </c>
      <c r="M68">
        <f t="shared" si="11"/>
        <v>-35.93165185935819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1.5922750119205571</v>
      </c>
      <c r="B69">
        <f t="shared" si="3"/>
        <v>1.5922750119205571</v>
      </c>
      <c r="C69" s="9">
        <f t="shared" si="4"/>
        <v>0.25000000000000011</v>
      </c>
      <c r="D69" s="9">
        <f t="shared" ref="D69:E84" si="17">D68+$C$7*(J68+J69)/2</f>
        <v>1.1236544449066723</v>
      </c>
      <c r="E69" s="9">
        <f t="shared" si="17"/>
        <v>6.7465369049787505</v>
      </c>
      <c r="F69" s="9">
        <f t="shared" si="6"/>
        <v>6.9028694171569196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11.345813620621204</v>
      </c>
      <c r="J69">
        <f t="shared" si="9"/>
        <v>3.4981553730967851</v>
      </c>
      <c r="K69">
        <f t="shared" si="9"/>
        <v>10.793071652664395</v>
      </c>
      <c r="L69">
        <f t="shared" si="10"/>
        <v>-1.1726054756814994</v>
      </c>
      <c r="M69">
        <f t="shared" si="11"/>
        <v>-35.791911032960535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1.5713071865805386</v>
      </c>
      <c r="B70">
        <f t="shared" si="3"/>
        <v>1.5713071865805386</v>
      </c>
      <c r="C70" s="9">
        <f t="shared" si="4"/>
        <v>0.25500000000000012</v>
      </c>
      <c r="D70" s="9">
        <f t="shared" si="17"/>
        <v>1.1446222702466908</v>
      </c>
      <c r="E70" s="9">
        <f t="shared" si="17"/>
        <v>6.810651080496144</v>
      </c>
      <c r="F70" s="9">
        <f t="shared" si="6"/>
        <v>6.9757078301103617</v>
      </c>
      <c r="G70" s="10">
        <f t="shared" si="18"/>
        <v>8.6666666666666607</v>
      </c>
      <c r="H70" s="5">
        <f t="shared" si="18"/>
        <v>7.5</v>
      </c>
      <c r="I70">
        <f t="shared" si="8"/>
        <v>11.13951412800934</v>
      </c>
      <c r="J70">
        <f t="shared" si="9"/>
        <v>3.4911197402426963</v>
      </c>
      <c r="K70">
        <f t="shared" si="9"/>
        <v>10.578320186466632</v>
      </c>
      <c r="L70">
        <f t="shared" si="10"/>
        <v>-1.148968629130021</v>
      </c>
      <c r="M70">
        <f t="shared" si="11"/>
        <v>-35.655449777571384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1.5503811495744066</v>
      </c>
      <c r="B71">
        <f t="shared" si="3"/>
        <v>1.5503811495744066</v>
      </c>
      <c r="C71" s="9">
        <f t="shared" si="4"/>
        <v>0.26000000000000012</v>
      </c>
      <c r="D71" s="9">
        <f t="shared" si="17"/>
        <v>1.1655483072528228</v>
      </c>
      <c r="E71" s="9">
        <f t="shared" si="17"/>
        <v>6.8734792035189471</v>
      </c>
      <c r="F71" s="9">
        <f t="shared" si="6"/>
        <v>7.0475517742181273</v>
      </c>
      <c r="G71" s="10">
        <f t="shared" si="18"/>
        <v>8.6666666666666607</v>
      </c>
      <c r="H71" s="5">
        <f t="shared" si="18"/>
        <v>7.5</v>
      </c>
      <c r="I71">
        <f t="shared" si="8"/>
        <v>10.934365931223368</v>
      </c>
      <c r="J71">
        <f t="shared" si="9"/>
        <v>3.4842259284679162</v>
      </c>
      <c r="K71">
        <f t="shared" si="9"/>
        <v>10.364387487801205</v>
      </c>
      <c r="L71">
        <f t="shared" si="10"/>
        <v>-1.1255818720568072</v>
      </c>
      <c r="M71">
        <f t="shared" si="11"/>
        <v>-35.522223367470083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1.5294960544772962</v>
      </c>
      <c r="B72">
        <f t="shared" si="3"/>
        <v>1.5294960544772962</v>
      </c>
      <c r="C72" s="9">
        <f t="shared" si="4"/>
        <v>0.26500000000000012</v>
      </c>
      <c r="D72" s="9">
        <f t="shared" si="17"/>
        <v>1.1864334023499332</v>
      </c>
      <c r="E72" s="9">
        <f t="shared" si="17"/>
        <v>6.9350261284251395</v>
      </c>
      <c r="F72" s="9">
        <f t="shared" si="6"/>
        <v>7.1184091870296013</v>
      </c>
      <c r="G72" s="10">
        <f t="shared" si="18"/>
        <v>8.6666666666666607</v>
      </c>
      <c r="H72" s="5">
        <f t="shared" si="18"/>
        <v>7.5</v>
      </c>
      <c r="I72">
        <f t="shared" si="8"/>
        <v>10.730366970464054</v>
      </c>
      <c r="J72">
        <f t="shared" si="9"/>
        <v>3.4774724372355754</v>
      </c>
      <c r="K72">
        <f t="shared" si="9"/>
        <v>10.151254147596385</v>
      </c>
      <c r="L72">
        <f t="shared" si="10"/>
        <v>-1.1024412349266361</v>
      </c>
      <c r="M72">
        <f t="shared" si="11"/>
        <v>-35.392188313643899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1.5086510637961115</v>
      </c>
      <c r="B73">
        <f t="shared" si="3"/>
        <v>1.5086510637961115</v>
      </c>
      <c r="C73" s="9">
        <f t="shared" si="4"/>
        <v>0.27000000000000013</v>
      </c>
      <c r="D73" s="9">
        <f t="shared" si="17"/>
        <v>1.2072783930311179</v>
      </c>
      <c r="E73" s="9">
        <f t="shared" si="17"/>
        <v>6.9952965939210721</v>
      </c>
      <c r="F73" s="9">
        <f t="shared" si="6"/>
        <v>7.188287829447142</v>
      </c>
      <c r="G73" s="10">
        <f t="shared" si="18"/>
        <v>8.6666666666666607</v>
      </c>
      <c r="H73" s="5">
        <f t="shared" si="18"/>
        <v>7.5</v>
      </c>
      <c r="I73">
        <f t="shared" si="8"/>
        <v>10.527516669999752</v>
      </c>
      <c r="J73">
        <f t="shared" si="9"/>
        <v>3.4708577898260158</v>
      </c>
      <c r="K73">
        <f t="shared" si="9"/>
        <v>9.9389010177145209</v>
      </c>
      <c r="L73">
        <f t="shared" si="10"/>
        <v>-1.0795429743204563</v>
      </c>
      <c r="M73">
        <f t="shared" si="11"/>
        <v>-35.265302328084715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1.4878453488306931</v>
      </c>
      <c r="B74">
        <f t="shared" si="3"/>
        <v>1.4878453488306931</v>
      </c>
      <c r="C74" s="9">
        <f t="shared" si="4"/>
        <v>0.27500000000000013</v>
      </c>
      <c r="D74" s="9">
        <f t="shared" si="17"/>
        <v>1.2280841079965363</v>
      </c>
      <c r="E74" s="9">
        <f t="shared" si="17"/>
        <v>7.054295224585454</v>
      </c>
      <c r="F74" s="9">
        <f t="shared" si="6"/>
        <v>7.2571952886479139</v>
      </c>
      <c r="G74" s="10">
        <f t="shared" si="18"/>
        <v>8.6666666666666607</v>
      </c>
      <c r="H74" s="5">
        <f t="shared" si="18"/>
        <v>7.5</v>
      </c>
      <c r="I74">
        <f t="shared" si="8"/>
        <v>10.325816036306504</v>
      </c>
      <c r="J74">
        <f t="shared" si="9"/>
        <v>3.4643805319800931</v>
      </c>
      <c r="K74">
        <f t="shared" si="9"/>
        <v>9.727309203746012</v>
      </c>
      <c r="L74">
        <f t="shared" si="10"/>
        <v>-1.0568835798428275</v>
      </c>
      <c r="M74">
        <f t="shared" si="11"/>
        <v>-35.141524288568036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1.4670780895432496</v>
      </c>
      <c r="B75">
        <f t="shared" si="3"/>
        <v>1.4670780895432496</v>
      </c>
      <c r="C75" s="9">
        <f t="shared" si="4"/>
        <v>0.28000000000000014</v>
      </c>
      <c r="D75" s="9">
        <f t="shared" si="17"/>
        <v>1.2488513672839798</v>
      </c>
      <c r="E75" s="9">
        <f t="shared" si="17"/>
        <v>7.1120265323707361</v>
      </c>
      <c r="F75" s="9">
        <f t="shared" si="6"/>
        <v>7.3251389809214515</v>
      </c>
      <c r="G75" s="10">
        <f t="shared" si="18"/>
        <v>8.6666666666666607</v>
      </c>
      <c r="H75" s="5">
        <f t="shared" si="18"/>
        <v>7.5</v>
      </c>
      <c r="I75">
        <f t="shared" si="8"/>
        <v>10.125267767099865</v>
      </c>
      <c r="J75">
        <f t="shared" si="9"/>
        <v>3.4580392305010363</v>
      </c>
      <c r="K75">
        <f t="shared" si="9"/>
        <v>9.5164600580146033</v>
      </c>
      <c r="L75">
        <f t="shared" si="10"/>
        <v>-1.0344597821709565</v>
      </c>
      <c r="M75">
        <f t="shared" si="11"/>
        <v>-35.020814203789712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1.4463484744363224</v>
      </c>
      <c r="B76">
        <f t="shared" si="3"/>
        <v>1.4463484744363224</v>
      </c>
      <c r="C76" s="9">
        <f t="shared" si="4"/>
        <v>0.28500000000000014</v>
      </c>
      <c r="D76" s="9">
        <f t="shared" si="17"/>
        <v>1.269580982390907</v>
      </c>
      <c r="E76" s="9">
        <f t="shared" si="17"/>
        <v>7.1684949180631552</v>
      </c>
      <c r="F76" s="9">
        <f t="shared" si="6"/>
        <v>7.392126154425168</v>
      </c>
      <c r="G76" s="10">
        <f t="shared" si="18"/>
        <v>8.6666666666666607</v>
      </c>
      <c r="H76" s="5">
        <f t="shared" si="18"/>
        <v>7.5</v>
      </c>
      <c r="I76">
        <f t="shared" si="8"/>
        <v>9.9258763724807295</v>
      </c>
      <c r="J76">
        <f t="shared" si="9"/>
        <v>3.4518324718080104</v>
      </c>
      <c r="K76">
        <f t="shared" si="9"/>
        <v>9.3063351727918651</v>
      </c>
      <c r="L76">
        <f t="shared" si="10"/>
        <v>-1.0122685623607059</v>
      </c>
      <c r="M76">
        <f t="shared" si="11"/>
        <v>-34.903133178724225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1.4256557004395969</v>
      </c>
      <c r="B77">
        <f t="shared" si="3"/>
        <v>1.4256557004395969</v>
      </c>
      <c r="C77" s="9">
        <f t="shared" si="4"/>
        <v>0.29000000000000015</v>
      </c>
      <c r="D77" s="9">
        <f t="shared" si="17"/>
        <v>1.2902737563876325</v>
      </c>
      <c r="E77" s="9">
        <f t="shared" si="17"/>
        <v>7.2237046727026897</v>
      </c>
      <c r="F77" s="9">
        <f t="shared" si="6"/>
        <v>7.4581638918598658</v>
      </c>
      <c r="G77" s="10">
        <f t="shared" si="18"/>
        <v>8.6666666666666607</v>
      </c>
      <c r="H77" s="5">
        <f t="shared" si="18"/>
        <v>7.5</v>
      </c>
      <c r="I77">
        <f t="shared" si="8"/>
        <v>9.7276483095712631</v>
      </c>
      <c r="J77">
        <f t="shared" si="9"/>
        <v>3.445758860433846</v>
      </c>
      <c r="K77">
        <f t="shared" si="9"/>
        <v>9.0969163737195196</v>
      </c>
      <c r="L77">
        <f t="shared" si="10"/>
        <v>-0.99030716253998241</v>
      </c>
      <c r="M77">
        <f t="shared" si="11"/>
        <v>-34.788443380053423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1.4049989728059196</v>
      </c>
      <c r="B78">
        <f t="shared" si="3"/>
        <v>1.4049989728059196</v>
      </c>
      <c r="C78" s="9">
        <f t="shared" si="4"/>
        <v>0.29500000000000015</v>
      </c>
      <c r="D78" s="9">
        <f t="shared" si="17"/>
        <v>1.3109304840213098</v>
      </c>
      <c r="E78" s="9">
        <f t="shared" si="17"/>
        <v>7.2776599789641656</v>
      </c>
      <c r="F78" s="9">
        <f t="shared" si="6"/>
        <v>7.5232591130672768</v>
      </c>
      <c r="G78" s="10">
        <f t="shared" si="18"/>
        <v>8.6666666666666607</v>
      </c>
      <c r="H78" s="5">
        <f t="shared" si="18"/>
        <v>7.5</v>
      </c>
      <c r="I78">
        <f t="shared" si="8"/>
        <v>9.5305921321910798</v>
      </c>
      <c r="J78">
        <f t="shared" si="9"/>
        <v>3.4398170174586062</v>
      </c>
      <c r="K78">
        <f t="shared" si="9"/>
        <v>8.8881857134391993</v>
      </c>
      <c r="L78">
        <f t="shared" si="10"/>
        <v>-0.96857309813687498</v>
      </c>
      <c r="M78">
        <f t="shared" si="11"/>
        <v>-34.67670800149773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1.3843775050169345</v>
      </c>
      <c r="B79">
        <f t="shared" si="3"/>
        <v>1.3843775050169345</v>
      </c>
      <c r="C79" s="9">
        <f t="shared" si="4"/>
        <v>0.30000000000000016</v>
      </c>
      <c r="D79" s="9">
        <f t="shared" si="17"/>
        <v>1.331551951810295</v>
      </c>
      <c r="E79" s="9">
        <f t="shared" si="17"/>
        <v>7.3303649125007739</v>
      </c>
      <c r="F79" s="9">
        <f t="shared" si="6"/>
        <v>7.5874185775515439</v>
      </c>
      <c r="G79" s="10">
        <f t="shared" si="18"/>
        <v>8.6666666666666607</v>
      </c>
      <c r="H79" s="5">
        <f t="shared" si="18"/>
        <v>7.5</v>
      </c>
      <c r="I79">
        <f t="shared" si="8"/>
        <v>9.3347186573200407</v>
      </c>
      <c r="J79">
        <f t="shared" si="9"/>
        <v>3.434005578869785</v>
      </c>
      <c r="K79">
        <f t="shared" si="9"/>
        <v>8.680125465430212</v>
      </c>
      <c r="L79">
        <f t="shared" si="10"/>
        <v>-0.94706417180901459</v>
      </c>
      <c r="M79">
        <f t="shared" si="11"/>
        <v>-34.567891228860965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1.3637905186988084</v>
      </c>
      <c r="B80">
        <f t="shared" si="3"/>
        <v>1.3637905186988084</v>
      </c>
      <c r="C80" s="9">
        <f t="shared" si="4"/>
        <v>0.30500000000000016</v>
      </c>
      <c r="D80" s="9">
        <f t="shared" si="17"/>
        <v>1.352138938128421</v>
      </c>
      <c r="E80" s="9">
        <f t="shared" si="17"/>
        <v>7.3818234432512355</v>
      </c>
      <c r="F80" s="9">
        <f t="shared" si="6"/>
        <v>7.6506488869265032</v>
      </c>
      <c r="G80" s="10">
        <f t="shared" si="18"/>
        <v>8.6666666666666607</v>
      </c>
      <c r="H80" s="5">
        <f t="shared" si="18"/>
        <v>7.5</v>
      </c>
      <c r="I80">
        <f t="shared" si="8"/>
        <v>9.1400411503157954</v>
      </c>
      <c r="J80">
        <f t="shared" si="9"/>
        <v>3.4283231938389309</v>
      </c>
      <c r="K80">
        <f t="shared" si="9"/>
        <v>8.4727181180570454</v>
      </c>
      <c r="L80">
        <f t="shared" si="10"/>
        <v>-0.92577848926218165</v>
      </c>
      <c r="M80">
        <f t="shared" si="11"/>
        <v>-34.461958204575183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1.3432372435485815</v>
      </c>
      <c r="B81">
        <f t="shared" si="3"/>
        <v>1.3432372435485815</v>
      </c>
      <c r="C81" s="9">
        <f t="shared" si="4"/>
        <v>0.31000000000000016</v>
      </c>
      <c r="D81" s="9">
        <f t="shared" si="17"/>
        <v>1.3726922132786479</v>
      </c>
      <c r="E81" s="9">
        <f t="shared" si="17"/>
        <v>7.4320394367118956</v>
      </c>
      <c r="F81" s="9">
        <f t="shared" si="6"/>
        <v>7.7129564872905405</v>
      </c>
      <c r="G81" s="10">
        <f t="shared" si="18"/>
        <v>8.6666666666666607</v>
      </c>
      <c r="H81" s="5">
        <f t="shared" si="18"/>
        <v>7.5</v>
      </c>
      <c r="I81">
        <f t="shared" si="8"/>
        <v>8.9465755311037967</v>
      </c>
      <c r="J81">
        <f t="shared" si="9"/>
        <v>3.422768522903358</v>
      </c>
      <c r="K81">
        <f t="shared" si="9"/>
        <v>8.265946368829594</v>
      </c>
      <c r="L81">
        <f t="shared" si="10"/>
        <v>-0.90471447717041709</v>
      </c>
      <c r="M81">
        <f t="shared" si="11"/>
        <v>-34.358874991502752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1.3227169172717506</v>
      </c>
      <c r="B82">
        <f t="shared" si="3"/>
        <v>1.3227169172717506</v>
      </c>
      <c r="C82" s="9">
        <f t="shared" si="4"/>
        <v>0.31500000000000017</v>
      </c>
      <c r="D82" s="9">
        <f t="shared" si="17"/>
        <v>1.3932125395554789</v>
      </c>
      <c r="E82" s="9">
        <f t="shared" si="17"/>
        <v>7.4810166551750257</v>
      </c>
      <c r="F82" s="9">
        <f t="shared" si="6"/>
        <v>7.7743476715307098</v>
      </c>
      <c r="G82" s="10">
        <f t="shared" si="18"/>
        <v>8.6666666666666607</v>
      </c>
      <c r="H82" s="5">
        <f t="shared" si="18"/>
        <v>7.5</v>
      </c>
      <c r="I82">
        <f t="shared" si="8"/>
        <v>8.7543406038384699</v>
      </c>
      <c r="J82">
        <f t="shared" si="9"/>
        <v>3.4173402360403355</v>
      </c>
      <c r="K82">
        <f t="shared" si="9"/>
        <v>8.0597931188805774</v>
      </c>
      <c r="L82">
        <f t="shared" si="10"/>
        <v>-0.88387090343713504</v>
      </c>
      <c r="M82">
        <f t="shared" si="11"/>
        <v>-34.258608535717748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1.3022287855317705</v>
      </c>
      <c r="B83">
        <f t="shared" si="3"/>
        <v>1.3022287855317705</v>
      </c>
      <c r="C83" s="9">
        <f t="shared" si="4"/>
        <v>0.32000000000000017</v>
      </c>
      <c r="D83" s="9">
        <f t="shared" si="17"/>
        <v>1.413700671295459</v>
      </c>
      <c r="E83" s="9">
        <f t="shared" si="17"/>
        <v>7.5287587589346661</v>
      </c>
      <c r="F83" s="9">
        <f t="shared" si="6"/>
        <v>7.8348285815577619</v>
      </c>
      <c r="G83" s="10">
        <f t="shared" si="18"/>
        <v>8.6666666666666607</v>
      </c>
      <c r="H83" s="5">
        <f t="shared" si="18"/>
        <v>7.5</v>
      </c>
      <c r="I83">
        <f t="shared" si="8"/>
        <v>8.5633583128494113</v>
      </c>
      <c r="J83">
        <f t="shared" si="9"/>
        <v>3.4120370106197129</v>
      </c>
      <c r="K83">
        <f t="shared" si="9"/>
        <v>7.8542414676662711</v>
      </c>
      <c r="L83">
        <f t="shared" si="10"/>
        <v>-0.86324690006726246</v>
      </c>
      <c r="M83">
        <f t="shared" si="11"/>
        <v>-34.161126627946864</v>
      </c>
      <c r="S83">
        <f t="shared" si="0"/>
        <v>1</v>
      </c>
      <c r="T83" t="b">
        <f t="shared" si="1"/>
        <v>1</v>
      </c>
      <c r="U83" t="b">
        <f t="shared" si="2"/>
        <v>0</v>
      </c>
    </row>
    <row r="84" spans="1:21" x14ac:dyDescent="0.2">
      <c r="A84">
        <f t="shared" si="12"/>
        <v>1.2817721019122534</v>
      </c>
      <c r="B84">
        <f t="shared" si="3"/>
        <v>1.2817721019122534</v>
      </c>
      <c r="C84" s="9">
        <f t="shared" si="4"/>
        <v>0.32500000000000018</v>
      </c>
      <c r="D84" s="9">
        <f t="shared" si="17"/>
        <v>1.434157354914976</v>
      </c>
      <c r="E84" s="9">
        <f t="shared" si="17"/>
        <v>7.5752693074613608</v>
      </c>
      <c r="F84" s="9">
        <f t="shared" si="6"/>
        <v>7.8944052104736109</v>
      </c>
      <c r="G84" s="10">
        <f t="shared" si="18"/>
        <v>8.6666666666666607</v>
      </c>
      <c r="H84" s="5">
        <f t="shared" si="18"/>
        <v>7.5</v>
      </c>
      <c r="I84">
        <f t="shared" si="8"/>
        <v>8.3736540280390948</v>
      </c>
      <c r="J84">
        <f t="shared" si="9"/>
        <v>3.4068575292193093</v>
      </c>
      <c r="K84">
        <f t="shared" si="9"/>
        <v>7.6492747078985897</v>
      </c>
      <c r="L84">
        <f t="shared" si="10"/>
        <v>-0.84284198895454387</v>
      </c>
      <c r="M84">
        <f t="shared" si="11"/>
        <v>-34.066397863300821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1.2613461278927387</v>
      </c>
      <c r="B85">
        <f t="shared" ref="B85:B148" si="22">ABS(D85-$D$11)</f>
        <v>1.2613461278927387</v>
      </c>
      <c r="C85" s="9">
        <f t="shared" ref="C85:C148" si="23">C84+_dt</f>
        <v>0.33000000000000018</v>
      </c>
      <c r="D85" s="9">
        <f t="shared" ref="D85:E100" si="24">D84+$C$7*(J84+J85)/2</f>
        <v>1.4545833289344907</v>
      </c>
      <c r="E85" s="9">
        <f t="shared" si="24"/>
        <v>7.6205517605472126</v>
      </c>
      <c r="F85" s="9">
        <f t="shared" ref="F85:F148" si="25">$O$1*D85^2+$O$2*D85+$O$3</f>
        <v>7.9530834046727721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8.1852568632914444</v>
      </c>
      <c r="J85">
        <f t="shared" ref="J85:K148" si="28">J84+L84*$C$7</f>
        <v>3.4018004772855819</v>
      </c>
      <c r="K85">
        <f t="shared" si="28"/>
        <v>7.4448763207187847</v>
      </c>
      <c r="L85">
        <f t="shared" ref="L85:L148" si="29">-$C$15*I85*J85</f>
        <v>-0.8226561109261129</v>
      </c>
      <c r="M85">
        <f t="shared" ref="M85:M148" si="30">-$C$6-$C$15*I85*K85</f>
        <v>-33.974391598867506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1.2409501328390218</v>
      </c>
      <c r="B86">
        <f t="shared" si="22"/>
        <v>1.2409501328390218</v>
      </c>
      <c r="C86" s="9">
        <f t="shared" si="23"/>
        <v>0.33500000000000019</v>
      </c>
      <c r="D86" s="9">
        <f t="shared" si="24"/>
        <v>1.4749793239882076</v>
      </c>
      <c r="E86" s="9">
        <f t="shared" si="24"/>
        <v>7.6646094794227455</v>
      </c>
      <c r="F86" s="9">
        <f t="shared" si="25"/>
        <v>8.0108688658791571</v>
      </c>
      <c r="G86" s="10">
        <f t="shared" si="26"/>
        <v>8.6666666666666607</v>
      </c>
      <c r="H86" s="5">
        <f t="shared" si="26"/>
        <v>7.5</v>
      </c>
      <c r="I86">
        <f t="shared" si="27"/>
        <v>7.9982000318859612</v>
      </c>
      <c r="J86">
        <f t="shared" si="28"/>
        <v>3.3968645406200251</v>
      </c>
      <c r="K86">
        <f t="shared" si="28"/>
        <v>7.2410299711255792</v>
      </c>
      <c r="L86">
        <f t="shared" si="29"/>
        <v>-0.80268965842846218</v>
      </c>
      <c r="M86">
        <f t="shared" si="30"/>
        <v>-33.88507790866813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1.2205833940091533</v>
      </c>
      <c r="B87">
        <f t="shared" si="22"/>
        <v>1.2205833940091533</v>
      </c>
      <c r="C87" s="9">
        <f t="shared" si="23"/>
        <v>0.34000000000000019</v>
      </c>
      <c r="D87" s="9">
        <f t="shared" si="24"/>
        <v>1.4953460628180761</v>
      </c>
      <c r="E87" s="9">
        <f t="shared" si="24"/>
        <v>7.7074457278471433</v>
      </c>
      <c r="F87" s="9">
        <f t="shared" si="25"/>
        <v>8.0677671531196147</v>
      </c>
      <c r="G87" s="10">
        <f t="shared" si="26"/>
        <v>8.6666666666666607</v>
      </c>
      <c r="H87" s="5">
        <f t="shared" si="26"/>
        <v>7.5</v>
      </c>
      <c r="I87">
        <f t="shared" si="27"/>
        <v>7.812521243391263</v>
      </c>
      <c r="J87">
        <f t="shared" si="28"/>
        <v>3.3920484026694542</v>
      </c>
      <c r="K87">
        <f t="shared" si="28"/>
        <v>7.0377195036735705</v>
      </c>
      <c r="L87">
        <f t="shared" si="29"/>
        <v>-0.78294351228512904</v>
      </c>
      <c r="M87">
        <f t="shared" si="30"/>
        <v>-33.798427535393479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1.2002451965763576</v>
      </c>
      <c r="B88">
        <f t="shared" si="22"/>
        <v>1.2002451965763576</v>
      </c>
      <c r="C88" s="9">
        <f t="shared" si="23"/>
        <v>0.3450000000000002</v>
      </c>
      <c r="D88" s="9">
        <f t="shared" si="24"/>
        <v>1.5156842602508718</v>
      </c>
      <c r="E88" s="9">
        <f t="shared" si="24"/>
        <v>7.7490636731735476</v>
      </c>
      <c r="F88" s="9">
        <f t="shared" si="25"/>
        <v>8.1237836846355087</v>
      </c>
      <c r="G88" s="10">
        <f t="shared" si="26"/>
        <v>8.6666666666666607</v>
      </c>
      <c r="H88" s="5">
        <f t="shared" si="26"/>
        <v>7.5</v>
      </c>
      <c r="I88">
        <f t="shared" si="27"/>
        <v>7.6282631470344358</v>
      </c>
      <c r="J88">
        <f t="shared" si="28"/>
        <v>3.3873507415957436</v>
      </c>
      <c r="K88">
        <f t="shared" si="28"/>
        <v>6.8349289384612097</v>
      </c>
      <c r="L88">
        <f t="shared" si="29"/>
        <v>-0.76341908300673311</v>
      </c>
      <c r="M88">
        <f t="shared" si="30"/>
        <v>-33.714411838237375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1.1799348336702773</v>
      </c>
      <c r="B89">
        <f t="shared" si="22"/>
        <v>1.1799348336702773</v>
      </c>
      <c r="C89" s="9">
        <f t="shared" si="23"/>
        <v>0.3500000000000002</v>
      </c>
      <c r="D89" s="9">
        <f t="shared" si="24"/>
        <v>1.5359946231569521</v>
      </c>
      <c r="E89" s="9">
        <f t="shared" si="24"/>
        <v>7.7894663873912267</v>
      </c>
      <c r="F89" s="9">
        <f t="shared" si="25"/>
        <v>8.1789237397336159</v>
      </c>
      <c r="G89" s="10">
        <f t="shared" si="26"/>
        <v>8.6666666666666607</v>
      </c>
      <c r="H89" s="5">
        <f t="shared" si="26"/>
        <v>7.5</v>
      </c>
      <c r="I89">
        <f t="shared" si="27"/>
        <v>7.4454738271058512</v>
      </c>
      <c r="J89">
        <f t="shared" si="28"/>
        <v>3.3827702270977031</v>
      </c>
      <c r="K89">
        <f t="shared" si="28"/>
        <v>6.6326424674317854</v>
      </c>
      <c r="L89">
        <f t="shared" si="29"/>
        <v>-0.74411835718813979</v>
      </c>
      <c r="M89">
        <f t="shared" si="30"/>
        <v>-33.633002736025638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1.1596516064381204</v>
      </c>
      <c r="B90">
        <f t="shared" si="22"/>
        <v>1.1596516064381204</v>
      </c>
      <c r="C90" s="9">
        <f t="shared" si="23"/>
        <v>0.3550000000000002</v>
      </c>
      <c r="D90" s="9">
        <f t="shared" si="24"/>
        <v>1.556277850389109</v>
      </c>
      <c r="E90" s="9">
        <f t="shared" si="24"/>
        <v>7.8286568481465686</v>
      </c>
      <c r="F90" s="9">
        <f t="shared" si="25"/>
        <v>8.2331924605775093</v>
      </c>
      <c r="G90" s="10">
        <f t="shared" si="26"/>
        <v>8.6666666666666607</v>
      </c>
      <c r="H90" s="5">
        <f t="shared" si="26"/>
        <v>7.5</v>
      </c>
      <c r="I90">
        <f t="shared" si="27"/>
        <v>7.2642073565561338</v>
      </c>
      <c r="J90">
        <f t="shared" si="28"/>
        <v>3.3783055169545744</v>
      </c>
      <c r="K90">
        <f t="shared" si="28"/>
        <v>6.4308444510156315</v>
      </c>
      <c r="L90">
        <f t="shared" si="29"/>
        <v>-0.72504394958480922</v>
      </c>
      <c r="M90">
        <f t="shared" si="30"/>
        <v>-33.554172644697076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1.1393948241274854</v>
      </c>
      <c r="B91">
        <f t="shared" si="22"/>
        <v>1.1393948241274854</v>
      </c>
      <c r="C91" s="9">
        <f t="shared" si="23"/>
        <v>0.36000000000000021</v>
      </c>
      <c r="D91" s="9">
        <f t="shared" si="24"/>
        <v>1.576534632699744</v>
      </c>
      <c r="E91" s="9">
        <f t="shared" si="24"/>
        <v>7.8666379397450577</v>
      </c>
      <c r="F91" s="9">
        <f t="shared" si="25"/>
        <v>8.2865948539206151</v>
      </c>
      <c r="G91" s="10">
        <f t="shared" si="26"/>
        <v>8.6666666666666607</v>
      </c>
      <c r="H91" s="5">
        <f t="shared" si="26"/>
        <v>7.5</v>
      </c>
      <c r="I91">
        <f t="shared" si="27"/>
        <v>7.0845244155610017</v>
      </c>
      <c r="J91">
        <f t="shared" si="28"/>
        <v>3.3739552532570656</v>
      </c>
      <c r="K91">
        <f t="shared" si="28"/>
        <v>6.2295194151474487</v>
      </c>
      <c r="L91">
        <f t="shared" si="29"/>
        <v>-0.70619916151962814</v>
      </c>
      <c r="M91">
        <f t="shared" si="30"/>
        <v>-33.477894408024675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1.1191638041928504</v>
      </c>
      <c r="B92">
        <f t="shared" si="22"/>
        <v>1.1191638041928504</v>
      </c>
      <c r="C92" s="9">
        <f t="shared" si="23"/>
        <v>0.36500000000000021</v>
      </c>
      <c r="D92" s="9">
        <f t="shared" si="24"/>
        <v>1.596765652634379</v>
      </c>
      <c r="E92" s="9">
        <f t="shared" si="24"/>
        <v>7.903412454136598</v>
      </c>
      <c r="F92" s="9">
        <f t="shared" si="25"/>
        <v>8.3391357927820806</v>
      </c>
      <c r="G92" s="10">
        <f t="shared" si="26"/>
        <v>8.6666666666666607</v>
      </c>
      <c r="H92" s="5">
        <f t="shared" si="26"/>
        <v>7.5</v>
      </c>
      <c r="I92">
        <f t="shared" si="27"/>
        <v>6.9064929824505121</v>
      </c>
      <c r="J92">
        <f t="shared" si="28"/>
        <v>3.369718058287948</v>
      </c>
      <c r="K92">
        <f t="shared" si="28"/>
        <v>6.0286520486993007</v>
      </c>
      <c r="L92">
        <f t="shared" si="29"/>
        <v>-0.68758804633074144</v>
      </c>
      <c r="M92">
        <f t="shared" si="30"/>
        <v>-33.404141220265487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1.0989578724279567</v>
      </c>
      <c r="B93">
        <f t="shared" si="22"/>
        <v>1.0989578724279567</v>
      </c>
      <c r="C93" s="9">
        <f t="shared" si="23"/>
        <v>0.37000000000000022</v>
      </c>
      <c r="D93" s="9">
        <f t="shared" si="24"/>
        <v>1.6169715843992727</v>
      </c>
      <c r="E93" s="9">
        <f t="shared" si="24"/>
        <v>7.9389830918868292</v>
      </c>
      <c r="F93" s="9">
        <f t="shared" si="25"/>
        <v>8.3908200180665666</v>
      </c>
      <c r="G93" s="10">
        <f t="shared" si="26"/>
        <v>8.6666666666666607</v>
      </c>
      <c r="H93" s="5">
        <f t="shared" si="26"/>
        <v>7.5</v>
      </c>
      <c r="I93">
        <f t="shared" si="27"/>
        <v>6.7301891049908766</v>
      </c>
      <c r="J93">
        <f t="shared" si="28"/>
        <v>3.3655925300099634</v>
      </c>
      <c r="K93">
        <f t="shared" si="28"/>
        <v>5.8282272013777074</v>
      </c>
      <c r="L93">
        <f t="shared" si="29"/>
        <v>-0.6692154826270228</v>
      </c>
      <c r="M93">
        <f t="shared" si="30"/>
        <v>-33.332886539190881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1.0787763631265843</v>
      </c>
      <c r="B94">
        <f t="shared" si="22"/>
        <v>1.0787763631265843</v>
      </c>
      <c r="C94" s="9">
        <f t="shared" si="23"/>
        <v>0.37500000000000022</v>
      </c>
      <c r="D94" s="9">
        <f t="shared" si="24"/>
        <v>1.6371530937006451</v>
      </c>
      <c r="E94" s="9">
        <f t="shared" si="24"/>
        <v>7.97335246313739</v>
      </c>
      <c r="F94" s="9">
        <f t="shared" si="25"/>
        <v>8.4416521401290652</v>
      </c>
      <c r="G94" s="10">
        <f t="shared" si="26"/>
        <v>8.6666666666666607</v>
      </c>
      <c r="H94" s="5">
        <f t="shared" si="26"/>
        <v>7.5</v>
      </c>
      <c r="I94">
        <f t="shared" si="27"/>
        <v>6.5556977605230413</v>
      </c>
      <c r="J94">
        <f t="shared" si="28"/>
        <v>3.3615772371142012</v>
      </c>
      <c r="K94">
        <f t="shared" si="28"/>
        <v>5.6282298821425618</v>
      </c>
      <c r="L94">
        <f t="shared" si="29"/>
        <v>-0.65108725616633056</v>
      </c>
      <c r="M94">
        <f t="shared" si="30"/>
        <v>-33.2641039876696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1.0586186192745102</v>
      </c>
      <c r="B95">
        <f t="shared" si="22"/>
        <v>1.0586186192745102</v>
      </c>
      <c r="C95" s="9">
        <f t="shared" si="23"/>
        <v>0.38000000000000023</v>
      </c>
      <c r="D95" s="9">
        <f t="shared" si="24"/>
        <v>1.6573108375527192</v>
      </c>
      <c r="E95" s="9">
        <f t="shared" si="24"/>
        <v>8.0065230885584668</v>
      </c>
      <c r="F95" s="9">
        <f t="shared" si="25"/>
        <v>8.4916366402859218</v>
      </c>
      <c r="G95" s="10">
        <f t="shared" si="26"/>
        <v>8.6666666666666607</v>
      </c>
      <c r="H95" s="5">
        <f t="shared" si="26"/>
        <v>7.5</v>
      </c>
      <c r="I95">
        <f t="shared" si="27"/>
        <v>6.3831138138349859</v>
      </c>
      <c r="J95">
        <f t="shared" si="28"/>
        <v>3.3576707135772033</v>
      </c>
      <c r="K95">
        <f t="shared" si="28"/>
        <v>5.4286452582165445</v>
      </c>
      <c r="L95">
        <f t="shared" si="29"/>
        <v>-0.63321015120593505</v>
      </c>
      <c r="M95">
        <f t="shared" si="30"/>
        <v>-33.197767241647249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1.0384839927757687</v>
      </c>
      <c r="B96">
        <f t="shared" si="22"/>
        <v>1.0384839927757687</v>
      </c>
      <c r="C96" s="9">
        <f t="shared" si="23"/>
        <v>0.38500000000000023</v>
      </c>
      <c r="D96" s="9">
        <f t="shared" si="24"/>
        <v>1.6774454640514607</v>
      </c>
      <c r="E96" s="9">
        <f t="shared" si="24"/>
        <v>8.0384974002974161</v>
      </c>
      <c r="F96" s="9">
        <f t="shared" si="25"/>
        <v>8.5407778722732104</v>
      </c>
      <c r="G96" s="10">
        <f t="shared" si="26"/>
        <v>8.6666666666666607</v>
      </c>
      <c r="H96" s="5">
        <f t="shared" si="26"/>
        <v>7.5</v>
      </c>
      <c r="I96">
        <f t="shared" si="27"/>
        <v>6.2125430817780645</v>
      </c>
      <c r="J96">
        <f t="shared" si="28"/>
        <v>3.3538714526699676</v>
      </c>
      <c r="K96">
        <f t="shared" si="28"/>
        <v>5.2294586547666606</v>
      </c>
      <c r="L96">
        <f t="shared" si="29"/>
        <v>-0.6155920521851127</v>
      </c>
      <c r="M96">
        <f t="shared" si="30"/>
        <v>-33.133849901981854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1.0183718447166883</v>
      </c>
      <c r="B97">
        <f t="shared" si="22"/>
        <v>1.0183718447166883</v>
      </c>
      <c r="C97" s="9">
        <f t="shared" si="23"/>
        <v>0.39000000000000024</v>
      </c>
      <c r="D97" s="9">
        <f t="shared" si="24"/>
        <v>1.6975576121105411</v>
      </c>
      <c r="E97" s="9">
        <f t="shared" si="24"/>
        <v>8.0692777429277811</v>
      </c>
      <c r="F97" s="9">
        <f t="shared" si="25"/>
        <v>8.5890800636537641</v>
      </c>
      <c r="G97" s="10">
        <f t="shared" si="26"/>
        <v>8.6666666666666607</v>
      </c>
      <c r="H97" s="5">
        <f t="shared" si="26"/>
        <v>7.5</v>
      </c>
      <c r="I97">
        <f t="shared" si="27"/>
        <v>6.0441035133972756</v>
      </c>
      <c r="J97">
        <f t="shared" si="28"/>
        <v>3.350177900356857</v>
      </c>
      <c r="K97">
        <f t="shared" si="28"/>
        <v>5.0306555553547696</v>
      </c>
      <c r="L97">
        <f t="shared" si="29"/>
        <v>-0.59824205657376528</v>
      </c>
      <c r="M97">
        <f t="shared" si="30"/>
        <v>-33.072325347149203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0.99828154567156546</v>
      </c>
      <c r="B98">
        <f t="shared" si="22"/>
        <v>0.99828154567156546</v>
      </c>
      <c r="C98" s="9">
        <f t="shared" si="23"/>
        <v>0.39500000000000024</v>
      </c>
      <c r="D98" s="9">
        <f t="shared" si="24"/>
        <v>1.717647911155664</v>
      </c>
      <c r="E98" s="9">
        <f t="shared" si="24"/>
        <v>8.0988663744036611</v>
      </c>
      <c r="F98" s="9">
        <f t="shared" si="25"/>
        <v>8.6365473171743012</v>
      </c>
      <c r="G98" s="10">
        <f t="shared" si="26"/>
        <v>8.6666666666666607</v>
      </c>
      <c r="H98" s="5">
        <f t="shared" si="26"/>
        <v>7.5</v>
      </c>
      <c r="I98">
        <f t="shared" si="27"/>
        <v>5.8779264935460889</v>
      </c>
      <c r="J98">
        <f t="shared" si="28"/>
        <v>3.3465884480174144</v>
      </c>
      <c r="K98">
        <f t="shared" si="28"/>
        <v>4.8322216032718748</v>
      </c>
      <c r="L98">
        <f t="shared" si="29"/>
        <v>-0.58117059964001561</v>
      </c>
      <c r="M98">
        <f t="shared" si="30"/>
        <v>-33.013166563319331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0.97821247605425454</v>
      </c>
      <c r="B99">
        <f t="shared" si="22"/>
        <v>0.97821247605425454</v>
      </c>
      <c r="C99" s="9">
        <f t="shared" si="23"/>
        <v>0.40000000000000024</v>
      </c>
      <c r="D99" s="9">
        <f t="shared" si="24"/>
        <v>1.7377169807729749</v>
      </c>
      <c r="E99" s="9">
        <f t="shared" si="24"/>
        <v>8.1272654670251523</v>
      </c>
      <c r="F99" s="9">
        <f t="shared" si="25"/>
        <v>8.6831836120742523</v>
      </c>
      <c r="G99" s="10">
        <f t="shared" si="26"/>
        <v>8.6666666666666607</v>
      </c>
      <c r="H99" s="5">
        <f t="shared" si="26"/>
        <v>7.5</v>
      </c>
      <c r="I99">
        <f t="shared" si="27"/>
        <v>5.7141582763485586</v>
      </c>
      <c r="J99">
        <f t="shared" si="28"/>
        <v>3.3431014244195745</v>
      </c>
      <c r="K99">
        <f t="shared" si="28"/>
        <v>4.6341426038919584</v>
      </c>
      <c r="L99">
        <f t="shared" si="29"/>
        <v>-0.56438959172978687</v>
      </c>
      <c r="M99">
        <f t="shared" si="30"/>
        <v>-32.956345947724962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0.95816402652038812</v>
      </c>
      <c r="B100">
        <f t="shared" si="22"/>
        <v>0.95816402652038812</v>
      </c>
      <c r="C100" s="9">
        <f t="shared" si="23"/>
        <v>0.40500000000000025</v>
      </c>
      <c r="D100" s="9">
        <f t="shared" si="24"/>
        <v>1.7577654303068413</v>
      </c>
      <c r="E100" s="9">
        <f t="shared" si="24"/>
        <v>8.1544771084214442</v>
      </c>
      <c r="F100" s="9">
        <f t="shared" si="25"/>
        <v>8.7289928053482377</v>
      </c>
      <c r="G100" s="10">
        <f t="shared" si="26"/>
        <v>8.6666666666666607</v>
      </c>
      <c r="H100" s="5">
        <f t="shared" si="26"/>
        <v>7.5</v>
      </c>
      <c r="I100">
        <f t="shared" si="27"/>
        <v>5.5529615521219799</v>
      </c>
      <c r="J100">
        <f t="shared" si="28"/>
        <v>3.3397150868691958</v>
      </c>
      <c r="K100">
        <f t="shared" si="28"/>
        <v>4.4364045282056086</v>
      </c>
      <c r="L100">
        <f t="shared" si="29"/>
        <v>-0.54791256838002367</v>
      </c>
      <c r="M100">
        <f t="shared" si="30"/>
        <v>-32.901835080596832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0.93813559842540384</v>
      </c>
      <c r="B101">
        <f t="shared" si="22"/>
        <v>0.93813559842540384</v>
      </c>
      <c r="C101" s="9">
        <f t="shared" si="23"/>
        <v>0.41000000000000025</v>
      </c>
      <c r="D101" s="9">
        <f t="shared" ref="D101:E116" si="32">D100+$C$7*(J100+J101)/2</f>
        <v>1.7777938584018256</v>
      </c>
      <c r="E101" s="9">
        <f t="shared" si="32"/>
        <v>8.1805033025592273</v>
      </c>
      <c r="F101" s="9">
        <f t="shared" si="25"/>
        <v>8.7739786329645817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5.3945171470479929</v>
      </c>
      <c r="J101">
        <f t="shared" si="28"/>
        <v>3.3364276114589155</v>
      </c>
      <c r="K101">
        <f t="shared" si="28"/>
        <v>4.2389935177220277</v>
      </c>
      <c r="L101">
        <f t="shared" si="29"/>
        <v>-0.53175485316235671</v>
      </c>
      <c r="M101">
        <f t="shared" si="30"/>
        <v>-32.849604460240876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0.91812660434400728</v>
      </c>
      <c r="B102">
        <f t="shared" si="22"/>
        <v>0.91812660434400728</v>
      </c>
      <c r="C102" s="9">
        <f t="shared" si="23"/>
        <v>0.41500000000000026</v>
      </c>
      <c r="D102" s="9">
        <f t="shared" si="32"/>
        <v>1.7978028524832221</v>
      </c>
      <c r="E102" s="9">
        <f t="shared" si="32"/>
        <v>8.2053459707852756</v>
      </c>
      <c r="F102" s="9">
        <f t="shared" si="25"/>
        <v>8.8181447110426596</v>
      </c>
      <c r="G102" s="10">
        <f t="shared" si="33"/>
        <v>8.6666666666666607</v>
      </c>
      <c r="H102" s="5">
        <f t="shared" si="33"/>
        <v>7.5</v>
      </c>
      <c r="I102">
        <f t="shared" si="27"/>
        <v>5.2390258484235526</v>
      </c>
      <c r="J102">
        <f t="shared" si="28"/>
        <v>3.3332370823399415</v>
      </c>
      <c r="K102">
        <f t="shared" si="28"/>
        <v>4.041895890960582</v>
      </c>
      <c r="L102">
        <f t="shared" si="29"/>
        <v>-0.51593373252184216</v>
      </c>
      <c r="M102">
        <f t="shared" si="30"/>
        <v>-32.799623195102605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0.89813646865715313</v>
      </c>
      <c r="B103">
        <f t="shared" si="22"/>
        <v>0.89813646865715313</v>
      </c>
      <c r="C103" s="9">
        <f t="shared" si="23"/>
        <v>0.42000000000000026</v>
      </c>
      <c r="D103" s="9">
        <f t="shared" si="32"/>
        <v>1.8177929881700763</v>
      </c>
      <c r="E103" s="9">
        <f t="shared" si="32"/>
        <v>8.2290069529135277</v>
      </c>
      <c r="F103" s="9">
        <f t="shared" si="25"/>
        <v>8.8614945369928932</v>
      </c>
      <c r="G103" s="10">
        <f t="shared" si="33"/>
        <v>8.6666666666666607</v>
      </c>
      <c r="H103" s="5">
        <f t="shared" si="33"/>
        <v>7.5</v>
      </c>
      <c r="I103">
        <f t="shared" si="27"/>
        <v>5.086710339045033</v>
      </c>
      <c r="J103">
        <f t="shared" si="28"/>
        <v>3.3301414799448104</v>
      </c>
      <c r="K103">
        <f t="shared" si="28"/>
        <v>3.8450981517899665</v>
      </c>
      <c r="L103">
        <f t="shared" si="29"/>
        <v>-0.50046864096911847</v>
      </c>
      <c r="M103">
        <f t="shared" si="30"/>
        <v>-32.751858645948907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0.87816462821302177</v>
      </c>
      <c r="B104">
        <f t="shared" si="22"/>
        <v>0.87816462821302177</v>
      </c>
      <c r="C104" s="9">
        <f t="shared" si="23"/>
        <v>0.42500000000000027</v>
      </c>
      <c r="D104" s="9">
        <f t="shared" si="32"/>
        <v>1.8377648286142076</v>
      </c>
      <c r="E104" s="9">
        <f t="shared" si="32"/>
        <v>8.251488008368641</v>
      </c>
      <c r="F104" s="9">
        <f t="shared" si="25"/>
        <v>8.9040314906239075</v>
      </c>
      <c r="G104" s="10">
        <f t="shared" si="33"/>
        <v>8.6666666666666607</v>
      </c>
      <c r="H104" s="5">
        <f t="shared" si="33"/>
        <v>7.5</v>
      </c>
      <c r="I104">
        <f t="shared" si="27"/>
        <v>4.9378172113498691</v>
      </c>
      <c r="J104">
        <f t="shared" si="28"/>
        <v>3.3271386680989958</v>
      </c>
      <c r="K104">
        <f t="shared" si="28"/>
        <v>3.648586999914273</v>
      </c>
      <c r="L104">
        <f t="shared" si="29"/>
        <v>-0.48538135372385782</v>
      </c>
      <c r="M104">
        <f t="shared" si="30"/>
        <v>-32.706276010668809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0.8582105330687948</v>
      </c>
      <c r="B105">
        <f t="shared" si="22"/>
        <v>0.8582105330687948</v>
      </c>
      <c r="C105" s="9">
        <f t="shared" si="23"/>
        <v>0.43000000000000027</v>
      </c>
      <c r="D105" s="9">
        <f t="shared" si="32"/>
        <v>1.8577189237584346</v>
      </c>
      <c r="E105" s="9">
        <f t="shared" si="32"/>
        <v>8.2727908173999349</v>
      </c>
      <c r="F105" s="9">
        <f t="shared" si="25"/>
        <v>8.9457588352228772</v>
      </c>
      <c r="G105" s="10">
        <f t="shared" si="33"/>
        <v>8.6666666666666607</v>
      </c>
      <c r="H105" s="5">
        <f t="shared" si="33"/>
        <v>7.5</v>
      </c>
      <c r="I105">
        <f t="shared" si="27"/>
        <v>4.7926190144133098</v>
      </c>
      <c r="J105">
        <f t="shared" si="28"/>
        <v>3.3242263799766527</v>
      </c>
      <c r="K105">
        <f t="shared" si="28"/>
        <v>3.4523493438502602</v>
      </c>
      <c r="L105">
        <f t="shared" si="29"/>
        <v>-0.47069618220146248</v>
      </c>
      <c r="M105">
        <f t="shared" si="30"/>
        <v>-32.662837843765459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0.83827364732021459</v>
      </c>
      <c r="B106">
        <f t="shared" si="22"/>
        <v>0.83827364732021459</v>
      </c>
      <c r="C106" s="9">
        <f t="shared" si="23"/>
        <v>0.43500000000000028</v>
      </c>
      <c r="D106" s="9">
        <f t="shared" si="32"/>
        <v>1.8776558095070148</v>
      </c>
      <c r="E106" s="9">
        <f t="shared" si="32"/>
        <v>8.2929169823818487</v>
      </c>
      <c r="F106" s="9">
        <f t="shared" si="25"/>
        <v>8.9866797186166636</v>
      </c>
      <c r="G106" s="10">
        <f t="shared" si="33"/>
        <v>8.6666666666666607</v>
      </c>
      <c r="H106" s="5">
        <f t="shared" si="33"/>
        <v>7.5</v>
      </c>
      <c r="I106">
        <f t="shared" si="27"/>
        <v>4.6514162637695708</v>
      </c>
      <c r="J106">
        <f t="shared" si="28"/>
        <v>3.3214022028834438</v>
      </c>
      <c r="K106">
        <f t="shared" si="28"/>
        <v>3.2563723167876675</v>
      </c>
      <c r="L106">
        <f t="shared" si="29"/>
        <v>-0.45644016548718119</v>
      </c>
      <c r="M106">
        <f t="shared" si="30"/>
        <v>-32.621503502548435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0.81835345002589266</v>
      </c>
      <c r="B107">
        <f t="shared" si="22"/>
        <v>0.81835345002589266</v>
      </c>
      <c r="C107" s="9">
        <f t="shared" si="23"/>
        <v>0.44000000000000028</v>
      </c>
      <c r="D107" s="9">
        <f t="shared" si="32"/>
        <v>1.8975760068013368</v>
      </c>
      <c r="E107" s="9">
        <f t="shared" si="32"/>
        <v>8.3118680292195286</v>
      </c>
      <c r="F107" s="9">
        <f t="shared" si="25"/>
        <v>9.0267971742235567</v>
      </c>
      <c r="G107" s="10">
        <f t="shared" si="33"/>
        <v>8.6666666666666607</v>
      </c>
      <c r="H107" s="5">
        <f t="shared" si="33"/>
        <v>7.5</v>
      </c>
      <c r="I107">
        <f t="shared" si="27"/>
        <v>4.5145393143682195</v>
      </c>
      <c r="J107">
        <f t="shared" si="28"/>
        <v>3.3186635618905207</v>
      </c>
      <c r="K107">
        <f t="shared" si="28"/>
        <v>3.060643295772377</v>
      </c>
      <c r="L107">
        <f t="shared" si="29"/>
        <v>-0.44264324806356448</v>
      </c>
      <c r="M107">
        <f t="shared" si="30"/>
        <v>-32.582228512574169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0.79844943623301479</v>
      </c>
      <c r="B108">
        <f t="shared" si="22"/>
        <v>0.79844943623301479</v>
      </c>
      <c r="C108" s="9">
        <f t="shared" si="23"/>
        <v>0.44500000000000028</v>
      </c>
      <c r="D108" s="9">
        <f t="shared" si="32"/>
        <v>1.9174800205942146</v>
      </c>
      <c r="E108" s="9">
        <f t="shared" si="32"/>
        <v>8.3296454088809373</v>
      </c>
      <c r="F108" s="9">
        <f t="shared" si="25"/>
        <v>9.066114122108079</v>
      </c>
      <c r="G108" s="10">
        <f t="shared" si="33"/>
        <v>8.6666666666666607</v>
      </c>
      <c r="H108" s="5">
        <f t="shared" si="33"/>
        <v>7.5</v>
      </c>
      <c r="I108">
        <f t="shared" si="27"/>
        <v>4.3823499601676215</v>
      </c>
      <c r="J108">
        <f t="shared" si="28"/>
        <v>3.3160077024021395</v>
      </c>
      <c r="K108">
        <f t="shared" si="28"/>
        <v>2.8651499246969321</v>
      </c>
      <c r="L108">
        <f t="shared" si="29"/>
        <v>-0.4293384304902873</v>
      </c>
      <c r="M108">
        <f t="shared" si="30"/>
        <v>-32.544963846343791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0.77856111811035067</v>
      </c>
      <c r="B109">
        <f t="shared" si="22"/>
        <v>0.77856111811035067</v>
      </c>
      <c r="C109" s="9">
        <f t="shared" si="23"/>
        <v>0.45000000000000029</v>
      </c>
      <c r="D109" s="9">
        <f t="shared" si="32"/>
        <v>1.9373683387168787</v>
      </c>
      <c r="E109" s="9">
        <f t="shared" si="32"/>
        <v>8.3462504990798845</v>
      </c>
      <c r="F109" s="9">
        <f t="shared" si="25"/>
        <v>9.1046333700548558</v>
      </c>
      <c r="G109" s="10">
        <f t="shared" si="33"/>
        <v>8.6666666666666607</v>
      </c>
      <c r="H109" s="5">
        <f t="shared" si="33"/>
        <v>7.5</v>
      </c>
      <c r="I109">
        <f t="shared" si="27"/>
        <v>4.2552425799741851</v>
      </c>
      <c r="J109">
        <f t="shared" si="28"/>
        <v>3.3134316718191976</v>
      </c>
      <c r="K109">
        <f t="shared" si="28"/>
        <v>2.6698801416188696</v>
      </c>
      <c r="L109">
        <f t="shared" si="29"/>
        <v>-0.41656187548902252</v>
      </c>
      <c r="M109">
        <f t="shared" si="30"/>
        <v>-32.509655112064834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0.75868802619319431</v>
      </c>
      <c r="B110">
        <f t="shared" si="22"/>
        <v>0.75868802619319431</v>
      </c>
      <c r="C110" s="9">
        <f t="shared" si="23"/>
        <v>0.45500000000000029</v>
      </c>
      <c r="D110" s="9">
        <f t="shared" si="32"/>
        <v>1.9572414306340351</v>
      </c>
      <c r="E110" s="9">
        <f t="shared" si="32"/>
        <v>8.3616846061375814</v>
      </c>
      <c r="F110" s="9">
        <f t="shared" si="25"/>
        <v>9.1423576146815968</v>
      </c>
      <c r="G110" s="10">
        <f t="shared" si="33"/>
        <v>8.6666666666666607</v>
      </c>
      <c r="H110" s="5">
        <f t="shared" si="33"/>
        <v>7.5</v>
      </c>
      <c r="I110">
        <f t="shared" si="27"/>
        <v>4.1336445994699442</v>
      </c>
      <c r="J110">
        <f t="shared" si="28"/>
        <v>3.3109323005662636</v>
      </c>
      <c r="K110">
        <f t="shared" si="28"/>
        <v>2.4748222109464804</v>
      </c>
      <c r="L110">
        <f t="shared" si="29"/>
        <v>-0.40435294709087449</v>
      </c>
      <c r="M110">
        <f t="shared" si="30"/>
        <v>-32.476241653914521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0.73882971074284431</v>
      </c>
      <c r="B111">
        <f t="shared" si="22"/>
        <v>0.73882971074284431</v>
      </c>
      <c r="C111" s="9">
        <f t="shared" si="23"/>
        <v>0.4600000000000003</v>
      </c>
      <c r="D111" s="9">
        <f t="shared" si="32"/>
        <v>1.9770997460843851</v>
      </c>
      <c r="E111" s="9">
        <f t="shared" si="32"/>
        <v>8.375948967053489</v>
      </c>
      <c r="F111" s="9">
        <f t="shared" si="25"/>
        <v>9.1792894426164011</v>
      </c>
      <c r="G111" s="10">
        <f t="shared" si="33"/>
        <v>8.6666666666666607</v>
      </c>
      <c r="H111" s="5">
        <f t="shared" si="33"/>
        <v>7.5</v>
      </c>
      <c r="I111">
        <f t="shared" si="27"/>
        <v>4.0180159872362911</v>
      </c>
      <c r="J111">
        <f t="shared" si="28"/>
        <v>3.3085061828837183</v>
      </c>
      <c r="K111">
        <f t="shared" si="28"/>
        <v>2.2799647610229932</v>
      </c>
      <c r="L111">
        <f t="shared" si="29"/>
        <v>-0.39275415548437642</v>
      </c>
      <c r="M111">
        <f t="shared" si="30"/>
        <v>-32.444655572258661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0.71898574322034081</v>
      </c>
      <c r="B112">
        <f t="shared" si="22"/>
        <v>0.71898574322034081</v>
      </c>
      <c r="C112" s="9">
        <f t="shared" si="23"/>
        <v>0.4650000000000003</v>
      </c>
      <c r="D112" s="9">
        <f t="shared" si="32"/>
        <v>1.9969437136068886</v>
      </c>
      <c r="E112" s="9">
        <f t="shared" si="32"/>
        <v>8.389044751819327</v>
      </c>
      <c r="F112" s="9">
        <f t="shared" si="25"/>
        <v>9.2154313317705636</v>
      </c>
      <c r="G112" s="10">
        <f t="shared" si="33"/>
        <v>8.6666666666666607</v>
      </c>
      <c r="H112" s="5">
        <f t="shared" si="33"/>
        <v>7.5</v>
      </c>
      <c r="I112">
        <f t="shared" si="27"/>
        <v>3.908847454163805</v>
      </c>
      <c r="J112">
        <f t="shared" si="28"/>
        <v>3.3061496579508121</v>
      </c>
      <c r="K112">
        <f t="shared" si="28"/>
        <v>2.085296827589441</v>
      </c>
      <c r="L112">
        <f t="shared" si="29"/>
        <v>-0.38181097556225757</v>
      </c>
      <c r="M112">
        <f t="shared" si="30"/>
        <v>-32.41482068219873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0.69915571787019593</v>
      </c>
      <c r="B113">
        <f t="shared" si="22"/>
        <v>0.69915571787019593</v>
      </c>
      <c r="C113" s="9">
        <f t="shared" si="23"/>
        <v>0.47000000000000031</v>
      </c>
      <c r="D113" s="9">
        <f t="shared" si="32"/>
        <v>2.0167737389570335</v>
      </c>
      <c r="E113" s="9">
        <f t="shared" si="32"/>
        <v>8.4009730660125843</v>
      </c>
      <c r="F113" s="9">
        <f t="shared" si="25"/>
        <v>9.2507856527449093</v>
      </c>
      <c r="G113" s="10">
        <f t="shared" si="33"/>
        <v>8.6666666666666607</v>
      </c>
      <c r="H113" s="5">
        <f t="shared" si="33"/>
        <v>7.5</v>
      </c>
      <c r="I113">
        <f t="shared" si="27"/>
        <v>3.8066569908573884</v>
      </c>
      <c r="J113">
        <f t="shared" si="28"/>
        <v>3.3038587920974387</v>
      </c>
      <c r="K113">
        <f t="shared" si="28"/>
        <v>1.8908079034962486</v>
      </c>
      <c r="L113">
        <f t="shared" si="29"/>
        <v>-0.37157150387050042</v>
      </c>
      <c r="M113">
        <f t="shared" si="30"/>
        <v>-32.386651441978337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0.67933925340468093</v>
      </c>
      <c r="B114">
        <f t="shared" si="22"/>
        <v>0.67933925340468093</v>
      </c>
      <c r="C114" s="9">
        <f t="shared" si="23"/>
        <v>0.47500000000000031</v>
      </c>
      <c r="D114" s="9">
        <f t="shared" si="32"/>
        <v>2.0365902034225485</v>
      </c>
      <c r="E114" s="9">
        <f t="shared" si="32"/>
        <v>8.4117349537076063</v>
      </c>
      <c r="F114" s="9">
        <f t="shared" si="25"/>
        <v>9.2853546704152361</v>
      </c>
      <c r="G114" s="10">
        <f t="shared" si="33"/>
        <v>8.6666666666666607</v>
      </c>
      <c r="H114" s="5">
        <f t="shared" si="33"/>
        <v>7.5</v>
      </c>
      <c r="I114">
        <f t="shared" si="27"/>
        <v>3.7119843706250908</v>
      </c>
      <c r="J114">
        <f t="shared" si="28"/>
        <v>3.3016293630742157</v>
      </c>
      <c r="K114">
        <f t="shared" si="28"/>
        <v>1.6964879948443785</v>
      </c>
      <c r="L114">
        <f t="shared" si="29"/>
        <v>-0.36208591808424861</v>
      </c>
      <c r="M114">
        <f t="shared" si="30"/>
        <v>-32.36005189910238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0.65953599477276104</v>
      </c>
      <c r="B115">
        <f t="shared" si="22"/>
        <v>0.65953599477276104</v>
      </c>
      <c r="C115" s="9">
        <f t="shared" si="23"/>
        <v>0.48000000000000032</v>
      </c>
      <c r="D115" s="9">
        <f t="shared" si="32"/>
        <v>2.0563934620544684</v>
      </c>
      <c r="E115" s="9">
        <f t="shared" si="32"/>
        <v>8.4213314007424884</v>
      </c>
      <c r="F115" s="9">
        <f t="shared" si="25"/>
        <v>9.3191405457504963</v>
      </c>
      <c r="G115" s="10">
        <f t="shared" si="33"/>
        <v>8.6666666666666607</v>
      </c>
      <c r="H115" s="5">
        <f t="shared" si="33"/>
        <v>7.5</v>
      </c>
      <c r="I115">
        <f t="shared" si="27"/>
        <v>3.6253832842070355</v>
      </c>
      <c r="J115">
        <f t="shared" si="28"/>
        <v>3.2994568475657102</v>
      </c>
      <c r="K115">
        <f t="shared" si="28"/>
        <v>1.5023276834497643</v>
      </c>
      <c r="L115">
        <f t="shared" si="29"/>
        <v>-0.35340570699746504</v>
      </c>
      <c r="M115">
        <f t="shared" si="30"/>
        <v>-32.334914720707182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0.63974561499009264</v>
      </c>
      <c r="B116">
        <f t="shared" si="22"/>
        <v>0.63974561499009264</v>
      </c>
      <c r="C116" s="9">
        <f t="shared" si="23"/>
        <v>0.48500000000000032</v>
      </c>
      <c r="D116" s="9">
        <f t="shared" si="32"/>
        <v>2.0761838418371368</v>
      </c>
      <c r="E116" s="9">
        <f t="shared" si="32"/>
        <v>8.4297633383782138</v>
      </c>
      <c r="F116" s="9">
        <f t="shared" si="25"/>
        <v>9.3521453379249913</v>
      </c>
      <c r="G116" s="10">
        <f t="shared" si="33"/>
        <v>8.6666666666666607</v>
      </c>
      <c r="H116" s="5">
        <f t="shared" si="33"/>
        <v>7.5</v>
      </c>
      <c r="I116">
        <f t="shared" si="27"/>
        <v>3.5474108758821652</v>
      </c>
      <c r="J116">
        <f t="shared" si="28"/>
        <v>3.2973364133237255</v>
      </c>
      <c r="K116">
        <f t="shared" si="28"/>
        <v>1.3083181951255212</v>
      </c>
      <c r="L116">
        <f t="shared" si="29"/>
        <v>-0.34558264918048448</v>
      </c>
      <c r="M116">
        <f t="shared" si="30"/>
        <v>-32.311120393908112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0.61996781699783554</v>
      </c>
      <c r="B117">
        <f t="shared" si="22"/>
        <v>0.61996781699783554</v>
      </c>
      <c r="C117" s="9">
        <f t="shared" si="23"/>
        <v>0.49000000000000032</v>
      </c>
      <c r="D117" s="9">
        <f t="shared" ref="D117:E132" si="34">D116+$C$7*(J116+J117)/2</f>
        <v>2.0959616398293939</v>
      </c>
      <c r="E117" s="9">
        <f t="shared" si="34"/>
        <v>8.4370316473818772</v>
      </c>
      <c r="F117" s="9">
        <f t="shared" si="25"/>
        <v>9.3843710067925734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3.4786146351848002</v>
      </c>
      <c r="J117">
        <f t="shared" si="28"/>
        <v>3.2952629174286425</v>
      </c>
      <c r="K117">
        <f t="shared" si="28"/>
        <v>1.1144514727620725</v>
      </c>
      <c r="L117">
        <f t="shared" si="29"/>
        <v>-0.33866753648332776</v>
      </c>
      <c r="M117">
        <f t="shared" si="30"/>
        <v>-32.288536698366109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0.60020233550892055</v>
      </c>
      <c r="B118">
        <f t="shared" si="22"/>
        <v>0.60020233550892055</v>
      </c>
      <c r="C118" s="9">
        <f t="shared" si="23"/>
        <v>0.49500000000000033</v>
      </c>
      <c r="D118" s="9">
        <f t="shared" si="34"/>
        <v>2.1157271213183089</v>
      </c>
      <c r="E118" s="9">
        <f t="shared" si="34"/>
        <v>8.4431371625578784</v>
      </c>
      <c r="F118" s="9">
        <f t="shared" si="25"/>
        <v>9.4158194157953083</v>
      </c>
      <c r="G118" s="10">
        <f t="shared" si="35"/>
        <v>8.6666666666666607</v>
      </c>
      <c r="H118" s="5">
        <f t="shared" si="35"/>
        <v>7.5</v>
      </c>
      <c r="I118">
        <f t="shared" si="27"/>
        <v>3.4195168700607157</v>
      </c>
      <c r="J118">
        <f t="shared" si="28"/>
        <v>3.2932309122097427</v>
      </c>
      <c r="K118">
        <f t="shared" si="28"/>
        <v>0.92072025257187584</v>
      </c>
      <c r="L118">
        <f t="shared" si="29"/>
        <v>-0.33270866498519774</v>
      </c>
      <c r="M118">
        <f t="shared" si="30"/>
        <v>-32.267018562689394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0.58044893879163162</v>
      </c>
      <c r="B119">
        <f t="shared" si="22"/>
        <v>0.58044893879163162</v>
      </c>
      <c r="C119" s="9">
        <f t="shared" si="23"/>
        <v>0.50000000000000033</v>
      </c>
      <c r="D119" s="9">
        <f t="shared" si="34"/>
        <v>2.1354805180355978</v>
      </c>
      <c r="E119" s="9">
        <f t="shared" si="34"/>
        <v>8.4480806777391813</v>
      </c>
      <c r="F119" s="9">
        <f t="shared" si="25"/>
        <v>9.4464923353796983</v>
      </c>
      <c r="G119" s="10">
        <f t="shared" si="35"/>
        <v>8.6666666666666607</v>
      </c>
      <c r="H119" s="5">
        <f t="shared" si="35"/>
        <v>7.5</v>
      </c>
      <c r="I119">
        <f t="shared" si="27"/>
        <v>3.3705973328014571</v>
      </c>
      <c r="J119">
        <f t="shared" si="28"/>
        <v>3.2912346602198315</v>
      </c>
      <c r="K119">
        <f t="shared" si="28"/>
        <v>0.72711814119573948</v>
      </c>
      <c r="L119">
        <f t="shared" si="29"/>
        <v>-0.32775014950694431</v>
      </c>
      <c r="M119">
        <f t="shared" si="30"/>
        <v>-32.246408413282268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0.56070743033300374</v>
      </c>
      <c r="B120">
        <f t="shared" si="22"/>
        <v>0.56070743033300374</v>
      </c>
      <c r="C120" s="9">
        <f t="shared" si="23"/>
        <v>0.50500000000000034</v>
      </c>
      <c r="D120" s="9">
        <f t="shared" si="34"/>
        <v>2.1552220264942257</v>
      </c>
      <c r="E120" s="9">
        <f t="shared" si="34"/>
        <v>8.4518629512349168</v>
      </c>
      <c r="F120" s="9">
        <f t="shared" si="25"/>
        <v>9.4763914469894388</v>
      </c>
      <c r="G120" s="10">
        <f t="shared" si="35"/>
        <v>8.6666666666666607</v>
      </c>
      <c r="H120" s="5">
        <f t="shared" si="35"/>
        <v>7.5</v>
      </c>
      <c r="I120">
        <f t="shared" si="27"/>
        <v>3.3322749501567621</v>
      </c>
      <c r="J120">
        <f t="shared" si="28"/>
        <v>3.2892681593227899</v>
      </c>
      <c r="K120">
        <f t="shared" si="28"/>
        <v>0.53363969071604589</v>
      </c>
      <c r="L120">
        <f t="shared" si="29"/>
        <v>-0.32383015456221781</v>
      </c>
      <c r="M120">
        <f t="shared" si="30"/>
        <v>-32.22653710404709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0.54097765031984935</v>
      </c>
      <c r="B121">
        <f t="shared" si="22"/>
        <v>0.54097765031984935</v>
      </c>
      <c r="C121" s="9">
        <f t="shared" si="23"/>
        <v>0.51000000000000034</v>
      </c>
      <c r="D121" s="9">
        <f t="shared" si="34"/>
        <v>2.1749518065073801</v>
      </c>
      <c r="E121" s="9">
        <f t="shared" si="34"/>
        <v>8.4544847117113395</v>
      </c>
      <c r="F121" s="9">
        <f t="shared" si="25"/>
        <v>9.5055183476926963</v>
      </c>
      <c r="G121" s="10">
        <f t="shared" si="35"/>
        <v>8.6666666666666607</v>
      </c>
      <c r="H121" s="5">
        <f t="shared" si="35"/>
        <v>7.5</v>
      </c>
      <c r="I121">
        <f t="shared" si="27"/>
        <v>3.3048899566365604</v>
      </c>
      <c r="J121">
        <f t="shared" si="28"/>
        <v>3.2873251783954167</v>
      </c>
      <c r="K121">
        <f t="shared" si="28"/>
        <v>0.34028046809176338</v>
      </c>
      <c r="L121">
        <f t="shared" si="29"/>
        <v>-0.32097916810561283</v>
      </c>
      <c r="M121">
        <f t="shared" si="30"/>
        <v>-32.207225475316072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0.52125947687450269</v>
      </c>
      <c r="B122">
        <f t="shared" si="22"/>
        <v>0.52125947687450269</v>
      </c>
      <c r="C122" s="9">
        <f t="shared" si="23"/>
        <v>0.51500000000000035</v>
      </c>
      <c r="D122" s="9">
        <f t="shared" si="34"/>
        <v>2.1946699799527267</v>
      </c>
      <c r="E122" s="9">
        <f t="shared" si="34"/>
        <v>8.4559466644613348</v>
      </c>
      <c r="F122" s="9">
        <f t="shared" si="25"/>
        <v>9.5338745554841502</v>
      </c>
      <c r="G122" s="10">
        <f t="shared" si="35"/>
        <v>8.6666666666666607</v>
      </c>
      <c r="H122" s="5">
        <f t="shared" si="35"/>
        <v>7.5</v>
      </c>
      <c r="I122">
        <f t="shared" si="27"/>
        <v>3.2886879596508427</v>
      </c>
      <c r="J122">
        <f t="shared" si="28"/>
        <v>3.2853993033867832</v>
      </c>
      <c r="K122">
        <f t="shared" si="28"/>
        <v>0.14703711523986693</v>
      </c>
      <c r="L122">
        <f t="shared" si="29"/>
        <v>-0.31921846635362977</v>
      </c>
      <c r="M122">
        <f t="shared" si="30"/>
        <v>-32.18828653204362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0.50155282698657633</v>
      </c>
      <c r="B123">
        <f t="shared" si="22"/>
        <v>0.50155282698657633</v>
      </c>
      <c r="C123" s="9">
        <f t="shared" si="23"/>
        <v>0.52000000000000035</v>
      </c>
      <c r="D123" s="9">
        <f t="shared" si="34"/>
        <v>2.2143766298406531</v>
      </c>
      <c r="E123" s="9">
        <f t="shared" si="34"/>
        <v>8.4562494979951968</v>
      </c>
      <c r="F123" s="9">
        <f t="shared" si="25"/>
        <v>9.5614615152769851</v>
      </c>
      <c r="G123" s="10">
        <f t="shared" si="35"/>
        <v>8.6666666666666607</v>
      </c>
      <c r="H123" s="5">
        <f t="shared" si="35"/>
        <v>7.5</v>
      </c>
      <c r="I123">
        <f t="shared" si="27"/>
        <v>3.2838074940113482</v>
      </c>
      <c r="J123">
        <f t="shared" si="28"/>
        <v>3.2834839925886614</v>
      </c>
      <c r="K123">
        <f t="shared" si="28"/>
        <v>-4.6092603952394784E-2</v>
      </c>
      <c r="L123">
        <f t="shared" si="29"/>
        <v>-0.31855892031948352</v>
      </c>
      <c r="M123">
        <f t="shared" si="30"/>
        <v>-32.16952816149464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0.48185765709161021</v>
      </c>
      <c r="B124">
        <f t="shared" si="22"/>
        <v>0.48185765709161021</v>
      </c>
      <c r="C124" s="9">
        <f t="shared" si="23"/>
        <v>0.52500000000000036</v>
      </c>
      <c r="D124" s="9">
        <f t="shared" si="34"/>
        <v>2.2340717997356192</v>
      </c>
      <c r="E124" s="9">
        <f t="shared" si="34"/>
        <v>8.4553938908645758</v>
      </c>
      <c r="F124" s="9">
        <f t="shared" si="25"/>
        <v>9.5882806055692384</v>
      </c>
      <c r="G124" s="10">
        <f t="shared" si="35"/>
        <v>8.6666666666666607</v>
      </c>
      <c r="H124" s="5">
        <f t="shared" si="35"/>
        <v>7.5</v>
      </c>
      <c r="I124">
        <f t="shared" si="27"/>
        <v>3.2902724004218835</v>
      </c>
      <c r="J124">
        <f t="shared" si="28"/>
        <v>3.2815726390667446</v>
      </c>
      <c r="K124">
        <f t="shared" si="28"/>
        <v>-0.23910977292136262</v>
      </c>
      <c r="L124">
        <f t="shared" si="29"/>
        <v>-0.31900027264416669</v>
      </c>
      <c r="M124">
        <f t="shared" si="30"/>
        <v>-32.150756241246732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0.46217396326211713</v>
      </c>
      <c r="B125">
        <f t="shared" si="22"/>
        <v>0.46217396326211713</v>
      </c>
      <c r="C125" s="9">
        <f t="shared" si="23"/>
        <v>0.53000000000000036</v>
      </c>
      <c r="D125" s="9">
        <f t="shared" si="34"/>
        <v>2.2537554935651123</v>
      </c>
      <c r="E125" s="9">
        <f t="shared" si="34"/>
        <v>8.453380518614706</v>
      </c>
      <c r="F125" s="9">
        <f t="shared" si="25"/>
        <v>9.6143331457351344</v>
      </c>
      <c r="G125" s="10">
        <f t="shared" si="35"/>
        <v>8.6666666666666607</v>
      </c>
      <c r="H125" s="5">
        <f t="shared" si="35"/>
        <v>7.5</v>
      </c>
      <c r="I125">
        <f t="shared" si="27"/>
        <v>3.3079898945490207</v>
      </c>
      <c r="J125">
        <f t="shared" si="28"/>
        <v>3.2796586374308796</v>
      </c>
      <c r="K125">
        <f t="shared" si="28"/>
        <v>-0.43201431036884302</v>
      </c>
      <c r="L125">
        <f t="shared" si="29"/>
        <v>-0.32053096756087207</v>
      </c>
      <c r="M125">
        <f t="shared" si="30"/>
        <v>-32.131777933556172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0.44250178099494786</v>
      </c>
      <c r="B126">
        <f t="shared" si="22"/>
        <v>0.44250178099494786</v>
      </c>
      <c r="C126" s="9">
        <f t="shared" si="23"/>
        <v>0.53500000000000036</v>
      </c>
      <c r="D126" s="9">
        <f t="shared" si="34"/>
        <v>2.2734276758322816</v>
      </c>
      <c r="E126" s="9">
        <f t="shared" si="34"/>
        <v>8.4502100607496882</v>
      </c>
      <c r="F126" s="9">
        <f t="shared" si="25"/>
        <v>9.6396204038580624</v>
      </c>
      <c r="G126" s="10">
        <f t="shared" si="35"/>
        <v>8.6666666666666607</v>
      </c>
      <c r="H126" s="5">
        <f t="shared" si="35"/>
        <v>7.5</v>
      </c>
      <c r="I126">
        <f t="shared" si="27"/>
        <v>3.3367545536552474</v>
      </c>
      <c r="J126">
        <f t="shared" si="28"/>
        <v>3.2777354516255142</v>
      </c>
      <c r="K126">
        <f t="shared" si="28"/>
        <v>-0.62480497797018009</v>
      </c>
      <c r="L126">
        <f t="shared" si="29"/>
        <v>-0.32312855461632156</v>
      </c>
      <c r="M126">
        <f t="shared" si="30"/>
        <v>-32.11240493461775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0.42284118459917774</v>
      </c>
      <c r="B127">
        <f t="shared" si="22"/>
        <v>0.42284118459917774</v>
      </c>
      <c r="C127" s="9">
        <f t="shared" si="23"/>
        <v>0.54000000000000037</v>
      </c>
      <c r="D127" s="9">
        <f t="shared" si="34"/>
        <v>2.2930882722280517</v>
      </c>
      <c r="E127" s="9">
        <f t="shared" si="34"/>
        <v>8.4458832075930435</v>
      </c>
      <c r="F127" s="9">
        <f t="shared" si="25"/>
        <v>9.6641436049924287</v>
      </c>
      <c r="G127" s="10">
        <f t="shared" si="35"/>
        <v>8.6666666666666607</v>
      </c>
      <c r="H127" s="5">
        <f t="shared" si="35"/>
        <v>7.5</v>
      </c>
      <c r="I127">
        <f t="shared" si="27"/>
        <v>3.3762577615555491</v>
      </c>
      <c r="J127">
        <f t="shared" si="28"/>
        <v>3.2757966802978165</v>
      </c>
      <c r="K127">
        <f t="shared" si="28"/>
        <v>-0.81747940757788662</v>
      </c>
      <c r="L127">
        <f t="shared" si="29"/>
        <v>-0.32676062025578528</v>
      </c>
      <c r="M127">
        <f t="shared" si="30"/>
        <v>-32.092456453700848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0.40319228620855529</v>
      </c>
      <c r="B128">
        <f t="shared" si="22"/>
        <v>0.40319228620855529</v>
      </c>
      <c r="C128" s="9">
        <f t="shared" si="23"/>
        <v>0.54500000000000037</v>
      </c>
      <c r="D128" s="9">
        <f t="shared" si="34"/>
        <v>2.3127371706186741</v>
      </c>
      <c r="E128" s="9">
        <f t="shared" si="34"/>
        <v>8.44040066693141</v>
      </c>
      <c r="F128" s="9">
        <f t="shared" si="25"/>
        <v>9.6879039397192273</v>
      </c>
      <c r="G128" s="10">
        <f t="shared" si="35"/>
        <v>8.6666666666666607</v>
      </c>
      <c r="H128" s="5">
        <f t="shared" si="35"/>
        <v>7.5</v>
      </c>
      <c r="I128">
        <f t="shared" si="27"/>
        <v>3.4261015593370003</v>
      </c>
      <c r="J128">
        <f t="shared" si="28"/>
        <v>3.2738361165762817</v>
      </c>
      <c r="K128">
        <f t="shared" si="28"/>
        <v>-1.0100341463000917</v>
      </c>
      <c r="L128">
        <f t="shared" si="29"/>
        <v>-0.3313861440795996</v>
      </c>
      <c r="M128">
        <f t="shared" si="30"/>
        <v>-32.071761736014707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0.38355523445969109</v>
      </c>
      <c r="B129">
        <f t="shared" si="22"/>
        <v>0.38355523445969109</v>
      </c>
      <c r="C129" s="9">
        <f t="shared" si="23"/>
        <v>0.55000000000000038</v>
      </c>
      <c r="D129" s="9">
        <f t="shared" si="34"/>
        <v>2.3323742223675383</v>
      </c>
      <c r="E129" s="9">
        <f t="shared" si="34"/>
        <v>8.4337631703423614</v>
      </c>
      <c r="F129" s="9">
        <f t="shared" si="25"/>
        <v>9.7109025728480525</v>
      </c>
      <c r="G129" s="10">
        <f t="shared" si="35"/>
        <v>8.6666666666666607</v>
      </c>
      <c r="H129" s="5">
        <f t="shared" si="35"/>
        <v>7.5</v>
      </c>
      <c r="I129">
        <f t="shared" si="27"/>
        <v>3.4858154597491668</v>
      </c>
      <c r="J129">
        <f t="shared" si="28"/>
        <v>3.2718477997118041</v>
      </c>
      <c r="K129">
        <f t="shared" si="28"/>
        <v>-1.2024647167161799</v>
      </c>
      <c r="L129">
        <f t="shared" si="29"/>
        <v>-0.33695713919150971</v>
      </c>
      <c r="M129">
        <f t="shared" si="30"/>
        <v>-32.050162005164452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0.36393021288992555</v>
      </c>
      <c r="B130">
        <f t="shared" si="22"/>
        <v>0.36393021288992555</v>
      </c>
      <c r="C130" s="9">
        <f t="shared" si="23"/>
        <v>0.55500000000000038</v>
      </c>
      <c r="D130" s="9">
        <f t="shared" si="34"/>
        <v>2.3519992439373039</v>
      </c>
      <c r="E130" s="9">
        <f t="shared" si="34"/>
        <v>8.4259714791259714</v>
      </c>
      <c r="F130" s="9">
        <f t="shared" si="25"/>
        <v>9.7331406521166208</v>
      </c>
      <c r="G130" s="10">
        <f t="shared" si="35"/>
        <v>8.6666666666666607</v>
      </c>
      <c r="H130" s="5">
        <f t="shared" si="35"/>
        <v>7.5</v>
      </c>
      <c r="I130">
        <f t="shared" si="27"/>
        <v>3.5548746488077314</v>
      </c>
      <c r="J130">
        <f t="shared" si="28"/>
        <v>3.2698260568766551</v>
      </c>
      <c r="K130">
        <f t="shared" si="28"/>
        <v>-1.3947656887471667</v>
      </c>
      <c r="L130">
        <f t="shared" si="29"/>
        <v>-0.34342042347541901</v>
      </c>
      <c r="M130">
        <f t="shared" si="30"/>
        <v>-32.027511772446978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0.34431743811628834</v>
      </c>
      <c r="B131">
        <f t="shared" si="22"/>
        <v>0.34431743811628834</v>
      </c>
      <c r="C131" s="9">
        <f t="shared" si="23"/>
        <v>0.56000000000000039</v>
      </c>
      <c r="D131" s="9">
        <f t="shared" si="34"/>
        <v>2.3716120187109411</v>
      </c>
      <c r="E131" s="9">
        <f t="shared" si="34"/>
        <v>8.4170263897815847</v>
      </c>
      <c r="F131" s="9">
        <f t="shared" si="25"/>
        <v>9.7546193167474655</v>
      </c>
      <c r="G131" s="10">
        <f t="shared" si="35"/>
        <v>8.6666666666666607</v>
      </c>
      <c r="H131" s="5">
        <f t="shared" si="35"/>
        <v>7.5</v>
      </c>
      <c r="I131">
        <f t="shared" si="27"/>
        <v>3.6327181039085876</v>
      </c>
      <c r="J131">
        <f t="shared" si="28"/>
        <v>3.2677655343358025</v>
      </c>
      <c r="K131">
        <f t="shared" si="28"/>
        <v>-1.5869307593818485</v>
      </c>
      <c r="L131">
        <f t="shared" si="29"/>
        <v>-0.35071937930752473</v>
      </c>
      <c r="M131">
        <f t="shared" si="30"/>
        <v>-32.003679527161196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0.32471715785910105</v>
      </c>
      <c r="B132">
        <f t="shared" si="22"/>
        <v>0.32471715785910105</v>
      </c>
      <c r="C132" s="9">
        <f t="shared" si="23"/>
        <v>0.56500000000000039</v>
      </c>
      <c r="D132" s="9">
        <f t="shared" si="34"/>
        <v>2.3912122989681284</v>
      </c>
      <c r="E132" s="9">
        <f t="shared" si="34"/>
        <v>8.4069287389938054</v>
      </c>
      <c r="F132" s="9">
        <f t="shared" si="25"/>
        <v>9.7753397057379701</v>
      </c>
      <c r="G132" s="10">
        <f t="shared" si="35"/>
        <v>8.6666666666666607</v>
      </c>
      <c r="H132" s="5">
        <f t="shared" si="35"/>
        <v>7.5</v>
      </c>
      <c r="I132">
        <f t="shared" si="27"/>
        <v>3.718765438393727</v>
      </c>
      <c r="J132">
        <f t="shared" si="28"/>
        <v>3.2656612180599573</v>
      </c>
      <c r="K132">
        <f t="shared" si="28"/>
        <v>-1.7789528365448157</v>
      </c>
      <c r="L132">
        <f t="shared" si="29"/>
        <v>-0.35879558674340234</v>
      </c>
      <c r="M132">
        <f t="shared" si="30"/>
        <v>-31.978547874333355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0.30512964887130289</v>
      </c>
      <c r="B133">
        <f t="shared" si="22"/>
        <v>0.30512964887130289</v>
      </c>
      <c r="C133" s="9">
        <f t="shared" si="23"/>
        <v>0.5700000000000004</v>
      </c>
      <c r="D133" s="9">
        <f t="shared" ref="D133:E148" si="36">D132+$C$7*(J132+J133)/2</f>
        <v>2.4107998079559265</v>
      </c>
      <c r="E133" s="9">
        <f t="shared" si="36"/>
        <v>8.3956794081127981</v>
      </c>
      <c r="F133" s="9">
        <f t="shared" si="25"/>
        <v>9.7953029657817829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3.8124316511245739</v>
      </c>
      <c r="J133">
        <f t="shared" si="28"/>
        <v>3.2635084445394971</v>
      </c>
      <c r="K133">
        <f t="shared" si="28"/>
        <v>-1.970824123790816</v>
      </c>
      <c r="L133">
        <f t="shared" si="29"/>
        <v>-0.36759025115523047</v>
      </c>
      <c r="M133">
        <f t="shared" si="30"/>
        <v>-31.952013218914995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0.28555521482858692</v>
      </c>
      <c r="B134">
        <f t="shared" si="22"/>
        <v>0.28555521482858692</v>
      </c>
      <c r="C134" s="9">
        <f t="shared" si="23"/>
        <v>0.5750000000000004</v>
      </c>
      <c r="D134" s="9">
        <f t="shared" si="36"/>
        <v>2.4303742419986425</v>
      </c>
      <c r="E134" s="9">
        <f t="shared" si="36"/>
        <v>8.3832793271321133</v>
      </c>
      <c r="F134" s="9">
        <f t="shared" si="25"/>
        <v>9.8145102587441038</v>
      </c>
      <c r="G134" s="10">
        <f t="shared" si="37"/>
        <v>8.6666666666666607</v>
      </c>
      <c r="H134" s="5">
        <f t="shared" si="37"/>
        <v>7.5</v>
      </c>
      <c r="I134">
        <f t="shared" si="27"/>
        <v>3.913139334992485</v>
      </c>
      <c r="J134">
        <f t="shared" si="28"/>
        <v>3.2613029030325658</v>
      </c>
      <c r="K134">
        <f t="shared" si="28"/>
        <v>-2.1625362031043061</v>
      </c>
      <c r="L134">
        <f t="shared" si="29"/>
        <v>-0.37704538276120747</v>
      </c>
      <c r="M134">
        <f t="shared" si="30"/>
        <v>-31.923985108811497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0.26599418422728105</v>
      </c>
      <c r="B135">
        <f t="shared" si="22"/>
        <v>0.26599418422728105</v>
      </c>
      <c r="C135" s="9">
        <f t="shared" si="23"/>
        <v>0.5800000000000004</v>
      </c>
      <c r="D135" s="9">
        <f t="shared" si="36"/>
        <v>2.4499352725999484</v>
      </c>
      <c r="E135" s="9">
        <f t="shared" si="36"/>
        <v>8.3697294781815295</v>
      </c>
      <c r="F135" s="9">
        <f t="shared" si="25"/>
        <v>9.8329627686375964</v>
      </c>
      <c r="G135" s="10">
        <f t="shared" si="37"/>
        <v>8.6666666666666607</v>
      </c>
      <c r="H135" s="5">
        <f t="shared" si="37"/>
        <v>7.5</v>
      </c>
      <c r="I135">
        <f t="shared" si="27"/>
        <v>4.020328222269308</v>
      </c>
      <c r="J135">
        <f t="shared" si="28"/>
        <v>3.2590406307359987</v>
      </c>
      <c r="K135">
        <f t="shared" si="28"/>
        <v>-2.354080113757175</v>
      </c>
      <c r="L135">
        <f t="shared" si="29"/>
        <v>-0.3871047168733211</v>
      </c>
      <c r="M135">
        <f t="shared" si="30"/>
        <v>-31.894385346737057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0.24644690832776872</v>
      </c>
      <c r="B136">
        <f t="shared" si="22"/>
        <v>0.24644690832776872</v>
      </c>
      <c r="C136" s="9">
        <f t="shared" si="23"/>
        <v>0.58500000000000041</v>
      </c>
      <c r="D136" s="9">
        <f t="shared" si="36"/>
        <v>2.4694825484994607</v>
      </c>
      <c r="E136" s="9">
        <f t="shared" si="36"/>
        <v>8.3550308985627453</v>
      </c>
      <c r="F136" s="9">
        <f t="shared" si="25"/>
        <v>9.8506617080680421</v>
      </c>
      <c r="G136" s="10">
        <f t="shared" si="37"/>
        <v>8.6666666666666607</v>
      </c>
      <c r="H136" s="5">
        <f t="shared" si="37"/>
        <v>7.5</v>
      </c>
      <c r="I136">
        <f t="shared" si="27"/>
        <v>4.133462187342718</v>
      </c>
      <c r="J136">
        <f t="shared" si="28"/>
        <v>3.2567180024347588</v>
      </c>
      <c r="K136">
        <f t="shared" si="28"/>
        <v>-2.5454464258375973</v>
      </c>
      <c r="L136">
        <f t="shared" si="29"/>
        <v>-0.39771438712377533</v>
      </c>
      <c r="M136">
        <f t="shared" si="30"/>
        <v>-31.863146968066761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0.22691375917212842</v>
      </c>
      <c r="B137">
        <f t="shared" si="22"/>
        <v>0.22691375917212842</v>
      </c>
      <c r="C137" s="9">
        <f t="shared" si="23"/>
        <v>0.59000000000000041</v>
      </c>
      <c r="D137" s="9">
        <f t="shared" si="36"/>
        <v>2.489015697655101</v>
      </c>
      <c r="E137" s="9">
        <f t="shared" si="36"/>
        <v>8.3391846833622942</v>
      </c>
      <c r="F137" s="9">
        <f t="shared" si="25"/>
        <v>9.8676083241380361</v>
      </c>
      <c r="G137" s="10">
        <f t="shared" si="37"/>
        <v>8.6666666666666607</v>
      </c>
      <c r="H137" s="5">
        <f t="shared" si="37"/>
        <v>7.5</v>
      </c>
      <c r="I137">
        <f t="shared" si="27"/>
        <v>4.2520339830416605</v>
      </c>
      <c r="J137">
        <f t="shared" si="28"/>
        <v>3.254331716112016</v>
      </c>
      <c r="K137">
        <f t="shared" si="28"/>
        <v>-2.7366253076459977</v>
      </c>
      <c r="L137">
        <f t="shared" si="29"/>
        <v>-0.4088233789003492</v>
      </c>
      <c r="M137">
        <f t="shared" si="30"/>
        <v>-31.830213163668304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0.20739512769627666</v>
      </c>
      <c r="B138">
        <f t="shared" si="22"/>
        <v>0.20739512769627666</v>
      </c>
      <c r="C138" s="9">
        <f t="shared" si="23"/>
        <v>0.59500000000000042</v>
      </c>
      <c r="D138" s="9">
        <f t="shared" si="36"/>
        <v>2.5085343291309528</v>
      </c>
      <c r="E138" s="9">
        <f t="shared" si="36"/>
        <v>8.3221919876794725</v>
      </c>
      <c r="F138" s="9">
        <f t="shared" si="25"/>
        <v>9.8838039038126269</v>
      </c>
      <c r="G138" s="10">
        <f t="shared" si="37"/>
        <v>8.6666666666666607</v>
      </c>
      <c r="H138" s="5">
        <f t="shared" si="37"/>
        <v>7.5</v>
      </c>
      <c r="I138">
        <f t="shared" si="27"/>
        <v>4.3755680658421179</v>
      </c>
      <c r="J138">
        <f t="shared" si="28"/>
        <v>3.2518787758386138</v>
      </c>
      <c r="K138">
        <f t="shared" si="28"/>
        <v>-2.9276065866280074</v>
      </c>
      <c r="L138">
        <f t="shared" si="29"/>
        <v>-0.42038379776181811</v>
      </c>
      <c r="M138">
        <f t="shared" si="30"/>
        <v>-31.795536207197081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0.18789142194960462</v>
      </c>
      <c r="B139">
        <f t="shared" si="22"/>
        <v>0.18789142194960462</v>
      </c>
      <c r="C139" s="9">
        <f t="shared" si="23"/>
        <v>0.60000000000000042</v>
      </c>
      <c r="D139" s="9">
        <f t="shared" si="36"/>
        <v>2.5280380348776248</v>
      </c>
      <c r="E139" s="9">
        <f t="shared" si="36"/>
        <v>8.3040540285079754</v>
      </c>
      <c r="F139" s="9">
        <f t="shared" si="25"/>
        <v>9.8992497787624245</v>
      </c>
      <c r="G139" s="10">
        <f t="shared" si="37"/>
        <v>8.6666666666666607</v>
      </c>
      <c r="H139" s="5">
        <f t="shared" si="37"/>
        <v>7.5</v>
      </c>
      <c r="I139">
        <f t="shared" si="27"/>
        <v>4.5036218857889185</v>
      </c>
      <c r="J139">
        <f t="shared" si="28"/>
        <v>3.249356473052043</v>
      </c>
      <c r="K139">
        <f t="shared" si="28"/>
        <v>-3.1183798038711901</v>
      </c>
      <c r="L139">
        <f t="shared" si="29"/>
        <v>-0.43235098948191347</v>
      </c>
      <c r="M139">
        <f t="shared" si="30"/>
        <v>-31.759076428220336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0.1684030654291031</v>
      </c>
      <c r="B140">
        <f t="shared" si="22"/>
        <v>0.1684030654291031</v>
      </c>
      <c r="C140" s="9">
        <f t="shared" si="23"/>
        <v>0.60500000000000043</v>
      </c>
      <c r="D140" s="9">
        <f t="shared" si="36"/>
        <v>2.5475263913981263</v>
      </c>
      <c r="E140" s="9">
        <f t="shared" si="36"/>
        <v>8.2847720863090402</v>
      </c>
      <c r="F140" s="9">
        <f t="shared" si="25"/>
        <v>9.9139473297080585</v>
      </c>
      <c r="G140" s="10">
        <f t="shared" si="37"/>
        <v>8.6666666666666607</v>
      </c>
      <c r="H140" s="5">
        <f t="shared" si="37"/>
        <v>7.5</v>
      </c>
      <c r="I140">
        <f t="shared" si="27"/>
        <v>4.6357859982604808</v>
      </c>
      <c r="J140">
        <f t="shared" si="28"/>
        <v>3.2467623671151515</v>
      </c>
      <c r="K140">
        <f t="shared" si="28"/>
        <v>-3.3089342624405123</v>
      </c>
      <c r="L140">
        <f t="shared" si="29"/>
        <v>-0.44468354646237607</v>
      </c>
      <c r="M140">
        <f t="shared" si="30"/>
        <v>-31.72080125723512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0.1489304955302484</v>
      </c>
      <c r="B141">
        <f t="shared" si="22"/>
        <v>0.1489304955302484</v>
      </c>
      <c r="C141" s="9">
        <f t="shared" si="23"/>
        <v>0.61000000000000043</v>
      </c>
      <c r="D141" s="9">
        <f t="shared" si="36"/>
        <v>2.566998961296981</v>
      </c>
      <c r="E141" s="9">
        <f t="shared" si="36"/>
        <v>8.2643475063117666</v>
      </c>
      <c r="F141" s="9">
        <f t="shared" si="25"/>
        <v>9.9278979902953033</v>
      </c>
      <c r="G141" s="10">
        <f t="shared" si="37"/>
        <v>8.6666666666666607</v>
      </c>
      <c r="H141" s="5">
        <f t="shared" si="37"/>
        <v>7.5</v>
      </c>
      <c r="I141">
        <f t="shared" si="27"/>
        <v>4.7716833135170669</v>
      </c>
      <c r="J141">
        <f t="shared" si="28"/>
        <v>3.2440942658363774</v>
      </c>
      <c r="K141">
        <f t="shared" si="28"/>
        <v>-3.499259069983923</v>
      </c>
      <c r="L141">
        <f t="shared" si="29"/>
        <v>-0.45734323119132647</v>
      </c>
      <c r="M141">
        <f t="shared" si="30"/>
        <v>-31.68068435664911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0.12947416211339169</v>
      </c>
      <c r="B142">
        <f t="shared" si="22"/>
        <v>0.12947416211339169</v>
      </c>
      <c r="C142" s="9">
        <f t="shared" si="23"/>
        <v>0.61500000000000044</v>
      </c>
      <c r="D142" s="9">
        <f t="shared" si="36"/>
        <v>2.5864552947138377</v>
      </c>
      <c r="E142" s="9">
        <f t="shared" si="36"/>
        <v>8.2427816995734435</v>
      </c>
      <c r="F142" s="9">
        <f t="shared" si="25"/>
        <v>9.9411032505331214</v>
      </c>
      <c r="G142" s="10">
        <f t="shared" si="37"/>
        <v>8.6666666666666607</v>
      </c>
      <c r="H142" s="5">
        <f t="shared" si="37"/>
        <v>7.5</v>
      </c>
      <c r="I142">
        <f t="shared" si="27"/>
        <v>4.9109677490347909</v>
      </c>
      <c r="J142">
        <f t="shared" si="28"/>
        <v>3.2413502064492294</v>
      </c>
      <c r="K142">
        <f t="shared" si="28"/>
        <v>-3.6893431761238178</v>
      </c>
      <c r="L142">
        <f t="shared" si="29"/>
        <v>-0.4702948424346321</v>
      </c>
      <c r="M142">
        <f t="shared" si="30"/>
        <v>-31.638704842984815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0.11003452618186005</v>
      </c>
      <c r="B143">
        <f t="shared" si="22"/>
        <v>0.11003452618186005</v>
      </c>
      <c r="C143" s="9">
        <f t="shared" si="23"/>
        <v>0.62000000000000044</v>
      </c>
      <c r="D143" s="9">
        <f t="shared" si="36"/>
        <v>2.6058949306453694</v>
      </c>
      <c r="E143" s="9">
        <f t="shared" si="36"/>
        <v>8.2200761438295267</v>
      </c>
      <c r="F143" s="9">
        <f t="shared" si="25"/>
        <v>9.9535646598279648</v>
      </c>
      <c r="G143" s="10">
        <f t="shared" si="37"/>
        <v>8.6666666666666607</v>
      </c>
      <c r="H143" s="5">
        <f t="shared" si="37"/>
        <v>7.5</v>
      </c>
      <c r="I143">
        <f t="shared" si="27"/>
        <v>5.053322497523828</v>
      </c>
      <c r="J143">
        <f t="shared" si="28"/>
        <v>3.2385284373946215</v>
      </c>
      <c r="K143">
        <f t="shared" si="28"/>
        <v>-3.8791754051817269</v>
      </c>
      <c r="L143">
        <f t="shared" si="29"/>
        <v>-0.48350604476421727</v>
      </c>
      <c r="M143">
        <f t="shared" si="30"/>
        <v>-31.594846599508337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9.0612058666298179E-2</v>
      </c>
      <c r="B144">
        <f t="shared" si="22"/>
        <v>9.0612058666298179E-2</v>
      </c>
      <c r="C144" s="9">
        <f t="shared" si="23"/>
        <v>0.62500000000000044</v>
      </c>
      <c r="D144" s="9">
        <f t="shared" si="36"/>
        <v>2.6253173981609312</v>
      </c>
      <c r="E144" s="9">
        <f t="shared" si="36"/>
        <v>8.1962323841596447</v>
      </c>
      <c r="F144" s="9">
        <f t="shared" si="25"/>
        <v>9.9652838296476105</v>
      </c>
      <c r="G144" s="10">
        <f t="shared" si="37"/>
        <v>8.6666666666666607</v>
      </c>
      <c r="H144" s="5">
        <f t="shared" si="37"/>
        <v>7.5</v>
      </c>
      <c r="I144">
        <f t="shared" si="27"/>
        <v>5.1984580753657461</v>
      </c>
      <c r="J144">
        <f t="shared" si="28"/>
        <v>3.235627401126036</v>
      </c>
      <c r="K144">
        <f t="shared" si="28"/>
        <v>-4.0687444847787768</v>
      </c>
      <c r="L144">
        <f t="shared" si="29"/>
        <v>-0.49694717733931981</v>
      </c>
      <c r="M144">
        <f t="shared" si="30"/>
        <v>-31.549097674620359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7.1207239308733961E-2</v>
      </c>
      <c r="B145">
        <f t="shared" si="22"/>
        <v>7.1207239308733961E-2</v>
      </c>
      <c r="C145" s="9">
        <f t="shared" si="23"/>
        <v>0.63000000000000045</v>
      </c>
      <c r="D145" s="9">
        <f t="shared" si="36"/>
        <v>2.6447222175184955</v>
      </c>
      <c r="E145" s="9">
        <f t="shared" si="36"/>
        <v>8.1712520334928289</v>
      </c>
      <c r="F145" s="9">
        <f t="shared" si="25"/>
        <v>9.9762624358465715</v>
      </c>
      <c r="G145" s="10">
        <f t="shared" si="37"/>
        <v>8.6666666666666607</v>
      </c>
      <c r="H145" s="5">
        <f t="shared" si="37"/>
        <v>7.5</v>
      </c>
      <c r="I145">
        <f t="shared" si="27"/>
        <v>5.3461102745070246</v>
      </c>
      <c r="J145">
        <f t="shared" si="28"/>
        <v>3.2326457180619999</v>
      </c>
      <c r="K145">
        <f t="shared" si="28"/>
        <v>-4.2580390708264986</v>
      </c>
      <c r="L145">
        <f t="shared" si="29"/>
        <v>-0.51059105380558734</v>
      </c>
      <c r="M145">
        <f t="shared" si="30"/>
        <v>-31.501449759133497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5.1820555639330301E-2</v>
      </c>
      <c r="B146">
        <f t="shared" si="22"/>
        <v>5.1820555639330301E-2</v>
      </c>
      <c r="C146" s="9">
        <f t="shared" si="23"/>
        <v>0.63500000000000045</v>
      </c>
      <c r="D146" s="9">
        <f t="shared" si="36"/>
        <v>2.6641089011878991</v>
      </c>
      <c r="E146" s="9">
        <f t="shared" si="36"/>
        <v>8.1451367729722062</v>
      </c>
      <c r="F146" s="9">
        <f t="shared" si="25"/>
        <v>9.9865022206834553</v>
      </c>
      <c r="G146" s="10">
        <f t="shared" si="37"/>
        <v>8.6666666666666607</v>
      </c>
      <c r="H146" s="5">
        <f t="shared" si="37"/>
        <v>7.5</v>
      </c>
      <c r="I146">
        <f t="shared" si="27"/>
        <v>5.4960381064158081</v>
      </c>
      <c r="J146">
        <f t="shared" si="28"/>
        <v>3.2295821717391662</v>
      </c>
      <c r="K146">
        <f t="shared" si="28"/>
        <v>-4.4470477693812995</v>
      </c>
      <c r="L146">
        <f t="shared" si="29"/>
        <v>-0.52441276183719632</v>
      </c>
      <c r="M146">
        <f t="shared" si="30"/>
        <v>-31.451897734521076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3.2452502038608166E-2</v>
      </c>
      <c r="B147">
        <f t="shared" si="22"/>
        <v>3.2452502038608166E-2</v>
      </c>
      <c r="C147" s="9">
        <f t="shared" si="23"/>
        <v>0.64000000000000046</v>
      </c>
      <c r="D147" s="9">
        <f t="shared" si="36"/>
        <v>2.6834769547886212</v>
      </c>
      <c r="E147" s="9">
        <f t="shared" si="36"/>
        <v>8.1178883521966974</v>
      </c>
      <c r="F147" s="9">
        <f t="shared" si="25"/>
        <v>9.996004994558529</v>
      </c>
      <c r="G147" s="10">
        <f t="shared" si="37"/>
        <v>8.6666666666666607</v>
      </c>
      <c r="H147" s="5">
        <f t="shared" si="37"/>
        <v>7.5</v>
      </c>
      <c r="I147">
        <f t="shared" si="27"/>
        <v>5.6480217993144608</v>
      </c>
      <c r="J147">
        <f t="shared" si="28"/>
        <v>3.226435695168143</v>
      </c>
      <c r="K147">
        <f t="shared" si="28"/>
        <v>-4.6357591557884259</v>
      </c>
      <c r="L147">
        <f t="shared" si="29"/>
        <v>-0.5383894681938477</v>
      </c>
      <c r="M147">
        <f t="shared" si="30"/>
        <v>-31.400439283975992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1.3103578878026934E-2</v>
      </c>
      <c r="B148">
        <f t="shared" si="22"/>
        <v>1.3103578878026934E-2</v>
      </c>
      <c r="C148" s="9">
        <f t="shared" si="23"/>
        <v>0.64500000000000046</v>
      </c>
      <c r="D148" s="9">
        <f t="shared" si="36"/>
        <v>2.7028258779492025</v>
      </c>
      <c r="E148" s="9">
        <f t="shared" si="36"/>
        <v>8.0895085893548551</v>
      </c>
      <c r="F148" s="9">
        <f t="shared" si="25"/>
        <v>10.00477263749751</v>
      </c>
      <c r="G148" s="10">
        <f t="shared" si="37"/>
        <v>8.6666666666666607</v>
      </c>
      <c r="H148" s="5">
        <f t="shared" si="37"/>
        <v>7.5</v>
      </c>
      <c r="I148">
        <f t="shared" si="27"/>
        <v>5.8018608887707801</v>
      </c>
      <c r="J148">
        <f t="shared" si="28"/>
        <v>3.2232053583589799</v>
      </c>
      <c r="K148">
        <f t="shared" si="28"/>
        <v>-4.8241617914922816</v>
      </c>
      <c r="L148">
        <f t="shared" si="29"/>
        <v>-0.55250023312098628</v>
      </c>
      <c r="M148">
        <f t="shared" si="30"/>
        <v>-31.34707455837383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6.2257082679306741E-3</v>
      </c>
      <c r="B149">
        <f t="shared" ref="B149:B212" si="41">ABS(D149-$D$11)</f>
        <v>6.2257082679306741E-3</v>
      </c>
      <c r="C149" s="9">
        <f t="shared" ref="C149:C212" si="42">C148+_dt</f>
        <v>0.65000000000000047</v>
      </c>
      <c r="D149" s="9">
        <f t="shared" ref="D149:E164" si="43">D148+$C$7*(J148+J149)/2</f>
        <v>2.7221551650951601</v>
      </c>
      <c r="E149" s="9">
        <f t="shared" si="43"/>
        <v>8.0599993712638511</v>
      </c>
      <c r="F149" s="9">
        <f t="shared" ref="F149:F212" si="44">$O$1*D149^2+$O$2*D149+$O$3</f>
        <v>10.012807100405347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5.957372425881708</v>
      </c>
      <c r="J149">
        <f t="shared" ref="J149:K212" si="47">J148+L148*$C$7</f>
        <v>3.2198903569602542</v>
      </c>
      <c r="K149">
        <f t="shared" si="47"/>
        <v>-5.0122442388425243</v>
      </c>
      <c r="L149">
        <f t="shared" ref="L149:L212" si="48">-$C$15*I149*J149</f>
        <v>-0.56672583639122254</v>
      </c>
      <c r="M149">
        <f t="shared" ref="M149:M212" si="49">-$C$6-$C$15*I149*K149</f>
        <v>-31.291805889782918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2.5534849344637234E-2</v>
      </c>
      <c r="C150" s="9">
        <f t="shared" si="42"/>
        <v>0.65500000000000047</v>
      </c>
      <c r="D150" s="9">
        <f t="shared" si="43"/>
        <v>2.7414643061718666</v>
      </c>
      <c r="E150" s="9">
        <f t="shared" si="43"/>
        <v>8.0293626533247799</v>
      </c>
      <c r="F150" s="9">
        <f t="shared" si="44"/>
        <v>10.020110406111513</v>
      </c>
      <c r="G150" s="10">
        <f t="shared" si="45"/>
        <v>8.6666666666666607</v>
      </c>
      <c r="H150" s="5">
        <f t="shared" si="45"/>
        <v>7.5</v>
      </c>
      <c r="I150">
        <f t="shared" si="46"/>
        <v>6.1143893157126668</v>
      </c>
      <c r="J150">
        <f t="shared" si="47"/>
        <v>3.2164900019419069</v>
      </c>
      <c r="K150">
        <f t="shared" si="47"/>
        <v>-5.1999950741812215</v>
      </c>
      <c r="L150">
        <f t="shared" si="48"/>
        <v>-0.58104861616968739</v>
      </c>
      <c r="M150">
        <f t="shared" si="49"/>
        <v>-31.234637545859606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4.4823330481197576E-2</v>
      </c>
      <c r="C151" s="9">
        <f t="shared" si="42"/>
        <v>0.66000000000000048</v>
      </c>
      <c r="D151" s="9">
        <f t="shared" si="43"/>
        <v>2.760752787308427</v>
      </c>
      <c r="E151" s="9">
        <f t="shared" si="43"/>
        <v>7.9976004594038672</v>
      </c>
      <c r="F151" s="9">
        <f t="shared" si="44"/>
        <v>10.02668465022624</v>
      </c>
      <c r="G151" s="10">
        <f t="shared" si="45"/>
        <v>8.6666666666666607</v>
      </c>
      <c r="H151" s="5">
        <f t="shared" si="45"/>
        <v>7.5</v>
      </c>
      <c r="I151">
        <f t="shared" si="46"/>
        <v>6.2727587904460691</v>
      </c>
      <c r="J151">
        <f t="shared" si="47"/>
        <v>3.2130037102448887</v>
      </c>
      <c r="K151">
        <f t="shared" si="47"/>
        <v>-5.3874028994563794</v>
      </c>
      <c r="L151">
        <f t="shared" si="48"/>
        <v>-0.59545232109648394</v>
      </c>
      <c r="M151">
        <f t="shared" si="49"/>
        <v>-31.175575519214473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6.4090634600887153E-2</v>
      </c>
      <c r="C152" s="9">
        <f t="shared" si="42"/>
        <v>0.66500000000000048</v>
      </c>
      <c r="D152" s="9">
        <f t="shared" si="43"/>
        <v>2.7800200914281166</v>
      </c>
      <c r="E152" s="9">
        <f t="shared" si="43"/>
        <v>7.9647148816477831</v>
      </c>
      <c r="F152" s="9">
        <f t="shared" si="44"/>
        <v>10.032532001825075</v>
      </c>
      <c r="G152" s="10">
        <f t="shared" si="45"/>
        <v>8.6666666666666607</v>
      </c>
      <c r="H152" s="5">
        <f t="shared" si="45"/>
        <v>7.5</v>
      </c>
      <c r="I152">
        <f t="shared" si="46"/>
        <v>6.4323410160574781</v>
      </c>
      <c r="J152">
        <f t="shared" si="47"/>
        <v>3.2094309963183099</v>
      </c>
      <c r="K152">
        <f t="shared" si="47"/>
        <v>-5.5744563525716666</v>
      </c>
      <c r="L152">
        <f t="shared" si="48"/>
        <v>-0.60992197543895033</v>
      </c>
      <c r="M152">
        <f t="shared" si="49"/>
        <v>-31.114627346573585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8.3336241983239301E-2</v>
      </c>
      <c r="C153" s="9">
        <f t="shared" si="42"/>
        <v>0.67000000000000048</v>
      </c>
      <c r="D153" s="9">
        <f t="shared" si="43"/>
        <v>2.7992656988104687</v>
      </c>
      <c r="E153" s="9">
        <f t="shared" si="43"/>
        <v>7.9307080802401151</v>
      </c>
      <c r="F153" s="9">
        <f t="shared" si="44"/>
        <v>10.037654703977491</v>
      </c>
      <c r="G153" s="10">
        <f t="shared" si="45"/>
        <v>8.6666666666666607</v>
      </c>
      <c r="H153" s="5">
        <f t="shared" si="45"/>
        <v>7.5</v>
      </c>
      <c r="I153">
        <f t="shared" si="46"/>
        <v>6.5930078276311859</v>
      </c>
      <c r="J153">
        <f t="shared" si="47"/>
        <v>3.2057714644656761</v>
      </c>
      <c r="K153">
        <f t="shared" si="47"/>
        <v>-5.7611441166511081</v>
      </c>
      <c r="L153">
        <f t="shared" si="48"/>
        <v>-0.62444375681234066</v>
      </c>
      <c r="M153">
        <f t="shared" si="49"/>
        <v>-31.051801953253538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0.10255963078241059</v>
      </c>
      <c r="C154" s="9">
        <f t="shared" si="42"/>
        <v>0.67500000000000049</v>
      </c>
      <c r="D154" s="9">
        <f t="shared" si="43"/>
        <v>2.81848908760964</v>
      </c>
      <c r="E154" s="9">
        <f t="shared" si="43"/>
        <v>7.8955822831050497</v>
      </c>
      <c r="F154" s="9">
        <f t="shared" si="44"/>
        <v>10.042055074133494</v>
      </c>
      <c r="G154" s="10">
        <f t="shared" si="45"/>
        <v>8.6666666666666607</v>
      </c>
      <c r="H154" s="5">
        <f t="shared" si="45"/>
        <v>7.5</v>
      </c>
      <c r="I154">
        <f t="shared" si="46"/>
        <v>6.7546415861348006</v>
      </c>
      <c r="J154">
        <f t="shared" si="47"/>
        <v>3.2020248019248019</v>
      </c>
      <c r="K154">
        <f t="shared" si="47"/>
        <v>-5.9474549283706297</v>
      </c>
      <c r="L154">
        <f t="shared" si="48"/>
        <v>-0.63900488574990399</v>
      </c>
      <c r="M154">
        <f t="shared" si="49"/>
        <v>-30.987109519101274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0.12176027750601603</v>
      </c>
      <c r="C155" s="9">
        <f t="shared" si="42"/>
        <v>0.68000000000000049</v>
      </c>
      <c r="D155" s="9">
        <f t="shared" si="43"/>
        <v>2.8376897343332455</v>
      </c>
      <c r="E155" s="9">
        <f t="shared" si="43"/>
        <v>7.8593397855634821</v>
      </c>
      <c r="F155" s="9">
        <f t="shared" si="44"/>
        <v>10.045735504380715</v>
      </c>
      <c r="G155" s="10">
        <f t="shared" si="45"/>
        <v>8.6666666666666607</v>
      </c>
      <c r="H155" s="5">
        <f t="shared" si="45"/>
        <v>7.5</v>
      </c>
      <c r="I155">
        <f t="shared" si="46"/>
        <v>6.9171341481962312</v>
      </c>
      <c r="J155">
        <f t="shared" si="47"/>
        <v>3.1981907726103023</v>
      </c>
      <c r="K155">
        <f t="shared" si="47"/>
        <v>-6.1333775854852375</v>
      </c>
      <c r="L155">
        <f t="shared" si="48"/>
        <v>-0.65359352628355216</v>
      </c>
      <c r="M155">
        <f t="shared" si="49"/>
        <v>-30.920561362612542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0.14093765745820486</v>
      </c>
      <c r="C156" s="9">
        <f t="shared" si="42"/>
        <v>0.6850000000000005</v>
      </c>
      <c r="D156" s="9">
        <f t="shared" si="43"/>
        <v>2.8568671142854343</v>
      </c>
      <c r="E156" s="9">
        <f t="shared" si="43"/>
        <v>7.8219829499460438</v>
      </c>
      <c r="F156" s="9">
        <f t="shared" si="44"/>
        <v>10.048698461583285</v>
      </c>
      <c r="G156" s="10">
        <f t="shared" si="45"/>
        <v>8.6666666666666607</v>
      </c>
      <c r="H156" s="5">
        <f t="shared" si="45"/>
        <v>7.5</v>
      </c>
      <c r="I156">
        <f t="shared" si="46"/>
        <v>7.0803859398630822</v>
      </c>
      <c r="J156">
        <f t="shared" si="47"/>
        <v>3.194269211452601</v>
      </c>
      <c r="K156">
        <f t="shared" si="47"/>
        <v>-6.3189009536609131</v>
      </c>
      <c r="L156">
        <f t="shared" si="48"/>
        <v>-0.66819869664504561</v>
      </c>
      <c r="M156">
        <f t="shared" si="49"/>
        <v>-30.852169840435813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0.16009124515038087</v>
      </c>
      <c r="C157" s="9">
        <f t="shared" si="42"/>
        <v>0.6900000000000005</v>
      </c>
      <c r="D157" s="9">
        <f t="shared" si="43"/>
        <v>2.8760207019776103</v>
      </c>
      <c r="E157" s="9">
        <f t="shared" si="43"/>
        <v>7.7835142051669504</v>
      </c>
      <c r="F157" s="9">
        <f t="shared" si="44"/>
        <v>10.050946487412379</v>
      </c>
      <c r="G157" s="10">
        <f t="shared" si="45"/>
        <v>8.6666666666666607</v>
      </c>
      <c r="H157" s="5">
        <f t="shared" si="45"/>
        <v>7.5</v>
      </c>
      <c r="I157">
        <f t="shared" si="46"/>
        <v>7.2443051252478847</v>
      </c>
      <c r="J157">
        <f t="shared" si="47"/>
        <v>3.1902600192727308</v>
      </c>
      <c r="K157">
        <f t="shared" si="47"/>
        <v>-6.504013972703528</v>
      </c>
      <c r="L157">
        <f t="shared" si="48"/>
        <v>-0.68281018919300729</v>
      </c>
      <c r="M157">
        <f t="shared" si="49"/>
        <v>-30.78194825989511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0.17922051468261158</v>
      </c>
      <c r="C158" s="9">
        <f t="shared" si="42"/>
        <v>0.69500000000000051</v>
      </c>
      <c r="D158" s="9">
        <f t="shared" si="43"/>
        <v>2.895149971509841</v>
      </c>
      <c r="E158" s="9">
        <f t="shared" si="43"/>
        <v>7.7439360462620508</v>
      </c>
      <c r="F158" s="9">
        <f t="shared" si="44"/>
        <v>10.052482198277477</v>
      </c>
      <c r="G158" s="10">
        <f t="shared" si="45"/>
        <v>8.6666666666666607</v>
      </c>
      <c r="H158" s="5">
        <f t="shared" si="45"/>
        <v>7.5</v>
      </c>
      <c r="I158">
        <f t="shared" si="46"/>
        <v>7.4088068612065294</v>
      </c>
      <c r="J158">
        <f t="shared" si="47"/>
        <v>3.1861631581375729</v>
      </c>
      <c r="K158">
        <f t="shared" si="47"/>
        <v>-6.6887056622628984</v>
      </c>
      <c r="L158">
        <f t="shared" si="48"/>
        <v>-0.69741849869706707</v>
      </c>
      <c r="M158">
        <f t="shared" si="49"/>
        <v>-30.709910802531304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0.19832494009846036</v>
      </c>
      <c r="C159" s="9">
        <f t="shared" si="42"/>
        <v>0.70000000000000051</v>
      </c>
      <c r="D159" s="9">
        <f t="shared" si="43"/>
        <v>2.9142543969256898</v>
      </c>
      <c r="E159" s="9">
        <f t="shared" si="43"/>
        <v>7.7032510338940279</v>
      </c>
      <c r="F159" s="9">
        <f t="shared" si="44"/>
        <v>10.053308285166366</v>
      </c>
      <c r="G159" s="10">
        <f t="shared" si="45"/>
        <v>8.6666666666666607</v>
      </c>
      <c r="H159" s="5">
        <f t="shared" si="45"/>
        <v>7.5</v>
      </c>
      <c r="I159">
        <f t="shared" si="46"/>
        <v>7.573812629641739</v>
      </c>
      <c r="J159">
        <f t="shared" si="47"/>
        <v>3.1819786471453906</v>
      </c>
      <c r="K159">
        <f t="shared" si="47"/>
        <v>-6.8729651270780865</v>
      </c>
      <c r="L159">
        <f t="shared" si="48"/>
        <v>-0.71201475815547566</v>
      </c>
      <c r="M159">
        <f t="shared" si="49"/>
        <v>-30.636072456973366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0.21740399571568592</v>
      </c>
      <c r="C160" s="9">
        <f t="shared" si="42"/>
        <v>0.70500000000000052</v>
      </c>
      <c r="D160" s="9">
        <f t="shared" si="43"/>
        <v>2.9333334525429153</v>
      </c>
      <c r="E160" s="9">
        <f t="shared" si="43"/>
        <v>7.6614617938273337</v>
      </c>
      <c r="F160" s="9">
        <f t="shared" si="44"/>
        <v>10.053427513401044</v>
      </c>
      <c r="G160" s="10">
        <f t="shared" si="45"/>
        <v>8.6666666666666607</v>
      </c>
      <c r="H160" s="5">
        <f t="shared" si="45"/>
        <v>7.5</v>
      </c>
      <c r="I160">
        <f t="shared" si="46"/>
        <v>7.7392496395831953</v>
      </c>
      <c r="J160">
        <f t="shared" si="47"/>
        <v>3.1777065585964577</v>
      </c>
      <c r="K160">
        <f t="shared" si="47"/>
        <v>-7.0567815618199266</v>
      </c>
      <c r="L160">
        <f t="shared" si="48"/>
        <v>-0.72659068137839189</v>
      </c>
      <c r="M160">
        <f t="shared" si="49"/>
        <v>-30.560448959715806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0.23645715643499976</v>
      </c>
      <c r="C161" s="9">
        <f t="shared" si="42"/>
        <v>0.71000000000000052</v>
      </c>
      <c r="D161" s="9">
        <f t="shared" si="43"/>
        <v>2.9523866132622292</v>
      </c>
      <c r="E161" s="9">
        <f t="shared" si="43"/>
        <v>7.6185710163751397</v>
      </c>
      <c r="F161" s="9">
        <f t="shared" si="44"/>
        <v>10.052842722316086</v>
      </c>
      <c r="G161" s="10">
        <f t="shared" si="45"/>
        <v>8.6666666666666607</v>
      </c>
      <c r="H161" s="5">
        <f t="shared" si="45"/>
        <v>7.5</v>
      </c>
      <c r="I161">
        <f t="shared" si="46"/>
        <v>7.9050502918115804</v>
      </c>
      <c r="J161">
        <f t="shared" si="47"/>
        <v>3.1733470145081872</v>
      </c>
      <c r="K161">
        <f t="shared" si="47"/>
        <v>-7.2401442555782216</v>
      </c>
      <c r="L161">
        <f t="shared" si="48"/>
        <v>-0.74113851163005262</v>
      </c>
      <c r="M161">
        <f t="shared" si="49"/>
        <v>-30.48305674260218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0.25548389802883964</v>
      </c>
      <c r="C162" s="9">
        <f t="shared" si="42"/>
        <v>0.71500000000000052</v>
      </c>
      <c r="D162" s="9">
        <f t="shared" si="43"/>
        <v>2.9714133548560691</v>
      </c>
      <c r="E162" s="9">
        <f t="shared" si="43"/>
        <v>7.5745814558203035</v>
      </c>
      <c r="F162" s="9">
        <f t="shared" si="44"/>
        <v>10.051556824865269</v>
      </c>
      <c r="G162" s="10">
        <f t="shared" si="45"/>
        <v>8.6666666666666607</v>
      </c>
      <c r="H162" s="5">
        <f t="shared" si="45"/>
        <v>7.5</v>
      </c>
      <c r="I162">
        <f t="shared" si="46"/>
        <v>8.0711516994248527</v>
      </c>
      <c r="J162">
        <f t="shared" si="47"/>
        <v>3.168900183438407</v>
      </c>
      <c r="K162">
        <f t="shared" si="47"/>
        <v>-7.4230425960338344</v>
      </c>
      <c r="L162">
        <f t="shared" si="48"/>
        <v>-0.75565097568529183</v>
      </c>
      <c r="M162">
        <f t="shared" si="49"/>
        <v>-30.403912886003191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0.27448369741190781</v>
      </c>
      <c r="C163" s="9">
        <f t="shared" si="42"/>
        <v>0.72000000000000053</v>
      </c>
      <c r="D163" s="9">
        <f t="shared" si="43"/>
        <v>2.9904131542391372</v>
      </c>
      <c r="E163" s="9">
        <f t="shared" si="43"/>
        <v>7.5294959298121524</v>
      </c>
      <c r="F163" s="9">
        <f t="shared" si="44"/>
        <v>10.049572807161756</v>
      </c>
      <c r="G163" s="10">
        <f t="shared" si="45"/>
        <v>8.6666666666666607</v>
      </c>
      <c r="H163" s="5">
        <f t="shared" si="45"/>
        <v>7.5</v>
      </c>
      <c r="I163">
        <f t="shared" si="46"/>
        <v>8.2374952583651506</v>
      </c>
      <c r="J163">
        <f t="shared" si="47"/>
        <v>3.1643662775842953</v>
      </c>
      <c r="K163">
        <f t="shared" si="47"/>
        <v>-7.605466073349854</v>
      </c>
      <c r="L163">
        <f t="shared" si="48"/>
        <v>-0.77012124271687277</v>
      </c>
      <c r="M163">
        <f t="shared" si="49"/>
        <v>-30.323035076836746</v>
      </c>
      <c r="S163">
        <f t="shared" si="38"/>
        <v>1</v>
      </c>
      <c r="T163" t="b">
        <f t="shared" si="39"/>
        <v>0</v>
      </c>
      <c r="U163" t="b">
        <f t="shared" si="40"/>
        <v>1</v>
      </c>
    </row>
    <row r="164" spans="1:21" x14ac:dyDescent="0.2">
      <c r="A164">
        <f t="shared" si="50"/>
        <v>100</v>
      </c>
      <c r="B164">
        <f t="shared" si="41"/>
        <v>0.29345603289504485</v>
      </c>
      <c r="C164" s="9">
        <f t="shared" si="42"/>
        <v>0.72500000000000053</v>
      </c>
      <c r="D164" s="9">
        <f t="shared" si="43"/>
        <v>3.0093854897222743</v>
      </c>
      <c r="E164" s="9">
        <f t="shared" si="43"/>
        <v>7.4833173187406699</v>
      </c>
      <c r="F164" s="9">
        <f t="shared" si="44"/>
        <v>10.046893727956625</v>
      </c>
      <c r="G164" s="10">
        <f t="shared" si="45"/>
        <v>8.6666666666666607</v>
      </c>
      <c r="H164" s="5">
        <f t="shared" si="45"/>
        <v>7.5</v>
      </c>
      <c r="I164">
        <f t="shared" si="46"/>
        <v>8.4040262625166537</v>
      </c>
      <c r="J164">
        <f t="shared" si="47"/>
        <v>3.1597455501279943</v>
      </c>
      <c r="K164">
        <f t="shared" si="47"/>
        <v>-7.7874042838108748</v>
      </c>
      <c r="L164">
        <f t="shared" si="48"/>
        <v>-0.78454288748820455</v>
      </c>
      <c r="M164">
        <f t="shared" si="49"/>
        <v>-30.240441570710807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0.31240038442383788</v>
      </c>
      <c r="C165" s="9">
        <f t="shared" si="42"/>
        <v>0.73000000000000054</v>
      </c>
      <c r="D165" s="9">
        <f t="shared" ref="D165:E180" si="51">D164+$C$7*(J164+J165)/2</f>
        <v>3.0283298412510673</v>
      </c>
      <c r="E165" s="9">
        <f t="shared" si="51"/>
        <v>7.436048565089532</v>
      </c>
      <c r="F165" s="9">
        <f t="shared" si="44"/>
        <v>10.043522718060085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8.5706935585391673</v>
      </c>
      <c r="J165">
        <f t="shared" si="47"/>
        <v>3.1550382928030651</v>
      </c>
      <c r="K165">
        <f t="shared" si="47"/>
        <v>-7.9688469332351399</v>
      </c>
      <c r="L165">
        <f t="shared" si="48"/>
        <v>-0.79890985738035525</v>
      </c>
      <c r="M165">
        <f t="shared" si="49"/>
        <v>-30.156151157582116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0.33131623380322361</v>
      </c>
      <c r="C166" s="9">
        <f t="shared" si="42"/>
        <v>0.73500000000000054</v>
      </c>
      <c r="D166" s="9">
        <f t="shared" si="51"/>
        <v>3.047245690630453</v>
      </c>
      <c r="E166" s="9">
        <f t="shared" si="51"/>
        <v>7.3876926727692851</v>
      </c>
      <c r="F166" s="9">
        <f t="shared" si="44"/>
        <v>10.039462979709338</v>
      </c>
      <c r="G166" s="10">
        <f t="shared" si="52"/>
        <v>8.6666666666666607</v>
      </c>
      <c r="H166" s="5">
        <f t="shared" si="52"/>
        <v>7.5</v>
      </c>
      <c r="I166">
        <f t="shared" si="46"/>
        <v>8.7374492361136618</v>
      </c>
      <c r="J166">
        <f t="shared" si="47"/>
        <v>3.1502448336587832</v>
      </c>
      <c r="K166">
        <f t="shared" si="47"/>
        <v>-8.149783840180632</v>
      </c>
      <c r="L166">
        <f t="shared" si="48"/>
        <v>-0.81321644283233963</v>
      </c>
      <c r="M166">
        <f t="shared" si="49"/>
        <v>-30.070183130418226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0.35020306490920516</v>
      </c>
      <c r="C167" s="9">
        <f t="shared" si="42"/>
        <v>0.74000000000000055</v>
      </c>
      <c r="D167" s="9">
        <f t="shared" si="51"/>
        <v>3.0661325217364346</v>
      </c>
      <c r="E167" s="9">
        <f t="shared" si="51"/>
        <v>7.3382527064318541</v>
      </c>
      <c r="F167" s="9">
        <f t="shared" si="44"/>
        <v>10.034717785886716</v>
      </c>
      <c r="G167" s="10">
        <f t="shared" si="52"/>
        <v>8.6666666666666607</v>
      </c>
      <c r="H167" s="5">
        <f t="shared" si="52"/>
        <v>7.5</v>
      </c>
      <c r="I167">
        <f t="shared" si="46"/>
        <v>8.9042483497431171</v>
      </c>
      <c r="J167">
        <f t="shared" si="47"/>
        <v>3.1453655350017891</v>
      </c>
      <c r="K167">
        <f t="shared" si="47"/>
        <v>-8.3302049389631421</v>
      </c>
      <c r="L167">
        <f t="shared" si="48"/>
        <v>-0.82745725081933486</v>
      </c>
      <c r="M167">
        <f t="shared" si="49"/>
        <v>-29.982557256429605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0.36906036388870112</v>
      </c>
      <c r="C168" s="9">
        <f t="shared" si="42"/>
        <v>0.74500000000000055</v>
      </c>
      <c r="D168" s="9">
        <f t="shared" si="51"/>
        <v>3.0849898207159305</v>
      </c>
      <c r="E168" s="9">
        <f t="shared" si="51"/>
        <v>7.2877317907674595</v>
      </c>
      <c r="F168" s="9">
        <f t="shared" si="44"/>
        <v>10.029290479591367</v>
      </c>
      <c r="G168" s="10">
        <f t="shared" si="52"/>
        <v>8.6666666666666607</v>
      </c>
      <c r="H168" s="5">
        <f t="shared" si="52"/>
        <v>7.5</v>
      </c>
      <c r="I168">
        <f t="shared" si="46"/>
        <v>9.0710486686749743</v>
      </c>
      <c r="J168">
        <f t="shared" si="47"/>
        <v>3.140400791496873</v>
      </c>
      <c r="K168">
        <f t="shared" si="47"/>
        <v>-8.5101002825017193</v>
      </c>
      <c r="L168">
        <f t="shared" si="48"/>
        <v>-0.84162718103480905</v>
      </c>
      <c r="M168">
        <f t="shared" si="49"/>
        <v>-29.893293750505162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0.38788761934842375</v>
      </c>
      <c r="C169" s="9">
        <f t="shared" si="42"/>
        <v>0.75000000000000056</v>
      </c>
      <c r="D169" s="9">
        <f t="shared" si="51"/>
        <v>3.1038170761756532</v>
      </c>
      <c r="E169" s="9">
        <f t="shared" si="51"/>
        <v>7.23613310978494</v>
      </c>
      <c r="F169" s="9">
        <f t="shared" si="44"/>
        <v>10.023184473067598</v>
      </c>
      <c r="G169" s="10">
        <f t="shared" si="52"/>
        <v>8.6666666666666607</v>
      </c>
      <c r="H169" s="5">
        <f t="shared" si="52"/>
        <v>7.5</v>
      </c>
      <c r="I169">
        <f t="shared" si="46"/>
        <v>9.2378104518922548</v>
      </c>
      <c r="J169">
        <f t="shared" si="47"/>
        <v>3.135351028410664</v>
      </c>
      <c r="K169">
        <f t="shared" si="47"/>
        <v>-8.6894600450047506</v>
      </c>
      <c r="L169">
        <f t="shared" si="48"/>
        <v>-0.85572140447971168</v>
      </c>
      <c r="M169">
        <f t="shared" si="49"/>
        <v>-29.802413250540866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0.4066843225336072</v>
      </c>
      <c r="C170" s="9">
        <f t="shared" si="42"/>
        <v>0.75500000000000056</v>
      </c>
      <c r="D170" s="9">
        <f t="shared" si="51"/>
        <v>3.1226137793608366</v>
      </c>
      <c r="E170" s="9">
        <f t="shared" si="51"/>
        <v>7.1834599060764015</v>
      </c>
      <c r="F170" s="9">
        <f t="shared" si="44"/>
        <v>10.016403246992621</v>
      </c>
      <c r="G170" s="10">
        <f t="shared" si="52"/>
        <v>8.6666666666666607</v>
      </c>
      <c r="H170" s="5">
        <f t="shared" si="52"/>
        <v>7.5</v>
      </c>
      <c r="I170">
        <f t="shared" si="46"/>
        <v>9.4044962454612584</v>
      </c>
      <c r="J170">
        <f t="shared" si="47"/>
        <v>3.1302166999837859</v>
      </c>
      <c r="K170">
        <f t="shared" si="47"/>
        <v>-8.8682745245079957</v>
      </c>
      <c r="L170">
        <f t="shared" si="48"/>
        <v>-0.86973534419514764</v>
      </c>
      <c r="M170">
        <f t="shared" si="49"/>
        <v>-29.709936794398299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0.42544996749731423</v>
      </c>
      <c r="C171" s="9">
        <f t="shared" si="42"/>
        <v>0.76000000000000056</v>
      </c>
      <c r="D171" s="9">
        <f t="shared" si="51"/>
        <v>3.1413794243245436</v>
      </c>
      <c r="E171" s="9">
        <f t="shared" si="51"/>
        <v>7.1297154800670546</v>
      </c>
      <c r="F171" s="9">
        <f t="shared" si="44"/>
        <v>10.008950349626332</v>
      </c>
      <c r="G171" s="10">
        <f t="shared" si="52"/>
        <v>8.6666666666666607</v>
      </c>
      <c r="H171" s="5">
        <f t="shared" si="52"/>
        <v>7.5</v>
      </c>
      <c r="I171">
        <f t="shared" si="46"/>
        <v>9.5710706998281871</v>
      </c>
      <c r="J171">
        <f t="shared" si="47"/>
        <v>3.1249982879186149</v>
      </c>
      <c r="K171">
        <f t="shared" si="47"/>
        <v>-9.0465341452743857</v>
      </c>
      <c r="L171">
        <f t="shared" si="48"/>
        <v>-0.88366465790463189</v>
      </c>
      <c r="M171">
        <f t="shared" si="49"/>
        <v>-29.615885798270025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0.44418405126098381</v>
      </c>
      <c r="C172" s="9">
        <f t="shared" si="42"/>
        <v>0.76500000000000057</v>
      </c>
      <c r="D172" s="9">
        <f t="shared" si="51"/>
        <v>3.1601135080882132</v>
      </c>
      <c r="E172" s="9">
        <f t="shared" si="51"/>
        <v>7.0749031892510397</v>
      </c>
      <c r="F172" s="9">
        <f t="shared" si="44"/>
        <v>10.000829395925532</v>
      </c>
      <c r="G172" s="10">
        <f t="shared" si="52"/>
        <v>8.6666666666666607</v>
      </c>
      <c r="H172" s="5">
        <f t="shared" si="52"/>
        <v>7.5</v>
      </c>
      <c r="I172">
        <f t="shared" si="46"/>
        <v>9.7375004049276743</v>
      </c>
      <c r="J172">
        <f t="shared" si="47"/>
        <v>3.1196962999711872</v>
      </c>
      <c r="K172">
        <f t="shared" si="47"/>
        <v>-9.2242294600640058</v>
      </c>
      <c r="L172">
        <f t="shared" si="48"/>
        <v>-0.89750522235842067</v>
      </c>
      <c r="M172">
        <f t="shared" si="49"/>
        <v>-29.520282036262216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0.46288607396680836</v>
      </c>
      <c r="C173" s="9">
        <f t="shared" si="42"/>
        <v>0.77000000000000057</v>
      </c>
      <c r="D173" s="9">
        <f t="shared" si="51"/>
        <v>3.1788155307940378</v>
      </c>
      <c r="E173" s="9">
        <f t="shared" si="51"/>
        <v>7.0190264474140029</v>
      </c>
      <c r="F173" s="9">
        <f t="shared" si="44"/>
        <v>9.9920440666248247</v>
      </c>
      <c r="G173" s="10">
        <f t="shared" si="52"/>
        <v>8.6666666666666607</v>
      </c>
      <c r="H173" s="5">
        <f t="shared" si="52"/>
        <v>7.5</v>
      </c>
      <c r="I173">
        <f t="shared" si="46"/>
        <v>9.9037537412067049</v>
      </c>
      <c r="J173">
        <f t="shared" si="47"/>
        <v>3.1143112686370369</v>
      </c>
      <c r="K173">
        <f t="shared" si="47"/>
        <v>-9.4013511522815794</v>
      </c>
      <c r="L173">
        <f t="shared" si="48"/>
        <v>-0.91125311919583118</v>
      </c>
      <c r="M173">
        <f t="shared" si="49"/>
        <v>-29.423147621033646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0.48155553902248505</v>
      </c>
      <c r="C174" s="9">
        <f t="shared" si="42"/>
        <v>0.77500000000000058</v>
      </c>
      <c r="D174" s="9">
        <f t="shared" si="51"/>
        <v>3.1974849958497145</v>
      </c>
      <c r="E174" s="9">
        <f t="shared" si="51"/>
        <v>6.9620887238431353</v>
      </c>
      <c r="F174" s="9">
        <f t="shared" si="44"/>
        <v>9.982598107286293</v>
      </c>
      <c r="G174" s="10">
        <f t="shared" si="52"/>
        <v>8.6666666666666607</v>
      </c>
      <c r="H174" s="5">
        <f t="shared" si="52"/>
        <v>7.5</v>
      </c>
      <c r="I174">
        <f t="shared" si="46"/>
        <v>10.069800744880553</v>
      </c>
      <c r="J174">
        <f t="shared" si="47"/>
        <v>3.1088437499218617</v>
      </c>
      <c r="K174">
        <f t="shared" si="47"/>
        <v>-9.5778900380077818</v>
      </c>
      <c r="L174">
        <f t="shared" si="48"/>
        <v>-0.92490462216224389</v>
      </c>
      <c r="M174">
        <f t="shared" si="49"/>
        <v>-29.324504985354196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0.50019195323881727</v>
      </c>
      <c r="C175" s="9">
        <f t="shared" si="42"/>
        <v>0.78000000000000058</v>
      </c>
      <c r="D175" s="9">
        <f t="shared" si="51"/>
        <v>3.2161214100660467</v>
      </c>
      <c r="E175" s="9">
        <f t="shared" si="51"/>
        <v>6.9040935425253522</v>
      </c>
      <c r="F175" s="9">
        <f t="shared" si="44"/>
        <v>9.9724953273199084</v>
      </c>
      <c r="G175" s="10">
        <f t="shared" si="52"/>
        <v>8.6666666666666607</v>
      </c>
      <c r="H175" s="5">
        <f t="shared" si="52"/>
        <v>7.5</v>
      </c>
      <c r="I175">
        <f t="shared" si="46"/>
        <v>10.235612985926061</v>
      </c>
      <c r="J175">
        <f t="shared" si="47"/>
        <v>3.1032943221888885</v>
      </c>
      <c r="K175">
        <f t="shared" si="47"/>
        <v>-9.7538370679199069</v>
      </c>
      <c r="L175">
        <f t="shared" si="48"/>
        <v>-0.93845618553584276</v>
      </c>
      <c r="M175">
        <f t="shared" si="49"/>
        <v>-29.224376864466457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0.51879482696061086</v>
      </c>
      <c r="C176" s="9">
        <f t="shared" si="42"/>
        <v>0.78500000000000059</v>
      </c>
      <c r="D176" s="9">
        <f t="shared" si="51"/>
        <v>3.2347242837878403</v>
      </c>
      <c r="E176" s="9">
        <f t="shared" si="51"/>
        <v>6.8450444813342726</v>
      </c>
      <c r="F176" s="9">
        <f t="shared" si="44"/>
        <v>9.9617395989765392</v>
      </c>
      <c r="G176" s="10">
        <f t="shared" si="52"/>
        <v>8.6666666666666607</v>
      </c>
      <c r="H176" s="5">
        <f t="shared" si="52"/>
        <v>7.5</v>
      </c>
      <c r="I176">
        <f t="shared" si="46"/>
        <v>10.401163457484667</v>
      </c>
      <c r="J176">
        <f t="shared" si="47"/>
        <v>3.0976635850756735</v>
      </c>
      <c r="K176">
        <f t="shared" si="47"/>
        <v>-9.9291833291067064</v>
      </c>
      <c r="L176">
        <f t="shared" si="48"/>
        <v>-0.95190443363542154</v>
      </c>
      <c r="M176">
        <f t="shared" si="49"/>
        <v>-29.122786279151519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0.5373636741912593</v>
      </c>
      <c r="C177" s="9">
        <f t="shared" si="42"/>
        <v>0.79000000000000059</v>
      </c>
      <c r="D177" s="9">
        <f t="shared" si="51"/>
        <v>3.2532931310184887</v>
      </c>
      <c r="E177" s="9">
        <f t="shared" si="51"/>
        <v>6.7849451712066076</v>
      </c>
      <c r="F177" s="9">
        <f t="shared" si="44"/>
        <v>9.9503348563152514</v>
      </c>
      <c r="G177" s="10">
        <f t="shared" si="52"/>
        <v>8.6666666666666607</v>
      </c>
      <c r="H177" s="5">
        <f t="shared" si="52"/>
        <v>7.5</v>
      </c>
      <c r="I177">
        <f t="shared" si="46"/>
        <v>10.566426475495231</v>
      </c>
      <c r="J177">
        <f t="shared" si="47"/>
        <v>3.0919521584738612</v>
      </c>
      <c r="K177">
        <f t="shared" si="47"/>
        <v>-10.103920046781615</v>
      </c>
      <c r="L177">
        <f t="shared" si="48"/>
        <v>-0.96524615129495706</v>
      </c>
      <c r="M177">
        <f t="shared" si="49"/>
        <v>-29.01975651941467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0.55589801271137906</v>
      </c>
      <c r="C178" s="9">
        <f t="shared" si="42"/>
        <v>0.7950000000000006</v>
      </c>
      <c r="D178" s="9">
        <f t="shared" si="51"/>
        <v>3.2718274695386085</v>
      </c>
      <c r="E178" s="9">
        <f t="shared" si="51"/>
        <v>6.7237992953085683</v>
      </c>
      <c r="F178" s="9">
        <f t="shared" si="44"/>
        <v>9.9382850941466039</v>
      </c>
      <c r="G178" s="10">
        <f t="shared" si="52"/>
        <v>8.6666666666666607</v>
      </c>
      <c r="H178" s="5">
        <f t="shared" si="52"/>
        <v>7.5</v>
      </c>
      <c r="I178">
        <f t="shared" si="46"/>
        <v>10.731377587507335</v>
      </c>
      <c r="J178">
        <f t="shared" si="47"/>
        <v>3.0861606815660916</v>
      </c>
      <c r="K178">
        <f t="shared" si="47"/>
        <v>-10.278038585898104</v>
      </c>
      <c r="L178">
        <f t="shared" si="48"/>
        <v>-0.97847827520336284</v>
      </c>
      <c r="M178">
        <f t="shared" si="49"/>
        <v>-28.915311128719395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0.57439736419182186</v>
      </c>
      <c r="C179" s="9">
        <f t="shared" si="42"/>
        <v>0.8000000000000006</v>
      </c>
      <c r="D179" s="9">
        <f t="shared" si="51"/>
        <v>3.2903268210190513</v>
      </c>
      <c r="E179" s="9">
        <f t="shared" si="51"/>
        <v>6.6616105881928629</v>
      </c>
      <c r="F179" s="9">
        <f t="shared" si="44"/>
        <v>9.925594366953451</v>
      </c>
      <c r="G179" s="10">
        <f t="shared" si="52"/>
        <v>8.6666666666666607</v>
      </c>
      <c r="H179" s="5">
        <f t="shared" si="52"/>
        <v>7.5</v>
      </c>
      <c r="I179">
        <f t="shared" si="46"/>
        <v>10.895993489741251</v>
      </c>
      <c r="J179">
        <f t="shared" si="47"/>
        <v>3.0802898119148714</v>
      </c>
      <c r="K179">
        <f t="shared" si="47"/>
        <v>-10.45153045267042</v>
      </c>
      <c r="L179">
        <f t="shared" si="48"/>
        <v>-0.99159788601906906</v>
      </c>
      <c r="M179">
        <f t="shared" si="49"/>
        <v>-28.809473888708776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0.59286125430136272</v>
      </c>
      <c r="C180" s="9">
        <f t="shared" si="42"/>
        <v>0.8050000000000006</v>
      </c>
      <c r="D180" s="9">
        <f t="shared" si="51"/>
        <v>3.3087907111285921</v>
      </c>
      <c r="E180" s="9">
        <f t="shared" si="51"/>
        <v>6.5983828349468432</v>
      </c>
      <c r="F180" s="9">
        <f t="shared" si="44"/>
        <v>9.9122667877907276</v>
      </c>
      <c r="G180" s="10">
        <f t="shared" si="52"/>
        <v>8.6666666666666607</v>
      </c>
      <c r="H180" s="5">
        <f t="shared" si="52"/>
        <v>7.5</v>
      </c>
      <c r="I180">
        <f t="shared" si="46"/>
        <v>11.06025195156281</v>
      </c>
      <c r="J180">
        <f t="shared" si="47"/>
        <v>3.0743402245987568</v>
      </c>
      <c r="K180">
        <f t="shared" si="47"/>
        <v>-10.624387296002674</v>
      </c>
      <c r="L180">
        <f t="shared" si="48"/>
        <v>-1.0046022011790199</v>
      </c>
      <c r="M180">
        <f t="shared" si="49"/>
        <v>-28.7022688043625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0.6112892128093339</v>
      </c>
      <c r="C181" s="9">
        <f t="shared" si="42"/>
        <v>0.81000000000000061</v>
      </c>
      <c r="D181" s="9">
        <f t="shared" ref="D181:E196" si="53">D180+$C$7*(J180+J181)/2</f>
        <v>3.3272186696365633</v>
      </c>
      <c r="E181" s="9">
        <f t="shared" si="53"/>
        <v>6.5341198703323489</v>
      </c>
      <c r="F181" s="9">
        <f t="shared" si="44"/>
        <v>9.8983065271656763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11.22413174663186</v>
      </c>
      <c r="J181">
        <f t="shared" si="47"/>
        <v>3.0683126113916828</v>
      </c>
      <c r="K181">
        <f t="shared" si="47"/>
        <v>-10.796600908828848</v>
      </c>
      <c r="L181">
        <f t="shared" si="48"/>
        <v>-1.0174885683304618</v>
      </c>
      <c r="M181">
        <f t="shared" si="49"/>
        <v>-28.593720089545563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0.62968077368345421</v>
      </c>
      <c r="C182" s="9">
        <f t="shared" si="42"/>
        <v>0.81500000000000061</v>
      </c>
      <c r="D182" s="9">
        <f t="shared" si="53"/>
        <v>3.3456102305106836</v>
      </c>
      <c r="E182" s="9">
        <f t="shared" si="53"/>
        <v>6.4688255779177641</v>
      </c>
      <c r="F182" s="9">
        <f t="shared" si="44"/>
        <v>9.8837178118997961</v>
      </c>
      <c r="G182" s="10">
        <f t="shared" si="54"/>
        <v>8.6666666666666607</v>
      </c>
      <c r="H182" s="5">
        <f t="shared" si="54"/>
        <v>7.5</v>
      </c>
      <c r="I182">
        <f t="shared" si="46"/>
        <v>11.387612590062853</v>
      </c>
      <c r="J182">
        <f t="shared" si="47"/>
        <v>3.0622076799817002</v>
      </c>
      <c r="K182">
        <f t="shared" si="47"/>
        <v>-10.968163229366121</v>
      </c>
      <c r="L182">
        <f t="shared" si="48"/>
        <v>-1.030254459321678</v>
      </c>
      <c r="M182">
        <f t="shared" si="49"/>
        <v>-28.483852152911446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0.64803547518307658</v>
      </c>
      <c r="C183" s="9">
        <f t="shared" si="42"/>
        <v>0.82000000000000062</v>
      </c>
      <c r="D183" s="9">
        <f t="shared" si="53"/>
        <v>3.363964932010306</v>
      </c>
      <c r="E183" s="9">
        <f t="shared" si="53"/>
        <v>6.4025038892028148</v>
      </c>
      <c r="F183" s="9">
        <f t="shared" si="44"/>
        <v>9.8685049239738305</v>
      </c>
      <c r="G183" s="10">
        <f t="shared" si="54"/>
        <v>8.6666666666666607</v>
      </c>
      <c r="H183" s="5">
        <f t="shared" si="54"/>
        <v>7.5</v>
      </c>
      <c r="I183">
        <f t="shared" si="46"/>
        <v>11.550675081006954</v>
      </c>
      <c r="J183">
        <f t="shared" si="47"/>
        <v>3.05602615322577</v>
      </c>
      <c r="K183">
        <f t="shared" si="47"/>
        <v>-11.13906634228359</v>
      </c>
      <c r="L183">
        <f t="shared" si="48"/>
        <v>-1.0428974646947098</v>
      </c>
      <c r="M183">
        <f t="shared" si="49"/>
        <v>-28.372689584128207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0.66635285994806681</v>
      </c>
      <c r="C184" s="9">
        <f t="shared" si="42"/>
        <v>0.82500000000000062</v>
      </c>
      <c r="D184" s="9">
        <f t="shared" si="53"/>
        <v>3.3822823167752962</v>
      </c>
      <c r="E184" s="9">
        <f t="shared" si="53"/>
        <v>6.3351587827365989</v>
      </c>
      <c r="F184" s="9">
        <f t="shared" si="44"/>
        <v>9.8526721993570447</v>
      </c>
      <c r="G184" s="10">
        <f t="shared" si="54"/>
        <v>8.6666666666666607</v>
      </c>
      <c r="H184" s="5">
        <f t="shared" si="54"/>
        <v>7.5</v>
      </c>
      <c r="I184">
        <f t="shared" si="46"/>
        <v>11.713300650127808</v>
      </c>
      <c r="J184">
        <f t="shared" si="47"/>
        <v>3.0497687684376018</v>
      </c>
      <c r="K184">
        <f t="shared" si="47"/>
        <v>-11.309302479788359</v>
      </c>
      <c r="L184">
        <f t="shared" si="48"/>
        <v>-1.0554152886292143</v>
      </c>
      <c r="M184">
        <f t="shared" si="49"/>
        <v>-28.260257140400928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0.68463247508349712</v>
      </c>
      <c r="C185" s="9">
        <f t="shared" si="42"/>
        <v>0.83000000000000063</v>
      </c>
      <c r="D185" s="9">
        <f t="shared" si="53"/>
        <v>3.4005619319107265</v>
      </c>
      <c r="E185" s="9">
        <f t="shared" si="53"/>
        <v>6.2667942832293413</v>
      </c>
      <c r="F185" s="9">
        <f t="shared" si="44"/>
        <v>9.8362240268219487</v>
      </c>
      <c r="G185" s="10">
        <f t="shared" si="54"/>
        <v>8.6666666666666607</v>
      </c>
      <c r="H185" s="5">
        <f t="shared" si="54"/>
        <v>7.5</v>
      </c>
      <c r="I185">
        <f t="shared" si="46"/>
        <v>11.875471511498645</v>
      </c>
      <c r="J185">
        <f t="shared" si="47"/>
        <v>3.0434362767058265</v>
      </c>
      <c r="K185">
        <f t="shared" si="47"/>
        <v>-11.478864022630765</v>
      </c>
      <c r="L185">
        <f t="shared" si="48"/>
        <v>-1.067805744292009</v>
      </c>
      <c r="M185">
        <f t="shared" si="49"/>
        <v>-28.146579733268137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0.70287387224033493</v>
      </c>
      <c r="C186" s="9">
        <f t="shared" si="42"/>
        <v>0.83500000000000063</v>
      </c>
      <c r="D186" s="9">
        <f t="shared" si="53"/>
        <v>3.4188033290675643</v>
      </c>
      <c r="E186" s="9">
        <f t="shared" si="53"/>
        <v>6.1974144606583579</v>
      </c>
      <c r="F186" s="9">
        <f t="shared" si="44"/>
        <v>9.819164846745597</v>
      </c>
      <c r="G186" s="10">
        <f t="shared" si="54"/>
        <v>8.6666666666666607</v>
      </c>
      <c r="H186" s="5">
        <f t="shared" si="54"/>
        <v>7.5</v>
      </c>
      <c r="I186">
        <f t="shared" si="46"/>
        <v>12.037170618497868</v>
      </c>
      <c r="J186">
        <f t="shared" si="47"/>
        <v>3.0370294422400743</v>
      </c>
      <c r="K186">
        <f t="shared" si="47"/>
        <v>-11.647743501030373</v>
      </c>
      <c r="L186">
        <f t="shared" si="48"/>
        <v>-1.080066749551666</v>
      </c>
      <c r="M186">
        <f t="shared" si="49"/>
        <v>-28.031682415653396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0.72107660769228366</v>
      </c>
      <c r="C187" s="9">
        <f t="shared" si="42"/>
        <v>0.84000000000000064</v>
      </c>
      <c r="D187" s="9">
        <f t="shared" si="53"/>
        <v>3.4370060645195131</v>
      </c>
      <c r="E187" s="9">
        <f t="shared" si="53"/>
        <v>6.1270234293686938</v>
      </c>
      <c r="F187" s="9">
        <f t="shared" si="44"/>
        <v>9.8014991498986035</v>
      </c>
      <c r="G187" s="10">
        <f t="shared" si="54"/>
        <v>8.6666666666666607</v>
      </c>
      <c r="H187" s="5">
        <f t="shared" si="54"/>
        <v>7.5</v>
      </c>
      <c r="I187">
        <f t="shared" si="46"/>
        <v>12.198381623323959</v>
      </c>
      <c r="J187">
        <f t="shared" si="47"/>
        <v>3.0305490417427645</v>
      </c>
      <c r="K187">
        <f t="shared" si="47"/>
        <v>-11.815933595524294</v>
      </c>
      <c r="L187">
        <f t="shared" si="48"/>
        <v>-1.0921963230217766</v>
      </c>
      <c r="M187">
        <f t="shared" si="49"/>
        <v>-27.91559036915644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0.73924024240892594</v>
      </c>
      <c r="C188" s="9">
        <f t="shared" si="42"/>
        <v>0.84500000000000064</v>
      </c>
      <c r="D188" s="9">
        <f t="shared" si="53"/>
        <v>3.4551696992361554</v>
      </c>
      <c r="E188" s="9">
        <f t="shared" si="53"/>
        <v>6.0556253471689034</v>
      </c>
      <c r="F188" s="9">
        <f t="shared" si="44"/>
        <v>9.7832314762229089</v>
      </c>
      <c r="G188" s="10">
        <f t="shared" si="54"/>
        <v>8.6666666666666607</v>
      </c>
      <c r="H188" s="5">
        <f t="shared" si="54"/>
        <v>7.5</v>
      </c>
      <c r="I188">
        <f t="shared" si="46"/>
        <v>12.359088839789631</v>
      </c>
      <c r="J188">
        <f t="shared" si="47"/>
        <v>3.0239958638046338</v>
      </c>
      <c r="K188">
        <f t="shared" si="47"/>
        <v>-11.983427137739232</v>
      </c>
      <c r="L188">
        <f t="shared" si="48"/>
        <v>-1.1041925804002986</v>
      </c>
      <c r="M188">
        <f t="shared" si="49"/>
        <v>-27.798328891570829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0.75736434212530668</v>
      </c>
      <c r="C189" s="9">
        <f t="shared" si="42"/>
        <v>0.85000000000000064</v>
      </c>
      <c r="D189" s="9">
        <f t="shared" si="53"/>
        <v>3.4732937989525361</v>
      </c>
      <c r="E189" s="9">
        <f t="shared" si="53"/>
        <v>5.9832244144224198</v>
      </c>
      <c r="F189" s="9">
        <f t="shared" si="44"/>
        <v>9.7643664135992942</v>
      </c>
      <c r="G189" s="10">
        <f t="shared" si="54"/>
        <v>8.6666666666666607</v>
      </c>
      <c r="H189" s="5">
        <f t="shared" si="54"/>
        <v>7.5</v>
      </c>
      <c r="I189">
        <f t="shared" si="46"/>
        <v>12.519277209089694</v>
      </c>
      <c r="J189">
        <f t="shared" si="47"/>
        <v>3.0173707083222321</v>
      </c>
      <c r="K189">
        <f t="shared" si="47"/>
        <v>-12.150217111088658</v>
      </c>
      <c r="L189">
        <f t="shared" si="48"/>
        <v>-1.1160537310757759</v>
      </c>
      <c r="M189">
        <f t="shared" si="49"/>
        <v>-27.679923384617446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0.77544847740808054</v>
      </c>
      <c r="C190" s="9">
        <f t="shared" si="42"/>
        <v>0.85500000000000065</v>
      </c>
      <c r="D190" s="9">
        <f t="shared" si="53"/>
        <v>3.49137793423531</v>
      </c>
      <c r="E190" s="9">
        <f t="shared" si="53"/>
        <v>5.9098248731349647</v>
      </c>
      <c r="F190" s="9">
        <f t="shared" si="44"/>
        <v>9.7449085966057076</v>
      </c>
      <c r="G190" s="10">
        <f t="shared" si="54"/>
        <v>8.6666666666666607</v>
      </c>
      <c r="H190" s="5">
        <f t="shared" si="54"/>
        <v>7.5</v>
      </c>
      <c r="I190">
        <f t="shared" si="46"/>
        <v>12.67893226826798</v>
      </c>
      <c r="J190">
        <f t="shared" si="47"/>
        <v>3.0106743859357774</v>
      </c>
      <c r="K190">
        <f t="shared" si="47"/>
        <v>-12.316296651396362</v>
      </c>
      <c r="L190">
        <f t="shared" si="48"/>
        <v>-1.127778074974213</v>
      </c>
      <c r="M190">
        <f t="shared" si="49"/>
        <v>-27.560399341885045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0.79349222371834571</v>
      </c>
      <c r="C191" s="9">
        <f t="shared" si="42"/>
        <v>0.86000000000000065</v>
      </c>
      <c r="D191" s="9">
        <f t="shared" si="53"/>
        <v>3.5094216805455751</v>
      </c>
      <c r="E191" s="9">
        <f t="shared" si="53"/>
        <v>5.8354310060384327</v>
      </c>
      <c r="F191" s="9">
        <f t="shared" si="44"/>
        <v>9.7248627052672738</v>
      </c>
      <c r="G191" s="10">
        <f t="shared" si="54"/>
        <v>8.6666666666666607</v>
      </c>
      <c r="H191" s="5">
        <f t="shared" si="54"/>
        <v>7.5</v>
      </c>
      <c r="I191">
        <f t="shared" si="46"/>
        <v>12.838040121136244</v>
      </c>
      <c r="J191">
        <f t="shared" si="47"/>
        <v>3.0039077174859323</v>
      </c>
      <c r="K191">
        <f t="shared" si="47"/>
        <v>-12.481659047447673</v>
      </c>
      <c r="L191">
        <f t="shared" si="48"/>
        <v>-1.1393639996230782</v>
      </c>
      <c r="M191">
        <f t="shared" si="49"/>
        <v>-27.439782336970822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0.81149516147126821</v>
      </c>
      <c r="C192" s="9">
        <f t="shared" si="42"/>
        <v>0.86500000000000066</v>
      </c>
      <c r="D192" s="9">
        <f t="shared" si="53"/>
        <v>3.5274246182984976</v>
      </c>
      <c r="E192" s="9">
        <f t="shared" si="53"/>
        <v>5.7600471356716811</v>
      </c>
      <c r="F192" s="9">
        <f t="shared" si="44"/>
        <v>9.7042334637990031</v>
      </c>
      <c r="G192" s="10">
        <f t="shared" si="54"/>
        <v>8.6666666666666607</v>
      </c>
      <c r="H192" s="5">
        <f t="shared" si="54"/>
        <v>7.5</v>
      </c>
      <c r="I192">
        <f t="shared" si="46"/>
        <v>12.996587411422347</v>
      </c>
      <c r="J192">
        <f t="shared" si="47"/>
        <v>2.9970715334881937</v>
      </c>
      <c r="K192">
        <f t="shared" si="47"/>
        <v>-12.646297741469498</v>
      </c>
      <c r="L192">
        <f t="shared" si="48"/>
        <v>-1.1508099774112817</v>
      </c>
      <c r="M192">
        <f t="shared" si="49"/>
        <v>-27.318098011815376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0.82945687609260377</v>
      </c>
      <c r="C193" s="9">
        <f t="shared" si="42"/>
        <v>0.87000000000000066</v>
      </c>
      <c r="D193" s="9">
        <f t="shared" si="53"/>
        <v>3.5453863329198332</v>
      </c>
      <c r="E193" s="9">
        <f t="shared" si="53"/>
        <v>5.6836776234586512</v>
      </c>
      <c r="F193" s="9">
        <f t="shared" si="44"/>
        <v>9.6830256393420271</v>
      </c>
      <c r="G193" s="10">
        <f t="shared" si="54"/>
        <v>8.6666666666666607</v>
      </c>
      <c r="H193" s="5">
        <f t="shared" si="54"/>
        <v>7.5</v>
      </c>
      <c r="I193">
        <f t="shared" si="46"/>
        <v>13.154561297947062</v>
      </c>
      <c r="J193">
        <f t="shared" si="47"/>
        <v>2.990166673623726</v>
      </c>
      <c r="K193">
        <f t="shared" si="47"/>
        <v>-12.810206329540391</v>
      </c>
      <c r="L193">
        <f t="shared" si="48"/>
        <v>-1.1621145630261231</v>
      </c>
      <c r="M193">
        <f t="shared" si="49"/>
        <v>-27.19537206522768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0.84737695807221147</v>
      </c>
      <c r="C194" s="9">
        <f t="shared" si="42"/>
        <v>0.87500000000000067</v>
      </c>
      <c r="D194" s="9">
        <f t="shared" si="53"/>
        <v>3.5633064148994409</v>
      </c>
      <c r="E194" s="9">
        <f t="shared" si="53"/>
        <v>5.6063268687842349</v>
      </c>
      <c r="F194" s="9">
        <f t="shared" si="44"/>
        <v>9.6612440406942888</v>
      </c>
      <c r="G194" s="10">
        <f t="shared" si="54"/>
        <v>8.6666666666666607</v>
      </c>
      <c r="H194" s="5">
        <f t="shared" si="54"/>
        <v>7.5</v>
      </c>
      <c r="I194">
        <f t="shared" si="46"/>
        <v>13.311949431648326</v>
      </c>
      <c r="J194">
        <f t="shared" si="47"/>
        <v>2.9831939862455692</v>
      </c>
      <c r="K194">
        <f t="shared" si="47"/>
        <v>-12.973378561931757</v>
      </c>
      <c r="L194">
        <f t="shared" si="48"/>
        <v>-1.1732763910500978</v>
      </c>
      <c r="M194">
        <f t="shared" si="49"/>
        <v>-27.071630241596694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0.8652550030146462</v>
      </c>
      <c r="C195" s="9">
        <f t="shared" si="42"/>
        <v>0.88000000000000067</v>
      </c>
      <c r="D195" s="9">
        <f t="shared" si="53"/>
        <v>3.5811844598418756</v>
      </c>
      <c r="E195" s="9">
        <f t="shared" si="53"/>
        <v>5.5279993080682956</v>
      </c>
      <c r="F195" s="9">
        <f t="shared" si="44"/>
        <v>9.6388935170365357</v>
      </c>
      <c r="G195" s="10">
        <f t="shared" si="54"/>
        <v>8.6666666666666607</v>
      </c>
      <c r="H195" s="5">
        <f t="shared" si="54"/>
        <v>7.5</v>
      </c>
      <c r="I195">
        <f t="shared" si="46"/>
        <v>13.468739934289335</v>
      </c>
      <c r="J195">
        <f t="shared" si="47"/>
        <v>2.9761543278992688</v>
      </c>
      <c r="K195">
        <f t="shared" si="47"/>
        <v>-13.135808343381337</v>
      </c>
      <c r="L195">
        <f t="shared" si="48"/>
        <v>-1.1842941737021653</v>
      </c>
      <c r="M195">
        <f t="shared" si="49"/>
        <v>-26.946898319787216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0.88309061168691505</v>
      </c>
      <c r="C196" s="9">
        <f t="shared" si="42"/>
        <v>0.88500000000000068</v>
      </c>
      <c r="D196" s="9">
        <f t="shared" si="53"/>
        <v>3.5990200685141445</v>
      </c>
      <c r="E196" s="9">
        <f t="shared" si="53"/>
        <v>5.4486994138382512</v>
      </c>
      <c r="F196" s="9">
        <f t="shared" si="44"/>
        <v>9.6159789566544163</v>
      </c>
      <c r="G196" s="10">
        <f t="shared" si="54"/>
        <v>8.6666666666666607</v>
      </c>
      <c r="H196" s="5">
        <f t="shared" si="54"/>
        <v>7.5</v>
      </c>
      <c r="I196">
        <f t="shared" si="46"/>
        <v>13.624921378702485</v>
      </c>
      <c r="J196">
        <f t="shared" si="47"/>
        <v>2.969048562857056</v>
      </c>
      <c r="K196">
        <f t="shared" si="47"/>
        <v>-13.297489733300059</v>
      </c>
      <c r="L196">
        <f t="shared" si="48"/>
        <v>-1.1951666987096039</v>
      </c>
      <c r="M196">
        <f t="shared" si="49"/>
        <v>-26.82120210221828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0.9008833900634805</v>
      </c>
      <c r="C197" s="9">
        <f t="shared" si="42"/>
        <v>0.89000000000000068</v>
      </c>
      <c r="D197" s="9">
        <f t="shared" ref="D197:E212" si="55">D196+$C$7*(J196+J197)/2</f>
        <v>3.6168128468907099</v>
      </c>
      <c r="E197" s="9">
        <f t="shared" si="55"/>
        <v>5.3684316938006109</v>
      </c>
      <c r="F197" s="9">
        <f t="shared" si="44"/>
        <v>9.5925052856574915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13.780482770435341</v>
      </c>
      <c r="J197">
        <f t="shared" si="47"/>
        <v>2.9618775626647982</v>
      </c>
      <c r="K197">
        <f t="shared" si="47"/>
        <v>-13.458416945913369</v>
      </c>
      <c r="L197">
        <f t="shared" si="48"/>
        <v>-1.2058928272979592</v>
      </c>
      <c r="M197">
        <f t="shared" si="49"/>
        <v>-26.694567404122992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0.91863294936857809</v>
      </c>
      <c r="C198" s="9">
        <f t="shared" si="42"/>
        <v>0.89500000000000068</v>
      </c>
      <c r="D198" s="9">
        <f t="shared" si="55"/>
        <v>3.6345624061958075</v>
      </c>
      <c r="E198" s="9">
        <f t="shared" si="55"/>
        <v>5.2872006899118569</v>
      </c>
      <c r="F198" s="9">
        <f t="shared" si="44"/>
        <v>9.5684774666959882</v>
      </c>
      <c r="G198" s="10">
        <f t="shared" si="56"/>
        <v>8.6666666666666607</v>
      </c>
      <c r="H198" s="5">
        <f t="shared" si="56"/>
        <v>7.5</v>
      </c>
      <c r="I198">
        <f t="shared" si="46"/>
        <v>13.935413530677291</v>
      </c>
      <c r="J198">
        <f t="shared" si="47"/>
        <v>2.9546422057010102</v>
      </c>
      <c r="K198">
        <f t="shared" si="47"/>
        <v>-13.618584350338107</v>
      </c>
      <c r="L198">
        <f t="shared" si="48"/>
        <v>-1.2164714922878037</v>
      </c>
      <c r="M198">
        <f t="shared" si="49"/>
        <v>-26.567020042989409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0.93633890611592285</v>
      </c>
      <c r="C199" s="9">
        <f t="shared" si="42"/>
        <v>0.90000000000000069</v>
      </c>
      <c r="D199" s="9">
        <f t="shared" si="55"/>
        <v>3.6522683629431523</v>
      </c>
      <c r="E199" s="9">
        <f t="shared" si="55"/>
        <v>5.2050109774490547</v>
      </c>
      <c r="F199" s="9">
        <f t="shared" si="44"/>
        <v>9.5439004976759954</v>
      </c>
      <c r="G199" s="10">
        <f t="shared" si="56"/>
        <v>8.6666666666666607</v>
      </c>
      <c r="H199" s="5">
        <f t="shared" si="56"/>
        <v>7.5</v>
      </c>
      <c r="I199">
        <f t="shared" si="46"/>
        <v>14.089703480356984</v>
      </c>
      <c r="J199">
        <f t="shared" si="47"/>
        <v>2.9473433767472832</v>
      </c>
      <c r="K199">
        <f t="shared" si="47"/>
        <v>-13.777986470596044</v>
      </c>
      <c r="L199">
        <f t="shared" si="48"/>
        <v>-1.2269016962881507</v>
      </c>
      <c r="M199">
        <f t="shared" si="49"/>
        <v>-26.438585828182276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0.95400088214587342</v>
      </c>
      <c r="C200" s="9">
        <f t="shared" si="42"/>
        <v>0.90500000000000069</v>
      </c>
      <c r="D200" s="9">
        <f t="shared" si="55"/>
        <v>3.6699303389731028</v>
      </c>
      <c r="E200" s="9">
        <f t="shared" si="55"/>
        <v>5.1218671640805713</v>
      </c>
      <c r="F200" s="9">
        <f t="shared" si="44"/>
        <v>9.5187794104739041</v>
      </c>
      <c r="G200" s="10">
        <f t="shared" si="56"/>
        <v>8.6666666666666607</v>
      </c>
      <c r="H200" s="5">
        <f t="shared" si="56"/>
        <v>7.5</v>
      </c>
      <c r="I200">
        <f t="shared" si="46"/>
        <v>14.243342825310773</v>
      </c>
      <c r="J200">
        <f t="shared" si="47"/>
        <v>2.9399819665695541</v>
      </c>
      <c r="K200">
        <f t="shared" si="47"/>
        <v>-13.936617985565137</v>
      </c>
      <c r="L200">
        <f t="shared" si="48"/>
        <v>-1.2371825099773395</v>
      </c>
      <c r="M200">
        <f t="shared" si="49"/>
        <v>-26.309290550746006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0.97161850466011135</v>
      </c>
      <c r="C201" s="9">
        <f t="shared" si="42"/>
        <v>0.9100000000000007</v>
      </c>
      <c r="D201" s="9">
        <f t="shared" si="55"/>
        <v>3.6875479614873408</v>
      </c>
      <c r="E201" s="9">
        <f t="shared" si="55"/>
        <v>5.0377738889372674</v>
      </c>
      <c r="F201" s="9">
        <f t="shared" si="44"/>
        <v>9.4931192696507445</v>
      </c>
      <c r="G201" s="10">
        <f t="shared" si="56"/>
        <v>8.6666666666666607</v>
      </c>
      <c r="H201" s="5">
        <f t="shared" si="56"/>
        <v>7.5</v>
      </c>
      <c r="I201">
        <f t="shared" si="46"/>
        <v>14.396322142431583</v>
      </c>
      <c r="J201">
        <f t="shared" si="47"/>
        <v>2.93255887150969</v>
      </c>
      <c r="K201">
        <f t="shared" si="47"/>
        <v>-14.094473728869612</v>
      </c>
      <c r="L201">
        <f t="shared" si="48"/>
        <v>-1.2473130704631208</v>
      </c>
      <c r="M201">
        <f t="shared" si="49"/>
        <v>-26.179159973389453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0.98919140625390112</v>
      </c>
      <c r="C202" s="9">
        <f t="shared" si="42"/>
        <v>0.9150000000000007</v>
      </c>
      <c r="D202" s="9">
        <f t="shared" si="55"/>
        <v>3.7051208630811305</v>
      </c>
      <c r="E202" s="9">
        <f t="shared" si="55"/>
        <v>4.952735821684529</v>
      </c>
      <c r="F202" s="9">
        <f t="shared" si="44"/>
        <v>9.4669251711672011</v>
      </c>
      <c r="G202" s="10">
        <f t="shared" si="56"/>
        <v>8.6666666666666607</v>
      </c>
      <c r="H202" s="5">
        <f t="shared" si="56"/>
        <v>7.5</v>
      </c>
      <c r="I202">
        <f t="shared" si="46"/>
        <v>14.548632366715871</v>
      </c>
      <c r="J202">
        <f t="shared" si="47"/>
        <v>2.9250749930869113</v>
      </c>
      <c r="K202">
        <f t="shared" si="47"/>
        <v>-14.251548688709949</v>
      </c>
      <c r="L202">
        <f t="shared" si="48"/>
        <v>-1.2572925797144594</v>
      </c>
      <c r="M202">
        <f t="shared" si="49"/>
        <v>-26.048219820653344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1.0067192249459875</v>
      </c>
      <c r="C203" s="9">
        <f t="shared" si="42"/>
        <v>0.92000000000000071</v>
      </c>
      <c r="D203" s="9">
        <f t="shared" si="55"/>
        <v>3.7226486817732169</v>
      </c>
      <c r="E203" s="9">
        <f t="shared" si="55"/>
        <v>4.8667576615954973</v>
      </c>
      <c r="F203" s="9">
        <f t="shared" si="44"/>
        <v>9.4402022410999429</v>
      </c>
      <c r="G203" s="10">
        <f t="shared" si="56"/>
        <v>8.6666666666666607</v>
      </c>
      <c r="H203" s="5">
        <f t="shared" si="56"/>
        <v>7.5</v>
      </c>
      <c r="I203">
        <f t="shared" si="46"/>
        <v>14.700264779133782</v>
      </c>
      <c r="J203">
        <f t="shared" si="47"/>
        <v>2.9175312376086247</v>
      </c>
      <c r="K203">
        <f t="shared" si="47"/>
        <v>-14.407838007633869</v>
      </c>
      <c r="L203">
        <f t="shared" si="48"/>
        <v>-1.2671203030583094</v>
      </c>
      <c r="M203">
        <f t="shared" si="49"/>
        <v>-25.916495769261378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1.0242016042061843</v>
      </c>
      <c r="C204" s="9">
        <f t="shared" si="42"/>
        <v>0.92500000000000071</v>
      </c>
      <c r="D204" s="9">
        <f t="shared" si="55"/>
        <v>3.7401310610334138</v>
      </c>
      <c r="E204" s="9">
        <f t="shared" si="55"/>
        <v>4.7798441366258473</v>
      </c>
      <c r="F204" s="9">
        <f t="shared" si="44"/>
        <v>9.412955634359939</v>
      </c>
      <c r="G204" s="10">
        <f t="shared" si="56"/>
        <v>8.6666666666666607</v>
      </c>
      <c r="H204" s="5">
        <f t="shared" si="56"/>
        <v>7.5</v>
      </c>
      <c r="I204">
        <f t="shared" si="46"/>
        <v>14.851210995254343</v>
      </c>
      <c r="J204">
        <f t="shared" si="47"/>
        <v>2.9099285157902748</v>
      </c>
      <c r="K204">
        <f t="shared" si="47"/>
        <v>-14.563336982249437</v>
      </c>
      <c r="L204">
        <f t="shared" si="48"/>
        <v>-1.276795567735264</v>
      </c>
      <c r="M204">
        <f t="shared" si="49"/>
        <v>-25.784013438656139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1.0416381929807068</v>
      </c>
      <c r="C205" s="9">
        <f t="shared" si="42"/>
        <v>0.93000000000000071</v>
      </c>
      <c r="D205" s="9">
        <f t="shared" si="55"/>
        <v>3.7575676498079362</v>
      </c>
      <c r="E205" s="9">
        <f t="shared" si="55"/>
        <v>4.6920000024904551</v>
      </c>
      <c r="F205" s="9">
        <f t="shared" si="44"/>
        <v>9.385190533413418</v>
      </c>
      <c r="G205" s="10">
        <f t="shared" si="56"/>
        <v>8.6666666666666607</v>
      </c>
      <c r="H205" s="5">
        <f t="shared" si="56"/>
        <v>7.5</v>
      </c>
      <c r="I205">
        <f t="shared" si="46"/>
        <v>15.001462954563605</v>
      </c>
      <c r="J205">
        <f t="shared" si="47"/>
        <v>2.902267742383863</v>
      </c>
      <c r="K205">
        <f t="shared" si="47"/>
        <v>-14.718041062881374</v>
      </c>
      <c r="L205">
        <f t="shared" si="48"/>
        <v>-1.286317761508581</v>
      </c>
      <c r="M205">
        <f t="shared" si="49"/>
        <v>-25.650798381721138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1.0590286457153026</v>
      </c>
      <c r="C206" s="9">
        <f t="shared" si="42"/>
        <v>0.93500000000000072</v>
      </c>
      <c r="D206" s="9">
        <f t="shared" si="55"/>
        <v>3.7749581025425321</v>
      </c>
      <c r="E206" s="9">
        <f t="shared" si="55"/>
        <v>4.6032300417422958</v>
      </c>
      <c r="F206" s="9">
        <f t="shared" si="44"/>
        <v>9.3569121470061134</v>
      </c>
      <c r="G206" s="10">
        <f t="shared" si="56"/>
        <v>8.6666666666666607</v>
      </c>
      <c r="H206" s="5">
        <f t="shared" si="56"/>
        <v>7.5</v>
      </c>
      <c r="I206">
        <f t="shared" si="46"/>
        <v>15.151012910419109</v>
      </c>
      <c r="J206">
        <f t="shared" si="47"/>
        <v>2.8945498358148116</v>
      </c>
      <c r="K206">
        <f t="shared" si="47"/>
        <v>-14.871945853171701</v>
      </c>
      <c r="L206">
        <f t="shared" si="48"/>
        <v>-1.2956863313216089</v>
      </c>
      <c r="M206">
        <f t="shared" si="49"/>
        <v>-25.516876075690245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1.0763726223762276</v>
      </c>
      <c r="C207" s="9">
        <f t="shared" si="42"/>
        <v>0.94000000000000072</v>
      </c>
      <c r="D207" s="9">
        <f t="shared" si="55"/>
        <v>3.792302079203457</v>
      </c>
      <c r="E207" s="9">
        <f t="shared" si="55"/>
        <v>4.5135390628539032</v>
      </c>
      <c r="F207" s="9">
        <f t="shared" si="44"/>
        <v>9.3281257088913598</v>
      </c>
      <c r="G207" s="10">
        <f t="shared" si="56"/>
        <v>8.6666666666666607</v>
      </c>
      <c r="H207" s="5">
        <f t="shared" si="56"/>
        <v>7.5</v>
      </c>
      <c r="I207">
        <f t="shared" si="46"/>
        <v>15.299853420589059</v>
      </c>
      <c r="J207">
        <f t="shared" si="47"/>
        <v>2.886775717826882</v>
      </c>
      <c r="K207">
        <f t="shared" si="47"/>
        <v>-15.025047109625842</v>
      </c>
      <c r="L207">
        <f t="shared" si="48"/>
        <v>-1.3049007819991336</v>
      </c>
      <c r="M207">
        <f t="shared" si="49"/>
        <v>-25.382271913245894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1.0936697884691129</v>
      </c>
      <c r="C208" s="9">
        <f t="shared" si="42"/>
        <v>0.94500000000000073</v>
      </c>
      <c r="D208" s="9">
        <f t="shared" si="55"/>
        <v>3.8095992452963423</v>
      </c>
      <c r="E208" s="9">
        <f t="shared" si="55"/>
        <v>4.4229318993017097</v>
      </c>
      <c r="F208" s="9">
        <f t="shared" si="44"/>
        <v>9.2988364765627232</v>
      </c>
      <c r="G208" s="10">
        <f t="shared" si="56"/>
        <v>8.6666666666666607</v>
      </c>
      <c r="H208" s="5">
        <f t="shared" si="56"/>
        <v>7.5</v>
      </c>
      <c r="I208">
        <f t="shared" si="46"/>
        <v>15.447977338329062</v>
      </c>
      <c r="J208">
        <f t="shared" si="47"/>
        <v>2.8789463131348874</v>
      </c>
      <c r="K208">
        <f t="shared" si="47"/>
        <v>-15.177340741105317</v>
      </c>
      <c r="L208">
        <f t="shared" si="48"/>
        <v>-1.3139606749885966</v>
      </c>
      <c r="M208">
        <f t="shared" si="49"/>
        <v>-25.247011193807452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1.1109198150557726</v>
      </c>
      <c r="C209" s="9">
        <f t="shared" si="42"/>
        <v>0.95000000000000073</v>
      </c>
      <c r="D209" s="9">
        <f t="shared" si="55"/>
        <v>3.8268492718830021</v>
      </c>
      <c r="E209" s="9">
        <f t="shared" si="55"/>
        <v>4.3314134086535896</v>
      </c>
      <c r="F209" s="9">
        <f t="shared" si="44"/>
        <v>9.2690497299916395</v>
      </c>
      <c r="G209" s="10">
        <f t="shared" si="56"/>
        <v>8.6666666666666607</v>
      </c>
      <c r="H209" s="5">
        <f t="shared" si="56"/>
        <v>7.5</v>
      </c>
      <c r="I209">
        <f t="shared" si="46"/>
        <v>15.595377803953337</v>
      </c>
      <c r="J209">
        <f t="shared" si="47"/>
        <v>2.871062549084956</v>
      </c>
      <c r="K209">
        <f t="shared" si="47"/>
        <v>-15.328822808268161</v>
      </c>
      <c r="L209">
        <f t="shared" si="48"/>
        <v>-1.3228656271375254</v>
      </c>
      <c r="M209">
        <f t="shared" si="49"/>
        <v>-25.111119115011093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1.1281223787689938</v>
      </c>
      <c r="C210" s="9">
        <f t="shared" si="42"/>
        <v>0.95500000000000074</v>
      </c>
      <c r="D210" s="9">
        <f t="shared" si="55"/>
        <v>3.8440518355962232</v>
      </c>
      <c r="E210" s="9">
        <f t="shared" si="55"/>
        <v>4.2389884716599102</v>
      </c>
      <c r="F210" s="9">
        <f t="shared" si="44"/>
        <v>9.2387707703707207</v>
      </c>
      <c r="G210" s="10">
        <f t="shared" si="56"/>
        <v>8.6666666666666607</v>
      </c>
      <c r="H210" s="5">
        <f t="shared" si="56"/>
        <v>7.5</v>
      </c>
      <c r="I210">
        <f t="shared" si="46"/>
        <v>15.742048236861111</v>
      </c>
      <c r="J210">
        <f t="shared" si="47"/>
        <v>2.863125355322131</v>
      </c>
      <c r="K210">
        <f t="shared" si="47"/>
        <v>-15.479489522958227</v>
      </c>
      <c r="L210">
        <f t="shared" si="48"/>
        <v>-1.3316153095038972</v>
      </c>
      <c r="M210">
        <f t="shared" si="49"/>
        <v>-24.974620764382422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1.1452771618253554</v>
      </c>
      <c r="C211" s="9">
        <f t="shared" si="42"/>
        <v>0.96000000000000074</v>
      </c>
      <c r="D211" s="9">
        <f t="shared" si="55"/>
        <v>3.8612066186525849</v>
      </c>
      <c r="E211" s="9">
        <f t="shared" si="55"/>
        <v>4.1456619913484021</v>
      </c>
      <c r="F211" s="9">
        <f t="shared" si="44"/>
        <v>9.2080049188632067</v>
      </c>
      <c r="G211" s="10">
        <f t="shared" si="56"/>
        <v>8.6666666666666607</v>
      </c>
      <c r="H211" s="5">
        <f t="shared" si="56"/>
        <v>7.5</v>
      </c>
      <c r="I211">
        <f t="shared" si="46"/>
        <v>15.887982327982144</v>
      </c>
      <c r="J211">
        <f t="shared" si="47"/>
        <v>2.8551356634651075</v>
      </c>
      <c r="K211">
        <f t="shared" si="47"/>
        <v>-15.629337247544521</v>
      </c>
      <c r="L211">
        <f t="shared" si="48"/>
        <v>-1.3402094461964538</v>
      </c>
      <c r="M211">
        <f t="shared" si="49"/>
        <v>-24.83754111120323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1.1623838520361147</v>
      </c>
      <c r="C212" s="9">
        <f t="shared" si="42"/>
        <v>0.96500000000000075</v>
      </c>
      <c r="D212" s="9">
        <f t="shared" si="55"/>
        <v>3.8783133088633441</v>
      </c>
      <c r="E212" s="9">
        <f t="shared" si="55"/>
        <v>4.0514388921231337</v>
      </c>
      <c r="F212" s="9">
        <f t="shared" si="44"/>
        <v>9.1767575153591316</v>
      </c>
      <c r="G212" s="10">
        <f t="shared" si="56"/>
        <v>8.6666666666666607</v>
      </c>
      <c r="H212" s="5">
        <f t="shared" si="56"/>
        <v>7.5</v>
      </c>
      <c r="I212">
        <f t="shared" si="46"/>
        <v>16.033174032608482</v>
      </c>
      <c r="J212">
        <f t="shared" si="47"/>
        <v>2.8470944067879289</v>
      </c>
      <c r="K212">
        <f t="shared" si="47"/>
        <v>-15.778362494211741</v>
      </c>
      <c r="L212">
        <f t="shared" si="48"/>
        <v>-1.3486478132423065</v>
      </c>
      <c r="M212">
        <f t="shared" si="49"/>
        <v>-24.699904998573469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1.1794421428162041</v>
      </c>
      <c r="C213" s="9">
        <f t="shared" ref="C213:C276" si="61">C212+_dt</f>
        <v>0.97000000000000075</v>
      </c>
      <c r="D213" s="9">
        <f t="shared" ref="D213:E228" si="62">D212+$C$7*(J212+J213)/2</f>
        <v>3.8953715996434335</v>
      </c>
      <c r="E213" s="9">
        <f t="shared" si="62"/>
        <v>3.9563241188678888</v>
      </c>
      <c r="F213" s="9">
        <f t="shared" ref="F213:F276" si="63">$O$1*D213^2+$O$2*D213+$O$3</f>
        <v>9.1450339172387025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16.177617563582263</v>
      </c>
      <c r="J213">
        <f t="shared" ref="J213:K276" si="66">J212+L212*$C$7</f>
        <v>2.8390025199084752</v>
      </c>
      <c r="K213">
        <f t="shared" si="66"/>
        <v>-15.926561924203183</v>
      </c>
      <c r="L213">
        <f t="shared" ref="L213:L276" si="67">-$C$15*I213*J213</f>
        <v>-1.3569302374794203</v>
      </c>
      <c r="M213">
        <f t="shared" ref="M213:M276" si="68">-$C$6-$C$15*I213*K213</f>
        <v>-24.561737135669595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1.1964517331913802</v>
      </c>
      <c r="C214" s="9">
        <f t="shared" si="61"/>
        <v>0.97500000000000075</v>
      </c>
      <c r="D214" s="9">
        <f t="shared" si="62"/>
        <v>3.9123811900186096</v>
      </c>
      <c r="E214" s="9">
        <f t="shared" si="62"/>
        <v>3.8603226360542275</v>
      </c>
      <c r="F214" s="9">
        <f t="shared" si="63"/>
        <v>9.1128394981434013</v>
      </c>
      <c r="G214" s="10">
        <f t="shared" si="64"/>
        <v>8.6666666666666607</v>
      </c>
      <c r="H214" s="5">
        <f t="shared" si="64"/>
        <v>7.5</v>
      </c>
      <c r="I214">
        <f t="shared" si="65"/>
        <v>16.321307384811981</v>
      </c>
      <c r="J214">
        <f t="shared" si="66"/>
        <v>2.8308609384835988</v>
      </c>
      <c r="K214">
        <f t="shared" si="66"/>
        <v>-16.073932347017202</v>
      </c>
      <c r="L214">
        <f t="shared" si="67"/>
        <v>-1.365056595471821</v>
      </c>
      <c r="M214">
        <f t="shared" si="68"/>
        <v>-24.4230620902003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1.2134123278035633</v>
      </c>
      <c r="C215" s="9">
        <f t="shared" si="61"/>
        <v>0.98000000000000076</v>
      </c>
      <c r="D215" s="9">
        <f t="shared" si="62"/>
        <v>3.9293417846307928</v>
      </c>
      <c r="E215" s="9">
        <f t="shared" si="62"/>
        <v>3.7634394268545006</v>
      </c>
      <c r="F215" s="9">
        <f t="shared" si="63"/>
        <v>9.0801796467552727</v>
      </c>
      <c r="G215" s="10">
        <f t="shared" si="64"/>
        <v>8.6666666666666607</v>
      </c>
      <c r="H215" s="5">
        <f t="shared" si="64"/>
        <v>7.5</v>
      </c>
      <c r="I215">
        <f t="shared" si="65"/>
        <v>16.464238205091871</v>
      </c>
      <c r="J215">
        <f t="shared" si="66"/>
        <v>2.8226705989107677</v>
      </c>
      <c r="K215">
        <f t="shared" si="66"/>
        <v>-16.220470719558403</v>
      </c>
      <c r="L215">
        <f t="shared" si="67"/>
        <v>-1.3730268124455873</v>
      </c>
      <c r="M215">
        <f t="shared" si="68"/>
        <v>-24.283904281060494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1.2303236369144037</v>
      </c>
      <c r="C216" s="9">
        <f t="shared" si="61"/>
        <v>0.98500000000000076</v>
      </c>
      <c r="D216" s="9">
        <f t="shared" si="62"/>
        <v>3.9462530937416331</v>
      </c>
      <c r="E216" s="9">
        <f t="shared" si="62"/>
        <v>3.6656794922600913</v>
      </c>
      <c r="F216" s="9">
        <f t="shared" si="63"/>
        <v>9.047059765584887</v>
      </c>
      <c r="G216" s="10">
        <f t="shared" si="64"/>
        <v>8.6666666666666607</v>
      </c>
      <c r="H216" s="5">
        <f t="shared" si="64"/>
        <v>7.5</v>
      </c>
      <c r="I216">
        <f t="shared" si="65"/>
        <v>16.60640497220118</v>
      </c>
      <c r="J216">
        <f t="shared" si="66"/>
        <v>2.8144324380360941</v>
      </c>
      <c r="K216">
        <f t="shared" si="66"/>
        <v>-16.366174145244766</v>
      </c>
      <c r="L216">
        <f t="shared" si="67"/>
        <v>-1.3808408612438838</v>
      </c>
      <c r="M216">
        <f t="shared" si="68"/>
        <v>-24.144287971184426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1.2471853764071179</v>
      </c>
      <c r="C217" s="9">
        <f t="shared" si="61"/>
        <v>0.99000000000000077</v>
      </c>
      <c r="D217" s="9">
        <f t="shared" si="62"/>
        <v>3.9631148332343473</v>
      </c>
      <c r="E217" s="9">
        <f t="shared" si="62"/>
        <v>3.5670478502051415</v>
      </c>
      <c r="F217" s="9">
        <f t="shared" si="63"/>
        <v>9.0134852697684273</v>
      </c>
      <c r="G217" s="10">
        <f t="shared" si="64"/>
        <v>8.6666666666666607</v>
      </c>
      <c r="H217" s="5">
        <f t="shared" si="64"/>
        <v>7.5</v>
      </c>
      <c r="I217">
        <f t="shared" si="65"/>
        <v>16.747802867262102</v>
      </c>
      <c r="J217">
        <f t="shared" si="66"/>
        <v>2.8061473928686307</v>
      </c>
      <c r="K217">
        <f t="shared" si="66"/>
        <v>-16.511039873071873</v>
      </c>
      <c r="L217">
        <f t="shared" si="67"/>
        <v>-1.3884987612994868</v>
      </c>
      <c r="M217">
        <f t="shared" si="68"/>
        <v>-24.004237260598522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1.2639972677866265</v>
      </c>
      <c r="C218" s="9">
        <f t="shared" si="61"/>
        <v>0.99500000000000077</v>
      </c>
      <c r="D218" s="9">
        <f t="shared" si="62"/>
        <v>3.9799267246138559</v>
      </c>
      <c r="E218" s="9">
        <f t="shared" si="62"/>
        <v>3.4675495346960195</v>
      </c>
      <c r="F218" s="9">
        <f t="shared" si="63"/>
        <v>8.979461585874315</v>
      </c>
      <c r="G218" s="10">
        <f t="shared" si="64"/>
        <v>8.6666666666666607</v>
      </c>
      <c r="H218" s="5">
        <f t="shared" si="64"/>
        <v>7.5</v>
      </c>
      <c r="I218">
        <f t="shared" si="65"/>
        <v>16.888427299336762</v>
      </c>
      <c r="J218">
        <f t="shared" si="66"/>
        <v>2.7978164003008339</v>
      </c>
      <c r="K218">
        <f t="shared" si="66"/>
        <v>-16.655065296635463</v>
      </c>
      <c r="L218">
        <f t="shared" si="67"/>
        <v>-1.3960005776234101</v>
      </c>
      <c r="M218">
        <f t="shared" si="68"/>
        <v>-23.863776079674594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1.2807590381780343</v>
      </c>
      <c r="C219" s="9">
        <f t="shared" si="61"/>
        <v>1.0000000000000007</v>
      </c>
      <c r="D219" s="9">
        <f t="shared" si="62"/>
        <v>3.9966884950052637</v>
      </c>
      <c r="E219" s="9">
        <f t="shared" si="62"/>
        <v>3.3671895949467725</v>
      </c>
      <c r="F219" s="9">
        <f t="shared" si="63"/>
        <v>8.9449941507198361</v>
      </c>
      <c r="G219" s="10">
        <f t="shared" si="64"/>
        <v>8.6666666666666607</v>
      </c>
      <c r="H219" s="5">
        <f t="shared" si="64"/>
        <v>7.5</v>
      </c>
      <c r="I219">
        <f t="shared" si="65"/>
        <v>17.02827390024537</v>
      </c>
      <c r="J219">
        <f t="shared" si="66"/>
        <v>2.7894403968350936</v>
      </c>
      <c r="K219">
        <f t="shared" si="66"/>
        <v>-16.79824795311351</v>
      </c>
      <c r="L219">
        <f t="shared" si="67"/>
        <v>-1.4033464198083951</v>
      </c>
      <c r="M219">
        <f t="shared" si="68"/>
        <v>-23.722928182583718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1.2974704203234886</v>
      </c>
      <c r="C220" s="9">
        <f t="shared" si="61"/>
        <v>1.0050000000000006</v>
      </c>
      <c r="D220" s="9">
        <f t="shared" si="62"/>
        <v>4.013399877150718</v>
      </c>
      <c r="E220" s="9">
        <f t="shared" si="62"/>
        <v>3.2659730945208048</v>
      </c>
      <c r="F220" s="9">
        <f t="shared" si="63"/>
        <v>8.9100884101981102</v>
      </c>
      <c r="G220" s="10">
        <f t="shared" si="64"/>
        <v>8.6666666666666607</v>
      </c>
      <c r="H220" s="5">
        <f t="shared" si="64"/>
        <v>7.5</v>
      </c>
      <c r="I220">
        <f t="shared" si="65"/>
        <v>17.16733851958903</v>
      </c>
      <c r="J220">
        <f t="shared" si="66"/>
        <v>2.7810203183162434</v>
      </c>
      <c r="K220">
        <f t="shared" si="66"/>
        <v>-16.940585522209012</v>
      </c>
      <c r="L220">
        <f t="shared" si="67"/>
        <v>-1.4105364410461616</v>
      </c>
      <c r="M220">
        <f t="shared" si="68"/>
        <v>-23.581717140951294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1.3141311525774473</v>
      </c>
      <c r="C221" s="9">
        <f t="shared" si="61"/>
        <v>1.0100000000000005</v>
      </c>
      <c r="D221" s="9">
        <f t="shared" si="62"/>
        <v>4.0300606094046767</v>
      </c>
      <c r="E221" s="9">
        <f t="shared" si="62"/>
        <v>3.1639051104790137</v>
      </c>
      <c r="F221" s="9">
        <f t="shared" si="63"/>
        <v>8.8747498181158875</v>
      </c>
      <c r="G221" s="10">
        <f t="shared" si="64"/>
        <v>8.6666666666666607</v>
      </c>
      <c r="H221" s="5">
        <f t="shared" si="64"/>
        <v>7.5</v>
      </c>
      <c r="I221">
        <f t="shared" si="65"/>
        <v>17.305617219962112</v>
      </c>
      <c r="J221">
        <f t="shared" si="66"/>
        <v>2.7725570996699664</v>
      </c>
      <c r="K221">
        <f t="shared" si="66"/>
        <v>-17.082075825054719</v>
      </c>
      <c r="L221">
        <f t="shared" si="67"/>
        <v>-1.4175708371574476</v>
      </c>
      <c r="M221">
        <f t="shared" si="68"/>
        <v>-23.440166337713197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1.3307409789003986</v>
      </c>
      <c r="C222" s="9">
        <f t="shared" si="61"/>
        <v>1.0150000000000003</v>
      </c>
      <c r="D222" s="9">
        <f t="shared" si="62"/>
        <v>4.046670435727628</v>
      </c>
      <c r="E222" s="9">
        <f t="shared" si="62"/>
        <v>3.0609907325346066</v>
      </c>
      <c r="F222" s="9">
        <f t="shared" si="63"/>
        <v>8.8389838350424448</v>
      </c>
      <c r="G222" s="10">
        <f t="shared" si="64"/>
        <v>8.6666666666666607</v>
      </c>
      <c r="H222" s="5">
        <f t="shared" si="64"/>
        <v>7.5</v>
      </c>
      <c r="I222">
        <f t="shared" si="65"/>
        <v>17.443106272340263</v>
      </c>
      <c r="J222">
        <f t="shared" si="66"/>
        <v>2.7640516746470216</v>
      </c>
      <c r="K222">
        <f t="shared" si="66"/>
        <v>-17.222716823080997</v>
      </c>
      <c r="L222">
        <f t="shared" si="67"/>
        <v>-1.4244498456339754</v>
      </c>
      <c r="M222">
        <f t="shared" si="68"/>
        <v>-23.298298961173245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1.3472996488510596</v>
      </c>
      <c r="C223" s="9">
        <f t="shared" si="61"/>
        <v>1.0200000000000002</v>
      </c>
      <c r="D223" s="9">
        <f t="shared" si="62"/>
        <v>4.063229105678289</v>
      </c>
      <c r="E223" s="9">
        <f t="shared" si="62"/>
        <v>2.9572350622148194</v>
      </c>
      <c r="F223" s="9">
        <f t="shared" si="63"/>
        <v>8.8027959271700311</v>
      </c>
      <c r="G223" s="10">
        <f t="shared" si="64"/>
        <v>8.6666666666666607</v>
      </c>
      <c r="H223" s="5">
        <f t="shared" si="64"/>
        <v>7.5</v>
      </c>
      <c r="I223">
        <f t="shared" si="65"/>
        <v>17.579802151631306</v>
      </c>
      <c r="J223">
        <f t="shared" si="66"/>
        <v>2.7555049755732179</v>
      </c>
      <c r="K223">
        <f t="shared" si="66"/>
        <v>-17.362506616848037</v>
      </c>
      <c r="L223">
        <f t="shared" si="67"/>
        <v>-1.4311737446915833</v>
      </c>
      <c r="M223">
        <f t="shared" si="68"/>
        <v>-23.156137999261787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1.3638069175770946</v>
      </c>
      <c r="C224" s="9">
        <f t="shared" si="61"/>
        <v>1.0250000000000001</v>
      </c>
      <c r="D224" s="9">
        <f t="shared" si="62"/>
        <v>4.079736374404324</v>
      </c>
      <c r="E224" s="9">
        <f t="shared" si="62"/>
        <v>2.8526432120297445</v>
      </c>
      <c r="F224" s="9">
        <f t="shared" si="63"/>
        <v>8.7661915651861655</v>
      </c>
      <c r="G224" s="10">
        <f t="shared" si="64"/>
        <v>8.6666666666666607</v>
      </c>
      <c r="H224" s="5">
        <f t="shared" si="64"/>
        <v>7.5</v>
      </c>
      <c r="I224">
        <f t="shared" si="65"/>
        <v>17.715701532377249</v>
      </c>
      <c r="J224">
        <f t="shared" si="66"/>
        <v>2.7469179331050686</v>
      </c>
      <c r="K224">
        <f t="shared" si="66"/>
        <v>-17.501443444843609</v>
      </c>
      <c r="L224">
        <f t="shared" si="67"/>
        <v>-1.437742852333862</v>
      </c>
      <c r="M224">
        <f t="shared" si="68"/>
        <v>-23.013706233995173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1.3802625458043831</v>
      </c>
      <c r="C225" s="9">
        <f t="shared" si="61"/>
        <v>1.03</v>
      </c>
      <c r="D225" s="9">
        <f t="shared" si="62"/>
        <v>4.0961920026316125</v>
      </c>
      <c r="E225" s="9">
        <f t="shared" si="62"/>
        <v>2.7472203046484709</v>
      </c>
      <c r="F225" s="9">
        <f t="shared" si="63"/>
        <v>8.7291762231580954</v>
      </c>
      <c r="G225" s="10">
        <f t="shared" si="64"/>
        <v>8.6666666666666607</v>
      </c>
      <c r="H225" s="5">
        <f t="shared" si="64"/>
        <v>7.5</v>
      </c>
      <c r="I225">
        <f t="shared" si="65"/>
        <v>17.850801284596646</v>
      </c>
      <c r="J225">
        <f t="shared" si="66"/>
        <v>2.7382914759910655</v>
      </c>
      <c r="K225">
        <f t="shared" si="66"/>
        <v>-17.63952568224758</v>
      </c>
      <c r="L225">
        <f t="shared" si="67"/>
        <v>-1.4441575254257115</v>
      </c>
      <c r="M225">
        <f t="shared" si="68"/>
        <v>-22.871026236135766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1.3966662998248722</v>
      </c>
      <c r="C226" s="9">
        <f t="shared" si="61"/>
        <v>1.0349999999999999</v>
      </c>
      <c r="D226" s="9">
        <f t="shared" si="62"/>
        <v>4.1125957566521016</v>
      </c>
      <c r="E226" s="9">
        <f t="shared" si="62"/>
        <v>2.6409714720827351</v>
      </c>
      <c r="F226" s="9">
        <f t="shared" si="63"/>
        <v>8.691755377429832</v>
      </c>
      <c r="G226" s="10">
        <f t="shared" si="64"/>
        <v>8.6666666666666607</v>
      </c>
      <c r="H226" s="5">
        <f t="shared" si="64"/>
        <v>7.5</v>
      </c>
      <c r="I226">
        <f t="shared" si="65"/>
        <v>17.985098469757371</v>
      </c>
      <c r="J226">
        <f t="shared" si="66"/>
        <v>2.729626530838511</v>
      </c>
      <c r="K226">
        <f t="shared" si="66"/>
        <v>-17.776751839664396</v>
      </c>
      <c r="L226">
        <f t="shared" si="67"/>
        <v>-1.4504181587763236</v>
      </c>
      <c r="M226">
        <f t="shared" si="68"/>
        <v>-22.7281203600519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1.4130179514830452</v>
      </c>
      <c r="C227" s="9">
        <f t="shared" si="61"/>
        <v>1.0399999999999998</v>
      </c>
      <c r="D227" s="9">
        <f t="shared" si="62"/>
        <v>4.1289474083102746</v>
      </c>
      <c r="E227" s="9">
        <f t="shared" si="62"/>
        <v>2.5339018548782679</v>
      </c>
      <c r="F227" s="9">
        <f t="shared" si="63"/>
        <v>8.6539345055319359</v>
      </c>
      <c r="G227" s="10">
        <f t="shared" si="64"/>
        <v>8.6666666666666607</v>
      </c>
      <c r="H227" s="5">
        <f t="shared" si="64"/>
        <v>7.5</v>
      </c>
      <c r="I227">
        <f t="shared" si="65"/>
        <v>18.118590336870653</v>
      </c>
      <c r="J227">
        <f t="shared" si="66"/>
        <v>2.7209240218858533</v>
      </c>
      <c r="K227">
        <f t="shared" si="66"/>
        <v>-17.913120561824709</v>
      </c>
      <c r="L227">
        <f t="shared" si="67"/>
        <v>-1.4565251842311482</v>
      </c>
      <c r="M227">
        <f t="shared" si="68"/>
        <v>-22.585010738777235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1.4293172781610446</v>
      </c>
      <c r="C228" s="9">
        <f t="shared" si="61"/>
        <v>1.0449999999999997</v>
      </c>
      <c r="D228" s="9">
        <f t="shared" si="62"/>
        <v>4.145246734988274</v>
      </c>
      <c r="E228" s="9">
        <f t="shared" si="62"/>
        <v>2.4260166013140219</v>
      </c>
      <c r="F228" s="9">
        <f t="shared" si="63"/>
        <v>8.6157190851044554</v>
      </c>
      <c r="G228" s="10">
        <f t="shared" si="64"/>
        <v>8.6666666666666607</v>
      </c>
      <c r="H228" s="5">
        <f t="shared" si="64"/>
        <v>7.5</v>
      </c>
      <c r="I228">
        <f t="shared" si="65"/>
        <v>18.251274318698023</v>
      </c>
      <c r="J228">
        <f t="shared" si="66"/>
        <v>2.7121848707804666</v>
      </c>
      <c r="K228">
        <f t="shared" si="66"/>
        <v>-18.048630626257371</v>
      </c>
      <c r="L228">
        <f t="shared" si="67"/>
        <v>-1.4624790697724845</v>
      </c>
      <c r="M228">
        <f t="shared" si="68"/>
        <v>-22.441719279268625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1.4455640627624717</v>
      </c>
      <c r="C229" s="9">
        <f t="shared" si="61"/>
        <v>1.0499999999999996</v>
      </c>
      <c r="D229" s="9">
        <f t="shared" ref="D229:E244" si="70">D228+$C$7*(J228+J229)/2</f>
        <v>4.1614935195897012</v>
      </c>
      <c r="E229" s="9">
        <f t="shared" si="70"/>
        <v>2.3173208666094509</v>
      </c>
      <c r="F229" s="9">
        <f t="shared" si="63"/>
        <v>8.5771145928332224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18.383148028063427</v>
      </c>
      <c r="J229">
        <f t="shared" si="66"/>
        <v>2.7034099963618314</v>
      </c>
      <c r="K229">
        <f t="shared" si="66"/>
        <v>-18.183280941932981</v>
      </c>
      <c r="L229">
        <f t="shared" si="67"/>
        <v>-1.4682803186283824</v>
      </c>
      <c r="M229">
        <f t="shared" si="68"/>
        <v>-22.298267657861615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1.4617580936949075</v>
      </c>
      <c r="C230" s="9">
        <f t="shared" si="61"/>
        <v>1.0549999999999995</v>
      </c>
      <c r="D230" s="9">
        <f t="shared" si="70"/>
        <v>4.1776875505221369</v>
      </c>
      <c r="E230" s="9">
        <f t="shared" si="70"/>
        <v>2.2078198121400114</v>
      </c>
      <c r="F230" s="9">
        <f t="shared" si="63"/>
        <v>8.5381265033998268</v>
      </c>
      <c r="G230" s="10">
        <f t="shared" si="71"/>
        <v>8.6666666666666607</v>
      </c>
      <c r="H230" s="5">
        <f t="shared" si="71"/>
        <v>7.5</v>
      </c>
      <c r="I230">
        <f t="shared" si="65"/>
        <v>18.514209254263406</v>
      </c>
      <c r="J230">
        <f t="shared" si="66"/>
        <v>2.694600314450061</v>
      </c>
      <c r="K230">
        <f t="shared" si="66"/>
        <v>-18.317070547880149</v>
      </c>
      <c r="L230">
        <f t="shared" si="67"/>
        <v>-1.4739294683895927</v>
      </c>
      <c r="M230">
        <f t="shared" si="68"/>
        <v>-22.154677315922576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1.477899164851177</v>
      </c>
      <c r="C231" s="9">
        <f t="shared" si="61"/>
        <v>1.0599999999999994</v>
      </c>
      <c r="D231" s="9">
        <f t="shared" si="70"/>
        <v>4.1938286216784064</v>
      </c>
      <c r="E231" s="9">
        <f t="shared" si="70"/>
        <v>2.0975186046610439</v>
      </c>
      <c r="F231" s="9">
        <f t="shared" si="63"/>
        <v>8.4987602884454461</v>
      </c>
      <c r="G231" s="10">
        <f t="shared" si="71"/>
        <v>8.6666666666666607</v>
      </c>
      <c r="H231" s="5">
        <f t="shared" si="71"/>
        <v>7.5</v>
      </c>
      <c r="I231">
        <f t="shared" si="65"/>
        <v>18.644455959568834</v>
      </c>
      <c r="J231">
        <f t="shared" si="66"/>
        <v>2.6857567376397236</v>
      </c>
      <c r="K231">
        <f t="shared" si="66"/>
        <v>-18.449998611775683</v>
      </c>
      <c r="L231">
        <f t="shared" si="67"/>
        <v>-1.4794270901343616</v>
      </c>
      <c r="M231">
        <f t="shared" si="68"/>
        <v>-22.01096945569617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1.4939870755893931</v>
      </c>
      <c r="C232" s="9">
        <f t="shared" si="61"/>
        <v>1.0649999999999993</v>
      </c>
      <c r="D232" s="9">
        <f t="shared" si="70"/>
        <v>4.2099165324166226</v>
      </c>
      <c r="E232" s="9">
        <f t="shared" si="70"/>
        <v>1.9864224155401873</v>
      </c>
      <c r="F232" s="9">
        <f t="shared" si="63"/>
        <v>8.4590214155488255</v>
      </c>
      <c r="G232" s="10">
        <f t="shared" si="71"/>
        <v>8.6666666666666607</v>
      </c>
      <c r="H232" s="5">
        <f t="shared" si="71"/>
        <v>7.5</v>
      </c>
      <c r="I232">
        <f t="shared" si="65"/>
        <v>18.773886275812181</v>
      </c>
      <c r="J232">
        <f t="shared" si="66"/>
        <v>2.6768801750989173</v>
      </c>
      <c r="K232">
        <f t="shared" si="66"/>
        <v>-18.58206442850986</v>
      </c>
      <c r="L232">
        <f t="shared" si="67"/>
        <v>-1.4847737875608888</v>
      </c>
      <c r="M232">
        <f t="shared" si="68"/>
        <v>-21.867165036347011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1.5100216307118108</v>
      </c>
      <c r="C233" s="9">
        <f t="shared" si="61"/>
        <v>1.0699999999999992</v>
      </c>
      <c r="D233" s="9">
        <f t="shared" si="70"/>
        <v>4.2259510875390403</v>
      </c>
      <c r="E233" s="9">
        <f t="shared" si="70"/>
        <v>1.8745364199984738</v>
      </c>
      <c r="F233" s="9">
        <f t="shared" si="63"/>
        <v>8.4189153472186398</v>
      </c>
      <c r="G233" s="10">
        <f t="shared" si="71"/>
        <v>8.6666666666666607</v>
      </c>
      <c r="H233" s="5">
        <f t="shared" si="71"/>
        <v>7.5</v>
      </c>
      <c r="I233">
        <f t="shared" si="65"/>
        <v>18.90249850105484</v>
      </c>
      <c r="J233">
        <f t="shared" si="66"/>
        <v>2.667971532373552</v>
      </c>
      <c r="K233">
        <f t="shared" si="66"/>
        <v>-18.713267418727941</v>
      </c>
      <c r="L233">
        <f t="shared" si="67"/>
        <v>-1.4899701961273342</v>
      </c>
      <c r="M233">
        <f t="shared" si="68"/>
        <v>-21.723284770193928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1.5260026404425222</v>
      </c>
      <c r="C234" s="9">
        <f t="shared" si="61"/>
        <v>1.0749999999999991</v>
      </c>
      <c r="D234" s="9">
        <f t="shared" si="70"/>
        <v>4.2419320972697516</v>
      </c>
      <c r="E234" s="9">
        <f t="shared" si="70"/>
        <v>1.7618657963602427</v>
      </c>
      <c r="F234" s="9">
        <f t="shared" si="63"/>
        <v>8.3784475399003888</v>
      </c>
      <c r="G234" s="10">
        <f t="shared" si="71"/>
        <v>8.6666666666666607</v>
      </c>
      <c r="H234" s="5">
        <f t="shared" si="71"/>
        <v>7.5</v>
      </c>
      <c r="I234">
        <f t="shared" si="65"/>
        <v>19.03029109632935</v>
      </c>
      <c r="J234">
        <f t="shared" si="66"/>
        <v>2.6590317111967878</v>
      </c>
      <c r="K234">
        <f t="shared" si="66"/>
        <v>-18.843607127349106</v>
      </c>
      <c r="L234">
        <f t="shared" si="67"/>
        <v>-1.4950169821992558</v>
      </c>
      <c r="M234">
        <f t="shared" si="68"/>
        <v>-21.57934911913544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1.5419299204040238</v>
      </c>
      <c r="C235" s="9">
        <f t="shared" si="61"/>
        <v>1.079999999999999</v>
      </c>
      <c r="D235" s="9">
        <f t="shared" si="70"/>
        <v>4.2578593772312532</v>
      </c>
      <c r="E235" s="9">
        <f t="shared" si="70"/>
        <v>1.6484157253120035</v>
      </c>
      <c r="F235" s="9">
        <f t="shared" si="63"/>
        <v>8.3376234429980514</v>
      </c>
      <c r="G235" s="10">
        <f t="shared" si="71"/>
        <v>8.6666666666666607</v>
      </c>
      <c r="H235" s="5">
        <f t="shared" si="71"/>
        <v>7.5</v>
      </c>
      <c r="I235">
        <f t="shared" si="65"/>
        <v>19.157262682452004</v>
      </c>
      <c r="J235">
        <f t="shared" si="66"/>
        <v>2.6500616093035925</v>
      </c>
      <c r="K235">
        <f t="shared" si="66"/>
        <v>-18.97308322206392</v>
      </c>
      <c r="L235">
        <f t="shared" si="67"/>
        <v>-1.4999148422044339</v>
      </c>
      <c r="M235">
        <f t="shared" si="68"/>
        <v>-21.435378291264687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1.5578032915926858</v>
      </c>
      <c r="C236" s="9">
        <f t="shared" si="61"/>
        <v>1.0849999999999989</v>
      </c>
      <c r="D236" s="9">
        <f t="shared" si="70"/>
        <v>4.2737327484199152</v>
      </c>
      <c r="E236" s="9">
        <f t="shared" si="70"/>
        <v>1.5341913891703771</v>
      </c>
      <c r="F236" s="9">
        <f t="shared" si="63"/>
        <v>8.2964484979107276</v>
      </c>
      <c r="G236" s="10">
        <f t="shared" si="71"/>
        <v>8.6666666666666607</v>
      </c>
      <c r="H236" s="5">
        <f t="shared" si="71"/>
        <v>7.5</v>
      </c>
      <c r="I236">
        <f t="shared" si="65"/>
        <v>19.283412036901392</v>
      </c>
      <c r="J236">
        <f t="shared" si="66"/>
        <v>2.6410621202503659</v>
      </c>
      <c r="K236">
        <f t="shared" si="66"/>
        <v>-19.101695491811508</v>
      </c>
      <c r="L236">
        <f t="shared" si="67"/>
        <v>-1.5046645017950224</v>
      </c>
      <c r="M236">
        <f t="shared" si="68"/>
        <v>-21.29139223767211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1.5736225803531561</v>
      </c>
      <c r="C237" s="9">
        <f t="shared" si="61"/>
        <v>1.0899999999999987</v>
      </c>
      <c r="D237" s="9">
        <f t="shared" si="70"/>
        <v>4.2895520371803855</v>
      </c>
      <c r="E237" s="9">
        <f t="shared" si="70"/>
        <v>1.41919797115923</v>
      </c>
      <c r="F237" s="9">
        <f t="shared" si="63"/>
        <v>8.2549281370843346</v>
      </c>
      <c r="G237" s="10">
        <f t="shared" si="71"/>
        <v>8.6666666666666607</v>
      </c>
      <c r="H237" s="5">
        <f t="shared" si="71"/>
        <v>7.5</v>
      </c>
      <c r="I237">
        <f t="shared" si="65"/>
        <v>19.408738090759076</v>
      </c>
      <c r="J237">
        <f t="shared" si="66"/>
        <v>2.6320341332395958</v>
      </c>
      <c r="K237">
        <f t="shared" si="66"/>
        <v>-19.22944384523754</v>
      </c>
      <c r="L237">
        <f t="shared" si="67"/>
        <v>-1.5092667150170267</v>
      </c>
      <c r="M237">
        <f t="shared" si="68"/>
        <v>-21.147410649433958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1.589387618351723</v>
      </c>
      <c r="C238" s="9">
        <f t="shared" si="61"/>
        <v>1.0949999999999986</v>
      </c>
      <c r="D238" s="9">
        <f t="shared" si="70"/>
        <v>4.3053170751789525</v>
      </c>
      <c r="E238" s="9">
        <f t="shared" si="70"/>
        <v>1.3034406546961148</v>
      </c>
      <c r="F238" s="9">
        <f t="shared" si="63"/>
        <v>8.2130677830786674</v>
      </c>
      <c r="G238" s="10">
        <f t="shared" si="71"/>
        <v>8.6666666666666607</v>
      </c>
      <c r="H238" s="5">
        <f t="shared" si="71"/>
        <v>7.5</v>
      </c>
      <c r="I238">
        <f t="shared" si="65"/>
        <v>19.533239925708735</v>
      </c>
      <c r="J238">
        <f t="shared" si="66"/>
        <v>2.6229785329494937</v>
      </c>
      <c r="K238">
        <f t="shared" si="66"/>
        <v>-19.356328309134145</v>
      </c>
      <c r="L238">
        <f t="shared" si="67"/>
        <v>-1.5137222634871095</v>
      </c>
      <c r="M238">
        <f t="shared" si="68"/>
        <v>-21.003452954784692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1.6050982425486771</v>
      </c>
      <c r="C239" s="9">
        <f t="shared" si="61"/>
        <v>1.0999999999999985</v>
      </c>
      <c r="D239" s="9">
        <f t="shared" si="70"/>
        <v>4.3210276993759065</v>
      </c>
      <c r="E239" s="9">
        <f t="shared" si="70"/>
        <v>1.1869246226881238</v>
      </c>
      <c r="F239" s="9">
        <f t="shared" si="63"/>
        <v>8.1708728476497825</v>
      </c>
      <c r="G239" s="10">
        <f t="shared" si="71"/>
        <v>8.6666666666666607</v>
      </c>
      <c r="H239" s="5">
        <f t="shared" si="71"/>
        <v>7.5</v>
      </c>
      <c r="I239">
        <f t="shared" si="65"/>
        <v>19.656916771090462</v>
      </c>
      <c r="J239">
        <f t="shared" si="66"/>
        <v>2.613896199368571</v>
      </c>
      <c r="K239">
        <f t="shared" si="66"/>
        <v>-19.482349026862853</v>
      </c>
      <c r="L239">
        <f t="shared" si="67"/>
        <v>-1.5180319555767461</v>
      </c>
      <c r="M239">
        <f t="shared" si="68"/>
        <v>-20.85953831647117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1.6207542951696885</v>
      </c>
      <c r="C240" s="9">
        <f t="shared" si="61"/>
        <v>1.1049999999999984</v>
      </c>
      <c r="D240" s="9">
        <f t="shared" si="70"/>
        <v>4.3366837519969179</v>
      </c>
      <c r="E240" s="9">
        <f t="shared" si="70"/>
        <v>1.0696550568372503</v>
      </c>
      <c r="F240" s="9">
        <f t="shared" si="63"/>
        <v>8.1283487308480353</v>
      </c>
      <c r="G240" s="10">
        <f t="shared" si="71"/>
        <v>8.6666666666666607</v>
      </c>
      <c r="H240" s="5">
        <f t="shared" si="71"/>
        <v>7.5</v>
      </c>
      <c r="I240">
        <f t="shared" si="65"/>
        <v>19.779768001007195</v>
      </c>
      <c r="J240">
        <f t="shared" si="66"/>
        <v>2.6047880076351104</v>
      </c>
      <c r="K240">
        <f t="shared" si="66"/>
        <v>-19.607506256761681</v>
      </c>
      <c r="L240">
        <f t="shared" si="67"/>
        <v>-1.5221966256037796</v>
      </c>
      <c r="M240">
        <f t="shared" si="68"/>
        <v>-20.715685629286476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1.6363556236762387</v>
      </c>
      <c r="C241" s="9">
        <f t="shared" si="61"/>
        <v>1.1099999999999983</v>
      </c>
      <c r="D241" s="9">
        <f t="shared" si="70"/>
        <v>4.3522850805034681</v>
      </c>
      <c r="E241" s="9">
        <f t="shared" si="70"/>
        <v>0.95163713695535301</v>
      </c>
      <c r="F241" s="9">
        <f t="shared" si="63"/>
        <v>8.0855008201317347</v>
      </c>
      <c r="G241" s="10">
        <f t="shared" si="71"/>
        <v>8.6666666666666607</v>
      </c>
      <c r="H241" s="5">
        <f t="shared" si="71"/>
        <v>7.5</v>
      </c>
      <c r="I241">
        <f t="shared" si="65"/>
        <v>19.901793131480499</v>
      </c>
      <c r="J241">
        <f t="shared" si="66"/>
        <v>2.5956548278814879</v>
      </c>
      <c r="K241">
        <f t="shared" si="66"/>
        <v>-19.7318003705374</v>
      </c>
      <c r="L241">
        <f t="shared" si="67"/>
        <v>-1.5262171330314245</v>
      </c>
      <c r="M241">
        <f t="shared" si="68"/>
        <v>-20.57191351778112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1.651902080735133</v>
      </c>
      <c r="C242" s="9">
        <f t="shared" si="61"/>
        <v>1.1149999999999982</v>
      </c>
      <c r="D242" s="9">
        <f t="shared" si="70"/>
        <v>4.3678315375623624</v>
      </c>
      <c r="E242" s="9">
        <f t="shared" si="70"/>
        <v>0.83287604028880857</v>
      </c>
      <c r="F242" s="9">
        <f t="shared" si="63"/>
        <v>8.042334489496632</v>
      </c>
      <c r="G242" s="10">
        <f t="shared" si="71"/>
        <v>8.6666666666666607</v>
      </c>
      <c r="H242" s="5">
        <f t="shared" si="71"/>
        <v>7.5</v>
      </c>
      <c r="I242">
        <f t="shared" si="65"/>
        <v>20.022991817653121</v>
      </c>
      <c r="J242">
        <f t="shared" si="66"/>
        <v>2.5864975250832996</v>
      </c>
      <c r="K242">
        <f t="shared" si="66"/>
        <v>-19.855231851644085</v>
      </c>
      <c r="L242">
        <f t="shared" si="67"/>
        <v>-1.5300943616747933</v>
      </c>
      <c r="M242">
        <f t="shared" si="68"/>
        <v>-20.428240334149184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1.6673935241871227</v>
      </c>
      <c r="C243" s="9">
        <f t="shared" si="61"/>
        <v>1.1199999999999981</v>
      </c>
      <c r="D243" s="9">
        <f t="shared" si="70"/>
        <v>4.3833229810143521</v>
      </c>
      <c r="E243" s="9">
        <f t="shared" si="70"/>
        <v>0.71337694085292935</v>
      </c>
      <c r="F243" s="9">
        <f t="shared" si="63"/>
        <v>7.9988550986212994</v>
      </c>
      <c r="G243" s="10">
        <f t="shared" si="71"/>
        <v>8.6666666666666607</v>
      </c>
      <c r="H243" s="5">
        <f t="shared" si="71"/>
        <v>7.5</v>
      </c>
      <c r="I243">
        <f t="shared" si="65"/>
        <v>20.143363851036021</v>
      </c>
      <c r="J243">
        <f t="shared" si="66"/>
        <v>2.5773169589132507</v>
      </c>
      <c r="K243">
        <f t="shared" si="66"/>
        <v>-19.97780129364898</v>
      </c>
      <c r="L243">
        <f t="shared" si="67"/>
        <v>-1.5338292189150244</v>
      </c>
      <c r="M243">
        <f t="shared" si="68"/>
        <v>-20.284684156287131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1.6828298170146621</v>
      </c>
      <c r="C244" s="9">
        <f t="shared" si="61"/>
        <v>1.124999999999998</v>
      </c>
      <c r="D244" s="9">
        <f t="shared" si="70"/>
        <v>4.3987592738418915</v>
      </c>
      <c r="E244" s="9">
        <f t="shared" si="70"/>
        <v>0.59314500877622234</v>
      </c>
      <c r="F244" s="9">
        <f t="shared" si="63"/>
        <v>7.9550679920284617</v>
      </c>
      <c r="G244" s="10">
        <f t="shared" si="71"/>
        <v>8.6666666666666607</v>
      </c>
      <c r="H244" s="5">
        <f t="shared" si="71"/>
        <v>7.5</v>
      </c>
      <c r="I244">
        <f t="shared" si="65"/>
        <v>20.262909156797697</v>
      </c>
      <c r="J244">
        <f t="shared" si="66"/>
        <v>2.5681139835997606</v>
      </c>
      <c r="K244">
        <f t="shared" si="66"/>
        <v>-20.099509398586704</v>
      </c>
      <c r="L244">
        <f t="shared" si="67"/>
        <v>-1.5374226349210971</v>
      </c>
      <c r="M244">
        <f t="shared" si="68"/>
        <v>-20.141262786022622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1.6982108273088317</v>
      </c>
      <c r="C245" s="9">
        <f t="shared" si="61"/>
        <v>1.1299999999999979</v>
      </c>
      <c r="D245" s="9">
        <f t="shared" ref="D245:E260" si="72">D244+$C$7*(J244+J245)/2</f>
        <v>4.4141402841360611</v>
      </c>
      <c r="E245" s="9">
        <f t="shared" si="72"/>
        <v>0.47218540965455369</v>
      </c>
      <c r="F245" s="9">
        <f t="shared" si="63"/>
        <v>7.9109784982624562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20.381627791093884</v>
      </c>
      <c r="J245">
        <f t="shared" si="66"/>
        <v>2.558889447790234</v>
      </c>
      <c r="K245">
        <f t="shared" si="66"/>
        <v>-20.220356975302842</v>
      </c>
      <c r="L245">
        <f t="shared" si="67"/>
        <v>-1.5408755618794314</v>
      </c>
      <c r="M245">
        <f t="shared" si="68"/>
        <v>-19.997993747510829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1.713536428235459</v>
      </c>
      <c r="C246" s="9">
        <f t="shared" si="61"/>
        <v>1.1349999999999978</v>
      </c>
      <c r="D246" s="9">
        <f t="shared" si="72"/>
        <v>4.4294658850626885</v>
      </c>
      <c r="E246" s="9">
        <f t="shared" si="72"/>
        <v>0.35050330391528139</v>
      </c>
      <c r="F246" s="9">
        <f t="shared" si="63"/>
        <v>7.8665919290827491</v>
      </c>
      <c r="G246" s="10">
        <f t="shared" si="73"/>
        <v>8.6666666666666607</v>
      </c>
      <c r="H246" s="5">
        <f t="shared" si="73"/>
        <v>7.5</v>
      </c>
      <c r="I246">
        <f t="shared" si="65"/>
        <v>20.499519938435839</v>
      </c>
      <c r="J246">
        <f t="shared" si="66"/>
        <v>2.5496441944189572</v>
      </c>
      <c r="K246">
        <f t="shared" si="66"/>
        <v>-20.340344937787908</v>
      </c>
      <c r="L246">
        <f t="shared" si="67"/>
        <v>-1.5441889732313794</v>
      </c>
      <c r="M246">
        <f t="shared" si="68"/>
        <v>-19.854894285795542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1.7288064980004547</v>
      </c>
      <c r="C247" s="9">
        <f t="shared" si="61"/>
        <v>1.1399999999999977</v>
      </c>
      <c r="D247" s="9">
        <f t="shared" si="72"/>
        <v>4.4447359548276841</v>
      </c>
      <c r="E247" s="9">
        <f t="shared" si="72"/>
        <v>0.22810384619140961</v>
      </c>
      <c r="F247" s="9">
        <f t="shared" si="63"/>
        <v>7.8219135786736915</v>
      </c>
      <c r="G247" s="10">
        <f t="shared" si="73"/>
        <v>8.6666666666666607</v>
      </c>
      <c r="H247" s="5">
        <f t="shared" si="73"/>
        <v>7.5</v>
      </c>
      <c r="I247">
        <f t="shared" si="65"/>
        <v>20.616585909095562</v>
      </c>
      <c r="J247">
        <f t="shared" si="66"/>
        <v>2.5403790605795691</v>
      </c>
      <c r="K247">
        <f t="shared" si="66"/>
        <v>-20.459474303502681</v>
      </c>
      <c r="L247">
        <f t="shared" si="67"/>
        <v>-1.547363862918707</v>
      </c>
      <c r="M247">
        <f t="shared" si="68"/>
        <v>-19.711981365532381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1.7440209198143997</v>
      </c>
      <c r="C248" s="9">
        <f t="shared" si="61"/>
        <v>1.1449999999999976</v>
      </c>
      <c r="D248" s="9">
        <f t="shared" si="72"/>
        <v>4.4599503766416291</v>
      </c>
      <c r="E248" s="9">
        <f t="shared" si="72"/>
        <v>0.10499218470581395</v>
      </c>
      <c r="F248" s="9">
        <f t="shared" si="63"/>
        <v>7.7769487228705261</v>
      </c>
      <c r="G248" s="10">
        <f t="shared" si="73"/>
        <v>8.6666666666666607</v>
      </c>
      <c r="H248" s="5">
        <f t="shared" si="73"/>
        <v>7.5</v>
      </c>
      <c r="I248">
        <f t="shared" si="65"/>
        <v>20.732826136546485</v>
      </c>
      <c r="J248">
        <f t="shared" si="66"/>
        <v>2.5310948774020567</v>
      </c>
      <c r="K248">
        <f t="shared" si="66"/>
        <v>-20.577746191695876</v>
      </c>
      <c r="L248">
        <f t="shared" si="67"/>
        <v>-1.5504012446371807</v>
      </c>
      <c r="M248">
        <f t="shared" si="68"/>
        <v>-19.569271669871316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1.7591795818564089</v>
      </c>
      <c r="C249" s="9">
        <f t="shared" si="61"/>
        <v>1.1499999999999975</v>
      </c>
      <c r="D249" s="9">
        <f t="shared" si="72"/>
        <v>4.4751090386836383</v>
      </c>
      <c r="E249" s="9">
        <f t="shared" si="72"/>
        <v>-1.8826539334418996E-2</v>
      </c>
      <c r="F249" s="9">
        <f t="shared" si="63"/>
        <v>7.7317026184015818</v>
      </c>
      <c r="G249" s="10">
        <f t="shared" si="73"/>
        <v>8.6666666666666607</v>
      </c>
      <c r="H249" s="5">
        <f t="shared" si="73"/>
        <v>7.5</v>
      </c>
      <c r="I249">
        <f t="shared" si="65"/>
        <v>20.84824117493827</v>
      </c>
      <c r="J249">
        <f t="shared" si="66"/>
        <v>2.5217924699342338</v>
      </c>
      <c r="K249">
        <f t="shared" si="66"/>
        <v>-20.695161821715104</v>
      </c>
      <c r="L249">
        <f t="shared" si="67"/>
        <v>-1.553302151098376</v>
      </c>
      <c r="M249">
        <f t="shared" si="68"/>
        <v>-19.426781599495619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1.7742823772372942</v>
      </c>
      <c r="C250" s="9">
        <f t="shared" si="61"/>
        <v>1.1549999999999974</v>
      </c>
      <c r="D250" s="9">
        <f t="shared" si="72"/>
        <v>4.4902118340645236</v>
      </c>
      <c r="E250" s="9">
        <f t="shared" si="72"/>
        <v>-0.14334719233350054</v>
      </c>
      <c r="F250" s="9">
        <f t="shared" si="63"/>
        <v>7.6861805021468692</v>
      </c>
      <c r="G250" s="10">
        <f t="shared" si="73"/>
        <v>8.6666666666666607</v>
      </c>
      <c r="H250" s="5">
        <f t="shared" si="73"/>
        <v>7.5</v>
      </c>
      <c r="I250">
        <f t="shared" si="65"/>
        <v>20.962831696604479</v>
      </c>
      <c r="J250">
        <f t="shared" si="66"/>
        <v>2.5124726570276437</v>
      </c>
      <c r="K250">
        <f t="shared" si="66"/>
        <v>-20.811722511312077</v>
      </c>
      <c r="L250">
        <f t="shared" si="67"/>
        <v>-1.5560676332998109</v>
      </c>
      <c r="M250">
        <f t="shared" si="68"/>
        <v>-19.284527271814419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1.789329203962061</v>
      </c>
      <c r="C251" s="9">
        <f t="shared" si="61"/>
        <v>1.1599999999999973</v>
      </c>
      <c r="D251" s="9">
        <f t="shared" si="72"/>
        <v>4.5052586607892904</v>
      </c>
      <c r="E251" s="9">
        <f t="shared" si="72"/>
        <v>-0.26856464889226567</v>
      </c>
      <c r="F251" s="9">
        <f t="shared" si="63"/>
        <v>7.6403875904129288</v>
      </c>
      <c r="G251" s="10">
        <f t="shared" si="73"/>
        <v>8.6666666666666607</v>
      </c>
      <c r="H251" s="5">
        <f t="shared" si="73"/>
        <v>7.5</v>
      </c>
      <c r="I251">
        <f t="shared" si="65"/>
        <v>21.076598489602024</v>
      </c>
      <c r="J251">
        <f t="shared" si="66"/>
        <v>2.5031362512278448</v>
      </c>
      <c r="K251">
        <f t="shared" si="66"/>
        <v>-20.927429674942964</v>
      </c>
      <c r="L251">
        <f t="shared" si="67"/>
        <v>-1.5586987598035349</v>
      </c>
      <c r="M251">
        <f t="shared" si="68"/>
        <v>-19.142524520305813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1.8043199648917518</v>
      </c>
      <c r="C252" s="9">
        <f t="shared" si="61"/>
        <v>1.1649999999999971</v>
      </c>
      <c r="D252" s="9">
        <f t="shared" si="72"/>
        <v>4.5202494217189813</v>
      </c>
      <c r="E252" s="9">
        <f t="shared" si="72"/>
        <v>-0.39447379238328895</v>
      </c>
      <c r="F252" s="9">
        <f t="shared" si="63"/>
        <v>7.5943290782240114</v>
      </c>
      <c r="G252" s="10">
        <f t="shared" si="73"/>
        <v>8.6666666666666607</v>
      </c>
      <c r="H252" s="5">
        <f t="shared" si="73"/>
        <v>7.5</v>
      </c>
      <c r="I252">
        <f t="shared" si="65"/>
        <v>21.189542455281337</v>
      </c>
      <c r="J252">
        <f t="shared" si="66"/>
        <v>2.4937840586690236</v>
      </c>
      <c r="K252">
        <f t="shared" si="66"/>
        <v>-21.042284822064797</v>
      </c>
      <c r="L252">
        <f t="shared" si="67"/>
        <v>-1.5611966160232753</v>
      </c>
      <c r="M252">
        <f t="shared" si="68"/>
        <v>-19.000788894007641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1.8192545677046779</v>
      </c>
      <c r="C253" s="9">
        <f t="shared" si="61"/>
        <v>1.169999999999997</v>
      </c>
      <c r="D253" s="9">
        <f t="shared" si="72"/>
        <v>4.5351840245319073</v>
      </c>
      <c r="E253" s="9">
        <f t="shared" si="72"/>
        <v>-0.52106951551576985</v>
      </c>
      <c r="F253" s="9">
        <f t="shared" si="63"/>
        <v>7.5480101386296186</v>
      </c>
      <c r="G253" s="10">
        <f t="shared" si="73"/>
        <v>8.6666666666666607</v>
      </c>
      <c r="H253" s="5">
        <f t="shared" si="73"/>
        <v>7.5</v>
      </c>
      <c r="I253">
        <f t="shared" si="65"/>
        <v>21.301664605886387</v>
      </c>
      <c r="J253">
        <f t="shared" si="66"/>
        <v>2.4844168789728838</v>
      </c>
      <c r="K253">
        <f t="shared" si="66"/>
        <v>-21.156289555428842</v>
      </c>
      <c r="L253">
        <f t="shared" si="67"/>
        <v>-1.5635623035202584</v>
      </c>
      <c r="M253">
        <f t="shared" si="68"/>
        <v>-18.859335657152833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1.8341329248570517</v>
      </c>
      <c r="C254" s="9">
        <f t="shared" si="61"/>
        <v>1.1749999999999969</v>
      </c>
      <c r="D254" s="9">
        <f t="shared" si="72"/>
        <v>4.5500623816842811</v>
      </c>
      <c r="E254" s="9">
        <f t="shared" si="72"/>
        <v>-0.64834672089017165</v>
      </c>
      <c r="F254" s="9">
        <f t="shared" si="63"/>
        <v>7.5014359220283007</v>
      </c>
      <c r="G254" s="10">
        <f t="shared" si="73"/>
        <v>8.6666666666666607</v>
      </c>
      <c r="H254" s="5">
        <f t="shared" si="73"/>
        <v>7.5</v>
      </c>
      <c r="I254">
        <f t="shared" si="65"/>
        <v>21.412966062183674</v>
      </c>
      <c r="J254">
        <f t="shared" si="66"/>
        <v>2.4750355051517623</v>
      </c>
      <c r="K254">
        <f t="shared" si="66"/>
        <v>-21.269445569371758</v>
      </c>
      <c r="L254">
        <f t="shared" si="67"/>
        <v>-1.5657969393078268</v>
      </c>
      <c r="M254">
        <f t="shared" si="68"/>
        <v>-18.718179788946248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1.8489549535430552</v>
      </c>
      <c r="C255" s="9">
        <f t="shared" si="61"/>
        <v>1.1799999999999968</v>
      </c>
      <c r="D255" s="9">
        <f t="shared" si="72"/>
        <v>4.5648844103702846</v>
      </c>
      <c r="E255" s="9">
        <f t="shared" si="72"/>
        <v>-0.7763003215426032</v>
      </c>
      <c r="F255" s="9">
        <f t="shared" si="63"/>
        <v>7.4546115555077899</v>
      </c>
      <c r="G255" s="10">
        <f t="shared" si="73"/>
        <v>8.6666666666666607</v>
      </c>
      <c r="H255" s="5">
        <f t="shared" si="73"/>
        <v>7.5</v>
      </c>
      <c r="I255">
        <f t="shared" si="65"/>
        <v>21.52344805111947</v>
      </c>
      <c r="J255">
        <f t="shared" si="66"/>
        <v>2.4656407235159152</v>
      </c>
      <c r="K255">
        <f t="shared" si="66"/>
        <v>-21.381754648105435</v>
      </c>
      <c r="L255">
        <f t="shared" si="67"/>
        <v>-1.5679016551649467</v>
      </c>
      <c r="M255">
        <f t="shared" si="68"/>
        <v>-18.577335983479948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1.8637205756543578</v>
      </c>
      <c r="C256" s="9">
        <f t="shared" si="61"/>
        <v>1.1849999999999967</v>
      </c>
      <c r="D256" s="9">
        <f t="shared" si="72"/>
        <v>4.5796500324815872</v>
      </c>
      <c r="E256" s="9">
        <f t="shared" si="72"/>
        <v>-0.90492524147893838</v>
      </c>
      <c r="F256" s="9">
        <f t="shared" si="63"/>
        <v>7.407542142201387</v>
      </c>
      <c r="G256" s="10">
        <f t="shared" si="73"/>
        <v>8.6666666666666607</v>
      </c>
      <c r="H256" s="5">
        <f t="shared" si="73"/>
        <v>7.5</v>
      </c>
      <c r="I256">
        <f t="shared" si="65"/>
        <v>21.633111903504631</v>
      </c>
      <c r="J256">
        <f t="shared" si="66"/>
        <v>2.4562333135849257</v>
      </c>
      <c r="K256">
        <f t="shared" si="66"/>
        <v>-21.493218664006314</v>
      </c>
      <c r="L256">
        <f t="shared" si="67"/>
        <v>-1.5698775969587291</v>
      </c>
      <c r="M256">
        <f t="shared" si="68"/>
        <v>-18.436818649783735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1.878429717739122</v>
      </c>
      <c r="C257" s="9">
        <f t="shared" si="61"/>
        <v>1.1899999999999966</v>
      </c>
      <c r="D257" s="9">
        <f t="shared" si="72"/>
        <v>4.5943591745663515</v>
      </c>
      <c r="E257" s="9">
        <f t="shared" si="72"/>
        <v>-1.0342164161986724</v>
      </c>
      <c r="F257" s="9">
        <f t="shared" si="63"/>
        <v>7.3602327606605842</v>
      </c>
      <c r="G257" s="10">
        <f t="shared" si="73"/>
        <v>8.6666666666666607</v>
      </c>
      <c r="H257" s="5">
        <f t="shared" si="73"/>
        <v>7.5</v>
      </c>
      <c r="I257">
        <f t="shared" si="65"/>
        <v>21.741959051726354</v>
      </c>
      <c r="J257">
        <f t="shared" si="66"/>
        <v>2.4468140480031733</v>
      </c>
      <c r="K257">
        <f t="shared" si="66"/>
        <v>-21.603839575905017</v>
      </c>
      <c r="L257">
        <f t="shared" si="67"/>
        <v>-1.5717259239760564</v>
      </c>
      <c r="M257">
        <f t="shared" si="68"/>
        <v>-18.296641912007786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1.8930823109605095</v>
      </c>
      <c r="C258" s="9">
        <f t="shared" si="61"/>
        <v>1.1949999999999965</v>
      </c>
      <c r="D258" s="9">
        <f t="shared" si="72"/>
        <v>4.6090117677877389</v>
      </c>
      <c r="E258" s="9">
        <f t="shared" si="72"/>
        <v>-1.1641687932085187</v>
      </c>
      <c r="F258" s="9">
        <f t="shared" si="63"/>
        <v>7.3126884642438457</v>
      </c>
      <c r="G258" s="10">
        <f t="shared" si="73"/>
        <v>8.6666666666666607</v>
      </c>
      <c r="H258" s="5">
        <f t="shared" si="73"/>
        <v>7.5</v>
      </c>
      <c r="I258">
        <f t="shared" si="65"/>
        <v>21.849991027486336</v>
      </c>
      <c r="J258">
        <f t="shared" si="66"/>
        <v>2.4373836924593171</v>
      </c>
      <c r="K258">
        <f t="shared" si="66"/>
        <v>-21.713619427377065</v>
      </c>
      <c r="L258">
        <f t="shared" si="67"/>
        <v>-1.5734478082644245</v>
      </c>
      <c r="M258">
        <f t="shared" si="68"/>
        <v>-18.156819609734249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1.907678291054717</v>
      </c>
      <c r="C259" s="9">
        <f t="shared" si="61"/>
        <v>1.1999999999999964</v>
      </c>
      <c r="D259" s="9">
        <f t="shared" si="72"/>
        <v>4.6236077478819464</v>
      </c>
      <c r="E259" s="9">
        <f t="shared" si="72"/>
        <v>-1.2947773325257563</v>
      </c>
      <c r="F259" s="9">
        <f t="shared" si="63"/>
        <v>7.2649142805215599</v>
      </c>
      <c r="G259" s="10">
        <f t="shared" si="73"/>
        <v>8.6666666666666607</v>
      </c>
      <c r="H259" s="5">
        <f t="shared" si="73"/>
        <v>7.5</v>
      </c>
      <c r="I259">
        <f t="shared" si="65"/>
        <v>21.957209459564844</v>
      </c>
      <c r="J259">
        <f t="shared" si="66"/>
        <v>2.4279430056097304</v>
      </c>
      <c r="K259">
        <f t="shared" si="66"/>
        <v>-21.82256034503547</v>
      </c>
      <c r="L259">
        <f t="shared" si="67"/>
        <v>-1.5750444339820888</v>
      </c>
      <c r="M259">
        <f t="shared" si="68"/>
        <v>-18.017365298414557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1.9222175982885634</v>
      </c>
      <c r="C260" s="9">
        <f t="shared" si="61"/>
        <v>1.2049999999999963</v>
      </c>
      <c r="D260" s="9">
        <f t="shared" si="72"/>
        <v>4.6381470551157928</v>
      </c>
      <c r="E260" s="9">
        <f t="shared" si="72"/>
        <v>-1.4260370071713406</v>
      </c>
      <c r="F260" s="9">
        <f t="shared" si="63"/>
        <v>7.2169152106970609</v>
      </c>
      <c r="G260" s="10">
        <f t="shared" si="73"/>
        <v>8.6666666666666607</v>
      </c>
      <c r="H260" s="5">
        <f t="shared" si="73"/>
        <v>7.5</v>
      </c>
      <c r="I260">
        <f t="shared" si="65"/>
        <v>22.063616071610287</v>
      </c>
      <c r="J260">
        <f t="shared" si="66"/>
        <v>2.4184927390058379</v>
      </c>
      <c r="K260">
        <f t="shared" si="66"/>
        <v>-21.930664536825958</v>
      </c>
      <c r="L260">
        <f t="shared" si="67"/>
        <v>-1.5765169967576156</v>
      </c>
      <c r="M260">
        <f t="shared" si="68"/>
        <v>-17.878292249929245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1.9367001774166566</v>
      </c>
      <c r="C261" s="9">
        <f t="shared" si="61"/>
        <v>1.2099999999999962</v>
      </c>
      <c r="D261" s="9">
        <f t="shared" ref="D261:E276" si="74">D260+$C$7*(J260+J261)/2</f>
        <v>4.652629634243886</v>
      </c>
      <c r="E261" s="9">
        <f t="shared" si="74"/>
        <v>-1.5579428036527951</v>
      </c>
      <c r="F261" s="9">
        <f t="shared" si="63"/>
        <v>7.1686962290436407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22.169212679953823</v>
      </c>
      <c r="J261">
        <f t="shared" si="66"/>
        <v>2.4090336370252921</v>
      </c>
      <c r="K261">
        <f t="shared" si="66"/>
        <v>-22.037934290325534</v>
      </c>
      <c r="L261">
        <f t="shared" si="67"/>
        <v>-1.5778667030589142</v>
      </c>
      <c r="M261">
        <f t="shared" si="68"/>
        <v>-17.739613453267083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1.9511259776381529</v>
      </c>
      <c r="C262" s="9">
        <f t="shared" si="61"/>
        <v>1.2149999999999961</v>
      </c>
      <c r="D262" s="9">
        <f t="shared" si="74"/>
        <v>4.6670554344653823</v>
      </c>
      <c r="E262" s="9">
        <f t="shared" si="74"/>
        <v>-1.6904897224369071</v>
      </c>
      <c r="F262" s="9">
        <f t="shared" si="63"/>
        <v>7.1202622823575092</v>
      </c>
      <c r="G262" s="10">
        <f t="shared" si="75"/>
        <v>8.6666666666666607</v>
      </c>
      <c r="H262" s="5">
        <f t="shared" si="75"/>
        <v>7.5</v>
      </c>
      <c r="I262">
        <f t="shared" si="65"/>
        <v>22.274001191448736</v>
      </c>
      <c r="J262">
        <f t="shared" si="66"/>
        <v>2.3995664368069387</v>
      </c>
      <c r="K262">
        <f t="shared" si="66"/>
        <v>-22.144371971045135</v>
      </c>
      <c r="L262">
        <f t="shared" si="67"/>
        <v>-1.579094769571844</v>
      </c>
      <c r="M262">
        <f t="shared" si="68"/>
        <v>-17.601341615320262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1.9654949525531418</v>
      </c>
      <c r="C263" s="9">
        <f t="shared" si="61"/>
        <v>1.219999999999996</v>
      </c>
      <c r="D263" s="9">
        <f t="shared" si="74"/>
        <v>4.6814244093803712</v>
      </c>
      <c r="E263" s="9">
        <f t="shared" si="74"/>
        <v>-1.8236727784122537</v>
      </c>
      <c r="F263" s="9">
        <f t="shared" si="63"/>
        <v>7.0716182894266142</v>
      </c>
      <c r="G263" s="10">
        <f t="shared" si="75"/>
        <v>8.6666666666666607</v>
      </c>
      <c r="H263" s="5">
        <f t="shared" si="75"/>
        <v>7.5</v>
      </c>
      <c r="I263">
        <f t="shared" si="65"/>
        <v>22.377983601334233</v>
      </c>
      <c r="J263">
        <f t="shared" si="66"/>
        <v>2.3900918681895078</v>
      </c>
      <c r="K263">
        <f t="shared" si="66"/>
        <v>-22.249980020737055</v>
      </c>
      <c r="L263">
        <f t="shared" si="67"/>
        <v>-1.5802024225884665</v>
      </c>
      <c r="M263">
        <f t="shared" si="68"/>
        <v>-17.463489161792371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1.9798070601186719</v>
      </c>
      <c r="C264" s="9">
        <f t="shared" si="61"/>
        <v>1.2249999999999959</v>
      </c>
      <c r="D264" s="9">
        <f t="shared" si="74"/>
        <v>4.6957365169459013</v>
      </c>
      <c r="E264" s="9">
        <f t="shared" si="74"/>
        <v>-1.9574870013415884</v>
      </c>
      <c r="F264" s="9">
        <f t="shared" si="63"/>
        <v>7.0227691405152166</v>
      </c>
      <c r="G264" s="10">
        <f t="shared" si="75"/>
        <v>8.6666666666666607</v>
      </c>
      <c r="H264" s="5">
        <f t="shared" si="75"/>
        <v>7.5</v>
      </c>
      <c r="I264">
        <f t="shared" si="65"/>
        <v>22.481161991123351</v>
      </c>
      <c r="J264">
        <f t="shared" si="66"/>
        <v>2.3806106536539771</v>
      </c>
      <c r="K264">
        <f t="shared" si="66"/>
        <v>-22.35476095570781</v>
      </c>
      <c r="L264">
        <f t="shared" si="67"/>
        <v>-1.5811908974050155</v>
      </c>
      <c r="M264">
        <f t="shared" si="68"/>
        <v>-17.32606823821601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1.9940622626044426</v>
      </c>
      <c r="C265" s="9">
        <f t="shared" si="61"/>
        <v>1.2299999999999958</v>
      </c>
      <c r="D265" s="9">
        <f t="shared" si="74"/>
        <v>4.7099917194316721</v>
      </c>
      <c r="E265" s="9">
        <f t="shared" si="74"/>
        <v>-2.0919274363041231</v>
      </c>
      <c r="F265" s="9">
        <f t="shared" si="63"/>
        <v>6.9737196968641593</v>
      </c>
      <c r="G265" s="10">
        <f t="shared" si="75"/>
        <v>8.6666666666666607</v>
      </c>
      <c r="H265" s="5">
        <f t="shared" si="75"/>
        <v>7.5</v>
      </c>
      <c r="I265">
        <f t="shared" si="65"/>
        <v>22.583538526514829</v>
      </c>
      <c r="J265">
        <f t="shared" si="66"/>
        <v>2.3711235082695468</v>
      </c>
      <c r="K265">
        <f t="shared" si="66"/>
        <v>-22.458717365137108</v>
      </c>
      <c r="L265">
        <f t="shared" si="67"/>
        <v>-1.5820614377296536</v>
      </c>
      <c r="M265">
        <f t="shared" si="68"/>
        <v>-17.189090711076695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2.008260526548181</v>
      </c>
      <c r="C266" s="9">
        <f t="shared" si="61"/>
        <v>1.2349999999999957</v>
      </c>
      <c r="D266" s="9">
        <f t="shared" si="74"/>
        <v>4.7241899833754104</v>
      </c>
      <c r="E266" s="9">
        <f t="shared" si="74"/>
        <v>-2.226989144127745</v>
      </c>
      <c r="F266" s="9">
        <f t="shared" si="63"/>
        <v>6.9244747902066921</v>
      </c>
      <c r="G266" s="10">
        <f t="shared" si="75"/>
        <v>8.6666666666666607</v>
      </c>
      <c r="H266" s="5">
        <f t="shared" si="75"/>
        <v>7.5</v>
      </c>
      <c r="I266">
        <f t="shared" si="65"/>
        <v>22.685115455328628</v>
      </c>
      <c r="J266">
        <f t="shared" si="66"/>
        <v>2.3616311396431691</v>
      </c>
      <c r="K266">
        <f t="shared" si="66"/>
        <v>-22.561851909403568</v>
      </c>
      <c r="L266">
        <f t="shared" si="67"/>
        <v>-1.5828152951000738</v>
      </c>
      <c r="M266">
        <f t="shared" si="68"/>
        <v>-17.052568169039908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2.0224018227107283</v>
      </c>
      <c r="C267" s="9">
        <f t="shared" si="61"/>
        <v>1.2399999999999956</v>
      </c>
      <c r="D267" s="9">
        <f t="shared" si="74"/>
        <v>4.7383312795379577</v>
      </c>
      <c r="E267" s="9">
        <f t="shared" si="74"/>
        <v>-2.3626672018112092</v>
      </c>
      <c r="F267" s="9">
        <f t="shared" si="63"/>
        <v>6.8750392222997734</v>
      </c>
      <c r="G267" s="10">
        <f t="shared" si="75"/>
        <v>8.6666666666666607</v>
      </c>
      <c r="H267" s="5">
        <f t="shared" si="75"/>
        <v>7.5</v>
      </c>
      <c r="I267">
        <f t="shared" si="65"/>
        <v>22.785895105464977</v>
      </c>
      <c r="J267">
        <f t="shared" si="66"/>
        <v>2.3521342478725686</v>
      </c>
      <c r="K267">
        <f t="shared" si="66"/>
        <v>-22.664167318417807</v>
      </c>
      <c r="L267">
        <f t="shared" si="67"/>
        <v>-1.5834537283109997</v>
      </c>
      <c r="M267">
        <f t="shared" si="68"/>
        <v>-16.916511924278026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2.0364861260308542</v>
      </c>
      <c r="C268" s="9">
        <f t="shared" si="61"/>
        <v>1.2449999999999954</v>
      </c>
      <c r="D268" s="9">
        <f t="shared" si="74"/>
        <v>4.7524155828580836</v>
      </c>
      <c r="E268" s="9">
        <f t="shared" si="74"/>
        <v>-2.4989567029363529</v>
      </c>
      <c r="F268" s="9">
        <f t="shared" si="63"/>
        <v>6.8254177644707399</v>
      </c>
      <c r="G268" s="10">
        <f t="shared" si="75"/>
        <v>8.6666666666666607</v>
      </c>
      <c r="H268" s="5">
        <f t="shared" si="75"/>
        <v>7.5</v>
      </c>
      <c r="I268">
        <f t="shared" si="65"/>
        <v>22.885879882886783</v>
      </c>
      <c r="J268">
        <f t="shared" si="66"/>
        <v>2.3426335255027024</v>
      </c>
      <c r="K268">
        <f t="shared" si="66"/>
        <v>-22.765666389963474</v>
      </c>
      <c r="L268">
        <f t="shared" si="67"/>
        <v>-1.5839780028516386</v>
      </c>
      <c r="M268">
        <f t="shared" si="68"/>
        <v>-16.780933013893886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2.050513415579819</v>
      </c>
      <c r="C269" s="9">
        <f t="shared" si="61"/>
        <v>1.2499999999999953</v>
      </c>
      <c r="D269" s="9">
        <f t="shared" si="74"/>
        <v>4.7664428724070484</v>
      </c>
      <c r="E269" s="9">
        <f t="shared" si="74"/>
        <v>-2.6358527580703837</v>
      </c>
      <c r="F269" s="9">
        <f t="shared" si="63"/>
        <v>6.7756151571791969</v>
      </c>
      <c r="G269" s="10">
        <f t="shared" si="75"/>
        <v>8.6666666666666607</v>
      </c>
      <c r="H269" s="5">
        <f t="shared" si="75"/>
        <v>7.5</v>
      </c>
      <c r="I269">
        <f t="shared" si="65"/>
        <v>22.985072269625178</v>
      </c>
      <c r="J269">
        <f t="shared" si="66"/>
        <v>2.3331296574855926</v>
      </c>
      <c r="K269">
        <f t="shared" si="66"/>
        <v>-22.866351988046837</v>
      </c>
      <c r="L269">
        <f t="shared" si="67"/>
        <v>-1.5843893903531201</v>
      </c>
      <c r="M269">
        <f t="shared" si="68"/>
        <v>-16.645842201437919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2.0644836745157065</v>
      </c>
      <c r="C270" s="9">
        <f t="shared" si="61"/>
        <v>1.2549999999999952</v>
      </c>
      <c r="D270" s="9">
        <f t="shared" si="74"/>
        <v>4.7804131313429359</v>
      </c>
      <c r="E270" s="9">
        <f t="shared" si="74"/>
        <v>-2.7733504951582906</v>
      </c>
      <c r="F270" s="9">
        <f t="shared" si="63"/>
        <v>6.7256361095940429</v>
      </c>
      <c r="G270" s="10">
        <f t="shared" si="75"/>
        <v>8.6666666666666607</v>
      </c>
      <c r="H270" s="5">
        <f t="shared" si="75"/>
        <v>7.5</v>
      </c>
      <c r="I270">
        <f t="shared" si="65"/>
        <v>23.083474821808252</v>
      </c>
      <c r="J270">
        <f t="shared" si="66"/>
        <v>2.323623321143474</v>
      </c>
      <c r="K270">
        <f t="shared" si="66"/>
        <v>-22.966227041255465</v>
      </c>
      <c r="L270">
        <f t="shared" si="67"/>
        <v>-1.5846891680459707</v>
      </c>
      <c r="M270">
        <f t="shared" si="68"/>
        <v>-16.51124997851543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2.0783968900375429</v>
      </c>
      <c r="C271" s="9">
        <f t="shared" si="61"/>
        <v>1.2599999999999951</v>
      </c>
      <c r="D271" s="9">
        <f t="shared" si="74"/>
        <v>4.7943263468647723</v>
      </c>
      <c r="E271" s="9">
        <f t="shared" si="74"/>
        <v>-2.9114450599054367</v>
      </c>
      <c r="F271" s="9">
        <f t="shared" si="63"/>
        <v>6.6754852991854898</v>
      </c>
      <c r="G271" s="10">
        <f t="shared" si="75"/>
        <v>8.6666666666666607</v>
      </c>
      <c r="H271" s="5">
        <f t="shared" si="75"/>
        <v>7.5</v>
      </c>
      <c r="I271">
        <f t="shared" si="65"/>
        <v>23.18109016771265</v>
      </c>
      <c r="J271">
        <f t="shared" si="66"/>
        <v>2.3141151861351981</v>
      </c>
      <c r="K271">
        <f t="shared" si="66"/>
        <v>-23.065294541126558</v>
      </c>
      <c r="L271">
        <f t="shared" si="67"/>
        <v>-1.5848786182276409</v>
      </c>
      <c r="M271">
        <f t="shared" si="68"/>
        <v>-16.377166566481144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2.0922530533392258</v>
      </c>
      <c r="C272" s="9">
        <f t="shared" si="61"/>
        <v>1.264999999999995</v>
      </c>
      <c r="D272" s="9">
        <f t="shared" si="74"/>
        <v>4.8081825101664553</v>
      </c>
      <c r="E272" s="9">
        <f t="shared" si="74"/>
        <v>-3.0501316161503929</v>
      </c>
      <c r="F272" s="9">
        <f t="shared" si="63"/>
        <v>6.6251673713319237</v>
      </c>
      <c r="G272" s="10">
        <f t="shared" si="75"/>
        <v>8.6666666666666607</v>
      </c>
      <c r="H272" s="5">
        <f t="shared" si="75"/>
        <v>7.5</v>
      </c>
      <c r="I272">
        <f t="shared" si="65"/>
        <v>23.277921005838124</v>
      </c>
      <c r="J272">
        <f t="shared" si="66"/>
        <v>2.3046059144258324</v>
      </c>
      <c r="K272">
        <f t="shared" si="66"/>
        <v>-23.163557540525446</v>
      </c>
      <c r="L272">
        <f t="shared" si="67"/>
        <v>-1.5849590277401215</v>
      </c>
      <c r="M272">
        <f t="shared" si="68"/>
        <v>-16.243601918217635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2.1060521595632817</v>
      </c>
      <c r="C273" s="9">
        <f t="shared" si="61"/>
        <v>1.2699999999999949</v>
      </c>
      <c r="D273" s="9">
        <f t="shared" si="74"/>
        <v>4.8219816163905111</v>
      </c>
      <c r="E273" s="9">
        <f t="shared" si="74"/>
        <v>-3.1894053462280736</v>
      </c>
      <c r="F273" s="9">
        <f t="shared" si="63"/>
        <v>6.5746869389415048</v>
      </c>
      <c r="G273" s="10">
        <f t="shared" si="75"/>
        <v>8.6666666666666607</v>
      </c>
      <c r="H273" s="5">
        <f t="shared" si="75"/>
        <v>7.5</v>
      </c>
      <c r="I273">
        <f t="shared" si="65"/>
        <v>23.373970103004858</v>
      </c>
      <c r="J273">
        <f t="shared" si="66"/>
        <v>2.2950961602593916</v>
      </c>
      <c r="K273">
        <f t="shared" si="66"/>
        <v>-23.261019152034752</v>
      </c>
      <c r="L273">
        <f t="shared" si="67"/>
        <v>-1.5849316874576604</v>
      </c>
      <c r="M273">
        <f t="shared" si="68"/>
        <v>-16.110565719994636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2.119794207754464</v>
      </c>
      <c r="C274" s="9">
        <f t="shared" si="61"/>
        <v>1.2749999999999948</v>
      </c>
      <c r="D274" s="9">
        <f t="shared" si="74"/>
        <v>4.8357236645816934</v>
      </c>
      <c r="E274" s="9">
        <f t="shared" si="74"/>
        <v>-3.3292614513232421</v>
      </c>
      <c r="F274" s="9">
        <f t="shared" si="63"/>
        <v>6.5240485820883523</v>
      </c>
      <c r="G274" s="10">
        <f t="shared" si="75"/>
        <v>8.6666666666666607</v>
      </c>
      <c r="H274" s="5">
        <f t="shared" si="75"/>
        <v>7.5</v>
      </c>
      <c r="I274">
        <f t="shared" si="65"/>
        <v>23.469240292473547</v>
      </c>
      <c r="J274">
        <f t="shared" si="66"/>
        <v>2.2855865701346456</v>
      </c>
      <c r="K274">
        <f t="shared" si="66"/>
        <v>-23.35768254635472</v>
      </c>
      <c r="L274">
        <f t="shared" si="67"/>
        <v>-1.584797891784596</v>
      </c>
      <c r="M274">
        <f t="shared" si="68"/>
        <v>-15.978067393406103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2.1334792008132197</v>
      </c>
      <c r="C275" s="9">
        <f t="shared" si="61"/>
        <v>1.2799999999999947</v>
      </c>
      <c r="D275" s="9">
        <f t="shared" si="74"/>
        <v>4.8494086576404491</v>
      </c>
      <c r="E275" s="9">
        <f t="shared" si="74"/>
        <v>-3.4696951518144519</v>
      </c>
      <c r="F275" s="9">
        <f t="shared" si="63"/>
        <v>6.4732568476631451</v>
      </c>
      <c r="G275" s="10">
        <f t="shared" si="75"/>
        <v>8.6666666666666607</v>
      </c>
      <c r="H275" s="5">
        <f t="shared" si="75"/>
        <v>7.5</v>
      </c>
      <c r="I275">
        <f t="shared" si="65"/>
        <v>23.563734472088129</v>
      </c>
      <c r="J275">
        <f t="shared" si="66"/>
        <v>2.276077782783938</v>
      </c>
      <c r="K275">
        <f t="shared" si="66"/>
        <v>-23.453550950715158</v>
      </c>
      <c r="L275">
        <f t="shared" si="67"/>
        <v>-1.5845589381633118</v>
      </c>
      <c r="M275">
        <f t="shared" si="68"/>
        <v>-15.846116097381994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2.147107145449036</v>
      </c>
      <c r="C276" s="9">
        <f t="shared" si="61"/>
        <v>1.2849999999999946</v>
      </c>
      <c r="D276" s="9">
        <f t="shared" si="74"/>
        <v>4.8630366022762654</v>
      </c>
      <c r="E276" s="9">
        <f t="shared" si="74"/>
        <v>-3.6107016876084956</v>
      </c>
      <c r="F276" s="9">
        <f t="shared" si="63"/>
        <v>6.4223162490380235</v>
      </c>
      <c r="G276" s="10">
        <f t="shared" si="75"/>
        <v>8.6666666666666607</v>
      </c>
      <c r="H276" s="5">
        <f t="shared" si="75"/>
        <v>7.5</v>
      </c>
      <c r="I276">
        <f t="shared" si="65"/>
        <v>23.657455602441186</v>
      </c>
      <c r="J276">
        <f t="shared" si="66"/>
        <v>2.266570429154958</v>
      </c>
      <c r="K276">
        <f t="shared" si="66"/>
        <v>-23.548627647299451</v>
      </c>
      <c r="L276">
        <f t="shared" si="67"/>
        <v>-1.5842161265923189</v>
      </c>
      <c r="M276">
        <f t="shared" si="68"/>
        <v>-15.714720730271633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2.1606780521336875</v>
      </c>
      <c r="C277" s="9">
        <f t="shared" ref="C277:C289" si="80">C276+_dt</f>
        <v>1.2899999999999945</v>
      </c>
      <c r="D277" s="9">
        <f t="shared" ref="D277:E289" si="81">D276+$C$7*(J276+J277)/2</f>
        <v>4.8766075089609169</v>
      </c>
      <c r="E277" s="9">
        <f t="shared" si="81"/>
        <v>-3.7522763184654373</v>
      </c>
      <c r="F277" s="9">
        <f t="shared" ref="F277:F289" si="82">$O$1*D277^2+$O$2*D277+$O$3</f>
        <v>6.3712312657456254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23.750406705061863</v>
      </c>
      <c r="J277">
        <f t="shared" ref="J277:K289" si="85">J276+L276*$C$7</f>
        <v>2.2570651323954043</v>
      </c>
      <c r="K277">
        <f t="shared" si="85"/>
        <v>-23.642915971681081</v>
      </c>
      <c r="L277">
        <f t="shared" ref="L277:L289" si="86">-$C$15*I277*J277</f>
        <v>-1.5837707591544505</v>
      </c>
      <c r="M277">
        <f t="shared" ref="M277:M289" si="87">-$C$6-$C$15*I277*K277</f>
        <v>-15.583889931995799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2.1741919350543952</v>
      </c>
      <c r="C278" s="9">
        <f t="shared" si="80"/>
        <v>1.2949999999999944</v>
      </c>
      <c r="D278" s="9">
        <f t="shared" si="81"/>
        <v>4.8901213918816246</v>
      </c>
      <c r="E278" s="9">
        <f t="shared" si="81"/>
        <v>-3.8944143243142997</v>
      </c>
      <c r="F278" s="9">
        <f t="shared" si="82"/>
        <v>6.3200063431721043</v>
      </c>
      <c r="G278" s="10">
        <f t="shared" si="83"/>
        <v>8.6666666666666607</v>
      </c>
      <c r="H278" s="5">
        <f t="shared" si="83"/>
        <v>7.5</v>
      </c>
      <c r="I278">
        <f t="shared" si="84"/>
        <v>23.842590860626427</v>
      </c>
      <c r="J278">
        <f t="shared" si="85"/>
        <v>2.2475625078404775</v>
      </c>
      <c r="K278">
        <f t="shared" si="85"/>
        <v>-23.736419311273057</v>
      </c>
      <c r="L278">
        <f t="shared" si="86"/>
        <v>-1.5832241395551707</v>
      </c>
      <c r="M278">
        <f t="shared" si="87"/>
        <v>-15.453632086264406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2.187648812066926</v>
      </c>
      <c r="C279" s="9">
        <f t="shared" si="80"/>
        <v>1.2999999999999943</v>
      </c>
      <c r="D279" s="9">
        <f t="shared" si="81"/>
        <v>4.9035782688941554</v>
      </c>
      <c r="E279" s="9">
        <f t="shared" si="81"/>
        <v>-4.037111005559491</v>
      </c>
      <c r="F279" s="9">
        <f t="shared" si="82"/>
        <v>6.2686458922639448</v>
      </c>
      <c r="G279" s="10">
        <f t="shared" si="83"/>
        <v>8.6666666666666607</v>
      </c>
      <c r="H279" s="5">
        <f t="shared" si="83"/>
        <v>7.5</v>
      </c>
      <c r="I279">
        <f t="shared" si="84"/>
        <v>23.934011207191251</v>
      </c>
      <c r="J279">
        <f t="shared" si="85"/>
        <v>2.2380631630031464</v>
      </c>
      <c r="K279">
        <f t="shared" si="85"/>
        <v>-23.829141103790644</v>
      </c>
      <c r="L279">
        <f t="shared" si="86"/>
        <v>-1.582577572670973</v>
      </c>
      <c r="M279">
        <f t="shared" si="87"/>
        <v>-15.32395532285695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2.2010487046486364</v>
      </c>
      <c r="C280" s="9">
        <f t="shared" si="80"/>
        <v>1.3049999999999942</v>
      </c>
      <c r="D280" s="9">
        <f t="shared" si="81"/>
        <v>4.9169781614758659</v>
      </c>
      <c r="E280" s="9">
        <f t="shared" si="81"/>
        <v>-4.1803616833780461</v>
      </c>
      <c r="F280" s="9">
        <f t="shared" si="82"/>
        <v>6.217154289248449</v>
      </c>
      <c r="G280" s="10">
        <f t="shared" si="83"/>
        <v>8.6666666666666607</v>
      </c>
      <c r="H280" s="5">
        <f t="shared" si="83"/>
        <v>7.5</v>
      </c>
      <c r="I280">
        <f t="shared" si="84"/>
        <v>24.024670938448367</v>
      </c>
      <c r="J280">
        <f t="shared" si="85"/>
        <v>2.2285676975671205</v>
      </c>
      <c r="K280">
        <f t="shared" si="85"/>
        <v>-23.921084835727786</v>
      </c>
      <c r="L280">
        <f t="shared" si="86"/>
        <v>-1.5818323641078504</v>
      </c>
      <c r="M280">
        <f t="shared" si="87"/>
        <v>-15.194867519962745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2.2143916378514854</v>
      </c>
      <c r="C281" s="9">
        <f t="shared" si="80"/>
        <v>1.3099999999999941</v>
      </c>
      <c r="D281" s="9">
        <f t="shared" si="81"/>
        <v>4.9303210946787148</v>
      </c>
      <c r="E281" s="9">
        <f t="shared" si="81"/>
        <v>-4.3241617000077719</v>
      </c>
      <c r="F281" s="9">
        <f t="shared" si="82"/>
        <v>6.1655358753676959</v>
      </c>
      <c r="G281" s="10">
        <f t="shared" si="83"/>
        <v>8.6666666666666607</v>
      </c>
      <c r="H281" s="5">
        <f t="shared" si="83"/>
        <v>7.5</v>
      </c>
      <c r="I281">
        <f t="shared" si="84"/>
        <v>24.114573302003393</v>
      </c>
      <c r="J281">
        <f t="shared" si="85"/>
        <v>2.2190767033824734</v>
      </c>
      <c r="K281">
        <f t="shared" si="85"/>
        <v>-24.012254040847562</v>
      </c>
      <c r="L281">
        <f t="shared" si="86"/>
        <v>-1.5809898197698058</v>
      </c>
      <c r="M281">
        <f t="shared" si="87"/>
        <v>-15.066376306578181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2.227677640255024</v>
      </c>
      <c r="C282" s="9">
        <f t="shared" si="80"/>
        <v>1.314999999999994</v>
      </c>
      <c r="D282" s="9">
        <f t="shared" si="81"/>
        <v>4.9436070970822534</v>
      </c>
      <c r="E282" s="9">
        <f t="shared" si="81"/>
        <v>-4.4685064190263759</v>
      </c>
      <c r="F282" s="9">
        <f t="shared" si="82"/>
        <v>6.1137949566258429</v>
      </c>
      <c r="G282" s="10">
        <f t="shared" si="83"/>
        <v>8.6666666666666607</v>
      </c>
      <c r="H282" s="5">
        <f t="shared" si="83"/>
        <v>7.5</v>
      </c>
      <c r="I282">
        <f t="shared" si="84"/>
        <v>24.203721597675987</v>
      </c>
      <c r="J282">
        <f t="shared" si="85"/>
        <v>2.2095907644638544</v>
      </c>
      <c r="K282">
        <f t="shared" si="85"/>
        <v>-24.10265229868703</v>
      </c>
      <c r="L282">
        <f t="shared" si="86"/>
        <v>-1.5800512454373783</v>
      </c>
      <c r="M282">
        <f t="shared" si="87"/>
        <v>-14.93848906495802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2.240906743919389</v>
      </c>
      <c r="C283" s="9">
        <f t="shared" si="80"/>
        <v>1.3199999999999938</v>
      </c>
      <c r="D283" s="9">
        <f t="shared" si="81"/>
        <v>4.9568362007466185</v>
      </c>
      <c r="E283" s="9">
        <f t="shared" si="81"/>
        <v>-4.6133912256216671</v>
      </c>
      <c r="F283" s="9">
        <f t="shared" si="82"/>
        <v>6.0619358035495212</v>
      </c>
      <c r="G283" s="10">
        <f t="shared" si="83"/>
        <v>8.6666666666666607</v>
      </c>
      <c r="H283" s="5">
        <f t="shared" si="83"/>
        <v>7.5</v>
      </c>
      <c r="I283">
        <f t="shared" si="84"/>
        <v>24.292119175822641</v>
      </c>
      <c r="J283">
        <f t="shared" si="85"/>
        <v>2.2001104569912302</v>
      </c>
      <c r="K283">
        <f t="shared" si="85"/>
        <v>-24.192283233076779</v>
      </c>
      <c r="L283">
        <f t="shared" si="86"/>
        <v>-1.5790179463561398</v>
      </c>
      <c r="M283">
        <f t="shared" si="87"/>
        <v>-14.811212933118096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2.2540789843383022</v>
      </c>
      <c r="C284" s="9">
        <f t="shared" si="80"/>
        <v>1.3249999999999937</v>
      </c>
      <c r="D284" s="9">
        <f t="shared" si="81"/>
        <v>4.9700084411655316</v>
      </c>
      <c r="E284" s="9">
        <f t="shared" si="81"/>
        <v>-4.7588115268529236</v>
      </c>
      <c r="F284" s="9">
        <f t="shared" si="82"/>
        <v>6.0099626509612607</v>
      </c>
      <c r="G284" s="10">
        <f t="shared" si="83"/>
        <v>8.6666666666666607</v>
      </c>
      <c r="H284" s="5">
        <f t="shared" si="83"/>
        <v>7.5</v>
      </c>
      <c r="I284">
        <f t="shared" si="84"/>
        <v>24.379769435681879</v>
      </c>
      <c r="J284">
        <f t="shared" si="85"/>
        <v>2.1906363493130931</v>
      </c>
      <c r="K284">
        <f t="shared" si="85"/>
        <v>-24.281150510675488</v>
      </c>
      <c r="L284">
        <f t="shared" si="86"/>
        <v>-1.5778912268351206</v>
      </c>
      <c r="M284">
        <f t="shared" si="87"/>
        <v>-14.684554807386636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2.2671944003920981</v>
      </c>
      <c r="C285" s="9">
        <f t="shared" si="80"/>
        <v>1.3299999999999936</v>
      </c>
      <c r="D285" s="9">
        <f t="shared" si="81"/>
        <v>4.9831238572193275</v>
      </c>
      <c r="E285" s="9">
        <f t="shared" si="81"/>
        <v>-4.90476275190351</v>
      </c>
      <c r="F285" s="9">
        <f t="shared" si="82"/>
        <v>5.957879697765688</v>
      </c>
      <c r="G285" s="10">
        <f t="shared" si="83"/>
        <v>8.6666666666666607</v>
      </c>
      <c r="H285" s="5">
        <f t="shared" si="83"/>
        <v>7.5</v>
      </c>
      <c r="I285">
        <f t="shared" si="84"/>
        <v>24.466675823741856</v>
      </c>
      <c r="J285">
        <f t="shared" si="85"/>
        <v>2.1811690019520826</v>
      </c>
      <c r="K285">
        <f t="shared" si="85"/>
        <v>-24.369257839519808</v>
      </c>
      <c r="L285">
        <f t="shared" si="86"/>
        <v>-1.576672389855126</v>
      </c>
      <c r="M285">
        <f t="shared" si="87"/>
        <v>-14.558521345001424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2.2802530343007934</v>
      </c>
      <c r="C286" s="9">
        <f t="shared" si="80"/>
        <v>1.3349999999999935</v>
      </c>
      <c r="D286" s="9">
        <f t="shared" si="81"/>
        <v>4.9961824911280228</v>
      </c>
      <c r="E286" s="9">
        <f t="shared" si="81"/>
        <v>-5.0512403523248386</v>
      </c>
      <c r="F286" s="9">
        <f t="shared" si="82"/>
        <v>5.9056911067483187</v>
      </c>
      <c r="G286" s="10">
        <f t="shared" si="83"/>
        <v>8.6666666666666607</v>
      </c>
      <c r="H286" s="5">
        <f t="shared" si="83"/>
        <v>7.5</v>
      </c>
      <c r="I286">
        <f t="shared" si="84"/>
        <v>24.552841832130252</v>
      </c>
      <c r="J286">
        <f t="shared" si="85"/>
        <v>2.1717089676129517</v>
      </c>
      <c r="K286">
        <f t="shared" si="85"/>
        <v>-24.456608967589816</v>
      </c>
      <c r="L286">
        <f t="shared" si="86"/>
        <v>-1.5753627366868741</v>
      </c>
      <c r="M286">
        <f t="shared" si="87"/>
        <v>-14.433118966750236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2.2932549315772111</v>
      </c>
      <c r="C287" s="9">
        <f t="shared" si="80"/>
        <v>1.3399999999999934</v>
      </c>
      <c r="D287" s="9">
        <f t="shared" si="81"/>
        <v>5.0091843884044405</v>
      </c>
      <c r="E287" s="9">
        <f t="shared" si="81"/>
        <v>-5.1982398022717788</v>
      </c>
      <c r="F287" s="9">
        <f t="shared" si="82"/>
        <v>5.8534010043868046</v>
      </c>
      <c r="G287" s="10">
        <f t="shared" si="83"/>
        <v>8.6666666666666607</v>
      </c>
      <c r="H287" s="5">
        <f t="shared" si="83"/>
        <v>7.5</v>
      </c>
      <c r="I287">
        <f t="shared" si="84"/>
        <v>24.638270997026478</v>
      </c>
      <c r="J287">
        <f t="shared" si="85"/>
        <v>2.1622567911928305</v>
      </c>
      <c r="K287">
        <f t="shared" si="85"/>
        <v>-24.543207681390317</v>
      </c>
      <c r="L287">
        <f t="shared" si="86"/>
        <v>-1.5739635665189151</v>
      </c>
      <c r="M287">
        <f t="shared" si="87"/>
        <v>-14.308353859651955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2.3062001409801711</v>
      </c>
      <c r="C288" s="9">
        <f t="shared" si="80"/>
        <v>1.3449999999999933</v>
      </c>
      <c r="D288" s="9">
        <f t="shared" si="81"/>
        <v>5.0221295978074005</v>
      </c>
      <c r="E288" s="9">
        <f t="shared" si="81"/>
        <v>-5.3457565987295945</v>
      </c>
      <c r="F288" s="9">
        <f t="shared" si="82"/>
        <v>5.8010134806744214</v>
      </c>
      <c r="G288" s="10">
        <f t="shared" si="83"/>
        <v>8.6666666666666607</v>
      </c>
      <c r="H288" s="5">
        <f t="shared" si="83"/>
        <v>7.5</v>
      </c>
      <c r="I288">
        <f t="shared" si="84"/>
        <v>24.72296689709621</v>
      </c>
      <c r="J288">
        <f t="shared" si="85"/>
        <v>2.152813009793717</v>
      </c>
      <c r="K288">
        <f t="shared" si="85"/>
        <v>-24.629057804548228</v>
      </c>
      <c r="L288">
        <f t="shared" si="86"/>
        <v>-1.5724761760952597</v>
      </c>
      <c r="M288">
        <f t="shared" si="87"/>
        <v>-14.184231979675705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2.3190887144677639</v>
      </c>
      <c r="C289" s="9">
        <f t="shared" si="80"/>
        <v>1.3499999999999932</v>
      </c>
      <c r="D289" s="9">
        <f t="shared" si="81"/>
        <v>5.0350181712949933</v>
      </c>
      <c r="E289" s="9">
        <f t="shared" si="81"/>
        <v>-5.4937862617325184</v>
      </c>
      <c r="F289" s="9">
        <f t="shared" si="82"/>
        <v>5.7485325889556451</v>
      </c>
      <c r="G289" s="10">
        <f t="shared" si="83"/>
        <v>8.6666666666666607</v>
      </c>
      <c r="H289" s="5">
        <f t="shared" si="83"/>
        <v>7.5</v>
      </c>
      <c r="I289">
        <f t="shared" si="84"/>
        <v>24.806933151948112</v>
      </c>
      <c r="J289">
        <f t="shared" si="85"/>
        <v>2.1433781527371454</v>
      </c>
      <c r="K289">
        <f t="shared" si="85"/>
        <v>-24.714163196426284</v>
      </c>
      <c r="L289">
        <f t="shared" si="86"/>
        <v>-1.5709018593626558</v>
      </c>
      <c r="M289">
        <f t="shared" si="87"/>
        <v>-14.060759054495541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401" priority="16" stopIfTrue="1" operator="greaterThan">
      <formula>$G$19</formula>
    </cfRule>
    <cfRule type="cellIs" dxfId="400" priority="17" stopIfTrue="1" operator="lessThan">
      <formula>$H$19</formula>
    </cfRule>
    <cfRule type="cellIs" dxfId="399" priority="18" stopIfTrue="1" operator="between">
      <formula>$H$19</formula>
      <formula>$G$19</formula>
    </cfRule>
  </conditionalFormatting>
  <conditionalFormatting sqref="E19:E20">
    <cfRule type="cellIs" dxfId="398" priority="13" stopIfTrue="1" operator="lessThan">
      <formula>$H$19</formula>
    </cfRule>
    <cfRule type="cellIs" dxfId="397" priority="14" stopIfTrue="1" operator="greaterThan">
      <formula>$G$19</formula>
    </cfRule>
    <cfRule type="cellIs" dxfId="396" priority="15" stopIfTrue="1" operator="between">
      <formula>$H$19</formula>
      <formula>$G$19</formula>
    </cfRule>
  </conditionalFormatting>
  <conditionalFormatting sqref="F19">
    <cfRule type="cellIs" dxfId="395" priority="10" stopIfTrue="1" operator="lessThan">
      <formula>$H$19</formula>
    </cfRule>
    <cfRule type="cellIs" dxfId="394" priority="11" stopIfTrue="1" operator="greaterThan">
      <formula>$G$19</formula>
    </cfRule>
    <cfRule type="cellIs" dxfId="393" priority="12" stopIfTrue="1" operator="between">
      <formula>$H$19</formula>
      <formula>$G$19</formula>
    </cfRule>
  </conditionalFormatting>
  <conditionalFormatting sqref="F20">
    <cfRule type="cellIs" dxfId="392" priority="7" stopIfTrue="1" operator="lessThan">
      <formula>$H$19</formula>
    </cfRule>
    <cfRule type="cellIs" dxfId="391" priority="8" stopIfTrue="1" operator="greaterThan">
      <formula>$G$19</formula>
    </cfRule>
    <cfRule type="cellIs" dxfId="390" priority="9" stopIfTrue="1" operator="between">
      <formula>$H$19</formula>
      <formula>$G$19</formula>
    </cfRule>
  </conditionalFormatting>
  <conditionalFormatting sqref="E21:E289">
    <cfRule type="cellIs" dxfId="389" priority="4" stopIfTrue="1" operator="lessThan">
      <formula>$H$19</formula>
    </cfRule>
    <cfRule type="cellIs" dxfId="388" priority="5" stopIfTrue="1" operator="greaterThan">
      <formula>$G$19</formula>
    </cfRule>
    <cfRule type="cellIs" dxfId="387" priority="6" stopIfTrue="1" operator="between">
      <formula>$H$19</formula>
      <formula>$G$19</formula>
    </cfRule>
  </conditionalFormatting>
  <conditionalFormatting sqref="F21:F289">
    <cfRule type="cellIs" dxfId="386" priority="1" stopIfTrue="1" operator="lessThan">
      <formula>$H$19</formula>
    </cfRule>
    <cfRule type="cellIs" dxfId="385" priority="2" stopIfTrue="1" operator="greaterThan">
      <formula>$G$19</formula>
    </cfRule>
    <cfRule type="cellIs" dxfId="38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46"/>
  <sheetViews>
    <sheetView topLeftCell="B33" zoomScale="70" zoomScaleNormal="70" workbookViewId="0">
      <selection activeCell="E14" sqref="E14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SummaryChart!I12</f>
        <v>26.188636872212161</v>
      </c>
      <c r="D1" s="1" t="s">
        <v>17</v>
      </c>
      <c r="G1" t="s">
        <v>27</v>
      </c>
      <c r="H1" s="6" t="s">
        <v>22</v>
      </c>
      <c r="O1" s="28">
        <f>-(C6/2)/(COS(C2/180*PI())*C1)^2</f>
        <v>-0.77787320912210889</v>
      </c>
      <c r="P1" s="5" t="s">
        <v>10</v>
      </c>
    </row>
    <row r="2" spans="2:22" ht="22.5" x14ac:dyDescent="0.3">
      <c r="C2" s="24">
        <f>SummaryChart!J12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SummaryChart!N12/12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SummaryChart!M12</f>
        <v>3.7159294568272294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9.8409551804965467E-3</v>
      </c>
      <c r="C12" s="14"/>
      <c r="D12" s="15">
        <f ca="1">CELL("contents",INDIRECT("D"&amp;C13-1))</f>
        <v>3.7059165210552503</v>
      </c>
      <c r="E12" s="15">
        <f ca="1">CELL("contents",INDIRECT("E"&amp;C13-1))</f>
        <v>8.1303771160412364</v>
      </c>
      <c r="F12">
        <f ca="1">D13-D12</f>
        <v>1.9853890952475695E-2</v>
      </c>
      <c r="G12">
        <f ca="1">D13-D11</f>
        <v>9.8409551804965467E-3</v>
      </c>
      <c r="H12" s="27">
        <f ca="1">G12/F12</f>
        <v>0.49566884416021345</v>
      </c>
      <c r="I12">
        <f ca="1">D13-D12</f>
        <v>1.9853890952475695E-2</v>
      </c>
      <c r="J12">
        <f ca="1">E13-E12</f>
        <v>-6.0272005770478643E-2</v>
      </c>
      <c r="K12">
        <f ca="1">ATAN(J12/I12)*180/PI()</f>
        <v>-71.767866379071847</v>
      </c>
      <c r="N12" s="26">
        <f ca="1">E13-E12</f>
        <v>-6.0272005770478643E-2</v>
      </c>
      <c r="O12" s="26">
        <f ca="1">N12+E13-H12*N12</f>
        <v>8.0397080599357498</v>
      </c>
      <c r="P12">
        <f ca="1">IF(AND(G12&gt;0,G12&lt;F12),1,0)</f>
        <v>1</v>
      </c>
      <c r="Q12" s="26">
        <f ca="1">IF(P12=1,O12,O13)</f>
        <v>8.0397080599357498</v>
      </c>
    </row>
    <row r="13" spans="2:22" x14ac:dyDescent="0.2">
      <c r="B13" t="str">
        <f ca="1">CELL("address",INDEX(B20:B290,MATCH(MIN(B20:B290),B20:B290,0)))</f>
        <v>$B$186</v>
      </c>
      <c r="C13">
        <f ca="1">CELL("row",INDEX(A20:A289,MATCH(MIN(A20:A289),A20:A289,0)))</f>
        <v>186</v>
      </c>
      <c r="D13" s="15">
        <f ca="1">CELL("contents",INDIRECT("D"&amp;C13))</f>
        <v>3.725770412007726</v>
      </c>
      <c r="E13" s="15">
        <f ca="1">CELL("contents",INDIRECT("E"&amp;C13))</f>
        <v>8.0701051102707577</v>
      </c>
      <c r="F13">
        <f ca="1">D14-D13</f>
        <v>1.9816668376499091E-2</v>
      </c>
      <c r="G13">
        <f ca="1">D14-D11</f>
        <v>2.9657623556995638E-2</v>
      </c>
      <c r="H13" s="27">
        <f ca="1">G13/F13</f>
        <v>1.4965998821561295</v>
      </c>
      <c r="N13" s="26">
        <f ca="1">E14-E13</f>
        <v>-6.1317261875208473E-2</v>
      </c>
      <c r="O13" s="26">
        <f ca="1">E13+H13*N13</f>
        <v>7.9783377033741845</v>
      </c>
      <c r="P13">
        <f ca="1">IF(G13&lt;F13,1,0)</f>
        <v>0</v>
      </c>
    </row>
    <row r="14" spans="2:22" x14ac:dyDescent="0.2">
      <c r="D14" s="15">
        <f ca="1">CELL("contents",INDIRECT("D"&amp;C13+1))</f>
        <v>3.7455870803842251</v>
      </c>
      <c r="E14" s="15">
        <f ca="1">CELL("contents",INDIRECT("E"&amp;C13+1))</f>
        <v>8.0087878483955492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3.8832196248967312</v>
      </c>
      <c r="P15" s="10">
        <f>Q19</f>
        <v>1.2867439972299688</v>
      </c>
      <c r="Q15" s="10">
        <f>Q19</f>
        <v>1.2867439972299688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26.188636872212161</v>
      </c>
      <c r="J19">
        <f>C1*COS(C2/180*PI())</f>
        <v>4.5476090684406225</v>
      </c>
      <c r="K19">
        <f>C1*SIN(C2/180*PI())</f>
        <v>25.790772632575919</v>
      </c>
      <c r="L19">
        <f>-C15*I19*J19</f>
        <v>-3.5186267123284711</v>
      </c>
      <c r="M19">
        <f>-C6-C15*I19*K19</f>
        <v>-52.129123703649682</v>
      </c>
      <c r="N19" s="16">
        <f>MAX(E19:E289)</f>
        <v>9.752333364315863</v>
      </c>
      <c r="O19" s="19">
        <f>INDEX(C19:C289,MATCH(N19,E19:E289,0),1)</f>
        <v>0.56500000000000039</v>
      </c>
      <c r="P19" s="19">
        <f>COUNTIF(E19:E289,"&gt;"&amp;H19)*_dt</f>
        <v>0.62</v>
      </c>
      <c r="Q19" s="21">
        <f>INDEX(D19:D289,MATCH(T17,T19:T289,0),1)</f>
        <v>1.2867439972299688</v>
      </c>
      <c r="R19" s="21">
        <f>INDEX(D19:D289,MATCH(T17,U19:U289,0),1)</f>
        <v>3.8832196248967312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2.5964756276667624</v>
      </c>
    </row>
    <row r="20" spans="1:22" x14ac:dyDescent="0.2">
      <c r="A20">
        <f>B20</f>
        <v>3.6887071376974077</v>
      </c>
      <c r="B20">
        <f>ABS(D20-$D$11)</f>
        <v>3.6887071376974077</v>
      </c>
      <c r="C20" s="9">
        <f>C19+_dt</f>
        <v>5.0000000000000001E-3</v>
      </c>
      <c r="D20" s="9">
        <f>D19+$C$7*(J19+J20)/2</f>
        <v>2.7222319129821822E-2</v>
      </c>
      <c r="E20" s="9">
        <f>E19+$C$7*(K19+K20)/2</f>
        <v>1.9072970670689218</v>
      </c>
      <c r="F20" s="9">
        <f>$O$1*D20^2+$O$2*D20+$O$3</f>
        <v>1.9072997525033415</v>
      </c>
      <c r="G20" s="10">
        <f>G19</f>
        <v>8.6666666666666607</v>
      </c>
      <c r="H20" s="5">
        <f>H19</f>
        <v>7.5</v>
      </c>
      <c r="I20">
        <f>SQRT(J20^2+K20^2)</f>
        <v>25.876969574927507</v>
      </c>
      <c r="J20">
        <f>J19+L19*$C$7</f>
        <v>4.5264973081666513</v>
      </c>
      <c r="K20">
        <f>K19+M19*$C$7</f>
        <v>25.477997890354022</v>
      </c>
      <c r="L20">
        <f>-$C$15*I20*J20</f>
        <v>-3.4606116012351507</v>
      </c>
      <c r="M20">
        <f>-$C$6-$C$15*I20*K20</f>
        <v>-51.652517068049406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3.6616104448572298</v>
      </c>
      <c r="B21">
        <f t="shared" ref="B21:B84" si="3">ABS(D21-$D$11)</f>
        <v>3.6616104448572298</v>
      </c>
      <c r="C21" s="9">
        <f t="shared" ref="C21:C84" si="4">C20+_dt</f>
        <v>0.01</v>
      </c>
      <c r="D21" s="9">
        <f t="shared" ref="D21:E36" si="5">D20+$C$7*(J20+J21)/2</f>
        <v>5.4319011969999498E-2</v>
      </c>
      <c r="E21" s="9">
        <f t="shared" si="5"/>
        <v>2.0592353091038209</v>
      </c>
      <c r="F21" s="9">
        <f t="shared" ref="F21:F84" si="6">$O$1*D21^2+$O$2*D21+$O$3</f>
        <v>2.0592540228108867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25.568222989533986</v>
      </c>
      <c r="J21">
        <f t="shared" ref="J21:K84" si="9">J20+L20*$C$7</f>
        <v>4.5057336385592404</v>
      </c>
      <c r="K21">
        <f t="shared" si="9"/>
        <v>25.168082787945725</v>
      </c>
      <c r="L21">
        <f t="shared" ref="L21:L84" si="10">-$C$15*I21*J21</f>
        <v>-3.4036370098127029</v>
      </c>
      <c r="M21">
        <f t="shared" ref="M21:M84" si="11">-$C$6-$C$15*I21*K21</f>
        <v>-51.186002243096169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3.6346373084920511</v>
      </c>
      <c r="B22">
        <f t="shared" si="3"/>
        <v>3.6346373084920511</v>
      </c>
      <c r="C22" s="9">
        <f t="shared" si="4"/>
        <v>1.4999999999999999E-2</v>
      </c>
      <c r="D22" s="9">
        <f t="shared" si="5"/>
        <v>8.129214833517831E-2</v>
      </c>
      <c r="E22" s="9">
        <f t="shared" si="5"/>
        <v>2.2093224577911195</v>
      </c>
      <c r="F22" s="9">
        <f t="shared" si="6"/>
        <v>2.2093809307072507</v>
      </c>
      <c r="G22" s="10">
        <f t="shared" si="7"/>
        <v>8.6666666666666607</v>
      </c>
      <c r="H22" s="5">
        <f t="shared" si="7"/>
        <v>7.5</v>
      </c>
      <c r="I22">
        <f t="shared" si="8"/>
        <v>25.262337402809578</v>
      </c>
      <c r="J22">
        <f t="shared" si="9"/>
        <v>4.4853118165003645</v>
      </c>
      <c r="K22">
        <f t="shared" si="9"/>
        <v>24.860966774487149</v>
      </c>
      <c r="L22">
        <f t="shared" si="10"/>
        <v>-3.3476754646544182</v>
      </c>
      <c r="M22">
        <f t="shared" si="11"/>
        <v>-50.729331692296086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3.6077856957514127</v>
      </c>
      <c r="B23">
        <f t="shared" si="3"/>
        <v>3.6077856957514127</v>
      </c>
      <c r="C23" s="9">
        <f t="shared" si="4"/>
        <v>0.02</v>
      </c>
      <c r="D23" s="9">
        <f t="shared" si="5"/>
        <v>0.10814376107581672</v>
      </c>
      <c r="E23" s="9">
        <f t="shared" si="5"/>
        <v>2.3575751304675809</v>
      </c>
      <c r="F23" s="9">
        <f t="shared" si="6"/>
        <v>2.3577072175826856</v>
      </c>
      <c r="G23" s="10">
        <f t="shared" si="7"/>
        <v>8.6666666666666607</v>
      </c>
      <c r="H23" s="5">
        <f t="shared" si="7"/>
        <v>7.5</v>
      </c>
      <c r="I23">
        <f t="shared" si="8"/>
        <v>24.959254637711602</v>
      </c>
      <c r="J23">
        <f t="shared" si="9"/>
        <v>4.4652257637124384</v>
      </c>
      <c r="K23">
        <f t="shared" si="9"/>
        <v>24.556590784333373</v>
      </c>
      <c r="L23">
        <f t="shared" si="10"/>
        <v>-3.2927003620164799</v>
      </c>
      <c r="M23">
        <f t="shared" si="11"/>
        <v>-50.282265884912221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3.5810536097756542</v>
      </c>
      <c r="B24">
        <f t="shared" si="3"/>
        <v>3.5810536097756542</v>
      </c>
      <c r="C24" s="9">
        <f t="shared" si="4"/>
        <v>2.5000000000000001E-2</v>
      </c>
      <c r="D24" s="9">
        <f t="shared" si="5"/>
        <v>0.13487584705157504</v>
      </c>
      <c r="E24" s="9">
        <f t="shared" si="5"/>
        <v>2.5040095943876528</v>
      </c>
      <c r="F24" s="9">
        <f t="shared" si="6"/>
        <v>2.5042590188810667</v>
      </c>
      <c r="G24" s="10">
        <f t="shared" si="7"/>
        <v>8.6666666666666607</v>
      </c>
      <c r="H24" s="5">
        <f t="shared" si="7"/>
        <v>7.5</v>
      </c>
      <c r="I24">
        <f t="shared" si="8"/>
        <v>24.658918006934147</v>
      </c>
      <c r="J24">
        <f t="shared" si="9"/>
        <v>4.4454695615403397</v>
      </c>
      <c r="K24">
        <f t="shared" si="9"/>
        <v>24.2548971890239</v>
      </c>
      <c r="L24">
        <f t="shared" si="10"/>
        <v>-3.238685934922104</v>
      </c>
      <c r="M24">
        <f t="shared" si="11"/>
        <v>-49.844572993835705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3.5544390887532411</v>
      </c>
      <c r="B25">
        <f t="shared" si="3"/>
        <v>3.5544390887532411</v>
      </c>
      <c r="C25" s="9">
        <f t="shared" si="4"/>
        <v>3.0000000000000002E-2</v>
      </c>
      <c r="D25" s="9">
        <f t="shared" si="5"/>
        <v>0.16149036807398848</v>
      </c>
      <c r="E25" s="9">
        <f t="shared" si="5"/>
        <v>2.6486417752079072</v>
      </c>
      <c r="F25" s="9">
        <f t="shared" si="6"/>
        <v>2.6490618804714776</v>
      </c>
      <c r="G25" s="10">
        <f t="shared" si="7"/>
        <v>8.6666666666666607</v>
      </c>
      <c r="H25" s="5">
        <f t="shared" si="7"/>
        <v>7.5</v>
      </c>
      <c r="I25">
        <f t="shared" si="8"/>
        <v>24.361272268389342</v>
      </c>
      <c r="J25">
        <f t="shared" si="9"/>
        <v>4.4260374459308069</v>
      </c>
      <c r="K25">
        <f t="shared" si="9"/>
        <v>23.955829751060886</v>
      </c>
      <c r="L25">
        <f t="shared" si="10"/>
        <v>-3.1856072217314542</v>
      </c>
      <c r="M25">
        <f t="shared" si="11"/>
        <v>-49.416028606809448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3.5279402050076474</v>
      </c>
      <c r="B26">
        <f t="shared" si="3"/>
        <v>3.5279402050076474</v>
      </c>
      <c r="C26" s="9">
        <f t="shared" si="4"/>
        <v>3.5000000000000003E-2</v>
      </c>
      <c r="D26" s="9">
        <f t="shared" si="5"/>
        <v>0.18798925181958215</v>
      </c>
      <c r="E26" s="9">
        <f t="shared" si="5"/>
        <v>2.7914872651993501</v>
      </c>
      <c r="F26" s="9">
        <f t="shared" si="6"/>
        <v>2.7921407744663078</v>
      </c>
      <c r="G26" s="10">
        <f t="shared" si="7"/>
        <v>8.6666666666666607</v>
      </c>
      <c r="H26" s="5">
        <f t="shared" si="7"/>
        <v>7.5</v>
      </c>
      <c r="I26">
        <f t="shared" si="8"/>
        <v>24.066263582538074</v>
      </c>
      <c r="J26">
        <f t="shared" si="9"/>
        <v>4.406923802600418</v>
      </c>
      <c r="K26">
        <f t="shared" si="9"/>
        <v>23.659333579420029</v>
      </c>
      <c r="L26">
        <f t="shared" si="10"/>
        <v>-3.1334400361049708</v>
      </c>
      <c r="M26">
        <f t="shared" si="11"/>
        <v>-48.996415450335704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3.5015550641126945</v>
      </c>
      <c r="B27">
        <f t="shared" si="3"/>
        <v>3.5015550641126945</v>
      </c>
      <c r="C27" s="9">
        <f t="shared" si="4"/>
        <v>0.04</v>
      </c>
      <c r="D27" s="9">
        <f t="shared" si="5"/>
        <v>0.21437439271453476</v>
      </c>
      <c r="E27" s="9">
        <f t="shared" si="5"/>
        <v>2.9325613311977641</v>
      </c>
      <c r="F27" s="9">
        <f t="shared" si="6"/>
        <v>2.9335201145076137</v>
      </c>
      <c r="G27" s="10">
        <f t="shared" si="7"/>
        <v>8.6666666666666607</v>
      </c>
      <c r="H27" s="5">
        <f t="shared" si="7"/>
        <v>7.5</v>
      </c>
      <c r="I27">
        <f t="shared" si="8"/>
        <v>23.773839471500359</v>
      </c>
      <c r="J27">
        <f t="shared" si="9"/>
        <v>4.3881231623837884</v>
      </c>
      <c r="K27">
        <f t="shared" si="9"/>
        <v>23.365355086718015</v>
      </c>
      <c r="L27">
        <f t="shared" si="10"/>
        <v>-3.0821609382919295</v>
      </c>
      <c r="M27">
        <f t="shared" si="11"/>
        <v>-48.585523125636541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3.4752818040352813</v>
      </c>
      <c r="B28">
        <f t="shared" si="3"/>
        <v>3.4752818040352813</v>
      </c>
      <c r="C28" s="9">
        <f t="shared" si="4"/>
        <v>4.4999999999999998E-2</v>
      </c>
      <c r="D28" s="9">
        <f t="shared" si="5"/>
        <v>0.24064765279194825</v>
      </c>
      <c r="E28" s="9">
        <f t="shared" si="5"/>
        <v>3.0718789223018108</v>
      </c>
      <c r="F28" s="9">
        <f t="shared" si="6"/>
        <v>3.0732237705424903</v>
      </c>
      <c r="G28" s="10">
        <f t="shared" si="7"/>
        <v>8.6666666666666607</v>
      </c>
      <c r="H28" s="5">
        <f t="shared" si="7"/>
        <v>7.5</v>
      </c>
      <c r="I28">
        <f t="shared" si="8"/>
        <v>23.483948779879778</v>
      </c>
      <c r="J28">
        <f t="shared" si="9"/>
        <v>4.369630196754037</v>
      </c>
      <c r="K28">
        <f t="shared" si="9"/>
        <v>23.073841947964198</v>
      </c>
      <c r="L28">
        <f t="shared" si="10"/>
        <v>-3.0317472076798988</v>
      </c>
      <c r="M28">
        <f t="shared" si="11"/>
        <v>-48.183147856070946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3.4491185943044953</v>
      </c>
      <c r="B29">
        <f t="shared" si="3"/>
        <v>3.4491185943044953</v>
      </c>
      <c r="C29" s="9">
        <f t="shared" si="4"/>
        <v>4.9999999999999996E-2</v>
      </c>
      <c r="D29" s="9">
        <f t="shared" si="5"/>
        <v>0.26681086252273423</v>
      </c>
      <c r="E29" s="9">
        <f t="shared" si="5"/>
        <v>3.2094546773281869</v>
      </c>
      <c r="F29" s="9">
        <f t="shared" si="6"/>
        <v>3.2112750831072816</v>
      </c>
      <c r="G29" s="10">
        <f t="shared" si="7"/>
        <v>8.6666666666666607</v>
      </c>
      <c r="H29" s="5">
        <f t="shared" si="7"/>
        <v>7.5</v>
      </c>
      <c r="I29">
        <f t="shared" si="8"/>
        <v>23.196541637240529</v>
      </c>
      <c r="J29">
        <f t="shared" si="9"/>
        <v>4.3514397135079577</v>
      </c>
      <c r="K29">
        <f t="shared" si="9"/>
        <v>22.784743060827772</v>
      </c>
      <c r="L29">
        <f t="shared" si="10"/>
        <v>-2.9821768165444444</v>
      </c>
      <c r="M29">
        <f t="shared" si="11"/>
        <v>-47.78909224544568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3.4230636352061454</v>
      </c>
      <c r="B30">
        <f t="shared" si="3"/>
        <v>3.4230636352061454</v>
      </c>
      <c r="C30" s="9">
        <f t="shared" si="4"/>
        <v>5.4999999999999993E-2</v>
      </c>
      <c r="D30" s="9">
        <f t="shared" si="5"/>
        <v>0.29286582162108415</v>
      </c>
      <c r="E30" s="9">
        <f t="shared" si="5"/>
        <v>3.3453029320327357</v>
      </c>
      <c r="F30" s="9">
        <f t="shared" si="6"/>
        <v>3.3476968771395565</v>
      </c>
      <c r="G30" s="10">
        <f t="shared" si="7"/>
        <v>8.6666666666666607</v>
      </c>
      <c r="H30" s="5">
        <f t="shared" si="7"/>
        <v>7.5</v>
      </c>
      <c r="I30">
        <f t="shared" si="8"/>
        <v>22.911569422179667</v>
      </c>
      <c r="J30">
        <f t="shared" si="9"/>
        <v>4.3335466526086908</v>
      </c>
      <c r="K30">
        <f t="shared" si="9"/>
        <v>22.498008507355099</v>
      </c>
      <c r="L30">
        <f t="shared" si="10"/>
        <v>-2.933428404941858</v>
      </c>
      <c r="M30">
        <f t="shared" si="11"/>
        <v>-47.403165046687761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3.3971151570017821</v>
      </c>
      <c r="B31">
        <f t="shared" si="3"/>
        <v>3.3971151570017821</v>
      </c>
      <c r="C31" s="9">
        <f t="shared" si="4"/>
        <v>5.9999999999999991E-2</v>
      </c>
      <c r="D31" s="9">
        <f t="shared" si="5"/>
        <v>0.31881429982544734</v>
      </c>
      <c r="E31" s="9">
        <f t="shared" si="5"/>
        <v>3.4794377261060259</v>
      </c>
      <c r="F31" s="9">
        <f t="shared" si="6"/>
        <v>3.4825114753359294</v>
      </c>
      <c r="G31" s="10">
        <f t="shared" si="7"/>
        <v>8.6666666666666607</v>
      </c>
      <c r="H31" s="5">
        <f t="shared" si="7"/>
        <v>7.5</v>
      </c>
      <c r="I31">
        <f t="shared" si="8"/>
        <v>22.628984727940836</v>
      </c>
      <c r="J31">
        <f t="shared" si="9"/>
        <v>4.3159460821790399</v>
      </c>
      <c r="K31">
        <f t="shared" si="9"/>
        <v>22.213589517074972</v>
      </c>
      <c r="L31">
        <f t="shared" si="10"/>
        <v>-2.8854812566909285</v>
      </c>
      <c r="M31">
        <f t="shared" si="11"/>
        <v>-47.025180940375563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3.3712714191713284</v>
      </c>
      <c r="B32">
        <f t="shared" si="3"/>
        <v>3.3712714191713284</v>
      </c>
      <c r="C32" s="9">
        <f t="shared" si="4"/>
        <v>6.4999999999999988E-2</v>
      </c>
      <c r="D32" s="9">
        <f t="shared" si="5"/>
        <v>0.34465803765590114</v>
      </c>
      <c r="E32" s="9">
        <f t="shared" si="5"/>
        <v>3.6118728099515489</v>
      </c>
      <c r="F32" s="9">
        <f t="shared" si="6"/>
        <v>3.6157407110730144</v>
      </c>
      <c r="G32" s="10">
        <f t="shared" si="7"/>
        <v>8.6666666666666607</v>
      </c>
      <c r="H32" s="5">
        <f t="shared" si="7"/>
        <v>7.5</v>
      </c>
      <c r="I32">
        <f t="shared" si="8"/>
        <v>22.348741329519552</v>
      </c>
      <c r="J32">
        <f t="shared" si="9"/>
        <v>4.298633194638894</v>
      </c>
      <c r="K32">
        <f t="shared" si="9"/>
        <v>21.931438431432717</v>
      </c>
      <c r="L32">
        <f t="shared" si="10"/>
        <v>-2.8383152763928274</v>
      </c>
      <c r="M32">
        <f t="shared" si="11"/>
        <v>-46.654960322652833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3.3455307096784699</v>
      </c>
      <c r="B33">
        <f t="shared" si="3"/>
        <v>3.3455307096784699</v>
      </c>
      <c r="C33" s="9">
        <f t="shared" si="4"/>
        <v>6.9999999999999993E-2</v>
      </c>
      <c r="D33" s="9">
        <f t="shared" si="5"/>
        <v>0.37039874714875942</v>
      </c>
      <c r="E33" s="9">
        <f t="shared" si="5"/>
        <v>3.7426216512543373</v>
      </c>
      <c r="F33" s="9">
        <f t="shared" si="6"/>
        <v>3.7474059409080303</v>
      </c>
      <c r="G33" s="10">
        <f t="shared" si="7"/>
        <v>8.6666666666666607</v>
      </c>
      <c r="H33" s="5">
        <f t="shared" si="7"/>
        <v>7.5</v>
      </c>
      <c r="I33">
        <f t="shared" si="8"/>
        <v>22.070794152213665</v>
      </c>
      <c r="J33">
        <f t="shared" si="9"/>
        <v>4.2816033029805372</v>
      </c>
      <c r="K33">
        <f t="shared" si="9"/>
        <v>21.651508669496799</v>
      </c>
      <c r="L33">
        <f t="shared" si="10"/>
        <v>-2.7919109674410603</v>
      </c>
      <c r="M33">
        <f t="shared" si="11"/>
        <v>-46.292329102075641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3.3198913442580009</v>
      </c>
      <c r="B34">
        <f t="shared" si="3"/>
        <v>3.3198913442580009</v>
      </c>
      <c r="C34" s="9">
        <f t="shared" si="4"/>
        <v>7.4999999999999997E-2</v>
      </c>
      <c r="D34" s="9">
        <f t="shared" si="5"/>
        <v>0.39603811256922872</v>
      </c>
      <c r="E34" s="9">
        <f t="shared" si="5"/>
        <v>3.871697441347481</v>
      </c>
      <c r="F34" s="9">
        <f t="shared" si="6"/>
        <v>3.8775280566748487</v>
      </c>
      <c r="G34" s="10">
        <f t="shared" si="7"/>
        <v>8.6666666666666607</v>
      </c>
      <c r="H34" s="5">
        <f t="shared" si="7"/>
        <v>7.5</v>
      </c>
      <c r="I34">
        <f t="shared" si="8"/>
        <v>21.795099241576146</v>
      </c>
      <c r="J34">
        <f t="shared" si="9"/>
        <v>4.2648518371758906</v>
      </c>
      <c r="K34">
        <f t="shared" si="9"/>
        <v>21.373754694884344</v>
      </c>
      <c r="L34">
        <f t="shared" si="10"/>
        <v>-2.7462494109761479</v>
      </c>
      <c r="M34">
        <f t="shared" si="11"/>
        <v>-45.93711850496625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3.294351665724343</v>
      </c>
      <c r="B35">
        <f t="shared" si="3"/>
        <v>3.294351665724343</v>
      </c>
      <c r="C35" s="9">
        <f t="shared" si="4"/>
        <v>0.08</v>
      </c>
      <c r="D35" s="9">
        <f t="shared" si="5"/>
        <v>0.42157779110288651</v>
      </c>
      <c r="E35" s="9">
        <f t="shared" si="5"/>
        <v>3.9991131013836978</v>
      </c>
      <c r="F35" s="9">
        <f t="shared" si="6"/>
        <v>4.0061274971905902</v>
      </c>
      <c r="G35" s="10">
        <f t="shared" si="7"/>
        <v>8.6666666666666607</v>
      </c>
      <c r="H35" s="5">
        <f t="shared" si="7"/>
        <v>7.5</v>
      </c>
      <c r="I35">
        <f t="shared" si="8"/>
        <v>21.52161373473071</v>
      </c>
      <c r="J35">
        <f t="shared" si="9"/>
        <v>4.2483743407100336</v>
      </c>
      <c r="K35">
        <f t="shared" si="9"/>
        <v>21.098131983854547</v>
      </c>
      <c r="L35">
        <f t="shared" si="10"/>
        <v>-2.7013122457422858</v>
      </c>
      <c r="M35">
        <f t="shared" si="11"/>
        <v>-45.589164888870897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3.2689100433005063</v>
      </c>
      <c r="B36">
        <f t="shared" si="3"/>
        <v>3.2689100433005063</v>
      </c>
      <c r="C36" s="9">
        <f t="shared" si="4"/>
        <v>8.5000000000000006E-2</v>
      </c>
      <c r="D36" s="9">
        <f t="shared" si="5"/>
        <v>0.44701941352672336</v>
      </c>
      <c r="E36" s="9">
        <f t="shared" si="5"/>
        <v>4.1248812883188251</v>
      </c>
      <c r="F36" s="9">
        <f t="shared" si="6"/>
        <v>4.1332242595872337</v>
      </c>
      <c r="G36" s="10">
        <f t="shared" si="7"/>
        <v>8.6666666666666607</v>
      </c>
      <c r="H36" s="5">
        <f t="shared" si="7"/>
        <v>7.5</v>
      </c>
      <c r="I36">
        <f t="shared" si="8"/>
        <v>21.250295833014178</v>
      </c>
      <c r="J36">
        <f t="shared" si="9"/>
        <v>4.2321664672355803</v>
      </c>
      <c r="K36">
        <f t="shared" si="9"/>
        <v>20.824596994521322</v>
      </c>
      <c r="L36">
        <f t="shared" si="10"/>
        <v>-2.6570816488056312</v>
      </c>
      <c r="M36">
        <f t="shared" si="11"/>
        <v>-45.24830956373944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3.2435648719667709</v>
      </c>
      <c r="B37">
        <f t="shared" si="3"/>
        <v>3.2435648719667709</v>
      </c>
      <c r="C37" s="9">
        <f t="shared" si="4"/>
        <v>9.0000000000000011E-2</v>
      </c>
      <c r="D37" s="9">
        <f t="shared" ref="D37:E52" si="13">D36+$C$7*(J36+J37)/2</f>
        <v>0.47236458486045835</v>
      </c>
      <c r="E37" s="9">
        <f t="shared" si="13"/>
        <v>4.249014400713806</v>
      </c>
      <c r="F37" s="9">
        <f t="shared" si="6"/>
        <v>4.2588379102820388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20.981104775912758</v>
      </c>
      <c r="J37">
        <f t="shared" si="9"/>
        <v>4.2162239773427466</v>
      </c>
      <c r="K37">
        <f t="shared" si="9"/>
        <v>20.553107137138884</v>
      </c>
      <c r="L37">
        <f t="shared" si="10"/>
        <v>-2.6135403170961973</v>
      </c>
      <c r="M37">
        <f t="shared" si="11"/>
        <v>-44.914398620465256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3.2183145718284223</v>
      </c>
      <c r="B38">
        <f t="shared" si="3"/>
        <v>3.2183145718284223</v>
      </c>
      <c r="C38" s="9">
        <f t="shared" si="4"/>
        <v>9.5000000000000015E-2</v>
      </c>
      <c r="D38" s="9">
        <f t="shared" si="13"/>
        <v>0.49761488499880707</v>
      </c>
      <c r="E38" s="9">
        <f t="shared" si="13"/>
        <v>4.3715245843614712</v>
      </c>
      <c r="F38" s="9">
        <f t="shared" si="6"/>
        <v>4.3829875956000457</v>
      </c>
      <c r="G38" s="10">
        <f t="shared" si="14"/>
        <v>8.6666666666666607</v>
      </c>
      <c r="H38" s="5">
        <f t="shared" si="14"/>
        <v>7.5</v>
      </c>
      <c r="I38">
        <f t="shared" si="8"/>
        <v>20.714000816262736</v>
      </c>
      <c r="J38">
        <f t="shared" si="9"/>
        <v>4.2005427354401697</v>
      </c>
      <c r="K38">
        <f t="shared" si="9"/>
        <v>20.283620745416094</v>
      </c>
      <c r="L38">
        <f t="shared" si="10"/>
        <v>-2.5706714497375089</v>
      </c>
      <c r="M38">
        <f t="shared" si="11"/>
        <v>-44.587282766442478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3.1931575875018767</v>
      </c>
      <c r="B39">
        <f t="shared" si="3"/>
        <v>3.1931575875018767</v>
      </c>
      <c r="C39" s="9">
        <f t="shared" si="4"/>
        <v>0.10000000000000002</v>
      </c>
      <c r="D39" s="9">
        <f t="shared" si="13"/>
        <v>0.5227718693253528</v>
      </c>
      <c r="E39" s="9">
        <f t="shared" si="13"/>
        <v>4.492423737744172</v>
      </c>
      <c r="F39" s="9">
        <f t="shared" si="6"/>
        <v>4.505692052061308</v>
      </c>
      <c r="G39" s="10">
        <f t="shared" si="14"/>
        <v>8.6666666666666607</v>
      </c>
      <c r="H39" s="5">
        <f t="shared" si="14"/>
        <v>7.5</v>
      </c>
      <c r="I39">
        <f t="shared" si="8"/>
        <v>20.448945196689191</v>
      </c>
      <c r="J39">
        <f t="shared" si="9"/>
        <v>4.1851187067417444</v>
      </c>
      <c r="K39">
        <f t="shared" si="9"/>
        <v>20.016097048817439</v>
      </c>
      <c r="L39">
        <f t="shared" si="10"/>
        <v>-2.5284587311302209</v>
      </c>
      <c r="M39">
        <f t="shared" si="11"/>
        <v>-44.266817167815482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3.1680923875185867</v>
      </c>
      <c r="B40">
        <f t="shared" si="3"/>
        <v>3.1680923875185867</v>
      </c>
      <c r="C40" s="9">
        <f t="shared" si="4"/>
        <v>0.10500000000000002</v>
      </c>
      <c r="D40" s="9">
        <f t="shared" si="13"/>
        <v>0.54783706930864295</v>
      </c>
      <c r="E40" s="9">
        <f t="shared" si="13"/>
        <v>4.6117235173280564</v>
      </c>
      <c r="F40" s="9">
        <f t="shared" si="6"/>
        <v>4.6269696163449838</v>
      </c>
      <c r="G40" s="10">
        <f t="shared" si="14"/>
        <v>8.6666666666666607</v>
      </c>
      <c r="H40" s="5">
        <f t="shared" si="14"/>
        <v>7.5</v>
      </c>
      <c r="I40">
        <f t="shared" si="8"/>
        <v>20.185900127259782</v>
      </c>
      <c r="J40">
        <f t="shared" si="9"/>
        <v>4.1699479543549627</v>
      </c>
      <c r="K40">
        <f t="shared" si="9"/>
        <v>19.750496145810548</v>
      </c>
      <c r="L40">
        <f t="shared" si="10"/>
        <v>-2.4868863147579132</v>
      </c>
      <c r="M40">
        <f t="shared" si="11"/>
        <v>-43.952861298112524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3.1431174637461226</v>
      </c>
      <c r="B41">
        <f t="shared" si="3"/>
        <v>3.1431174637461226</v>
      </c>
      <c r="C41" s="9">
        <f t="shared" si="4"/>
        <v>0.11000000000000003</v>
      </c>
      <c r="D41" s="9">
        <f t="shared" si="13"/>
        <v>0.57281199308110708</v>
      </c>
      <c r="E41" s="9">
        <f t="shared" si="13"/>
        <v>4.7294353426995537</v>
      </c>
      <c r="F41" s="9">
        <f t="shared" si="6"/>
        <v>4.7468382349419258</v>
      </c>
      <c r="G41" s="10">
        <f t="shared" si="14"/>
        <v>8.6666666666666607</v>
      </c>
      <c r="H41" s="5">
        <f t="shared" si="14"/>
        <v>7.5</v>
      </c>
      <c r="I41">
        <f t="shared" si="8"/>
        <v>19.924828764333729</v>
      </c>
      <c r="J41">
        <f t="shared" si="9"/>
        <v>4.155026636466415</v>
      </c>
      <c r="K41">
        <f t="shared" si="9"/>
        <v>19.486778978021874</v>
      </c>
      <c r="L41">
        <f t="shared" si="10"/>
        <v>-2.4459388076851214</v>
      </c>
      <c r="M41">
        <f t="shared" si="11"/>
        <v>-43.645278792970878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3.118231330825862</v>
      </c>
      <c r="B42">
        <f t="shared" si="3"/>
        <v>3.118231330825862</v>
      </c>
      <c r="C42" s="9">
        <f t="shared" si="4"/>
        <v>0.11500000000000003</v>
      </c>
      <c r="D42" s="9">
        <f t="shared" si="13"/>
        <v>0.59769812600136729</v>
      </c>
      <c r="E42" s="9">
        <f t="shared" si="13"/>
        <v>4.8455704015494119</v>
      </c>
      <c r="F42" s="9">
        <f t="shared" si="6"/>
        <v>4.8653154735068931</v>
      </c>
      <c r="G42" s="10">
        <f t="shared" si="14"/>
        <v>8.6666666666666607</v>
      </c>
      <c r="H42" s="5">
        <f t="shared" si="14"/>
        <v>7.5</v>
      </c>
      <c r="I42">
        <f t="shared" si="8"/>
        <v>19.665695190589492</v>
      </c>
      <c r="J42">
        <f t="shared" si="9"/>
        <v>4.1403510036203039</v>
      </c>
      <c r="K42">
        <f t="shared" si="9"/>
        <v>19.22490730526405</v>
      </c>
      <c r="L42">
        <f t="shared" si="10"/>
        <v>-2.4056012557194593</v>
      </c>
      <c r="M42">
        <f t="shared" si="11"/>
        <v>-43.343937310676033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3.093432525626743</v>
      </c>
      <c r="B43">
        <f t="shared" si="3"/>
        <v>3.093432525626743</v>
      </c>
      <c r="C43" s="9">
        <f t="shared" si="4"/>
        <v>0.12000000000000004</v>
      </c>
      <c r="D43" s="9">
        <f t="shared" si="13"/>
        <v>0.62249693120048621</v>
      </c>
      <c r="E43" s="9">
        <f t="shared" si="13"/>
        <v>4.9601396545094039</v>
      </c>
      <c r="F43" s="9">
        <f t="shared" si="6"/>
        <v>4.9824185259210374</v>
      </c>
      <c r="G43" s="10">
        <f t="shared" si="14"/>
        <v>8.6666666666666607</v>
      </c>
      <c r="H43" s="5">
        <f t="shared" si="14"/>
        <v>7.5</v>
      </c>
      <c r="I43">
        <f t="shared" si="8"/>
        <v>19.408464396218015</v>
      </c>
      <c r="J43">
        <f t="shared" si="9"/>
        <v>4.1259173960859874</v>
      </c>
      <c r="K43">
        <f t="shared" si="9"/>
        <v>18.964843681399994</v>
      </c>
      <c r="L43">
        <f t="shared" si="10"/>
        <v>-2.3658591292114277</v>
      </c>
      <c r="M43">
        <f t="shared" si="11"/>
        <v>-43.048708398251399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3.068719606714553</v>
      </c>
      <c r="B44">
        <f t="shared" si="3"/>
        <v>3.068719606714553</v>
      </c>
      <c r="C44" s="9">
        <f t="shared" si="4"/>
        <v>0.12500000000000003</v>
      </c>
      <c r="D44" s="9">
        <f t="shared" si="13"/>
        <v>0.64720985011267629</v>
      </c>
      <c r="E44" s="9">
        <f t="shared" si="13"/>
        <v>5.0731538398466354</v>
      </c>
      <c r="F44" s="9">
        <f t="shared" si="6"/>
        <v>5.0981642230749271</v>
      </c>
      <c r="G44" s="10">
        <f t="shared" si="14"/>
        <v>8.6666666666666607</v>
      </c>
      <c r="H44" s="5">
        <f t="shared" si="14"/>
        <v>7.5</v>
      </c>
      <c r="I44">
        <f t="shared" si="8"/>
        <v>19.153102261271663</v>
      </c>
      <c r="J44">
        <f t="shared" si="9"/>
        <v>4.1117222413107184</v>
      </c>
      <c r="K44">
        <f t="shared" si="9"/>
        <v>18.706551431010485</v>
      </c>
      <c r="L44">
        <f t="shared" si="10"/>
        <v>-2.3266983094670981</v>
      </c>
      <c r="M44">
        <f t="shared" si="11"/>
        <v>-42.759467362848142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3.0440911538362592</v>
      </c>
      <c r="B45">
        <f t="shared" si="3"/>
        <v>3.0440911538362592</v>
      </c>
      <c r="C45" s="9">
        <f t="shared" si="4"/>
        <v>0.13000000000000003</v>
      </c>
      <c r="D45" s="9">
        <f t="shared" si="13"/>
        <v>0.67183830299097025</v>
      </c>
      <c r="E45" s="9">
        <f t="shared" si="13"/>
        <v>5.1846234780201668</v>
      </c>
      <c r="F45" s="9">
        <f t="shared" si="6"/>
        <v>5.2125690413818759</v>
      </c>
      <c r="G45" s="10">
        <f t="shared" si="14"/>
        <v>8.6666666666666607</v>
      </c>
      <c r="H45" s="5">
        <f t="shared" si="14"/>
        <v>7.5</v>
      </c>
      <c r="I45">
        <f t="shared" si="8"/>
        <v>18.899575539162701</v>
      </c>
      <c r="J45">
        <f t="shared" si="9"/>
        <v>4.0977620514539161</v>
      </c>
      <c r="K45">
        <f t="shared" si="9"/>
        <v>18.449994626833398</v>
      </c>
      <c r="L45">
        <f t="shared" si="10"/>
        <v>-2.2881050757505048</v>
      </c>
      <c r="M45">
        <f t="shared" si="11"/>
        <v>-42.476093148197478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3.019545767418899</v>
      </c>
      <c r="B46">
        <f t="shared" si="3"/>
        <v>3.019545767418899</v>
      </c>
      <c r="C46" s="9">
        <f t="shared" si="4"/>
        <v>0.13500000000000004</v>
      </c>
      <c r="D46" s="9">
        <f t="shared" si="13"/>
        <v>0.69638368940833029</v>
      </c>
      <c r="E46" s="9">
        <f t="shared" si="13"/>
        <v>5.2945588761044995</v>
      </c>
      <c r="F46" s="9">
        <f t="shared" si="6"/>
        <v>5.3256491110309874</v>
      </c>
      <c r="G46" s="10">
        <f t="shared" si="14"/>
        <v>8.6666666666666607</v>
      </c>
      <c r="H46" s="5">
        <f t="shared" si="14"/>
        <v>7.5</v>
      </c>
      <c r="I46">
        <f t="shared" si="8"/>
        <v>18.647851841308501</v>
      </c>
      <c r="J46">
        <f t="shared" si="9"/>
        <v>4.0840334209994129</v>
      </c>
      <c r="K46">
        <f t="shared" si="9"/>
        <v>18.195138067944214</v>
      </c>
      <c r="L46">
        <f t="shared" si="10"/>
        <v>-2.250066092854027</v>
      </c>
      <c r="M46">
        <f t="shared" si="11"/>
        <v>-42.198468215899226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2.9950820680825743</v>
      </c>
      <c r="B47">
        <f t="shared" si="3"/>
        <v>2.9950820680825743</v>
      </c>
      <c r="C47" s="9">
        <f t="shared" si="4"/>
        <v>0.14000000000000004</v>
      </c>
      <c r="D47" s="9">
        <f t="shared" si="13"/>
        <v>0.72084738874465537</v>
      </c>
      <c r="E47" s="9">
        <f t="shared" si="13"/>
        <v>5.4029701320842785</v>
      </c>
      <c r="F47" s="9">
        <f t="shared" si="6"/>
        <v>5.4374202239889398</v>
      </c>
      <c r="G47" s="10">
        <f t="shared" si="14"/>
        <v>8.6666666666666607</v>
      </c>
      <c r="H47" s="5">
        <f t="shared" si="14"/>
        <v>7.5</v>
      </c>
      <c r="I47">
        <f t="shared" si="8"/>
        <v>18.397899622924651</v>
      </c>
      <c r="J47">
        <f t="shared" si="9"/>
        <v>4.0705330244422884</v>
      </c>
      <c r="K47">
        <f t="shared" si="9"/>
        <v>17.941947258648817</v>
      </c>
      <c r="L47">
        <f t="shared" si="10"/>
        <v>-2.2125683992165901</v>
      </c>
      <c r="M47">
        <f t="shared" si="11"/>
        <v>-41.926478431331773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2.9706986961671062</v>
      </c>
      <c r="B48">
        <f t="shared" si="3"/>
        <v>2.9706986961671062</v>
      </c>
      <c r="C48" s="9">
        <f t="shared" si="4"/>
        <v>0.14500000000000005</v>
      </c>
      <c r="D48" s="9">
        <f t="shared" si="13"/>
        <v>0.74523076066012317</v>
      </c>
      <c r="E48" s="9">
        <f t="shared" si="13"/>
        <v>5.5098671390244069</v>
      </c>
      <c r="F48" s="9">
        <f t="shared" si="6"/>
        <v>5.5478978417591494</v>
      </c>
      <c r="G48" s="10">
        <f t="shared" si="14"/>
        <v>8.6666666666666607</v>
      </c>
      <c r="H48" s="5">
        <f t="shared" si="14"/>
        <v>7.5</v>
      </c>
      <c r="I48">
        <f t="shared" si="8"/>
        <v>18.14968816997084</v>
      </c>
      <c r="J48">
        <f t="shared" si="9"/>
        <v>4.0572576140469891</v>
      </c>
      <c r="K48">
        <f t="shared" si="9"/>
        <v>17.690388388060825</v>
      </c>
      <c r="L48">
        <f t="shared" si="10"/>
        <v>-2.1755993955708743</v>
      </c>
      <c r="M48">
        <f t="shared" si="11"/>
        <v>-41.660012953978871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2.9463943112719448</v>
      </c>
      <c r="B49">
        <f t="shared" si="3"/>
        <v>2.9463943112719448</v>
      </c>
      <c r="C49" s="9">
        <f t="shared" si="4"/>
        <v>0.15000000000000005</v>
      </c>
      <c r="D49" s="9">
        <f t="shared" si="13"/>
        <v>0.76953514555528479</v>
      </c>
      <c r="E49" s="9">
        <f t="shared" si="13"/>
        <v>5.6152595891196002</v>
      </c>
      <c r="F49" s="9">
        <f t="shared" si="6"/>
        <v>5.6570971029066079</v>
      </c>
      <c r="G49" s="10">
        <f t="shared" si="14"/>
        <v>8.6666666666666607</v>
      </c>
      <c r="H49" s="5">
        <f t="shared" si="14"/>
        <v>7.5</v>
      </c>
      <c r="I49">
        <f t="shared" si="8"/>
        <v>17.903187587258579</v>
      </c>
      <c r="J49">
        <f t="shared" si="9"/>
        <v>4.0442040176735636</v>
      </c>
      <c r="K49">
        <f t="shared" si="9"/>
        <v>17.440428310336952</v>
      </c>
      <c r="L49">
        <f t="shared" si="10"/>
        <v>-2.1391468341021582</v>
      </c>
      <c r="M49">
        <f t="shared" si="11"/>
        <v>-41.398964131978744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2.9221675918089169</v>
      </c>
      <c r="B50">
        <f t="shared" si="3"/>
        <v>2.9221675918089169</v>
      </c>
      <c r="C50" s="9">
        <f t="shared" si="4"/>
        <v>0.15500000000000005</v>
      </c>
      <c r="D50" s="9">
        <f t="shared" si="13"/>
        <v>0.79376186501831236</v>
      </c>
      <c r="E50" s="9">
        <f t="shared" si="13"/>
        <v>5.7191569776272466</v>
      </c>
      <c r="F50" s="9">
        <f t="shared" si="6"/>
        <v>5.7650328303563683</v>
      </c>
      <c r="G50" s="10">
        <f t="shared" si="14"/>
        <v>8.6666666666666607</v>
      </c>
      <c r="H50" s="5">
        <f t="shared" si="14"/>
        <v>7.5</v>
      </c>
      <c r="I50">
        <f t="shared" si="8"/>
        <v>17.658368787734073</v>
      </c>
      <c r="J50">
        <f t="shared" si="9"/>
        <v>4.0313691366689506</v>
      </c>
      <c r="K50">
        <f t="shared" si="9"/>
        <v>17.192034525545079</v>
      </c>
      <c r="L50">
        <f t="shared" si="10"/>
        <v>-2.103198808102769</v>
      </c>
      <c r="M50">
        <f t="shared" si="11"/>
        <v>-41.143227400710074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2.8980172345674493</v>
      </c>
      <c r="B51">
        <f t="shared" si="3"/>
        <v>2.8980172345674493</v>
      </c>
      <c r="C51" s="9">
        <f t="shared" si="4"/>
        <v>0.16000000000000006</v>
      </c>
      <c r="D51" s="9">
        <f t="shared" si="13"/>
        <v>0.81791222225978022</v>
      </c>
      <c r="E51" s="9">
        <f t="shared" si="13"/>
        <v>5.821568606687304</v>
      </c>
      <c r="F51" s="9">
        <f t="shared" si="6"/>
        <v>5.8717195384733065</v>
      </c>
      <c r="G51" s="10">
        <f t="shared" si="14"/>
        <v>8.6666666666666607</v>
      </c>
      <c r="H51" s="5">
        <f t="shared" si="14"/>
        <v>7.5</v>
      </c>
      <c r="I51">
        <f t="shared" si="8"/>
        <v>17.415203482954187</v>
      </c>
      <c r="J51">
        <f t="shared" si="9"/>
        <v>4.0187499438203336</v>
      </c>
      <c r="K51">
        <f t="shared" si="9"/>
        <v>16.945175161140817</v>
      </c>
      <c r="L51">
        <f t="shared" si="10"/>
        <v>-2.0677437421074374</v>
      </c>
      <c r="M51">
        <f t="shared" si="11"/>
        <v>-40.892701185238451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2.8739419542918849</v>
      </c>
      <c r="B52">
        <f t="shared" si="3"/>
        <v>2.8739419542918849</v>
      </c>
      <c r="C52" s="9">
        <f t="shared" si="4"/>
        <v>0.16500000000000006</v>
      </c>
      <c r="D52" s="9">
        <f t="shared" si="13"/>
        <v>0.84198750253534427</v>
      </c>
      <c r="E52" s="9">
        <f t="shared" si="13"/>
        <v>5.9225035890328144</v>
      </c>
      <c r="F52" s="9">
        <f t="shared" si="6"/>
        <v>5.9771714399305145</v>
      </c>
      <c r="G52" s="10">
        <f t="shared" si="14"/>
        <v>8.6666666666666607</v>
      </c>
      <c r="H52" s="5">
        <f t="shared" si="14"/>
        <v>7.5</v>
      </c>
      <c r="I52">
        <f t="shared" si="8"/>
        <v>17.173664174778093</v>
      </c>
      <c r="J52">
        <f t="shared" si="9"/>
        <v>4.006343481367689</v>
      </c>
      <c r="K52">
        <f t="shared" si="9"/>
        <v>16.699818954029386</v>
      </c>
      <c r="L52">
        <f t="shared" si="10"/>
        <v>-2.0327703824961816</v>
      </c>
      <c r="M52">
        <f t="shared" si="11"/>
        <v>-40.647286806454865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2.8499404832705642</v>
      </c>
      <c r="B53">
        <f t="shared" si="3"/>
        <v>2.8499404832705642</v>
      </c>
      <c r="C53" s="9">
        <f t="shared" si="4"/>
        <v>0.17000000000000007</v>
      </c>
      <c r="D53" s="9">
        <f t="shared" ref="D53:E68" si="15">D52+$C$7*(J52+J53)/2</f>
        <v>0.86598897355666549</v>
      </c>
      <c r="E53" s="9">
        <f t="shared" si="15"/>
        <v>6.0219708515944745</v>
      </c>
      <c r="F53" s="9">
        <f t="shared" si="6"/>
        <v>6.0814024523733519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16.933724148302584</v>
      </c>
      <c r="J53">
        <f t="shared" si="9"/>
        <v>3.9941468590727118</v>
      </c>
      <c r="K53">
        <f t="shared" si="9"/>
        <v>16.455935233190658</v>
      </c>
      <c r="L53">
        <f t="shared" si="10"/>
        <v>-1.998267788552667</v>
      </c>
      <c r="M53">
        <f t="shared" si="11"/>
        <v>-40.40688839074587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2.8260115709363216</v>
      </c>
      <c r="B54">
        <f t="shared" si="3"/>
        <v>2.8260115709363216</v>
      </c>
      <c r="C54" s="9">
        <f t="shared" si="4"/>
        <v>0.17500000000000007</v>
      </c>
      <c r="D54" s="9">
        <f t="shared" si="15"/>
        <v>0.88991788589090781</v>
      </c>
      <c r="E54" s="9">
        <f t="shared" si="15"/>
        <v>6.1199791390025853</v>
      </c>
      <c r="F54" s="9">
        <f t="shared" si="6"/>
        <v>6.1844262048859386</v>
      </c>
      <c r="G54" s="10">
        <f t="shared" si="16"/>
        <v>8.6666666666666607</v>
      </c>
      <c r="H54" s="5">
        <f t="shared" si="16"/>
        <v>7.5</v>
      </c>
      <c r="I54">
        <f t="shared" si="8"/>
        <v>16.695357466074377</v>
      </c>
      <c r="J54">
        <f t="shared" si="9"/>
        <v>3.9821572523413957</v>
      </c>
      <c r="K54">
        <f t="shared" si="9"/>
        <v>16.213493902846182</v>
      </c>
      <c r="L54">
        <f t="shared" si="10"/>
        <v>-1.9642253239672669</v>
      </c>
      <c r="M54">
        <f t="shared" si="11"/>
        <v>-40.171412783042214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2.8021539834781048</v>
      </c>
      <c r="B55">
        <f t="shared" si="3"/>
        <v>2.8021539834781048</v>
      </c>
      <c r="C55" s="9">
        <f t="shared" si="4"/>
        <v>0.18000000000000008</v>
      </c>
      <c r="D55" s="9">
        <f t="shared" si="15"/>
        <v>0.91377547334912479</v>
      </c>
      <c r="E55" s="9">
        <f t="shared" si="15"/>
        <v>6.2165370169895677</v>
      </c>
      <c r="F55" s="9">
        <f t="shared" si="6"/>
        <v>6.2862560442665716</v>
      </c>
      <c r="G55" s="10">
        <f t="shared" si="16"/>
        <v>8.6666666666666607</v>
      </c>
      <c r="H55" s="5">
        <f t="shared" si="16"/>
        <v>7.5</v>
      </c>
      <c r="I55">
        <f t="shared" si="8"/>
        <v>16.458538963618786</v>
      </c>
      <c r="J55">
        <f t="shared" si="9"/>
        <v>3.9703719003975921</v>
      </c>
      <c r="K55">
        <f t="shared" si="9"/>
        <v>15.972465426147929</v>
      </c>
      <c r="L55">
        <f t="shared" si="10"/>
        <v>-1.9306326487753798</v>
      </c>
      <c r="M55">
        <f t="shared" si="11"/>
        <v>-39.940769463099699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2.7783665034633973</v>
      </c>
      <c r="B56">
        <f t="shared" si="3"/>
        <v>2.7783665034633973</v>
      </c>
      <c r="C56" s="9">
        <f t="shared" si="4"/>
        <v>0.18500000000000008</v>
      </c>
      <c r="D56" s="9">
        <f t="shared" si="15"/>
        <v>0.93756295336383233</v>
      </c>
      <c r="E56" s="9">
        <f t="shared" si="15"/>
        <v>6.3116528756961197</v>
      </c>
      <c r="F56" s="9">
        <f t="shared" si="6"/>
        <v>6.3869050411183252</v>
      </c>
      <c r="G56" s="10">
        <f t="shared" si="16"/>
        <v>8.6666666666666607</v>
      </c>
      <c r="H56" s="5">
        <f t="shared" si="16"/>
        <v>7.5</v>
      </c>
      <c r="I56">
        <f t="shared" si="8"/>
        <v>16.223244246330463</v>
      </c>
      <c r="J56">
        <f t="shared" si="9"/>
        <v>3.95878810450494</v>
      </c>
      <c r="K56">
        <f t="shared" si="9"/>
        <v>15.732820809369331</v>
      </c>
      <c r="L56">
        <f t="shared" si="10"/>
        <v>-1.8974797117228652</v>
      </c>
      <c r="M56">
        <f t="shared" si="11"/>
        <v>-39.714870464872426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2.7546479294711785</v>
      </c>
      <c r="B57">
        <f t="shared" si="3"/>
        <v>2.7546479294711785</v>
      </c>
      <c r="C57" s="9">
        <f t="shared" si="4"/>
        <v>0.19000000000000009</v>
      </c>
      <c r="D57" s="9">
        <f t="shared" si="15"/>
        <v>0.96128152735605099</v>
      </c>
      <c r="E57" s="9">
        <f t="shared" si="15"/>
        <v>6.4053349328839682</v>
      </c>
      <c r="F57" s="9">
        <f t="shared" si="6"/>
        <v>6.4863859957608243</v>
      </c>
      <c r="G57" s="10">
        <f t="shared" si="16"/>
        <v>8.6666666666666607</v>
      </c>
      <c r="H57" s="5">
        <f t="shared" si="16"/>
        <v>7.5</v>
      </c>
      <c r="I57">
        <f t="shared" si="8"/>
        <v>15.989449687778992</v>
      </c>
      <c r="J57">
        <f t="shared" si="9"/>
        <v>3.9474032262346026</v>
      </c>
      <c r="K57">
        <f t="shared" si="9"/>
        <v>15.494531586580097</v>
      </c>
      <c r="L57">
        <f t="shared" si="10"/>
        <v>-1.864756743051823</v>
      </c>
      <c r="M57">
        <f t="shared" si="11"/>
        <v>-39.493630298844849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2.7309970757351456</v>
      </c>
      <c r="B58">
        <f t="shared" si="3"/>
        <v>2.7309970757351456</v>
      </c>
      <c r="C58" s="9">
        <f t="shared" si="4"/>
        <v>0.19500000000000009</v>
      </c>
      <c r="D58" s="9">
        <f t="shared" si="15"/>
        <v>0.9849323810920837</v>
      </c>
      <c r="E58" s="9">
        <f t="shared" si="15"/>
        <v>6.49759123705807</v>
      </c>
      <c r="F58" s="9">
        <f t="shared" si="6"/>
        <v>6.5847114439689536</v>
      </c>
      <c r="G58" s="10">
        <f t="shared" si="16"/>
        <v>8.6666666666666607</v>
      </c>
      <c r="H58" s="5">
        <f t="shared" si="16"/>
        <v>7.5</v>
      </c>
      <c r="I58">
        <f t="shared" si="8"/>
        <v>15.757132429489506</v>
      </c>
      <c r="J58">
        <f t="shared" si="9"/>
        <v>3.9362146857762919</v>
      </c>
      <c r="K58">
        <f t="shared" si="9"/>
        <v>15.257569804787028</v>
      </c>
      <c r="L58">
        <f t="shared" si="10"/>
        <v>-1.8324542477012897</v>
      </c>
      <c r="M58">
        <f t="shared" si="11"/>
        <v>-39.276965877194513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2.7074127717969465</v>
      </c>
      <c r="B59">
        <f t="shared" si="3"/>
        <v>2.7074127717969465</v>
      </c>
      <c r="C59" s="9">
        <f t="shared" si="4"/>
        <v>0.20000000000000009</v>
      </c>
      <c r="D59" s="9">
        <f t="shared" si="15"/>
        <v>1.0085166850302829</v>
      </c>
      <c r="E59" s="9">
        <f t="shared" si="15"/>
        <v>6.5884296705010028</v>
      </c>
      <c r="F59" s="9">
        <f t="shared" si="6"/>
        <v>6.6818936625440486</v>
      </c>
      <c r="G59" s="10">
        <f t="shared" si="16"/>
        <v>8.6666666666666607</v>
      </c>
      <c r="H59" s="5">
        <f t="shared" si="16"/>
        <v>7.5</v>
      </c>
      <c r="I59">
        <f t="shared" si="8"/>
        <v>15.52627038226685</v>
      </c>
      <c r="J59">
        <f t="shared" si="9"/>
        <v>3.9252199602900841</v>
      </c>
      <c r="K59">
        <f t="shared" si="9"/>
        <v>15.021908009523861</v>
      </c>
      <c r="L59">
        <f t="shared" si="10"/>
        <v>-1.8005629989188494</v>
      </c>
      <c r="M59">
        <f t="shared" si="11"/>
        <v>-39.06479644166297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2.6838938621691866</v>
      </c>
      <c r="B60">
        <f t="shared" si="3"/>
        <v>2.6838938621691866</v>
      </c>
      <c r="C60" s="9">
        <f t="shared" si="4"/>
        <v>0.2050000000000001</v>
      </c>
      <c r="D60" s="9">
        <f t="shared" si="15"/>
        <v>1.0320355946580428</v>
      </c>
      <c r="E60" s="9">
        <f t="shared" si="15"/>
        <v>6.6778579522221957</v>
      </c>
      <c r="F60" s="9">
        <f t="shared" si="6"/>
        <v>6.7779446747228898</v>
      </c>
      <c r="G60" s="10">
        <f t="shared" si="16"/>
        <v>8.6666666666666607</v>
      </c>
      <c r="H60" s="5">
        <f t="shared" si="16"/>
        <v>7.5</v>
      </c>
      <c r="I60">
        <f t="shared" si="8"/>
        <v>15.296842229140735</v>
      </c>
      <c r="J60">
        <f t="shared" si="9"/>
        <v>3.9144165822965711</v>
      </c>
      <c r="K60">
        <f t="shared" si="9"/>
        <v>14.787519230873883</v>
      </c>
      <c r="L60">
        <f t="shared" si="10"/>
        <v>-1.7690740322806215</v>
      </c>
      <c r="M60">
        <f t="shared" si="11"/>
        <v>-38.857043494016985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2.6604392060079882</v>
      </c>
      <c r="B61">
        <f t="shared" si="3"/>
        <v>2.6604392060079882</v>
      </c>
      <c r="C61" s="9">
        <f t="shared" si="4"/>
        <v>0.2100000000000001</v>
      </c>
      <c r="D61" s="9">
        <f t="shared" si="15"/>
        <v>1.0554902508192412</v>
      </c>
      <c r="E61" s="9">
        <f t="shared" si="15"/>
        <v>6.7658836408245469</v>
      </c>
      <c r="F61" s="9">
        <f t="shared" si="6"/>
        <v>6.872876255429623</v>
      </c>
      <c r="G61" s="10">
        <f t="shared" si="16"/>
        <v>8.6666666666666607</v>
      </c>
      <c r="H61" s="5">
        <f t="shared" si="16"/>
        <v>7.5</v>
      </c>
      <c r="I61">
        <f t="shared" si="8"/>
        <v>15.068827430019128</v>
      </c>
      <c r="J61">
        <f t="shared" si="9"/>
        <v>3.9038021381028876</v>
      </c>
      <c r="K61">
        <f t="shared" si="9"/>
        <v>14.55437696990978</v>
      </c>
      <c r="L61">
        <f t="shared" si="10"/>
        <v>-1.7379786401185948</v>
      </c>
      <c r="M61">
        <f t="shared" si="11"/>
        <v>-38.653630728987146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2.6370476767948929</v>
      </c>
      <c r="B62">
        <f t="shared" si="3"/>
        <v>2.6370476767948929</v>
      </c>
      <c r="C62" s="9">
        <f t="shared" si="4"/>
        <v>0.21500000000000011</v>
      </c>
      <c r="D62" s="9">
        <f t="shared" si="15"/>
        <v>1.0788817800323365</v>
      </c>
      <c r="E62" s="9">
        <f t="shared" si="15"/>
        <v>6.8525141372908838</v>
      </c>
      <c r="F62" s="9">
        <f t="shared" si="6"/>
        <v>6.9666999363755195</v>
      </c>
      <c r="G62" s="10">
        <f t="shared" si="16"/>
        <v>8.6666666666666607</v>
      </c>
      <c r="H62" s="5">
        <f t="shared" si="16"/>
        <v>7.5</v>
      </c>
      <c r="I62">
        <f t="shared" si="8"/>
        <v>14.842206228148008</v>
      </c>
      <c r="J62">
        <f t="shared" si="9"/>
        <v>3.893374266262176</v>
      </c>
      <c r="K62">
        <f t="shared" si="9"/>
        <v>14.322455185535858</v>
      </c>
      <c r="L62">
        <f t="shared" si="10"/>
        <v>-1.7072683663558921</v>
      </c>
      <c r="M62">
        <f t="shared" si="11"/>
        <v>-38.454483969574966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2.6137181620279142</v>
      </c>
      <c r="B63">
        <f t="shared" si="3"/>
        <v>2.6137181620279142</v>
      </c>
      <c r="C63" s="9">
        <f t="shared" si="4"/>
        <v>0.22000000000000011</v>
      </c>
      <c r="D63" s="9">
        <f t="shared" si="15"/>
        <v>1.1022112947993152</v>
      </c>
      <c r="E63" s="9">
        <f t="shared" si="15"/>
        <v>6.9377566876926462</v>
      </c>
      <c r="F63" s="9">
        <f t="shared" si="6"/>
        <v>7.0594270110113175</v>
      </c>
      <c r="G63" s="10">
        <f t="shared" si="16"/>
        <v>8.6666666666666607</v>
      </c>
      <c r="H63" s="5">
        <f t="shared" si="16"/>
        <v>7.5</v>
      </c>
      <c r="I63">
        <f t="shared" si="8"/>
        <v>14.616959658487357</v>
      </c>
      <c r="J63">
        <f t="shared" si="9"/>
        <v>3.8831306560640408</v>
      </c>
      <c r="K63">
        <f t="shared" si="9"/>
        <v>14.091728281718408</v>
      </c>
      <c r="L63">
        <f t="shared" si="10"/>
        <v>-1.6769350017522169</v>
      </c>
      <c r="M63">
        <f t="shared" si="11"/>
        <v>-38.259531104623612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2.5904495629215614</v>
      </c>
      <c r="B64">
        <f t="shared" si="3"/>
        <v>2.5904495629215614</v>
      </c>
      <c r="C64" s="9">
        <f t="shared" si="4"/>
        <v>0.22500000000000012</v>
      </c>
      <c r="D64" s="9">
        <f t="shared" si="15"/>
        <v>1.125479893905668</v>
      </c>
      <c r="E64" s="9">
        <f t="shared" si="15"/>
        <v>7.0216183858230732</v>
      </c>
      <c r="F64" s="9">
        <f t="shared" si="6"/>
        <v>7.1510685393366842</v>
      </c>
      <c r="G64" s="10">
        <f t="shared" si="16"/>
        <v>8.6666666666666607</v>
      </c>
      <c r="H64" s="5">
        <f t="shared" si="16"/>
        <v>7.5</v>
      </c>
      <c r="I64">
        <f t="shared" si="8"/>
        <v>14.39306955812641</v>
      </c>
      <c r="J64">
        <f t="shared" si="9"/>
        <v>3.8730690460535278</v>
      </c>
      <c r="K64">
        <f t="shared" si="9"/>
        <v>13.862171095090666</v>
      </c>
      <c r="L64">
        <f t="shared" si="10"/>
        <v>-1.6469705795635272</v>
      </c>
      <c r="M64">
        <f t="shared" si="11"/>
        <v>-38.068702028551108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2.5672407941156723</v>
      </c>
      <c r="B65">
        <f t="shared" si="3"/>
        <v>2.5672407941156723</v>
      </c>
      <c r="C65" s="9">
        <f t="shared" si="4"/>
        <v>0.23000000000000012</v>
      </c>
      <c r="D65" s="9">
        <f t="shared" si="15"/>
        <v>1.1486886627115571</v>
      </c>
      <c r="E65" s="9">
        <f t="shared" si="15"/>
        <v>7.1041061757571029</v>
      </c>
      <c r="F65" s="9">
        <f t="shared" si="6"/>
        <v>7.2416353525711825</v>
      </c>
      <c r="G65" s="10">
        <f t="shared" si="16"/>
        <v>8.6666666666666607</v>
      </c>
      <c r="H65" s="5">
        <f t="shared" si="16"/>
        <v>7.5</v>
      </c>
      <c r="I65">
        <f t="shared" si="8"/>
        <v>14.170518578875585</v>
      </c>
      <c r="J65">
        <f t="shared" si="9"/>
        <v>3.8631872225761468</v>
      </c>
      <c r="K65">
        <f t="shared" si="9"/>
        <v>13.633758882919359</v>
      </c>
      <c r="L65">
        <f t="shared" si="10"/>
        <v>-1.6173673716218815</v>
      </c>
      <c r="M65">
        <f t="shared" si="11"/>
        <v>-37.881928583147804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2.5440907833929045</v>
      </c>
      <c r="B66">
        <f t="shared" si="3"/>
        <v>2.5440907833929045</v>
      </c>
      <c r="C66" s="9">
        <f t="shared" si="4"/>
        <v>0.23500000000000013</v>
      </c>
      <c r="D66" s="9">
        <f t="shared" si="15"/>
        <v>1.1718386734343249</v>
      </c>
      <c r="E66" s="9">
        <f t="shared" si="15"/>
        <v>7.1852268543401223</v>
      </c>
      <c r="F66" s="9">
        <f t="shared" si="6"/>
        <v>7.3311380576909473</v>
      </c>
      <c r="G66" s="10">
        <f t="shared" si="16"/>
        <v>8.6666666666666607</v>
      </c>
      <c r="H66" s="5">
        <f t="shared" si="16"/>
        <v>7.5</v>
      </c>
      <c r="I66">
        <f t="shared" si="8"/>
        <v>13.94929020218842</v>
      </c>
      <c r="J66">
        <f t="shared" si="9"/>
        <v>3.8534830183464153</v>
      </c>
      <c r="K66">
        <f t="shared" si="9"/>
        <v>13.406467311420473</v>
      </c>
      <c r="L66">
        <f t="shared" si="10"/>
        <v>-1.5881178848434527</v>
      </c>
      <c r="M66">
        <f t="shared" si="11"/>
        <v>-37.69914450134317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2.5209984714047531</v>
      </c>
      <c r="B67">
        <f t="shared" si="3"/>
        <v>2.5209984714047531</v>
      </c>
      <c r="C67" s="9">
        <f t="shared" si="4"/>
        <v>0.24000000000000013</v>
      </c>
      <c r="D67" s="9">
        <f t="shared" si="15"/>
        <v>1.1949309854224761</v>
      </c>
      <c r="E67" s="9">
        <f t="shared" si="15"/>
        <v>7.264987073607621</v>
      </c>
      <c r="F67" s="9">
        <f t="shared" si="6"/>
        <v>7.4195870418351113</v>
      </c>
      <c r="G67" s="10">
        <f t="shared" si="16"/>
        <v>8.6666666666666607</v>
      </c>
      <c r="H67" s="5">
        <f t="shared" si="16"/>
        <v>7.5</v>
      </c>
      <c r="I67">
        <f t="shared" si="8"/>
        <v>13.729368756584545</v>
      </c>
      <c r="J67">
        <f t="shared" si="9"/>
        <v>3.8439543110373546</v>
      </c>
      <c r="K67">
        <f t="shared" si="9"/>
        <v>13.180272444412413</v>
      </c>
      <c r="L67">
        <f t="shared" si="10"/>
        <v>-1.5592148581748928</v>
      </c>
      <c r="M67">
        <f t="shared" si="11"/>
        <v>-37.520285352849307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2.4979628114059764</v>
      </c>
      <c r="B68">
        <f t="shared" si="3"/>
        <v>2.4979628114059764</v>
      </c>
      <c r="C68" s="9">
        <f t="shared" si="4"/>
        <v>0.24500000000000013</v>
      </c>
      <c r="D68" s="9">
        <f t="shared" si="15"/>
        <v>1.217966645421253</v>
      </c>
      <c r="E68" s="9">
        <f t="shared" si="15"/>
        <v>7.3433933431377438</v>
      </c>
      <c r="F68" s="9">
        <f t="shared" si="6"/>
        <v>7.5069924765858733</v>
      </c>
      <c r="G68" s="10">
        <f t="shared" si="16"/>
        <v>8.6666666666666607</v>
      </c>
      <c r="H68" s="5">
        <f t="shared" si="16"/>
        <v>7.5</v>
      </c>
      <c r="I68">
        <f t="shared" si="8"/>
        <v>13.510739437764265</v>
      </c>
      <c r="J68">
        <f t="shared" si="9"/>
        <v>3.8345990218883053</v>
      </c>
      <c r="K68">
        <f t="shared" si="9"/>
        <v>12.955150732295317</v>
      </c>
      <c r="L68">
        <f t="shared" si="10"/>
        <v>-1.5306512599906188</v>
      </c>
      <c r="M68">
        <f t="shared" si="11"/>
        <v>-37.345288491590772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2.4749827689973265</v>
      </c>
      <c r="B69">
        <f t="shared" si="3"/>
        <v>2.4749827689973265</v>
      </c>
      <c r="C69" s="9">
        <f t="shared" si="4"/>
        <v>0.25000000000000011</v>
      </c>
      <c r="D69" s="9">
        <f t="shared" ref="D69:E84" si="17">D68+$C$7*(J68+J69)/2</f>
        <v>1.2409466878299029</v>
      </c>
      <c r="E69" s="9">
        <f t="shared" si="17"/>
        <v>7.4204520323386669</v>
      </c>
      <c r="F69" s="9">
        <f t="shared" si="6"/>
        <v>7.5933643221259599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13.293388331627085</v>
      </c>
      <c r="J69">
        <f t="shared" si="9"/>
        <v>3.8254151143283615</v>
      </c>
      <c r="K69">
        <f t="shared" si="9"/>
        <v>12.731079001345773</v>
      </c>
      <c r="L69">
        <f t="shared" si="10"/>
        <v>-1.5024202859561928</v>
      </c>
      <c r="M69">
        <f t="shared" si="11"/>
        <v>-37.174093004832251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2.4520573218765036</v>
      </c>
      <c r="B70">
        <f t="shared" si="3"/>
        <v>2.4520573218765036</v>
      </c>
      <c r="C70" s="9">
        <f t="shared" si="4"/>
        <v>0.25500000000000012</v>
      </c>
      <c r="D70" s="9">
        <f t="shared" si="17"/>
        <v>1.2638721349507258</v>
      </c>
      <c r="E70" s="9">
        <f t="shared" si="17"/>
        <v>7.4961693726726546</v>
      </c>
      <c r="F70" s="9">
        <f t="shared" si="6"/>
        <v>7.6787123312770555</v>
      </c>
      <c r="G70" s="10">
        <f t="shared" si="18"/>
        <v>8.6666666666666607</v>
      </c>
      <c r="H70" s="5">
        <f t="shared" si="18"/>
        <v>7.5</v>
      </c>
      <c r="I70">
        <f t="shared" si="8"/>
        <v>13.077302440430628</v>
      </c>
      <c r="J70">
        <f t="shared" si="9"/>
        <v>3.8164005926126241</v>
      </c>
      <c r="K70">
        <f t="shared" si="9"/>
        <v>12.508034443316779</v>
      </c>
      <c r="L70">
        <f t="shared" si="10"/>
        <v>-1.4745153573757617</v>
      </c>
      <c r="M70">
        <f t="shared" si="11"/>
        <v>-37.006639663916857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2.4291854595972606</v>
      </c>
      <c r="B71">
        <f t="shared" si="3"/>
        <v>2.4291854595972606</v>
      </c>
      <c r="C71" s="9">
        <f t="shared" si="4"/>
        <v>0.26000000000000012</v>
      </c>
      <c r="D71" s="9">
        <f t="shared" si="17"/>
        <v>1.2867439972299688</v>
      </c>
      <c r="E71" s="9">
        <f t="shared" si="17"/>
        <v>7.5705514598186046</v>
      </c>
      <c r="F71" s="9">
        <f t="shared" si="6"/>
        <v>7.7630460534226851</v>
      </c>
      <c r="G71" s="10">
        <f t="shared" si="18"/>
        <v>8.6666666666666607</v>
      </c>
      <c r="H71" s="5">
        <f t="shared" si="18"/>
        <v>7.5</v>
      </c>
      <c r="I71">
        <f t="shared" si="8"/>
        <v>12.862469712353352</v>
      </c>
      <c r="J71">
        <f t="shared" si="9"/>
        <v>3.8075535004683694</v>
      </c>
      <c r="K71">
        <f t="shared" si="9"/>
        <v>12.285994605333277</v>
      </c>
      <c r="L71">
        <f t="shared" si="10"/>
        <v>-1.446930120044648</v>
      </c>
      <c r="M71">
        <f t="shared" si="11"/>
        <v>-36.842870876528991</v>
      </c>
      <c r="S71">
        <f t="shared" si="0"/>
        <v>1</v>
      </c>
      <c r="T71" t="b">
        <f t="shared" si="1"/>
        <v>1</v>
      </c>
      <c r="U71" t="b">
        <f t="shared" si="2"/>
        <v>0</v>
      </c>
    </row>
    <row r="72" spans="1:21" x14ac:dyDescent="0.2">
      <c r="A72">
        <f t="shared" si="12"/>
        <v>2.406366183336611</v>
      </c>
      <c r="B72">
        <f t="shared" si="3"/>
        <v>2.406366183336611</v>
      </c>
      <c r="C72" s="9">
        <f t="shared" si="4"/>
        <v>0.26500000000000012</v>
      </c>
      <c r="D72" s="9">
        <f t="shared" si="17"/>
        <v>1.3095632734906182</v>
      </c>
      <c r="E72" s="9">
        <f t="shared" si="17"/>
        <v>7.6436042557748269</v>
      </c>
      <c r="F72" s="9">
        <f t="shared" si="6"/>
        <v>7.8463748383188499</v>
      </c>
      <c r="G72" s="10">
        <f t="shared" si="18"/>
        <v>8.6666666666666607</v>
      </c>
      <c r="H72" s="5">
        <f t="shared" si="18"/>
        <v>7.5</v>
      </c>
      <c r="I72">
        <f t="shared" si="8"/>
        <v>12.648879074754412</v>
      </c>
      <c r="J72">
        <f t="shared" si="9"/>
        <v>3.7988719197481013</v>
      </c>
      <c r="K72">
        <f t="shared" si="9"/>
        <v>12.064937380074104</v>
      </c>
      <c r="L72">
        <f t="shared" si="10"/>
        <v>-1.419658443631562</v>
      </c>
      <c r="M72">
        <f t="shared" si="11"/>
        <v>-36.682730640396002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2.3835985056701077</v>
      </c>
      <c r="B73">
        <f t="shared" si="3"/>
        <v>2.3835985056701077</v>
      </c>
      <c r="C73" s="9">
        <f t="shared" si="4"/>
        <v>0.27000000000000013</v>
      </c>
      <c r="D73" s="9">
        <f t="shared" si="17"/>
        <v>1.3323309511571215</v>
      </c>
      <c r="E73" s="9">
        <f t="shared" si="17"/>
        <v>7.7153335909037448</v>
      </c>
      <c r="F73" s="9">
        <f t="shared" si="6"/>
        <v>7.9287078397956297</v>
      </c>
      <c r="G73" s="10">
        <f t="shared" si="18"/>
        <v>8.6666666666666607</v>
      </c>
      <c r="H73" s="5">
        <f t="shared" si="18"/>
        <v>7.5</v>
      </c>
      <c r="I73">
        <f t="shared" si="8"/>
        <v>12.436520471457449</v>
      </c>
      <c r="J73">
        <f t="shared" si="9"/>
        <v>3.7903539690863122</v>
      </c>
      <c r="K73">
        <f t="shared" si="9"/>
        <v>11.844840996231728</v>
      </c>
      <c r="L73">
        <f t="shared" si="10"/>
        <v>-1.3926944216186481</v>
      </c>
      <c r="M73">
        <f t="shared" si="11"/>
        <v>-36.526164498343228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2.3608814503551789</v>
      </c>
      <c r="B74">
        <f t="shared" si="3"/>
        <v>2.3608814503551789</v>
      </c>
      <c r="C74" s="9">
        <f t="shared" si="4"/>
        <v>0.27500000000000013</v>
      </c>
      <c r="D74" s="9">
        <f t="shared" si="17"/>
        <v>1.3550480064720503</v>
      </c>
      <c r="E74" s="9">
        <f t="shared" si="17"/>
        <v>7.7857451659201651</v>
      </c>
      <c r="F74" s="9">
        <f t="shared" si="6"/>
        <v>8.010054019352804</v>
      </c>
      <c r="G74" s="10">
        <f t="shared" si="18"/>
        <v>8.6666666666666607</v>
      </c>
      <c r="H74" s="5">
        <f t="shared" si="18"/>
        <v>7.5</v>
      </c>
      <c r="I74">
        <f t="shared" si="8"/>
        <v>12.225384904422453</v>
      </c>
      <c r="J74">
        <f t="shared" si="9"/>
        <v>3.7819978025566003</v>
      </c>
      <c r="K74">
        <f t="shared" si="9"/>
        <v>11.625684009241668</v>
      </c>
      <c r="L74">
        <f t="shared" si="10"/>
        <v>-1.3660323718317207</v>
      </c>
      <c r="M74">
        <f t="shared" si="11"/>
        <v>-36.373119494616056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2.3382140521225327</v>
      </c>
      <c r="B75">
        <f t="shared" si="3"/>
        <v>2.3382140521225327</v>
      </c>
      <c r="C75" s="9">
        <f t="shared" si="4"/>
        <v>0.28000000000000014</v>
      </c>
      <c r="D75" s="9">
        <f t="shared" si="17"/>
        <v>1.3777154047046969</v>
      </c>
      <c r="E75" s="9">
        <f t="shared" si="17"/>
        <v>7.8548445538247122</v>
      </c>
      <c r="F75" s="9">
        <f t="shared" si="6"/>
        <v>8.0904221496524613</v>
      </c>
      <c r="G75" s="10">
        <f t="shared" si="18"/>
        <v>8.6666666666666607</v>
      </c>
      <c r="H75" s="5">
        <f t="shared" si="18"/>
        <v>7.5</v>
      </c>
      <c r="I75">
        <f t="shared" si="8"/>
        <v>12.015464480211515</v>
      </c>
      <c r="J75">
        <f t="shared" si="9"/>
        <v>3.7738016083256101</v>
      </c>
      <c r="K75">
        <f t="shared" si="9"/>
        <v>11.407445292273971</v>
      </c>
      <c r="L75">
        <f t="shared" si="10"/>
        <v>-1.339666837597614</v>
      </c>
      <c r="M75">
        <f t="shared" si="11"/>
        <v>-36.223544132381932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2.3155953564756557</v>
      </c>
      <c r="B76">
        <f t="shared" si="3"/>
        <v>2.3155953564756557</v>
      </c>
      <c r="C76" s="9">
        <f t="shared" si="4"/>
        <v>0.28500000000000014</v>
      </c>
      <c r="D76" s="9">
        <f t="shared" si="17"/>
        <v>1.4003341003515737</v>
      </c>
      <c r="E76" s="9">
        <f t="shared" si="17"/>
        <v>7.9226372017839735</v>
      </c>
      <c r="F76" s="9">
        <f t="shared" si="6"/>
        <v>8.1698208179114076</v>
      </c>
      <c r="G76" s="10">
        <f t="shared" si="18"/>
        <v>8.6666666666666607</v>
      </c>
      <c r="H76" s="5">
        <f t="shared" si="18"/>
        <v>7.5</v>
      </c>
      <c r="I76">
        <f t="shared" si="8"/>
        <v>11.806752461700984</v>
      </c>
      <c r="J76">
        <f t="shared" si="9"/>
        <v>3.7657636073000242</v>
      </c>
      <c r="K76">
        <f t="shared" si="9"/>
        <v>11.190104027479681</v>
      </c>
      <c r="L76">
        <f t="shared" si="10"/>
        <v>-1.3135925895706433</v>
      </c>
      <c r="M76">
        <f t="shared" si="11"/>
        <v>-36.07738833232311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2.2930244194984679</v>
      </c>
      <c r="B77">
        <f t="shared" si="3"/>
        <v>2.2930244194984679</v>
      </c>
      <c r="C77" s="9">
        <f t="shared" si="4"/>
        <v>0.29000000000000015</v>
      </c>
      <c r="D77" s="9">
        <f t="shared" si="17"/>
        <v>1.4229050373287615</v>
      </c>
      <c r="E77" s="9">
        <f t="shared" si="17"/>
        <v>7.9891284329588697</v>
      </c>
      <c r="F77" s="9">
        <f t="shared" si="6"/>
        <v>8.2482584291961043</v>
      </c>
      <c r="G77" s="10">
        <f t="shared" si="18"/>
        <v>8.6666666666666607</v>
      </c>
      <c r="H77" s="5">
        <f t="shared" si="18"/>
        <v>7.5</v>
      </c>
      <c r="I77">
        <f t="shared" si="8"/>
        <v>11.599243325544752</v>
      </c>
      <c r="J77">
        <f t="shared" si="9"/>
        <v>3.7578820517626004</v>
      </c>
      <c r="K77">
        <f t="shared" si="9"/>
        <v>10.973639697485742</v>
      </c>
      <c r="L77">
        <f t="shared" si="10"/>
        <v>-1.287804628275822</v>
      </c>
      <c r="M77">
        <f t="shared" si="11"/>
        <v>-35.93460339222861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2.2705003076712016</v>
      </c>
      <c r="B78">
        <f t="shared" si="3"/>
        <v>2.2705003076712016</v>
      </c>
      <c r="C78" s="9">
        <f t="shared" si="4"/>
        <v>0.29500000000000015</v>
      </c>
      <c r="D78" s="9">
        <f t="shared" si="17"/>
        <v>1.445429149156028</v>
      </c>
      <c r="E78" s="9">
        <f t="shared" si="17"/>
        <v>8.0543234482827248</v>
      </c>
      <c r="F78" s="9">
        <f t="shared" si="6"/>
        <v>8.3257432096227397</v>
      </c>
      <c r="G78" s="10">
        <f t="shared" si="18"/>
        <v>8.6666666666666607</v>
      </c>
      <c r="H78" s="5">
        <f t="shared" si="18"/>
        <v>7.5</v>
      </c>
      <c r="I78">
        <f t="shared" si="8"/>
        <v>11.392932825951823</v>
      </c>
      <c r="J78">
        <f t="shared" si="9"/>
        <v>3.7501552239929454</v>
      </c>
      <c r="K78">
        <f t="shared" si="9"/>
        <v>10.75803207713237</v>
      </c>
      <c r="L78">
        <f t="shared" si="10"/>
        <v>-1.2622981874227501</v>
      </c>
      <c r="M78">
        <f t="shared" si="11"/>
        <v>-35.795141947490102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2.2480220976946175</v>
      </c>
      <c r="B79">
        <f t="shared" si="3"/>
        <v>2.2480220976946175</v>
      </c>
      <c r="C79" s="9">
        <f t="shared" si="4"/>
        <v>0.30000000000000016</v>
      </c>
      <c r="D79" s="9">
        <f t="shared" si="17"/>
        <v>1.4679073591326122</v>
      </c>
      <c r="E79" s="9">
        <f t="shared" si="17"/>
        <v>8.1182273281904642</v>
      </c>
      <c r="F79" s="9">
        <f t="shared" si="6"/>
        <v>8.4022832094649367</v>
      </c>
      <c r="G79" s="10">
        <f t="shared" si="18"/>
        <v>8.6666666666666607</v>
      </c>
      <c r="H79" s="5">
        <f t="shared" si="18"/>
        <v>7.5</v>
      </c>
      <c r="I79">
        <f t="shared" si="8"/>
        <v>11.187818065406896</v>
      </c>
      <c r="J79">
        <f t="shared" si="9"/>
        <v>3.7425814348684088</v>
      </c>
      <c r="K79">
        <f t="shared" si="9"/>
        <v>10.543261225447429</v>
      </c>
      <c r="L79">
        <f t="shared" si="10"/>
        <v>-1.2370687380510856</v>
      </c>
      <c r="M79">
        <f t="shared" si="11"/>
        <v>-35.658957932402551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2.2255888763226919</v>
      </c>
      <c r="B80">
        <f t="shared" si="3"/>
        <v>2.2255888763226919</v>
      </c>
      <c r="C80" s="9">
        <f t="shared" si="4"/>
        <v>0.30500000000000016</v>
      </c>
      <c r="D80" s="9">
        <f t="shared" si="17"/>
        <v>1.4903405805045378</v>
      </c>
      <c r="E80" s="9">
        <f t="shared" si="17"/>
        <v>8.1808450343003649</v>
      </c>
      <c r="F80" s="9">
        <f t="shared" si="6"/>
        <v>8.4778863061714702</v>
      </c>
      <c r="G80" s="10">
        <f t="shared" si="18"/>
        <v>8.6666666666666607</v>
      </c>
      <c r="H80" s="5">
        <f t="shared" si="18"/>
        <v>7.5</v>
      </c>
      <c r="I80">
        <f t="shared" si="8"/>
        <v>10.983897573035989</v>
      </c>
      <c r="J80">
        <f t="shared" si="9"/>
        <v>3.7351590224401021</v>
      </c>
      <c r="K80">
        <f t="shared" si="9"/>
        <v>10.329307477853014</v>
      </c>
      <c r="L80">
        <f t="shared" si="10"/>
        <v>-1.2121119935763123</v>
      </c>
      <c r="M80">
        <f t="shared" si="11"/>
        <v>-35.526006542164268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2.2031997402039352</v>
      </c>
      <c r="B81">
        <f t="shared" si="3"/>
        <v>2.2031997402039352</v>
      </c>
      <c r="C81" s="9">
        <f t="shared" si="4"/>
        <v>0.31000000000000016</v>
      </c>
      <c r="D81" s="9">
        <f t="shared" si="17"/>
        <v>1.512729716623294</v>
      </c>
      <c r="E81" s="9">
        <f t="shared" si="17"/>
        <v>8.2421814110497245</v>
      </c>
      <c r="F81" s="9">
        <f t="shared" si="6"/>
        <v>8.5525602072963345</v>
      </c>
      <c r="G81" s="10">
        <f t="shared" si="18"/>
        <v>8.6666666666666607</v>
      </c>
      <c r="H81" s="5">
        <f t="shared" si="18"/>
        <v>7.5</v>
      </c>
      <c r="I81">
        <f t="shared" si="8"/>
        <v>10.781171391401511</v>
      </c>
      <c r="J81">
        <f t="shared" si="9"/>
        <v>3.7278863504786441</v>
      </c>
      <c r="K81">
        <f t="shared" si="9"/>
        <v>10.116151438600028</v>
      </c>
      <c r="L81">
        <f t="shared" si="10"/>
        <v>-1.1874239158132305</v>
      </c>
      <c r="M81">
        <f t="shared" si="11"/>
        <v>-35.396244195464753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2.1808537957315481</v>
      </c>
      <c r="B82">
        <f t="shared" si="3"/>
        <v>2.1808537957315481</v>
      </c>
      <c r="C82" s="9">
        <f t="shared" si="4"/>
        <v>0.31500000000000017</v>
      </c>
      <c r="D82" s="9">
        <f t="shared" si="17"/>
        <v>1.5350756610956813</v>
      </c>
      <c r="E82" s="9">
        <f t="shared" si="17"/>
        <v>8.3022411872858068</v>
      </c>
      <c r="F82" s="9">
        <f t="shared" si="6"/>
        <v>8.6263124533432851</v>
      </c>
      <c r="G82" s="10">
        <f t="shared" si="18"/>
        <v>8.6666666666666607</v>
      </c>
      <c r="H82" s="5">
        <f t="shared" si="18"/>
        <v>7.5</v>
      </c>
      <c r="I82">
        <f t="shared" si="8"/>
        <v>10.579641172603344</v>
      </c>
      <c r="J82">
        <f t="shared" si="9"/>
        <v>3.7207618069837647</v>
      </c>
      <c r="K82">
        <f t="shared" si="9"/>
        <v>9.9037739734272385</v>
      </c>
      <c r="L82">
        <f t="shared" si="10"/>
        <v>-1.163000722064321</v>
      </c>
      <c r="M82">
        <f t="shared" si="11"/>
        <v>-35.26962849754009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2.158550158902643</v>
      </c>
      <c r="B83">
        <f t="shared" si="3"/>
        <v>2.158550158902643</v>
      </c>
      <c r="C83" s="9">
        <f t="shared" si="4"/>
        <v>0.32000000000000017</v>
      </c>
      <c r="D83" s="9">
        <f t="shared" si="17"/>
        <v>1.5573792979245866</v>
      </c>
      <c r="E83" s="9">
        <f t="shared" si="17"/>
        <v>8.3610289778134153</v>
      </c>
      <c r="F83" s="9">
        <f t="shared" si="6"/>
        <v>8.6991504205270154</v>
      </c>
      <c r="G83" s="10">
        <f t="shared" si="18"/>
        <v>8.6666666666666607</v>
      </c>
      <c r="H83" s="5">
        <f t="shared" si="18"/>
        <v>7.5</v>
      </c>
      <c r="I83">
        <f t="shared" si="8"/>
        <v>10.379310284665866</v>
      </c>
      <c r="J83">
        <f t="shared" si="9"/>
        <v>3.713783802651379</v>
      </c>
      <c r="K83">
        <f t="shared" si="9"/>
        <v>9.692156202441998</v>
      </c>
      <c r="L83">
        <f t="shared" si="10"/>
        <v>-1.138838893371011</v>
      </c>
      <c r="M83">
        <f t="shared" si="11"/>
        <v>-35.146118203565813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2.1362879551868152</v>
      </c>
      <c r="B84">
        <f t="shared" si="3"/>
        <v>2.1362879551868152</v>
      </c>
      <c r="C84" s="9">
        <f t="shared" si="4"/>
        <v>0.32500000000000018</v>
      </c>
      <c r="D84" s="9">
        <f t="shared" si="17"/>
        <v>1.5796415016404142</v>
      </c>
      <c r="E84" s="9">
        <f t="shared" si="17"/>
        <v>8.4185492849004024</v>
      </c>
      <c r="F84" s="9">
        <f t="shared" si="6"/>
        <v>8.7710813234529112</v>
      </c>
      <c r="G84" s="10">
        <f t="shared" si="18"/>
        <v>8.6666666666666607</v>
      </c>
      <c r="H84" s="5">
        <f t="shared" si="18"/>
        <v>7.5</v>
      </c>
      <c r="I84">
        <f t="shared" si="8"/>
        <v>10.18018392930667</v>
      </c>
      <c r="J84">
        <f t="shared" si="9"/>
        <v>3.706950769291153</v>
      </c>
      <c r="K84">
        <f t="shared" si="9"/>
        <v>9.4812794932206028</v>
      </c>
      <c r="L84">
        <f t="shared" si="10"/>
        <v>-1.1149351840380166</v>
      </c>
      <c r="M84">
        <f t="shared" si="11"/>
        <v>-35.02567318224493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2.1140663194043809</v>
      </c>
      <c r="B85">
        <f t="shared" ref="B85:B148" si="22">ABS(D85-$D$11)</f>
        <v>2.1140663194043809</v>
      </c>
      <c r="C85" s="9">
        <f t="shared" ref="C85:C148" si="23">C84+_dt</f>
        <v>0.33000000000000018</v>
      </c>
      <c r="D85" s="9">
        <f t="shared" ref="D85:E100" si="24">D84+$C$7*(J84+J85)/2</f>
        <v>1.6018631374228485</v>
      </c>
      <c r="E85" s="9">
        <f t="shared" si="24"/>
        <v>8.4748064997424457</v>
      </c>
      <c r="F85" s="9">
        <f t="shared" ref="F85:F148" si="25">$O$1*D85^2+$O$2*D85+$O$3</f>
        <v>8.842112217717311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9.9822692723123279</v>
      </c>
      <c r="J85">
        <f t="shared" ref="J85:K148" si="28">J84+L84*$C$7</f>
        <v>3.7002611581869247</v>
      </c>
      <c r="K85">
        <f t="shared" si="28"/>
        <v>9.2711254541271337</v>
      </c>
      <c r="L85">
        <f t="shared" ref="L85:L148" si="29">-$C$15*I85*J85</f>
        <v>-1.091286632554503</v>
      </c>
      <c r="M85">
        <f t="shared" ref="M85:M148" si="30">-$C$6-$C$15*I85*K85</f>
        <v>-34.908254379434709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2.0918843956146453</v>
      </c>
      <c r="B86">
        <f t="shared" si="22"/>
        <v>2.0918843956146453</v>
      </c>
      <c r="C86" s="9">
        <f t="shared" si="23"/>
        <v>0.33500000000000019</v>
      </c>
      <c r="D86" s="9">
        <f t="shared" si="24"/>
        <v>1.6240450612125841</v>
      </c>
      <c r="E86" s="9">
        <f t="shared" si="24"/>
        <v>8.5298049038883779</v>
      </c>
      <c r="F86" s="9">
        <f t="shared" si="25"/>
        <v>8.9122500024300635</v>
      </c>
      <c r="G86" s="10">
        <f t="shared" si="26"/>
        <v>8.6666666666666607</v>
      </c>
      <c r="H86" s="5">
        <f t="shared" si="26"/>
        <v>7.5</v>
      </c>
      <c r="I86">
        <f t="shared" si="27"/>
        <v>9.7855755878916177</v>
      </c>
      <c r="J86">
        <f t="shared" si="28"/>
        <v>3.6937134383915975</v>
      </c>
      <c r="K86">
        <f t="shared" si="28"/>
        <v>9.0616759278505263</v>
      </c>
      <c r="L86">
        <f t="shared" si="29"/>
        <v>-1.0678905740509523</v>
      </c>
      <c r="M86">
        <f t="shared" si="30"/>
        <v>-34.793823781638494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2.0697413370146287</v>
      </c>
      <c r="B87">
        <f t="shared" si="22"/>
        <v>2.0697413370146287</v>
      </c>
      <c r="C87" s="9">
        <f t="shared" si="23"/>
        <v>0.34000000000000019</v>
      </c>
      <c r="D87" s="9">
        <f t="shared" si="24"/>
        <v>1.6461881198126007</v>
      </c>
      <c r="E87" s="9">
        <f t="shared" si="24"/>
        <v>8.5835486706274118</v>
      </c>
      <c r="F87" s="9">
        <f t="shared" si="25"/>
        <v>8.9815014226611272</v>
      </c>
      <c r="G87" s="10">
        <f t="shared" si="26"/>
        <v>8.6666666666666607</v>
      </c>
      <c r="H87" s="5">
        <f t="shared" si="26"/>
        <v>7.5</v>
      </c>
      <c r="I87">
        <f t="shared" si="27"/>
        <v>9.5901144185386187</v>
      </c>
      <c r="J87">
        <f t="shared" si="28"/>
        <v>3.6873060949472918</v>
      </c>
      <c r="K87">
        <f t="shared" si="28"/>
        <v>8.852912985160696</v>
      </c>
      <c r="L87">
        <f t="shared" si="29"/>
        <v>-1.0447446544475192</v>
      </c>
      <c r="M87">
        <f t="shared" si="30"/>
        <v>-34.68234437916874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2.0476363058487248</v>
      </c>
      <c r="B88">
        <f t="shared" si="22"/>
        <v>2.0476363058487248</v>
      </c>
      <c r="C88" s="9">
        <f t="shared" si="23"/>
        <v>0.3450000000000002</v>
      </c>
      <c r="D88" s="9">
        <f t="shared" si="24"/>
        <v>1.6682931509785044</v>
      </c>
      <c r="E88" s="9">
        <f t="shared" si="24"/>
        <v>8.6360418663395517</v>
      </c>
      <c r="F88" s="9">
        <f t="shared" si="25"/>
        <v>9.0498730718127689</v>
      </c>
      <c r="G88" s="10">
        <f t="shared" si="26"/>
        <v>8.6666666666666607</v>
      </c>
      <c r="H88" s="5">
        <f t="shared" si="26"/>
        <v>7.5</v>
      </c>
      <c r="I88">
        <f t="shared" si="27"/>
        <v>9.3958997521187566</v>
      </c>
      <c r="J88">
        <f t="shared" si="28"/>
        <v>3.6810376270206069</v>
      </c>
      <c r="K88">
        <f t="shared" si="28"/>
        <v>8.644818918885683</v>
      </c>
      <c r="L88">
        <f t="shared" si="29"/>
        <v>-1.0218468464684585</v>
      </c>
      <c r="M88">
        <f t="shared" si="30"/>
        <v>-34.573780128763339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2.0255684733298378</v>
      </c>
      <c r="B89">
        <f t="shared" si="22"/>
        <v>2.0255684733298378</v>
      </c>
      <c r="C89" s="9">
        <f t="shared" si="23"/>
        <v>0.3500000000000002</v>
      </c>
      <c r="D89" s="9">
        <f t="shared" si="24"/>
        <v>1.6903609834973916</v>
      </c>
      <c r="E89" s="9">
        <f t="shared" si="24"/>
        <v>8.6872884518105487</v>
      </c>
      <c r="F89" s="9">
        <f t="shared" si="25"/>
        <v>9.1173713939189334</v>
      </c>
      <c r="G89" s="10">
        <f t="shared" si="26"/>
        <v>8.6666666666666607</v>
      </c>
      <c r="H89" s="5">
        <f t="shared" si="26"/>
        <v>7.5</v>
      </c>
      <c r="I89">
        <f t="shared" si="27"/>
        <v>9.2029482180919331</v>
      </c>
      <c r="J89">
        <f t="shared" si="28"/>
        <v>3.6749065459417962</v>
      </c>
      <c r="K89">
        <f t="shared" si="28"/>
        <v>8.437376238113103</v>
      </c>
      <c r="L89">
        <f t="shared" si="29"/>
        <v>-0.99919546771809309</v>
      </c>
      <c r="M89">
        <f t="shared" si="30"/>
        <v>-34.468095915409023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2.0035370195726059</v>
      </c>
      <c r="B90">
        <f t="shared" si="22"/>
        <v>2.0035370195726059</v>
      </c>
      <c r="C90" s="9">
        <f t="shared" si="23"/>
        <v>0.3550000000000002</v>
      </c>
      <c r="D90" s="9">
        <f t="shared" si="24"/>
        <v>1.7123924372546235</v>
      </c>
      <c r="E90" s="9">
        <f t="shared" si="24"/>
        <v>8.7372922835127493</v>
      </c>
      <c r="F90" s="9">
        <f t="shared" si="25"/>
        <v>9.1840026858732315</v>
      </c>
      <c r="G90" s="10">
        <f t="shared" si="26"/>
        <v>8.6666666666666607</v>
      </c>
      <c r="H90" s="5">
        <f t="shared" si="26"/>
        <v>7.5</v>
      </c>
      <c r="I90">
        <f t="shared" si="27"/>
        <v>9.0112793050098983</v>
      </c>
      <c r="J90">
        <f t="shared" si="28"/>
        <v>3.6689113731354879</v>
      </c>
      <c r="K90">
        <f t="shared" si="28"/>
        <v>8.2305676626206488</v>
      </c>
      <c r="L90">
        <f t="shared" si="29"/>
        <v>-0.97678920103693834</v>
      </c>
      <c r="M90">
        <f t="shared" si="30"/>
        <v>-34.365257513091962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1.9815411335394115</v>
      </c>
      <c r="B91">
        <f t="shared" si="22"/>
        <v>1.9815411335394115</v>
      </c>
      <c r="C91" s="9">
        <f t="shared" si="23"/>
        <v>0.36000000000000021</v>
      </c>
      <c r="D91" s="9">
        <f t="shared" si="24"/>
        <v>1.7343883232878179</v>
      </c>
      <c r="E91" s="9">
        <f t="shared" si="24"/>
        <v>8.7860571148532376</v>
      </c>
      <c r="F91" s="9">
        <f t="shared" si="25"/>
        <v>9.2497730995868181</v>
      </c>
      <c r="G91" s="10">
        <f t="shared" si="26"/>
        <v>8.6666666666666607</v>
      </c>
      <c r="H91" s="5">
        <f t="shared" si="26"/>
        <v>7.5</v>
      </c>
      <c r="I91">
        <f t="shared" si="27"/>
        <v>8.820915601671631</v>
      </c>
      <c r="J91">
        <f t="shared" si="28"/>
        <v>3.6630506379292664</v>
      </c>
      <c r="K91">
        <f t="shared" si="28"/>
        <v>8.0243761175420971</v>
      </c>
      <c r="L91">
        <f t="shared" si="29"/>
        <v>-0.95462711738213846</v>
      </c>
      <c r="M91">
        <f t="shared" si="30"/>
        <v>-34.265231544156229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1.9595800129999488</v>
      </c>
      <c r="B92">
        <f t="shared" si="22"/>
        <v>1.9595800129999488</v>
      </c>
      <c r="C92" s="9">
        <f t="shared" si="23"/>
        <v>0.36500000000000021</v>
      </c>
      <c r="D92" s="9">
        <f t="shared" si="24"/>
        <v>1.7563494438272806</v>
      </c>
      <c r="E92" s="9">
        <f t="shared" si="24"/>
        <v>8.8335865973906955</v>
      </c>
      <c r="F92" s="9">
        <f t="shared" si="25"/>
        <v>9.3146886440774743</v>
      </c>
      <c r="G92" s="10">
        <f t="shared" si="26"/>
        <v>8.6666666666666607</v>
      </c>
      <c r="H92" s="5">
        <f t="shared" si="26"/>
        <v>7.5</v>
      </c>
      <c r="I92">
        <f t="shared" si="27"/>
        <v>8.6318830645916425</v>
      </c>
      <c r="J92">
        <f t="shared" si="28"/>
        <v>3.6573228752249736</v>
      </c>
      <c r="K92">
        <f t="shared" si="28"/>
        <v>7.8187847282771594</v>
      </c>
      <c r="L92">
        <f t="shared" si="29"/>
        <v>-0.93270870150442531</v>
      </c>
      <c r="M92">
        <f t="shared" si="30"/>
        <v>-34.167985436903876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1.937652864505226</v>
      </c>
      <c r="B93">
        <f t="shared" si="22"/>
        <v>1.937652864505226</v>
      </c>
      <c r="C93" s="9">
        <f t="shared" si="23"/>
        <v>0.37000000000000022</v>
      </c>
      <c r="D93" s="9">
        <f t="shared" si="24"/>
        <v>1.7782765923220034</v>
      </c>
      <c r="E93" s="9">
        <f t="shared" si="24"/>
        <v>8.8798842820224948</v>
      </c>
      <c r="F93" s="9">
        <f t="shared" si="25"/>
        <v>9.3787551874910093</v>
      </c>
      <c r="G93" s="10">
        <f t="shared" si="26"/>
        <v>8.6666666666666607</v>
      </c>
      <c r="H93" s="5">
        <f t="shared" si="26"/>
        <v>7.5</v>
      </c>
      <c r="I93">
        <f t="shared" si="27"/>
        <v>8.4442113147327298</v>
      </c>
      <c r="J93">
        <f t="shared" si="28"/>
        <v>3.6517266230159469</v>
      </c>
      <c r="K93">
        <f t="shared" si="28"/>
        <v>7.6137768156557364</v>
      </c>
      <c r="L93">
        <f t="shared" si="29"/>
        <v>-0.9110338807244468</v>
      </c>
      <c r="M93">
        <f t="shared" si="30"/>
        <v>-34.073487381015369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1.9157589033769833</v>
      </c>
      <c r="B94">
        <f t="shared" si="22"/>
        <v>1.9157589033769833</v>
      </c>
      <c r="C94" s="9">
        <f t="shared" si="23"/>
        <v>0.37500000000000022</v>
      </c>
      <c r="D94" s="9">
        <f t="shared" si="24"/>
        <v>1.8001705534502461</v>
      </c>
      <c r="E94" s="9">
        <f t="shared" si="24"/>
        <v>8.9249536201435706</v>
      </c>
      <c r="F94" s="9">
        <f t="shared" si="25"/>
        <v>9.4419784590560631</v>
      </c>
      <c r="G94" s="10">
        <f t="shared" si="26"/>
        <v>8.6666666666666607</v>
      </c>
      <c r="H94" s="5">
        <f t="shared" si="26"/>
        <v>7.5</v>
      </c>
      <c r="I94">
        <f t="shared" si="27"/>
        <v>8.2579339667764167</v>
      </c>
      <c r="J94">
        <f t="shared" si="28"/>
        <v>3.6462604197316</v>
      </c>
      <c r="K94">
        <f t="shared" si="28"/>
        <v>7.4093358913696443</v>
      </c>
      <c r="L94">
        <f t="shared" si="29"/>
        <v>-0.88960305714448495</v>
      </c>
      <c r="M94">
        <f t="shared" si="30"/>
        <v>-33.981706280304024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1.8938973537136223</v>
      </c>
      <c r="B95">
        <f t="shared" si="22"/>
        <v>1.8938973537136223</v>
      </c>
      <c r="C95" s="9">
        <f t="shared" si="23"/>
        <v>0.38000000000000023</v>
      </c>
      <c r="D95" s="9">
        <f t="shared" si="24"/>
        <v>1.8220321031136071</v>
      </c>
      <c r="E95" s="9">
        <f t="shared" si="24"/>
        <v>8.9687979647787426</v>
      </c>
      <c r="F95" s="9">
        <f t="shared" si="25"/>
        <v>9.5043640509732406</v>
      </c>
      <c r="G95" s="10">
        <f t="shared" si="26"/>
        <v>8.6666666666666607</v>
      </c>
      <c r="H95" s="5">
        <f t="shared" si="26"/>
        <v>7.5</v>
      </c>
      <c r="I95">
        <f t="shared" si="27"/>
        <v>8.0730889945497992</v>
      </c>
      <c r="J95">
        <f t="shared" si="28"/>
        <v>3.6409228013887329</v>
      </c>
      <c r="K95">
        <f t="shared" si="28"/>
        <v>7.2054456536878204</v>
      </c>
      <c r="L95">
        <f t="shared" si="29"/>
        <v>-0.86841714366715494</v>
      </c>
      <c r="M95">
        <f t="shared" si="30"/>
        <v>-33.892611702241474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1.872067448413876</v>
      </c>
      <c r="B96">
        <f t="shared" si="22"/>
        <v>1.872067448413876</v>
      </c>
      <c r="C96" s="9">
        <f t="shared" si="23"/>
        <v>0.38500000000000023</v>
      </c>
      <c r="D96" s="9">
        <f t="shared" si="24"/>
        <v>1.8438620084133535</v>
      </c>
      <c r="E96" s="9">
        <f t="shared" si="24"/>
        <v>9.0114205716902287</v>
      </c>
      <c r="F96" s="9">
        <f t="shared" si="25"/>
        <v>9.5659174202394723</v>
      </c>
      <c r="G96" s="10">
        <f t="shared" si="26"/>
        <v>8.6666666666666607</v>
      </c>
      <c r="H96" s="5">
        <f t="shared" si="26"/>
        <v>7.5</v>
      </c>
      <c r="I96">
        <f t="shared" si="27"/>
        <v>7.8897191365935608</v>
      </c>
      <c r="J96">
        <f t="shared" si="28"/>
        <v>3.6357122985267298</v>
      </c>
      <c r="K96">
        <f t="shared" si="28"/>
        <v>7.0020899834743719</v>
      </c>
      <c r="L96">
        <f t="shared" si="29"/>
        <v>-0.84747760423027185</v>
      </c>
      <c r="M96">
        <f t="shared" si="30"/>
        <v>-33.806173823601021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1.8502684292195917</v>
      </c>
      <c r="B97">
        <f t="shared" si="22"/>
        <v>1.8502684292195917</v>
      </c>
      <c r="C97" s="9">
        <f t="shared" si="23"/>
        <v>0.39000000000000024</v>
      </c>
      <c r="D97" s="9">
        <f t="shared" si="24"/>
        <v>1.8656610276076377</v>
      </c>
      <c r="E97" s="9">
        <f t="shared" si="24"/>
        <v>9.0528246004622499</v>
      </c>
      <c r="F97" s="9">
        <f t="shared" si="25"/>
        <v>9.6266438904083991</v>
      </c>
      <c r="G97" s="10">
        <f t="shared" si="26"/>
        <v>8.6666666666666607</v>
      </c>
      <c r="H97" s="5">
        <f t="shared" si="26"/>
        <v>7.5</v>
      </c>
      <c r="I97">
        <f t="shared" si="27"/>
        <v>7.7078723462366243</v>
      </c>
      <c r="J97">
        <f t="shared" si="28"/>
        <v>3.6306274329013482</v>
      </c>
      <c r="K97">
        <f t="shared" si="28"/>
        <v>6.7992529405327655</v>
      </c>
      <c r="L97">
        <f t="shared" si="29"/>
        <v>-0.82678649870608734</v>
      </c>
      <c r="M97">
        <f t="shared" si="30"/>
        <v>-33.722363371459409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1.8284995467791603</v>
      </c>
      <c r="B98">
        <f t="shared" si="22"/>
        <v>1.8284995467791603</v>
      </c>
      <c r="C98" s="9">
        <f t="shared" si="23"/>
        <v>0.39500000000000024</v>
      </c>
      <c r="D98" s="9">
        <f t="shared" si="24"/>
        <v>1.8874299100480691</v>
      </c>
      <c r="E98" s="9">
        <f t="shared" si="24"/>
        <v>9.0930131155647604</v>
      </c>
      <c r="F98" s="9">
        <f t="shared" si="25"/>
        <v>9.6865486532873888</v>
      </c>
      <c r="G98" s="10">
        <f t="shared" si="26"/>
        <v>8.6666666666666607</v>
      </c>
      <c r="H98" s="5">
        <f t="shared" si="26"/>
        <v>7.5</v>
      </c>
      <c r="I98">
        <f t="shared" si="27"/>
        <v>7.5276022909289964</v>
      </c>
      <c r="J98">
        <f t="shared" si="28"/>
        <v>3.6256667139091117</v>
      </c>
      <c r="K98">
        <f t="shared" si="28"/>
        <v>6.5969187603040087</v>
      </c>
      <c r="L98">
        <f t="shared" si="29"/>
        <v>-0.80634653295252434</v>
      </c>
      <c r="M98">
        <f t="shared" si="30"/>
        <v>-33.641151558673009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1.8067600607332988</v>
      </c>
      <c r="B99">
        <f t="shared" si="22"/>
        <v>1.8067600607332988</v>
      </c>
      <c r="C99" s="9">
        <f t="shared" si="23"/>
        <v>0.40000000000000024</v>
      </c>
      <c r="D99" s="9">
        <f t="shared" si="24"/>
        <v>1.9091693960939307</v>
      </c>
      <c r="E99" s="9">
        <f t="shared" si="24"/>
        <v>9.1319890873985283</v>
      </c>
      <c r="F99" s="9">
        <f t="shared" si="25"/>
        <v>9.7456367705718758</v>
      </c>
      <c r="G99" s="10">
        <f t="shared" si="26"/>
        <v>8.6666666666666607</v>
      </c>
      <c r="H99" s="5">
        <f t="shared" si="26"/>
        <v>7.5</v>
      </c>
      <c r="I99">
        <f t="shared" si="27"/>
        <v>7.34896890596118</v>
      </c>
      <c r="J99">
        <f t="shared" si="28"/>
        <v>3.6208286347113967</v>
      </c>
      <c r="K99">
        <f t="shared" si="28"/>
        <v>6.3950718509519708</v>
      </c>
      <c r="L99">
        <f t="shared" si="29"/>
        <v>-0.78616111454233906</v>
      </c>
      <c r="M99">
        <f t="shared" si="30"/>
        <v>-33.562510012798072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1.7850492398250921</v>
      </c>
      <c r="B100">
        <f t="shared" si="22"/>
        <v>1.7850492398250921</v>
      </c>
      <c r="C100" s="9">
        <f t="shared" si="23"/>
        <v>0.40500000000000025</v>
      </c>
      <c r="D100" s="9">
        <f t="shared" si="24"/>
        <v>1.9308802170021373</v>
      </c>
      <c r="E100" s="9">
        <f t="shared" si="24"/>
        <v>9.1697553933240101</v>
      </c>
      <c r="F100" s="9">
        <f t="shared" si="25"/>
        <v>9.803913175417442</v>
      </c>
      <c r="G100" s="10">
        <f t="shared" si="26"/>
        <v>8.6666666666666607</v>
      </c>
      <c r="H100" s="5">
        <f t="shared" si="26"/>
        <v>7.5</v>
      </c>
      <c r="I100">
        <f t="shared" si="27"/>
        <v>7.1720390080449139</v>
      </c>
      <c r="J100">
        <f t="shared" si="28"/>
        <v>3.6161116680241427</v>
      </c>
      <c r="K100">
        <f t="shared" si="28"/>
        <v>6.1936967908751823</v>
      </c>
      <c r="L100">
        <f t="shared" si="29"/>
        <v>-0.76623441473108</v>
      </c>
      <c r="M100">
        <f t="shared" si="30"/>
        <v>-33.486410697253483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1.7633663620364124</v>
      </c>
      <c r="B101">
        <f t="shared" si="22"/>
        <v>1.7633663620364124</v>
      </c>
      <c r="C101" s="9">
        <f t="shared" si="23"/>
        <v>0.41000000000000025</v>
      </c>
      <c r="D101" s="9">
        <f t="shared" ref="D101:E116" si="32">D100+$C$7*(J100+J101)/2</f>
        <v>1.952563094790817</v>
      </c>
      <c r="E101" s="9">
        <f t="shared" si="32"/>
        <v>9.2063148186767112</v>
      </c>
      <c r="F101" s="9">
        <f t="shared" si="25"/>
        <v>9.8613826739501427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6.996886974515272</v>
      </c>
      <c r="J101">
        <f t="shared" si="28"/>
        <v>3.6115142615357563</v>
      </c>
      <c r="K101">
        <f t="shared" si="28"/>
        <v>5.9927783266916617</v>
      </c>
      <c r="L101">
        <f t="shared" si="29"/>
        <v>-0.74657143725307573</v>
      </c>
      <c r="M101">
        <f t="shared" si="30"/>
        <v>-33.412825823325072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1.7417107147530684</v>
      </c>
      <c r="B102">
        <f t="shared" si="22"/>
        <v>1.7417107147530684</v>
      </c>
      <c r="C102" s="9">
        <f t="shared" si="23"/>
        <v>0.41500000000000026</v>
      </c>
      <c r="D102" s="9">
        <f t="shared" si="32"/>
        <v>1.974218742074161</v>
      </c>
      <c r="E102" s="9">
        <f t="shared" si="32"/>
        <v>9.2416700577720405</v>
      </c>
      <c r="F102" s="9">
        <f t="shared" si="25"/>
        <v>9.9180499467153744</v>
      </c>
      <c r="G102" s="10">
        <f t="shared" si="33"/>
        <v>8.6666666666666607</v>
      </c>
      <c r="H102" s="5">
        <f t="shared" si="33"/>
        <v>7.5</v>
      </c>
      <c r="I102">
        <f t="shared" si="27"/>
        <v>6.823595494095394</v>
      </c>
      <c r="J102">
        <f t="shared" si="28"/>
        <v>3.6070348329122379</v>
      </c>
      <c r="K102">
        <f t="shared" si="28"/>
        <v>5.7923013717517113</v>
      </c>
      <c r="L102">
        <f t="shared" si="29"/>
        <v>-0.72717809455196325</v>
      </c>
      <c r="M102">
        <f t="shared" si="30"/>
        <v>-33.341727751378663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1.7200815949612969</v>
      </c>
      <c r="B103">
        <f t="shared" si="22"/>
        <v>1.7200815949612969</v>
      </c>
      <c r="C103" s="9">
        <f t="shared" si="23"/>
        <v>0.42000000000000026</v>
      </c>
      <c r="D103" s="9">
        <f t="shared" si="32"/>
        <v>1.9958478618659325</v>
      </c>
      <c r="E103" s="9">
        <f t="shared" si="32"/>
        <v>9.2758237149030265</v>
      </c>
      <c r="F103" s="9">
        <f t="shared" si="25"/>
        <v>9.9739195500656557</v>
      </c>
      <c r="G103" s="10">
        <f t="shared" si="33"/>
        <v>8.6666666666666607</v>
      </c>
      <c r="H103" s="5">
        <f t="shared" si="33"/>
        <v>7.5</v>
      </c>
      <c r="I103">
        <f t="shared" si="27"/>
        <v>6.6522563951830991</v>
      </c>
      <c r="J103">
        <f t="shared" si="28"/>
        <v>3.602671764344926</v>
      </c>
      <c r="K103">
        <f t="shared" si="28"/>
        <v>5.5922510052434395</v>
      </c>
      <c r="L103">
        <f t="shared" si="29"/>
        <v>-0.70806129205227419</v>
      </c>
      <c r="M103">
        <f t="shared" si="30"/>
        <v>-33.273088879381518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1.6984783094784843</v>
      </c>
      <c r="B104">
        <f t="shared" si="22"/>
        <v>1.6984783094784843</v>
      </c>
      <c r="C104" s="9">
        <f t="shared" si="23"/>
        <v>0.42500000000000027</v>
      </c>
      <c r="D104" s="9">
        <f t="shared" si="32"/>
        <v>2.0174511473487451</v>
      </c>
      <c r="E104" s="9">
        <f t="shared" si="32"/>
        <v>9.3087783053346591</v>
      </c>
      <c r="F104" s="9">
        <f t="shared" si="25"/>
        <v>10.028995917487542</v>
      </c>
      <c r="G104" s="10">
        <f t="shared" si="33"/>
        <v>8.6666666666666607</v>
      </c>
      <c r="H104" s="5">
        <f t="shared" si="33"/>
        <v>7.5</v>
      </c>
      <c r="I104">
        <f t="shared" si="27"/>
        <v>6.482971557392549</v>
      </c>
      <c r="J104">
        <f t="shared" si="28"/>
        <v>3.5984233965926125</v>
      </c>
      <c r="K104">
        <f t="shared" si="28"/>
        <v>5.3926124719671504</v>
      </c>
      <c r="L104">
        <f t="shared" si="29"/>
        <v>-0.68922902105289052</v>
      </c>
      <c r="M104">
        <f t="shared" si="30"/>
        <v>-33.206881516524973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1.6769001752213075</v>
      </c>
      <c r="B105">
        <f t="shared" si="22"/>
        <v>1.6769001752213075</v>
      </c>
      <c r="C105" s="9">
        <f t="shared" si="23"/>
        <v>0.43000000000000027</v>
      </c>
      <c r="D105" s="9">
        <f t="shared" si="32"/>
        <v>2.0390292816059219</v>
      </c>
      <c r="E105" s="9">
        <f t="shared" si="32"/>
        <v>9.3405362562991652</v>
      </c>
      <c r="F105" s="9">
        <f t="shared" si="25"/>
        <v>10.083283360867977</v>
      </c>
      <c r="G105" s="10">
        <f t="shared" si="33"/>
        <v>8.6666666666666607</v>
      </c>
      <c r="H105" s="5">
        <f t="shared" si="33"/>
        <v>7.5</v>
      </c>
      <c r="I105">
        <f t="shared" si="27"/>
        <v>6.3158539115062222</v>
      </c>
      <c r="J105">
        <f t="shared" si="28"/>
        <v>3.5942880224662952</v>
      </c>
      <c r="K105">
        <f t="shared" si="28"/>
        <v>5.1933711828680007</v>
      </c>
      <c r="L105">
        <f t="shared" si="29"/>
        <v>-0.67069046076051742</v>
      </c>
      <c r="M105">
        <f t="shared" si="30"/>
        <v>-33.143077739392766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1.6553465195148034</v>
      </c>
      <c r="B106">
        <f t="shared" si="22"/>
        <v>1.6553465195148034</v>
      </c>
      <c r="C106" s="9">
        <f t="shared" si="23"/>
        <v>0.43500000000000028</v>
      </c>
      <c r="D106" s="9">
        <f t="shared" si="32"/>
        <v>2.060582937312426</v>
      </c>
      <c r="E106" s="9">
        <f t="shared" si="32"/>
        <v>9.3710999079970634</v>
      </c>
      <c r="F106" s="9">
        <f t="shared" si="25"/>
        <v>10.136786071700385</v>
      </c>
      <c r="G106" s="10">
        <f t="shared" si="33"/>
        <v>8.6666666666666607</v>
      </c>
      <c r="H106" s="5">
        <f t="shared" si="33"/>
        <v>7.5</v>
      </c>
      <c r="I106">
        <f t="shared" si="27"/>
        <v>6.1510285319195468</v>
      </c>
      <c r="J106">
        <f t="shared" si="28"/>
        <v>3.5902638797017321</v>
      </c>
      <c r="K106">
        <f t="shared" si="28"/>
        <v>4.9945127164316441</v>
      </c>
      <c r="L106">
        <f t="shared" si="29"/>
        <v>-0.65245608986679471</v>
      </c>
      <c r="M106">
        <f t="shared" si="30"/>
        <v>-33.081649227728548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1.6338166804462104</v>
      </c>
      <c r="B107">
        <f t="shared" si="22"/>
        <v>1.6338166804462104</v>
      </c>
      <c r="C107" s="9">
        <f t="shared" si="23"/>
        <v>0.44000000000000028</v>
      </c>
      <c r="D107" s="9">
        <f t="shared" si="32"/>
        <v>2.082112776381019</v>
      </c>
      <c r="E107" s="9">
        <f t="shared" si="32"/>
        <v>9.4004715146095545</v>
      </c>
      <c r="F107" s="9">
        <f t="shared" si="25"/>
        <v>10.189508122230905</v>
      </c>
      <c r="G107" s="10">
        <f t="shared" si="33"/>
        <v>8.6666666666666607</v>
      </c>
      <c r="H107" s="5">
        <f t="shared" si="33"/>
        <v>7.5</v>
      </c>
      <c r="I107">
        <f t="shared" si="27"/>
        <v>5.9886338239068788</v>
      </c>
      <c r="J107">
        <f t="shared" si="28"/>
        <v>3.5863491431625314</v>
      </c>
      <c r="K107">
        <f t="shared" si="28"/>
        <v>4.7960228210652724</v>
      </c>
      <c r="L107">
        <f t="shared" si="29"/>
        <v>-0.63453780788695979</v>
      </c>
      <c r="M107">
        <f t="shared" si="30"/>
        <v>-33.022567076425517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1.6123100072677774</v>
      </c>
      <c r="B108">
        <f t="shared" si="22"/>
        <v>1.6123100072677774</v>
      </c>
      <c r="C108" s="9">
        <f t="shared" si="23"/>
        <v>0.44500000000000028</v>
      </c>
      <c r="D108" s="9">
        <f t="shared" si="32"/>
        <v>2.103619449559452</v>
      </c>
      <c r="E108" s="9">
        <f t="shared" si="32"/>
        <v>9.4286532453285705</v>
      </c>
      <c r="F108" s="9">
        <f t="shared" si="25"/>
        <v>10.241453466545334</v>
      </c>
      <c r="G108" s="10">
        <f t="shared" si="33"/>
        <v>8.6666666666666607</v>
      </c>
      <c r="H108" s="5">
        <f t="shared" si="33"/>
        <v>7.5</v>
      </c>
      <c r="I108">
        <f t="shared" si="27"/>
        <v>5.8288228053645117</v>
      </c>
      <c r="J108">
        <f t="shared" si="28"/>
        <v>3.5825419163152095</v>
      </c>
      <c r="K108">
        <f t="shared" si="28"/>
        <v>4.5978874186067191</v>
      </c>
      <c r="L108">
        <f t="shared" si="29"/>
        <v>-0.61694906619628709</v>
      </c>
      <c r="M108">
        <f t="shared" si="30"/>
        <v>-32.965801579896848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1.5908258608530779</v>
      </c>
      <c r="B109">
        <f t="shared" si="22"/>
        <v>1.5908258608530779</v>
      </c>
      <c r="C109" s="9">
        <f t="shared" si="23"/>
        <v>0.45000000000000029</v>
      </c>
      <c r="D109" s="9">
        <f t="shared" si="32"/>
        <v>2.1251035959741515</v>
      </c>
      <c r="E109" s="9">
        <f t="shared" si="32"/>
        <v>9.4556471854117721</v>
      </c>
      <c r="F109" s="9">
        <f t="shared" si="25"/>
        <v>10.292625941597613</v>
      </c>
      <c r="G109" s="10">
        <f t="shared" si="33"/>
        <v>8.6666666666666607</v>
      </c>
      <c r="H109" s="5">
        <f t="shared" si="33"/>
        <v>7.5</v>
      </c>
      <c r="I109">
        <f t="shared" si="27"/>
        <v>5.6717644787945254</v>
      </c>
      <c r="J109">
        <f t="shared" si="28"/>
        <v>3.5788402219180315</v>
      </c>
      <c r="K109">
        <f t="shared" si="28"/>
        <v>4.4000926091273378</v>
      </c>
      <c r="L109">
        <f t="shared" si="29"/>
        <v>-0.59970500829181106</v>
      </c>
      <c r="M109">
        <f t="shared" si="30"/>
        <v>-32.911321984502351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1.5693636142117189</v>
      </c>
      <c r="B110">
        <f t="shared" si="22"/>
        <v>1.5693636142117189</v>
      </c>
      <c r="C110" s="9">
        <f t="shared" si="23"/>
        <v>0.45500000000000029</v>
      </c>
      <c r="D110" s="9">
        <f t="shared" si="32"/>
        <v>2.1465658426155105</v>
      </c>
      <c r="E110" s="9">
        <f t="shared" si="32"/>
        <v>9.4814553372708144</v>
      </c>
      <c r="F110" s="9">
        <f t="shared" si="25"/>
        <v>10.343029268181056</v>
      </c>
      <c r="G110" s="10">
        <f t="shared" si="33"/>
        <v>8.6666666666666607</v>
      </c>
      <c r="H110" s="5">
        <f t="shared" si="33"/>
        <v>7.5</v>
      </c>
      <c r="I110">
        <f t="shared" si="27"/>
        <v>5.517645283814419</v>
      </c>
      <c r="J110">
        <f t="shared" si="28"/>
        <v>3.5752419918682805</v>
      </c>
      <c r="K110">
        <f t="shared" si="28"/>
        <v>4.2026246772203235</v>
      </c>
      <c r="L110">
        <f t="shared" si="29"/>
        <v>-0.58282261823293902</v>
      </c>
      <c r="M110">
        <f t="shared" si="30"/>
        <v>-32.859096204228671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1.5479226530676375</v>
      </c>
      <c r="B111">
        <f t="shared" si="22"/>
        <v>1.5479226530676375</v>
      </c>
      <c r="C111" s="9">
        <f t="shared" si="23"/>
        <v>0.4600000000000003</v>
      </c>
      <c r="D111" s="9">
        <f t="shared" si="32"/>
        <v>2.1680068037595919</v>
      </c>
      <c r="E111" s="9">
        <f t="shared" si="32"/>
        <v>9.5060796216024599</v>
      </c>
      <c r="F111" s="9">
        <f t="shared" si="25"/>
        <v>10.392667051844068</v>
      </c>
      <c r="G111" s="10">
        <f t="shared" si="33"/>
        <v>8.6666666666666607</v>
      </c>
      <c r="H111" s="5">
        <f t="shared" si="33"/>
        <v>7.5</v>
      </c>
      <c r="I111">
        <f t="shared" si="27"/>
        <v>5.3666706129730928</v>
      </c>
      <c r="J111">
        <f t="shared" si="28"/>
        <v>3.5717450561588828</v>
      </c>
      <c r="K111">
        <f t="shared" si="28"/>
        <v>4.0054700999949517</v>
      </c>
      <c r="L111">
        <f t="shared" si="29"/>
        <v>-0.56632087543015597</v>
      </c>
      <c r="M111">
        <f t="shared" si="30"/>
        <v>-32.809090494386496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1.5265023765064418</v>
      </c>
      <c r="B112">
        <f t="shared" si="22"/>
        <v>1.5265023765064418</v>
      </c>
      <c r="C112" s="9">
        <f t="shared" si="23"/>
        <v>0.4650000000000003</v>
      </c>
      <c r="D112" s="9">
        <f t="shared" si="32"/>
        <v>2.1894270803207876</v>
      </c>
      <c r="E112" s="9">
        <f t="shared" si="32"/>
        <v>9.5295218785735312</v>
      </c>
      <c r="F112" s="9">
        <f t="shared" si="25"/>
        <v>10.441542783752947</v>
      </c>
      <c r="G112" s="10">
        <f t="shared" si="33"/>
        <v>8.6666666666666607</v>
      </c>
      <c r="H112" s="5">
        <f t="shared" si="33"/>
        <v>7.5</v>
      </c>
      <c r="I112">
        <f t="shared" si="27"/>
        <v>5.2190663636217307</v>
      </c>
      <c r="J112">
        <f t="shared" si="28"/>
        <v>3.568347130906302</v>
      </c>
      <c r="K112">
        <f t="shared" si="28"/>
        <v>3.8086155570286326</v>
      </c>
      <c r="L112">
        <f t="shared" si="29"/>
        <v>-0.55022091290429864</v>
      </c>
      <c r="M112">
        <f t="shared" si="30"/>
        <v>-32.761269077758577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1.5051021976974361</v>
      </c>
      <c r="B113">
        <f t="shared" si="22"/>
        <v>1.5051021976974361</v>
      </c>
      <c r="C113" s="9">
        <f t="shared" si="23"/>
        <v>0.47000000000000031</v>
      </c>
      <c r="D113" s="9">
        <f t="shared" si="32"/>
        <v>2.2108272591297933</v>
      </c>
      <c r="E113" s="9">
        <f t="shared" si="32"/>
        <v>9.5517838690723025</v>
      </c>
      <c r="F113" s="9">
        <f t="shared" si="25"/>
        <v>10.489659841505205</v>
      </c>
      <c r="G113" s="10">
        <f t="shared" si="33"/>
        <v>8.6666666666666607</v>
      </c>
      <c r="H113" s="5">
        <f t="shared" si="33"/>
        <v>7.5</v>
      </c>
      <c r="I113">
        <f t="shared" si="27"/>
        <v>5.0750804854871996</v>
      </c>
      <c r="J113">
        <f t="shared" si="28"/>
        <v>3.5650458054288761</v>
      </c>
      <c r="K113">
        <f t="shared" si="28"/>
        <v>3.6120479425620813</v>
      </c>
      <c r="L113">
        <f t="shared" si="29"/>
        <v>-0.53454617477417876</v>
      </c>
      <c r="M113">
        <f t="shared" si="30"/>
        <v>-32.715593717493689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1.4837215446960088</v>
      </c>
      <c r="B114">
        <f t="shared" si="22"/>
        <v>1.4837215446960088</v>
      </c>
      <c r="C114" s="9">
        <f t="shared" si="23"/>
        <v>0.47500000000000031</v>
      </c>
      <c r="D114" s="9">
        <f t="shared" si="32"/>
        <v>2.2322079121312206</v>
      </c>
      <c r="E114" s="9">
        <f t="shared" si="32"/>
        <v>9.5728672760407605</v>
      </c>
      <c r="F114" s="9">
        <f t="shared" si="25"/>
        <v>10.53702148989839</v>
      </c>
      <c r="G114" s="10">
        <f t="shared" si="33"/>
        <v>8.6666666666666607</v>
      </c>
      <c r="H114" s="5">
        <f t="shared" si="33"/>
        <v>7.5</v>
      </c>
      <c r="I114">
        <f t="shared" si="27"/>
        <v>4.9349844668954681</v>
      </c>
      <c r="J114">
        <f t="shared" si="28"/>
        <v>3.561838528380231</v>
      </c>
      <c r="K114">
        <f t="shared" si="28"/>
        <v>3.4157543802571193</v>
      </c>
      <c r="L114">
        <f t="shared" si="29"/>
        <v>-0.5193225669934064</v>
      </c>
      <c r="M114">
        <f t="shared" si="30"/>
        <v>-32.672023231216151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1.4623598613319335</v>
      </c>
      <c r="B115">
        <f t="shared" si="22"/>
        <v>1.4623598613319335</v>
      </c>
      <c r="C115" s="9">
        <f t="shared" si="23"/>
        <v>0.48000000000000032</v>
      </c>
      <c r="D115" s="9">
        <f t="shared" si="32"/>
        <v>2.2535695954952959</v>
      </c>
      <c r="E115" s="9">
        <f t="shared" si="32"/>
        <v>9.5927737059041416</v>
      </c>
      <c r="F115" s="9">
        <f t="shared" si="25"/>
        <v>10.583630881661019</v>
      </c>
      <c r="G115" s="10">
        <f t="shared" si="33"/>
        <v>8.6666666666666607</v>
      </c>
      <c r="H115" s="5">
        <f t="shared" si="33"/>
        <v>7.5</v>
      </c>
      <c r="I115">
        <f t="shared" si="27"/>
        <v>4.7990746818658465</v>
      </c>
      <c r="J115">
        <f t="shared" si="28"/>
        <v>3.5587225929782704</v>
      </c>
      <c r="K115">
        <f t="shared" si="28"/>
        <v>3.2197222408698223</v>
      </c>
      <c r="L115">
        <f t="shared" si="29"/>
        <v>-0.50457859320489595</v>
      </c>
      <c r="M115">
        <f t="shared" si="30"/>
        <v>-32.630512941473469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1.4410166081887414</v>
      </c>
      <c r="B116">
        <f t="shared" si="22"/>
        <v>1.4410166081887414</v>
      </c>
      <c r="C116" s="9">
        <f t="shared" si="23"/>
        <v>0.48500000000000032</v>
      </c>
      <c r="D116" s="9">
        <f t="shared" si="32"/>
        <v>2.274912848638488</v>
      </c>
      <c r="E116" s="9">
        <f t="shared" si="32"/>
        <v>9.6115046901164138</v>
      </c>
      <c r="F116" s="9">
        <f t="shared" si="25"/>
        <v>10.629491058154603</v>
      </c>
      <c r="G116" s="10">
        <f t="shared" si="33"/>
        <v>8.6666666666666607</v>
      </c>
      <c r="H116" s="5">
        <f t="shared" si="33"/>
        <v>7.5</v>
      </c>
      <c r="I116">
        <f t="shared" si="27"/>
        <v>4.6676734953662704</v>
      </c>
      <c r="J116">
        <f t="shared" si="28"/>
        <v>3.5556951214190411</v>
      </c>
      <c r="K116">
        <f t="shared" si="28"/>
        <v>3.0239391632209816</v>
      </c>
      <c r="L116">
        <f t="shared" si="29"/>
        <v>-0.49034546499689985</v>
      </c>
      <c r="M116">
        <f t="shared" si="30"/>
        <v>-32.591014058989444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1.419691263678597</v>
      </c>
      <c r="B117">
        <f t="shared" si="22"/>
        <v>1.419691263678597</v>
      </c>
      <c r="C117" s="9">
        <f t="shared" si="23"/>
        <v>0.49000000000000032</v>
      </c>
      <c r="D117" s="9">
        <f t="shared" ref="D117:E132" si="34">D116+$C$7*(J116+J117)/2</f>
        <v>2.2962381931486324</v>
      </c>
      <c r="E117" s="9">
        <f t="shared" si="34"/>
        <v>9.629061686842677</v>
      </c>
      <c r="F117" s="9">
        <f t="shared" si="25"/>
        <v>10.674604950058463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4.5411299951802837</v>
      </c>
      <c r="J117">
        <f t="shared" si="28"/>
        <v>3.5527530486290595</v>
      </c>
      <c r="K117">
        <f t="shared" si="28"/>
        <v>2.8283930788670451</v>
      </c>
      <c r="L117">
        <f t="shared" si="29"/>
        <v>-0.47665717286018716</v>
      </c>
      <c r="M117">
        <f t="shared" si="30"/>
        <v>-32.553472997491433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1.3983833252159341</v>
      </c>
      <c r="B118">
        <f t="shared" si="22"/>
        <v>1.3983833252159341</v>
      </c>
      <c r="C118" s="9">
        <f t="shared" si="23"/>
        <v>0.49500000000000033</v>
      </c>
      <c r="D118" s="9">
        <f t="shared" si="34"/>
        <v>2.3175461316112953</v>
      </c>
      <c r="E118" s="9">
        <f t="shared" si="34"/>
        <v>9.6454460828019251</v>
      </c>
      <c r="F118" s="9">
        <f t="shared" si="25"/>
        <v>10.718975378052772</v>
      </c>
      <c r="G118" s="10">
        <f t="shared" si="35"/>
        <v>8.6666666666666607</v>
      </c>
      <c r="H118" s="5">
        <f t="shared" si="35"/>
        <v>7.5</v>
      </c>
      <c r="I118">
        <f t="shared" si="27"/>
        <v>4.4198201871606448</v>
      </c>
      <c r="J118">
        <f t="shared" si="28"/>
        <v>3.5498931055918983</v>
      </c>
      <c r="K118">
        <f t="shared" si="28"/>
        <v>2.6330722408820963</v>
      </c>
      <c r="L118">
        <f t="shared" si="29"/>
        <v>-0.46355050087607086</v>
      </c>
      <c r="M118">
        <f t="shared" si="30"/>
        <v>-32.517830622443562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1.3770923104913986</v>
      </c>
      <c r="B119">
        <f t="shared" si="22"/>
        <v>1.3770923104913986</v>
      </c>
      <c r="C119" s="9">
        <f t="shared" si="23"/>
        <v>0.50000000000000033</v>
      </c>
      <c r="D119" s="9">
        <f t="shared" si="34"/>
        <v>2.3388371463358308</v>
      </c>
      <c r="E119" s="9">
        <f t="shared" si="34"/>
        <v>9.660659195296013</v>
      </c>
      <c r="F119" s="9">
        <f t="shared" si="25"/>
        <v>10.76260505351939</v>
      </c>
      <c r="G119" s="10">
        <f t="shared" si="35"/>
        <v>8.6666666666666607</v>
      </c>
      <c r="H119" s="5">
        <f t="shared" si="35"/>
        <v>7.5</v>
      </c>
      <c r="I119">
        <f t="shared" si="27"/>
        <v>4.3041464583709761</v>
      </c>
      <c r="J119">
        <f t="shared" si="28"/>
        <v>3.5471118025866417</v>
      </c>
      <c r="K119">
        <f t="shared" si="28"/>
        <v>2.4379652571474351</v>
      </c>
      <c r="L119">
        <f t="shared" si="29"/>
        <v>-0.45106496484464409</v>
      </c>
      <c r="M119">
        <f t="shared" si="30"/>
        <v>-32.484021441163982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1.3558177588452458</v>
      </c>
      <c r="B120">
        <f t="shared" si="22"/>
        <v>1.3558177588452458</v>
      </c>
      <c r="C120" s="9">
        <f t="shared" si="23"/>
        <v>0.50500000000000034</v>
      </c>
      <c r="D120" s="9">
        <f t="shared" si="34"/>
        <v>2.3601116979819836</v>
      </c>
      <c r="E120" s="9">
        <f t="shared" si="34"/>
        <v>9.6747022744529563</v>
      </c>
      <c r="F120" s="9">
        <f t="shared" si="25"/>
        <v>10.805496579285311</v>
      </c>
      <c r="G120" s="10">
        <f t="shared" si="35"/>
        <v>8.6666666666666607</v>
      </c>
      <c r="H120" s="5">
        <f t="shared" si="35"/>
        <v>7.5</v>
      </c>
      <c r="I120">
        <f t="shared" si="27"/>
        <v>4.1945360835804539</v>
      </c>
      <c r="J120">
        <f t="shared" si="28"/>
        <v>3.5444054127975737</v>
      </c>
      <c r="K120">
        <f t="shared" si="28"/>
        <v>2.2430611285004511</v>
      </c>
      <c r="L120">
        <f t="shared" si="29"/>
        <v>-0.43924265059278944</v>
      </c>
      <c r="M120">
        <f t="shared" si="30"/>
        <v>-32.451972748818974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1.3345592327361708</v>
      </c>
      <c r="B121">
        <f t="shared" si="22"/>
        <v>1.3345592327361708</v>
      </c>
      <c r="C121" s="9">
        <f t="shared" si="23"/>
        <v>0.51000000000000034</v>
      </c>
      <c r="D121" s="9">
        <f t="shared" si="34"/>
        <v>2.3813702240910586</v>
      </c>
      <c r="E121" s="9">
        <f t="shared" si="34"/>
        <v>9.68757650571448</v>
      </c>
      <c r="F121" s="9">
        <f t="shared" si="25"/>
        <v>10.847652450439519</v>
      </c>
      <c r="G121" s="10">
        <f t="shared" si="35"/>
        <v>8.6666666666666607</v>
      </c>
      <c r="H121" s="5">
        <f t="shared" si="35"/>
        <v>7.5</v>
      </c>
      <c r="I121">
        <f t="shared" si="27"/>
        <v>4.0914385305934662</v>
      </c>
      <c r="J121">
        <f t="shared" si="28"/>
        <v>3.5417699568940169</v>
      </c>
      <c r="K121">
        <f t="shared" si="28"/>
        <v>2.0483492920075372</v>
      </c>
      <c r="L121">
        <f t="shared" si="29"/>
        <v>-0.42812792718839365</v>
      </c>
      <c r="M121">
        <f t="shared" si="30"/>
        <v>-32.421603753834439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1.3133163192974959</v>
      </c>
      <c r="B122">
        <f t="shared" si="22"/>
        <v>1.3133163192974959</v>
      </c>
      <c r="C122" s="9">
        <f t="shared" si="23"/>
        <v>0.51500000000000035</v>
      </c>
      <c r="D122" s="9">
        <f t="shared" si="34"/>
        <v>2.4026131375297335</v>
      </c>
      <c r="E122" s="9">
        <f t="shared" si="34"/>
        <v>9.699283012598956</v>
      </c>
      <c r="F122" s="9">
        <f t="shared" si="25"/>
        <v>10.889075055260712</v>
      </c>
      <c r="G122" s="10">
        <f t="shared" si="35"/>
        <v>8.6666666666666607</v>
      </c>
      <c r="H122" s="5">
        <f t="shared" si="35"/>
        <v>7.5</v>
      </c>
      <c r="I122">
        <f t="shared" si="27"/>
        <v>3.995321316931705</v>
      </c>
      <c r="J122">
        <f t="shared" si="28"/>
        <v>3.5392011893308863</v>
      </c>
      <c r="K122">
        <f t="shared" si="28"/>
        <v>1.8538196694845306</v>
      </c>
      <c r="L122">
        <f t="shared" si="29"/>
        <v>-0.41776700955836127</v>
      </c>
      <c r="M122">
        <f t="shared" si="30"/>
        <v>-32.392824717259842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1.2920886319676828</v>
      </c>
      <c r="B123">
        <f t="shared" si="22"/>
        <v>1.2920886319676828</v>
      </c>
      <c r="C123" s="9">
        <f t="shared" si="23"/>
        <v>0.52000000000000035</v>
      </c>
      <c r="D123" s="9">
        <f t="shared" si="34"/>
        <v>2.4238408248595467</v>
      </c>
      <c r="E123" s="9">
        <f t="shared" si="34"/>
        <v>9.7098228597709522</v>
      </c>
      <c r="F123" s="9">
        <f t="shared" si="25"/>
        <v>10.92976667630067</v>
      </c>
      <c r="G123" s="10">
        <f t="shared" si="35"/>
        <v>8.6666666666666607</v>
      </c>
      <c r="H123" s="5">
        <f t="shared" si="35"/>
        <v>7.5</v>
      </c>
      <c r="I123">
        <f t="shared" si="27"/>
        <v>3.9066641942505478</v>
      </c>
      <c r="J123">
        <f t="shared" si="28"/>
        <v>3.5366945872735362</v>
      </c>
      <c r="K123">
        <f t="shared" si="28"/>
        <v>1.6594627211809716</v>
      </c>
      <c r="L123">
        <f t="shared" si="29"/>
        <v>-0.4082073475797956</v>
      </c>
      <c r="M123">
        <f t="shared" si="30"/>
        <v>-32.365536153067445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1.270875812176298</v>
      </c>
      <c r="B124">
        <f t="shared" si="22"/>
        <v>1.270875812176298</v>
      </c>
      <c r="C124" s="9">
        <f t="shared" si="23"/>
        <v>0.52500000000000036</v>
      </c>
      <c r="D124" s="9">
        <f t="shared" si="34"/>
        <v>2.4450536446509314</v>
      </c>
      <c r="E124" s="9">
        <f t="shared" si="34"/>
        <v>9.7191970564472836</v>
      </c>
      <c r="F124" s="9">
        <f t="shared" si="25"/>
        <v>10.969729491675437</v>
      </c>
      <c r="G124" s="10">
        <f t="shared" si="35"/>
        <v>8.6666666666666607</v>
      </c>
      <c r="H124" s="5">
        <f t="shared" si="35"/>
        <v>7.5</v>
      </c>
      <c r="I124">
        <f t="shared" si="27"/>
        <v>3.8259514981202178</v>
      </c>
      <c r="J124">
        <f t="shared" si="28"/>
        <v>3.5342453431880574</v>
      </c>
      <c r="K124">
        <f t="shared" si="28"/>
        <v>1.465269504262567</v>
      </c>
      <c r="L124">
        <f t="shared" si="29"/>
        <v>-0.39949682517541613</v>
      </c>
      <c r="M124">
        <f t="shared" si="30"/>
        <v>-32.339628149191029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1.2496775310600228</v>
      </c>
      <c r="B125">
        <f t="shared" si="22"/>
        <v>1.2496775310600228</v>
      </c>
      <c r="C125" s="9">
        <f t="shared" si="23"/>
        <v>0.53000000000000036</v>
      </c>
      <c r="D125" s="9">
        <f t="shared" si="34"/>
        <v>2.4662519257672066</v>
      </c>
      <c r="E125" s="9">
        <f t="shared" si="34"/>
        <v>9.7274065601661732</v>
      </c>
      <c r="F125" s="9">
        <f t="shared" si="25"/>
        <v>11.008965576623471</v>
      </c>
      <c r="G125" s="10">
        <f t="shared" si="35"/>
        <v>8.6666666666666607</v>
      </c>
      <c r="H125" s="5">
        <f t="shared" si="35"/>
        <v>7.5</v>
      </c>
      <c r="I125">
        <f t="shared" si="27"/>
        <v>3.7536626085520095</v>
      </c>
      <c r="J125">
        <f t="shared" si="28"/>
        <v>3.5318483622370049</v>
      </c>
      <c r="K125">
        <f t="shared" si="28"/>
        <v>1.2712317353674207</v>
      </c>
      <c r="L125">
        <f t="shared" si="29"/>
        <v>-0.39168276423019721</v>
      </c>
      <c r="M125">
        <f t="shared" si="30"/>
        <v>-32.314979880509505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1.2284934911763568</v>
      </c>
      <c r="B126">
        <f t="shared" si="22"/>
        <v>1.2284934911763568</v>
      </c>
      <c r="C126" s="9">
        <f t="shared" si="23"/>
        <v>0.53500000000000036</v>
      </c>
      <c r="D126" s="9">
        <f t="shared" si="34"/>
        <v>2.4874359656508727</v>
      </c>
      <c r="E126" s="9">
        <f t="shared" si="34"/>
        <v>9.7344522809405287</v>
      </c>
      <c r="F126" s="9">
        <f t="shared" si="25"/>
        <v>11.047476905395708</v>
      </c>
      <c r="G126" s="10">
        <f t="shared" si="35"/>
        <v>8.6666666666666607</v>
      </c>
      <c r="H126" s="5">
        <f t="shared" si="35"/>
        <v>7.5</v>
      </c>
      <c r="I126">
        <f t="shared" si="27"/>
        <v>3.6902606252281314</v>
      </c>
      <c r="J126">
        <f t="shared" si="28"/>
        <v>3.5294982656516236</v>
      </c>
      <c r="K126">
        <f t="shared" si="28"/>
        <v>1.0773418560843637</v>
      </c>
      <c r="L126">
        <f t="shared" si="29"/>
        <v>-0.38481074468720305</v>
      </c>
      <c r="M126">
        <f t="shared" si="30"/>
        <v>-32.291459392445965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1.2073234281758514</v>
      </c>
      <c r="B127">
        <f t="shared" si="22"/>
        <v>1.2073234281758514</v>
      </c>
      <c r="C127" s="9">
        <f t="shared" si="23"/>
        <v>0.54000000000000037</v>
      </c>
      <c r="D127" s="9">
        <f t="shared" si="34"/>
        <v>2.5086060286513781</v>
      </c>
      <c r="E127" s="9">
        <f t="shared" si="34"/>
        <v>9.7403350858079705</v>
      </c>
      <c r="F127" s="9">
        <f t="shared" si="25"/>
        <v>11.085265353545992</v>
      </c>
      <c r="G127" s="10">
        <f t="shared" si="35"/>
        <v>8.6666666666666607</v>
      </c>
      <c r="H127" s="5">
        <f t="shared" si="35"/>
        <v>7.5</v>
      </c>
      <c r="I127">
        <f t="shared" si="27"/>
        <v>3.6361795662083494</v>
      </c>
      <c r="J127">
        <f t="shared" si="28"/>
        <v>3.5271894011835006</v>
      </c>
      <c r="K127">
        <f t="shared" si="28"/>
        <v>0.88359309972968791</v>
      </c>
      <c r="L127">
        <f t="shared" si="29"/>
        <v>-0.37892327347659738</v>
      </c>
      <c r="M127">
        <f t="shared" si="30"/>
        <v>-32.268923734364407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1.1861671123876731</v>
      </c>
      <c r="B128">
        <f t="shared" si="22"/>
        <v>1.1861671123876731</v>
      </c>
      <c r="C128" s="9">
        <f t="shared" si="23"/>
        <v>0.54500000000000037</v>
      </c>
      <c r="D128" s="9">
        <f t="shared" si="34"/>
        <v>2.5297623444395563</v>
      </c>
      <c r="E128" s="9">
        <f t="shared" si="34"/>
        <v>9.7450558037791293</v>
      </c>
      <c r="F128" s="9">
        <f t="shared" si="25"/>
        <v>11.122332700690489</v>
      </c>
      <c r="G128" s="10">
        <f t="shared" si="35"/>
        <v>8.6666666666666607</v>
      </c>
      <c r="H128" s="5">
        <f t="shared" si="35"/>
        <v>7.5</v>
      </c>
      <c r="I128">
        <f t="shared" si="27"/>
        <v>3.5918106326028982</v>
      </c>
      <c r="J128">
        <f t="shared" si="28"/>
        <v>3.5249158615426408</v>
      </c>
      <c r="K128">
        <f t="shared" si="28"/>
        <v>0.68997955732350147</v>
      </c>
      <c r="L128">
        <f t="shared" si="29"/>
        <v>-0.3740583591585796</v>
      </c>
      <c r="M128">
        <f t="shared" si="30"/>
        <v>-32.247219512522619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1.1650243502688822</v>
      </c>
      <c r="B129">
        <f t="shared" si="22"/>
        <v>1.1650243502688822</v>
      </c>
      <c r="C129" s="9">
        <f t="shared" si="23"/>
        <v>0.55000000000000038</v>
      </c>
      <c r="D129" s="9">
        <f t="shared" si="34"/>
        <v>2.5509051065583472</v>
      </c>
      <c r="E129" s="9">
        <f t="shared" si="34"/>
        <v>9.7486152311718453</v>
      </c>
      <c r="F129" s="9">
        <f t="shared" si="25"/>
        <v>11.158680633800291</v>
      </c>
      <c r="G129" s="10">
        <f t="shared" si="35"/>
        <v>8.6666666666666607</v>
      </c>
      <c r="H129" s="5">
        <f t="shared" si="35"/>
        <v>7.5</v>
      </c>
      <c r="I129">
        <f t="shared" si="27"/>
        <v>3.5574883125209547</v>
      </c>
      <c r="J129">
        <f t="shared" si="28"/>
        <v>3.5226715113876894</v>
      </c>
      <c r="K129">
        <f t="shared" si="28"/>
        <v>0.49649624024836575</v>
      </c>
      <c r="L129">
        <f t="shared" si="29"/>
        <v>-0.37024807299790446</v>
      </c>
      <c r="M129">
        <f t="shared" si="30"/>
        <v>-32.226183910877978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1.1438949856658702</v>
      </c>
      <c r="B130">
        <f t="shared" si="22"/>
        <v>1.1438949856658702</v>
      </c>
      <c r="C130" s="9">
        <f t="shared" si="23"/>
        <v>0.55500000000000038</v>
      </c>
      <c r="D130" s="9">
        <f t="shared" si="34"/>
        <v>2.5720344711613592</v>
      </c>
      <c r="E130" s="9">
        <f t="shared" si="34"/>
        <v>9.7510141373029402</v>
      </c>
      <c r="F130" s="9">
        <f t="shared" si="25"/>
        <v>11.194310751081723</v>
      </c>
      <c r="G130" s="10">
        <f t="shared" si="35"/>
        <v>8.6666666666666607</v>
      </c>
      <c r="H130" s="5">
        <f t="shared" si="35"/>
        <v>7.5</v>
      </c>
      <c r="I130">
        <f t="shared" si="27"/>
        <v>3.5334772817065283</v>
      </c>
      <c r="J130">
        <f t="shared" si="28"/>
        <v>3.520450022949702</v>
      </c>
      <c r="K130">
        <f t="shared" si="28"/>
        <v>0.3031391367830979</v>
      </c>
      <c r="L130">
        <f t="shared" si="29"/>
        <v>-0.36751719607907513</v>
      </c>
      <c r="M130">
        <f t="shared" si="30"/>
        <v>-32.20564619433484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1.1227789008377016</v>
      </c>
      <c r="B131">
        <f t="shared" si="22"/>
        <v>1.1227789008377016</v>
      </c>
      <c r="C131" s="9">
        <f t="shared" si="23"/>
        <v>0.56000000000000039</v>
      </c>
      <c r="D131" s="9">
        <f t="shared" si="34"/>
        <v>2.5931505559895278</v>
      </c>
      <c r="E131" s="9">
        <f t="shared" si="34"/>
        <v>9.7522532704921403</v>
      </c>
      <c r="F131" s="9">
        <f t="shared" si="25"/>
        <v>11.229224566483108</v>
      </c>
      <c r="G131" s="10">
        <f t="shared" si="35"/>
        <v>8.6666666666666607</v>
      </c>
      <c r="H131" s="5">
        <f t="shared" si="35"/>
        <v>7.5</v>
      </c>
      <c r="I131">
        <f t="shared" si="27"/>
        <v>3.5199611477403585</v>
      </c>
      <c r="J131">
        <f t="shared" si="28"/>
        <v>3.5182449197732275</v>
      </c>
      <c r="K131">
        <f t="shared" si="28"/>
        <v>0.10990525961708886</v>
      </c>
      <c r="L131">
        <f t="shared" si="29"/>
        <v>-0.36588206105681226</v>
      </c>
      <c r="M131">
        <f t="shared" si="30"/>
        <v>-32.185429665593681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1.1016760171961613</v>
      </c>
      <c r="B132">
        <f t="shared" si="22"/>
        <v>1.1016760171961613</v>
      </c>
      <c r="C132" s="9">
        <f t="shared" si="23"/>
        <v>0.56500000000000039</v>
      </c>
      <c r="D132" s="9">
        <f t="shared" si="34"/>
        <v>2.6142534396310682</v>
      </c>
      <c r="E132" s="9">
        <f t="shared" si="34"/>
        <v>9.752333364315863</v>
      </c>
      <c r="F132" s="9">
        <f t="shared" si="25"/>
        <v>11.263423514845563</v>
      </c>
      <c r="G132" s="10">
        <f t="shared" si="35"/>
        <v>8.6666666666666607</v>
      </c>
      <c r="H132" s="5">
        <f t="shared" si="35"/>
        <v>7.5</v>
      </c>
      <c r="I132">
        <f t="shared" si="27"/>
        <v>3.5170340402417928</v>
      </c>
      <c r="J132">
        <f t="shared" si="28"/>
        <v>3.5160496274068866</v>
      </c>
      <c r="K132">
        <f t="shared" si="28"/>
        <v>-8.3207318376473244E-2</v>
      </c>
      <c r="L132">
        <f t="shared" si="29"/>
        <v>-0.36534969217638352</v>
      </c>
      <c r="M132">
        <f t="shared" si="30"/>
        <v>-32.165353999124839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1.0805862957261789</v>
      </c>
      <c r="B133">
        <f t="shared" si="22"/>
        <v>1.0805862957261789</v>
      </c>
      <c r="C133" s="9">
        <f t="shared" si="23"/>
        <v>0.5700000000000004</v>
      </c>
      <c r="D133" s="9">
        <f t="shared" ref="D133:E148" si="36">D132+$C$7*(J132+J133)/2</f>
        <v>2.6353431611010505</v>
      </c>
      <c r="E133" s="9">
        <f t="shared" si="36"/>
        <v>9.7512551440336193</v>
      </c>
      <c r="F133" s="9">
        <f t="shared" si="25"/>
        <v>11.296908957689663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3.5246958546603699</v>
      </c>
      <c r="J133">
        <f t="shared" si="28"/>
        <v>3.5138575292538285</v>
      </c>
      <c r="K133">
        <f t="shared" si="28"/>
        <v>-0.27619944237122229</v>
      </c>
      <c r="L133">
        <f t="shared" si="29"/>
        <v>-0.36591732663819726</v>
      </c>
      <c r="M133">
        <f t="shared" si="30"/>
        <v>-32.145237831719122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1.0595097370625353</v>
      </c>
      <c r="B134">
        <f t="shared" si="22"/>
        <v>1.0595097370625353</v>
      </c>
      <c r="C134" s="9">
        <f t="shared" si="23"/>
        <v>0.5750000000000004</v>
      </c>
      <c r="D134" s="9">
        <f t="shared" si="36"/>
        <v>2.6564197197646942</v>
      </c>
      <c r="E134" s="9">
        <f t="shared" si="36"/>
        <v>9.7490193330984205</v>
      </c>
      <c r="F134" s="9">
        <f t="shared" si="25"/>
        <v>11.329682189601513</v>
      </c>
      <c r="G134" s="10">
        <f t="shared" si="37"/>
        <v>8.6666666666666607</v>
      </c>
      <c r="H134" s="5">
        <f t="shared" si="37"/>
        <v>7.5</v>
      </c>
      <c r="I134">
        <f t="shared" si="27"/>
        <v>3.5428516283321181</v>
      </c>
      <c r="J134">
        <f t="shared" si="28"/>
        <v>3.5116620252939992</v>
      </c>
      <c r="K134">
        <f t="shared" si="28"/>
        <v>-0.46907086936153702</v>
      </c>
      <c r="L134">
        <f t="shared" si="29"/>
        <v>-0.36757236597992099</v>
      </c>
      <c r="M134">
        <f t="shared" si="30"/>
        <v>-32.124901456910834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1.0384463812133591</v>
      </c>
      <c r="B135">
        <f t="shared" si="22"/>
        <v>1.0384463812133591</v>
      </c>
      <c r="C135" s="9">
        <f t="shared" si="23"/>
        <v>0.5800000000000004</v>
      </c>
      <c r="D135" s="9">
        <f t="shared" si="36"/>
        <v>2.6774830756138703</v>
      </c>
      <c r="E135" s="9">
        <f t="shared" si="36"/>
        <v>9.7456266596560273</v>
      </c>
      <c r="F135" s="9">
        <f t="shared" si="25"/>
        <v>11.361744445153594</v>
      </c>
      <c r="G135" s="10">
        <f t="shared" si="37"/>
        <v>8.6666666666666607</v>
      </c>
      <c r="H135" s="5">
        <f t="shared" si="37"/>
        <v>7.5</v>
      </c>
      <c r="I135">
        <f t="shared" si="27"/>
        <v>3.571315114255583</v>
      </c>
      <c r="J135">
        <f t="shared" si="28"/>
        <v>3.5094565910981195</v>
      </c>
      <c r="K135">
        <f t="shared" si="28"/>
        <v>-0.66182027810300204</v>
      </c>
      <c r="L135">
        <f t="shared" si="29"/>
        <v>-0.37029276312708309</v>
      </c>
      <c r="M135">
        <f t="shared" si="30"/>
        <v>-32.104169456976926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1.0173963069365066</v>
      </c>
      <c r="B136">
        <f t="shared" si="22"/>
        <v>1.0173963069365066</v>
      </c>
      <c r="C136" s="9">
        <f t="shared" si="23"/>
        <v>0.58500000000000041</v>
      </c>
      <c r="D136" s="9">
        <f t="shared" si="36"/>
        <v>2.6985331498907228</v>
      </c>
      <c r="E136" s="9">
        <f t="shared" si="36"/>
        <v>9.7410778629371837</v>
      </c>
      <c r="F136" s="9">
        <f t="shared" si="25"/>
        <v>11.393096906270362</v>
      </c>
      <c r="G136" s="10">
        <f t="shared" si="37"/>
        <v>8.6666666666666607</v>
      </c>
      <c r="H136" s="5">
        <f t="shared" si="37"/>
        <v>7.5</v>
      </c>
      <c r="I136">
        <f t="shared" si="27"/>
        <v>3.6098161928758294</v>
      </c>
      <c r="J136">
        <f t="shared" si="28"/>
        <v>3.5072348345193571</v>
      </c>
      <c r="K136">
        <f t="shared" si="28"/>
        <v>-0.85444529484486353</v>
      </c>
      <c r="L136">
        <f t="shared" si="29"/>
        <v>-0.37404780665816867</v>
      </c>
      <c r="M136">
        <f t="shared" si="30"/>
        <v>-32.082873114140952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0.99635963078991052</v>
      </c>
      <c r="B137">
        <f t="shared" si="22"/>
        <v>0.99635963078991052</v>
      </c>
      <c r="C137" s="9">
        <f t="shared" si="23"/>
        <v>0.59000000000000041</v>
      </c>
      <c r="D137" s="9">
        <f t="shared" si="36"/>
        <v>2.7195698260373189</v>
      </c>
      <c r="E137" s="9">
        <f t="shared" si="36"/>
        <v>9.7353736994520599</v>
      </c>
      <c r="F137" s="9">
        <f t="shared" si="25"/>
        <v>11.423740709928826</v>
      </c>
      <c r="G137" s="10">
        <f t="shared" si="37"/>
        <v>8.6666666666666607</v>
      </c>
      <c r="H137" s="5">
        <f t="shared" si="37"/>
        <v>7.5</v>
      </c>
      <c r="I137">
        <f t="shared" si="27"/>
        <v>3.6580114007252091</v>
      </c>
      <c r="J137">
        <f t="shared" si="28"/>
        <v>3.5049905476794083</v>
      </c>
      <c r="K137">
        <f t="shared" si="28"/>
        <v>-1.0469425335297093</v>
      </c>
      <c r="L137">
        <f t="shared" si="29"/>
        <v>-0.37879922649005227</v>
      </c>
      <c r="M137">
        <f t="shared" si="30"/>
        <v>-32.060852470360253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0.97533650588991083</v>
      </c>
      <c r="B138">
        <f t="shared" si="22"/>
        <v>0.97533650588991083</v>
      </c>
      <c r="C138" s="9">
        <f t="shared" si="23"/>
        <v>0.59500000000000042</v>
      </c>
      <c r="D138" s="9">
        <f t="shared" si="36"/>
        <v>2.7405929509373186</v>
      </c>
      <c r="E138" s="9">
        <f t="shared" si="36"/>
        <v>9.7285149489064153</v>
      </c>
      <c r="F138" s="9">
        <f t="shared" si="25"/>
        <v>11.453676956071586</v>
      </c>
      <c r="G138" s="10">
        <f t="shared" si="37"/>
        <v>8.6666666666666607</v>
      </c>
      <c r="H138" s="5">
        <f t="shared" si="37"/>
        <v>7.5</v>
      </c>
      <c r="I138">
        <f t="shared" si="27"/>
        <v>3.7154966154855256</v>
      </c>
      <c r="J138">
        <f t="shared" si="28"/>
        <v>3.5027177523204682</v>
      </c>
      <c r="K138">
        <f t="shared" si="28"/>
        <v>-1.2393076483518708</v>
      </c>
      <c r="L138">
        <f t="shared" si="29"/>
        <v>-0.38450252063900886</v>
      </c>
      <c r="M138">
        <f t="shared" si="30"/>
        <v>-32.037957946847754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0.9543271204213597</v>
      </c>
      <c r="B139">
        <f t="shared" si="22"/>
        <v>0.9543271204213597</v>
      </c>
      <c r="C139" s="9">
        <f t="shared" si="23"/>
        <v>0.60000000000000042</v>
      </c>
      <c r="D139" s="9">
        <f t="shared" si="36"/>
        <v>2.7616023364058697</v>
      </c>
      <c r="E139" s="9">
        <f t="shared" si="36"/>
        <v>9.7205024197732612</v>
      </c>
      <c r="F139" s="9">
        <f t="shared" si="25"/>
        <v>11.482906715605573</v>
      </c>
      <c r="G139" s="10">
        <f t="shared" si="37"/>
        <v>8.6666666666666607</v>
      </c>
      <c r="H139" s="5">
        <f t="shared" si="37"/>
        <v>7.5</v>
      </c>
      <c r="I139">
        <f t="shared" si="27"/>
        <v>3.7818208470493047</v>
      </c>
      <c r="J139">
        <f t="shared" si="28"/>
        <v>3.500410737196634</v>
      </c>
      <c r="K139">
        <f t="shared" si="28"/>
        <v>-1.4315353960329573</v>
      </c>
      <c r="L139">
        <f t="shared" si="29"/>
        <v>-0.39110839370922806</v>
      </c>
      <c r="M139">
        <f t="shared" si="30"/>
        <v>-32.014051482150137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0.93333169594926657</v>
      </c>
      <c r="B140">
        <f t="shared" si="22"/>
        <v>0.93333169594926657</v>
      </c>
      <c r="C140" s="9">
        <f t="shared" si="23"/>
        <v>0.60500000000000043</v>
      </c>
      <c r="D140" s="9">
        <f t="shared" si="36"/>
        <v>2.7825977608779628</v>
      </c>
      <c r="E140" s="9">
        <f t="shared" si="36"/>
        <v>9.7113369544703847</v>
      </c>
      <c r="F140" s="9">
        <f t="shared" si="25"/>
        <v>11.511431038363135</v>
      </c>
      <c r="G140" s="10">
        <f t="shared" si="37"/>
        <v>8.6666666666666607</v>
      </c>
      <c r="H140" s="5">
        <f t="shared" si="37"/>
        <v>7.5</v>
      </c>
      <c r="I140">
        <f t="shared" si="27"/>
        <v>3.8565001363702773</v>
      </c>
      <c r="J140">
        <f t="shared" si="28"/>
        <v>3.4980640868343786</v>
      </c>
      <c r="K140">
        <f t="shared" si="28"/>
        <v>-1.6236197049258581</v>
      </c>
      <c r="L140">
        <f t="shared" si="29"/>
        <v>-0.39856420350627747</v>
      </c>
      <c r="M140">
        <f t="shared" si="30"/>
        <v>-31.989007192999573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0.91235048558392329</v>
      </c>
      <c r="B141">
        <f t="shared" si="22"/>
        <v>0.91235048558392329</v>
      </c>
      <c r="C141" s="9">
        <f t="shared" si="23"/>
        <v>0.61000000000000043</v>
      </c>
      <c r="D141" s="9">
        <f t="shared" si="36"/>
        <v>2.8035789712433061</v>
      </c>
      <c r="E141" s="9">
        <f t="shared" si="36"/>
        <v>9.7010194341113554</v>
      </c>
      <c r="F141" s="9">
        <f t="shared" si="25"/>
        <v>11.539250960912423</v>
      </c>
      <c r="G141" s="10">
        <f t="shared" si="37"/>
        <v>8.6666666666666607</v>
      </c>
      <c r="H141" s="5">
        <f t="shared" si="37"/>
        <v>7.5</v>
      </c>
      <c r="I141">
        <f t="shared" si="27"/>
        <v>3.939030724554716</v>
      </c>
      <c r="J141">
        <f t="shared" si="28"/>
        <v>3.4956727016133411</v>
      </c>
      <c r="K141">
        <f t="shared" si="28"/>
        <v>-1.8155537480838555</v>
      </c>
      <c r="L141">
        <f t="shared" si="29"/>
        <v>-0.40681532911564389</v>
      </c>
      <c r="M141">
        <f t="shared" si="30"/>
        <v>-31.962711598996954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0.89138377205016717</v>
      </c>
      <c r="B142">
        <f t="shared" si="22"/>
        <v>0.89138377205016717</v>
      </c>
      <c r="C142" s="9">
        <f t="shared" si="23"/>
        <v>0.61500000000000044</v>
      </c>
      <c r="D142" s="9">
        <f t="shared" si="36"/>
        <v>2.8245456847770622</v>
      </c>
      <c r="E142" s="9">
        <f t="shared" si="36"/>
        <v>9.6895507828140701</v>
      </c>
      <c r="F142" s="9">
        <f t="shared" si="25"/>
        <v>11.566367514119335</v>
      </c>
      <c r="G142" s="10">
        <f t="shared" si="37"/>
        <v>8.6666666666666607</v>
      </c>
      <c r="H142" s="5">
        <f t="shared" si="37"/>
        <v>7.5</v>
      </c>
      <c r="I142">
        <f t="shared" si="27"/>
        <v>4.0289008768821555</v>
      </c>
      <c r="J142">
        <f t="shared" si="28"/>
        <v>3.4932318096386474</v>
      </c>
      <c r="K142">
        <f t="shared" si="28"/>
        <v>-2.007330017677837</v>
      </c>
      <c r="L142">
        <f t="shared" si="29"/>
        <v>-0.41580639703412314</v>
      </c>
      <c r="M142">
        <f t="shared" si="30"/>
        <v>-31.935063477091315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0.8704318657074821</v>
      </c>
      <c r="B143">
        <f t="shared" si="22"/>
        <v>0.8704318657074821</v>
      </c>
      <c r="C143" s="9">
        <f t="shared" si="23"/>
        <v>0.62000000000000044</v>
      </c>
      <c r="D143" s="9">
        <f t="shared" si="36"/>
        <v>2.8454975911197473</v>
      </c>
      <c r="E143" s="9">
        <f t="shared" si="36"/>
        <v>9.6769319715654163</v>
      </c>
      <c r="F143" s="9">
        <f t="shared" si="25"/>
        <v>11.592781730381407</v>
      </c>
      <c r="G143" s="10">
        <f t="shared" si="37"/>
        <v>8.6666666666666607</v>
      </c>
      <c r="H143" s="5">
        <f t="shared" si="37"/>
        <v>7.5</v>
      </c>
      <c r="I143">
        <f t="shared" si="27"/>
        <v>4.1256009839573133</v>
      </c>
      <c r="J143">
        <f t="shared" si="28"/>
        <v>3.4907369712564429</v>
      </c>
      <c r="K143">
        <f t="shared" si="28"/>
        <v>-2.198940398540385</v>
      </c>
      <c r="L143">
        <f t="shared" si="29"/>
        <v>-0.42548232668407643</v>
      </c>
      <c r="M143">
        <f t="shared" si="30"/>
        <v>-31.905973424318528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0.84949510256182359</v>
      </c>
      <c r="B144">
        <f t="shared" si="22"/>
        <v>0.84949510256182359</v>
      </c>
      <c r="C144" s="9">
        <f t="shared" si="23"/>
        <v>0.62500000000000044</v>
      </c>
      <c r="D144" s="9">
        <f t="shared" si="36"/>
        <v>2.8664343542654058</v>
      </c>
      <c r="E144" s="9">
        <f t="shared" si="36"/>
        <v>9.6631640216525359</v>
      </c>
      <c r="F144" s="9">
        <f t="shared" si="25"/>
        <v>11.618494650473419</v>
      </c>
      <c r="G144" s="10">
        <f t="shared" si="37"/>
        <v>8.6666666666666607</v>
      </c>
      <c r="H144" s="5">
        <f t="shared" si="37"/>
        <v>7.5</v>
      </c>
      <c r="I144">
        <f t="shared" si="27"/>
        <v>4.2286317788963439</v>
      </c>
      <c r="J144">
        <f t="shared" si="28"/>
        <v>3.4881840772963386</v>
      </c>
      <c r="K144">
        <f t="shared" si="28"/>
        <v>-2.3903762390862964</v>
      </c>
      <c r="L144">
        <f t="shared" si="29"/>
        <v>-0.43578917914380022</v>
      </c>
      <c r="M144">
        <f t="shared" si="30"/>
        <v>-31.875363209052981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0.82857384230327025</v>
      </c>
      <c r="B145">
        <f t="shared" si="22"/>
        <v>0.82857384230327025</v>
      </c>
      <c r="C145" s="9">
        <f t="shared" si="23"/>
        <v>0.63000000000000045</v>
      </c>
      <c r="D145" s="9">
        <f t="shared" si="36"/>
        <v>2.8873556145239592</v>
      </c>
      <c r="E145" s="9">
        <f t="shared" si="36"/>
        <v>9.6482480076802553</v>
      </c>
      <c r="F145" s="9">
        <f t="shared" si="25"/>
        <v>11.643507329963043</v>
      </c>
      <c r="G145" s="10">
        <f t="shared" si="37"/>
        <v>8.6666666666666607</v>
      </c>
      <c r="H145" s="5">
        <f t="shared" si="37"/>
        <v>7.5</v>
      </c>
      <c r="I145">
        <f t="shared" si="27"/>
        <v>4.3375106835393638</v>
      </c>
      <c r="J145">
        <f t="shared" si="28"/>
        <v>3.485569342221476</v>
      </c>
      <c r="K145">
        <f t="shared" si="28"/>
        <v>-2.5816284183406144</v>
      </c>
      <c r="L145">
        <f t="shared" si="29"/>
        <v>-0.44667481095000139</v>
      </c>
      <c r="M145">
        <f t="shared" si="30"/>
        <v>-31.843164984974734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0.80766846639653833</v>
      </c>
      <c r="B146">
        <f t="shared" si="22"/>
        <v>0.80766846639653833</v>
      </c>
      <c r="C146" s="9">
        <f t="shared" si="23"/>
        <v>0.63500000000000045</v>
      </c>
      <c r="D146" s="9">
        <f t="shared" si="36"/>
        <v>2.9082609904306911</v>
      </c>
      <c r="E146" s="9">
        <f t="shared" si="36"/>
        <v>9.6321850602004826</v>
      </c>
      <c r="F146" s="9">
        <f t="shared" si="25"/>
        <v>11.667820845172013</v>
      </c>
      <c r="G146" s="10">
        <f t="shared" si="37"/>
        <v>8.6666666666666607</v>
      </c>
      <c r="H146" s="5">
        <f t="shared" si="37"/>
        <v>7.5</v>
      </c>
      <c r="I146">
        <f t="shared" si="27"/>
        <v>4.4517764199971861</v>
      </c>
      <c r="J146">
        <f t="shared" si="28"/>
        <v>3.4828892933557758</v>
      </c>
      <c r="K146">
        <f t="shared" si="28"/>
        <v>-2.7726874082504627</v>
      </c>
      <c r="L146">
        <f t="shared" si="29"/>
        <v>-0.4580893475469745</v>
      </c>
      <c r="M146">
        <f t="shared" si="30"/>
        <v>-31.809320431166107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0.78677937624465955</v>
      </c>
      <c r="B147">
        <f t="shared" si="22"/>
        <v>0.78677937624465955</v>
      </c>
      <c r="C147" s="9">
        <f t="shared" si="23"/>
        <v>0.64000000000000046</v>
      </c>
      <c r="D147" s="9">
        <f t="shared" si="36"/>
        <v>2.9291500805825699</v>
      </c>
      <c r="E147" s="9">
        <f t="shared" si="36"/>
        <v>9.6149763679832194</v>
      </c>
      <c r="F147" s="9">
        <f t="shared" si="25"/>
        <v>11.691436298672699</v>
      </c>
      <c r="G147" s="10">
        <f t="shared" si="37"/>
        <v>8.6666666666666607</v>
      </c>
      <c r="H147" s="5">
        <f t="shared" si="37"/>
        <v>7.5</v>
      </c>
      <c r="I147">
        <f t="shared" si="27"/>
        <v>4.5709920984581052</v>
      </c>
      <c r="J147">
        <f t="shared" si="28"/>
        <v>3.4801407572704939</v>
      </c>
      <c r="K147">
        <f t="shared" si="28"/>
        <v>-2.9635433308374592</v>
      </c>
      <c r="L147">
        <f t="shared" si="29"/>
        <v>-0.46998549860725147</v>
      </c>
      <c r="M147">
        <f t="shared" si="30"/>
        <v>-31.773779868938334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0.76590699144001162</v>
      </c>
      <c r="B148">
        <f t="shared" si="22"/>
        <v>0.76590699144001162</v>
      </c>
      <c r="C148" s="9">
        <f t="shared" si="23"/>
        <v>0.64500000000000046</v>
      </c>
      <c r="D148" s="9">
        <f t="shared" si="36"/>
        <v>2.9500224653872178</v>
      </c>
      <c r="E148" s="9">
        <f t="shared" si="36"/>
        <v>9.5966231799605541</v>
      </c>
      <c r="F148" s="9">
        <f t="shared" si="25"/>
        <v>11.714354824321912</v>
      </c>
      <c r="G148" s="10">
        <f t="shared" si="37"/>
        <v>8.6666666666666607</v>
      </c>
      <c r="H148" s="5">
        <f t="shared" si="37"/>
        <v>7.5</v>
      </c>
      <c r="I148">
        <f t="shared" si="27"/>
        <v>4.6947470262047339</v>
      </c>
      <c r="J148">
        <f t="shared" si="28"/>
        <v>3.4773208442788506</v>
      </c>
      <c r="K148">
        <f t="shared" si="28"/>
        <v>-3.1541860100510895</v>
      </c>
      <c r="L148">
        <f t="shared" si="29"/>
        <v>-0.48231874088646975</v>
      </c>
      <c r="M148">
        <f t="shared" si="30"/>
        <v>-31.736501393165213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0.74505174811167452</v>
      </c>
      <c r="B149">
        <f t="shared" ref="B149:B212" si="41">ABS(D149-$D$11)</f>
        <v>0.74505174811167452</v>
      </c>
      <c r="C149" s="9">
        <f t="shared" ref="C149:C212" si="42">C148+_dt</f>
        <v>0.65000000000000047</v>
      </c>
      <c r="D149" s="9">
        <f t="shared" ref="D149:E164" si="43">D148+$C$7*(J148+J149)/2</f>
        <v>2.9708777087155549</v>
      </c>
      <c r="E149" s="9">
        <f t="shared" si="43"/>
        <v>9.5771268068751709</v>
      </c>
      <c r="F149" s="9">
        <f t="shared" ref="F149:F212" si="44">$O$1*D149^2+$O$2*D149+$O$3</f>
        <v>11.736577591843012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4.8226574866793168</v>
      </c>
      <c r="J149">
        <f t="shared" ref="J149:K212" si="47">J148+L148*$C$7</f>
        <v>3.4744269318335319</v>
      </c>
      <c r="K149">
        <f t="shared" si="47"/>
        <v>-3.3446050184100806</v>
      </c>
      <c r="L149">
        <f t="shared" ref="L149:L212" si="48">-$C$15*I149*J149</f>
        <v>-0.49504739459577035</v>
      </c>
      <c r="M149">
        <f t="shared" ref="M149:M212" si="49">-$C$6-$C$15*I149*K149</f>
        <v>-31.69745004433808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0.72421409737377607</v>
      </c>
      <c r="B150">
        <f t="shared" si="41"/>
        <v>0.72421409737377607</v>
      </c>
      <c r="C150" s="9">
        <f t="shared" si="42"/>
        <v>0.65500000000000047</v>
      </c>
      <c r="D150" s="9">
        <f t="shared" si="43"/>
        <v>2.9917153594534533</v>
      </c>
      <c r="E150" s="9">
        <f t="shared" si="43"/>
        <v>9.5564886226639132</v>
      </c>
      <c r="F150" s="9">
        <f t="shared" si="44"/>
        <v>11.75810581097382</v>
      </c>
      <c r="G150" s="10">
        <f t="shared" si="45"/>
        <v>8.6666666666666607</v>
      </c>
      <c r="H150" s="5">
        <f t="shared" si="45"/>
        <v>7.5</v>
      </c>
      <c r="I150">
        <f t="shared" si="46"/>
        <v>4.954366721438161</v>
      </c>
      <c r="J150">
        <f t="shared" si="47"/>
        <v>3.4714566474659572</v>
      </c>
      <c r="K150">
        <f t="shared" si="47"/>
        <v>-3.5347897186761092</v>
      </c>
      <c r="L150">
        <f t="shared" si="48"/>
        <v>-0.50813261754652617</v>
      </c>
      <c r="M150">
        <f t="shared" si="49"/>
        <v>-31.656597037892276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0.70339450387609626</v>
      </c>
      <c r="B151">
        <f t="shared" si="41"/>
        <v>0.70339450387609626</v>
      </c>
      <c r="C151" s="9">
        <f t="shared" si="42"/>
        <v>0.66000000000000048</v>
      </c>
      <c r="D151" s="9">
        <f t="shared" si="43"/>
        <v>3.0125349529511332</v>
      </c>
      <c r="E151" s="9">
        <f t="shared" si="43"/>
        <v>9.5347100656051751</v>
      </c>
      <c r="F151" s="9">
        <f t="shared" si="44"/>
        <v>11.778940735202674</v>
      </c>
      <c r="G151" s="10">
        <f t="shared" si="45"/>
        <v>8.6666666666666607</v>
      </c>
      <c r="H151" s="5">
        <f t="shared" si="45"/>
        <v>7.5</v>
      </c>
      <c r="I151">
        <f t="shared" si="46"/>
        <v>5.0895443205815507</v>
      </c>
      <c r="J151">
        <f t="shared" si="47"/>
        <v>3.468407851760678</v>
      </c>
      <c r="K151">
        <f t="shared" si="47"/>
        <v>-3.724729300903463</v>
      </c>
      <c r="L151">
        <f t="shared" si="48"/>
        <v>-0.52153833844128394</v>
      </c>
      <c r="M151">
        <f t="shared" si="49"/>
        <v>-31.613919059763795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0.68259344445562409</v>
      </c>
      <c r="B152">
        <f t="shared" si="41"/>
        <v>0.68259344445562409</v>
      </c>
      <c r="C152" s="9">
        <f t="shared" si="42"/>
        <v>0.66500000000000048</v>
      </c>
      <c r="D152" s="9">
        <f t="shared" si="43"/>
        <v>3.0333360123716053</v>
      </c>
      <c r="E152" s="9">
        <f t="shared" si="43"/>
        <v>9.5117926392566794</v>
      </c>
      <c r="F152" s="9">
        <f t="shared" si="44"/>
        <v>11.799083665117482</v>
      </c>
      <c r="G152" s="10">
        <f t="shared" si="45"/>
        <v>8.6666666666666607</v>
      </c>
      <c r="H152" s="5">
        <f t="shared" si="45"/>
        <v>7.5</v>
      </c>
      <c r="I152">
        <f t="shared" si="46"/>
        <v>5.2278851952301819</v>
      </c>
      <c r="J152">
        <f t="shared" si="47"/>
        <v>3.4652786217300302</v>
      </c>
      <c r="K152">
        <f t="shared" si="47"/>
        <v>-3.9144128152620459</v>
      </c>
      <c r="L152">
        <f t="shared" si="48"/>
        <v>-0.53523114732448052</v>
      </c>
      <c r="M152">
        <f t="shared" si="49"/>
        <v>-31.569397631498855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0.66181140688589579</v>
      </c>
      <c r="B153">
        <f t="shared" si="41"/>
        <v>0.66181140688589579</v>
      </c>
      <c r="C153" s="9">
        <f t="shared" si="42"/>
        <v>0.67000000000000048</v>
      </c>
      <c r="D153" s="9">
        <f t="shared" si="43"/>
        <v>3.0541180499413336</v>
      </c>
      <c r="E153" s="9">
        <f t="shared" si="43"/>
        <v>9.4877379132077397</v>
      </c>
      <c r="F153" s="9">
        <f t="shared" si="44"/>
        <v>11.818535951394107</v>
      </c>
      <c r="G153" s="10">
        <f t="shared" si="45"/>
        <v>8.6666666666666607</v>
      </c>
      <c r="H153" s="5">
        <f t="shared" si="45"/>
        <v>7.5</v>
      </c>
      <c r="I153">
        <f t="shared" si="46"/>
        <v>5.3691082732604691</v>
      </c>
      <c r="J153">
        <f t="shared" si="47"/>
        <v>3.4620672348460833</v>
      </c>
      <c r="K153">
        <f t="shared" si="47"/>
        <v>-4.1038292010510391</v>
      </c>
      <c r="L153">
        <f t="shared" si="48"/>
        <v>-0.549180157823004</v>
      </c>
      <c r="M153">
        <f t="shared" si="49"/>
        <v>-31.523018544288306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0.64104888871966015</v>
      </c>
      <c r="B154">
        <f t="shared" si="41"/>
        <v>0.64104888871966015</v>
      </c>
      <c r="C154" s="9">
        <f t="shared" si="42"/>
        <v>0.67500000000000049</v>
      </c>
      <c r="D154" s="9">
        <f t="shared" si="43"/>
        <v>3.0748805681075693</v>
      </c>
      <c r="E154" s="9">
        <f t="shared" si="43"/>
        <v>9.4625475236676362</v>
      </c>
      <c r="F154" s="9">
        <f t="shared" si="44"/>
        <v>11.837298997450581</v>
      </c>
      <c r="G154" s="10">
        <f t="shared" si="45"/>
        <v>8.6666666666666607</v>
      </c>
      <c r="H154" s="5">
        <f t="shared" si="45"/>
        <v>7.5</v>
      </c>
      <c r="I154">
        <f t="shared" si="46"/>
        <v>5.5129550294926579</v>
      </c>
      <c r="J154">
        <f t="shared" si="47"/>
        <v>3.4587721538991452</v>
      </c>
      <c r="K154">
        <f t="shared" si="47"/>
        <v>-4.2929673123167689</v>
      </c>
      <c r="L154">
        <f t="shared" si="48"/>
        <v>-0.56335685267593694</v>
      </c>
      <c r="M154">
        <f t="shared" si="49"/>
        <v>-31.474771358708594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0.62030639621961337</v>
      </c>
      <c r="B155">
        <f t="shared" si="41"/>
        <v>0.62030639621961337</v>
      </c>
      <c r="C155" s="9">
        <f t="shared" si="42"/>
        <v>0.68000000000000049</v>
      </c>
      <c r="D155" s="9">
        <f t="shared" si="43"/>
        <v>3.0956230606076161</v>
      </c>
      <c r="E155" s="9">
        <f t="shared" si="43"/>
        <v>9.4362231739092781</v>
      </c>
      <c r="F155" s="9">
        <f t="shared" si="44"/>
        <v>11.855374261793354</v>
      </c>
      <c r="G155" s="10">
        <f t="shared" si="45"/>
        <v>8.6666666666666607</v>
      </c>
      <c r="H155" s="5">
        <f t="shared" si="45"/>
        <v>7.5</v>
      </c>
      <c r="I155">
        <f t="shared" si="46"/>
        <v>5.6591879352295216</v>
      </c>
      <c r="J155">
        <f t="shared" si="47"/>
        <v>3.4553920127830895</v>
      </c>
      <c r="K155">
        <f t="shared" si="47"/>
        <v>-4.4818159404690201</v>
      </c>
      <c r="L155">
        <f t="shared" si="48"/>
        <v>-0.57773492131577275</v>
      </c>
      <c r="M155">
        <f t="shared" si="49"/>
        <v>-31.424648965402586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0.5995844433714983</v>
      </c>
      <c r="B156">
        <f t="shared" si="41"/>
        <v>0.5995844433714983</v>
      </c>
      <c r="C156" s="9">
        <f t="shared" si="42"/>
        <v>0.6850000000000005</v>
      </c>
      <c r="D156" s="9">
        <f t="shared" si="43"/>
        <v>3.1163450134557311</v>
      </c>
      <c r="E156" s="9">
        <f t="shared" si="43"/>
        <v>9.4087666345850867</v>
      </c>
      <c r="F156" s="9">
        <f t="shared" si="44"/>
        <v>11.872763260080454</v>
      </c>
      <c r="G156" s="10">
        <f t="shared" si="45"/>
        <v>8.6666666666666607</v>
      </c>
      <c r="H156" s="5">
        <f t="shared" si="45"/>
        <v>7.5</v>
      </c>
      <c r="I156">
        <f t="shared" si="46"/>
        <v>5.8075888899599226</v>
      </c>
      <c r="J156">
        <f t="shared" si="47"/>
        <v>3.4519256032551948</v>
      </c>
      <c r="K156">
        <f t="shared" si="47"/>
        <v>-4.670363834261436</v>
      </c>
      <c r="L156">
        <f t="shared" si="48"/>
        <v>-0.59229009596878024</v>
      </c>
      <c r="M156">
        <f t="shared" si="49"/>
        <v>-31.372647201146147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0.57888355097369448</v>
      </c>
      <c r="B157">
        <f t="shared" si="41"/>
        <v>0.57888355097369448</v>
      </c>
      <c r="C157" s="9">
        <f t="shared" si="42"/>
        <v>0.6900000000000005</v>
      </c>
      <c r="D157" s="9">
        <f t="shared" si="43"/>
        <v>3.1370459058535349</v>
      </c>
      <c r="E157" s="9">
        <f t="shared" si="43"/>
        <v>9.3801797439298973</v>
      </c>
      <c r="F157" s="9">
        <f t="shared" si="44"/>
        <v>11.889467566925379</v>
      </c>
      <c r="G157" s="10">
        <f t="shared" si="45"/>
        <v>8.6666666666666607</v>
      </c>
      <c r="H157" s="5">
        <f t="shared" si="45"/>
        <v>7.5</v>
      </c>
      <c r="I157">
        <f t="shared" si="46"/>
        <v>5.9579576801033118</v>
      </c>
      <c r="J157">
        <f t="shared" si="47"/>
        <v>3.448371862679382</v>
      </c>
      <c r="K157">
        <f t="shared" si="47"/>
        <v>-4.8585997174683131</v>
      </c>
      <c r="L157">
        <f t="shared" si="48"/>
        <v>-0.60699999088127554</v>
      </c>
      <c r="M157">
        <f t="shared" si="49"/>
        <v>-31.31876451448959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0.55820424579745387</v>
      </c>
      <c r="B158">
        <f t="shared" si="41"/>
        <v>0.55820424579745387</v>
      </c>
      <c r="C158" s="9">
        <f t="shared" si="42"/>
        <v>0.69500000000000051</v>
      </c>
      <c r="D158" s="9">
        <f t="shared" si="43"/>
        <v>3.1577252110297755</v>
      </c>
      <c r="E158" s="9">
        <f t="shared" si="43"/>
        <v>9.3504644078638268</v>
      </c>
      <c r="F158" s="9">
        <f t="shared" si="44"/>
        <v>11.905488817463791</v>
      </c>
      <c r="G158" s="10">
        <f t="shared" si="45"/>
        <v>8.6666666666666607</v>
      </c>
      <c r="H158" s="5">
        <f t="shared" si="45"/>
        <v>7.5</v>
      </c>
      <c r="I158">
        <f t="shared" si="46"/>
        <v>6.1101104955016643</v>
      </c>
      <c r="J158">
        <f t="shared" si="47"/>
        <v>3.4447298627340945</v>
      </c>
      <c r="K158">
        <f t="shared" si="47"/>
        <v>-5.0465123045552502</v>
      </c>
      <c r="L158">
        <f t="shared" si="48"/>
        <v>-0.62184394781092656</v>
      </c>
      <c r="M158">
        <f t="shared" si="49"/>
        <v>-31.263001675257549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0.53754705981210993</v>
      </c>
      <c r="B159">
        <f t="shared" si="41"/>
        <v>0.53754705981210993</v>
      </c>
      <c r="C159" s="9">
        <f t="shared" si="42"/>
        <v>0.70000000000000051</v>
      </c>
      <c r="D159" s="9">
        <f t="shared" si="43"/>
        <v>3.1783823970151195</v>
      </c>
      <c r="E159" s="9">
        <f t="shared" si="43"/>
        <v>9.3196226000063405</v>
      </c>
      <c r="F159" s="9">
        <f t="shared" si="44"/>
        <v>11.920828708703397</v>
      </c>
      <c r="G159" s="10">
        <f t="shared" si="45"/>
        <v>8.6666666666666607</v>
      </c>
      <c r="H159" s="5">
        <f t="shared" si="45"/>
        <v>7.5</v>
      </c>
      <c r="I159">
        <f t="shared" si="46"/>
        <v>6.2638785234473655</v>
      </c>
      <c r="J159">
        <f t="shared" si="47"/>
        <v>3.4409987990472288</v>
      </c>
      <c r="K159">
        <f t="shared" si="47"/>
        <v>-5.2340903146067959</v>
      </c>
      <c r="L159">
        <f t="shared" si="48"/>
        <v>-0.63680288979324617</v>
      </c>
      <c r="M159">
        <f t="shared" si="49"/>
        <v>-31.205361522502322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0.51691252946984267</v>
      </c>
      <c r="B160">
        <f t="shared" si="41"/>
        <v>0.51691252946984267</v>
      </c>
      <c r="C160" s="9">
        <f t="shared" si="42"/>
        <v>0.70500000000000052</v>
      </c>
      <c r="D160" s="9">
        <f t="shared" si="43"/>
        <v>3.1990169273573867</v>
      </c>
      <c r="E160" s="9">
        <f t="shared" si="43"/>
        <v>9.2876563616112939</v>
      </c>
      <c r="F160" s="9">
        <f t="shared" si="44"/>
        <v>11.935489000675943</v>
      </c>
      <c r="G160" s="10">
        <f t="shared" si="45"/>
        <v>8.6666666666666607</v>
      </c>
      <c r="H160" s="5">
        <f t="shared" si="45"/>
        <v>7.5</v>
      </c>
      <c r="I160">
        <f t="shared" si="46"/>
        <v>6.4191066318192576</v>
      </c>
      <c r="J160">
        <f t="shared" si="47"/>
        <v>3.4371779817084693</v>
      </c>
      <c r="K160">
        <f t="shared" si="47"/>
        <v>-5.4213224837418101</v>
      </c>
      <c r="L160">
        <f t="shared" si="48"/>
        <v>-0.6518591843453766</v>
      </c>
      <c r="M160">
        <f t="shared" si="49"/>
        <v>-31.145848745938775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0.49630119504490988</v>
      </c>
      <c r="B161">
        <f t="shared" si="41"/>
        <v>0.49630119504490988</v>
      </c>
      <c r="C161" s="9">
        <f t="shared" si="42"/>
        <v>0.71000000000000052</v>
      </c>
      <c r="D161" s="9">
        <f t="shared" si="43"/>
        <v>3.2196282617823195</v>
      </c>
      <c r="E161" s="9">
        <f t="shared" si="43"/>
        <v>9.254567801431417</v>
      </c>
      <c r="F161" s="9">
        <f t="shared" si="44"/>
        <v>11.949471517408323</v>
      </c>
      <c r="G161" s="10">
        <f t="shared" si="45"/>
        <v>8.6666666666666607</v>
      </c>
      <c r="H161" s="5">
        <f t="shared" si="45"/>
        <v>7.5</v>
      </c>
      <c r="I161">
        <f t="shared" si="46"/>
        <v>6.5756521468626747</v>
      </c>
      <c r="J161">
        <f t="shared" si="47"/>
        <v>3.4332668266023969</v>
      </c>
      <c r="K161">
        <f t="shared" si="47"/>
        <v>-5.6081975762174432</v>
      </c>
      <c r="L161">
        <f t="shared" si="48"/>
        <v>-0.66699651664754633</v>
      </c>
      <c r="M161">
        <f t="shared" si="49"/>
        <v>-31.084469696376601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0.475713600022595</v>
      </c>
      <c r="B162">
        <f t="shared" si="41"/>
        <v>0.475713600022595</v>
      </c>
      <c r="C162" s="9">
        <f t="shared" si="42"/>
        <v>0.71500000000000052</v>
      </c>
      <c r="D162" s="9">
        <f t="shared" si="43"/>
        <v>3.2402158568046344</v>
      </c>
      <c r="E162" s="9">
        <f t="shared" si="43"/>
        <v>9.2203590955195782</v>
      </c>
      <c r="F162" s="9">
        <f t="shared" si="44"/>
        <v>11.962778147728518</v>
      </c>
      <c r="G162" s="10">
        <f t="shared" si="45"/>
        <v>8.6666666666666607</v>
      </c>
      <c r="H162" s="5">
        <f t="shared" si="45"/>
        <v>7.5</v>
      </c>
      <c r="I162">
        <f t="shared" si="46"/>
        <v>6.7333837268304633</v>
      </c>
      <c r="J162">
        <f t="shared" si="47"/>
        <v>3.4292648475025116</v>
      </c>
      <c r="K162">
        <f t="shared" si="47"/>
        <v>-5.7947043943957031</v>
      </c>
      <c r="L162">
        <f t="shared" si="48"/>
        <v>-0.6821997727989163</v>
      </c>
      <c r="M162">
        <f t="shared" si="49"/>
        <v>-31.021232221164645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0.45515029053349032</v>
      </c>
      <c r="B163">
        <f t="shared" si="41"/>
        <v>0.45515029053349032</v>
      </c>
      <c r="C163" s="9">
        <f t="shared" si="42"/>
        <v>0.72000000000000053</v>
      </c>
      <c r="D163" s="9">
        <f t="shared" si="43"/>
        <v>3.2607791662937391</v>
      </c>
      <c r="E163" s="9">
        <f t="shared" si="43"/>
        <v>9.1850324869732223</v>
      </c>
      <c r="F163" s="9">
        <f t="shared" si="44"/>
        <v>11.975410845920472</v>
      </c>
      <c r="G163" s="10">
        <f t="shared" si="45"/>
        <v>8.6666666666666607</v>
      </c>
      <c r="H163" s="5">
        <f t="shared" si="45"/>
        <v>7.5</v>
      </c>
      <c r="I163">
        <f t="shared" si="46"/>
        <v>6.8921803297090038</v>
      </c>
      <c r="J163">
        <f t="shared" si="47"/>
        <v>3.4251716488657182</v>
      </c>
      <c r="K163">
        <f t="shared" si="47"/>
        <v>-5.9808317877226909</v>
      </c>
      <c r="L163">
        <f t="shared" si="48"/>
        <v>-0.69745493293813143</v>
      </c>
      <c r="M163">
        <f t="shared" si="49"/>
        <v>-30.956145521144389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0.43461181482908895</v>
      </c>
      <c r="B164">
        <f t="shared" si="41"/>
        <v>0.43461181482908895</v>
      </c>
      <c r="C164" s="9">
        <f t="shared" si="42"/>
        <v>0.72500000000000053</v>
      </c>
      <c r="D164" s="9">
        <f t="shared" si="43"/>
        <v>3.2813176419981405</v>
      </c>
      <c r="E164" s="9">
        <f t="shared" si="43"/>
        <v>9.1485902856275061</v>
      </c>
      <c r="F164" s="9">
        <f t="shared" si="44"/>
        <v>11.98737163224072</v>
      </c>
      <c r="G164" s="10">
        <f t="shared" si="45"/>
        <v>8.6666666666666607</v>
      </c>
      <c r="H164" s="5">
        <f t="shared" si="45"/>
        <v>7.5</v>
      </c>
      <c r="I164">
        <f t="shared" si="46"/>
        <v>7.0519302712644052</v>
      </c>
      <c r="J164">
        <f t="shared" si="47"/>
        <v>3.4209869192680893</v>
      </c>
      <c r="K164">
        <f t="shared" si="47"/>
        <v>-6.1665686608495571</v>
      </c>
      <c r="L164">
        <f t="shared" si="48"/>
        <v>-0.712748973816274</v>
      </c>
      <c r="M164">
        <f t="shared" si="49"/>
        <v>-30.88922002605948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0.41409872279500926</v>
      </c>
      <c r="B165">
        <f t="shared" si="41"/>
        <v>0.41409872279500926</v>
      </c>
      <c r="C165" s="9">
        <f t="shared" si="42"/>
        <v>0.73000000000000054</v>
      </c>
      <c r="D165" s="9">
        <f t="shared" ref="D165:E180" si="51">D164+$C$7*(J164+J165)/2</f>
        <v>3.3018307340322202</v>
      </c>
      <c r="E165" s="9">
        <f t="shared" si="51"/>
        <v>9.1110348677019388</v>
      </c>
      <c r="F165" s="9">
        <f t="shared" si="44"/>
        <v>11.998662593308307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7.2125303684024766</v>
      </c>
      <c r="J165">
        <f t="shared" si="47"/>
        <v>3.4167104254251917</v>
      </c>
      <c r="K165">
        <f t="shared" si="47"/>
        <v>-6.3519039810059139</v>
      </c>
      <c r="L165">
        <f t="shared" si="48"/>
        <v>-0.72806978028441116</v>
      </c>
      <c r="M165">
        <f t="shared" si="49"/>
        <v>-30.82046728577733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0.39361156549850307</v>
      </c>
      <c r="B166">
        <f t="shared" si="41"/>
        <v>0.39361156549850307</v>
      </c>
      <c r="C166" s="9">
        <f t="shared" si="42"/>
        <v>0.73500000000000054</v>
      </c>
      <c r="D166" s="9">
        <f t="shared" si="51"/>
        <v>3.3223178913287263</v>
      </c>
      <c r="E166" s="9">
        <f t="shared" si="51"/>
        <v>9.0723686754047588</v>
      </c>
      <c r="F166" s="9">
        <f t="shared" si="44"/>
        <v>12.009285882378464</v>
      </c>
      <c r="G166" s="10">
        <f t="shared" si="52"/>
        <v>8.6666666666666607</v>
      </c>
      <c r="H166" s="5">
        <f t="shared" si="52"/>
        <v>7.5</v>
      </c>
      <c r="I166">
        <f t="shared" si="46"/>
        <v>7.3738851621398691</v>
      </c>
      <c r="J166">
        <f t="shared" si="47"/>
        <v>3.4123420067434851</v>
      </c>
      <c r="K166">
        <f t="shared" si="47"/>
        <v>-6.5368267847205779</v>
      </c>
      <c r="L166">
        <f t="shared" si="48"/>
        <v>-0.74340606508858298</v>
      </c>
      <c r="M166">
        <f t="shared" si="49"/>
        <v>-30.74989987504436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0.37315089476721397</v>
      </c>
      <c r="B167">
        <f t="shared" si="41"/>
        <v>0.37315089476721397</v>
      </c>
      <c r="C167" s="9">
        <f t="shared" si="42"/>
        <v>0.74000000000000055</v>
      </c>
      <c r="D167" s="9">
        <f t="shared" si="51"/>
        <v>3.3427785620600154</v>
      </c>
      <c r="E167" s="9">
        <f t="shared" si="51"/>
        <v>9.0325942164986852</v>
      </c>
      <c r="F167" s="9">
        <f t="shared" si="44"/>
        <v>12.019243719509511</v>
      </c>
      <c r="G167" s="10">
        <f t="shared" si="52"/>
        <v>8.6666666666666607</v>
      </c>
      <c r="H167" s="5">
        <f t="shared" si="52"/>
        <v>7.5</v>
      </c>
      <c r="I167">
        <f t="shared" si="46"/>
        <v>7.5359062141777873</v>
      </c>
      <c r="J167">
        <f t="shared" si="47"/>
        <v>3.4078815703529535</v>
      </c>
      <c r="K167">
        <f t="shared" si="47"/>
        <v>-6.7213261839708442</v>
      </c>
      <c r="L167">
        <f t="shared" si="48"/>
        <v>-0.75874729633582227</v>
      </c>
      <c r="M167">
        <f t="shared" si="49"/>
        <v>-30.677531309818708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0.35271726279643012</v>
      </c>
      <c r="B168">
        <f t="shared" si="41"/>
        <v>0.35271726279643012</v>
      </c>
      <c r="C168" s="9">
        <f t="shared" si="42"/>
        <v>0.74500000000000055</v>
      </c>
      <c r="D168" s="9">
        <f t="shared" si="51"/>
        <v>3.3632121940307993</v>
      </c>
      <c r="E168" s="9">
        <f t="shared" si="51"/>
        <v>8.9917140638312834</v>
      </c>
      <c r="F168" s="9">
        <f t="shared" si="44"/>
        <v>12.028538391631386</v>
      </c>
      <c r="G168" s="10">
        <f t="shared" si="52"/>
        <v>8.6666666666666607</v>
      </c>
      <c r="H168" s="5">
        <f t="shared" si="52"/>
        <v>7.5</v>
      </c>
      <c r="I168">
        <f t="shared" si="46"/>
        <v>7.6985114710356735</v>
      </c>
      <c r="J168">
        <f t="shared" si="47"/>
        <v>3.4033290865749386</v>
      </c>
      <c r="K168">
        <f t="shared" si="47"/>
        <v>-6.9053913718297562</v>
      </c>
      <c r="L168">
        <f t="shared" si="48"/>
        <v>-0.77408363199340657</v>
      </c>
      <c r="M168">
        <f t="shared" si="49"/>
        <v>-30.603375973505578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0.33231122178235628</v>
      </c>
      <c r="B169">
        <f t="shared" si="41"/>
        <v>0.33231122178235628</v>
      </c>
      <c r="C169" s="9">
        <f t="shared" si="42"/>
        <v>0.75000000000000056</v>
      </c>
      <c r="D169" s="9">
        <f t="shared" si="51"/>
        <v>3.3836182350448731</v>
      </c>
      <c r="E169" s="9">
        <f t="shared" si="51"/>
        <v>8.9497308548327812</v>
      </c>
      <c r="F169" s="9">
        <f t="shared" si="44"/>
        <v>12.0371722525236</v>
      </c>
      <c r="G169" s="10">
        <f t="shared" si="52"/>
        <v>8.6666666666666607</v>
      </c>
      <c r="H169" s="5">
        <f t="shared" si="52"/>
        <v>7.5</v>
      </c>
      <c r="I169">
        <f t="shared" si="46"/>
        <v>7.861624689852162</v>
      </c>
      <c r="J169">
        <f t="shared" si="47"/>
        <v>3.3986845847829783</v>
      </c>
      <c r="K169">
        <f t="shared" si="47"/>
        <v>-7.0890116276707893</v>
      </c>
      <c r="L169">
        <f t="shared" si="48"/>
        <v>-0.78940586080090014</v>
      </c>
      <c r="M169">
        <f t="shared" si="49"/>
        <v>-30.527449051664089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0.31193332357915304</v>
      </c>
      <c r="B170">
        <f t="shared" si="41"/>
        <v>0.31193332357915304</v>
      </c>
      <c r="C170" s="9">
        <f t="shared" si="42"/>
        <v>0.75500000000000056</v>
      </c>
      <c r="D170" s="9">
        <f t="shared" si="51"/>
        <v>3.4039961332480764</v>
      </c>
      <c r="E170" s="9">
        <f t="shared" si="51"/>
        <v>8.9066472909838268</v>
      </c>
      <c r="F170" s="9">
        <f t="shared" si="44"/>
        <v>12.045147722709533</v>
      </c>
      <c r="G170" s="10">
        <f t="shared" si="52"/>
        <v>8.6666666666666607</v>
      </c>
      <c r="H170" s="5">
        <f t="shared" si="52"/>
        <v>7.5</v>
      </c>
      <c r="I170">
        <f t="shared" si="46"/>
        <v>8.0251749202291176</v>
      </c>
      <c r="J170">
        <f t="shared" si="47"/>
        <v>3.3939481496181729</v>
      </c>
      <c r="K170">
        <f t="shared" si="47"/>
        <v>-7.2721763219807736</v>
      </c>
      <c r="L170">
        <f t="shared" si="48"/>
        <v>-0.80470534900394219</v>
      </c>
      <c r="M170">
        <f t="shared" si="49"/>
        <v>-30.449766473964516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0.29158411937772621</v>
      </c>
      <c r="B171">
        <f t="shared" si="41"/>
        <v>0.29158411937772621</v>
      </c>
      <c r="C171" s="9">
        <f t="shared" si="42"/>
        <v>0.76000000000000056</v>
      </c>
      <c r="D171" s="9">
        <f t="shared" si="51"/>
        <v>3.4243453374495032</v>
      </c>
      <c r="E171" s="9">
        <f t="shared" si="51"/>
        <v>8.8624661372554101</v>
      </c>
      <c r="F171" s="9">
        <f t="shared" si="44"/>
        <v>12.052467289273316</v>
      </c>
      <c r="G171" s="10">
        <f t="shared" si="52"/>
        <v>8.6666666666666607</v>
      </c>
      <c r="H171" s="5">
        <f t="shared" si="52"/>
        <v>7.5</v>
      </c>
      <c r="I171">
        <f t="shared" si="46"/>
        <v>8.1890960368344619</v>
      </c>
      <c r="J171">
        <f t="shared" si="47"/>
        <v>3.3891199175241491</v>
      </c>
      <c r="K171">
        <f t="shared" si="47"/>
        <v>-7.4548749208245608</v>
      </c>
      <c r="L171">
        <f t="shared" si="48"/>
        <v>-0.81997399235528179</v>
      </c>
      <c r="M171">
        <f t="shared" si="49"/>
        <v>-30.370344862354898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0.27126415940444382</v>
      </c>
      <c r="B172">
        <f t="shared" si="41"/>
        <v>0.27126415940444382</v>
      </c>
      <c r="C172" s="9">
        <f t="shared" si="42"/>
        <v>0.76500000000000057</v>
      </c>
      <c r="D172" s="9">
        <f t="shared" si="51"/>
        <v>3.4446652974227856</v>
      </c>
      <c r="E172" s="9">
        <f t="shared" si="51"/>
        <v>8.8171902215229405</v>
      </c>
      <c r="F172" s="9">
        <f t="shared" si="44"/>
        <v>12.059133505605111</v>
      </c>
      <c r="G172" s="10">
        <f t="shared" si="52"/>
        <v>8.6666666666666607</v>
      </c>
      <c r="H172" s="5">
        <f t="shared" si="52"/>
        <v>7.5</v>
      </c>
      <c r="I172">
        <f t="shared" si="46"/>
        <v>8.3533263178567587</v>
      </c>
      <c r="J172">
        <f t="shared" si="47"/>
        <v>3.3842000735700175</v>
      </c>
      <c r="K172">
        <f t="shared" si="47"/>
        <v>-7.6370969899986898</v>
      </c>
      <c r="L172">
        <f t="shared" si="48"/>
        <v>-0.8352041728687879</v>
      </c>
      <c r="M172">
        <f t="shared" si="49"/>
        <v>-30.289201484549995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0.25097399263813536</v>
      </c>
      <c r="B173">
        <f t="shared" si="41"/>
        <v>0.25097399263813536</v>
      </c>
      <c r="C173" s="9">
        <f t="shared" si="42"/>
        <v>0.77000000000000057</v>
      </c>
      <c r="D173" s="9">
        <f t="shared" si="51"/>
        <v>3.4649554641890941</v>
      </c>
      <c r="E173" s="9">
        <f t="shared" si="51"/>
        <v>8.7708224339562264</v>
      </c>
      <c r="F173" s="9">
        <f t="shared" si="44"/>
        <v>12.06514899107988</v>
      </c>
      <c r="G173" s="10">
        <f t="shared" si="52"/>
        <v>8.6666666666666607</v>
      </c>
      <c r="H173" s="5">
        <f t="shared" si="52"/>
        <v>7.5</v>
      </c>
      <c r="I173">
        <f t="shared" si="46"/>
        <v>8.5178080647956342</v>
      </c>
      <c r="J173">
        <f t="shared" si="47"/>
        <v>3.379188848532805</v>
      </c>
      <c r="K173">
        <f t="shared" si="47"/>
        <v>-7.8188321989059899</v>
      </c>
      <c r="L173">
        <f t="shared" si="48"/>
        <v>-0.85038871985364328</v>
      </c>
      <c r="M173">
        <f t="shared" si="49"/>
        <v>-30.206354212087014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0.23071416654389587</v>
      </c>
      <c r="B174">
        <f t="shared" si="41"/>
        <v>0.23071416654389587</v>
      </c>
      <c r="C174" s="9">
        <f t="shared" si="42"/>
        <v>0.77500000000000058</v>
      </c>
      <c r="D174" s="9">
        <f t="shared" si="51"/>
        <v>3.4852152902833335</v>
      </c>
      <c r="E174" s="9">
        <f t="shared" si="51"/>
        <v>8.7233657263869731</v>
      </c>
      <c r="F174" s="9">
        <f t="shared" si="44"/>
        <v>12.070516430674417</v>
      </c>
      <c r="G174" s="10">
        <f t="shared" si="52"/>
        <v>8.6666666666666607</v>
      </c>
      <c r="H174" s="5">
        <f t="shared" si="52"/>
        <v>7.5</v>
      </c>
      <c r="I174">
        <f t="shared" si="46"/>
        <v>8.6824872594606592</v>
      </c>
      <c r="J174">
        <f t="shared" si="47"/>
        <v>3.3740865162136831</v>
      </c>
      <c r="K174">
        <f t="shared" si="47"/>
        <v>-8.0000703241785125</v>
      </c>
      <c r="L174">
        <f t="shared" si="48"/>
        <v>-0.86552087479699846</v>
      </c>
      <c r="M174">
        <f t="shared" si="49"/>
        <v>-30.121821482304284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0.21048522682236026</v>
      </c>
      <c r="B175">
        <f t="shared" si="41"/>
        <v>0.21048522682236026</v>
      </c>
      <c r="C175" s="9">
        <f t="shared" si="42"/>
        <v>0.78000000000000058</v>
      </c>
      <c r="D175" s="9">
        <f t="shared" si="51"/>
        <v>3.5054442300048692</v>
      </c>
      <c r="E175" s="9">
        <f t="shared" si="51"/>
        <v>8.6748231116552201</v>
      </c>
      <c r="F175" s="9">
        <f t="shared" si="44"/>
        <v>12.075238574526946</v>
      </c>
      <c r="G175" s="10">
        <f t="shared" si="52"/>
        <v>8.6666666666666607</v>
      </c>
      <c r="H175" s="5">
        <f t="shared" si="52"/>
        <v>7.5</v>
      </c>
      <c r="I175">
        <f t="shared" si="46"/>
        <v>8.8473132544268456</v>
      </c>
      <c r="J175">
        <f t="shared" si="47"/>
        <v>3.3688933909649013</v>
      </c>
      <c r="K175">
        <f t="shared" si="47"/>
        <v>-8.1808012530723389</v>
      </c>
      <c r="L175">
        <f t="shared" si="48"/>
        <v>-0.88059425970295979</v>
      </c>
      <c r="M175">
        <f t="shared" si="49"/>
        <v>-30.035622263694442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0.19028771717324533</v>
      </c>
      <c r="B176">
        <f t="shared" si="41"/>
        <v>0.19028771717324533</v>
      </c>
      <c r="C176" s="9">
        <f t="shared" si="42"/>
        <v>0.78500000000000059</v>
      </c>
      <c r="D176" s="9">
        <f t="shared" si="51"/>
        <v>3.5256417396539841</v>
      </c>
      <c r="E176" s="9">
        <f t="shared" si="51"/>
        <v>8.6251976629360403</v>
      </c>
      <c r="F176" s="9">
        <f t="shared" si="44"/>
        <v>12.079318237443193</v>
      </c>
      <c r="G176" s="10">
        <f t="shared" si="52"/>
        <v>8.6666666666666607</v>
      </c>
      <c r="H176" s="5">
        <f t="shared" si="52"/>
        <v>7.5</v>
      </c>
      <c r="I176">
        <f t="shared" si="46"/>
        <v>9.0122384935505124</v>
      </c>
      <c r="J176">
        <f t="shared" si="47"/>
        <v>3.3636098254066833</v>
      </c>
      <c r="K176">
        <f t="shared" si="47"/>
        <v>-8.3610149866545047</v>
      </c>
      <c r="L176">
        <f t="shared" si="48"/>
        <v>-0.89560284853319216</v>
      </c>
      <c r="M176">
        <f t="shared" si="49"/>
        <v>-29.947776024164419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0.17012217907207905</v>
      </c>
      <c r="B177">
        <f t="shared" si="41"/>
        <v>0.17012217907207905</v>
      </c>
      <c r="C177" s="9">
        <f t="shared" si="42"/>
        <v>0.79000000000000059</v>
      </c>
      <c r="D177" s="9">
        <f t="shared" si="51"/>
        <v>3.5458072777551504</v>
      </c>
      <c r="E177" s="9">
        <f t="shared" si="51"/>
        <v>8.5744925130476783</v>
      </c>
      <c r="F177" s="9">
        <f t="shared" si="44"/>
        <v>12.082758298352584</v>
      </c>
      <c r="G177" s="10">
        <f t="shared" si="52"/>
        <v>8.6666666666666607</v>
      </c>
      <c r="H177" s="5">
        <f t="shared" si="52"/>
        <v>7.5</v>
      </c>
      <c r="I177">
        <f t="shared" si="46"/>
        <v>9.177218259481414</v>
      </c>
      <c r="J177">
        <f t="shared" si="47"/>
        <v>3.3582362083154842</v>
      </c>
      <c r="K177">
        <f t="shared" si="47"/>
        <v>-8.5407016427994904</v>
      </c>
      <c r="L177">
        <f t="shared" si="48"/>
        <v>-0.91054094142933784</v>
      </c>
      <c r="M177">
        <f t="shared" si="49"/>
        <v>-29.858302701803524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0.14998915155913206</v>
      </c>
      <c r="B178">
        <f t="shared" si="41"/>
        <v>0.14998915155913206</v>
      </c>
      <c r="C178" s="9">
        <f t="shared" si="42"/>
        <v>0.7950000000000006</v>
      </c>
      <c r="D178" s="9">
        <f t="shared" si="51"/>
        <v>3.5659403052680974</v>
      </c>
      <c r="E178" s="9">
        <f t="shared" si="51"/>
        <v>8.5227108537422485</v>
      </c>
      <c r="F178" s="9">
        <f t="shared" si="44"/>
        <v>12.085561699717822</v>
      </c>
      <c r="G178" s="10">
        <f t="shared" si="52"/>
        <v>8.6666666666666607</v>
      </c>
      <c r="H178" s="5">
        <f t="shared" si="52"/>
        <v>7.5</v>
      </c>
      <c r="I178">
        <f t="shared" si="46"/>
        <v>9.3422104454135741</v>
      </c>
      <c r="J178">
        <f t="shared" si="47"/>
        <v>3.3527729626669083</v>
      </c>
      <c r="K178">
        <f t="shared" si="47"/>
        <v>-8.7198514590103109</v>
      </c>
      <c r="L178">
        <f t="shared" si="48"/>
        <v>-0.92540314142959923</v>
      </c>
      <c r="M178">
        <f t="shared" si="49"/>
        <v>-29.767222677819209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0.12988917103967612</v>
      </c>
      <c r="B179">
        <f t="shared" si="41"/>
        <v>0.12988917103967612</v>
      </c>
      <c r="C179" s="9">
        <f t="shared" si="42"/>
        <v>0.8000000000000006</v>
      </c>
      <c r="D179" s="9">
        <f t="shared" si="51"/>
        <v>3.5860402857875533</v>
      </c>
      <c r="E179" s="9">
        <f t="shared" si="51"/>
        <v>8.4698559349799858</v>
      </c>
      <c r="F179" s="9">
        <f t="shared" si="44"/>
        <v>12.087731446900996</v>
      </c>
      <c r="G179" s="10">
        <f t="shared" si="52"/>
        <v>8.6666666666666607</v>
      </c>
      <c r="H179" s="5">
        <f t="shared" si="52"/>
        <v>7.5</v>
      </c>
      <c r="I179">
        <f t="shared" si="46"/>
        <v>9.5071753485981496</v>
      </c>
      <c r="J179">
        <f t="shared" si="47"/>
        <v>3.3472205438183309</v>
      </c>
      <c r="K179">
        <f t="shared" si="47"/>
        <v>-8.8984547950772264</v>
      </c>
      <c r="L179">
        <f t="shared" si="48"/>
        <v>-0.9401843334213027</v>
      </c>
      <c r="M179">
        <f t="shared" si="49"/>
        <v>-29.674556751350011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0.1098227710947679</v>
      </c>
      <c r="B180">
        <f t="shared" si="41"/>
        <v>0.1098227710947679</v>
      </c>
      <c r="C180" s="9">
        <f t="shared" si="42"/>
        <v>0.8050000000000006</v>
      </c>
      <c r="D180" s="9">
        <f t="shared" si="51"/>
        <v>3.6061066857324615</v>
      </c>
      <c r="E180" s="9">
        <f t="shared" si="51"/>
        <v>8.4159310641879976</v>
      </c>
      <c r="F180" s="9">
        <f t="shared" si="44"/>
        <v>12.089270607488899</v>
      </c>
      <c r="G180" s="10">
        <f t="shared" si="52"/>
        <v>8.6666666666666607</v>
      </c>
      <c r="H180" s="5">
        <f t="shared" si="52"/>
        <v>7.5</v>
      </c>
      <c r="I180">
        <f t="shared" si="46"/>
        <v>9.6720754833971245</v>
      </c>
      <c r="J180">
        <f t="shared" si="47"/>
        <v>3.3415794378178032</v>
      </c>
      <c r="K180">
        <f t="shared" si="47"/>
        <v>-9.0765021355853257</v>
      </c>
      <c r="L180">
        <f t="shared" si="48"/>
        <v>-0.95487966509800926</v>
      </c>
      <c r="M180">
        <f t="shared" si="49"/>
        <v>-29.580326115907337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8.9790482301832952E-2</v>
      </c>
      <c r="B181">
        <f t="shared" si="41"/>
        <v>8.9790482301832952E-2</v>
      </c>
      <c r="C181" s="9">
        <f t="shared" si="42"/>
        <v>0.81000000000000061</v>
      </c>
      <c r="D181" s="9">
        <f t="shared" ref="D181:E196" si="53">D180+$C$7*(J180+J181)/2</f>
        <v>3.6261389745253965</v>
      </c>
      <c r="E181" s="9">
        <f t="shared" si="53"/>
        <v>8.3609396055043987</v>
      </c>
      <c r="F181" s="9">
        <f t="shared" si="44"/>
        <v>12.090182310580342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9.8368754118879043</v>
      </c>
      <c r="J181">
        <f t="shared" si="47"/>
        <v>3.3358501598272152</v>
      </c>
      <c r="K181">
        <f t="shared" si="47"/>
        <v>-9.2539840922807706</v>
      </c>
      <c r="L181">
        <f t="shared" si="48"/>
        <v>-0.96948452971395238</v>
      </c>
      <c r="M181">
        <f t="shared" si="49"/>
        <v>-29.4845523372339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6.9792832064404564E-2</v>
      </c>
      <c r="B182">
        <f t="shared" si="41"/>
        <v>6.9792832064404564E-2</v>
      </c>
      <c r="C182" s="9">
        <f t="shared" si="42"/>
        <v>0.81500000000000061</v>
      </c>
      <c r="D182" s="9">
        <f t="shared" si="53"/>
        <v>3.6461366247628249</v>
      </c>
      <c r="E182" s="9">
        <f t="shared" si="53"/>
        <v>8.3048849790086443</v>
      </c>
      <c r="F182" s="9">
        <f t="shared" si="44"/>
        <v>12.090469746037698</v>
      </c>
      <c r="G182" s="10">
        <f t="shared" si="54"/>
        <v>8.6666666666666607</v>
      </c>
      <c r="H182" s="5">
        <f t="shared" si="54"/>
        <v>7.5</v>
      </c>
      <c r="I182">
        <f t="shared" si="46"/>
        <v>10.001541590237453</v>
      </c>
      <c r="J182">
        <f t="shared" si="47"/>
        <v>3.3300332526489314</v>
      </c>
      <c r="K182">
        <f t="shared" si="47"/>
        <v>-9.4308914063041733</v>
      </c>
      <c r="L182">
        <f t="shared" si="48"/>
        <v>-0.98399455045040207</v>
      </c>
      <c r="M182">
        <f t="shared" si="49"/>
        <v>-29.387257332397223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4.9830344450418895E-2</v>
      </c>
      <c r="B183">
        <f t="shared" si="41"/>
        <v>4.9830344450418895E-2</v>
      </c>
      <c r="C183" s="9">
        <f t="shared" si="42"/>
        <v>0.82000000000000062</v>
      </c>
      <c r="D183" s="9">
        <f t="shared" si="53"/>
        <v>3.6660991123768105</v>
      </c>
      <c r="E183" s="9">
        <f t="shared" si="53"/>
        <v>8.247770659938837</v>
      </c>
      <c r="F183" s="9">
        <f t="shared" si="44"/>
        <v>12.090136163705122</v>
      </c>
      <c r="G183" s="10">
        <f t="shared" si="54"/>
        <v>8.6666666666666607</v>
      </c>
      <c r="H183" s="5">
        <f t="shared" si="54"/>
        <v>7.5</v>
      </c>
      <c r="I183">
        <f t="shared" si="46"/>
        <v>10.166042229252078</v>
      </c>
      <c r="J183">
        <f t="shared" si="47"/>
        <v>3.324129285346229</v>
      </c>
      <c r="K183">
        <f t="shared" si="47"/>
        <v>-9.6072149502985571</v>
      </c>
      <c r="L183">
        <f t="shared" si="48"/>
        <v>-0.99840556622815568</v>
      </c>
      <c r="M183">
        <f t="shared" si="49"/>
        <v>-29.288463349962822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2.990354003853346E-2</v>
      </c>
      <c r="B184">
        <f t="shared" si="41"/>
        <v>2.990354003853346E-2</v>
      </c>
      <c r="C184" s="9">
        <f t="shared" si="42"/>
        <v>0.82500000000000062</v>
      </c>
      <c r="D184" s="9">
        <f t="shared" si="53"/>
        <v>3.686025916788696</v>
      </c>
      <c r="E184" s="9">
        <f t="shared" si="53"/>
        <v>8.1896001778967467</v>
      </c>
      <c r="F184" s="9">
        <f t="shared" si="44"/>
        <v>12.089184872595389</v>
      </c>
      <c r="G184" s="10">
        <f t="shared" si="54"/>
        <v>8.6666666666666607</v>
      </c>
      <c r="H184" s="5">
        <f t="shared" si="54"/>
        <v>7.5</v>
      </c>
      <c r="I184">
        <f t="shared" si="46"/>
        <v>10.330347167676965</v>
      </c>
      <c r="J184">
        <f t="shared" si="47"/>
        <v>3.3181388519488602</v>
      </c>
      <c r="K184">
        <f t="shared" si="47"/>
        <v>-9.7829457303983336</v>
      </c>
      <c r="L184">
        <f t="shared" si="48"/>
        <v>-1.0127136188179142</v>
      </c>
      <c r="M184">
        <f t="shared" si="49"/>
        <v>-29.188192951114132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1.0012935771979148E-2</v>
      </c>
      <c r="B185">
        <f t="shared" si="41"/>
        <v>1.0012935771979148E-2</v>
      </c>
      <c r="C185" s="9">
        <f t="shared" si="42"/>
        <v>0.83000000000000063</v>
      </c>
      <c r="D185" s="9">
        <f t="shared" si="53"/>
        <v>3.7059165210552503</v>
      </c>
      <c r="E185" s="9">
        <f t="shared" si="53"/>
        <v>8.1303771160412364</v>
      </c>
      <c r="F185" s="9">
        <f t="shared" si="44"/>
        <v>12.087619240047459</v>
      </c>
      <c r="G185" s="10">
        <f t="shared" si="54"/>
        <v>8.6666666666666607</v>
      </c>
      <c r="H185" s="5">
        <f t="shared" si="54"/>
        <v>7.5</v>
      </c>
      <c r="I185">
        <f t="shared" si="46"/>
        <v>10.494427756970161</v>
      </c>
      <c r="J185">
        <f t="shared" si="47"/>
        <v>3.3120625702359527</v>
      </c>
      <c r="K185">
        <f t="shared" si="47"/>
        <v>-9.9580748881050187</v>
      </c>
      <c r="L185">
        <f t="shared" si="48"/>
        <v>-1.0269149411160323</v>
      </c>
      <c r="M185">
        <f t="shared" si="49"/>
        <v>-29.086468991605162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9.8409551804965467E-3</v>
      </c>
      <c r="B186">
        <f t="shared" si="41"/>
        <v>9.8409551804965467E-3</v>
      </c>
      <c r="C186" s="9">
        <f t="shared" si="42"/>
        <v>0.83500000000000063</v>
      </c>
      <c r="D186" s="9">
        <f t="shared" si="53"/>
        <v>3.725770412007726</v>
      </c>
      <c r="E186" s="9">
        <f t="shared" si="53"/>
        <v>8.0701051102707577</v>
      </c>
      <c r="F186" s="9">
        <f t="shared" si="44"/>
        <v>12.085442690856517</v>
      </c>
      <c r="G186" s="10">
        <f t="shared" si="54"/>
        <v>8.6666666666666607</v>
      </c>
      <c r="H186" s="5">
        <f t="shared" si="54"/>
        <v>7.5</v>
      </c>
      <c r="I186">
        <f t="shared" si="46"/>
        <v>10.658256756409969</v>
      </c>
      <c r="J186">
        <f t="shared" si="47"/>
        <v>3.3059010805892566</v>
      </c>
      <c r="K186">
        <f t="shared" si="47"/>
        <v>-10.132593702054649</v>
      </c>
      <c r="L186">
        <f t="shared" si="48"/>
        <v>-1.0410059464671624</v>
      </c>
      <c r="M186">
        <f t="shared" si="49"/>
        <v>-28.983314604448335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2.9657623556995638E-2</v>
      </c>
      <c r="C187" s="9">
        <f t="shared" si="42"/>
        <v>0.84000000000000064</v>
      </c>
      <c r="D187" s="9">
        <f t="shared" si="53"/>
        <v>3.7455870803842251</v>
      </c>
      <c r="E187" s="9">
        <f t="shared" si="53"/>
        <v>8.0087878483955492</v>
      </c>
      <c r="F187" s="9">
        <f t="shared" si="44"/>
        <v>12.08265870637829</v>
      </c>
      <c r="G187" s="10">
        <f t="shared" si="54"/>
        <v>8.6666666666666607</v>
      </c>
      <c r="H187" s="5">
        <f t="shared" si="54"/>
        <v>7.5</v>
      </c>
      <c r="I187">
        <f t="shared" si="46"/>
        <v>10.82180823751491</v>
      </c>
      <c r="J187">
        <f t="shared" si="47"/>
        <v>3.2996550449104536</v>
      </c>
      <c r="K187">
        <f t="shared" si="47"/>
        <v>-10.30649358968134</v>
      </c>
      <c r="L187">
        <f t="shared" si="48"/>
        <v>-1.0549832189278467</v>
      </c>
      <c r="M187">
        <f t="shared" si="49"/>
        <v>-28.878753183253941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4.9436564128517713E-2</v>
      </c>
      <c r="C188" s="9">
        <f t="shared" si="42"/>
        <v>0.84500000000000064</v>
      </c>
      <c r="D188" s="9">
        <f t="shared" si="53"/>
        <v>3.7653660209557471</v>
      </c>
      <c r="E188" s="9">
        <f t="shared" si="53"/>
        <v>7.9464290693001622</v>
      </c>
      <c r="F188" s="9">
        <f t="shared" si="44"/>
        <v>12.079270823609299</v>
      </c>
      <c r="G188" s="10">
        <f t="shared" si="54"/>
        <v>8.6666666666666607</v>
      </c>
      <c r="H188" s="5">
        <f t="shared" si="54"/>
        <v>7.5</v>
      </c>
      <c r="I188">
        <f t="shared" si="46"/>
        <v>10.985057496862396</v>
      </c>
      <c r="J188">
        <f t="shared" si="47"/>
        <v>3.2933251455968864</v>
      </c>
      <c r="K188">
        <f t="shared" si="47"/>
        <v>-10.479766108780863</v>
      </c>
      <c r="L188">
        <f t="shared" si="48"/>
        <v>-1.0688435043762967</v>
      </c>
      <c r="M188">
        <f t="shared" si="49"/>
        <v>-28.772808366149597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6.9177275819020334E-2</v>
      </c>
      <c r="C189" s="9">
        <f t="shared" si="42"/>
        <v>0.85000000000000064</v>
      </c>
      <c r="D189" s="9">
        <f t="shared" si="53"/>
        <v>3.7851067326462497</v>
      </c>
      <c r="E189" s="9">
        <f t="shared" si="53"/>
        <v>7.8830325620968864</v>
      </c>
      <c r="F189" s="9">
        <f t="shared" si="44"/>
        <v>12.075282634244534</v>
      </c>
      <c r="G189" s="10">
        <f t="shared" si="54"/>
        <v>8.6666666666666607</v>
      </c>
      <c r="H189" s="5">
        <f t="shared" si="54"/>
        <v>7.5</v>
      </c>
      <c r="I189">
        <f t="shared" si="46"/>
        <v>11.147980976487831</v>
      </c>
      <c r="J189">
        <f t="shared" si="47"/>
        <v>3.2869120845706288</v>
      </c>
      <c r="K189">
        <f t="shared" si="47"/>
        <v>-10.652402958977762</v>
      </c>
      <c r="L189">
        <f t="shared" si="48"/>
        <v>-1.0825837023835576</v>
      </c>
      <c r="M189">
        <f t="shared" si="49"/>
        <v>-28.665504020218368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8.8879261819801325E-2</v>
      </c>
      <c r="C190" s="9">
        <f t="shared" si="42"/>
        <v>0.85500000000000065</v>
      </c>
      <c r="D190" s="9">
        <f t="shared" si="53"/>
        <v>3.8048087186470307</v>
      </c>
      <c r="E190" s="9">
        <f t="shared" si="53"/>
        <v>7.8186021652706561</v>
      </c>
      <c r="F190" s="9">
        <f t="shared" si="44"/>
        <v>12.070697783714081</v>
      </c>
      <c r="G190" s="10">
        <f t="shared" si="54"/>
        <v>8.6666666666666607</v>
      </c>
      <c r="H190" s="5">
        <f t="shared" si="54"/>
        <v>7.5</v>
      </c>
      <c r="I190">
        <f t="shared" si="46"/>
        <v>11.310556191130907</v>
      </c>
      <c r="J190">
        <f t="shared" si="47"/>
        <v>3.2804165823563274</v>
      </c>
      <c r="K190">
        <f t="shared" si="47"/>
        <v>-10.824395983099071</v>
      </c>
      <c r="L190">
        <f t="shared" si="48"/>
        <v>-1.0962008587701408</v>
      </c>
      <c r="M190">
        <f t="shared" si="49"/>
        <v>-28.556864226403189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0.10854202969848137</v>
      </c>
      <c r="C191" s="9">
        <f t="shared" si="42"/>
        <v>0.86000000000000065</v>
      </c>
      <c r="D191" s="9">
        <f t="shared" si="53"/>
        <v>3.8244714865257108</v>
      </c>
      <c r="E191" s="9">
        <f t="shared" si="53"/>
        <v>7.753141765815986</v>
      </c>
      <c r="F191" s="9">
        <f t="shared" si="44"/>
        <v>12.065519970200118</v>
      </c>
      <c r="G191" s="10">
        <f t="shared" si="54"/>
        <v>8.6666666666666607</v>
      </c>
      <c r="H191" s="5">
        <f t="shared" si="54"/>
        <v>7.5</v>
      </c>
      <c r="I191">
        <f t="shared" si="46"/>
        <v>11.472761661671836</v>
      </c>
      <c r="J191">
        <f t="shared" si="47"/>
        <v>3.2738393772037067</v>
      </c>
      <c r="K191">
        <f t="shared" si="47"/>
        <v>-10.99573716845749</v>
      </c>
      <c r="L191">
        <f t="shared" si="48"/>
        <v>-1.1096921587801316</v>
      </c>
      <c r="M191">
        <f t="shared" si="49"/>
        <v>-28.446913264832634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0.12816509150284539</v>
      </c>
      <c r="C192" s="9">
        <f t="shared" si="42"/>
        <v>0.86500000000000066</v>
      </c>
      <c r="D192" s="9">
        <f t="shared" si="53"/>
        <v>3.8440945483300748</v>
      </c>
      <c r="E192" s="9">
        <f t="shared" si="53"/>
        <v>7.6866552983664738</v>
      </c>
      <c r="F192" s="9">
        <f t="shared" si="44"/>
        <v>12.059752943635544</v>
      </c>
      <c r="G192" s="10">
        <f t="shared" si="54"/>
        <v>8.6666666666666607</v>
      </c>
      <c r="H192" s="5">
        <f t="shared" si="54"/>
        <v>7.5</v>
      </c>
      <c r="I192">
        <f t="shared" si="46"/>
        <v>11.634576854167872</v>
      </c>
      <c r="J192">
        <f t="shared" si="47"/>
        <v>3.2671812242510261</v>
      </c>
      <c r="K192">
        <f t="shared" si="47"/>
        <v>-11.166418648046486</v>
      </c>
      <c r="L192">
        <f t="shared" si="48"/>
        <v>-1.1230549208118259</v>
      </c>
      <c r="M192">
        <f t="shared" si="49"/>
        <v>-28.335675600529829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0.14774796385977673</v>
      </c>
      <c r="C193" s="9">
        <f t="shared" si="42"/>
        <v>0.87000000000000066</v>
      </c>
      <c r="D193" s="9">
        <f t="shared" si="53"/>
        <v>3.8636774206870061</v>
      </c>
      <c r="E193" s="9">
        <f t="shared" si="53"/>
        <v>7.6191467443173853</v>
      </c>
      <c r="F193" s="9">
        <f t="shared" si="44"/>
        <v>12.053400504685591</v>
      </c>
      <c r="G193" s="10">
        <f t="shared" si="54"/>
        <v>8.6666666666666607</v>
      </c>
      <c r="H193" s="5">
        <f t="shared" si="54"/>
        <v>7.5</v>
      </c>
      <c r="I193">
        <f t="shared" si="46"/>
        <v>11.795982123960776</v>
      </c>
      <c r="J193">
        <f t="shared" si="47"/>
        <v>3.2604428947261552</v>
      </c>
      <c r="K193">
        <f t="shared" si="47"/>
        <v>-11.336432701649665</v>
      </c>
      <c r="L193">
        <f t="shared" si="48"/>
        <v>-1.1362865906502515</v>
      </c>
      <c r="M193">
        <f t="shared" si="49"/>
        <v>-28.223175869471735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0.16729016806950181</v>
      </c>
      <c r="C194" s="9">
        <f t="shared" si="42"/>
        <v>0.87500000000000067</v>
      </c>
      <c r="D194" s="9">
        <f t="shared" si="53"/>
        <v>3.8832196248967312</v>
      </c>
      <c r="E194" s="9">
        <f t="shared" si="53"/>
        <v>7.5506201309418364</v>
      </c>
      <c r="F194" s="9">
        <f t="shared" si="44"/>
        <v>12.046466503713592</v>
      </c>
      <c r="G194" s="10">
        <f t="shared" si="54"/>
        <v>8.6666666666666607</v>
      </c>
      <c r="H194" s="5">
        <f t="shared" si="54"/>
        <v>7.5</v>
      </c>
      <c r="I194">
        <f t="shared" si="46"/>
        <v>11.956958664379771</v>
      </c>
      <c r="J194">
        <f t="shared" si="47"/>
        <v>3.2536251751822536</v>
      </c>
      <c r="K194">
        <f t="shared" si="47"/>
        <v>-11.505771756866496</v>
      </c>
      <c r="L194">
        <f t="shared" si="48"/>
        <v>-1.1493847361525436</v>
      </c>
      <c r="M194">
        <f t="shared" si="49"/>
        <v>-28.1094388649711</v>
      </c>
      <c r="S194">
        <f t="shared" si="38"/>
        <v>1</v>
      </c>
      <c r="T194" t="b">
        <f t="shared" si="39"/>
        <v>0</v>
      </c>
      <c r="U194" t="b">
        <f t="shared" si="40"/>
        <v>1</v>
      </c>
    </row>
    <row r="195" spans="1:21" x14ac:dyDescent="0.2">
      <c r="A195">
        <f t="shared" si="50"/>
        <v>100</v>
      </c>
      <c r="B195">
        <f t="shared" si="41"/>
        <v>0.18679123019534449</v>
      </c>
      <c r="C195" s="9">
        <f t="shared" si="42"/>
        <v>0.88000000000000067</v>
      </c>
      <c r="D195" s="9">
        <f t="shared" si="53"/>
        <v>3.9027206870225739</v>
      </c>
      <c r="E195" s="9">
        <f t="shared" si="53"/>
        <v>7.4810795305010682</v>
      </c>
      <c r="F195" s="9">
        <f t="shared" si="44"/>
        <v>12.038954839732082</v>
      </c>
      <c r="G195" s="10">
        <f t="shared" si="54"/>
        <v>8.6666666666666607</v>
      </c>
      <c r="H195" s="5">
        <f t="shared" si="54"/>
        <v>7.5</v>
      </c>
      <c r="I195">
        <f t="shared" si="46"/>
        <v>12.117488459612428</v>
      </c>
      <c r="J195">
        <f t="shared" si="47"/>
        <v>3.2467288667653382</v>
      </c>
      <c r="K195">
        <f t="shared" si="47"/>
        <v>-11.674428390056322</v>
      </c>
      <c r="L195">
        <f t="shared" si="48"/>
        <v>-1.1623470423421407</v>
      </c>
      <c r="M195">
        <f t="shared" si="49"/>
        <v>-27.994489524357363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0.20625068114917422</v>
      </c>
      <c r="C196" s="9">
        <f t="shared" si="42"/>
        <v>0.88500000000000068</v>
      </c>
      <c r="D196" s="9">
        <f t="shared" si="53"/>
        <v>3.9221801379764036</v>
      </c>
      <c r="E196" s="9">
        <f t="shared" si="53"/>
        <v>7.4105290593492921</v>
      </c>
      <c r="F196" s="9">
        <f t="shared" si="44"/>
        <v>12.030869459340373</v>
      </c>
      <c r="G196" s="10">
        <f t="shared" si="54"/>
        <v>8.6666666666666607</v>
      </c>
      <c r="H196" s="5">
        <f t="shared" si="54"/>
        <v>7.5</v>
      </c>
      <c r="I196">
        <f t="shared" si="46"/>
        <v>12.277554241358928</v>
      </c>
      <c r="J196">
        <f t="shared" si="47"/>
        <v>3.2397547845112853</v>
      </c>
      <c r="K196">
        <f t="shared" si="47"/>
        <v>-11.842395327202466</v>
      </c>
      <c r="L196">
        <f t="shared" si="48"/>
        <v>-1.1751713068722542</v>
      </c>
      <c r="M196">
        <f t="shared" si="49"/>
        <v>-27.878352915936585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0.22566805677271828</v>
      </c>
      <c r="C197" s="9">
        <f t="shared" si="42"/>
        <v>0.89000000000000068</v>
      </c>
      <c r="D197" s="9">
        <f t="shared" ref="D197:E212" si="55">D196+$C$7*(J196+J197)/2</f>
        <v>3.9415975135999477</v>
      </c>
      <c r="E197" s="9">
        <f t="shared" si="55"/>
        <v>7.3389728770335907</v>
      </c>
      <c r="F197" s="9">
        <f t="shared" si="44"/>
        <v>12.022214355649623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12.43713944892329</v>
      </c>
      <c r="J197">
        <f t="shared" si="47"/>
        <v>3.2327037566700518</v>
      </c>
      <c r="K197">
        <f t="shared" si="47"/>
        <v>-12.009665444698085</v>
      </c>
      <c r="L197">
        <f t="shared" si="48"/>
        <v>-1.1878554358230491</v>
      </c>
      <c r="M197">
        <f t="shared" si="49"/>
        <v>-27.761054226213496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0.24504289791489375</v>
      </c>
      <c r="C198" s="9">
        <f t="shared" si="42"/>
        <v>0.89500000000000068</v>
      </c>
      <c r="D198" s="9">
        <f t="shared" si="55"/>
        <v>3.9609723547421232</v>
      </c>
      <c r="E198" s="9">
        <f t="shared" si="55"/>
        <v>7.26641518538933</v>
      </c>
      <c r="F198" s="9">
        <f t="shared" si="44"/>
        <v>12.012993567196521</v>
      </c>
      <c r="G198" s="10">
        <f t="shared" si="56"/>
        <v>8.6666666666666607</v>
      </c>
      <c r="H198" s="5">
        <f t="shared" si="56"/>
        <v>7.5</v>
      </c>
      <c r="I198">
        <f t="shared" si="46"/>
        <v>12.596228192429525</v>
      </c>
      <c r="J198">
        <f t="shared" si="47"/>
        <v>3.2255766240551136</v>
      </c>
      <c r="K198">
        <f t="shared" si="47"/>
        <v>-12.176231770055365</v>
      </c>
      <c r="L198">
        <f t="shared" si="48"/>
        <v>-1.2003974398005459</v>
      </c>
      <c r="M198">
        <f t="shared" si="49"/>
        <v>-27.642618747361436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0.26437475050530823</v>
      </c>
      <c r="C199" s="9">
        <f t="shared" si="42"/>
        <v>0.90000000000000069</v>
      </c>
      <c r="D199" s="9">
        <f t="shared" si="55"/>
        <v>3.9803042073325376</v>
      </c>
      <c r="E199" s="9">
        <f t="shared" si="55"/>
        <v>7.1928602276315452</v>
      </c>
      <c r="F199" s="9">
        <f t="shared" si="44"/>
        <v>12.003211176846509</v>
      </c>
      <c r="G199" s="10">
        <f t="shared" si="56"/>
        <v>8.6666666666666607</v>
      </c>
      <c r="H199" s="5">
        <f t="shared" si="56"/>
        <v>7.5</v>
      </c>
      <c r="I199">
        <f t="shared" si="46"/>
        <v>12.75480521888114</v>
      </c>
      <c r="J199">
        <f t="shared" si="47"/>
        <v>3.2183742394163102</v>
      </c>
      <c r="K199">
        <f t="shared" si="47"/>
        <v>-12.342087482539533</v>
      </c>
      <c r="L199">
        <f t="shared" si="48"/>
        <v>-1.2127954303084489</v>
      </c>
      <c r="M199">
        <f t="shared" si="49"/>
        <v>-27.523071864928376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0.28366316562406046</v>
      </c>
      <c r="C200" s="9">
        <f t="shared" si="42"/>
        <v>0.90500000000000069</v>
      </c>
      <c r="D200" s="9">
        <f t="shared" si="55"/>
        <v>3.9995926224512899</v>
      </c>
      <c r="E200" s="9">
        <f t="shared" si="55"/>
        <v>7.1183122874427394</v>
      </c>
      <c r="F200" s="9">
        <f t="shared" si="44"/>
        <v>11.992871310687523</v>
      </c>
      <c r="G200" s="10">
        <f t="shared" si="56"/>
        <v>8.6666666666666607</v>
      </c>
      <c r="H200" s="5">
        <f t="shared" si="56"/>
        <v>7.5</v>
      </c>
      <c r="I200">
        <f t="shared" si="46"/>
        <v>12.912855880809927</v>
      </c>
      <c r="J200">
        <f t="shared" si="47"/>
        <v>3.2110974668344596</v>
      </c>
      <c r="K200">
        <f t="shared" si="47"/>
        <v>-12.507225913729103</v>
      </c>
      <c r="L200">
        <f t="shared" si="48"/>
        <v>-1.2250476163669641</v>
      </c>
      <c r="M200">
        <f t="shared" si="49"/>
        <v>-27.402439045769128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0.3029076995679727</v>
      </c>
      <c r="C201" s="9">
        <f t="shared" si="42"/>
        <v>0.9100000000000007</v>
      </c>
      <c r="D201" s="9">
        <f t="shared" si="55"/>
        <v>4.0188371563952021</v>
      </c>
      <c r="E201" s="9">
        <f t="shared" si="55"/>
        <v>7.0427756880575405</v>
      </c>
      <c r="F201" s="9">
        <f t="shared" si="44"/>
        <v>11.981978136915231</v>
      </c>
      <c r="G201" s="10">
        <f t="shared" si="56"/>
        <v>8.6666666666666607</v>
      </c>
      <c r="H201" s="5">
        <f t="shared" si="56"/>
        <v>7.5</v>
      </c>
      <c r="I201">
        <f t="shared" si="46"/>
        <v>13.070366107284466</v>
      </c>
      <c r="J201">
        <f t="shared" si="47"/>
        <v>3.2037471811362579</v>
      </c>
      <c r="K201">
        <f t="shared" si="47"/>
        <v>-12.671640548003717</v>
      </c>
      <c r="L201">
        <f t="shared" si="48"/>
        <v>-1.2371523013552299</v>
      </c>
      <c r="M201">
        <f t="shared" si="49"/>
        <v>-27.280745826195609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0.32210791391336624</v>
      </c>
      <c r="C202" s="9">
        <f t="shared" si="42"/>
        <v>0.9150000000000007</v>
      </c>
      <c r="D202" s="9">
        <f t="shared" si="55"/>
        <v>4.0380373707405957</v>
      </c>
      <c r="E202" s="9">
        <f t="shared" si="55"/>
        <v>6.9662547913446469</v>
      </c>
      <c r="F202" s="9">
        <f t="shared" si="44"/>
        <v>11.970535864710609</v>
      </c>
      <c r="G202" s="10">
        <f t="shared" si="56"/>
        <v>8.6666666666666607</v>
      </c>
      <c r="H202" s="5">
        <f t="shared" si="56"/>
        <v>7.5</v>
      </c>
      <c r="I202">
        <f t="shared" si="46"/>
        <v>13.227322377070752</v>
      </c>
      <c r="J202">
        <f t="shared" si="47"/>
        <v>3.1963242673281265</v>
      </c>
      <c r="K202">
        <f t="shared" si="47"/>
        <v>-12.835325022960891</v>
      </c>
      <c r="L202">
        <f t="shared" si="48"/>
        <v>-1.2491078800562814</v>
      </c>
      <c r="M202">
        <f t="shared" si="49"/>
        <v>-27.158017800338484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0.34126337557549391</v>
      </c>
      <c r="C203" s="9">
        <f t="shared" si="42"/>
        <v>0.92000000000000071</v>
      </c>
      <c r="D203" s="9">
        <f t="shared" si="55"/>
        <v>4.0571928324027233</v>
      </c>
      <c r="E203" s="9">
        <f t="shared" si="55"/>
        <v>6.8887539968864751</v>
      </c>
      <c r="F203" s="9">
        <f t="shared" si="44"/>
        <v>11.958548743110743</v>
      </c>
      <c r="G203" s="10">
        <f t="shared" si="56"/>
        <v>8.6666666666666607</v>
      </c>
      <c r="H203" s="5">
        <f t="shared" si="56"/>
        <v>7.5</v>
      </c>
      <c r="I203">
        <f t="shared" si="46"/>
        <v>13.383711693757114</v>
      </c>
      <c r="J203">
        <f t="shared" si="47"/>
        <v>3.1888296200477888</v>
      </c>
      <c r="K203">
        <f t="shared" si="47"/>
        <v>-12.998273129762921</v>
      </c>
      <c r="L203">
        <f t="shared" si="48"/>
        <v>-1.2609128358855235</v>
      </c>
      <c r="M203">
        <f t="shared" si="49"/>
        <v>-27.034280608714884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0.3603736568647351</v>
      </c>
      <c r="C204" s="9">
        <f t="shared" si="42"/>
        <v>0.92500000000000071</v>
      </c>
      <c r="D204" s="9">
        <f t="shared" si="55"/>
        <v>4.0763031136919645</v>
      </c>
      <c r="E204" s="9">
        <f t="shared" si="55"/>
        <v>6.8102777410569404</v>
      </c>
      <c r="F204" s="9">
        <f t="shared" si="44"/>
        <v>11.946021059873718</v>
      </c>
      <c r="G204" s="10">
        <f t="shared" si="56"/>
        <v>8.6666666666666607</v>
      </c>
      <c r="H204" s="5">
        <f t="shared" si="56"/>
        <v>7.5</v>
      </c>
      <c r="I204">
        <f t="shared" si="46"/>
        <v>13.539521562673283</v>
      </c>
      <c r="J204">
        <f t="shared" si="47"/>
        <v>3.1812641430324757</v>
      </c>
      <c r="K204">
        <f t="shared" si="47"/>
        <v>-13.16047881341521</v>
      </c>
      <c r="L204">
        <f t="shared" si="48"/>
        <v>-1.2725657382855475</v>
      </c>
      <c r="M204">
        <f t="shared" si="49"/>
        <v>-26.909559926997844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0.3794383355396409</v>
      </c>
      <c r="C205" s="9">
        <f t="shared" si="42"/>
        <v>0.93000000000000071</v>
      </c>
      <c r="D205" s="9">
        <f t="shared" si="55"/>
        <v>4.0953677923668703</v>
      </c>
      <c r="E205" s="9">
        <f t="shared" si="55"/>
        <v>6.730830496097763</v>
      </c>
      <c r="F205" s="9">
        <f t="shared" si="44"/>
        <v>11.932957140338413</v>
      </c>
      <c r="G205" s="10">
        <f t="shared" si="56"/>
        <v>8.6666666666666607</v>
      </c>
      <c r="H205" s="5">
        <f t="shared" si="56"/>
        <v>7.5</v>
      </c>
      <c r="I205">
        <f t="shared" si="46"/>
        <v>13.694739969449447</v>
      </c>
      <c r="J205">
        <f t="shared" si="47"/>
        <v>3.1736287486027623</v>
      </c>
      <c r="K205">
        <f t="shared" si="47"/>
        <v>-13.321936172977198</v>
      </c>
      <c r="L205">
        <f t="shared" si="48"/>
        <v>-1.2840652402717756</v>
      </c>
      <c r="M205">
        <f t="shared" si="49"/>
        <v>-26.78388145498414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0.39845699485693231</v>
      </c>
      <c r="C206" s="9">
        <f t="shared" si="42"/>
        <v>0.93500000000000072</v>
      </c>
      <c r="D206" s="9">
        <f t="shared" si="55"/>
        <v>4.1143864516841617</v>
      </c>
      <c r="E206" s="9">
        <f t="shared" si="55"/>
        <v>6.6504167691937104</v>
      </c>
      <c r="F206" s="9">
        <f t="shared" si="44"/>
        <v>11.91936134627996</v>
      </c>
      <c r="G206" s="10">
        <f t="shared" si="56"/>
        <v>8.6666666666666607</v>
      </c>
      <c r="H206" s="5">
        <f t="shared" si="56"/>
        <v>7.5</v>
      </c>
      <c r="I206">
        <f t="shared" si="46"/>
        <v>13.849355360075347</v>
      </c>
      <c r="J206">
        <f t="shared" si="47"/>
        <v>3.1659243571611317</v>
      </c>
      <c r="K206">
        <f t="shared" si="47"/>
        <v>-13.482639461707103</v>
      </c>
      <c r="L206">
        <f t="shared" si="48"/>
        <v>-1.2954100761149225</v>
      </c>
      <c r="M206">
        <f t="shared" si="49"/>
        <v>-26.65727090575805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0.4174292236185293</v>
      </c>
      <c r="C207" s="9">
        <f t="shared" si="42"/>
        <v>0.94000000000000072</v>
      </c>
      <c r="D207" s="9">
        <f t="shared" si="55"/>
        <v>4.1333586804457587</v>
      </c>
      <c r="E207" s="9">
        <f t="shared" si="55"/>
        <v>6.5690411015471639</v>
      </c>
      <c r="F207" s="9">
        <f t="shared" si="44"/>
        <v>11.905238074761655</v>
      </c>
      <c r="G207" s="10">
        <f t="shared" si="56"/>
        <v>8.6666666666666607</v>
      </c>
      <c r="H207" s="5">
        <f t="shared" si="56"/>
        <v>7.5</v>
      </c>
      <c r="I207">
        <f t="shared" si="46"/>
        <v>14.003356622332424</v>
      </c>
      <c r="J207">
        <f t="shared" si="47"/>
        <v>3.1581518967044424</v>
      </c>
      <c r="K207">
        <f t="shared" si="47"/>
        <v>-13.642583087141652</v>
      </c>
      <c r="L207">
        <f t="shared" si="48"/>
        <v>-1.3065990591476011</v>
      </c>
      <c r="M207">
        <f t="shared" si="49"/>
        <v>-26.529753995049067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0.43635461621569149</v>
      </c>
      <c r="C208" s="9">
        <f t="shared" si="42"/>
        <v>0.94500000000000073</v>
      </c>
      <c r="D208" s="9">
        <f t="shared" si="55"/>
        <v>4.1522840730429209</v>
      </c>
      <c r="E208" s="9">
        <f t="shared" si="55"/>
        <v>6.4867080674524029</v>
      </c>
      <c r="F208" s="9">
        <f t="shared" si="44"/>
        <v>11.890591756984136</v>
      </c>
      <c r="G208" s="10">
        <f t="shared" si="56"/>
        <v>8.6666666666666607</v>
      </c>
      <c r="H208" s="5">
        <f t="shared" si="56"/>
        <v>7.5</v>
      </c>
      <c r="I208">
        <f t="shared" si="46"/>
        <v>14.156733068483646</v>
      </c>
      <c r="J208">
        <f t="shared" si="47"/>
        <v>3.1503123023495569</v>
      </c>
      <c r="K208">
        <f t="shared" si="47"/>
        <v>-13.801761611111946</v>
      </c>
      <c r="L208">
        <f t="shared" si="48"/>
        <v>-1.3176310796836181</v>
      </c>
      <c r="M208">
        <f t="shared" si="49"/>
        <v>-26.401356430782371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0.45523277267035489</v>
      </c>
      <c r="C209" s="9">
        <f t="shared" si="42"/>
        <v>0.95000000000000073</v>
      </c>
      <c r="D209" s="9">
        <f t="shared" si="55"/>
        <v>4.1711622294975843</v>
      </c>
      <c r="E209" s="9">
        <f t="shared" si="55"/>
        <v>6.4034222733699773</v>
      </c>
      <c r="F209" s="9">
        <f t="shared" si="44"/>
        <v>11.8754268571324</v>
      </c>
      <c r="G209" s="10">
        <f t="shared" si="56"/>
        <v>8.6666666666666607</v>
      </c>
      <c r="H209" s="5">
        <f t="shared" si="56"/>
        <v>7.5</v>
      </c>
      <c r="I209">
        <f t="shared" si="46"/>
        <v>14.309474419116047</v>
      </c>
      <c r="J209">
        <f t="shared" si="47"/>
        <v>3.1424065158714551</v>
      </c>
      <c r="K209">
        <f t="shared" si="47"/>
        <v>-13.960169749696639</v>
      </c>
      <c r="L209">
        <f t="shared" si="48"/>
        <v>-1.3285051030395925</v>
      </c>
      <c r="M209">
        <f t="shared" si="49"/>
        <v>-26.272103902821211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0.47406329867372854</v>
      </c>
      <c r="C210" s="9">
        <f t="shared" si="42"/>
        <v>0.95500000000000074</v>
      </c>
      <c r="D210" s="9">
        <f t="shared" si="55"/>
        <v>4.189992755500958</v>
      </c>
      <c r="E210" s="9">
        <f t="shared" si="55"/>
        <v>6.319188357001547</v>
      </c>
      <c r="F210" s="9">
        <f t="shared" si="44"/>
        <v>11.859747871221529</v>
      </c>
      <c r="G210" s="10">
        <f t="shared" si="56"/>
        <v>8.6666666666666607</v>
      </c>
      <c r="H210" s="5">
        <f t="shared" si="56"/>
        <v>7.5</v>
      </c>
      <c r="I210">
        <f t="shared" si="46"/>
        <v>14.461570788040476</v>
      </c>
      <c r="J210">
        <f t="shared" si="47"/>
        <v>3.1344354852532175</v>
      </c>
      <c r="K210">
        <f t="shared" si="47"/>
        <v>-14.117802373113566</v>
      </c>
      <c r="L210">
        <f t="shared" si="48"/>
        <v>-1.3392201676495188</v>
      </c>
      <c r="M210">
        <f t="shared" si="49"/>
        <v>-26.142022072900787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0.49284580562223024</v>
      </c>
      <c r="C211" s="9">
        <f t="shared" si="42"/>
        <v>0.96000000000000074</v>
      </c>
      <c r="D211" s="9">
        <f t="shared" si="55"/>
        <v>4.2087752624494597</v>
      </c>
      <c r="E211" s="9">
        <f t="shared" si="55"/>
        <v>6.2340109863655533</v>
      </c>
      <c r="F211" s="9">
        <f t="shared" si="44"/>
        <v>11.843559325941712</v>
      </c>
      <c r="G211" s="10">
        <f t="shared" si="56"/>
        <v>8.6666666666666607</v>
      </c>
      <c r="H211" s="5">
        <f t="shared" si="56"/>
        <v>7.5</v>
      </c>
      <c r="I211">
        <f t="shared" si="46"/>
        <v>14.61301266816163</v>
      </c>
      <c r="J211">
        <f t="shared" si="47"/>
        <v>3.1264001642473205</v>
      </c>
      <c r="K211">
        <f t="shared" si="47"/>
        <v>-14.27465450555097</v>
      </c>
      <c r="L211">
        <f t="shared" si="48"/>
        <v>-1.349775383263786</v>
      </c>
      <c r="M211">
        <f t="shared" si="49"/>
        <v>-26.011136564753588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0.51157991065081543</v>
      </c>
      <c r="C212" s="9">
        <f t="shared" si="42"/>
        <v>0.96500000000000075</v>
      </c>
      <c r="D212" s="9">
        <f t="shared" si="55"/>
        <v>4.2275093674780448</v>
      </c>
      <c r="E212" s="9">
        <f t="shared" si="55"/>
        <v>6.147894858874082</v>
      </c>
      <c r="F212" s="9">
        <f t="shared" si="44"/>
        <v>11.826865777503244</v>
      </c>
      <c r="G212" s="10">
        <f t="shared" si="56"/>
        <v>8.6666666666666607</v>
      </c>
      <c r="H212" s="5">
        <f t="shared" si="56"/>
        <v>7.5</v>
      </c>
      <c r="I212">
        <f t="shared" si="46"/>
        <v>14.763790918239087</v>
      </c>
      <c r="J212">
        <f t="shared" si="47"/>
        <v>3.1183015119477377</v>
      </c>
      <c r="K212">
        <f t="shared" si="47"/>
        <v>-14.430721324939492</v>
      </c>
      <c r="L212">
        <f t="shared" si="48"/>
        <v>-1.3601699292249669</v>
      </c>
      <c r="M212">
        <f t="shared" si="49"/>
        <v>-25.879472954426372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0.53026523666377567</v>
      </c>
      <c r="C213" s="9">
        <f t="shared" ref="C213:C276" si="61">C212+_dt</f>
        <v>0.97000000000000075</v>
      </c>
      <c r="D213" s="9">
        <f t="shared" ref="D213:E228" si="62">D212+$C$7*(J212+J213)/2</f>
        <v>4.2461946934910051</v>
      </c>
      <c r="E213" s="9">
        <f t="shared" si="62"/>
        <v>6.0608447004112653</v>
      </c>
      <c r="F213" s="9">
        <f t="shared" ref="F213:F276" si="63">$O$1*D213^2+$O$2*D213+$O$3</f>
        <v>11.809671810482183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14.913896750467055</v>
      </c>
      <c r="J213">
        <f t="shared" ref="J213:K276" si="66">J212+L212*$C$7</f>
        <v>3.1101404923723881</v>
      </c>
      <c r="K213">
        <f t="shared" si="66"/>
        <v>-14.585998162666051</v>
      </c>
      <c r="L213">
        <f t="shared" ref="L213:L276" si="67">-$C$15*I213*J213</f>
        <v>-1.370403052813427</v>
      </c>
      <c r="M213">
        <f t="shared" ref="M213:M276" si="68">-$C$6-$C$15*I213*K213</f>
        <v>-25.74705676078916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0.54890141236305912</v>
      </c>
      <c r="C214" s="9">
        <f t="shared" si="61"/>
        <v>0.97500000000000075</v>
      </c>
      <c r="D214" s="9">
        <f t="shared" si="62"/>
        <v>4.2648308691902885</v>
      </c>
      <c r="E214" s="9">
        <f t="shared" si="62"/>
        <v>5.9728652644135751</v>
      </c>
      <c r="F214" s="9">
        <f t="shared" si="63"/>
        <v>11.791982036667264</v>
      </c>
      <c r="G214" s="10">
        <f t="shared" si="64"/>
        <v>8.6666666666666607</v>
      </c>
      <c r="H214" s="5">
        <f t="shared" si="64"/>
        <v>7.5</v>
      </c>
      <c r="I214">
        <f t="shared" si="65"/>
        <v>15.063321718806884</v>
      </c>
      <c r="J214">
        <f t="shared" si="66"/>
        <v>3.1019180740555075</v>
      </c>
      <c r="K214">
        <f t="shared" si="66"/>
        <v>-14.740480503230787</v>
      </c>
      <c r="L214">
        <f t="shared" si="67"/>
        <v>-1.380474067656444</v>
      </c>
      <c r="M214">
        <f t="shared" si="68"/>
        <v>-25.613913436236878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0.56748807227417419</v>
      </c>
      <c r="C215" s="9">
        <f t="shared" si="61"/>
        <v>0.98000000000000076</v>
      </c>
      <c r="D215" s="9">
        <f t="shared" si="62"/>
        <v>4.2834175291014036</v>
      </c>
      <c r="E215" s="9">
        <f t="shared" si="62"/>
        <v>5.8839613309523378</v>
      </c>
      <c r="F215" s="9">
        <f t="shared" si="63"/>
        <v>11.773801093908656</v>
      </c>
      <c r="G215" s="10">
        <f t="shared" si="64"/>
        <v>8.6666666666666607</v>
      </c>
      <c r="H215" s="5">
        <f t="shared" si="64"/>
        <v>7.5</v>
      </c>
      <c r="I215">
        <f t="shared" si="65"/>
        <v>15.21205770801209</v>
      </c>
      <c r="J215">
        <f t="shared" si="66"/>
        <v>3.0936352296495686</v>
      </c>
      <c r="K215">
        <f t="shared" si="66"/>
        <v>-14.894163983848207</v>
      </c>
      <c r="L215">
        <f t="shared" si="67"/>
        <v>-1.3903823521951513</v>
      </c>
      <c r="M215">
        <f t="shared" si="68"/>
        <v>-25.480068357584312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0.58602485676973171</v>
      </c>
      <c r="C216" s="9">
        <f t="shared" si="61"/>
        <v>0.98500000000000076</v>
      </c>
      <c r="D216" s="9">
        <f t="shared" si="62"/>
        <v>4.3019543135969611</v>
      </c>
      <c r="E216" s="9">
        <f t="shared" si="62"/>
        <v>5.7941377058188124</v>
      </c>
      <c r="F216" s="9">
        <f t="shared" si="63"/>
        <v>11.755133644969245</v>
      </c>
      <c r="G216" s="10">
        <f t="shared" si="64"/>
        <v>8.6666666666666607</v>
      </c>
      <c r="H216" s="5">
        <f t="shared" si="64"/>
        <v>7.5</v>
      </c>
      <c r="I216">
        <f t="shared" si="65"/>
        <v>15.360096923290831</v>
      </c>
      <c r="J216">
        <f t="shared" si="66"/>
        <v>3.0852929355363976</v>
      </c>
      <c r="K216">
        <f t="shared" si="66"/>
        <v>-15.047044393993714</v>
      </c>
      <c r="L216">
        <f t="shared" si="67"/>
        <v>-1.4001273482041316</v>
      </c>
      <c r="M216">
        <f t="shared" si="68"/>
        <v>-25.345546817155142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0.60451141209068204</v>
      </c>
      <c r="C217" s="9">
        <f t="shared" si="61"/>
        <v>0.99000000000000077</v>
      </c>
      <c r="D217" s="9">
        <f t="shared" si="62"/>
        <v>4.3204408689179115</v>
      </c>
      <c r="E217" s="9">
        <f t="shared" si="62"/>
        <v>5.703399219612141</v>
      </c>
      <c r="F217" s="9">
        <f t="shared" si="63"/>
        <v>11.735984376378919</v>
      </c>
      <c r="G217" s="10">
        <f t="shared" si="64"/>
        <v>8.6666666666666607</v>
      </c>
      <c r="H217" s="5">
        <f t="shared" si="64"/>
        <v>7.5</v>
      </c>
      <c r="I217">
        <f t="shared" si="65"/>
        <v>15.50743188055548</v>
      </c>
      <c r="J217">
        <f t="shared" si="66"/>
        <v>3.0768921714471729</v>
      </c>
      <c r="K217">
        <f t="shared" si="66"/>
        <v>-15.199117674896645</v>
      </c>
      <c r="L217">
        <f t="shared" si="67"/>
        <v>-1.4097085593589966</v>
      </c>
      <c r="M217">
        <f t="shared" si="68"/>
        <v>-25.210374014066005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0.62294739036529645</v>
      </c>
      <c r="C218" s="9">
        <f t="shared" si="61"/>
        <v>0.99500000000000077</v>
      </c>
      <c r="D218" s="9">
        <f t="shared" si="62"/>
        <v>4.3388768471925259</v>
      </c>
      <c r="E218" s="9">
        <f t="shared" si="62"/>
        <v>5.6117507268305076</v>
      </c>
      <c r="F218" s="9">
        <f t="shared" si="63"/>
        <v>11.716357997292437</v>
      </c>
      <c r="G218" s="10">
        <f t="shared" si="64"/>
        <v>8.6666666666666607</v>
      </c>
      <c r="H218" s="5">
        <f t="shared" si="64"/>
        <v>7.5</v>
      </c>
      <c r="I218">
        <f t="shared" si="65"/>
        <v>15.654055397213257</v>
      </c>
      <c r="J218">
        <f t="shared" si="66"/>
        <v>3.0684339200910187</v>
      </c>
      <c r="K218">
        <f t="shared" si="66"/>
        <v>-15.350379918981041</v>
      </c>
      <c r="L218">
        <f t="shared" si="67"/>
        <v>-1.4191255498477258</v>
      </c>
      <c r="M218">
        <f t="shared" si="68"/>
        <v>-25.074575045706286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0.6413324496259456</v>
      </c>
      <c r="C219" s="9">
        <f t="shared" si="61"/>
        <v>1.0000000000000007</v>
      </c>
      <c r="D219" s="9">
        <f t="shared" si="62"/>
        <v>4.357261906453175</v>
      </c>
      <c r="E219" s="9">
        <f t="shared" si="62"/>
        <v>5.5191971049657989</v>
      </c>
      <c r="F219" s="9">
        <f t="shared" si="63"/>
        <v>11.696259238351512</v>
      </c>
      <c r="G219" s="10">
        <f t="shared" si="64"/>
        <v>8.6666666666666607</v>
      </c>
      <c r="H219" s="5">
        <f t="shared" si="64"/>
        <v>7.5</v>
      </c>
      <c r="I219">
        <f t="shared" si="65"/>
        <v>15.799960583455711</v>
      </c>
      <c r="J219">
        <f t="shared" si="66"/>
        <v>3.0599191667919321</v>
      </c>
      <c r="K219">
        <f t="shared" si="66"/>
        <v>-15.500827369255278</v>
      </c>
      <c r="L219">
        <f t="shared" si="67"/>
        <v>-1.4283779430219423</v>
      </c>
      <c r="M219">
        <f t="shared" si="68"/>
        <v>-24.938174899414712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0.65966625382372257</v>
      </c>
      <c r="C220" s="9">
        <f t="shared" si="61"/>
        <v>1.0050000000000006</v>
      </c>
      <c r="D220" s="9">
        <f t="shared" si="62"/>
        <v>4.375595710650952</v>
      </c>
      <c r="E220" s="9">
        <f t="shared" si="62"/>
        <v>5.4257432536020778</v>
      </c>
      <c r="F220" s="9">
        <f t="shared" si="63"/>
        <v>11.67569285055151</v>
      </c>
      <c r="G220" s="10">
        <f t="shared" si="64"/>
        <v>8.6666666666666607</v>
      </c>
      <c r="H220" s="5">
        <f t="shared" si="64"/>
        <v>7.5</v>
      </c>
      <c r="I220">
        <f t="shared" si="65"/>
        <v>15.945140834008438</v>
      </c>
      <c r="J220">
        <f t="shared" si="66"/>
        <v>3.0513488991338003</v>
      </c>
      <c r="K220">
        <f t="shared" si="66"/>
        <v>-15.650456418651766</v>
      </c>
      <c r="L220">
        <f t="shared" si="67"/>
        <v>-1.4374654200846728</v>
      </c>
      <c r="M220">
        <f t="shared" si="68"/>
        <v>-24.801198444353432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0.67794847284096349</v>
      </c>
      <c r="C221" s="9">
        <f t="shared" si="61"/>
        <v>1.0100000000000005</v>
      </c>
      <c r="D221" s="9">
        <f t="shared" si="62"/>
        <v>4.3938779296681929</v>
      </c>
      <c r="E221" s="9">
        <f t="shared" si="62"/>
        <v>5.3313940935181687</v>
      </c>
      <c r="F221" s="9">
        <f t="shared" si="63"/>
        <v>11.654663604113352</v>
      </c>
      <c r="G221" s="10">
        <f t="shared" si="64"/>
        <v>8.6666666666666607</v>
      </c>
      <c r="H221" s="5">
        <f t="shared" si="64"/>
        <v>7.5</v>
      </c>
      <c r="I221">
        <f t="shared" si="65"/>
        <v>16.089589820305616</v>
      </c>
      <c r="J221">
        <f t="shared" si="66"/>
        <v>3.0427241066132922</v>
      </c>
      <c r="K221">
        <f t="shared" si="66"/>
        <v>-15.799263609317887</v>
      </c>
      <c r="L221">
        <f t="shared" si="67"/>
        <v>-1.4463877188114656</v>
      </c>
      <c r="M221">
        <f t="shared" si="68"/>
        <v>-24.663670423580534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0.69617878250170495</v>
      </c>
      <c r="C222" s="9">
        <f t="shared" si="61"/>
        <v>1.0150000000000003</v>
      </c>
      <c r="D222" s="9">
        <f t="shared" si="62"/>
        <v>4.4121082393289344</v>
      </c>
      <c r="E222" s="9">
        <f t="shared" si="62"/>
        <v>5.2361545657946369</v>
      </c>
      <c r="F222" s="9">
        <f t="shared" si="63"/>
        <v>11.633176287361085</v>
      </c>
      <c r="G222" s="10">
        <f t="shared" si="64"/>
        <v>8.6666666666666607</v>
      </c>
      <c r="H222" s="5">
        <f t="shared" si="64"/>
        <v>7.5</v>
      </c>
      <c r="I222">
        <f t="shared" si="65"/>
        <v>16.233301483056877</v>
      </c>
      <c r="J222">
        <f t="shared" si="66"/>
        <v>3.0340457803004233</v>
      </c>
      <c r="K222">
        <f t="shared" si="66"/>
        <v>-15.947245631859371</v>
      </c>
      <c r="L222">
        <f t="shared" si="67"/>
        <v>-1.4551446323020556</v>
      </c>
      <c r="M222">
        <f t="shared" si="68"/>
        <v>-24.525615446321705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0.71435686458012615</v>
      </c>
      <c r="C223" s="9">
        <f t="shared" si="61"/>
        <v>1.0200000000000002</v>
      </c>
      <c r="D223" s="9">
        <f t="shared" si="62"/>
        <v>4.4302863214073556</v>
      </c>
      <c r="E223" s="9">
        <f t="shared" si="62"/>
        <v>5.1400296309254472</v>
      </c>
      <c r="F223" s="9">
        <f t="shared" si="63"/>
        <v>11.611235705605655</v>
      </c>
      <c r="G223" s="10">
        <f t="shared" si="64"/>
        <v>8.6666666666666607</v>
      </c>
      <c r="H223" s="5">
        <f t="shared" si="64"/>
        <v>7.5</v>
      </c>
      <c r="I223">
        <f t="shared" si="65"/>
        <v>16.376270025176723</v>
      </c>
      <c r="J223">
        <f t="shared" si="66"/>
        <v>3.025314912506611</v>
      </c>
      <c r="K223">
        <f t="shared" si="66"/>
        <v>-16.094399324537299</v>
      </c>
      <c r="L223">
        <f t="shared" si="67"/>
        <v>-1.4637360077600283</v>
      </c>
      <c r="M223">
        <f t="shared" si="68"/>
        <v>-24.38705798044175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0.73248240680702636</v>
      </c>
      <c r="C224" s="9">
        <f t="shared" si="61"/>
        <v>1.0250000000000001</v>
      </c>
      <c r="D224" s="9">
        <f t="shared" si="62"/>
        <v>4.4484118636342558</v>
      </c>
      <c r="E224" s="9">
        <f t="shared" si="62"/>
        <v>5.0430242679345758</v>
      </c>
      <c r="F224" s="9">
        <f t="shared" si="63"/>
        <v>11.588846680035207</v>
      </c>
      <c r="G224" s="10">
        <f t="shared" si="64"/>
        <v>8.6666666666666607</v>
      </c>
      <c r="H224" s="5">
        <f t="shared" si="64"/>
        <v>7.5</v>
      </c>
      <c r="I224">
        <f t="shared" si="65"/>
        <v>16.518489905049147</v>
      </c>
      <c r="J224">
        <f t="shared" si="66"/>
        <v>3.0165324964600506</v>
      </c>
      <c r="K224">
        <f t="shared" si="66"/>
        <v>-16.240721672419951</v>
      </c>
      <c r="L224">
        <f t="shared" si="67"/>
        <v>-1.4721617452981968</v>
      </c>
      <c r="M224">
        <f t="shared" si="68"/>
        <v>-24.248022345116595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0.75055510287437155</v>
      </c>
      <c r="C225" s="9">
        <f t="shared" si="61"/>
        <v>1.03</v>
      </c>
      <c r="D225" s="9">
        <f t="shared" si="62"/>
        <v>4.466484559701601</v>
      </c>
      <c r="E225" s="9">
        <f t="shared" si="62"/>
        <v>4.9451434734978443</v>
      </c>
      <c r="F225" s="9">
        <f t="shared" si="63"/>
        <v>11.566014046612604</v>
      </c>
      <c r="G225" s="10">
        <f t="shared" si="64"/>
        <v>8.6666666666666607</v>
      </c>
      <c r="H225" s="5">
        <f t="shared" si="64"/>
        <v>7.5</v>
      </c>
      <c r="I225">
        <f t="shared" si="65"/>
        <v>16.659955830102323</v>
      </c>
      <c r="J225">
        <f t="shared" si="66"/>
        <v>3.0076995259882615</v>
      </c>
      <c r="K225">
        <f t="shared" si="66"/>
        <v>-16.386209806490651</v>
      </c>
      <c r="L225">
        <f t="shared" si="67"/>
        <v>-1.4804217967676274</v>
      </c>
      <c r="M225">
        <f t="shared" si="68"/>
        <v>-24.108532703706359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0.76857465243795886</v>
      </c>
      <c r="C226" s="9">
        <f t="shared" si="61"/>
        <v>1.0349999999999999</v>
      </c>
      <c r="D226" s="9">
        <f t="shared" si="62"/>
        <v>4.4845041092651883</v>
      </c>
      <c r="E226" s="9">
        <f t="shared" si="62"/>
        <v>4.8463922610702337</v>
      </c>
      <c r="F226" s="9">
        <f t="shared" si="63"/>
        <v>11.542742654980305</v>
      </c>
      <c r="G226" s="10">
        <f t="shared" si="64"/>
        <v>8.6666666666666607</v>
      </c>
      <c r="H226" s="5">
        <f t="shared" si="64"/>
        <v>7.5</v>
      </c>
      <c r="I226">
        <f t="shared" si="65"/>
        <v>16.800662750670284</v>
      </c>
      <c r="J226">
        <f t="shared" si="66"/>
        <v>2.9988169952076555</v>
      </c>
      <c r="K226">
        <f t="shared" si="66"/>
        <v>-16.530861002712889</v>
      </c>
      <c r="L226">
        <f t="shared" si="67"/>
        <v>-1.4885161646084575</v>
      </c>
      <c r="M226">
        <f t="shared" si="68"/>
        <v>-23.968613056829824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0.78654076111824178</v>
      </c>
      <c r="C227" s="9">
        <f t="shared" si="61"/>
        <v>1.0399999999999998</v>
      </c>
      <c r="D227" s="9">
        <f t="shared" si="62"/>
        <v>4.5024702179454712</v>
      </c>
      <c r="E227" s="9">
        <f t="shared" si="62"/>
        <v>4.7467756600189333</v>
      </c>
      <c r="F227" s="9">
        <f t="shared" si="63"/>
        <v>11.519037367373283</v>
      </c>
      <c r="G227" s="10">
        <f t="shared" si="64"/>
        <v>8.6666666666666607</v>
      </c>
      <c r="H227" s="5">
        <f t="shared" si="64"/>
        <v>7.5</v>
      </c>
      <c r="I227">
        <f t="shared" si="65"/>
        <v>16.940605854120417</v>
      </c>
      <c r="J227">
        <f t="shared" si="66"/>
        <v>2.9898858982200047</v>
      </c>
      <c r="K227">
        <f t="shared" si="66"/>
        <v>-16.674672681053867</v>
      </c>
      <c r="L227">
        <f t="shared" si="67"/>
        <v>-1.4964449007208505</v>
      </c>
      <c r="M227">
        <f t="shared" si="68"/>
        <v>-23.828287235640779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0.80445314049934868</v>
      </c>
      <c r="C228" s="9">
        <f t="shared" si="61"/>
        <v>1.0449999999999997</v>
      </c>
      <c r="D228" s="9">
        <f t="shared" si="62"/>
        <v>4.5203825973265781</v>
      </c>
      <c r="E228" s="9">
        <f t="shared" si="62"/>
        <v>4.6462987147623682</v>
      </c>
      <c r="F228" s="9">
        <f t="shared" si="63"/>
        <v>11.494903057540203</v>
      </c>
      <c r="G228" s="10">
        <f t="shared" si="64"/>
        <v>8.6666666666666607</v>
      </c>
      <c r="H228" s="5">
        <f t="shared" si="64"/>
        <v>7.5</v>
      </c>
      <c r="I228">
        <f t="shared" si="65"/>
        <v>17.07978055922722</v>
      </c>
      <c r="J228">
        <f t="shared" si="66"/>
        <v>2.9809072288156795</v>
      </c>
      <c r="K228">
        <f t="shared" si="66"/>
        <v>-16.817642404467712</v>
      </c>
      <c r="L228">
        <f t="shared" si="67"/>
        <v>-1.5042081053545839</v>
      </c>
      <c r="M228">
        <f t="shared" si="68"/>
        <v>-23.687578895306338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0.82231150812634635</v>
      </c>
      <c r="C229" s="9">
        <f t="shared" si="61"/>
        <v>1.0499999999999996</v>
      </c>
      <c r="D229" s="9">
        <f t="shared" ref="D229:E244" si="70">D228+$C$7*(J228+J229)/2</f>
        <v>4.5382409649535758</v>
      </c>
      <c r="E229" s="9">
        <f t="shared" si="70"/>
        <v>4.5449664839154469</v>
      </c>
      <c r="F229" s="9">
        <f t="shared" si="63"/>
        <v>11.470344609673383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17.218182510774415</v>
      </c>
      <c r="J229">
        <f t="shared" si="66"/>
        <v>2.9718819801835519</v>
      </c>
      <c r="K229">
        <f t="shared" si="66"/>
        <v>-16.95976787783955</v>
      </c>
      <c r="L229">
        <f t="shared" si="67"/>
        <v>-1.511805926015946</v>
      </c>
      <c r="M229">
        <f t="shared" si="68"/>
        <v>-23.546511508687459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0.84011558750077953</v>
      </c>
      <c r="C230" s="9">
        <f t="shared" si="61"/>
        <v>1.0549999999999995</v>
      </c>
      <c r="D230" s="9">
        <f t="shared" si="70"/>
        <v>4.5560450443280089</v>
      </c>
      <c r="E230" s="9">
        <f t="shared" si="70"/>
        <v>4.4427840394412534</v>
      </c>
      <c r="F230" s="9">
        <f t="shared" si="63"/>
        <v>11.445366917347823</v>
      </c>
      <c r="G230" s="10">
        <f t="shared" si="71"/>
        <v>8.6666666666666607</v>
      </c>
      <c r="H230" s="5">
        <f t="shared" si="71"/>
        <v>7.5</v>
      </c>
      <c r="I230">
        <f t="shared" si="65"/>
        <v>17.355807574368924</v>
      </c>
      <c r="J230">
        <f t="shared" si="66"/>
        <v>2.9628111446274561</v>
      </c>
      <c r="K230">
        <f t="shared" si="66"/>
        <v>-17.101046946891675</v>
      </c>
      <c r="L230">
        <f t="shared" si="67"/>
        <v>-1.51923855639075</v>
      </c>
      <c r="M230">
        <f t="shared" si="68"/>
        <v>-23.40510836022154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0.8578651080745292</v>
      </c>
      <c r="C231" s="9">
        <f t="shared" si="61"/>
        <v>1.0599999999999994</v>
      </c>
      <c r="D231" s="9">
        <f t="shared" si="70"/>
        <v>4.5737945649017586</v>
      </c>
      <c r="E231" s="9">
        <f t="shared" si="70"/>
        <v>4.339756465809419</v>
      </c>
      <c r="F231" s="9">
        <f t="shared" si="63"/>
        <v>11.419974882469706</v>
      </c>
      <c r="G231" s="10">
        <f t="shared" si="71"/>
        <v>8.6666666666666607</v>
      </c>
      <c r="H231" s="5">
        <f t="shared" si="71"/>
        <v>7.5</v>
      </c>
      <c r="I231">
        <f t="shared" si="65"/>
        <v>17.492651831451486</v>
      </c>
      <c r="J231">
        <f t="shared" si="66"/>
        <v>2.9536957132891115</v>
      </c>
      <c r="K231">
        <f t="shared" si="66"/>
        <v>-17.241477597053002</v>
      </c>
      <c r="L231">
        <f t="shared" si="67"/>
        <v>-1.5265062352823959</v>
      </c>
      <c r="M231">
        <f t="shared" si="68"/>
        <v>-23.263392540007054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0.87555980524202859</v>
      </c>
      <c r="C232" s="9">
        <f t="shared" si="61"/>
        <v>1.0649999999999993</v>
      </c>
      <c r="D232" s="9">
        <f t="shared" si="70"/>
        <v>4.591489262069258</v>
      </c>
      <c r="E232" s="9">
        <f t="shared" si="70"/>
        <v>4.2358888591613812</v>
      </c>
      <c r="F232" s="9">
        <f t="shared" si="63"/>
        <v>11.394173414234718</v>
      </c>
      <c r="G232" s="10">
        <f t="shared" si="71"/>
        <v>8.6666666666666607</v>
      </c>
      <c r="H232" s="5">
        <f t="shared" si="71"/>
        <v>7.5</v>
      </c>
      <c r="I232">
        <f t="shared" si="65"/>
        <v>17.628711574489966</v>
      </c>
      <c r="J232">
        <f t="shared" si="66"/>
        <v>2.944536675877417</v>
      </c>
      <c r="K232">
        <f t="shared" si="66"/>
        <v>-17.381057952293045</v>
      </c>
      <c r="L232">
        <f t="shared" si="67"/>
        <v>-1.5336092455640546</v>
      </c>
      <c r="M232">
        <f t="shared" si="68"/>
        <v>-23.121386938089898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0.89319942033087329</v>
      </c>
      <c r="C233" s="9">
        <f t="shared" si="61"/>
        <v>1.0699999999999992</v>
      </c>
      <c r="D233" s="9">
        <f t="shared" si="70"/>
        <v>4.6091288771581027</v>
      </c>
      <c r="E233" s="9">
        <f t="shared" si="70"/>
        <v>4.1311863264827373</v>
      </c>
      <c r="F233" s="9">
        <f t="shared" si="63"/>
        <v>11.367967428096524</v>
      </c>
      <c r="G233" s="10">
        <f t="shared" si="71"/>
        <v>8.6666666666666607</v>
      </c>
      <c r="H233" s="5">
        <f t="shared" si="71"/>
        <v>7.5</v>
      </c>
      <c r="I233">
        <f t="shared" si="65"/>
        <v>17.763983302342456</v>
      </c>
      <c r="J233">
        <f t="shared" si="66"/>
        <v>2.9353350204040325</v>
      </c>
      <c r="K233">
        <f t="shared" si="66"/>
        <v>-17.519786273921586</v>
      </c>
      <c r="L233">
        <f t="shared" si="67"/>
        <v>-1.5405479131441253</v>
      </c>
      <c r="M233">
        <f t="shared" si="68"/>
        <v>-22.979114238951176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0.91078370059086122</v>
      </c>
      <c r="C234" s="9">
        <f t="shared" si="61"/>
        <v>1.0749999999999991</v>
      </c>
      <c r="D234" s="9">
        <f t="shared" si="70"/>
        <v>4.6267131574180906</v>
      </c>
      <c r="E234" s="9">
        <f t="shared" si="70"/>
        <v>4.0256539847829069</v>
      </c>
      <c r="F234" s="9">
        <f t="shared" si="63"/>
        <v>11.341361844745695</v>
      </c>
      <c r="G234" s="10">
        <f t="shared" si="71"/>
        <v>8.6666666666666607</v>
      </c>
      <c r="H234" s="5">
        <f t="shared" si="71"/>
        <v>7.5</v>
      </c>
      <c r="I234">
        <f t="shared" si="65"/>
        <v>17.89846371577832</v>
      </c>
      <c r="J234">
        <f t="shared" si="66"/>
        <v>2.9260917329251677</v>
      </c>
      <c r="K234">
        <f t="shared" si="66"/>
        <v>-17.657660959355294</v>
      </c>
      <c r="L234">
        <f t="shared" si="67"/>
        <v>-1.5473226059442422</v>
      </c>
      <c r="M234">
        <f t="shared" si="68"/>
        <v>-22.836596916195766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0.92831239918150565</v>
      </c>
      <c r="C235" s="9">
        <f t="shared" si="61"/>
        <v>1.079999999999999</v>
      </c>
      <c r="D235" s="9">
        <f t="shared" si="70"/>
        <v>4.6442418560087351</v>
      </c>
      <c r="E235" s="9">
        <f t="shared" si="70"/>
        <v>3.9192969602822836</v>
      </c>
      <c r="F235" s="9">
        <f t="shared" si="63"/>
        <v>11.314361589099455</v>
      </c>
      <c r="G235" s="10">
        <f t="shared" si="71"/>
        <v>8.6666666666666607</v>
      </c>
      <c r="H235" s="5">
        <f t="shared" si="71"/>
        <v>7.5</v>
      </c>
      <c r="I235">
        <f t="shared" si="65"/>
        <v>18.032149713146303</v>
      </c>
      <c r="J235">
        <f t="shared" si="66"/>
        <v>2.9168077972895023</v>
      </c>
      <c r="K235">
        <f t="shared" si="66"/>
        <v>-17.794680540852468</v>
      </c>
      <c r="L235">
        <f t="shared" si="67"/>
        <v>-1.5539337328891842</v>
      </c>
      <c r="M235">
        <f t="shared" si="68"/>
        <v>-22.693857227441139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0.94578527515805089</v>
      </c>
      <c r="C236" s="9">
        <f t="shared" si="61"/>
        <v>1.0849999999999989</v>
      </c>
      <c r="D236" s="9">
        <f t="shared" si="70"/>
        <v>4.6617147319852803</v>
      </c>
      <c r="E236" s="9">
        <f t="shared" si="70"/>
        <v>3.8121203876070746</v>
      </c>
      <c r="F236" s="9">
        <f t="shared" si="63"/>
        <v>11.286971589302453</v>
      </c>
      <c r="G236" s="10">
        <f t="shared" si="71"/>
        <v>8.6666666666666607</v>
      </c>
      <c r="H236" s="5">
        <f t="shared" si="71"/>
        <v>7.5</v>
      </c>
      <c r="I236">
        <f t="shared" si="65"/>
        <v>18.165038386179553</v>
      </c>
      <c r="J236">
        <f t="shared" si="66"/>
        <v>2.907484194892167</v>
      </c>
      <c r="K236">
        <f t="shared" si="66"/>
        <v>-17.930843684217116</v>
      </c>
      <c r="L236">
        <f t="shared" si="67"/>
        <v>-1.5603817429081197</v>
      </c>
      <c r="M236">
        <f t="shared" si="68"/>
        <v>-22.550917209405693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0.96320209345603125</v>
      </c>
      <c r="C237" s="9">
        <f t="shared" si="61"/>
        <v>1.0899999999999987</v>
      </c>
      <c r="D237" s="9">
        <f t="shared" si="70"/>
        <v>4.6791315502832607</v>
      </c>
      <c r="E237" s="9">
        <f t="shared" si="70"/>
        <v>3.7041294089920025</v>
      </c>
      <c r="F237" s="9">
        <f t="shared" si="63"/>
        <v>11.259196775738943</v>
      </c>
      <c r="G237" s="10">
        <f t="shared" si="71"/>
        <v>8.6666666666666607</v>
      </c>
      <c r="H237" s="5">
        <f t="shared" si="71"/>
        <v>7.5</v>
      </c>
      <c r="I237">
        <f t="shared" si="65"/>
        <v>18.297127015928361</v>
      </c>
      <c r="J237">
        <f t="shared" si="66"/>
        <v>2.8981219044347184</v>
      </c>
      <c r="K237">
        <f t="shared" si="66"/>
        <v>-18.066149187473549</v>
      </c>
      <c r="L237">
        <f t="shared" si="67"/>
        <v>-1.5666671239467003</v>
      </c>
      <c r="M237">
        <f t="shared" si="68"/>
        <v>-22.407798673195614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0.98056262487440815</v>
      </c>
      <c r="C238" s="9">
        <f t="shared" si="61"/>
        <v>1.0949999999999986</v>
      </c>
      <c r="D238" s="9">
        <f t="shared" si="70"/>
        <v>4.6964920817016376</v>
      </c>
      <c r="E238" s="9">
        <f t="shared" si="70"/>
        <v>3.5953291734910438</v>
      </c>
      <c r="F238" s="9">
        <f t="shared" si="63"/>
        <v>11.231042080056554</v>
      </c>
      <c r="G238" s="10">
        <f t="shared" si="71"/>
        <v>8.6666666666666607</v>
      </c>
      <c r="H238" s="5">
        <f t="shared" si="71"/>
        <v>7.5</v>
      </c>
      <c r="I238">
        <f t="shared" si="65"/>
        <v>18.428413068812088</v>
      </c>
      <c r="J238">
        <f t="shared" si="66"/>
        <v>2.8887219016910382</v>
      </c>
      <c r="K238">
        <f t="shared" si="66"/>
        <v>-18.200595979512723</v>
      </c>
      <c r="L238">
        <f t="shared" si="67"/>
        <v>-1.5727904019895853</v>
      </c>
      <c r="M238">
        <f t="shared" si="68"/>
        <v>-22.264523199789309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0.9978666460573189</v>
      </c>
      <c r="C239" s="9">
        <f t="shared" si="61"/>
        <v>1.0999999999999985</v>
      </c>
      <c r="D239" s="9">
        <f t="shared" si="70"/>
        <v>4.7137961028845483</v>
      </c>
      <c r="E239" s="9">
        <f t="shared" si="70"/>
        <v>3.4857248361963711</v>
      </c>
      <c r="F239" s="9">
        <f t="shared" si="63"/>
        <v>11.202512434201953</v>
      </c>
      <c r="G239" s="10">
        <f t="shared" si="71"/>
        <v>8.6666666666666607</v>
      </c>
      <c r="H239" s="5">
        <f t="shared" si="71"/>
        <v>7.5</v>
      </c>
      <c r="I239">
        <f t="shared" si="65"/>
        <v>18.558894192782315</v>
      </c>
      <c r="J239">
        <f t="shared" si="66"/>
        <v>2.8792851592791004</v>
      </c>
      <c r="K239">
        <f t="shared" si="66"/>
        <v>-18.334183118711458</v>
      </c>
      <c r="L239">
        <f t="shared" si="67"/>
        <v>-1.5787521400930271</v>
      </c>
      <c r="M239">
        <f t="shared" si="68"/>
        <v>-22.121112135718334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1.0151139394744719</v>
      </c>
      <c r="C240" s="9">
        <f t="shared" si="61"/>
        <v>1.1049999999999984</v>
      </c>
      <c r="D240" s="9">
        <f t="shared" si="70"/>
        <v>4.7310433963017013</v>
      </c>
      <c r="E240" s="9">
        <f t="shared" si="70"/>
        <v>3.3753215574656594</v>
      </c>
      <c r="F240" s="9">
        <f t="shared" si="63"/>
        <v>11.173612769468651</v>
      </c>
      <c r="G240" s="10">
        <f t="shared" si="71"/>
        <v>8.6666666666666607</v>
      </c>
      <c r="H240" s="5">
        <f t="shared" si="71"/>
        <v>7.5</v>
      </c>
      <c r="I240">
        <f t="shared" si="65"/>
        <v>18.688568213590063</v>
      </c>
      <c r="J240">
        <f t="shared" si="66"/>
        <v>2.8698126464385423</v>
      </c>
      <c r="K240">
        <f t="shared" si="66"/>
        <v>-18.466909791525769</v>
      </c>
      <c r="L240">
        <f t="shared" si="67"/>
        <v>-1.5845529374272165</v>
      </c>
      <c r="M240">
        <f t="shared" si="68"/>
        <v>-21.977586588943471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1.0323042934002293</v>
      </c>
      <c r="C241" s="9">
        <f t="shared" si="61"/>
        <v>1.1099999999999983</v>
      </c>
      <c r="D241" s="9">
        <f t="shared" si="70"/>
        <v>4.7482337502274587</v>
      </c>
      <c r="E241" s="9">
        <f t="shared" si="70"/>
        <v>3.264124502157904</v>
      </c>
      <c r="F241" s="9">
        <f t="shared" si="63"/>
        <v>11.144348015557156</v>
      </c>
      <c r="G241" s="10">
        <f t="shared" si="71"/>
        <v>8.6666666666666607</v>
      </c>
      <c r="H241" s="5">
        <f t="shared" si="71"/>
        <v>7.5</v>
      </c>
      <c r="I241">
        <f t="shared" si="65"/>
        <v>18.817433131150366</v>
      </c>
      <c r="J241">
        <f t="shared" si="66"/>
        <v>2.860305328813979</v>
      </c>
      <c r="K241">
        <f t="shared" si="66"/>
        <v>-18.59877531105943</v>
      </c>
      <c r="L241">
        <f t="shared" si="67"/>
        <v>-1.5901934283281354</v>
      </c>
      <c r="M241">
        <f t="shared" si="68"/>
        <v>-21.833967424924609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1.0494375018914033</v>
      </c>
      <c r="C242" s="9">
        <f t="shared" si="61"/>
        <v>1.1149999999999982</v>
      </c>
      <c r="D242" s="9">
        <f t="shared" si="70"/>
        <v>4.7653669587186327</v>
      </c>
      <c r="E242" s="9">
        <f t="shared" si="70"/>
        <v>3.1521388388778986</v>
      </c>
      <c r="F242" s="9">
        <f t="shared" si="63"/>
        <v>11.11472309964768</v>
      </c>
      <c r="G242" s="10">
        <f t="shared" si="71"/>
        <v>8.6666666666666607</v>
      </c>
      <c r="H242" s="5">
        <f t="shared" si="71"/>
        <v>7.5</v>
      </c>
      <c r="I242">
        <f t="shared" si="65"/>
        <v>18.945487115997999</v>
      </c>
      <c r="J242">
        <f t="shared" si="66"/>
        <v>2.8507641682440101</v>
      </c>
      <c r="K242">
        <f t="shared" si="66"/>
        <v>-18.729779115608977</v>
      </c>
      <c r="L242">
        <f t="shared" si="67"/>
        <v>-1.5956742813586944</v>
      </c>
      <c r="M242">
        <f t="shared" si="68"/>
        <v>-21.69027526288302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1.0665133647638028</v>
      </c>
      <c r="C243" s="9">
        <f t="shared" si="61"/>
        <v>1.1199999999999981</v>
      </c>
      <c r="D243" s="9">
        <f t="shared" si="70"/>
        <v>4.7824428215910322</v>
      </c>
      <c r="E243" s="9">
        <f t="shared" si="70"/>
        <v>3.0393697392295129</v>
      </c>
      <c r="F243" s="9">
        <f t="shared" si="63"/>
        <v>11.084742945485672</v>
      </c>
      <c r="G243" s="10">
        <f t="shared" si="71"/>
        <v>8.6666666666666607</v>
      </c>
      <c r="H243" s="5">
        <f t="shared" si="71"/>
        <v>7.5</v>
      </c>
      <c r="I243">
        <f t="shared" si="65"/>
        <v>19.072728505828763</v>
      </c>
      <c r="J243">
        <f t="shared" si="66"/>
        <v>2.841190122555858</v>
      </c>
      <c r="K243">
        <f t="shared" si="66"/>
        <v>-18.859920767186274</v>
      </c>
      <c r="L243">
        <f t="shared" si="67"/>
        <v>-1.6009961983790015</v>
      </c>
      <c r="M243">
        <f t="shared" si="68"/>
        <v>-21.546530472254315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1.0835316875675671</v>
      </c>
      <c r="C244" s="9">
        <f t="shared" si="61"/>
        <v>1.124999999999998</v>
      </c>
      <c r="D244" s="9">
        <f t="shared" si="70"/>
        <v>4.7994611443947965</v>
      </c>
      <c r="E244" s="9">
        <f t="shared" si="70"/>
        <v>2.9258223770778948</v>
      </c>
      <c r="F244" s="9">
        <f t="shared" si="63"/>
        <v>11.054412472480287</v>
      </c>
      <c r="G244" s="10">
        <f t="shared" si="71"/>
        <v>8.6666666666666607</v>
      </c>
      <c r="H244" s="5">
        <f t="shared" si="71"/>
        <v>7.5</v>
      </c>
      <c r="I244">
        <f t="shared" si="65"/>
        <v>19.19915580212103</v>
      </c>
      <c r="J244">
        <f t="shared" si="66"/>
        <v>2.8315841453655839</v>
      </c>
      <c r="K244">
        <f t="shared" si="66"/>
        <v>-18.989199950019799</v>
      </c>
      <c r="L244">
        <f t="shared" si="67"/>
        <v>-1.6061599136256091</v>
      </c>
      <c r="M244">
        <f t="shared" si="68"/>
        <v>-21.402753169330438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1.1004922815613156</v>
      </c>
      <c r="C245" s="9">
        <f t="shared" si="61"/>
        <v>1.1299999999999979</v>
      </c>
      <c r="D245" s="9">
        <f t="shared" ref="D245:E260" si="72">D244+$C$7*(J244+J245)/2</f>
        <v>4.816421738388545</v>
      </c>
      <c r="E245" s="9">
        <f t="shared" si="72"/>
        <v>2.8115019278207281</v>
      </c>
      <c r="F245" s="9">
        <f t="shared" si="63"/>
        <v>11.023736594816054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19.324767666832784</v>
      </c>
      <c r="J245">
        <f t="shared" si="66"/>
        <v>2.8219471858838303</v>
      </c>
      <c r="K245">
        <f t="shared" si="66"/>
        <v>-19.117616469035781</v>
      </c>
      <c r="L245">
        <f t="shared" si="67"/>
        <v>-1.6111661927996528</v>
      </c>
      <c r="M245">
        <f t="shared" si="68"/>
        <v>-21.258963214088901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1.1173949636851486</v>
      </c>
      <c r="C246" s="9">
        <f t="shared" si="61"/>
        <v>1.1349999999999978</v>
      </c>
      <c r="D246" s="9">
        <f t="shared" si="72"/>
        <v>4.833324420512378</v>
      </c>
      <c r="E246" s="9">
        <f t="shared" si="72"/>
        <v>2.6964135676686598</v>
      </c>
      <c r="F246" s="9">
        <f t="shared" si="63"/>
        <v>10.992720220577826</v>
      </c>
      <c r="G246" s="10">
        <f t="shared" si="73"/>
        <v>8.6666666666666607</v>
      </c>
      <c r="H246" s="5">
        <f t="shared" si="73"/>
        <v>7.5</v>
      </c>
      <c r="I246">
        <f t="shared" si="65"/>
        <v>19.449562919169672</v>
      </c>
      <c r="J246">
        <f t="shared" si="66"/>
        <v>2.8122801887270326</v>
      </c>
      <c r="K246">
        <f t="shared" si="66"/>
        <v>-19.245170248320314</v>
      </c>
      <c r="L246">
        <f t="shared" si="67"/>
        <v>-1.6160158321638014</v>
      </c>
      <c r="M246">
        <f t="shared" si="68"/>
        <v>-21.115180207207267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1.1342395565325321</v>
      </c>
      <c r="C247" s="9">
        <f t="shared" si="61"/>
        <v>1.1399999999999977</v>
      </c>
      <c r="D247" s="9">
        <f t="shared" si="72"/>
        <v>4.8501690133597615</v>
      </c>
      <c r="E247" s="9">
        <f t="shared" si="72"/>
        <v>2.5805624729350081</v>
      </c>
      <c r="F247" s="9">
        <f t="shared" si="63"/>
        <v>10.961368250889283</v>
      </c>
      <c r="G247" s="10">
        <f t="shared" si="73"/>
        <v>8.6666666666666607</v>
      </c>
      <c r="H247" s="5">
        <f t="shared" si="73"/>
        <v>7.5</v>
      </c>
      <c r="I247">
        <f t="shared" si="65"/>
        <v>19.573540532420061</v>
      </c>
      <c r="J247">
        <f t="shared" si="66"/>
        <v>2.8025840937340498</v>
      </c>
      <c r="K247">
        <f t="shared" si="66"/>
        <v>-19.371861329563558</v>
      </c>
      <c r="L247">
        <f t="shared" si="67"/>
        <v>-1.6207096576479774</v>
      </c>
      <c r="M247">
        <f t="shared" si="68"/>
        <v>-20.971423487260978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1.1510258883210991</v>
      </c>
      <c r="C248" s="9">
        <f t="shared" si="61"/>
        <v>1.1449999999999976</v>
      </c>
      <c r="D248" s="9">
        <f t="shared" si="72"/>
        <v>4.8669553451483285</v>
      </c>
      <c r="E248" s="9">
        <f t="shared" si="72"/>
        <v>2.463953819334856</v>
      </c>
      <c r="F248" s="9">
        <f t="shared" si="63"/>
        <v>10.929685579064991</v>
      </c>
      <c r="G248" s="10">
        <f t="shared" si="73"/>
        <v>8.6666666666666607</v>
      </c>
      <c r="H248" s="5">
        <f t="shared" si="73"/>
        <v>7.5</v>
      </c>
      <c r="I248">
        <f t="shared" si="65"/>
        <v>19.69669963085326</v>
      </c>
      <c r="J248">
        <f t="shared" si="66"/>
        <v>2.7928598357881618</v>
      </c>
      <c r="K248">
        <f t="shared" si="66"/>
        <v>-19.497689870487125</v>
      </c>
      <c r="L248">
        <f t="shared" si="67"/>
        <v>-1.6252485239638217</v>
      </c>
      <c r="M248">
        <f t="shared" si="68"/>
        <v>-20.827712128102249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1.1677537928623964</v>
      </c>
      <c r="C249" s="9">
        <f t="shared" si="61"/>
        <v>1.1499999999999975</v>
      </c>
      <c r="D249" s="9">
        <f t="shared" si="72"/>
        <v>4.8836832496896259</v>
      </c>
      <c r="E249" s="9">
        <f t="shared" si="72"/>
        <v>2.3465927812936274</v>
      </c>
      <c r="F249" s="9">
        <f t="shared" si="63"/>
        <v>10.897677089776348</v>
      </c>
      <c r="G249" s="10">
        <f t="shared" si="73"/>
        <v>8.6666666666666607</v>
      </c>
      <c r="H249" s="5">
        <f t="shared" si="73"/>
        <v>7.5</v>
      </c>
      <c r="I249">
        <f t="shared" si="65"/>
        <v>19.819039486677486</v>
      </c>
      <c r="J249">
        <f t="shared" si="66"/>
        <v>2.7831083446443787</v>
      </c>
      <c r="K249">
        <f t="shared" si="66"/>
        <v>-19.622656143255739</v>
      </c>
      <c r="L249">
        <f t="shared" si="67"/>
        <v>-1.6296333137278991</v>
      </c>
      <c r="M249">
        <f t="shared" si="68"/>
        <v>-20.68406493641805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1.1844231095306155</v>
      </c>
      <c r="C250" s="9">
        <f t="shared" si="61"/>
        <v>1.1549999999999974</v>
      </c>
      <c r="D250" s="9">
        <f t="shared" si="72"/>
        <v>4.9003525663578449</v>
      </c>
      <c r="E250" s="9">
        <f t="shared" si="72"/>
        <v>2.2284845312652375</v>
      </c>
      <c r="F250" s="9">
        <f t="shared" si="63"/>
        <v>10.8653476582313</v>
      </c>
      <c r="G250" s="10">
        <f t="shared" si="73"/>
        <v>8.6666666666666607</v>
      </c>
      <c r="H250" s="5">
        <f t="shared" si="73"/>
        <v>7.5</v>
      </c>
      <c r="I250">
        <f t="shared" si="65"/>
        <v>19.940559517054428</v>
      </c>
      <c r="J250">
        <f t="shared" si="66"/>
        <v>2.7733305447620111</v>
      </c>
      <c r="K250">
        <f t="shared" si="66"/>
        <v>-19.746760532874248</v>
      </c>
      <c r="L250">
        <f t="shared" si="67"/>
        <v>-1.6338649365936659</v>
      </c>
      <c r="M250">
        <f t="shared" si="68"/>
        <v>-20.540500449464624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1.201033683230329</v>
      </c>
      <c r="C251" s="9">
        <f t="shared" si="61"/>
        <v>1.1599999999999973</v>
      </c>
      <c r="D251" s="9">
        <f t="shared" si="72"/>
        <v>4.9169631400575584</v>
      </c>
      <c r="E251" s="9">
        <f t="shared" si="72"/>
        <v>2.1096342390599014</v>
      </c>
      <c r="F251" s="9">
        <f t="shared" si="63"/>
        <v>10.832702149368181</v>
      </c>
      <c r="G251" s="10">
        <f t="shared" si="73"/>
        <v>8.6666666666666607</v>
      </c>
      <c r="H251" s="5">
        <f t="shared" si="73"/>
        <v>7.5</v>
      </c>
      <c r="I251">
        <f t="shared" si="65"/>
        <v>20.061259281167423</v>
      </c>
      <c r="J251">
        <f t="shared" si="66"/>
        <v>2.7635273551424491</v>
      </c>
      <c r="K251">
        <f t="shared" si="66"/>
        <v>-19.870003535571037</v>
      </c>
      <c r="L251">
        <f t="shared" si="67"/>
        <v>-1.6379443283922277</v>
      </c>
      <c r="M251">
        <f t="shared" si="68"/>
        <v>-20.397036932976377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1.2175853643632726</v>
      </c>
      <c r="C252" s="9">
        <f t="shared" si="61"/>
        <v>1.1649999999999971</v>
      </c>
      <c r="D252" s="9">
        <f t="shared" si="72"/>
        <v>4.933514821190502</v>
      </c>
      <c r="E252" s="9">
        <f t="shared" si="72"/>
        <v>1.9900470711816816</v>
      </c>
      <c r="F252" s="9">
        <f t="shared" si="63"/>
        <v>10.799745417063637</v>
      </c>
      <c r="G252" s="10">
        <f t="shared" si="73"/>
        <v>8.6666666666666607</v>
      </c>
      <c r="H252" s="5">
        <f t="shared" si="73"/>
        <v>7.5</v>
      </c>
      <c r="I252">
        <f t="shared" si="65"/>
        <v>20.181138477340571</v>
      </c>
      <c r="J252">
        <f t="shared" si="66"/>
        <v>2.7536996891720955</v>
      </c>
      <c r="K252">
        <f t="shared" si="66"/>
        <v>-19.992385757168893</v>
      </c>
      <c r="L252">
        <f t="shared" si="67"/>
        <v>-1.641872450281926</v>
      </c>
      <c r="M252">
        <f t="shared" si="68"/>
        <v>-20.253692379246612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1.2340780087942003</v>
      </c>
      <c r="C253" s="9">
        <f t="shared" si="61"/>
        <v>1.169999999999997</v>
      </c>
      <c r="D253" s="9">
        <f t="shared" si="72"/>
        <v>4.9500074656214297</v>
      </c>
      <c r="E253" s="9">
        <f t="shared" si="72"/>
        <v>1.8697281901758418</v>
      </c>
      <c r="F253" s="9">
        <f t="shared" si="63"/>
        <v>10.766482303354731</v>
      </c>
      <c r="G253" s="10">
        <f t="shared" si="73"/>
        <v>8.6666666666666607</v>
      </c>
      <c r="H253" s="5">
        <f t="shared" si="73"/>
        <v>7.5</v>
      </c>
      <c r="I253">
        <f t="shared" si="65"/>
        <v>20.300196940206373</v>
      </c>
      <c r="J253">
        <f t="shared" si="66"/>
        <v>2.7438484544704038</v>
      </c>
      <c r="K253">
        <f t="shared" si="66"/>
        <v>-20.113907911444372</v>
      </c>
      <c r="L253">
        <f t="shared" si="67"/>
        <v>-1.6456502879068253</v>
      </c>
      <c r="M253">
        <f t="shared" si="68"/>
        <v>-20.110484505377467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1.2505114778158406</v>
      </c>
      <c r="C254" s="9">
        <f t="shared" si="61"/>
        <v>1.1749999999999969</v>
      </c>
      <c r="D254" s="9">
        <f t="shared" si="72"/>
        <v>4.96644093464307</v>
      </c>
      <c r="E254" s="9">
        <f t="shared" si="72"/>
        <v>1.7486827539860788</v>
      </c>
      <c r="F254" s="9">
        <f t="shared" si="63"/>
        <v>10.732917637675406</v>
      </c>
      <c r="G254" s="10">
        <f t="shared" si="73"/>
        <v>8.6666666666666607</v>
      </c>
      <c r="H254" s="5">
        <f t="shared" si="73"/>
        <v>7.5</v>
      </c>
      <c r="I254">
        <f t="shared" si="65"/>
        <v>20.418434637919539</v>
      </c>
      <c r="J254">
        <f t="shared" si="66"/>
        <v>2.7339745527429629</v>
      </c>
      <c r="K254">
        <f t="shared" si="66"/>
        <v>-20.234570818476637</v>
      </c>
      <c r="L254">
        <f t="shared" si="67"/>
        <v>-1.6492788505641538</v>
      </c>
      <c r="M254">
        <f t="shared" si="68"/>
        <v>-19.967430751696664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1.2668856381129885</v>
      </c>
      <c r="C255" s="9">
        <f t="shared" si="61"/>
        <v>1.1799999999999968</v>
      </c>
      <c r="D255" s="9">
        <f t="shared" si="72"/>
        <v>4.9828150949402179</v>
      </c>
      <c r="E255" s="9">
        <f t="shared" si="72"/>
        <v>1.6269159153216883</v>
      </c>
      <c r="F255" s="9">
        <f t="shared" si="63"/>
        <v>10.699056236107293</v>
      </c>
      <c r="G255" s="10">
        <f t="shared" si="73"/>
        <v>8.6666666666666607</v>
      </c>
      <c r="H255" s="5">
        <f t="shared" si="73"/>
        <v>7.5</v>
      </c>
      <c r="I255">
        <f t="shared" si="65"/>
        <v>20.53585166941496</v>
      </c>
      <c r="J255">
        <f t="shared" si="66"/>
        <v>2.7240788796395781</v>
      </c>
      <c r="K255">
        <f t="shared" si="66"/>
        <v>-20.354375402986818</v>
      </c>
      <c r="L255">
        <f t="shared" si="67"/>
        <v>-1.6527591703807769</v>
      </c>
      <c r="M255">
        <f t="shared" si="68"/>
        <v>-19.824548280338195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1.2832003617257595</v>
      </c>
      <c r="C256" s="9">
        <f t="shared" si="61"/>
        <v>1.1849999999999967</v>
      </c>
      <c r="D256" s="9">
        <f t="shared" si="72"/>
        <v>4.9991298185529889</v>
      </c>
      <c r="E256" s="9">
        <f t="shared" si="72"/>
        <v>1.5044328210347213</v>
      </c>
      <c r="F256" s="9">
        <f t="shared" si="63"/>
        <v>10.664902900644943</v>
      </c>
      <c r="G256" s="10">
        <f t="shared" si="73"/>
        <v>8.6666666666666607</v>
      </c>
      <c r="H256" s="5">
        <f t="shared" si="73"/>
        <v>7.5</v>
      </c>
      <c r="I256">
        <f t="shared" si="65"/>
        <v>20.652448261707889</v>
      </c>
      <c r="J256">
        <f t="shared" si="66"/>
        <v>2.7141623246172935</v>
      </c>
      <c r="K256">
        <f t="shared" si="66"/>
        <v>-20.473322692668848</v>
      </c>
      <c r="L256">
        <f t="shared" si="67"/>
        <v>-1.6560923014987905</v>
      </c>
      <c r="M256">
        <f t="shared" si="68"/>
        <v>-19.681853973984332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1.2994555260120366</v>
      </c>
      <c r="C257" s="9">
        <f t="shared" si="61"/>
        <v>1.1899999999999966</v>
      </c>
      <c r="D257" s="9">
        <f t="shared" si="72"/>
        <v>5.015384982839266</v>
      </c>
      <c r="E257" s="9">
        <f t="shared" si="72"/>
        <v>1.3812386115071764</v>
      </c>
      <c r="F257" s="9">
        <f t="shared" si="63"/>
        <v>10.630462418475588</v>
      </c>
      <c r="G257" s="10">
        <f t="shared" si="73"/>
        <v>8.6666666666666607</v>
      </c>
      <c r="H257" s="5">
        <f t="shared" si="73"/>
        <v>7.5</v>
      </c>
      <c r="I257">
        <f t="shared" si="65"/>
        <v>20.768224767234589</v>
      </c>
      <c r="J257">
        <f t="shared" si="66"/>
        <v>2.7042257708083008</v>
      </c>
      <c r="K257">
        <f t="shared" si="66"/>
        <v>-20.591413816512755</v>
      </c>
      <c r="L257">
        <f t="shared" si="67"/>
        <v>-1.6592793192703141</v>
      </c>
      <c r="M257">
        <f t="shared" si="68"/>
        <v>-19.539364434766096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1.3156510136091395</v>
      </c>
      <c r="C258" s="9">
        <f t="shared" si="61"/>
        <v>1.1949999999999965</v>
      </c>
      <c r="D258" s="9">
        <f t="shared" si="72"/>
        <v>5.0315804704363689</v>
      </c>
      <c r="E258" s="9">
        <f t="shared" si="72"/>
        <v>1.257338420048274</v>
      </c>
      <c r="F258" s="9">
        <f t="shared" si="63"/>
        <v>10.595739561273408</v>
      </c>
      <c r="G258" s="10">
        <f t="shared" si="73"/>
        <v>8.6666666666666607</v>
      </c>
      <c r="H258" s="5">
        <f t="shared" si="73"/>
        <v>7.5</v>
      </c>
      <c r="I258">
        <f t="shared" si="65"/>
        <v>20.883181661231866</v>
      </c>
      <c r="J258">
        <f t="shared" si="66"/>
        <v>2.694270094892679</v>
      </c>
      <c r="K258">
        <f t="shared" si="66"/>
        <v>-20.708650003121353</v>
      </c>
      <c r="L258">
        <f t="shared" si="67"/>
        <v>-1.6623213194615787</v>
      </c>
      <c r="M258">
        <f t="shared" si="68"/>
        <v>-19.397095983319389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1.3317867123947451</v>
      </c>
      <c r="C259" s="9">
        <f t="shared" si="61"/>
        <v>1.1999999999999964</v>
      </c>
      <c r="D259" s="9">
        <f t="shared" si="72"/>
        <v>5.0477161692219745</v>
      </c>
      <c r="E259" s="9">
        <f t="shared" si="72"/>
        <v>1.1327373723018461</v>
      </c>
      <c r="F259" s="9">
        <f t="shared" si="63"/>
        <v>10.560739084508388</v>
      </c>
      <c r="G259" s="10">
        <f t="shared" si="73"/>
        <v>8.6666666666666607</v>
      </c>
      <c r="H259" s="5">
        <f t="shared" si="73"/>
        <v>7.5</v>
      </c>
      <c r="I259">
        <f t="shared" si="65"/>
        <v>20.99731953915401</v>
      </c>
      <c r="J259">
        <f t="shared" si="66"/>
        <v>2.6842961669759093</v>
      </c>
      <c r="K259">
        <f t="shared" si="66"/>
        <v>-20.825032579021268</v>
      </c>
      <c r="L259">
        <f t="shared" si="67"/>
        <v>-1.6652194174664081</v>
      </c>
      <c r="M259">
        <f t="shared" si="68"/>
        <v>-19.255064657993831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1.347862515447086</v>
      </c>
      <c r="C260" s="9">
        <f t="shared" si="61"/>
        <v>1.2049999999999963</v>
      </c>
      <c r="D260" s="9">
        <f t="shared" si="72"/>
        <v>5.0637919722743154</v>
      </c>
      <c r="E260" s="9">
        <f t="shared" si="72"/>
        <v>1.0074405856638746</v>
      </c>
      <c r="F260" s="9">
        <f t="shared" si="63"/>
        <v>10.525465726769784</v>
      </c>
      <c r="G260" s="10">
        <f t="shared" si="73"/>
        <v>8.6666666666666607</v>
      </c>
      <c r="H260" s="5">
        <f t="shared" si="73"/>
        <v>7.5</v>
      </c>
      <c r="I260">
        <f t="shared" si="65"/>
        <v>21.11063911412576</v>
      </c>
      <c r="J260">
        <f t="shared" si="66"/>
        <v>2.6743048504711111</v>
      </c>
      <c r="K260">
        <f t="shared" si="66"/>
        <v>-20.940562966969232</v>
      </c>
      <c r="L260">
        <f t="shared" si="67"/>
        <v>-1.6679747475291813</v>
      </c>
      <c r="M260">
        <f t="shared" si="68"/>
        <v>-19.113286214211374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1.3638783210044574</v>
      </c>
      <c r="C261" s="9">
        <f t="shared" si="61"/>
        <v>1.2099999999999962</v>
      </c>
      <c r="D261" s="9">
        <f t="shared" ref="D261:E276" si="74">D260+$C$7*(J260+J261)/2</f>
        <v>5.0798077778316868</v>
      </c>
      <c r="E261" s="9">
        <f t="shared" si="74"/>
        <v>0.88145316871020341</v>
      </c>
      <c r="F261" s="9">
        <f t="shared" si="63"/>
        <v>10.489924209104178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21.223141214430154</v>
      </c>
      <c r="J261">
        <f t="shared" si="66"/>
        <v>2.6642970019859362</v>
      </c>
      <c r="K261">
        <f t="shared" si="66"/>
        <v>-21.055242684254498</v>
      </c>
      <c r="L261">
        <f t="shared" si="67"/>
        <v>-1.6705884619773839</v>
      </c>
      <c r="M261">
        <f t="shared" si="68"/>
        <v>-18.971776123971722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1.379834032424057</v>
      </c>
      <c r="C262" s="9">
        <f t="shared" si="61"/>
        <v>1.2149999999999961</v>
      </c>
      <c r="D262" s="9">
        <f t="shared" si="74"/>
        <v>5.0957634892512864</v>
      </c>
      <c r="E262" s="9">
        <f t="shared" si="74"/>
        <v>0.75478022063444494</v>
      </c>
      <c r="F262" s="9">
        <f t="shared" si="63"/>
        <v>10.454119234368228</v>
      </c>
      <c r="G262" s="10">
        <f t="shared" si="75"/>
        <v>8.6666666666666607</v>
      </c>
      <c r="H262" s="5">
        <f t="shared" si="75"/>
        <v>7.5</v>
      </c>
      <c r="I262">
        <f t="shared" si="65"/>
        <v>21.334826781030046</v>
      </c>
      <c r="J262">
        <f t="shared" si="66"/>
        <v>2.6542734712140721</v>
      </c>
      <c r="K262">
        <f t="shared" si="66"/>
        <v>-21.169073340998327</v>
      </c>
      <c r="L262">
        <f t="shared" si="67"/>
        <v>-1.6730617304638398</v>
      </c>
      <c r="M262">
        <f t="shared" si="68"/>
        <v>-18.830549575501472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1.3957295581401929</v>
      </c>
      <c r="C263" s="9">
        <f t="shared" si="61"/>
        <v>1.219999999999996</v>
      </c>
      <c r="D263" s="9">
        <f t="shared" si="74"/>
        <v>5.1116590149674224</v>
      </c>
      <c r="E263" s="9">
        <f t="shared" si="74"/>
        <v>0.62742683069609595</v>
      </c>
      <c r="F263" s="9">
        <f t="shared" si="63"/>
        <v>10.418055486595946</v>
      </c>
      <c r="G263" s="10">
        <f t="shared" si="75"/>
        <v>8.6666666666666607</v>
      </c>
      <c r="H263" s="5">
        <f t="shared" si="75"/>
        <v>7.5</v>
      </c>
      <c r="I263">
        <f t="shared" si="65"/>
        <v>21.445696865122358</v>
      </c>
      <c r="J263">
        <f t="shared" si="66"/>
        <v>2.6442351008312892</v>
      </c>
      <c r="K263">
        <f t="shared" si="66"/>
        <v>-21.282056638451337</v>
      </c>
      <c r="L263">
        <f t="shared" si="67"/>
        <v>-1.6753957392187264</v>
      </c>
      <c r="M263">
        <f t="shared" si="68"/>
        <v>-18.689621473043921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1.4115648116218749</v>
      </c>
      <c r="C264" s="9">
        <f t="shared" si="61"/>
        <v>1.2249999999999959</v>
      </c>
      <c r="D264" s="9">
        <f t="shared" si="74"/>
        <v>5.1274942684491043</v>
      </c>
      <c r="E264" s="9">
        <f t="shared" si="74"/>
        <v>0.49939807767887312</v>
      </c>
      <c r="F264" s="9">
        <f t="shared" si="63"/>
        <v>10.38173763038073</v>
      </c>
      <c r="G264" s="10">
        <f t="shared" si="75"/>
        <v>8.6666666666666607</v>
      </c>
      <c r="H264" s="5">
        <f t="shared" si="75"/>
        <v>7.5</v>
      </c>
      <c r="I264">
        <f t="shared" si="65"/>
        <v>21.555752625724043</v>
      </c>
      <c r="J264">
        <f t="shared" si="66"/>
        <v>2.6341827263959767</v>
      </c>
      <c r="K264">
        <f t="shared" si="66"/>
        <v>-21.3941943672896</v>
      </c>
      <c r="L264">
        <f t="shared" si="67"/>
        <v>-1.6775916903114629</v>
      </c>
      <c r="M264">
        <f t="shared" si="68"/>
        <v>-18.549006436786513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1.4273397113298252</v>
      </c>
      <c r="C265" s="9">
        <f t="shared" si="61"/>
        <v>1.2299999999999958</v>
      </c>
      <c r="D265" s="9">
        <f t="shared" si="74"/>
        <v>5.1432691681570546</v>
      </c>
      <c r="E265" s="9">
        <f t="shared" si="74"/>
        <v>0.37069902935927335</v>
      </c>
      <c r="F265" s="9">
        <f t="shared" si="63"/>
        <v>10.345170310271886</v>
      </c>
      <c r="G265" s="10">
        <f t="shared" si="75"/>
        <v>8.6666666666666607</v>
      </c>
      <c r="H265" s="5">
        <f t="shared" si="75"/>
        <v>7.5</v>
      </c>
      <c r="I265">
        <f t="shared" si="65"/>
        <v>21.66499532728902</v>
      </c>
      <c r="J265">
        <f t="shared" si="66"/>
        <v>2.6241171762541078</v>
      </c>
      <c r="K265">
        <f t="shared" si="66"/>
        <v>-21.50548840591032</v>
      </c>
      <c r="L265">
        <f t="shared" si="67"/>
        <v>-1.6796508009225761</v>
      </c>
      <c r="M265">
        <f t="shared" si="68"/>
        <v>-18.408718802922628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1.4430541806729336</v>
      </c>
      <c r="C266" s="9">
        <f t="shared" si="61"/>
        <v>1.2349999999999957</v>
      </c>
      <c r="D266" s="9">
        <f t="shared" si="74"/>
        <v>5.158983637500163</v>
      </c>
      <c r="E266" s="9">
        <f t="shared" si="74"/>
        <v>0.24133474198535881</v>
      </c>
      <c r="F266" s="9">
        <f t="shared" si="63"/>
        <v>10.308358150185835</v>
      </c>
      <c r="G266" s="10">
        <f t="shared" si="75"/>
        <v>8.6666666666666607</v>
      </c>
      <c r="H266" s="5">
        <f t="shared" si="75"/>
        <v>7.5</v>
      </c>
      <c r="I266">
        <f t="shared" si="65"/>
        <v>21.773426337355183</v>
      </c>
      <c r="J266">
        <f t="shared" si="66"/>
        <v>2.6140392714485725</v>
      </c>
      <c r="K266">
        <f t="shared" si="66"/>
        <v>-21.615940718727856</v>
      </c>
      <c r="L266">
        <f t="shared" si="67"/>
        <v>-1.6815743026256229</v>
      </c>
      <c r="M266">
        <f t="shared" si="68"/>
        <v>-18.268772623844754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1.4587081479641775</v>
      </c>
      <c r="C267" s="9">
        <f t="shared" si="61"/>
        <v>1.2399999999999956</v>
      </c>
      <c r="D267" s="9">
        <f t="shared" si="74"/>
        <v>5.1746376047914069</v>
      </c>
      <c r="E267" s="9">
        <f t="shared" si="74"/>
        <v>0.11131025976576248</v>
      </c>
      <c r="F267" s="9">
        <f t="shared" si="63"/>
        <v>10.271305752831807</v>
      </c>
      <c r="G267" s="10">
        <f t="shared" si="75"/>
        <v>8.6666666666666607</v>
      </c>
      <c r="H267" s="5">
        <f t="shared" si="75"/>
        <v>7.5</v>
      </c>
      <c r="I267">
        <f t="shared" si="65"/>
        <v>21.881047124220906</v>
      </c>
      <c r="J267">
        <f t="shared" si="66"/>
        <v>2.6039498256328186</v>
      </c>
      <c r="K267">
        <f t="shared" si="66"/>
        <v>-21.725553354470925</v>
      </c>
      <c r="L267">
        <f t="shared" si="67"/>
        <v>-1.6833634406792746</v>
      </c>
      <c r="M267">
        <f t="shared" si="68"/>
        <v>-18.129181668465709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1.4743015463760418</v>
      </c>
      <c r="C268" s="9">
        <f t="shared" si="61"/>
        <v>1.2449999999999954</v>
      </c>
      <c r="D268" s="9">
        <f t="shared" si="74"/>
        <v>5.1902310032032712</v>
      </c>
      <c r="E268" s="9">
        <f t="shared" si="74"/>
        <v>-1.936938563109547E-2</v>
      </c>
      <c r="F268" s="9">
        <f t="shared" si="63"/>
        <v>10.234017699152112</v>
      </c>
      <c r="G268" s="10">
        <f t="shared" si="75"/>
        <v>8.6666666666666607</v>
      </c>
      <c r="H268" s="5">
        <f t="shared" si="75"/>
        <v>7.5</v>
      </c>
      <c r="I268">
        <f t="shared" si="65"/>
        <v>21.987859254650321</v>
      </c>
      <c r="J268">
        <f t="shared" si="66"/>
        <v>2.5938496449887429</v>
      </c>
      <c r="K268">
        <f t="shared" si="66"/>
        <v>-21.83432844448172</v>
      </c>
      <c r="L268">
        <f t="shared" si="67"/>
        <v>-1.6850194733296344</v>
      </c>
      <c r="M268">
        <f t="shared" si="68"/>
        <v>-17.989959422664796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1.4898343138954546</v>
      </c>
      <c r="C269" s="9">
        <f t="shared" si="61"/>
        <v>1.2499999999999953</v>
      </c>
      <c r="D269" s="9">
        <f t="shared" si="74"/>
        <v>5.205763770722684</v>
      </c>
      <c r="E269" s="9">
        <f t="shared" si="74"/>
        <v>-0.15069917556759374</v>
      </c>
      <c r="F269" s="9">
        <f t="shared" si="63"/>
        <v>10.196498547776859</v>
      </c>
      <c r="G269" s="10">
        <f t="shared" si="75"/>
        <v>8.6666666666666607</v>
      </c>
      <c r="H269" s="5">
        <f t="shared" si="75"/>
        <v>7.5</v>
      </c>
      <c r="I269">
        <f t="shared" si="65"/>
        <v>22.093864391606807</v>
      </c>
      <c r="J269">
        <f t="shared" si="66"/>
        <v>2.5837395281487652</v>
      </c>
      <c r="K269">
        <f t="shared" si="66"/>
        <v>-21.942268201017708</v>
      </c>
      <c r="L269">
        <f t="shared" si="67"/>
        <v>-1.6865436711228778</v>
      </c>
      <c r="M269">
        <f t="shared" si="68"/>
        <v>-17.8511190898557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1.5053063932782669</v>
      </c>
      <c r="C270" s="9">
        <f t="shared" si="61"/>
        <v>1.2549999999999952</v>
      </c>
      <c r="D270" s="9">
        <f t="shared" si="74"/>
        <v>5.2212358501054963</v>
      </c>
      <c r="E270" s="9">
        <f t="shared" si="74"/>
        <v>-0.28267410491731737</v>
      </c>
      <c r="F270" s="9">
        <f t="shared" si="63"/>
        <v>10.158752834493097</v>
      </c>
      <c r="G270" s="10">
        <f t="shared" si="75"/>
        <v>8.6666666666666607</v>
      </c>
      <c r="H270" s="5">
        <f t="shared" si="75"/>
        <v>7.5</v>
      </c>
      <c r="I270">
        <f t="shared" si="65"/>
        <v>22.199064292014231</v>
      </c>
      <c r="J270">
        <f t="shared" si="66"/>
        <v>2.573620266122028</v>
      </c>
      <c r="K270">
        <f t="shared" si="66"/>
        <v>-22.049374915556843</v>
      </c>
      <c r="L270">
        <f t="shared" si="67"/>
        <v>-1.6879373162282916</v>
      </c>
      <c r="M270">
        <f t="shared" si="68"/>
        <v>-17.71267359167285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1.5207177320033072</v>
      </c>
      <c r="C271" s="9">
        <f t="shared" si="61"/>
        <v>1.2599999999999951</v>
      </c>
      <c r="D271" s="9">
        <f t="shared" si="74"/>
        <v>5.2366471888305366</v>
      </c>
      <c r="E271" s="9">
        <f t="shared" si="74"/>
        <v>-0.41528918253530855</v>
      </c>
      <c r="F271" s="9">
        <f t="shared" si="63"/>
        <v>10.120785071728374</v>
      </c>
      <c r="G271" s="10">
        <f t="shared" si="75"/>
        <v>8.6666666666666607</v>
      </c>
      <c r="H271" s="5">
        <f t="shared" si="75"/>
        <v>7.5</v>
      </c>
      <c r="I271">
        <f t="shared" si="65"/>
        <v>22.303460804545356</v>
      </c>
      <c r="J271">
        <f t="shared" si="66"/>
        <v>2.5634926422246584</v>
      </c>
      <c r="K271">
        <f t="shared" si="66"/>
        <v>-22.155650957106879</v>
      </c>
      <c r="L271">
        <f t="shared" si="67"/>
        <v>-1.6892017017717857</v>
      </c>
      <c r="M271">
        <f t="shared" si="68"/>
        <v>-17.574635568773065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1.5360682822260232</v>
      </c>
      <c r="C272" s="9">
        <f t="shared" si="61"/>
        <v>1.264999999999995</v>
      </c>
      <c r="D272" s="9">
        <f t="shared" si="74"/>
        <v>5.2519977390532526</v>
      </c>
      <c r="E272" s="9">
        <f t="shared" si="74"/>
        <v>-0.54853943171818775</v>
      </c>
      <c r="F272" s="9">
        <f t="shared" si="63"/>
        <v>10.082599748048526</v>
      </c>
      <c r="G272" s="10">
        <f t="shared" si="75"/>
        <v>8.6666666666666607</v>
      </c>
      <c r="H272" s="5">
        <f t="shared" si="75"/>
        <v>7.5</v>
      </c>
      <c r="I272">
        <f t="shared" si="65"/>
        <v>22.407055867437087</v>
      </c>
      <c r="J272">
        <f t="shared" si="66"/>
        <v>2.5533574320140278</v>
      </c>
      <c r="K272">
        <f t="shared" si="66"/>
        <v>-22.261098770519517</v>
      </c>
      <c r="L272">
        <f t="shared" si="67"/>
        <v>-1.6903381311799428</v>
      </c>
      <c r="M272">
        <f t="shared" si="68"/>
        <v>-17.437017381749257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1.5513580007317458</v>
      </c>
      <c r="C273" s="9">
        <f t="shared" si="61"/>
        <v>1.2699999999999949</v>
      </c>
      <c r="D273" s="9">
        <f t="shared" si="74"/>
        <v>5.2672874575589752</v>
      </c>
      <c r="E273" s="9">
        <f t="shared" si="74"/>
        <v>-0.6824198906541763</v>
      </c>
      <c r="F273" s="9">
        <f t="shared" si="63"/>
        <v>10.0442013276698</v>
      </c>
      <c r="G273" s="10">
        <f t="shared" si="75"/>
        <v>8.6666666666666607</v>
      </c>
      <c r="H273" s="5">
        <f t="shared" si="75"/>
        <v>7.5</v>
      </c>
      <c r="I273">
        <f t="shared" si="65"/>
        <v>22.509851506332136</v>
      </c>
      <c r="J273">
        <f t="shared" si="66"/>
        <v>2.5432154032269483</v>
      </c>
      <c r="K273">
        <f t="shared" si="66"/>
        <v>-22.365720874810012</v>
      </c>
      <c r="L273">
        <f t="shared" si="67"/>
        <v>-1.6913479175346751</v>
      </c>
      <c r="M273">
        <f t="shared" si="68"/>
        <v>-17.299831112152926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1.5665868488885915</v>
      </c>
      <c r="C274" s="9">
        <f t="shared" si="61"/>
        <v>1.2749999999999948</v>
      </c>
      <c r="D274" s="9">
        <f t="shared" si="74"/>
        <v>5.2825163057158209</v>
      </c>
      <c r="E274" s="9">
        <f t="shared" si="74"/>
        <v>-0.8169256128630551</v>
      </c>
      <c r="F274" s="9">
        <f t="shared" si="63"/>
        <v>10.005594249985016</v>
      </c>
      <c r="G274" s="10">
        <f t="shared" si="75"/>
        <v>8.6666666666666607</v>
      </c>
      <c r="H274" s="5">
        <f t="shared" si="75"/>
        <v>7.5</v>
      </c>
      <c r="I274">
        <f t="shared" si="65"/>
        <v>22.611849832146717</v>
      </c>
      <c r="J274">
        <f t="shared" si="66"/>
        <v>2.5330673157217403</v>
      </c>
      <c r="K274">
        <f t="shared" si="66"/>
        <v>-22.469519861482929</v>
      </c>
      <c r="L274">
        <f t="shared" si="67"/>
        <v>-1.6922323829385377</v>
      </c>
      <c r="M274">
        <f t="shared" si="68"/>
        <v>-17.163088563622289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1.5817547926000293</v>
      </c>
      <c r="C275" s="9">
        <f t="shared" si="61"/>
        <v>1.2799999999999947</v>
      </c>
      <c r="D275" s="9">
        <f t="shared" si="74"/>
        <v>5.2976842494272587</v>
      </c>
      <c r="E275" s="9">
        <f t="shared" si="74"/>
        <v>-0.95205166762609794</v>
      </c>
      <c r="F275" s="9">
        <f t="shared" si="63"/>
        <v>9.9667829291039389</v>
      </c>
      <c r="G275" s="10">
        <f t="shared" si="75"/>
        <v>8.6666666666666607</v>
      </c>
      <c r="H275" s="5">
        <f t="shared" si="75"/>
        <v>7.5</v>
      </c>
      <c r="I275">
        <f t="shared" si="65"/>
        <v>22.713053038964034</v>
      </c>
      <c r="J275">
        <f t="shared" si="66"/>
        <v>2.522913921424109</v>
      </c>
      <c r="K275">
        <f t="shared" si="66"/>
        <v>-22.572498392864663</v>
      </c>
      <c r="L275">
        <f t="shared" si="67"/>
        <v>-1.6929928578907594</v>
      </c>
      <c r="M275">
        <f t="shared" si="68"/>
        <v>-17.026801263112752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1.5968618022571315</v>
      </c>
      <c r="C276" s="9">
        <f t="shared" si="61"/>
        <v>1.2849999999999946</v>
      </c>
      <c r="D276" s="9">
        <f t="shared" si="74"/>
        <v>5.3127912590843609</v>
      </c>
      <c r="E276" s="9">
        <f t="shared" si="74"/>
        <v>-1.0877931404060219</v>
      </c>
      <c r="F276" s="9">
        <f t="shared" si="63"/>
        <v>9.9277717534075336</v>
      </c>
      <c r="G276" s="10">
        <f t="shared" si="75"/>
        <v>8.6666666666666607</v>
      </c>
      <c r="H276" s="5">
        <f t="shared" si="75"/>
        <v>7.5</v>
      </c>
      <c r="I276">
        <f t="shared" si="65"/>
        <v>22.813463401953204</v>
      </c>
      <c r="J276">
        <f t="shared" si="66"/>
        <v>2.5127559642767645</v>
      </c>
      <c r="K276">
        <f t="shared" si="66"/>
        <v>-22.67465920044334</v>
      </c>
      <c r="L276">
        <f t="shared" si="67"/>
        <v>-1.693630680674032</v>
      </c>
      <c r="M276">
        <f t="shared" si="68"/>
        <v>-16.890980462226551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1.6119078526905399</v>
      </c>
      <c r="C277" s="9">
        <f t="shared" ref="C277:C289" si="80">C276+_dt</f>
        <v>1.2899999999999945</v>
      </c>
      <c r="D277" s="9">
        <f t="shared" ref="D277:E289" si="81">D276+$C$7*(J276+J277)/2</f>
        <v>5.3278373095177693</v>
      </c>
      <c r="E277" s="9">
        <f t="shared" si="81"/>
        <v>-1.2241451332570021</v>
      </c>
      <c r="F277" s="9">
        <f t="shared" ref="F277:F289" si="82">$O$1*D277^2+$O$2*D277+$O$3</f>
        <v>9.8885650851161877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22.913083275313415</v>
      </c>
      <c r="J277">
        <f t="shared" ref="J277:K289" si="85">J276+L276*$C$7</f>
        <v>2.5025941801927205</v>
      </c>
      <c r="K277">
        <f t="shared" si="85"/>
        <v>-22.776005083216699</v>
      </c>
      <c r="L277">
        <f t="shared" ref="L277:L289" si="86">-$C$15*I277*J277</f>
        <v>-1.6941471967521018</v>
      </c>
      <c r="M277">
        <f t="shared" ref="M277:M289" si="87">-$C$6-$C$15*I277*K277</f>
        <v>-16.75563713863837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1.6268929231221545</v>
      </c>
      <c r="C278" s="9">
        <f t="shared" si="80"/>
        <v>1.2949999999999944</v>
      </c>
      <c r="D278" s="9">
        <f t="shared" si="81"/>
        <v>5.3428223799493839</v>
      </c>
      <c r="E278" s="9">
        <f t="shared" si="81"/>
        <v>-1.3611027652247978</v>
      </c>
      <c r="F278" s="9">
        <f t="shared" si="82"/>
        <v>9.8491672598716988</v>
      </c>
      <c r="G278" s="10">
        <f t="shared" si="83"/>
        <v>8.6666666666666607</v>
      </c>
      <c r="H278" s="5">
        <f t="shared" si="83"/>
        <v>7.5</v>
      </c>
      <c r="I278">
        <f t="shared" si="84"/>
        <v>23.011915090243075</v>
      </c>
      <c r="J278">
        <f t="shared" si="85"/>
        <v>2.4924292970122077</v>
      </c>
      <c r="K278">
        <f t="shared" si="85"/>
        <v>-22.87653890604853</v>
      </c>
      <c r="L278">
        <f t="shared" si="86"/>
        <v>-1.6945437581781964</v>
      </c>
      <c r="M278">
        <f t="shared" si="87"/>
        <v>-16.62078199761374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1.6418169971165808</v>
      </c>
      <c r="C279" s="9">
        <f t="shared" si="80"/>
        <v>1.2999999999999943</v>
      </c>
      <c r="D279" s="9">
        <f t="shared" si="81"/>
        <v>5.3577464539438102</v>
      </c>
      <c r="E279" s="9">
        <f t="shared" si="81"/>
        <v>-1.498661172737046</v>
      </c>
      <c r="F279" s="9">
        <f t="shared" si="82"/>
        <v>9.809582586332958</v>
      </c>
      <c r="G279" s="10">
        <f t="shared" si="83"/>
        <v>8.6666666666666607</v>
      </c>
      <c r="H279" s="5">
        <f t="shared" si="83"/>
        <v>7.5</v>
      </c>
      <c r="I279">
        <f t="shared" si="84"/>
        <v>23.109961352933698</v>
      </c>
      <c r="J279">
        <f t="shared" si="85"/>
        <v>2.4822620344631385</v>
      </c>
      <c r="K279">
        <f t="shared" si="85"/>
        <v>-22.976263598034212</v>
      </c>
      <c r="L279">
        <f t="shared" si="86"/>
        <v>-1.6948217230143199</v>
      </c>
      <c r="M279">
        <f t="shared" si="87"/>
        <v>-16.486425473617011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1.6566800625323452</v>
      </c>
      <c r="C280" s="9">
        <f t="shared" si="80"/>
        <v>1.3049999999999942</v>
      </c>
      <c r="D280" s="9">
        <f t="shared" si="81"/>
        <v>5.3726095193595746</v>
      </c>
      <c r="E280" s="9">
        <f t="shared" si="81"/>
        <v>-1.6368155099837765</v>
      </c>
      <c r="F280" s="9">
        <f t="shared" si="82"/>
        <v>9.7698153457852683</v>
      </c>
      <c r="G280" s="10">
        <f t="shared" si="83"/>
        <v>8.6666666666666607</v>
      </c>
      <c r="H280" s="5">
        <f t="shared" si="83"/>
        <v>7.5</v>
      </c>
      <c r="I280">
        <f t="shared" si="84"/>
        <v>23.207224642588457</v>
      </c>
      <c r="J280">
        <f t="shared" si="85"/>
        <v>2.4720931041250527</v>
      </c>
      <c r="K280">
        <f t="shared" si="85"/>
        <v>-23.075182150875914</v>
      </c>
      <c r="L280">
        <f t="shared" si="86"/>
        <v>-1.6949824547614369</v>
      </c>
      <c r="M280">
        <f t="shared" si="87"/>
        <v>-16.352577732005827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1.6714821114729101</v>
      </c>
      <c r="C281" s="9">
        <f t="shared" si="80"/>
        <v>1.3099999999999941</v>
      </c>
      <c r="D281" s="9">
        <f t="shared" si="81"/>
        <v>5.3874115683001396</v>
      </c>
      <c r="E281" s="9">
        <f t="shared" si="81"/>
        <v>-1.7755609492882081</v>
      </c>
      <c r="F281" s="9">
        <f t="shared" si="82"/>
        <v>9.7298697917630541</v>
      </c>
      <c r="G281" s="10">
        <f t="shared" si="83"/>
        <v>8.6666666666666607</v>
      </c>
      <c r="H281" s="5">
        <f t="shared" si="83"/>
        <v>7.5</v>
      </c>
      <c r="I281">
        <f t="shared" si="84"/>
        <v>23.303707609465096</v>
      </c>
      <c r="J281">
        <f t="shared" si="85"/>
        <v>2.4619232093964842</v>
      </c>
      <c r="K281">
        <f t="shared" si="85"/>
        <v>-23.173297617267949</v>
      </c>
      <c r="L281">
        <f t="shared" si="86"/>
        <v>-1.6950273218005598</v>
      </c>
      <c r="M281">
        <f t="shared" si="87"/>
        <v>-16.219248670808895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1.6862231402374963</v>
      </c>
      <c r="C282" s="9">
        <f t="shared" si="80"/>
        <v>1.314999999999994</v>
      </c>
      <c r="D282" s="9">
        <f t="shared" si="81"/>
        <v>5.4021525970647257</v>
      </c>
      <c r="E282" s="9">
        <f t="shared" si="81"/>
        <v>-1.9148926814678904</v>
      </c>
      <c r="F282" s="9">
        <f t="shared" si="82"/>
        <v>9.6897501496860343</v>
      </c>
      <c r="G282" s="10">
        <f t="shared" si="83"/>
        <v>8.6666666666666607</v>
      </c>
      <c r="H282" s="5">
        <f t="shared" si="83"/>
        <v>7.5</v>
      </c>
      <c r="I282">
        <f t="shared" si="84"/>
        <v>23.399412972943153</v>
      </c>
      <c r="J282">
        <f t="shared" si="85"/>
        <v>2.4517530454656811</v>
      </c>
      <c r="K282">
        <f t="shared" si="85"/>
        <v>-23.270613109292803</v>
      </c>
      <c r="L282">
        <f t="shared" si="86"/>
        <v>-1.6949576968447604</v>
      </c>
      <c r="M282">
        <f t="shared" si="87"/>
        <v>-16.086447922584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1.7009031492717472</v>
      </c>
      <c r="C283" s="9">
        <f t="shared" si="80"/>
        <v>1.3199999999999938</v>
      </c>
      <c r="D283" s="9">
        <f t="shared" si="81"/>
        <v>5.4168326060989767</v>
      </c>
      <c r="E283" s="9">
        <f t="shared" si="81"/>
        <v>-2.0548059161862535</v>
      </c>
      <c r="F283" s="9">
        <f t="shared" si="82"/>
        <v>9.649460616508545</v>
      </c>
      <c r="G283" s="10">
        <f t="shared" si="83"/>
        <v>8.6666666666666607</v>
      </c>
      <c r="H283" s="5">
        <f t="shared" si="83"/>
        <v>7.5</v>
      </c>
      <c r="I283">
        <f t="shared" si="84"/>
        <v>23.494343519615313</v>
      </c>
      <c r="J283">
        <f t="shared" si="85"/>
        <v>2.4415832992846127</v>
      </c>
      <c r="K283">
        <f t="shared" si="85"/>
        <v>-23.367131796828307</v>
      </c>
      <c r="L283">
        <f t="shared" si="86"/>
        <v>-1.6947749564020984</v>
      </c>
      <c r="M283">
        <f t="shared" si="87"/>
        <v>-15.954184856353159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1.7155221431182399</v>
      </c>
      <c r="C284" s="9">
        <f t="shared" si="80"/>
        <v>1.3249999999999937</v>
      </c>
      <c r="D284" s="9">
        <f t="shared" si="81"/>
        <v>5.4314515999454693</v>
      </c>
      <c r="E284" s="9">
        <f t="shared" si="81"/>
        <v>-2.1952958822946376</v>
      </c>
      <c r="F284" s="9">
        <f t="shared" si="82"/>
        <v>9.6090053603820174</v>
      </c>
      <c r="G284" s="10">
        <f t="shared" si="83"/>
        <v>8.6666666666666607</v>
      </c>
      <c r="H284" s="5">
        <f t="shared" si="83"/>
        <v>7.5</v>
      </c>
      <c r="I284">
        <f t="shared" si="84"/>
        <v>23.588502101402799</v>
      </c>
      <c r="J284">
        <f t="shared" si="85"/>
        <v>2.4314146495462001</v>
      </c>
      <c r="K284">
        <f t="shared" si="85"/>
        <v>-23.462856905966426</v>
      </c>
      <c r="L284">
        <f t="shared" si="86"/>
        <v>-1.6944804802494786</v>
      </c>
      <c r="M284">
        <f t="shared" si="87"/>
        <v>-15.822468579611829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1.7300801303668729</v>
      </c>
      <c r="C285" s="9">
        <f t="shared" si="80"/>
        <v>1.3299999999999936</v>
      </c>
      <c r="D285" s="9">
        <f t="shared" si="81"/>
        <v>5.4460095871941023</v>
      </c>
      <c r="E285" s="9">
        <f t="shared" si="81"/>
        <v>-2.3363578281648691</v>
      </c>
      <c r="F285" s="9">
        <f t="shared" si="82"/>
        <v>9.5683885203304584</v>
      </c>
      <c r="G285" s="10">
        <f t="shared" si="83"/>
        <v>8.6666666666666607</v>
      </c>
      <c r="H285" s="5">
        <f t="shared" si="83"/>
        <v>7.5</v>
      </c>
      <c r="I285">
        <f t="shared" si="84"/>
        <v>23.681891633694647</v>
      </c>
      <c r="J285">
        <f t="shared" si="85"/>
        <v>2.4212477666647034</v>
      </c>
      <c r="K285">
        <f t="shared" si="85"/>
        <v>-23.557791717444097</v>
      </c>
      <c r="L285">
        <f t="shared" si="86"/>
        <v>-1.6940756509174226</v>
      </c>
      <c r="M285">
        <f t="shared" si="87"/>
        <v>-15.691307940409235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1.7445771236051444</v>
      </c>
      <c r="C286" s="9">
        <f t="shared" si="80"/>
        <v>1.3349999999999935</v>
      </c>
      <c r="D286" s="9">
        <f t="shared" si="81"/>
        <v>5.4605065804323738</v>
      </c>
      <c r="E286" s="9">
        <f t="shared" si="81"/>
        <v>-2.4779870220124609</v>
      </c>
      <c r="F286" s="9">
        <f t="shared" si="82"/>
        <v>9.5276142059387467</v>
      </c>
      <c r="G286" s="10">
        <f t="shared" si="83"/>
        <v>8.6666666666666607</v>
      </c>
      <c r="H286" s="5">
        <f t="shared" si="83"/>
        <v>7.5</v>
      </c>
      <c r="I286">
        <f t="shared" si="84"/>
        <v>23.774515093510797</v>
      </c>
      <c r="J286">
        <f t="shared" si="85"/>
        <v>2.4110833127591991</v>
      </c>
      <c r="K286">
        <f t="shared" si="85"/>
        <v>-23.651939565086554</v>
      </c>
      <c r="L286">
        <f t="shared" si="86"/>
        <v>-1.6935618531857453</v>
      </c>
      <c r="M286">
        <f t="shared" si="87"/>
        <v>-15.560711529496729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1.7590131393683421</v>
      </c>
      <c r="C287" s="9">
        <f t="shared" si="80"/>
        <v>1.3399999999999934</v>
      </c>
      <c r="D287" s="9">
        <f t="shared" si="81"/>
        <v>5.4749425961955716</v>
      </c>
      <c r="E287" s="9">
        <f t="shared" si="81"/>
        <v>-2.6201787522105113</v>
      </c>
      <c r="F287" s="9">
        <f t="shared" si="82"/>
        <v>9.4866864970536398</v>
      </c>
      <c r="G287" s="10">
        <f t="shared" si="83"/>
        <v>8.6666666666666607</v>
      </c>
      <c r="H287" s="5">
        <f t="shared" si="83"/>
        <v>7.5</v>
      </c>
      <c r="I287">
        <f t="shared" si="84"/>
        <v>23.866375517688883</v>
      </c>
      <c r="J287">
        <f t="shared" si="85"/>
        <v>2.4009219416400844</v>
      </c>
      <c r="K287">
        <f t="shared" si="85"/>
        <v>-23.745303834263535</v>
      </c>
      <c r="L287">
        <f t="shared" si="86"/>
        <v>-1.692940473590115</v>
      </c>
      <c r="M287">
        <f t="shared" si="87"/>
        <v>-15.430687682541301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1.7733881980896582</v>
      </c>
      <c r="C288" s="9">
        <f t="shared" si="80"/>
        <v>1.3449999999999933</v>
      </c>
      <c r="D288" s="9">
        <f t="shared" si="81"/>
        <v>5.4893176549168876</v>
      </c>
      <c r="E288" s="9">
        <f t="shared" si="81"/>
        <v>-2.7629283275943783</v>
      </c>
      <c r="F288" s="9">
        <f t="shared" si="82"/>
        <v>9.4456094434974069</v>
      </c>
      <c r="G288" s="10">
        <f t="shared" si="83"/>
        <v>8.6666666666666607</v>
      </c>
      <c r="H288" s="5">
        <f t="shared" si="83"/>
        <v>7.5</v>
      </c>
      <c r="I288">
        <f t="shared" si="84"/>
        <v>23.957476001094687</v>
      </c>
      <c r="J288">
        <f t="shared" si="85"/>
        <v>2.3907642987985436</v>
      </c>
      <c r="K288">
        <f t="shared" si="85"/>
        <v>-23.837887960358781</v>
      </c>
      <c r="L288">
        <f t="shared" si="86"/>
        <v>-1.692212899939485</v>
      </c>
      <c r="M288">
        <f t="shared" si="87"/>
        <v>-15.301244482401234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1.787702324050251</v>
      </c>
      <c r="C289" s="9">
        <f t="shared" si="80"/>
        <v>1.3499999999999932</v>
      </c>
      <c r="D289" s="9">
        <f t="shared" si="81"/>
        <v>5.5036317808774804</v>
      </c>
      <c r="E289" s="9">
        <f t="shared" si="81"/>
        <v>-2.9062310777572145</v>
      </c>
      <c r="F289" s="9">
        <f t="shared" si="82"/>
        <v>9.4043870647938661</v>
      </c>
      <c r="G289" s="10">
        <f t="shared" si="83"/>
        <v>8.6666666666666607</v>
      </c>
      <c r="H289" s="5">
        <f t="shared" si="83"/>
        <v>7.5</v>
      </c>
      <c r="I289">
        <f t="shared" si="84"/>
        <v>24.047819694856084</v>
      </c>
      <c r="J289">
        <f t="shared" si="85"/>
        <v>2.3806110213989067</v>
      </c>
      <c r="K289">
        <f t="shared" si="85"/>
        <v>-23.92969542725319</v>
      </c>
      <c r="L289">
        <f t="shared" si="86"/>
        <v>-1.6913805208443484</v>
      </c>
      <c r="M289">
        <f t="shared" si="87"/>
        <v>-15.172389761461133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83" priority="16" stopIfTrue="1" operator="greaterThan">
      <formula>$G$19</formula>
    </cfRule>
    <cfRule type="cellIs" dxfId="382" priority="17" stopIfTrue="1" operator="lessThan">
      <formula>$H$19</formula>
    </cfRule>
    <cfRule type="cellIs" dxfId="381" priority="18" stopIfTrue="1" operator="between">
      <formula>$H$19</formula>
      <formula>$G$19</formula>
    </cfRule>
  </conditionalFormatting>
  <conditionalFormatting sqref="E19:E20">
    <cfRule type="cellIs" dxfId="380" priority="13" stopIfTrue="1" operator="lessThan">
      <formula>$H$19</formula>
    </cfRule>
    <cfRule type="cellIs" dxfId="379" priority="14" stopIfTrue="1" operator="greaterThan">
      <formula>$G$19</formula>
    </cfRule>
    <cfRule type="cellIs" dxfId="378" priority="15" stopIfTrue="1" operator="between">
      <formula>$H$19</formula>
      <formula>$G$19</formula>
    </cfRule>
  </conditionalFormatting>
  <conditionalFormatting sqref="F19">
    <cfRule type="cellIs" dxfId="377" priority="10" stopIfTrue="1" operator="lessThan">
      <formula>$H$19</formula>
    </cfRule>
    <cfRule type="cellIs" dxfId="376" priority="11" stopIfTrue="1" operator="greaterThan">
      <formula>$G$19</formula>
    </cfRule>
    <cfRule type="cellIs" dxfId="375" priority="12" stopIfTrue="1" operator="between">
      <formula>$H$19</formula>
      <formula>$G$19</formula>
    </cfRule>
  </conditionalFormatting>
  <conditionalFormatting sqref="F20">
    <cfRule type="cellIs" dxfId="374" priority="7" stopIfTrue="1" operator="lessThan">
      <formula>$H$19</formula>
    </cfRule>
    <cfRule type="cellIs" dxfId="373" priority="8" stopIfTrue="1" operator="greaterThan">
      <formula>$G$19</formula>
    </cfRule>
    <cfRule type="cellIs" dxfId="372" priority="9" stopIfTrue="1" operator="between">
      <formula>$H$19</formula>
      <formula>$G$19</formula>
    </cfRule>
  </conditionalFormatting>
  <conditionalFormatting sqref="E21:E289">
    <cfRule type="cellIs" dxfId="371" priority="4" stopIfTrue="1" operator="lessThan">
      <formula>$H$19</formula>
    </cfRule>
    <cfRule type="cellIs" dxfId="370" priority="5" stopIfTrue="1" operator="greaterThan">
      <formula>$G$19</formula>
    </cfRule>
    <cfRule type="cellIs" dxfId="369" priority="6" stopIfTrue="1" operator="between">
      <formula>$H$19</formula>
      <formula>$G$19</formula>
    </cfRule>
  </conditionalFormatting>
  <conditionalFormatting sqref="F21:F289">
    <cfRule type="cellIs" dxfId="368" priority="1" stopIfTrue="1" operator="lessThan">
      <formula>$H$19</formula>
    </cfRule>
    <cfRule type="cellIs" dxfId="367" priority="2" stopIfTrue="1" operator="greaterThan">
      <formula>$G$19</formula>
    </cfRule>
    <cfRule type="cellIs" dxfId="36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46"/>
  <sheetViews>
    <sheetView topLeftCell="B26"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SummaryChart!I13</f>
        <v>27.073884773031683</v>
      </c>
      <c r="D1" s="1" t="s">
        <v>17</v>
      </c>
      <c r="G1" t="s">
        <v>27</v>
      </c>
      <c r="H1" s="6" t="s">
        <v>22</v>
      </c>
      <c r="O1" s="28">
        <f>-(C6/2)/(COS(C2/180*PI())*C1)^2</f>
        <v>-0.72783586029883662</v>
      </c>
      <c r="P1" s="5" t="s">
        <v>10</v>
      </c>
    </row>
    <row r="2" spans="2:22" ht="22.5" x14ac:dyDescent="0.3">
      <c r="C2" s="24">
        <f>SummaryChart!J13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SummaryChart!N13/12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SummaryChart!M13</f>
        <v>4.0059294568272295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3.0049129587981227E-3</v>
      </c>
      <c r="C12" s="14"/>
      <c r="D12" s="15">
        <f ca="1">CELL("contents",INDIRECT("D"&amp;C13-1))</f>
        <v>3.9829321359521446</v>
      </c>
      <c r="E12" s="15">
        <f ca="1">CELL("contents",INDIRECT("E"&amp;C13-1))</f>
        <v>8.1636196781240837</v>
      </c>
      <c r="F12">
        <f ca="1">D13-D12</f>
        <v>1.9992407916286759E-2</v>
      </c>
      <c r="G12">
        <f ca="1">D13-D11</f>
        <v>-3.0049129587981227E-3</v>
      </c>
      <c r="H12" s="27">
        <f ca="1">G12/F12</f>
        <v>-0.15030270347526167</v>
      </c>
      <c r="I12">
        <f ca="1">D13-D12</f>
        <v>1.9992407916286759E-2</v>
      </c>
      <c r="J12">
        <f ca="1">E13-E12</f>
        <v>-6.6767794438126415E-2</v>
      </c>
      <c r="K12">
        <f ca="1">ATAN(J12/I12)*180/PI()</f>
        <v>-73.330622282478544</v>
      </c>
      <c r="N12" s="26">
        <f ca="1">E13-E12</f>
        <v>-6.6767794438126415E-2</v>
      </c>
      <c r="O12" s="26">
        <f ca="1">N12+E13-H12*N12</f>
        <v>8.0200487092387007</v>
      </c>
      <c r="P12">
        <f ca="1">IF(AND(G12&gt;0,G12&lt;F12),1,0)</f>
        <v>0</v>
      </c>
      <c r="Q12" s="26">
        <f ca="1">IF(P12=1,O12,O13)</f>
        <v>8.0392731465579743</v>
      </c>
    </row>
    <row r="13" spans="2:22" x14ac:dyDescent="0.2">
      <c r="B13" t="str">
        <f ca="1">CELL("address",INDEX(B20:B290,MATCH(MIN(B20:B290),B20:B290,0)))</f>
        <v>$B$195</v>
      </c>
      <c r="C13">
        <f ca="1">CELL("row",INDEX(A20:A289,MATCH(MIN(A20:A289),A20:A289,0)))</f>
        <v>195</v>
      </c>
      <c r="D13" s="15">
        <f ca="1">CELL("contents",INDIRECT("D"&amp;C13))</f>
        <v>4.0029245438684313</v>
      </c>
      <c r="E13" s="15">
        <f ca="1">CELL("contents",INDIRECT("E"&amp;C13))</f>
        <v>8.0968518836859573</v>
      </c>
      <c r="F13">
        <f ca="1">D14-D13</f>
        <v>1.9951240571220552E-2</v>
      </c>
      <c r="G13">
        <f ca="1">D14-D11</f>
        <v>1.6946327612422429E-2</v>
      </c>
      <c r="H13" s="27">
        <f ca="1">G13/F13</f>
        <v>0.84938716226334932</v>
      </c>
      <c r="N13" s="26">
        <f ca="1">E14-E13</f>
        <v>-6.7788565316378779E-2</v>
      </c>
      <c r="O13" s="26">
        <f ca="1">E13+H13*N13</f>
        <v>8.0392731465579743</v>
      </c>
      <c r="P13">
        <f ca="1">IF(G13&lt;F13,1,0)</f>
        <v>1</v>
      </c>
    </row>
    <row r="14" spans="2:22" x14ac:dyDescent="0.2">
      <c r="D14" s="15">
        <f ca="1">CELL("contents",INDIRECT("D"&amp;C13+1))</f>
        <v>4.0228757844396519</v>
      </c>
      <c r="E14" s="15">
        <f ca="1">CELL("contents",INDIRECT("E"&amp;C13+1))</f>
        <v>8.0290633183695785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4.1613416530254357</v>
      </c>
      <c r="P15" s="10">
        <f>Q19</f>
        <v>1.2549835335967794</v>
      </c>
      <c r="Q15" s="10">
        <f>Q19</f>
        <v>1.2549835335967794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27.073884773031683</v>
      </c>
      <c r="J19">
        <f>C1*COS(C2/180*PI())</f>
        <v>4.7013307532014075</v>
      </c>
      <c r="K19">
        <f>C1*SIN(C2/180*PI())</f>
        <v>26.662571628640766</v>
      </c>
      <c r="L19">
        <f>-C15*I19*J19</f>
        <v>-3.7605256922871884</v>
      </c>
      <c r="M19">
        <f>-C6-C15*I19*K19</f>
        <v>-53.501000990873621</v>
      </c>
      <c r="N19" s="16">
        <f>MAX(E19:E289)</f>
        <v>10.181435049700248</v>
      </c>
      <c r="O19" s="19">
        <f>INDEX(C19:C289,MATCH(N19,E19:E289,0),1)</f>
        <v>0.5750000000000004</v>
      </c>
      <c r="P19" s="19">
        <f>COUNTIF(E19:E289,"&gt;"&amp;H19)*_dt</f>
        <v>0.68</v>
      </c>
      <c r="Q19" s="21">
        <f>INDEX(D19:D289,MATCH(T17,T19:T289,0),1)</f>
        <v>1.2549835335967794</v>
      </c>
      <c r="R19" s="21">
        <f>INDEX(D19:D289,MATCH(T17,U19:U289,0),1)</f>
        <v>4.1613416530254357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2.9063581194286563</v>
      </c>
    </row>
    <row r="20" spans="1:22" x14ac:dyDescent="0.2">
      <c r="A20">
        <f>B20</f>
        <v>3.9777891617704824</v>
      </c>
      <c r="B20">
        <f>ABS(D20-$D$11)</f>
        <v>3.9777891617704824</v>
      </c>
      <c r="C20" s="9">
        <f>C19+_dt</f>
        <v>5.0000000000000001E-3</v>
      </c>
      <c r="D20" s="9">
        <f>D19+$C$7*(J19+J20)/2</f>
        <v>2.8140295056747276E-2</v>
      </c>
      <c r="E20" s="9">
        <f>E19+$C$7*(K19+K20)/2</f>
        <v>1.9125031672541408</v>
      </c>
      <c r="F20" s="9">
        <f>$O$1*D20^2+$O$2*D20+$O$3</f>
        <v>1.9125059433545835</v>
      </c>
      <c r="G20" s="10">
        <f>G19</f>
        <v>8.6666666666666607</v>
      </c>
      <c r="H20" s="5">
        <f>H19</f>
        <v>7.5</v>
      </c>
      <c r="I20">
        <f>SQRT(J20^2+K20^2)</f>
        <v>26.753858519859769</v>
      </c>
      <c r="J20">
        <f>J19+L19*$C$7</f>
        <v>4.678767599047684</v>
      </c>
      <c r="K20">
        <f>K19+M19*$C$7</f>
        <v>26.341565622695523</v>
      </c>
      <c r="L20">
        <f>-$C$15*I20*J20</f>
        <v>-3.6982398802419376</v>
      </c>
      <c r="M20">
        <f>-$C$6-$C$15*I20*K20</f>
        <v>-52.995172762180147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3.9497831244940405</v>
      </c>
      <c r="B21">
        <f t="shared" ref="B21:B84" si="3">ABS(D21-$D$11)</f>
        <v>3.9497831244940405</v>
      </c>
      <c r="C21" s="9">
        <f t="shared" ref="C21:C84" si="4">C20+_dt</f>
        <v>0.01</v>
      </c>
      <c r="D21" s="9">
        <f t="shared" ref="D21:E36" si="5">D20+$C$7*(J20+J21)/2</f>
        <v>5.6146332333189025E-2</v>
      </c>
      <c r="E21" s="9">
        <f t="shared" si="5"/>
        <v>2.0695986478805946</v>
      </c>
      <c r="F21" s="9">
        <f t="shared" ref="F21:F84" si="6">$O$1*D21^2+$O$2*D21+$O$3</f>
        <v>2.069617991793407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26.43692862911411</v>
      </c>
      <c r="J21">
        <f t="shared" ref="J21:K84" si="9">J20+L20*$C$7</f>
        <v>4.6565781597662328</v>
      </c>
      <c r="K21">
        <f t="shared" si="9"/>
        <v>26.023594586122442</v>
      </c>
      <c r="L21">
        <f t="shared" ref="L21:L84" si="10">-$C$15*I21*J21</f>
        <v>-3.6370985872885444</v>
      </c>
      <c r="M21">
        <f t="shared" ref="M21:M84" si="11">-$C$6-$C$15*I21*K21</f>
        <v>-52.500165664554707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3.9219091233100141</v>
      </c>
      <c r="B22">
        <f t="shared" si="3"/>
        <v>3.9219091233100141</v>
      </c>
      <c r="C22" s="9">
        <f t="shared" si="4"/>
        <v>1.4999999999999999E-2</v>
      </c>
      <c r="D22" s="9">
        <f t="shared" si="5"/>
        <v>8.4020333517215232E-2</v>
      </c>
      <c r="E22" s="9">
        <f t="shared" si="5"/>
        <v>2.2247952124153674</v>
      </c>
      <c r="F22" s="9">
        <f t="shared" si="6"/>
        <v>2.2248556490135543</v>
      </c>
      <c r="G22" s="10">
        <f t="shared" si="7"/>
        <v>8.6666666666666607</v>
      </c>
      <c r="H22" s="5">
        <f t="shared" si="7"/>
        <v>7.5</v>
      </c>
      <c r="I22">
        <f t="shared" si="8"/>
        <v>26.123030904987374</v>
      </c>
      <c r="J22">
        <f t="shared" si="9"/>
        <v>4.6347555682425012</v>
      </c>
      <c r="K22">
        <f t="shared" si="9"/>
        <v>25.708593592135113</v>
      </c>
      <c r="L22">
        <f t="shared" si="10"/>
        <v>-3.5770711353838451</v>
      </c>
      <c r="M22">
        <f t="shared" si="11"/>
        <v>-52.015708309250144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3.8941649771809961</v>
      </c>
      <c r="B23">
        <f t="shared" si="3"/>
        <v>3.8941649771809961</v>
      </c>
      <c r="C23" s="9">
        <f t="shared" si="4"/>
        <v>0.02</v>
      </c>
      <c r="D23" s="9">
        <f t="shared" si="5"/>
        <v>0.11176447964623333</v>
      </c>
      <c r="E23" s="9">
        <f t="shared" si="5"/>
        <v>2.3781104912186115</v>
      </c>
      <c r="F23" s="9">
        <f t="shared" si="6"/>
        <v>2.3782470017080066</v>
      </c>
      <c r="G23" s="10">
        <f t="shared" si="7"/>
        <v>8.6666666666666607</v>
      </c>
      <c r="H23" s="5">
        <f t="shared" si="7"/>
        <v>7.5</v>
      </c>
      <c r="I23">
        <f t="shared" si="8"/>
        <v>25.812102828928442</v>
      </c>
      <c r="J23">
        <f t="shared" si="9"/>
        <v>4.6132931414301979</v>
      </c>
      <c r="K23">
        <f t="shared" si="9"/>
        <v>25.396499342279611</v>
      </c>
      <c r="L23">
        <f t="shared" si="10"/>
        <v>-3.5181278355918058</v>
      </c>
      <c r="M23">
        <f t="shared" si="11"/>
        <v>-51.541538225624976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3.8665485446334555</v>
      </c>
      <c r="B24">
        <f t="shared" si="3"/>
        <v>3.8665485446334555</v>
      </c>
      <c r="C24" s="9">
        <f t="shared" si="4"/>
        <v>2.5000000000000001E-2</v>
      </c>
      <c r="D24" s="9">
        <f t="shared" si="5"/>
        <v>0.13938091219377385</v>
      </c>
      <c r="E24" s="9">
        <f t="shared" si="5"/>
        <v>2.5295617395842278</v>
      </c>
      <c r="F24" s="9">
        <f t="shared" si="6"/>
        <v>2.5298194934128087</v>
      </c>
      <c r="G24" s="10">
        <f t="shared" si="7"/>
        <v>8.6666666666666607</v>
      </c>
      <c r="H24" s="5">
        <f t="shared" si="7"/>
        <v>7.5</v>
      </c>
      <c r="I24">
        <f t="shared" si="8"/>
        <v>25.504083507492187</v>
      </c>
      <c r="J24">
        <f t="shared" si="9"/>
        <v>4.5921843744166466</v>
      </c>
      <c r="K24">
        <f t="shared" si="9"/>
        <v>25.087250112925862</v>
      </c>
      <c r="L24">
        <f t="shared" si="10"/>
        <v>-3.4602399499513115</v>
      </c>
      <c r="M24">
        <f t="shared" si="11"/>
        <v>-51.077401518192303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3.8390577227060549</v>
      </c>
      <c r="B25">
        <f t="shared" si="3"/>
        <v>3.8390577227060549</v>
      </c>
      <c r="C25" s="9">
        <f t="shared" si="4"/>
        <v>3.0000000000000002E-2</v>
      </c>
      <c r="D25" s="9">
        <f t="shared" si="5"/>
        <v>0.16687173412117462</v>
      </c>
      <c r="E25" s="9">
        <f t="shared" si="5"/>
        <v>2.6791658470344557</v>
      </c>
      <c r="F25" s="9">
        <f t="shared" si="6"/>
        <v>2.6795999422203924</v>
      </c>
      <c r="G25" s="10">
        <f t="shared" si="7"/>
        <v>8.6666666666666607</v>
      </c>
      <c r="H25" s="5">
        <f t="shared" si="7"/>
        <v>7.5</v>
      </c>
      <c r="I25">
        <f t="shared" si="8"/>
        <v>25.198913622347742</v>
      </c>
      <c r="J25">
        <f t="shared" si="9"/>
        <v>4.5714229347169386</v>
      </c>
      <c r="K25">
        <f t="shared" si="9"/>
        <v>24.780785703816708</v>
      </c>
      <c r="L25">
        <f t="shared" si="10"/>
        <v>-3.4033796550690889</v>
      </c>
      <c r="M25">
        <f t="shared" si="11"/>
        <v>-50.623052539090637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3.8116904459315446</v>
      </c>
      <c r="B26">
        <f t="shared" si="3"/>
        <v>3.8116904459315446</v>
      </c>
      <c r="C26" s="9">
        <f t="shared" si="4"/>
        <v>3.5000000000000003E-2</v>
      </c>
      <c r="D26" s="9">
        <f t="shared" si="5"/>
        <v>0.19423901089568502</v>
      </c>
      <c r="E26" s="9">
        <f t="shared" si="5"/>
        <v>2.8269393463116521</v>
      </c>
      <c r="F26" s="9">
        <f t="shared" si="6"/>
        <v>2.8276145578847043</v>
      </c>
      <c r="G26" s="10">
        <f t="shared" si="7"/>
        <v>8.6666666666666607</v>
      </c>
      <c r="H26" s="5">
        <f t="shared" si="7"/>
        <v>7.5</v>
      </c>
      <c r="I26">
        <f t="shared" si="8"/>
        <v>24.89653538235742</v>
      </c>
      <c r="J26">
        <f t="shared" si="9"/>
        <v>4.5510026567865243</v>
      </c>
      <c r="K26">
        <f t="shared" si="9"/>
        <v>24.477047388582164</v>
      </c>
      <c r="L26">
        <f t="shared" si="10"/>
        <v>-3.3475200073507683</v>
      </c>
      <c r="M26">
        <f t="shared" si="11"/>
        <v>-50.178253575190816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3.7844446853509575</v>
      </c>
      <c r="B27">
        <f t="shared" si="3"/>
        <v>3.7844446853509575</v>
      </c>
      <c r="C27" s="9">
        <f t="shared" si="4"/>
        <v>0.04</v>
      </c>
      <c r="D27" s="9">
        <f t="shared" si="5"/>
        <v>0.22148477147627185</v>
      </c>
      <c r="E27" s="9">
        <f t="shared" si="5"/>
        <v>2.9728984220787917</v>
      </c>
      <c r="F27" s="9">
        <f t="shared" si="6"/>
        <v>2.9738889583424486</v>
      </c>
      <c r="G27" s="10">
        <f t="shared" si="7"/>
        <v>8.6666666666666607</v>
      </c>
      <c r="H27" s="5">
        <f t="shared" si="7"/>
        <v>7.5</v>
      </c>
      <c r="I27">
        <f t="shared" si="8"/>
        <v>24.596892477643777</v>
      </c>
      <c r="J27">
        <f t="shared" si="9"/>
        <v>4.5309175367424199</v>
      </c>
      <c r="K27">
        <f t="shared" si="9"/>
        <v>24.175977867131021</v>
      </c>
      <c r="L27">
        <f t="shared" si="10"/>
        <v>-3.2926349097881036</v>
      </c>
      <c r="M27">
        <f t="shared" si="11"/>
        <v>-49.742774549097582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3.7573184475588794</v>
      </c>
      <c r="B28">
        <f t="shared" si="3"/>
        <v>3.7573184475588794</v>
      </c>
      <c r="C28" s="9">
        <f t="shared" si="4"/>
        <v>4.4999999999999998E-2</v>
      </c>
      <c r="D28" s="9">
        <f t="shared" si="5"/>
        <v>0.24861100926835017</v>
      </c>
      <c r="E28" s="9">
        <f t="shared" si="5"/>
        <v>3.1170589193396943</v>
      </c>
      <c r="F28" s="9">
        <f t="shared" si="6"/>
        <v>3.118448185673647</v>
      </c>
      <c r="G28" s="10">
        <f t="shared" si="7"/>
        <v>8.6666666666666607</v>
      </c>
      <c r="H28" s="5">
        <f t="shared" si="7"/>
        <v>7.5</v>
      </c>
      <c r="I28">
        <f t="shared" si="8"/>
        <v>24.299930035566941</v>
      </c>
      <c r="J28">
        <f t="shared" si="9"/>
        <v>4.5111617272836915</v>
      </c>
      <c r="K28">
        <f t="shared" si="9"/>
        <v>23.877521219836435</v>
      </c>
      <c r="L28">
        <f t="shared" si="10"/>
        <v>-3.238699080225107</v>
      </c>
      <c r="M28">
        <f t="shared" si="11"/>
        <v>-49.316392733346703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3.7303097737786213</v>
      </c>
      <c r="B29">
        <f t="shared" si="3"/>
        <v>3.7303097737786213</v>
      </c>
      <c r="C29" s="9">
        <f t="shared" si="4"/>
        <v>4.9999999999999996E-2</v>
      </c>
      <c r="D29" s="9">
        <f t="shared" si="5"/>
        <v>0.27561968304860829</v>
      </c>
      <c r="E29" s="9">
        <f t="shared" si="5"/>
        <v>3.2594363515895126</v>
      </c>
      <c r="F29" s="9">
        <f t="shared" si="6"/>
        <v>3.2613167215236372</v>
      </c>
      <c r="G29" s="10">
        <f t="shared" si="7"/>
        <v>8.6666666666666607</v>
      </c>
      <c r="H29" s="5">
        <f t="shared" si="7"/>
        <v>7.5</v>
      </c>
      <c r="I29">
        <f t="shared" si="8"/>
        <v>24.005594578539249</v>
      </c>
      <c r="J29">
        <f t="shared" si="9"/>
        <v>4.4917295328023412</v>
      </c>
      <c r="K29">
        <f t="shared" si="9"/>
        <v>23.581622863436355</v>
      </c>
      <c r="L29">
        <f t="shared" si="10"/>
        <v>-3.1856880210302867</v>
      </c>
      <c r="M29">
        <f t="shared" si="11"/>
        <v>-48.8988924771377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3.7034167389661858</v>
      </c>
      <c r="B30">
        <f t="shared" si="3"/>
        <v>3.7034167389661858</v>
      </c>
      <c r="C30" s="9">
        <f t="shared" si="4"/>
        <v>5.4999999999999993E-2</v>
      </c>
      <c r="D30" s="9">
        <f t="shared" si="5"/>
        <v>0.30251271786104378</v>
      </c>
      <c r="E30" s="9">
        <f t="shared" si="5"/>
        <v>3.4000459087055424</v>
      </c>
      <c r="F30" s="9">
        <f t="shared" si="6"/>
        <v>3.4025185020076396</v>
      </c>
      <c r="G30" s="10">
        <f t="shared" si="7"/>
        <v>8.6666666666666607</v>
      </c>
      <c r="H30" s="5">
        <f t="shared" si="7"/>
        <v>7.5</v>
      </c>
      <c r="I30">
        <f t="shared" si="8"/>
        <v>23.713833983608417</v>
      </c>
      <c r="J30">
        <f t="shared" si="9"/>
        <v>4.4726154046761595</v>
      </c>
      <c r="K30">
        <f t="shared" si="9"/>
        <v>23.288229508573529</v>
      </c>
      <c r="L30">
        <f t="shared" si="10"/>
        <v>-3.133577990106327</v>
      </c>
      <c r="M30">
        <f t="shared" si="11"/>
        <v>-48.49006494497921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3.6766374509419508</v>
      </c>
      <c r="B31">
        <f t="shared" si="3"/>
        <v>3.6766374509419508</v>
      </c>
      <c r="C31" s="9">
        <f t="shared" si="4"/>
        <v>5.9999999999999991E-2</v>
      </c>
      <c r="D31" s="9">
        <f t="shared" si="5"/>
        <v>0.32929200588527879</v>
      </c>
      <c r="E31" s="9">
        <f t="shared" si="5"/>
        <v>3.5389024645879741</v>
      </c>
      <c r="F31" s="9">
        <f t="shared" si="6"/>
        <v>3.5420769321180474</v>
      </c>
      <c r="G31" s="10">
        <f t="shared" si="7"/>
        <v>8.6666666666666607</v>
      </c>
      <c r="H31" s="5">
        <f t="shared" si="7"/>
        <v>7.5</v>
      </c>
      <c r="I31">
        <f t="shared" si="8"/>
        <v>23.424597443744982</v>
      </c>
      <c r="J31">
        <f t="shared" si="9"/>
        <v>4.4538139367355214</v>
      </c>
      <c r="K31">
        <f t="shared" si="9"/>
        <v>22.997289118903655</v>
      </c>
      <c r="L31">
        <f t="shared" si="10"/>
        <v>-3.082345973172492</v>
      </c>
      <c r="M31">
        <f t="shared" si="11"/>
        <v>-48.089707866658827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3.6499700495490548</v>
      </c>
      <c r="B32">
        <f t="shared" si="3"/>
        <v>3.6499700495490548</v>
      </c>
      <c r="C32" s="9">
        <f t="shared" si="4"/>
        <v>6.4999999999999988E-2</v>
      </c>
      <c r="D32" s="9">
        <f t="shared" si="5"/>
        <v>0.35595940727817482</v>
      </c>
      <c r="E32" s="9">
        <f t="shared" si="5"/>
        <v>3.676020584559796</v>
      </c>
      <c r="F32" s="9">
        <f t="shared" si="6"/>
        <v>3.6800148996536923</v>
      </c>
      <c r="G32" s="10">
        <f t="shared" si="7"/>
        <v>8.6666666666666607</v>
      </c>
      <c r="H32" s="5">
        <f t="shared" si="7"/>
        <v>7.5</v>
      </c>
      <c r="I32">
        <f t="shared" si="8"/>
        <v>23.137835430773695</v>
      </c>
      <c r="J32">
        <f t="shared" si="9"/>
        <v>4.4353198608964863</v>
      </c>
      <c r="K32">
        <f t="shared" si="9"/>
        <v>22.708750871703703</v>
      </c>
      <c r="L32">
        <f t="shared" si="10"/>
        <v>-3.0319696572586787</v>
      </c>
      <c r="M32">
        <f t="shared" si="11"/>
        <v>-47.697625297981432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3.6234127058375063</v>
      </c>
      <c r="B33">
        <f t="shared" si="3"/>
        <v>3.6234127058375063</v>
      </c>
      <c r="C33" s="9">
        <f t="shared" si="4"/>
        <v>6.9999999999999993E-2</v>
      </c>
      <c r="D33" s="9">
        <f t="shared" si="5"/>
        <v>0.3825167509897231</v>
      </c>
      <c r="E33" s="9">
        <f t="shared" si="5"/>
        <v>3.8114145325346547</v>
      </c>
      <c r="F33" s="9">
        <f t="shared" si="6"/>
        <v>3.8163547886894804</v>
      </c>
      <c r="G33" s="10">
        <f t="shared" si="7"/>
        <v>8.6666666666666607</v>
      </c>
      <c r="H33" s="5">
        <f t="shared" si="7"/>
        <v>7.5</v>
      </c>
      <c r="I33">
        <f t="shared" si="8"/>
        <v>22.853499659892496</v>
      </c>
      <c r="J33">
        <f t="shared" si="9"/>
        <v>4.4171280429529345</v>
      </c>
      <c r="K33">
        <f t="shared" si="9"/>
        <v>22.422565119915813</v>
      </c>
      <c r="L33">
        <f t="shared" si="10"/>
        <v>-2.9824274053535378</v>
      </c>
      <c r="M33">
        <f t="shared" si="11"/>
        <v>-47.313627391750892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3.5969636212730851</v>
      </c>
      <c r="B34">
        <f t="shared" si="3"/>
        <v>3.5969636212730851</v>
      </c>
      <c r="C34" s="9">
        <f t="shared" si="4"/>
        <v>7.4999999999999997E-2</v>
      </c>
      <c r="D34" s="9">
        <f t="shared" si="5"/>
        <v>0.40896583555414434</v>
      </c>
      <c r="E34" s="9">
        <f t="shared" si="5"/>
        <v>3.9450982779610979</v>
      </c>
      <c r="F34" s="9">
        <f t="shared" si="6"/>
        <v>3.9511184926039609</v>
      </c>
      <c r="G34" s="10">
        <f t="shared" si="7"/>
        <v>8.6666666666666607</v>
      </c>
      <c r="H34" s="5">
        <f t="shared" si="7"/>
        <v>7.5</v>
      </c>
      <c r="I34">
        <f t="shared" si="8"/>
        <v>22.571543055726668</v>
      </c>
      <c r="J34">
        <f t="shared" si="9"/>
        <v>4.3992334785208129</v>
      </c>
      <c r="K34">
        <f t="shared" si="9"/>
        <v>22.138683355565309</v>
      </c>
      <c r="L34">
        <f t="shared" si="10"/>
        <v>-2.9336982321523344</v>
      </c>
      <c r="M34">
        <f t="shared" si="11"/>
        <v>-46.937530178498342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3.5706210269701391</v>
      </c>
      <c r="B35">
        <f t="shared" si="3"/>
        <v>3.5706210269701391</v>
      </c>
      <c r="C35" s="9">
        <f t="shared" si="4"/>
        <v>0.08</v>
      </c>
      <c r="D35" s="9">
        <f t="shared" si="5"/>
        <v>0.43530842985709051</v>
      </c>
      <c r="E35" s="9">
        <f t="shared" si="5"/>
        <v>4.0770855025512764</v>
      </c>
      <c r="F35" s="9">
        <f t="shared" si="6"/>
        <v>4.0843274266816234</v>
      </c>
      <c r="G35" s="10">
        <f t="shared" si="7"/>
        <v>8.6666666666666607</v>
      </c>
      <c r="H35" s="5">
        <f t="shared" si="7"/>
        <v>7.5</v>
      </c>
      <c r="I35">
        <f t="shared" si="8"/>
        <v>22.291919719869206</v>
      </c>
      <c r="J35">
        <f t="shared" si="9"/>
        <v>4.381631289127899</v>
      </c>
      <c r="K35">
        <f t="shared" si="9"/>
        <v>21.85705817449432</v>
      </c>
      <c r="L35">
        <f t="shared" si="10"/>
        <v>-2.8857617808532927</v>
      </c>
      <c r="M35">
        <f t="shared" si="11"/>
        <v>-46.569155356487514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3.5443831829474268</v>
      </c>
      <c r="B36">
        <f t="shared" si="3"/>
        <v>3.5443831829474268</v>
      </c>
      <c r="C36" s="9">
        <f t="shared" si="4"/>
        <v>8.5000000000000006E-2</v>
      </c>
      <c r="D36" s="9">
        <f t="shared" si="5"/>
        <v>0.46154627387980252</v>
      </c>
      <c r="E36" s="9">
        <f t="shared" si="5"/>
        <v>4.2073896068018257</v>
      </c>
      <c r="F36" s="9">
        <f t="shared" si="6"/>
        <v>4.2160025403059702</v>
      </c>
      <c r="G36" s="10">
        <f t="shared" si="7"/>
        <v>8.6666666666666607</v>
      </c>
      <c r="H36" s="5">
        <f t="shared" si="7"/>
        <v>7.5</v>
      </c>
      <c r="I36">
        <f t="shared" si="8"/>
        <v>22.014584899862289</v>
      </c>
      <c r="J36">
        <f t="shared" si="9"/>
        <v>4.3643167184427796</v>
      </c>
      <c r="K36">
        <f t="shared" si="9"/>
        <v>21.577643242355396</v>
      </c>
      <c r="L36">
        <f t="shared" si="10"/>
        <v>-2.8385983009540703</v>
      </c>
      <c r="M36">
        <f t="shared" si="11"/>
        <v>-46.208330090552558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3.5182483774061875</v>
      </c>
      <c r="B37">
        <f t="shared" si="3"/>
        <v>3.5182483774061875</v>
      </c>
      <c r="C37" s="9">
        <f t="shared" si="4"/>
        <v>9.0000000000000011E-2</v>
      </c>
      <c r="D37" s="9">
        <f t="shared" ref="D37:E52" si="13">D36+$C$7*(J36+J37)/2</f>
        <v>0.487681079421042</v>
      </c>
      <c r="E37" s="9">
        <f t="shared" si="13"/>
        <v>4.3360237163143278</v>
      </c>
      <c r="F37" s="9">
        <f t="shared" si="6"/>
        <v>4.3461643287587286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21.739494959578025</v>
      </c>
      <c r="J37">
        <f t="shared" si="9"/>
        <v>4.3472851286370551</v>
      </c>
      <c r="K37">
        <f t="shared" si="9"/>
        <v>21.300393261812079</v>
      </c>
      <c r="L37">
        <f t="shared" si="10"/>
        <v>-2.7921886270027576</v>
      </c>
      <c r="M37">
        <f t="shared" si="11"/>
        <v>-45.854886819347911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3.4922149260296513</v>
      </c>
      <c r="B38">
        <f t="shared" si="3"/>
        <v>3.4922149260296513</v>
      </c>
      <c r="C38" s="9">
        <f t="shared" si="4"/>
        <v>9.5000000000000015E-2</v>
      </c>
      <c r="D38" s="9">
        <f t="shared" si="13"/>
        <v>0.51371453079757823</v>
      </c>
      <c r="E38" s="9">
        <f t="shared" si="13"/>
        <v>4.4630006879224524</v>
      </c>
      <c r="F38" s="9">
        <f t="shared" si="6"/>
        <v>4.4748328446398462</v>
      </c>
      <c r="G38" s="10">
        <f t="shared" si="14"/>
        <v>8.6666666666666607</v>
      </c>
      <c r="H38" s="5">
        <f t="shared" si="14"/>
        <v>7.5</v>
      </c>
      <c r="I38">
        <f t="shared" si="8"/>
        <v>21.466607350960231</v>
      </c>
      <c r="J38">
        <f t="shared" si="9"/>
        <v>4.3305319968750382</v>
      </c>
      <c r="K38">
        <f t="shared" si="9"/>
        <v>21.025263940895993</v>
      </c>
      <c r="L38">
        <f t="shared" si="10"/>
        <v>-2.7465141582603816</v>
      </c>
      <c r="M38">
        <f t="shared" si="11"/>
        <v>-45.508663070611789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3.4662811713032498</v>
      </c>
      <c r="B39">
        <f t="shared" si="3"/>
        <v>3.4662811713032498</v>
      </c>
      <c r="C39" s="9">
        <f t="shared" si="4"/>
        <v>0.10000000000000002</v>
      </c>
      <c r="D39" s="9">
        <f t="shared" si="13"/>
        <v>0.53964828552397981</v>
      </c>
      <c r="E39" s="9">
        <f t="shared" si="13"/>
        <v>4.5883331156325573</v>
      </c>
      <c r="F39" s="9">
        <f t="shared" si="6"/>
        <v>4.6020277089223631</v>
      </c>
      <c r="G39" s="10">
        <f t="shared" si="14"/>
        <v>8.6666666666666607</v>
      </c>
      <c r="H39" s="5">
        <f t="shared" si="14"/>
        <v>7.5</v>
      </c>
      <c r="I39">
        <f t="shared" si="8"/>
        <v>21.195880587092201</v>
      </c>
      <c r="J39">
        <f t="shared" si="9"/>
        <v>4.3140529119254758</v>
      </c>
      <c r="K39">
        <f t="shared" si="9"/>
        <v>20.752211962472323</v>
      </c>
      <c r="L39">
        <f t="shared" si="10"/>
        <v>-2.7015568392343341</v>
      </c>
      <c r="M39">
        <f t="shared" si="11"/>
        <v>-45.169501284066342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3.4404454818548031</v>
      </c>
      <c r="B40">
        <f t="shared" si="3"/>
        <v>3.4404454818548031</v>
      </c>
      <c r="C40" s="9">
        <f t="shared" si="4"/>
        <v>0.10500000000000002</v>
      </c>
      <c r="D40" s="9">
        <f t="shared" si="13"/>
        <v>0.56548397497242642</v>
      </c>
      <c r="E40" s="9">
        <f t="shared" si="13"/>
        <v>4.7120333363842777</v>
      </c>
      <c r="F40" s="9">
        <f t="shared" si="6"/>
        <v>4.7277681216555543</v>
      </c>
      <c r="G40" s="10">
        <f t="shared" si="14"/>
        <v>8.6666666666666607</v>
      </c>
      <c r="H40" s="5">
        <f t="shared" si="14"/>
        <v>7.5</v>
      </c>
      <c r="I40">
        <f t="shared" si="8"/>
        <v>20.927274216558931</v>
      </c>
      <c r="J40">
        <f t="shared" si="9"/>
        <v>4.2978435708900697</v>
      </c>
      <c r="K40">
        <f t="shared" si="9"/>
        <v>20.481194954767926</v>
      </c>
      <c r="L40">
        <f t="shared" si="10"/>
        <v>-2.6572991410444953</v>
      </c>
      <c r="M40">
        <f t="shared" si="11"/>
        <v>-44.837248641596901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3.4147062518140014</v>
      </c>
      <c r="B41">
        <f t="shared" si="3"/>
        <v>3.4147062518140014</v>
      </c>
      <c r="C41" s="9">
        <f t="shared" si="4"/>
        <v>0.11000000000000003</v>
      </c>
      <c r="D41" s="9">
        <f t="shared" si="13"/>
        <v>0.591223205013228</v>
      </c>
      <c r="E41" s="9">
        <f t="shared" si="13"/>
        <v>4.8341134356373363</v>
      </c>
      <c r="F41" s="9">
        <f t="shared" si="6"/>
        <v>4.8520728723292361</v>
      </c>
      <c r="G41" s="10">
        <f t="shared" si="14"/>
        <v>8.6666666666666607</v>
      </c>
      <c r="H41" s="5">
        <f t="shared" si="14"/>
        <v>7.5</v>
      </c>
      <c r="I41">
        <f t="shared" si="8"/>
        <v>20.660748799075378</v>
      </c>
      <c r="J41">
        <f t="shared" si="9"/>
        <v>4.2818997760438027</v>
      </c>
      <c r="K41">
        <f t="shared" si="9"/>
        <v>20.212171462918345</v>
      </c>
      <c r="L41">
        <f t="shared" si="10"/>
        <v>-2.6137240435859912</v>
      </c>
      <c r="M41">
        <f t="shared" si="11"/>
        <v>-44.511756904371758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3.3890619001905233</v>
      </c>
      <c r="B42">
        <f t="shared" si="3"/>
        <v>3.3890619001905233</v>
      </c>
      <c r="C42" s="9">
        <f t="shared" si="4"/>
        <v>0.11500000000000003</v>
      </c>
      <c r="D42" s="9">
        <f t="shared" si="13"/>
        <v>0.61686755663670623</v>
      </c>
      <c r="E42" s="9">
        <f t="shared" si="13"/>
        <v>4.9545852527905678</v>
      </c>
      <c r="F42" s="9">
        <f t="shared" si="6"/>
        <v>4.9749603499115409</v>
      </c>
      <c r="G42" s="10">
        <f t="shared" si="14"/>
        <v>8.6666666666666607</v>
      </c>
      <c r="H42" s="5">
        <f t="shared" si="14"/>
        <v>7.5</v>
      </c>
      <c r="I42">
        <f t="shared" si="8"/>
        <v>20.396265882355735</v>
      </c>
      <c r="J42">
        <f t="shared" si="9"/>
        <v>4.2662174317822865</v>
      </c>
      <c r="K42">
        <f t="shared" si="9"/>
        <v>19.945100921492113</v>
      </c>
      <c r="L42">
        <f t="shared" si="10"/>
        <v>-2.5708150184546508</v>
      </c>
      <c r="M42">
        <f t="shared" si="11"/>
        <v>-44.192882256581221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3.3635108702701615</v>
      </c>
      <c r="B43">
        <f t="shared" si="3"/>
        <v>3.3635108702701615</v>
      </c>
      <c r="C43" s="9">
        <f t="shared" si="4"/>
        <v>0.12000000000000004</v>
      </c>
      <c r="D43" s="9">
        <f t="shared" si="13"/>
        <v>0.64241858655706774</v>
      </c>
      <c r="E43" s="9">
        <f t="shared" si="13"/>
        <v>5.0734603864389021</v>
      </c>
      <c r="F43" s="9">
        <f t="shared" si="6"/>
        <v>5.0964485525719532</v>
      </c>
      <c r="G43" s="10">
        <f t="shared" si="14"/>
        <v>8.6666666666666607</v>
      </c>
      <c r="H43" s="5">
        <f t="shared" si="14"/>
        <v>7.5</v>
      </c>
      <c r="I43">
        <f t="shared" si="8"/>
        <v>20.13378798020193</v>
      </c>
      <c r="J43">
        <f t="shared" si="9"/>
        <v>4.2507925416715588</v>
      </c>
      <c r="K43">
        <f t="shared" si="9"/>
        <v>19.679943627952625</v>
      </c>
      <c r="L43">
        <f t="shared" si="10"/>
        <v>-2.5285560126031985</v>
      </c>
      <c r="M43">
        <f t="shared" si="11"/>
        <v>-43.880485155491385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3.3380516290283593</v>
      </c>
      <c r="B44">
        <f t="shared" si="3"/>
        <v>3.3380516290283593</v>
      </c>
      <c r="C44" s="9">
        <f t="shared" si="4"/>
        <v>0.12500000000000003</v>
      </c>
      <c r="D44" s="9">
        <f t="shared" si="13"/>
        <v>0.66787782779887028</v>
      </c>
      <c r="E44" s="9">
        <f t="shared" si="13"/>
        <v>5.1907501994738192</v>
      </c>
      <c r="F44" s="9">
        <f t="shared" si="6"/>
        <v>5.2165550971009065</v>
      </c>
      <c r="G44" s="10">
        <f t="shared" si="14"/>
        <v>8.6666666666666607</v>
      </c>
      <c r="H44" s="5">
        <f t="shared" si="14"/>
        <v>7.5</v>
      </c>
      <c r="I44">
        <f t="shared" si="8"/>
        <v>19.873278551792836</v>
      </c>
      <c r="J44">
        <f t="shared" si="9"/>
        <v>4.2356212055959395</v>
      </c>
      <c r="K44">
        <f t="shared" si="9"/>
        <v>19.416660717019678</v>
      </c>
      <c r="L44">
        <f t="shared" si="10"/>
        <v>-2.4869314326981176</v>
      </c>
      <c r="M44">
        <f t="shared" si="11"/>
        <v>-43.574430187523589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3.3126826665605722</v>
      </c>
      <c r="B45">
        <f t="shared" si="3"/>
        <v>3.3126826665605722</v>
      </c>
      <c r="C45" s="9">
        <f t="shared" si="4"/>
        <v>0.13000000000000003</v>
      </c>
      <c r="D45" s="9">
        <f t="shared" si="13"/>
        <v>0.69324679026665736</v>
      </c>
      <c r="E45" s="9">
        <f t="shared" si="13"/>
        <v>5.3064658240325615</v>
      </c>
      <c r="F45" s="9">
        <f t="shared" si="6"/>
        <v>5.3352972280367599</v>
      </c>
      <c r="G45" s="10">
        <f t="shared" si="14"/>
        <v>8.6666666666666607</v>
      </c>
      <c r="H45" s="5">
        <f t="shared" si="14"/>
        <v>7.5</v>
      </c>
      <c r="I45">
        <f t="shared" si="8"/>
        <v>19.61470198215909</v>
      </c>
      <c r="J45">
        <f t="shared" si="9"/>
        <v>4.2206996169997506</v>
      </c>
      <c r="K45">
        <f t="shared" si="9"/>
        <v>19.155214135894536</v>
      </c>
      <c r="L45">
        <f t="shared" si="10"/>
        <v>-2.4459261301489601</v>
      </c>
      <c r="M45">
        <f t="shared" si="11"/>
        <v>-43.274585930085138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3.2874024955289163</v>
      </c>
      <c r="B46">
        <f t="shared" si="3"/>
        <v>3.2874024955289163</v>
      </c>
      <c r="C46" s="9">
        <f t="shared" si="4"/>
        <v>0.13500000000000004</v>
      </c>
      <c r="D46" s="9">
        <f t="shared" si="13"/>
        <v>0.71852696129831317</v>
      </c>
      <c r="E46" s="9">
        <f t="shared" si="13"/>
        <v>5.4206181663011872</v>
      </c>
      <c r="F46" s="9">
        <f t="shared" si="6"/>
        <v>5.4526918265105371</v>
      </c>
      <c r="G46" s="10">
        <f t="shared" si="14"/>
        <v>8.6666666666666607</v>
      </c>
      <c r="H46" s="5">
        <f t="shared" si="14"/>
        <v>7.5</v>
      </c>
      <c r="I46">
        <f t="shared" si="8"/>
        <v>19.358023563831754</v>
      </c>
      <c r="J46">
        <f t="shared" si="9"/>
        <v>4.2060240602188568</v>
      </c>
      <c r="K46">
        <f t="shared" si="9"/>
        <v>18.895566620314025</v>
      </c>
      <c r="L46">
        <f t="shared" si="10"/>
        <v>-2.4055253867835704</v>
      </c>
      <c r="M46">
        <f t="shared" si="11"/>
        <v>-42.980824818890952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3.2622096506245652</v>
      </c>
      <c r="B47">
        <f t="shared" si="3"/>
        <v>3.2622096506245652</v>
      </c>
      <c r="C47" s="9">
        <f t="shared" si="4"/>
        <v>0.14000000000000004</v>
      </c>
      <c r="D47" s="9">
        <f t="shared" si="13"/>
        <v>0.7437198062026642</v>
      </c>
      <c r="E47" s="9">
        <f t="shared" si="13"/>
        <v>5.5332179111763313</v>
      </c>
      <c r="F47" s="9">
        <f t="shared" si="6"/>
        <v>5.5687554188183599</v>
      </c>
      <c r="G47" s="10">
        <f t="shared" si="14"/>
        <v>8.6666666666666607</v>
      </c>
      <c r="H47" s="5">
        <f t="shared" si="14"/>
        <v>7.5</v>
      </c>
      <c r="I47">
        <f t="shared" si="8"/>
        <v>19.103209479656535</v>
      </c>
      <c r="J47">
        <f t="shared" si="9"/>
        <v>4.1915909078981555</v>
      </c>
      <c r="K47">
        <f t="shared" si="9"/>
        <v>18.637681671400678</v>
      </c>
      <c r="L47">
        <f t="shared" si="10"/>
        <v>-2.3657149011444063</v>
      </c>
      <c r="M47">
        <f t="shared" si="11"/>
        <v>-42.693023020528479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3.2371026880453968</v>
      </c>
      <c r="B48">
        <f t="shared" si="3"/>
        <v>3.2371026880453968</v>
      </c>
      <c r="C48" s="9">
        <f t="shared" si="4"/>
        <v>0.14500000000000005</v>
      </c>
      <c r="D48" s="9">
        <f t="shared" si="13"/>
        <v>0.76882676878183254</v>
      </c>
      <c r="E48" s="9">
        <f t="shared" si="13"/>
        <v>5.6442755267903655</v>
      </c>
      <c r="F48" s="9">
        <f t="shared" si="6"/>
        <v>5.683504184731099</v>
      </c>
      <c r="G48" s="10">
        <f t="shared" si="14"/>
        <v>8.6666666666666607</v>
      </c>
      <c r="H48" s="5">
        <f t="shared" si="14"/>
        <v>7.5</v>
      </c>
      <c r="I48">
        <f t="shared" si="8"/>
        <v>18.850226786768832</v>
      </c>
      <c r="J48">
        <f t="shared" si="9"/>
        <v>4.1773966184912892</v>
      </c>
      <c r="K48">
        <f t="shared" si="9"/>
        <v>18.381523533277505</v>
      </c>
      <c r="L48">
        <f t="shared" si="10"/>
        <v>-2.3264807753826959</v>
      </c>
      <c r="M48">
        <f t="shared" si="11"/>
        <v>-42.411060310030962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3.2120801849884062</v>
      </c>
      <c r="B49">
        <f t="shared" si="3"/>
        <v>3.2120801849884062</v>
      </c>
      <c r="C49" s="9">
        <f t="shared" si="4"/>
        <v>0.15000000000000005</v>
      </c>
      <c r="D49" s="9">
        <f t="shared" si="13"/>
        <v>0.79384927183882337</v>
      </c>
      <c r="E49" s="9">
        <f t="shared" si="13"/>
        <v>5.75380126890445</v>
      </c>
      <c r="F49" s="9">
        <f t="shared" si="6"/>
        <v>5.7969539655504088</v>
      </c>
      <c r="G49" s="10">
        <f t="shared" si="14"/>
        <v>8.6666666666666607</v>
      </c>
      <c r="H49" s="5">
        <f t="shared" si="14"/>
        <v>7.5</v>
      </c>
      <c r="I49">
        <f t="shared" si="8"/>
        <v>18.599043401728661</v>
      </c>
      <c r="J49">
        <f t="shared" si="9"/>
        <v>4.1634377338389932</v>
      </c>
      <c r="K49">
        <f t="shared" si="9"/>
        <v>18.12705717141732</v>
      </c>
      <c r="L49">
        <f t="shared" si="10"/>
        <v>-2.2878095027287602</v>
      </c>
      <c r="M49">
        <f t="shared" si="11"/>
        <v>-42.134819953235265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3.1871407391564213</v>
      </c>
      <c r="B50">
        <f t="shared" si="3"/>
        <v>3.1871407391564213</v>
      </c>
      <c r="C50" s="9">
        <f t="shared" si="4"/>
        <v>0.15500000000000005</v>
      </c>
      <c r="D50" s="9">
        <f t="shared" si="13"/>
        <v>0.81878871767080819</v>
      </c>
      <c r="E50" s="9">
        <f t="shared" si="13"/>
        <v>5.8618051851737958</v>
      </c>
      <c r="F50" s="9">
        <f t="shared" si="6"/>
        <v>5.9091202719198739</v>
      </c>
      <c r="G50" s="10">
        <f t="shared" si="14"/>
        <v>8.6666666666666607</v>
      </c>
      <c r="H50" s="5">
        <f t="shared" si="14"/>
        <v>7.5</v>
      </c>
      <c r="I50">
        <f t="shared" si="8"/>
        <v>18.349628086818157</v>
      </c>
      <c r="J50">
        <f t="shared" si="9"/>
        <v>4.1497108768226205</v>
      </c>
      <c r="K50">
        <f t="shared" si="9"/>
        <v>17.87424825169791</v>
      </c>
      <c r="L50">
        <f t="shared" si="10"/>
        <v>-2.2496879555182936</v>
      </c>
      <c r="M50">
        <f t="shared" si="11"/>
        <v>-41.864188593711887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3.162282968278685</v>
      </c>
      <c r="B51">
        <f t="shared" si="3"/>
        <v>3.162282968278685</v>
      </c>
      <c r="C51" s="9">
        <f t="shared" si="4"/>
        <v>0.16000000000000006</v>
      </c>
      <c r="D51" s="9">
        <f t="shared" si="13"/>
        <v>0.84364648854854463</v>
      </c>
      <c r="E51" s="9">
        <f t="shared" si="13"/>
        <v>5.9682971192892964</v>
      </c>
      <c r="F51" s="9">
        <f t="shared" si="6"/>
        <v>6.0200182913997153</v>
      </c>
      <c r="G51" s="10">
        <f t="shared" si="14"/>
        <v>8.6666666666666607</v>
      </c>
      <c r="H51" s="5">
        <f t="shared" si="14"/>
        <v>7.5</v>
      </c>
      <c r="I51">
        <f t="shared" si="8"/>
        <v>18.101950437508538</v>
      </c>
      <c r="J51">
        <f t="shared" si="9"/>
        <v>4.1362127490895109</v>
      </c>
      <c r="K51">
        <f t="shared" si="9"/>
        <v>17.62306312013564</v>
      </c>
      <c r="L51">
        <f t="shared" si="10"/>
        <v>-2.212103373755868</v>
      </c>
      <c r="M51">
        <f t="shared" si="11"/>
        <v>-41.599056144064662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3.1375055096448756</v>
      </c>
      <c r="B52">
        <f t="shared" si="3"/>
        <v>3.1375055096448756</v>
      </c>
      <c r="C52" s="9">
        <f t="shared" si="4"/>
        <v>0.16500000000000006</v>
      </c>
      <c r="D52" s="9">
        <f t="shared" si="13"/>
        <v>0.86842394718235405</v>
      </c>
      <c r="E52" s="9">
        <f t="shared" si="13"/>
        <v>6.0732867149995169</v>
      </c>
      <c r="F52" s="9">
        <f t="shared" si="6"/>
        <v>6.1296628958130892</v>
      </c>
      <c r="G52" s="10">
        <f t="shared" si="14"/>
        <v>8.6666666666666607</v>
      </c>
      <c r="H52" s="5">
        <f t="shared" si="14"/>
        <v>7.5</v>
      </c>
      <c r="I52">
        <f t="shared" si="8"/>
        <v>17.855980871107512</v>
      </c>
      <c r="J52">
        <f t="shared" si="9"/>
        <v>4.1229401288469756</v>
      </c>
      <c r="K52">
        <f t="shared" si="9"/>
        <v>17.373468783271253</v>
      </c>
      <c r="L52">
        <f t="shared" si="10"/>
        <v>-2.1750433541983418</v>
      </c>
      <c r="M52">
        <f t="shared" si="11"/>
        <v>-41.339315681407754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3.1128070196521689</v>
      </c>
      <c r="B53">
        <f t="shared" si="3"/>
        <v>3.1128070196521689</v>
      </c>
      <c r="C53" s="9">
        <f t="shared" si="4"/>
        <v>0.17000000000000007</v>
      </c>
      <c r="D53" s="9">
        <f t="shared" ref="D53:E68" si="15">D52+$C$7*(J52+J53)/2</f>
        <v>0.89312243717506035</v>
      </c>
      <c r="E53" s="9">
        <f t="shared" si="15"/>
        <v>6.1767834200168794</v>
      </c>
      <c r="F53" s="9">
        <f t="shared" si="6"/>
        <v>6.238068648371752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17.611690616602548</v>
      </c>
      <c r="J53">
        <f t="shared" si="9"/>
        <v>4.109889868721786</v>
      </c>
      <c r="K53">
        <f t="shared" si="9"/>
        <v>17.125432889182807</v>
      </c>
      <c r="L53">
        <f t="shared" si="10"/>
        <v>-2.1384958399422413</v>
      </c>
      <c r="M53">
        <f t="shared" si="11"/>
        <v>-41.084863346836457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3.0881861733649574</v>
      </c>
      <c r="B54">
        <f t="shared" si="3"/>
        <v>3.0881861733649574</v>
      </c>
      <c r="C54" s="9">
        <f t="shared" si="4"/>
        <v>0.17500000000000007</v>
      </c>
      <c r="D54" s="9">
        <f t="shared" si="15"/>
        <v>0.91774328346227207</v>
      </c>
      <c r="E54" s="9">
        <f t="shared" si="15"/>
        <v>6.2787964898117332</v>
      </c>
      <c r="F54" s="9">
        <f t="shared" si="6"/>
        <v>6.3452498105884922</v>
      </c>
      <c r="G54" s="10">
        <f t="shared" si="16"/>
        <v>8.6666666666666607</v>
      </c>
      <c r="H54" s="5">
        <f t="shared" si="16"/>
        <v>7.5</v>
      </c>
      <c r="I54">
        <f t="shared" si="8"/>
        <v>17.3690517057201</v>
      </c>
      <c r="J54">
        <f t="shared" si="9"/>
        <v>4.0970588936821324</v>
      </c>
      <c r="K54">
        <f t="shared" si="9"/>
        <v>16.878923709101787</v>
      </c>
      <c r="L54">
        <f t="shared" si="10"/>
        <v>-2.1024491105005425</v>
      </c>
      <c r="M54">
        <f t="shared" si="11"/>
        <v>-40.835598248716998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3.0636416640868536</v>
      </c>
      <c r="B55">
        <f t="shared" si="3"/>
        <v>3.0636416640868536</v>
      </c>
      <c r="C55" s="9">
        <f t="shared" si="4"/>
        <v>0.18000000000000008</v>
      </c>
      <c r="D55" s="9">
        <f t="shared" si="15"/>
        <v>0.94228779274037588</v>
      </c>
      <c r="E55" s="9">
        <f t="shared" si="15"/>
        <v>6.379334991297867</v>
      </c>
      <c r="F55" s="9">
        <f t="shared" si="6"/>
        <v>6.4512203489834956</v>
      </c>
      <c r="G55" s="10">
        <f t="shared" si="16"/>
        <v>8.6666666666666607</v>
      </c>
      <c r="H55" s="5">
        <f t="shared" si="16"/>
        <v>7.5</v>
      </c>
      <c r="I55">
        <f t="shared" si="8"/>
        <v>17.128036965225988</v>
      </c>
      <c r="J55">
        <f t="shared" si="9"/>
        <v>4.0844441990191287</v>
      </c>
      <c r="K55">
        <f t="shared" si="9"/>
        <v>16.633910119609485</v>
      </c>
      <c r="L55">
        <f t="shared" si="10"/>
        <v>-2.066891772355663</v>
      </c>
      <c r="M55">
        <f t="shared" si="11"/>
        <v>-40.591422369628859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3.0391722029446413</v>
      </c>
      <c r="B56">
        <f t="shared" si="3"/>
        <v>3.0391722029446413</v>
      </c>
      <c r="C56" s="9">
        <f t="shared" si="4"/>
        <v>0.18500000000000008</v>
      </c>
      <c r="D56" s="9">
        <f t="shared" si="15"/>
        <v>0.96675725388258826</v>
      </c>
      <c r="E56" s="9">
        <f t="shared" si="15"/>
        <v>6.4784078064128705</v>
      </c>
      <c r="F56" s="9">
        <f t="shared" si="6"/>
        <v>6.5559939415914688</v>
      </c>
      <c r="G56" s="10">
        <f t="shared" si="16"/>
        <v>8.6666666666666607</v>
      </c>
      <c r="H56" s="5">
        <f t="shared" si="16"/>
        <v>7.5</v>
      </c>
      <c r="I56">
        <f t="shared" si="8"/>
        <v>16.888620010497238</v>
      </c>
      <c r="J56">
        <f t="shared" si="9"/>
        <v>4.0720428483849949</v>
      </c>
      <c r="K56">
        <f t="shared" si="9"/>
        <v>16.390361585391712</v>
      </c>
      <c r="L56">
        <f t="shared" si="10"/>
        <v>-2.0318127499767651</v>
      </c>
      <c r="M56">
        <f t="shared" si="11"/>
        <v>-40.352240476800525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3.0147765184838309</v>
      </c>
      <c r="B57">
        <f t="shared" si="3"/>
        <v>3.0147765184838309</v>
      </c>
      <c r="C57" s="9">
        <f t="shared" si="4"/>
        <v>0.19000000000000009</v>
      </c>
      <c r="D57" s="9">
        <f t="shared" si="15"/>
        <v>0.99115293834339868</v>
      </c>
      <c r="E57" s="9">
        <f t="shared" si="15"/>
        <v>6.5760236355966386</v>
      </c>
      <c r="F57" s="9">
        <f t="shared" si="6"/>
        <v>6.6595839842761091</v>
      </c>
      <c r="G57" s="10">
        <f t="shared" si="16"/>
        <v>8.6666666666666607</v>
      </c>
      <c r="H57" s="5">
        <f t="shared" si="16"/>
        <v>7.5</v>
      </c>
      <c r="I57">
        <f t="shared" si="8"/>
        <v>16.65077524040165</v>
      </c>
      <c r="J57">
        <f t="shared" si="9"/>
        <v>4.0598519718851342</v>
      </c>
      <c r="K57">
        <f t="shared" si="9"/>
        <v>16.14824814253091</v>
      </c>
      <c r="L57">
        <f t="shared" si="10"/>
        <v>-1.9972012772908685</v>
      </c>
      <c r="M57">
        <f t="shared" si="11"/>
        <v>-40.117960035887023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2.9904533562755109</v>
      </c>
      <c r="B58">
        <f t="shared" si="3"/>
        <v>2.9904533562755109</v>
      </c>
      <c r="C58" s="9">
        <f t="shared" si="4"/>
        <v>0.19500000000000009</v>
      </c>
      <c r="D58" s="9">
        <f t="shared" si="15"/>
        <v>1.0154761005517183</v>
      </c>
      <c r="E58" s="9">
        <f t="shared" si="15"/>
        <v>6.6721910011711785</v>
      </c>
      <c r="F58" s="9">
        <f t="shared" si="6"/>
        <v>6.7620035968582508</v>
      </c>
      <c r="G58" s="10">
        <f t="shared" si="16"/>
        <v>8.6666666666666607</v>
      </c>
      <c r="H58" s="5">
        <f t="shared" si="16"/>
        <v>7.5</v>
      </c>
      <c r="I58">
        <f t="shared" si="8"/>
        <v>16.414477833527339</v>
      </c>
      <c r="J58">
        <f t="shared" si="9"/>
        <v>4.0478687642213886</v>
      </c>
      <c r="K58">
        <f t="shared" si="9"/>
        <v>15.907540382315588</v>
      </c>
      <c r="L58">
        <f t="shared" si="10"/>
        <v>-1.9630468895985778</v>
      </c>
      <c r="M58">
        <f t="shared" si="11"/>
        <v>-39.888491127944206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2.9662014785341952</v>
      </c>
      <c r="B59">
        <f t="shared" si="3"/>
        <v>2.9662014785341952</v>
      </c>
      <c r="C59" s="9">
        <f t="shared" si="4"/>
        <v>0.20000000000000009</v>
      </c>
      <c r="D59" s="9">
        <f t="shared" si="15"/>
        <v>1.039727978293034</v>
      </c>
      <c r="E59" s="9">
        <f t="shared" si="15"/>
        <v>6.7669182506247694</v>
      </c>
      <c r="F59" s="9">
        <f t="shared" si="6"/>
        <v>6.8632656290637319</v>
      </c>
      <c r="G59" s="10">
        <f t="shared" si="16"/>
        <v>8.6666666666666607</v>
      </c>
      <c r="H59" s="5">
        <f t="shared" si="16"/>
        <v>7.5</v>
      </c>
      <c r="I59">
        <f t="shared" si="8"/>
        <v>16.179703745811235</v>
      </c>
      <c r="J59">
        <f t="shared" si="9"/>
        <v>4.0360904828837976</v>
      </c>
      <c r="K59">
        <f t="shared" si="9"/>
        <v>15.668209435547922</v>
      </c>
      <c r="L59">
        <f t="shared" si="10"/>
        <v>-1.9293394159266248</v>
      </c>
      <c r="M59">
        <f t="shared" si="11"/>
        <v>-39.663746369461258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2.9420196637463794</v>
      </c>
      <c r="B60">
        <f t="shared" si="3"/>
        <v>2.9420196637463794</v>
      </c>
      <c r="C60" s="9">
        <f t="shared" si="4"/>
        <v>0.2050000000000001</v>
      </c>
      <c r="D60" s="9">
        <f t="shared" si="15"/>
        <v>1.0639097930808501</v>
      </c>
      <c r="E60" s="9">
        <f t="shared" si="15"/>
        <v>6.8602135598034062</v>
      </c>
      <c r="F60" s="9">
        <f t="shared" si="6"/>
        <v>6.9633826662968374</v>
      </c>
      <c r="G60" s="10">
        <f t="shared" si="16"/>
        <v>8.6666666666666607</v>
      </c>
      <c r="H60" s="5">
        <f t="shared" si="16"/>
        <v>7.5</v>
      </c>
      <c r="I60">
        <f t="shared" si="8"/>
        <v>15.946429709622674</v>
      </c>
      <c r="J60">
        <f t="shared" si="9"/>
        <v>4.0245144463882374</v>
      </c>
      <c r="K60">
        <f t="shared" si="9"/>
        <v>15.430226957331154</v>
      </c>
      <c r="L60">
        <f t="shared" si="10"/>
        <v>-1.896068971810789</v>
      </c>
      <c r="M60">
        <f t="shared" si="11"/>
        <v>-39.44364083531871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2.9179067063095427</v>
      </c>
      <c r="B61">
        <f t="shared" si="3"/>
        <v>2.9179067063095427</v>
      </c>
      <c r="C61" s="9">
        <f t="shared" si="4"/>
        <v>0.2100000000000001</v>
      </c>
      <c r="D61" s="9">
        <f t="shared" si="15"/>
        <v>1.0880227505176869</v>
      </c>
      <c r="E61" s="9">
        <f t="shared" si="15"/>
        <v>6.9520849360123576</v>
      </c>
      <c r="F61" s="9">
        <f t="shared" si="6"/>
        <v>7.0623670352449119</v>
      </c>
      <c r="G61" s="10">
        <f t="shared" si="16"/>
        <v>8.6666666666666607</v>
      </c>
      <c r="H61" s="5">
        <f t="shared" si="16"/>
        <v>7.5</v>
      </c>
      <c r="I61">
        <f t="shared" si="8"/>
        <v>15.714633234366078</v>
      </c>
      <c r="J61">
        <f t="shared" si="9"/>
        <v>4.0131380325573724</v>
      </c>
      <c r="K61">
        <f t="shared" si="9"/>
        <v>15.193565112319241</v>
      </c>
      <c r="L61">
        <f t="shared" si="10"/>
        <v>-1.8632259525042036</v>
      </c>
      <c r="M61">
        <f t="shared" si="11"/>
        <v>-39.228091984545003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2.8938614161813434</v>
      </c>
      <c r="B62">
        <f t="shared" si="3"/>
        <v>2.8938614161813434</v>
      </c>
      <c r="C62" s="9">
        <f t="shared" si="4"/>
        <v>0.21500000000000011</v>
      </c>
      <c r="D62" s="9">
        <f t="shared" si="15"/>
        <v>1.112068040645886</v>
      </c>
      <c r="E62" s="9">
        <f t="shared" si="15"/>
        <v>7.042540221030551</v>
      </c>
      <c r="F62" s="9">
        <f t="shared" si="6"/>
        <v>7.1602308093195255</v>
      </c>
      <c r="G62" s="10">
        <f t="shared" si="16"/>
        <v>8.6666666666666607</v>
      </c>
      <c r="H62" s="5">
        <f t="shared" si="16"/>
        <v>7.5</v>
      </c>
      <c r="I62">
        <f t="shared" si="8"/>
        <v>15.484292608675227</v>
      </c>
      <c r="J62">
        <f t="shared" si="9"/>
        <v>4.0019586768423476</v>
      </c>
      <c r="K62">
        <f t="shared" si="9"/>
        <v>14.958196560411972</v>
      </c>
      <c r="L62">
        <f t="shared" si="10"/>
        <v>-1.8308010266074988</v>
      </c>
      <c r="M62">
        <f t="shared" si="11"/>
        <v>-39.017019588749697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2.8698826185387682</v>
      </c>
      <c r="B63">
        <f t="shared" si="3"/>
        <v>2.8698826185387682</v>
      </c>
      <c r="C63" s="9">
        <f t="shared" si="4"/>
        <v>0.22000000000000011</v>
      </c>
      <c r="D63" s="9">
        <f t="shared" si="15"/>
        <v>1.1360468382884612</v>
      </c>
      <c r="E63" s="9">
        <f t="shared" si="15"/>
        <v>7.1315870940404249</v>
      </c>
      <c r="F63" s="9">
        <f t="shared" si="6"/>
        <v>7.2569858139393668</v>
      </c>
      <c r="G63" s="10">
        <f t="shared" si="16"/>
        <v>8.6666666666666607</v>
      </c>
      <c r="H63" s="5">
        <f t="shared" si="16"/>
        <v>7.5</v>
      </c>
      <c r="I63">
        <f t="shared" si="8"/>
        <v>15.255386904280938</v>
      </c>
      <c r="J63">
        <f t="shared" si="9"/>
        <v>3.9909738706827027</v>
      </c>
      <c r="K63">
        <f t="shared" si="9"/>
        <v>14.724094442879474</v>
      </c>
      <c r="L63">
        <f t="shared" si="10"/>
        <v>-1.7987851301187716</v>
      </c>
      <c r="M63">
        <f t="shared" si="11"/>
        <v>-38.810345663116401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2.8459691534470144</v>
      </c>
      <c r="B64">
        <f t="shared" si="3"/>
        <v>2.8459691534470144</v>
      </c>
      <c r="C64" s="9">
        <f t="shared" si="4"/>
        <v>0.22500000000000012</v>
      </c>
      <c r="D64" s="9">
        <f t="shared" si="15"/>
        <v>1.1599603033802153</v>
      </c>
      <c r="E64" s="9">
        <f t="shared" si="15"/>
        <v>7.219233074475766</v>
      </c>
      <c r="F64" s="9">
        <f t="shared" si="6"/>
        <v>7.3526436316598476</v>
      </c>
      <c r="G64" s="10">
        <f t="shared" si="16"/>
        <v>8.6666666666666607</v>
      </c>
      <c r="H64" s="5">
        <f t="shared" si="16"/>
        <v>7.5</v>
      </c>
      <c r="I64">
        <f t="shared" si="8"/>
        <v>15.02789598164415</v>
      </c>
      <c r="J64">
        <f t="shared" si="9"/>
        <v>3.9801811599019903</v>
      </c>
      <c r="K64">
        <f t="shared" si="9"/>
        <v>14.491232368900777</v>
      </c>
      <c r="L64">
        <f t="shared" si="10"/>
        <v>-1.7671694609029425</v>
      </c>
      <c r="M64">
        <f t="shared" si="11"/>
        <v>-38.607994399842909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2.8221198755378984</v>
      </c>
      <c r="B65">
        <f t="shared" si="3"/>
        <v>2.8221198755378984</v>
      </c>
      <c r="C65" s="9">
        <f t="shared" si="4"/>
        <v>0.23000000000000012</v>
      </c>
      <c r="D65" s="9">
        <f t="shared" si="15"/>
        <v>1.183809581289331</v>
      </c>
      <c r="E65" s="9">
        <f t="shared" si="15"/>
        <v>7.3054855247899733</v>
      </c>
      <c r="F65" s="9">
        <f t="shared" si="6"/>
        <v>7.4472156071541873</v>
      </c>
      <c r="G65" s="10">
        <f t="shared" si="16"/>
        <v>8.6666666666666607</v>
      </c>
      <c r="H65" s="5">
        <f t="shared" si="16"/>
        <v>7.5</v>
      </c>
      <c r="I65">
        <f t="shared" si="8"/>
        <v>14.801800497457663</v>
      </c>
      <c r="J65">
        <f t="shared" si="9"/>
        <v>3.9695781431365726</v>
      </c>
      <c r="K65">
        <f t="shared" si="9"/>
        <v>14.259584402501719</v>
      </c>
      <c r="L65">
        <f t="shared" si="10"/>
        <v>-1.7359454735817341</v>
      </c>
      <c r="M65">
        <f t="shared" si="11"/>
        <v>-38.4098921039202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2.7983336536976036</v>
      </c>
      <c r="B66">
        <f t="shared" si="3"/>
        <v>2.7983336536976036</v>
      </c>
      <c r="C66" s="9">
        <f t="shared" si="4"/>
        <v>0.23500000000000013</v>
      </c>
      <c r="D66" s="9">
        <f t="shared" si="15"/>
        <v>1.2075958031296259</v>
      </c>
      <c r="E66" s="9">
        <f t="shared" si="15"/>
        <v>7.3903516531471132</v>
      </c>
      <c r="F66" s="9">
        <f t="shared" si="6"/>
        <v>7.5407128520505768</v>
      </c>
      <c r="G66" s="10">
        <f t="shared" si="16"/>
        <v>8.6666666666666607</v>
      </c>
      <c r="H66" s="5">
        <f t="shared" si="16"/>
        <v>7.5</v>
      </c>
      <c r="I66">
        <f t="shared" si="8"/>
        <v>14.577081914131957</v>
      </c>
      <c r="J66">
        <f t="shared" si="9"/>
        <v>3.9591624702950821</v>
      </c>
      <c r="K66">
        <f t="shared" si="9"/>
        <v>14.029125049878198</v>
      </c>
      <c r="L66">
        <f t="shared" si="10"/>
        <v>-1.7051048748472524</v>
      </c>
      <c r="M66">
        <f t="shared" si="11"/>
        <v>-38.215967131145831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2.7746093707635806</v>
      </c>
      <c r="B67">
        <f t="shared" si="3"/>
        <v>2.7746093707635806</v>
      </c>
      <c r="C67" s="9">
        <f t="shared" si="4"/>
        <v>0.24000000000000013</v>
      </c>
      <c r="D67" s="9">
        <f t="shared" si="15"/>
        <v>1.2313200860636491</v>
      </c>
      <c r="E67" s="9">
        <f t="shared" si="15"/>
        <v>7.4738385160380219</v>
      </c>
      <c r="F67" s="9">
        <f t="shared" si="6"/>
        <v>7.6331462496298466</v>
      </c>
      <c r="G67" s="10">
        <f t="shared" si="16"/>
        <v>8.6666666666666607</v>
      </c>
      <c r="H67" s="5">
        <f t="shared" si="16"/>
        <v>7.5</v>
      </c>
      <c r="I67">
        <f t="shared" si="8"/>
        <v>14.353722511394178</v>
      </c>
      <c r="J67">
        <f t="shared" si="9"/>
        <v>3.9489318410459986</v>
      </c>
      <c r="K67">
        <f t="shared" si="9"/>
        <v>13.799829247091322</v>
      </c>
      <c r="L67">
        <f t="shared" si="10"/>
        <v>-1.6746396192040285</v>
      </c>
      <c r="M67">
        <f t="shared" si="11"/>
        <v>-38.026149828270597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2.7509459232304501</v>
      </c>
      <c r="B68">
        <f t="shared" si="3"/>
        <v>2.7509459232304501</v>
      </c>
      <c r="C68" s="9">
        <f t="shared" si="4"/>
        <v>0.24500000000000013</v>
      </c>
      <c r="D68" s="9">
        <f t="shared" si="15"/>
        <v>1.2549835335967794</v>
      </c>
      <c r="E68" s="9">
        <f t="shared" si="15"/>
        <v>7.5559530208236607</v>
      </c>
      <c r="F68" s="9">
        <f t="shared" si="6"/>
        <v>7.7245264593878851</v>
      </c>
      <c r="G68" s="10">
        <f t="shared" si="16"/>
        <v>8.6666666666666607</v>
      </c>
      <c r="H68" s="5">
        <f t="shared" si="16"/>
        <v>7.5</v>
      </c>
      <c r="I68">
        <f t="shared" si="8"/>
        <v>14.131705400144252</v>
      </c>
      <c r="J68">
        <f t="shared" si="9"/>
        <v>3.9388840033307746</v>
      </c>
      <c r="K68">
        <f t="shared" si="9"/>
        <v>13.571672348121698</v>
      </c>
      <c r="L68">
        <f t="shared" si="10"/>
        <v>-1.6445419051463672</v>
      </c>
      <c r="M68">
        <f t="shared" si="11"/>
        <v>-37.840372475180516</v>
      </c>
      <c r="S68">
        <f t="shared" si="0"/>
        <v>1</v>
      </c>
      <c r="T68" t="b">
        <f t="shared" si="1"/>
        <v>1</v>
      </c>
      <c r="U68" t="b">
        <f t="shared" si="2"/>
        <v>0</v>
      </c>
    </row>
    <row r="69" spans="1:21" x14ac:dyDescent="0.2">
      <c r="A69">
        <f t="shared" si="12"/>
        <v>2.7273422209647578</v>
      </c>
      <c r="B69">
        <f t="shared" si="3"/>
        <v>2.7273422209647578</v>
      </c>
      <c r="C69" s="9">
        <f t="shared" si="4"/>
        <v>0.25000000000000011</v>
      </c>
      <c r="D69" s="9">
        <f t="shared" ref="D69:E84" si="17">D68+$C$7*(J68+J69)/2</f>
        <v>1.2785872358624715</v>
      </c>
      <c r="E69" s="9">
        <f t="shared" si="17"/>
        <v>7.6367019282078372</v>
      </c>
      <c r="F69" s="9">
        <f t="shared" si="6"/>
        <v>7.8148639214668698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13.911014538728615</v>
      </c>
      <c r="J69">
        <f t="shared" si="9"/>
        <v>3.9290167518998964</v>
      </c>
      <c r="K69">
        <f t="shared" si="9"/>
        <v>13.344630113270615</v>
      </c>
      <c r="L69">
        <f t="shared" si="10"/>
        <v>-1.6148041717799833</v>
      </c>
      <c r="M69">
        <f t="shared" si="11"/>
        <v>-37.658569229018958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2.7037971869284507</v>
      </c>
      <c r="B70">
        <f t="shared" si="3"/>
        <v>2.7037971869284507</v>
      </c>
      <c r="C70" s="9">
        <f t="shared" si="4"/>
        <v>0.25500000000000012</v>
      </c>
      <c r="D70" s="9">
        <f t="shared" si="17"/>
        <v>1.3021322698987787</v>
      </c>
      <c r="E70" s="9">
        <f t="shared" si="17"/>
        <v>7.7160918546413386</v>
      </c>
      <c r="F70" s="9">
        <f t="shared" si="6"/>
        <v>7.9041688609592748</v>
      </c>
      <c r="G70" s="10">
        <f t="shared" si="18"/>
        <v>8.6666666666666607</v>
      </c>
      <c r="H70" s="5">
        <f t="shared" si="18"/>
        <v>7.5</v>
      </c>
      <c r="I70">
        <f t="shared" si="8"/>
        <v>13.691634751810332</v>
      </c>
      <c r="J70">
        <f t="shared" si="9"/>
        <v>3.9193279268692165</v>
      </c>
      <c r="K70">
        <f t="shared" si="9"/>
        <v>13.118678697896501</v>
      </c>
      <c r="L70">
        <f t="shared" si="10"/>
        <v>-1.5854190958992191</v>
      </c>
      <c r="M70">
        <f t="shared" si="11"/>
        <v>-37.480676070156107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2.6803097569109617</v>
      </c>
      <c r="B71">
        <f t="shared" si="3"/>
        <v>2.6803097569109617</v>
      </c>
      <c r="C71" s="9">
        <f t="shared" si="4"/>
        <v>0.26000000000000012</v>
      </c>
      <c r="D71" s="9">
        <f t="shared" si="17"/>
        <v>1.3256196999162679</v>
      </c>
      <c r="E71" s="9">
        <f t="shared" si="17"/>
        <v>7.794129274659455</v>
      </c>
      <c r="F71" s="9">
        <f t="shared" si="6"/>
        <v>7.9924512920883943</v>
      </c>
      <c r="G71" s="10">
        <f t="shared" si="18"/>
        <v>8.6666666666666607</v>
      </c>
      <c r="H71" s="5">
        <f t="shared" si="18"/>
        <v>7.5</v>
      </c>
      <c r="I71">
        <f t="shared" si="8"/>
        <v>13.473551752034586</v>
      </c>
      <c r="J71">
        <f t="shared" si="9"/>
        <v>3.9098154122938213</v>
      </c>
      <c r="K71">
        <f t="shared" si="9"/>
        <v>12.893794641475564</v>
      </c>
      <c r="L71">
        <f t="shared" si="10"/>
        <v>-1.5563795895336208</v>
      </c>
      <c r="M71">
        <f t="shared" si="11"/>
        <v>-37.306630749914916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2.6568788792698101</v>
      </c>
      <c r="B72">
        <f t="shared" si="3"/>
        <v>2.6568788792698101</v>
      </c>
      <c r="C72" s="9">
        <f t="shared" si="4"/>
        <v>0.26500000000000012</v>
      </c>
      <c r="D72" s="9">
        <f t="shared" si="17"/>
        <v>1.3490505775574193</v>
      </c>
      <c r="E72" s="9">
        <f t="shared" si="17"/>
        <v>7.8708205231548103</v>
      </c>
      <c r="F72" s="9">
        <f t="shared" si="6"/>
        <v>8.0797210222690161</v>
      </c>
      <c r="G72" s="10">
        <f t="shared" si="18"/>
        <v>8.6666666666666607</v>
      </c>
      <c r="H72" s="5">
        <f t="shared" si="18"/>
        <v>7.5</v>
      </c>
      <c r="I72">
        <f t="shared" si="8"/>
        <v>13.25675216471104</v>
      </c>
      <c r="J72">
        <f t="shared" si="9"/>
        <v>3.9004771347566196</v>
      </c>
      <c r="K72">
        <f t="shared" si="9"/>
        <v>12.669954856976075</v>
      </c>
      <c r="L72">
        <f t="shared" si="10"/>
        <v>-1.5276787979803785</v>
      </c>
      <c r="M72">
        <f t="shared" si="11"/>
        <v>-37.136372739964443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2.6335035146796342</v>
      </c>
      <c r="B73">
        <f t="shared" si="3"/>
        <v>2.6335035146796342</v>
      </c>
      <c r="C73" s="9">
        <f t="shared" si="4"/>
        <v>0.27000000000000013</v>
      </c>
      <c r="D73" s="9">
        <f t="shared" si="17"/>
        <v>1.3724259421475953</v>
      </c>
      <c r="E73" s="9">
        <f t="shared" si="17"/>
        <v>7.9461717975873469</v>
      </c>
      <c r="F73" s="9">
        <f t="shared" si="6"/>
        <v>8.165987656051735</v>
      </c>
      <c r="G73" s="10">
        <f t="shared" si="18"/>
        <v>8.6666666666666607</v>
      </c>
      <c r="H73" s="5">
        <f t="shared" si="18"/>
        <v>7.5</v>
      </c>
      <c r="I73">
        <f t="shared" si="8"/>
        <v>13.041223555759474</v>
      </c>
      <c r="J73">
        <f t="shared" si="9"/>
        <v>3.8913110619687372</v>
      </c>
      <c r="K73">
        <f t="shared" si="9"/>
        <v>12.447136620536288</v>
      </c>
      <c r="L73">
        <f t="shared" si="10"/>
        <v>-1.4993100983420853</v>
      </c>
      <c r="M73">
        <f t="shared" si="11"/>
        <v>-36.969843183292539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2.6101826358895917</v>
      </c>
      <c r="B74">
        <f t="shared" si="3"/>
        <v>2.6101826358895917</v>
      </c>
      <c r="C74" s="9">
        <f t="shared" si="4"/>
        <v>0.27500000000000013</v>
      </c>
      <c r="D74" s="9">
        <f t="shared" si="17"/>
        <v>1.3957468209376376</v>
      </c>
      <c r="E74" s="9">
        <f t="shared" si="17"/>
        <v>8.0201891601332651</v>
      </c>
      <c r="F74" s="9">
        <f t="shared" si="6"/>
        <v>8.2512605989542678</v>
      </c>
      <c r="G74" s="10">
        <f t="shared" si="18"/>
        <v>8.6666666666666607</v>
      </c>
      <c r="H74" s="5">
        <f t="shared" si="18"/>
        <v>7.5</v>
      </c>
      <c r="I74">
        <f t="shared" si="8"/>
        <v>12.82695446319291</v>
      </c>
      <c r="J74">
        <f t="shared" si="9"/>
        <v>3.8823152013786846</v>
      </c>
      <c r="K74">
        <f t="shared" si="9"/>
        <v>12.225317561436533</v>
      </c>
      <c r="L74">
        <f t="shared" si="10"/>
        <v>-1.4712670985925116</v>
      </c>
      <c r="M74">
        <f t="shared" si="11"/>
        <v>-36.806984846670716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2.5869152274890945</v>
      </c>
      <c r="B75">
        <f t="shared" si="3"/>
        <v>2.5869152274890945</v>
      </c>
      <c r="C75" s="9">
        <f t="shared" si="4"/>
        <v>0.28000000000000014</v>
      </c>
      <c r="D75" s="9">
        <f t="shared" si="17"/>
        <v>1.4190142293381349</v>
      </c>
      <c r="E75" s="9">
        <f t="shared" si="17"/>
        <v>8.0928785397746434</v>
      </c>
      <c r="F75" s="9">
        <f t="shared" si="6"/>
        <v>8.3355490611829417</v>
      </c>
      <c r="G75" s="10">
        <f t="shared" si="18"/>
        <v>8.6666666666666607</v>
      </c>
      <c r="H75" s="5">
        <f t="shared" si="18"/>
        <v>7.5</v>
      </c>
      <c r="I75">
        <f t="shared" si="8"/>
        <v>12.613934432443269</v>
      </c>
      <c r="J75">
        <f t="shared" si="9"/>
        <v>3.8734875987871296</v>
      </c>
      <c r="K75">
        <f t="shared" si="9"/>
        <v>12.004475652356509</v>
      </c>
      <c r="L75">
        <f t="shared" si="10"/>
        <v>-1.4435436371966539</v>
      </c>
      <c r="M75">
        <f t="shared" si="11"/>
        <v>-36.647742074524118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2.5637002856818416</v>
      </c>
      <c r="B76">
        <f t="shared" si="3"/>
        <v>2.5637002856818416</v>
      </c>
      <c r="C76" s="9">
        <f t="shared" si="4"/>
        <v>0.28500000000000014</v>
      </c>
      <c r="D76" s="9">
        <f t="shared" si="17"/>
        <v>1.4422291711453881</v>
      </c>
      <c r="E76" s="9">
        <f t="shared" si="17"/>
        <v>8.1642457343314412</v>
      </c>
      <c r="F76" s="9">
        <f t="shared" si="6"/>
        <v>8.4188620612474843</v>
      </c>
      <c r="G76" s="10">
        <f t="shared" si="18"/>
        <v>8.6666666666666607</v>
      </c>
      <c r="H76" s="5">
        <f t="shared" si="18"/>
        <v>7.5</v>
      </c>
      <c r="I76">
        <f t="shared" si="8"/>
        <v>12.40215405586911</v>
      </c>
      <c r="J76">
        <f t="shared" si="9"/>
        <v>3.8648263369639495</v>
      </c>
      <c r="K76">
        <f t="shared" si="9"/>
        <v>11.784589199909364</v>
      </c>
      <c r="L76">
        <f t="shared" si="10"/>
        <v>-1.416133783315231</v>
      </c>
      <c r="M76">
        <f t="shared" si="11"/>
        <v>-36.49206074411957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2.5405368180681576</v>
      </c>
      <c r="B77">
        <f t="shared" si="3"/>
        <v>2.5405368180681576</v>
      </c>
      <c r="C77" s="9">
        <f t="shared" si="4"/>
        <v>0.29000000000000015</v>
      </c>
      <c r="D77" s="9">
        <f t="shared" si="17"/>
        <v>1.4653926387590721</v>
      </c>
      <c r="E77" s="9">
        <f t="shared" si="17"/>
        <v>8.2342964124375033</v>
      </c>
      <c r="F77" s="9">
        <f t="shared" si="6"/>
        <v>8.50120842947209</v>
      </c>
      <c r="G77" s="10">
        <f t="shared" si="18"/>
        <v>8.6666666666666607</v>
      </c>
      <c r="H77" s="5">
        <f t="shared" si="18"/>
        <v>7.5</v>
      </c>
      <c r="I77">
        <f t="shared" si="8"/>
        <v>12.19160501682331</v>
      </c>
      <c r="J77">
        <f t="shared" si="9"/>
        <v>3.856329534264058</v>
      </c>
      <c r="K77">
        <f t="shared" si="9"/>
        <v>11.565636835444646</v>
      </c>
      <c r="L77">
        <f t="shared" si="10"/>
        <v>-1.3890318376281234</v>
      </c>
      <c r="M77">
        <f t="shared" si="11"/>
        <v>-36.339888221983351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2.5174238434356502</v>
      </c>
      <c r="B78">
        <f t="shared" si="3"/>
        <v>2.5174238434356502</v>
      </c>
      <c r="C78" s="9">
        <f t="shared" si="4"/>
        <v>0.29500000000000015</v>
      </c>
      <c r="D78" s="9">
        <f t="shared" si="17"/>
        <v>1.4885056133915791</v>
      </c>
      <c r="E78" s="9">
        <f t="shared" si="17"/>
        <v>8.3030361154621755</v>
      </c>
      <c r="F78" s="9">
        <f t="shared" si="6"/>
        <v>8.5825968114055335</v>
      </c>
      <c r="G78" s="10">
        <f t="shared" si="18"/>
        <v>8.6666666666666607</v>
      </c>
      <c r="H78" s="5">
        <f t="shared" si="18"/>
        <v>7.5</v>
      </c>
      <c r="I78">
        <f t="shared" si="8"/>
        <v>11.982280138701475</v>
      </c>
      <c r="J78">
        <f t="shared" si="9"/>
        <v>3.8479953432382894</v>
      </c>
      <c r="K78">
        <f t="shared" si="9"/>
        <v>11.347597506112747</v>
      </c>
      <c r="L78">
        <f t="shared" si="10"/>
        <v>-1.3622323338160374</v>
      </c>
      <c r="M78">
        <f t="shared" si="11"/>
        <v>-36.191173321459438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2.4943603915582293</v>
      </c>
      <c r="B79">
        <f t="shared" si="3"/>
        <v>2.4943603915582293</v>
      </c>
      <c r="C79" s="9">
        <f t="shared" si="4"/>
        <v>0.30000000000000016</v>
      </c>
      <c r="D79" s="9">
        <f t="shared" si="17"/>
        <v>1.5115690652690001</v>
      </c>
      <c r="E79" s="9">
        <f t="shared" si="17"/>
        <v>8.370470259379065</v>
      </c>
      <c r="F79" s="9">
        <f t="shared" si="6"/>
        <v>8.6630356711331729</v>
      </c>
      <c r="G79" s="10">
        <f t="shared" si="18"/>
        <v>8.6666666666666607</v>
      </c>
      <c r="H79" s="5">
        <f t="shared" si="18"/>
        <v>7.5</v>
      </c>
      <c r="I79">
        <f t="shared" si="8"/>
        <v>11.774173439439616</v>
      </c>
      <c r="J79">
        <f t="shared" si="9"/>
        <v>3.8398219492353931</v>
      </c>
      <c r="K79">
        <f t="shared" si="9"/>
        <v>11.130450466183991</v>
      </c>
      <c r="L79">
        <f t="shared" si="10"/>
        <v>-1.3357300407449608</v>
      </c>
      <c r="M79">
        <f t="shared" si="11"/>
        <v>-36.045866261316142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2.4713455030035503</v>
      </c>
      <c r="B80">
        <f t="shared" si="3"/>
        <v>2.4713455030035503</v>
      </c>
      <c r="C80" s="9">
        <f t="shared" si="4"/>
        <v>0.30500000000000016</v>
      </c>
      <c r="D80" s="9">
        <f t="shared" si="17"/>
        <v>1.5345839538236792</v>
      </c>
      <c r="E80" s="9">
        <f t="shared" si="17"/>
        <v>8.4366041365834654</v>
      </c>
      <c r="F80" s="9">
        <f t="shared" si="6"/>
        <v>8.7425332944933363</v>
      </c>
      <c r="G80" s="10">
        <f t="shared" si="18"/>
        <v>8.6666666666666607</v>
      </c>
      <c r="H80" s="5">
        <f t="shared" si="18"/>
        <v>7.5</v>
      </c>
      <c r="I80">
        <f t="shared" si="8"/>
        <v>11.567280191983217</v>
      </c>
      <c r="J80">
        <f t="shared" si="9"/>
        <v>3.8318075689909232</v>
      </c>
      <c r="K80">
        <f t="shared" si="9"/>
        <v>10.914175268616093</v>
      </c>
      <c r="L80">
        <f t="shared" si="10"/>
        <v>-1.3095199654038741</v>
      </c>
      <c r="M80">
        <f t="shared" si="11"/>
        <v>-35.903918625306574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2.4483782289489819</v>
      </c>
      <c r="B81">
        <f t="shared" si="3"/>
        <v>2.4483782289489819</v>
      </c>
      <c r="C81" s="9">
        <f t="shared" si="4"/>
        <v>0.31000000000000016</v>
      </c>
      <c r="D81" s="9">
        <f t="shared" si="17"/>
        <v>1.5575512278782475</v>
      </c>
      <c r="E81" s="9">
        <f t="shared" si="17"/>
        <v>8.5014429176599062</v>
      </c>
      <c r="F81" s="9">
        <f t="shared" si="6"/>
        <v>8.8210977922006784</v>
      </c>
      <c r="G81" s="10">
        <f t="shared" si="18"/>
        <v>8.6666666666666607</v>
      </c>
      <c r="H81" s="5">
        <f t="shared" si="18"/>
        <v>7.5</v>
      </c>
      <c r="I81">
        <f t="shared" si="8"/>
        <v>11.361596991309424</v>
      </c>
      <c r="J81">
        <f t="shared" si="9"/>
        <v>3.8239504491985001</v>
      </c>
      <c r="K81">
        <f t="shared" si="9"/>
        <v>10.698751756864255</v>
      </c>
      <c r="L81">
        <f t="shared" si="10"/>
        <v>-1.2835973566526944</v>
      </c>
      <c r="M81">
        <f t="shared" si="11"/>
        <v>-35.76528332258404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2.4254576310062106</v>
      </c>
      <c r="B82">
        <f t="shared" si="3"/>
        <v>2.4254576310062106</v>
      </c>
      <c r="C82" s="9">
        <f t="shared" si="4"/>
        <v>0.31500000000000017</v>
      </c>
      <c r="D82" s="9">
        <f t="shared" si="17"/>
        <v>1.5804718258210189</v>
      </c>
      <c r="E82" s="9">
        <f t="shared" si="17"/>
        <v>8.564991653101286</v>
      </c>
      <c r="F82" s="9">
        <f t="shared" si="6"/>
        <v>8.8987371028788971</v>
      </c>
      <c r="G82" s="10">
        <f t="shared" si="18"/>
        <v>8.6666666666666607</v>
      </c>
      <c r="H82" s="5">
        <f t="shared" si="18"/>
        <v>7.5</v>
      </c>
      <c r="I82">
        <f t="shared" si="8"/>
        <v>11.157121828651025</v>
      </c>
      <c r="J82">
        <f t="shared" si="9"/>
        <v>3.8162488650585842</v>
      </c>
      <c r="K82">
        <f t="shared" si="9"/>
        <v>10.484160056928751</v>
      </c>
      <c r="L82">
        <f t="shared" si="10"/>
        <v>-1.2579577098447041</v>
      </c>
      <c r="M82">
        <f t="shared" si="11"/>
        <v>-35.629914548868641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2.4025827810546363</v>
      </c>
      <c r="B83">
        <f t="shared" si="3"/>
        <v>2.4025827810546363</v>
      </c>
      <c r="C83" s="9">
        <f t="shared" si="4"/>
        <v>0.32000000000000017</v>
      </c>
      <c r="D83" s="9">
        <f t="shared" si="17"/>
        <v>1.6033466757725932</v>
      </c>
      <c r="E83" s="9">
        <f t="shared" si="17"/>
        <v>8.6272552749809783</v>
      </c>
      <c r="F83" s="9">
        <f t="shared" si="6"/>
        <v>8.9754589960050364</v>
      </c>
      <c r="G83" s="10">
        <f t="shared" si="18"/>
        <v>8.6666666666666607</v>
      </c>
      <c r="H83" s="5">
        <f t="shared" si="18"/>
        <v>7.5</v>
      </c>
      <c r="I83">
        <f t="shared" si="8"/>
        <v>10.953854173645544</v>
      </c>
      <c r="J83">
        <f t="shared" si="9"/>
        <v>3.8087011187995161</v>
      </c>
      <c r="K83">
        <f t="shared" si="9"/>
        <v>10.270380569635538</v>
      </c>
      <c r="L83">
        <f t="shared" si="10"/>
        <v>-1.2325967723958113</v>
      </c>
      <c r="M83">
        <f t="shared" si="11"/>
        <v>-35.497767748255221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2.3797527610837426</v>
      </c>
      <c r="B84">
        <f t="shared" si="3"/>
        <v>2.3797527610837426</v>
      </c>
      <c r="C84" s="9">
        <f t="shared" si="4"/>
        <v>0.32500000000000018</v>
      </c>
      <c r="D84" s="9">
        <f t="shared" si="17"/>
        <v>1.6261766957434871</v>
      </c>
      <c r="E84" s="9">
        <f t="shared" si="17"/>
        <v>8.6882385985793231</v>
      </c>
      <c r="F84" s="9">
        <f t="shared" si="6"/>
        <v>9.0512710747676444</v>
      </c>
      <c r="G84" s="10">
        <f t="shared" si="18"/>
        <v>8.6666666666666607</v>
      </c>
      <c r="H84" s="5">
        <f t="shared" si="18"/>
        <v>7.5</v>
      </c>
      <c r="I84">
        <f t="shared" si="8"/>
        <v>10.751795065216353</v>
      </c>
      <c r="J84">
        <f t="shared" si="9"/>
        <v>3.8013055381651411</v>
      </c>
      <c r="K84">
        <f t="shared" si="9"/>
        <v>10.057393963146007</v>
      </c>
      <c r="L84">
        <f t="shared" si="10"/>
        <v>-1.2075105503819894</v>
      </c>
      <c r="M84">
        <f t="shared" si="11"/>
        <v>-35.368799575545019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2.3569666630446582</v>
      </c>
      <c r="B85">
        <f t="shared" ref="B85:B148" si="22">ABS(D85-$D$11)</f>
        <v>2.3569666630446582</v>
      </c>
      <c r="C85" s="9">
        <f t="shared" ref="C85:C148" si="23">C84+_dt</f>
        <v>0.33000000000000018</v>
      </c>
      <c r="D85" s="9">
        <f t="shared" ref="D85:E100" si="24">D84+$C$7*(J84+J85)/2</f>
        <v>1.648962793782571</v>
      </c>
      <c r="E85" s="9">
        <f t="shared" si="24"/>
        <v>8.7479463239658397</v>
      </c>
      <c r="F85" s="9">
        <f t="shared" ref="F85:F148" si="25">$O$1*D85^2+$O$2*D85+$O$3</f>
        <v>9.1261807788408014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10.550947212086102</v>
      </c>
      <c r="J85">
        <f t="shared" ref="J85:K148" si="28">J84+L84*$C$7</f>
        <v>3.794060474862849</v>
      </c>
      <c r="K85">
        <f t="shared" si="28"/>
        <v>9.8451811656927362</v>
      </c>
      <c r="L85">
        <f t="shared" ref="L85:L148" si="29">-$C$15*I85*J85</f>
        <v>-1.1826953162562928</v>
      </c>
      <c r="M85">
        <f t="shared" ref="M85:M148" si="30">-$C$6-$C$15*I85*K85</f>
        <v>-35.24296785897446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2.3342235887111737</v>
      </c>
      <c r="B86">
        <f t="shared" si="22"/>
        <v>2.3342235887111737</v>
      </c>
      <c r="C86" s="9">
        <f t="shared" si="23"/>
        <v>0.33500000000000019</v>
      </c>
      <c r="D86" s="9">
        <f t="shared" si="24"/>
        <v>1.6717058681160555</v>
      </c>
      <c r="E86" s="9">
        <f t="shared" si="24"/>
        <v>8.8063830375385344</v>
      </c>
      <c r="F86" s="9">
        <f t="shared" si="25"/>
        <v>9.2001953870760715</v>
      </c>
      <c r="G86" s="10">
        <f t="shared" si="26"/>
        <v>8.6666666666666607</v>
      </c>
      <c r="H86" s="5">
        <f t="shared" si="26"/>
        <v>7.5</v>
      </c>
      <c r="I86">
        <f t="shared" si="27"/>
        <v>10.351315103927199</v>
      </c>
      <c r="J86">
        <f t="shared" si="28"/>
        <v>3.7869643029653113</v>
      </c>
      <c r="K86">
        <f t="shared" si="28"/>
        <v>9.6337233585388891</v>
      </c>
      <c r="L86">
        <f t="shared" si="29"/>
        <v>-1.1581476177880332</v>
      </c>
      <c r="M86">
        <f t="shared" si="30"/>
        <v>-35.12023156320334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2.3115226495505024</v>
      </c>
      <c r="B87">
        <f t="shared" si="22"/>
        <v>2.3115226495505024</v>
      </c>
      <c r="C87" s="9">
        <f t="shared" si="23"/>
        <v>0.34000000000000019</v>
      </c>
      <c r="D87" s="9">
        <f t="shared" si="24"/>
        <v>1.6944068072767271</v>
      </c>
      <c r="E87" s="9">
        <f t="shared" si="24"/>
        <v>8.8635532135216302</v>
      </c>
      <c r="F87" s="9">
        <f t="shared" si="25"/>
        <v>9.2733220201141755</v>
      </c>
      <c r="G87" s="10">
        <f t="shared" si="26"/>
        <v>8.6666666666666607</v>
      </c>
      <c r="H87" s="5">
        <f t="shared" si="26"/>
        <v>7.5</v>
      </c>
      <c r="I87">
        <f t="shared" si="27"/>
        <v>10.152905134270663</v>
      </c>
      <c r="J87">
        <f t="shared" si="28"/>
        <v>3.7800154172585829</v>
      </c>
      <c r="K87">
        <f t="shared" si="28"/>
        <v>9.4230019691596691</v>
      </c>
      <c r="L87">
        <f t="shared" si="29"/>
        <v>-1.1338642883391625</v>
      </c>
      <c r="M87">
        <f t="shared" si="30"/>
        <v>-35.000550752411613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2.2888629666041407</v>
      </c>
      <c r="B88">
        <f t="shared" si="22"/>
        <v>2.2888629666041407</v>
      </c>
      <c r="C88" s="9">
        <f t="shared" si="23"/>
        <v>0.3450000000000002</v>
      </c>
      <c r="D88" s="9">
        <f t="shared" si="24"/>
        <v>1.7170664902230885</v>
      </c>
      <c r="E88" s="9">
        <f t="shared" si="24"/>
        <v>8.9194612154230448</v>
      </c>
      <c r="F88" s="9">
        <f t="shared" si="25"/>
        <v>9.3455676429182617</v>
      </c>
      <c r="G88" s="10">
        <f t="shared" si="26"/>
        <v>8.6666666666666607</v>
      </c>
      <c r="H88" s="5">
        <f t="shared" si="26"/>
        <v>7.5</v>
      </c>
      <c r="I88">
        <f t="shared" si="27"/>
        <v>9.9557257364247871</v>
      </c>
      <c r="J88">
        <f t="shared" si="28"/>
        <v>3.7732122315285479</v>
      </c>
      <c r="K88">
        <f t="shared" si="28"/>
        <v>9.2129986646452</v>
      </c>
      <c r="L88">
        <f t="shared" si="29"/>
        <v>-1.1098424586067874</v>
      </c>
      <c r="M88">
        <f t="shared" si="30"/>
        <v>-34.883886553338314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2.2662436703792244</v>
      </c>
      <c r="B89">
        <f t="shared" si="22"/>
        <v>2.2662436703792244</v>
      </c>
      <c r="C89" s="9">
        <f t="shared" si="23"/>
        <v>0.3500000000000002</v>
      </c>
      <c r="D89" s="9">
        <f t="shared" si="24"/>
        <v>1.7396857864480049</v>
      </c>
      <c r="E89" s="9">
        <f t="shared" si="24"/>
        <v>8.9741112974529553</v>
      </c>
      <c r="F89" s="9">
        <f t="shared" si="25"/>
        <v>9.4169390672303788</v>
      </c>
      <c r="G89" s="10">
        <f t="shared" si="26"/>
        <v>8.6666666666666607</v>
      </c>
      <c r="H89" s="5">
        <f t="shared" si="26"/>
        <v>7.5</v>
      </c>
      <c r="I89">
        <f t="shared" si="27"/>
        <v>9.759787533800024</v>
      </c>
      <c r="J89">
        <f t="shared" si="28"/>
        <v>3.7665531767769074</v>
      </c>
      <c r="K89">
        <f t="shared" si="28"/>
        <v>9.0036953453251698</v>
      </c>
      <c r="L89">
        <f t="shared" si="29"/>
        <v>-1.0860795699761674</v>
      </c>
      <c r="M89">
        <f t="shared" si="30"/>
        <v>-34.770201118077665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2.243663900750823</v>
      </c>
      <c r="B90">
        <f t="shared" si="22"/>
        <v>2.243663900750823</v>
      </c>
      <c r="C90" s="9">
        <f t="shared" si="23"/>
        <v>0.3550000000000002</v>
      </c>
      <c r="D90" s="9">
        <f t="shared" si="24"/>
        <v>1.7622655560764067</v>
      </c>
      <c r="E90" s="9">
        <f t="shared" si="24"/>
        <v>9.0275076059047805</v>
      </c>
      <c r="F90" s="9">
        <f t="shared" si="25"/>
        <v>9.4874429539528187</v>
      </c>
      <c r="G90" s="10">
        <f t="shared" si="26"/>
        <v>8.6666666666666607</v>
      </c>
      <c r="H90" s="5">
        <f t="shared" si="26"/>
        <v>7.5</v>
      </c>
      <c r="I90">
        <f t="shared" si="27"/>
        <v>9.565103506197735</v>
      </c>
      <c r="J90">
        <f t="shared" si="28"/>
        <v>3.7600366993570504</v>
      </c>
      <c r="K90">
        <f t="shared" si="28"/>
        <v>8.7950741386167035</v>
      </c>
      <c r="L90">
        <f t="shared" si="29"/>
        <v>-1.0625733896456711</v>
      </c>
      <c r="M90">
        <f t="shared" si="30"/>
        <v>-34.659457586425404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2.2211228068756941</v>
      </c>
      <c r="B91">
        <f t="shared" si="22"/>
        <v>2.2211228068756941</v>
      </c>
      <c r="C91" s="9">
        <f t="shared" si="23"/>
        <v>0.36000000000000021</v>
      </c>
      <c r="D91" s="9">
        <f t="shared" si="24"/>
        <v>1.7848066499515354</v>
      </c>
      <c r="E91" s="9">
        <f t="shared" si="24"/>
        <v>9.0796541804999258</v>
      </c>
      <c r="F91" s="9">
        <f t="shared" si="25"/>
        <v>9.5570858154557463</v>
      </c>
      <c r="G91" s="10">
        <f t="shared" si="26"/>
        <v>8.6666666666666607</v>
      </c>
      <c r="H91" s="5">
        <f t="shared" si="26"/>
        <v>7.5</v>
      </c>
      <c r="I91">
        <f t="shared" si="27"/>
        <v>9.3716891737994708</v>
      </c>
      <c r="J91">
        <f t="shared" si="28"/>
        <v>3.7536612590191765</v>
      </c>
      <c r="K91">
        <f t="shared" si="28"/>
        <v>8.5871173930981506</v>
      </c>
      <c r="L91">
        <f t="shared" si="29"/>
        <v>-1.0393220277041537</v>
      </c>
      <c r="M91">
        <f t="shared" si="30"/>
        <v>-34.551620047542706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2.1986195471180778</v>
      </c>
      <c r="B92">
        <f t="shared" si="22"/>
        <v>2.1986195471180778</v>
      </c>
      <c r="C92" s="9">
        <f t="shared" si="23"/>
        <v>0.36500000000000021</v>
      </c>
      <c r="D92" s="9">
        <f t="shared" si="24"/>
        <v>1.8073099097091518</v>
      </c>
      <c r="E92" s="9">
        <f t="shared" si="24"/>
        <v>9.1305549556976597</v>
      </c>
      <c r="F92" s="9">
        <f t="shared" si="25"/>
        <v>9.6258740178125706</v>
      </c>
      <c r="G92" s="10">
        <f t="shared" si="26"/>
        <v>8.6666666666666607</v>
      </c>
      <c r="H92" s="5">
        <f t="shared" si="26"/>
        <v>7.5</v>
      </c>
      <c r="I92">
        <f t="shared" si="27"/>
        <v>9.179562800791377</v>
      </c>
      <c r="J92">
        <f t="shared" si="28"/>
        <v>3.7474253268529516</v>
      </c>
      <c r="K92">
        <f t="shared" si="28"/>
        <v>8.3798076728128947</v>
      </c>
      <c r="L92">
        <f t="shared" si="29"/>
        <v>-1.0163239563621651</v>
      </c>
      <c r="M92">
        <f t="shared" si="30"/>
        <v>-34.446653500674124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2.1761532889881745</v>
      </c>
      <c r="B93">
        <f t="shared" si="22"/>
        <v>2.1761532889881745</v>
      </c>
      <c r="C93" s="9">
        <f t="shared" si="23"/>
        <v>0.37000000000000022</v>
      </c>
      <c r="D93" s="9">
        <f t="shared" si="24"/>
        <v>1.8297761678390549</v>
      </c>
      <c r="E93" s="9">
        <f t="shared" si="24"/>
        <v>9.1802137619715243</v>
      </c>
      <c r="F93" s="9">
        <f t="shared" si="25"/>
        <v>9.6938137829642947</v>
      </c>
      <c r="G93" s="10">
        <f t="shared" si="26"/>
        <v>8.6666666666666607</v>
      </c>
      <c r="H93" s="5">
        <f t="shared" si="26"/>
        <v>7.5</v>
      </c>
      <c r="I93">
        <f t="shared" si="27"/>
        <v>8.9887456207767098</v>
      </c>
      <c r="J93">
        <f t="shared" si="28"/>
        <v>3.7413273831147786</v>
      </c>
      <c r="K93">
        <f t="shared" si="28"/>
        <v>8.1731277518088508</v>
      </c>
      <c r="L93">
        <f t="shared" si="29"/>
        <v>-0.9935780315614775</v>
      </c>
      <c r="M93">
        <f t="shared" si="30"/>
        <v>-34.34452381462058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2.1537232090940539</v>
      </c>
      <c r="B94">
        <f t="shared" si="22"/>
        <v>2.1537232090940539</v>
      </c>
      <c r="C94" s="9">
        <f t="shared" si="23"/>
        <v>0.37500000000000022</v>
      </c>
      <c r="D94" s="9">
        <f t="shared" si="24"/>
        <v>1.8522062477331755</v>
      </c>
      <c r="E94" s="9">
        <f t="shared" si="24"/>
        <v>9.2286343270537134</v>
      </c>
      <c r="F94" s="9">
        <f t="shared" si="25"/>
        <v>9.7609111908140918</v>
      </c>
      <c r="G94" s="10">
        <f t="shared" si="26"/>
        <v>8.6666666666666607</v>
      </c>
      <c r="H94" s="5">
        <f t="shared" si="26"/>
        <v>7.5</v>
      </c>
      <c r="I94">
        <f t="shared" si="27"/>
        <v>8.7992620863689037</v>
      </c>
      <c r="J94">
        <f t="shared" si="28"/>
        <v>3.7353659149254099</v>
      </c>
      <c r="K94">
        <f t="shared" si="28"/>
        <v>7.9670606089211269</v>
      </c>
      <c r="L94">
        <f t="shared" si="29"/>
        <v>-0.97108351721270247</v>
      </c>
      <c r="M94">
        <f t="shared" si="30"/>
        <v>-34.245197685625506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2.1313284931078114</v>
      </c>
      <c r="B95">
        <f t="shared" si="22"/>
        <v>2.1313284931078114</v>
      </c>
      <c r="C95" s="9">
        <f t="shared" si="23"/>
        <v>0.38000000000000023</v>
      </c>
      <c r="D95" s="9">
        <f t="shared" si="24"/>
        <v>1.8746009637194181</v>
      </c>
      <c r="E95" s="9">
        <f t="shared" si="24"/>
        <v>9.2758202771488989</v>
      </c>
      <c r="F95" s="9">
        <f t="shared" si="25"/>
        <v>9.8271721812531609</v>
      </c>
      <c r="G95" s="10">
        <f t="shared" si="26"/>
        <v>8.6666666666666607</v>
      </c>
      <c r="H95" s="5">
        <f t="shared" si="26"/>
        <v>7.5</v>
      </c>
      <c r="I95">
        <f t="shared" si="27"/>
        <v>8.6111401456188172</v>
      </c>
      <c r="J95">
        <f t="shared" si="28"/>
        <v>3.7295394138221338</v>
      </c>
      <c r="K95">
        <f t="shared" si="28"/>
        <v>7.7615894228073739</v>
      </c>
      <c r="L95">
        <f t="shared" si="29"/>
        <v>-0.9488401123382606</v>
      </c>
      <c r="M95">
        <f t="shared" si="30"/>
        <v>-34.148642593282759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2.1089683357469005</v>
      </c>
      <c r="B96">
        <f t="shared" si="22"/>
        <v>2.1089683357469005</v>
      </c>
      <c r="C96" s="9">
        <f t="shared" si="23"/>
        <v>0.38500000000000023</v>
      </c>
      <c r="D96" s="9">
        <f t="shared" si="24"/>
        <v>1.8969611210803288</v>
      </c>
      <c r="E96" s="9">
        <f t="shared" si="24"/>
        <v>9.3217751381190634</v>
      </c>
      <c r="F96" s="9">
        <f t="shared" si="25"/>
        <v>9.8926025561188773</v>
      </c>
      <c r="G96" s="10">
        <f t="shared" si="26"/>
        <v>8.6666666666666607</v>
      </c>
      <c r="H96" s="5">
        <f t="shared" si="26"/>
        <v>7.5</v>
      </c>
      <c r="I96">
        <f t="shared" si="27"/>
        <v>8.4244115482124471</v>
      </c>
      <c r="J96">
        <f t="shared" si="28"/>
        <v>3.7238463731481044</v>
      </c>
      <c r="K96">
        <f t="shared" si="28"/>
        <v>7.556697567247677</v>
      </c>
      <c r="L96">
        <f t="shared" si="29"/>
        <v>-0.92684798142771774</v>
      </c>
      <c r="M96">
        <f t="shared" si="30"/>
        <v>-34.054826754016226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2.0866419407716776</v>
      </c>
      <c r="B97">
        <f t="shared" si="22"/>
        <v>2.0866419407716776</v>
      </c>
      <c r="C97" s="9">
        <f t="shared" si="23"/>
        <v>0.39000000000000024</v>
      </c>
      <c r="D97" s="9">
        <f t="shared" si="24"/>
        <v>1.9192875160555518</v>
      </c>
      <c r="E97" s="9">
        <f t="shared" si="24"/>
        <v>9.366502336640977</v>
      </c>
      <c r="F97" s="9">
        <f t="shared" si="25"/>
        <v>9.9572079810860892</v>
      </c>
      <c r="G97" s="10">
        <f t="shared" si="26"/>
        <v>8.6666666666666607</v>
      </c>
      <c r="H97" s="5">
        <f t="shared" si="26"/>
        <v>7.5</v>
      </c>
      <c r="I97">
        <f t="shared" si="27"/>
        <v>8.2391121846781559</v>
      </c>
      <c r="J97">
        <f t="shared" si="28"/>
        <v>3.7182852852595381</v>
      </c>
      <c r="K97">
        <f t="shared" si="28"/>
        <v>7.3523686067235801</v>
      </c>
      <c r="L97">
        <f t="shared" si="29"/>
        <v>-0.90510778834426486</v>
      </c>
      <c r="M97">
        <f t="shared" si="30"/>
        <v>-33.963719071612033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2.0643485210003103</v>
      </c>
      <c r="B98">
        <f t="shared" si="22"/>
        <v>2.0643485210003103</v>
      </c>
      <c r="C98" s="9">
        <f t="shared" si="23"/>
        <v>0.39500000000000024</v>
      </c>
      <c r="D98" s="9">
        <f t="shared" si="24"/>
        <v>1.9415809358269189</v>
      </c>
      <c r="E98" s="9">
        <f t="shared" si="24"/>
        <v>9.4100052013380289</v>
      </c>
      <c r="F98" s="9">
        <f t="shared" si="25"/>
        <v>10.020993987492393</v>
      </c>
      <c r="G98" s="10">
        <f t="shared" si="26"/>
        <v>8.6666666666666607</v>
      </c>
      <c r="H98" s="5">
        <f t="shared" si="26"/>
        <v>7.5</v>
      </c>
      <c r="I98">
        <f t="shared" si="27"/>
        <v>8.0552824621624648</v>
      </c>
      <c r="J98">
        <f t="shared" si="28"/>
        <v>3.7128546385294725</v>
      </c>
      <c r="K98">
        <f t="shared" si="28"/>
        <v>7.1485862922939081</v>
      </c>
      <c r="L98">
        <f t="shared" si="29"/>
        <v>-0.88362073415464615</v>
      </c>
      <c r="M98">
        <f t="shared" si="30"/>
        <v>-33.875289084203516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2.0420872983423486</v>
      </c>
      <c r="B99">
        <f t="shared" si="22"/>
        <v>2.0420872983423486</v>
      </c>
      <c r="C99" s="9">
        <f t="shared" si="23"/>
        <v>0.40000000000000024</v>
      </c>
      <c r="D99" s="9">
        <f t="shared" si="24"/>
        <v>1.9638421584848811</v>
      </c>
      <c r="E99" s="9">
        <f t="shared" si="24"/>
        <v>9.4522869638882767</v>
      </c>
      <c r="F99" s="9">
        <f t="shared" si="25"/>
        <v>10.083965974098025</v>
      </c>
      <c r="G99" s="10">
        <f t="shared" si="26"/>
        <v>8.6666666666666607</v>
      </c>
      <c r="H99" s="5">
        <f t="shared" si="26"/>
        <v>7.5</v>
      </c>
      <c r="I99">
        <f t="shared" si="27"/>
        <v>7.8729677206658977</v>
      </c>
      <c r="J99">
        <f t="shared" si="28"/>
        <v>3.7075529141245447</v>
      </c>
      <c r="K99">
        <f t="shared" si="28"/>
        <v>6.9453345577886871</v>
      </c>
      <c r="L99">
        <f t="shared" si="29"/>
        <v>-0.86238859928956324</v>
      </c>
      <c r="M99">
        <f t="shared" si="30"/>
        <v>-33.789506907014186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2.0198575038523883</v>
      </c>
      <c r="B100">
        <f t="shared" si="22"/>
        <v>2.0198575038523883</v>
      </c>
      <c r="C100" s="9">
        <f t="shared" si="23"/>
        <v>0.40500000000000025</v>
      </c>
      <c r="D100" s="9">
        <f t="shared" si="24"/>
        <v>1.9860719529748412</v>
      </c>
      <c r="E100" s="9">
        <f t="shared" si="24"/>
        <v>9.4933507601106832</v>
      </c>
      <c r="F100" s="9">
        <f t="shared" si="25"/>
        <v>10.146129208780948</v>
      </c>
      <c r="G100" s="10">
        <f t="shared" si="26"/>
        <v>8.6666666666666607</v>
      </c>
      <c r="H100" s="5">
        <f t="shared" si="26"/>
        <v>7.5</v>
      </c>
      <c r="I100">
        <f t="shared" si="27"/>
        <v>7.6922186939667405</v>
      </c>
      <c r="J100">
        <f t="shared" si="28"/>
        <v>3.7023785825288074</v>
      </c>
      <c r="K100">
        <f t="shared" si="28"/>
        <v>6.7425975163466019</v>
      </c>
      <c r="L100">
        <f t="shared" si="29"/>
        <v>-0.8414137904766007</v>
      </c>
      <c r="M100">
        <f t="shared" si="30"/>
        <v>-33.706343170052669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1.9976583778054442</v>
      </c>
      <c r="B101">
        <f t="shared" si="22"/>
        <v>1.9976583778054442</v>
      </c>
      <c r="C101" s="9">
        <f t="shared" si="23"/>
        <v>0.41000000000000025</v>
      </c>
      <c r="D101" s="9">
        <f t="shared" ref="D101:E116" si="32">D100+$C$7*(J100+J101)/2</f>
        <v>2.0082710790217853</v>
      </c>
      <c r="E101" s="9">
        <f t="shared" si="32"/>
        <v>9.5331996310317013</v>
      </c>
      <c r="F101" s="9">
        <f t="shared" si="25"/>
        <v>10.207488830167627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7.5130920197892257</v>
      </c>
      <c r="J101">
        <f t="shared" si="28"/>
        <v>3.697330099785948</v>
      </c>
      <c r="K101">
        <f t="shared" si="28"/>
        <v>6.5403594573262858</v>
      </c>
      <c r="L101">
        <f t="shared" si="29"/>
        <v>-0.8206993929217663</v>
      </c>
      <c r="M101">
        <f t="shared" si="30"/>
        <v>-33.625768949823701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1.975489169795801</v>
      </c>
      <c r="B102">
        <f t="shared" si="22"/>
        <v>1.975489169795801</v>
      </c>
      <c r="C102" s="9">
        <f t="shared" si="23"/>
        <v>0.41500000000000026</v>
      </c>
      <c r="D102" s="9">
        <f t="shared" si="32"/>
        <v>2.0304402870314284</v>
      </c>
      <c r="E102" s="9">
        <f t="shared" si="32"/>
        <v>9.5718365239345626</v>
      </c>
      <c r="F102" s="9">
        <f t="shared" si="25"/>
        <v>10.268049849199819</v>
      </c>
      <c r="G102" s="10">
        <f t="shared" si="33"/>
        <v>8.6666666666666607</v>
      </c>
      <c r="H102" s="5">
        <f t="shared" si="33"/>
        <v>7.5</v>
      </c>
      <c r="I102">
        <f t="shared" si="27"/>
        <v>7.3356508040751942</v>
      </c>
      <c r="J102">
        <f t="shared" si="28"/>
        <v>3.6924059034284173</v>
      </c>
      <c r="K102">
        <f t="shared" si="28"/>
        <v>6.3386048436273432</v>
      </c>
      <c r="L102">
        <f t="shared" si="29"/>
        <v>-0.80024922824683997</v>
      </c>
      <c r="M102">
        <f t="shared" si="30"/>
        <v>-33.547755693967623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1.9533491388613391</v>
      </c>
      <c r="B103">
        <f t="shared" si="22"/>
        <v>1.9533491388613391</v>
      </c>
      <c r="C103" s="9">
        <f t="shared" si="23"/>
        <v>0.42000000000000026</v>
      </c>
      <c r="D103" s="9">
        <f t="shared" si="32"/>
        <v>2.0525803179658904</v>
      </c>
      <c r="E103" s="9">
        <f t="shared" si="32"/>
        <v>9.609264293393835</v>
      </c>
      <c r="F103" s="9">
        <f t="shared" si="25"/>
        <v>10.327817150637653</v>
      </c>
      <c r="G103" s="10">
        <f t="shared" si="33"/>
        <v>8.6666666666666607</v>
      </c>
      <c r="H103" s="5">
        <f t="shared" si="33"/>
        <v>7.5</v>
      </c>
      <c r="I103">
        <f t="shared" si="27"/>
        <v>7.1599652444695616</v>
      </c>
      <c r="J103">
        <f t="shared" si="28"/>
        <v>3.6876044080589363</v>
      </c>
      <c r="K103">
        <f t="shared" si="28"/>
        <v>6.1373183094635371</v>
      </c>
      <c r="L103">
        <f t="shared" si="29"/>
        <v>-0.78006791871518733</v>
      </c>
      <c r="M103">
        <f t="shared" si="30"/>
        <v>-33.472275137564409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1.9312375536355222</v>
      </c>
      <c r="B104">
        <f t="shared" si="22"/>
        <v>1.9312375536355222</v>
      </c>
      <c r="C104" s="9">
        <f t="shared" si="23"/>
        <v>0.42500000000000027</v>
      </c>
      <c r="D104" s="9">
        <f t="shared" si="32"/>
        <v>2.0746919031917073</v>
      </c>
      <c r="E104" s="9">
        <f t="shared" si="32"/>
        <v>9.6454857022981404</v>
      </c>
      <c r="F104" s="9">
        <f t="shared" si="25"/>
        <v>10.386795494499214</v>
      </c>
      <c r="G104" s="10">
        <f t="shared" si="33"/>
        <v>8.6666666666666607</v>
      </c>
      <c r="H104" s="5">
        <f t="shared" si="33"/>
        <v>7.5</v>
      </c>
      <c r="I104">
        <f t="shared" si="27"/>
        <v>6.9861133182942732</v>
      </c>
      <c r="J104">
        <f t="shared" si="28"/>
        <v>3.6829240005466453</v>
      </c>
      <c r="K104">
        <f t="shared" si="28"/>
        <v>5.9364846586381503</v>
      </c>
      <c r="L104">
        <f t="shared" si="29"/>
        <v>-0.76016095829470132</v>
      </c>
      <c r="M104">
        <f t="shared" si="30"/>
        <v>-33.399299209634073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1.9091536925294914</v>
      </c>
      <c r="B105">
        <f t="shared" si="22"/>
        <v>1.9091536925294914</v>
      </c>
      <c r="C105" s="9">
        <f t="shared" si="23"/>
        <v>0.43000000000000027</v>
      </c>
      <c r="D105" s="9">
        <f t="shared" si="32"/>
        <v>2.096775764297738</v>
      </c>
      <c r="E105" s="9">
        <f t="shared" si="32"/>
        <v>9.6805034228641951</v>
      </c>
      <c r="F105" s="9">
        <f t="shared" si="25"/>
        <v>10.444989517436685</v>
      </c>
      <c r="G105" s="10">
        <f t="shared" si="33"/>
        <v>8.6666666666666607</v>
      </c>
      <c r="H105" s="5">
        <f t="shared" si="33"/>
        <v>7.5</v>
      </c>
      <c r="I105">
        <f t="shared" si="27"/>
        <v>6.8141815403140029</v>
      </c>
      <c r="J105">
        <f t="shared" si="28"/>
        <v>3.678363034796877</v>
      </c>
      <c r="K105">
        <f t="shared" si="28"/>
        <v>5.7360888633803455</v>
      </c>
      <c r="L105">
        <f t="shared" si="29"/>
        <v>-0.74053479110787002</v>
      </c>
      <c r="M105">
        <f t="shared" si="30"/>
        <v>-33.328799928130017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1.8870968439469502</v>
      </c>
      <c r="B106">
        <f t="shared" si="22"/>
        <v>1.8870968439469502</v>
      </c>
      <c r="C106" s="9">
        <f t="shared" si="23"/>
        <v>0.43500000000000028</v>
      </c>
      <c r="D106" s="9">
        <f t="shared" si="32"/>
        <v>2.1188326128802792</v>
      </c>
      <c r="E106" s="9">
        <f t="shared" si="32"/>
        <v>9.7143200376457717</v>
      </c>
      <c r="F106" s="9">
        <f t="shared" si="25"/>
        <v>10.502403734049057</v>
      </c>
      <c r="G106" s="10">
        <f t="shared" si="33"/>
        <v>8.6666666666666607</v>
      </c>
      <c r="H106" s="5">
        <f t="shared" si="33"/>
        <v>7.5</v>
      </c>
      <c r="I106">
        <f t="shared" si="27"/>
        <v>6.6442657954237054</v>
      </c>
      <c r="J106">
        <f t="shared" si="28"/>
        <v>3.6739198260502297</v>
      </c>
      <c r="K106">
        <f t="shared" si="28"/>
        <v>5.5361160638115656</v>
      </c>
      <c r="L106">
        <f t="shared" si="29"/>
        <v>-0.72119689779862006</v>
      </c>
      <c r="M106">
        <f t="shared" si="30"/>
        <v>-33.260749281452455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1.8650663065348092</v>
      </c>
      <c r="B107">
        <f t="shared" si="22"/>
        <v>1.8650663065348092</v>
      </c>
      <c r="C107" s="9">
        <f t="shared" si="23"/>
        <v>0.44000000000000028</v>
      </c>
      <c r="D107" s="9">
        <f t="shared" si="32"/>
        <v>2.1408631502924202</v>
      </c>
      <c r="E107" s="9">
        <f t="shared" si="32"/>
        <v>9.7469380405415755</v>
      </c>
      <c r="F107" s="9">
        <f t="shared" si="25"/>
        <v>10.559042538131482</v>
      </c>
      <c r="G107" s="10">
        <f t="shared" si="33"/>
        <v>8.6666666666666607</v>
      </c>
      <c r="H107" s="5">
        <f t="shared" si="33"/>
        <v>7.5</v>
      </c>
      <c r="I107">
        <f t="shared" si="27"/>
        <v>6.4764722509250712</v>
      </c>
      <c r="J107">
        <f t="shared" si="28"/>
        <v>3.6695926446634379</v>
      </c>
      <c r="K107">
        <f t="shared" si="28"/>
        <v>5.336551568122851</v>
      </c>
      <c r="L107">
        <f t="shared" si="29"/>
        <v>-0.70215589029414227</v>
      </c>
      <c r="M107">
        <f t="shared" si="30"/>
        <v>-33.195119094203868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1.843061389472854</v>
      </c>
      <c r="B108">
        <f t="shared" si="22"/>
        <v>1.843061389472854</v>
      </c>
      <c r="C108" s="9">
        <f t="shared" si="23"/>
        <v>0.44500000000000028</v>
      </c>
      <c r="D108" s="9">
        <f t="shared" si="32"/>
        <v>2.1628680673543754</v>
      </c>
      <c r="E108" s="9">
        <f t="shared" si="32"/>
        <v>9.778359837806617</v>
      </c>
      <c r="F108" s="9">
        <f t="shared" si="25"/>
        <v>10.614910203861129</v>
      </c>
      <c r="G108" s="10">
        <f t="shared" si="33"/>
        <v>8.6666666666666607</v>
      </c>
      <c r="H108" s="5">
        <f t="shared" si="33"/>
        <v>7.5</v>
      </c>
      <c r="I108">
        <f t="shared" si="27"/>
        <v>6.3109183521899199</v>
      </c>
      <c r="J108">
        <f t="shared" si="28"/>
        <v>3.6653797093216731</v>
      </c>
      <c r="K108">
        <f t="shared" si="28"/>
        <v>5.1373808535576275</v>
      </c>
      <c r="L108">
        <f t="shared" si="29"/>
        <v>-0.68342161534507728</v>
      </c>
      <c r="M108">
        <f t="shared" si="30"/>
        <v>-33.131880874565923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1.821081412806</v>
      </c>
      <c r="B109">
        <f t="shared" si="22"/>
        <v>1.821081412806</v>
      </c>
      <c r="C109" s="9">
        <f t="shared" si="23"/>
        <v>0.45000000000000029</v>
      </c>
      <c r="D109" s="9">
        <f t="shared" si="32"/>
        <v>2.1848480440212295</v>
      </c>
      <c r="E109" s="9">
        <f t="shared" si="32"/>
        <v>9.8085877490722204</v>
      </c>
      <c r="F109" s="9">
        <f t="shared" si="25"/>
        <v>10.670010886919684</v>
      </c>
      <c r="G109" s="10">
        <f t="shared" si="33"/>
        <v>8.6666666666666607</v>
      </c>
      <c r="H109" s="5">
        <f t="shared" si="33"/>
        <v>7.5</v>
      </c>
      <c r="I109">
        <f t="shared" si="27"/>
        <v>6.1477339040830206</v>
      </c>
      <c r="J109">
        <f t="shared" si="28"/>
        <v>3.6612791796296027</v>
      </c>
      <c r="K109">
        <f t="shared" si="28"/>
        <v>4.9385895683102321</v>
      </c>
      <c r="L109">
        <f t="shared" si="29"/>
        <v>-0.66500526707321028</v>
      </c>
      <c r="M109">
        <f t="shared" si="30"/>
        <v>-33.071005640299568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1.7991257078230296</v>
      </c>
      <c r="B110">
        <f t="shared" si="22"/>
        <v>1.7991257078230296</v>
      </c>
      <c r="C110" s="9">
        <f t="shared" si="23"/>
        <v>0.45500000000000029</v>
      </c>
      <c r="D110" s="9">
        <f t="shared" si="32"/>
        <v>2.2068037490041998</v>
      </c>
      <c r="E110" s="9">
        <f t="shared" si="32"/>
        <v>9.8376240083805566</v>
      </c>
      <c r="F110" s="9">
        <f t="shared" si="25"/>
        <v>10.724348625552487</v>
      </c>
      <c r="G110" s="10">
        <f t="shared" si="33"/>
        <v>8.6666666666666607</v>
      </c>
      <c r="H110" s="5">
        <f t="shared" si="33"/>
        <v>7.5</v>
      </c>
      <c r="I110">
        <f t="shared" si="27"/>
        <v>5.9870622383420686</v>
      </c>
      <c r="J110">
        <f t="shared" si="28"/>
        <v>3.6572891480271634</v>
      </c>
      <c r="K110">
        <f t="shared" si="28"/>
        <v>4.7401635344684347</v>
      </c>
      <c r="L110">
        <f t="shared" si="29"/>
        <v>-0.64691950852180857</v>
      </c>
      <c r="M110">
        <f t="shared" si="30"/>
        <v>-33.01246371996195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1.7771936174860201</v>
      </c>
      <c r="B111">
        <f t="shared" si="22"/>
        <v>1.7771936174860201</v>
      </c>
      <c r="C111" s="9">
        <f t="shared" si="23"/>
        <v>0.4600000000000003</v>
      </c>
      <c r="D111" s="9">
        <f t="shared" si="32"/>
        <v>2.2287358393412093</v>
      </c>
      <c r="E111" s="9">
        <f t="shared" si="32"/>
        <v>9.8654707652404081</v>
      </c>
      <c r="F111" s="9">
        <f t="shared" si="25"/>
        <v>10.777927341564673</v>
      </c>
      <c r="G111" s="10">
        <f t="shared" si="33"/>
        <v>8.6666666666666607</v>
      </c>
      <c r="H111" s="5">
        <f t="shared" si="33"/>
        <v>7.5</v>
      </c>
      <c r="I111">
        <f t="shared" si="27"/>
        <v>5.8290614639467737</v>
      </c>
      <c r="J111">
        <f t="shared" si="28"/>
        <v>3.6534076309760324</v>
      </c>
      <c r="K111">
        <f t="shared" si="28"/>
        <v>4.542088752148663</v>
      </c>
      <c r="L111">
        <f t="shared" si="29"/>
        <v>-0.62917860186432517</v>
      </c>
      <c r="M111">
        <f t="shared" si="30"/>
        <v>-32.956224525506094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1.7552844969149977</v>
      </c>
      <c r="B112">
        <f t="shared" si="22"/>
        <v>1.7552844969149977</v>
      </c>
      <c r="C112" s="9">
        <f t="shared" si="23"/>
        <v>0.4650000000000003</v>
      </c>
      <c r="D112" s="9">
        <f t="shared" si="32"/>
        <v>2.2506449599122318</v>
      </c>
      <c r="E112" s="9">
        <f t="shared" si="32"/>
        <v>9.892130085711841</v>
      </c>
      <c r="F112" s="9">
        <f t="shared" si="25"/>
        <v>10.830750841254858</v>
      </c>
      <c r="G112" s="10">
        <f t="shared" si="33"/>
        <v>8.6666666666666607</v>
      </c>
      <c r="H112" s="5">
        <f t="shared" si="33"/>
        <v>7.5</v>
      </c>
      <c r="I112">
        <f t="shared" si="27"/>
        <v>5.6739057930550345</v>
      </c>
      <c r="J112">
        <f t="shared" si="28"/>
        <v>3.6496325593648464</v>
      </c>
      <c r="K112">
        <f t="shared" si="28"/>
        <v>4.3443514049956269</v>
      </c>
      <c r="L112">
        <f t="shared" si="29"/>
        <v>-0.61179854645101095</v>
      </c>
      <c r="M112">
        <f t="shared" si="30"/>
        <v>-32.902256292000878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1.7333977139326446</v>
      </c>
      <c r="B113">
        <f t="shared" si="22"/>
        <v>1.7333977139326446</v>
      </c>
      <c r="C113" s="9">
        <f t="shared" si="23"/>
        <v>0.47000000000000031</v>
      </c>
      <c r="D113" s="9">
        <f t="shared" si="32"/>
        <v>2.2725317428945848</v>
      </c>
      <c r="E113" s="9">
        <f t="shared" si="32"/>
        <v>9.9176039535285589</v>
      </c>
      <c r="F113" s="9">
        <f t="shared" si="25"/>
        <v>10.882822816287348</v>
      </c>
      <c r="G113" s="10">
        <f t="shared" si="33"/>
        <v>8.6666666666666607</v>
      </c>
      <c r="H113" s="5">
        <f t="shared" si="33"/>
        <v>7.5</v>
      </c>
      <c r="I113">
        <f t="shared" si="27"/>
        <v>5.5217869289863843</v>
      </c>
      <c r="J113">
        <f t="shared" si="28"/>
        <v>3.6459617680861403</v>
      </c>
      <c r="K113">
        <f t="shared" si="28"/>
        <v>4.1469378672436212</v>
      </c>
      <c r="L113">
        <f t="shared" si="29"/>
        <v>-0.59479722322248774</v>
      </c>
      <c r="M113">
        <f t="shared" si="30"/>
        <v>-32.850525779810212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1.7115326496741456</v>
      </c>
      <c r="B114">
        <f t="shared" si="22"/>
        <v>1.7115326496741456</v>
      </c>
      <c r="C114" s="9">
        <f t="shared" si="23"/>
        <v>0.47500000000000031</v>
      </c>
      <c r="D114" s="9">
        <f t="shared" si="32"/>
        <v>2.2943968071530838</v>
      </c>
      <c r="E114" s="9">
        <f t="shared" si="32"/>
        <v>9.9418942712679836</v>
      </c>
      <c r="F114" s="9">
        <f t="shared" si="25"/>
        <v>10.934146844504472</v>
      </c>
      <c r="G114" s="10">
        <f t="shared" si="33"/>
        <v>8.6666666666666607</v>
      </c>
      <c r="H114" s="5">
        <f t="shared" si="33"/>
        <v>7.5</v>
      </c>
      <c r="I114">
        <f t="shared" si="27"/>
        <v>5.3729154945815303</v>
      </c>
      <c r="J114">
        <f t="shared" si="28"/>
        <v>3.6423929847468055</v>
      </c>
      <c r="K114">
        <f t="shared" si="28"/>
        <v>3.9498347125647602</v>
      </c>
      <c r="L114">
        <f t="shared" si="29"/>
        <v>-0.57819454315144658</v>
      </c>
      <c r="M114">
        <f t="shared" si="30"/>
        <v>-32.800997934247846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1.6896886992674416</v>
      </c>
      <c r="B115">
        <f t="shared" si="22"/>
        <v>1.6896886992674416</v>
      </c>
      <c r="C115" s="9">
        <f t="shared" si="23"/>
        <v>0.48000000000000032</v>
      </c>
      <c r="D115" s="9">
        <f t="shared" si="32"/>
        <v>2.3162407575597879</v>
      </c>
      <c r="E115" s="9">
        <f t="shared" si="32"/>
        <v>9.9650028615805564</v>
      </c>
      <c r="F115" s="9">
        <f t="shared" si="25"/>
        <v>10.984726390681459</v>
      </c>
      <c r="G115" s="10">
        <f t="shared" si="33"/>
        <v>8.6666666666666607</v>
      </c>
      <c r="H115" s="5">
        <f t="shared" si="33"/>
        <v>7.5</v>
      </c>
      <c r="I115">
        <f t="shared" si="27"/>
        <v>5.2275224686126522</v>
      </c>
      <c r="J115">
        <f t="shared" si="28"/>
        <v>3.6389238174878966</v>
      </c>
      <c r="K115">
        <f t="shared" si="28"/>
        <v>3.7530287249592731</v>
      </c>
      <c r="L115">
        <f t="shared" si="29"/>
        <v>-0.56201259624118405</v>
      </c>
      <c r="M115">
        <f t="shared" si="30"/>
        <v>-32.753635497546142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1.6678652725892467</v>
      </c>
      <c r="B116">
        <f t="shared" si="22"/>
        <v>1.6678652725892467</v>
      </c>
      <c r="C116" s="9">
        <f t="shared" si="23"/>
        <v>0.48500000000000032</v>
      </c>
      <c r="D116" s="9">
        <f t="shared" si="32"/>
        <v>2.3380641842379828</v>
      </c>
      <c r="E116" s="9">
        <f t="shared" si="32"/>
        <v>9.9869314684913562</v>
      </c>
      <c r="F116" s="9">
        <f t="shared" si="25"/>
        <v>11.034564807227383</v>
      </c>
      <c r="G116" s="10">
        <f t="shared" si="33"/>
        <v>8.6666666666666607</v>
      </c>
      <c r="H116" s="5">
        <f t="shared" si="33"/>
        <v>7.5</v>
      </c>
      <c r="I116">
        <f t="shared" si="27"/>
        <v>5.0858605843089046</v>
      </c>
      <c r="J116">
        <f t="shared" si="28"/>
        <v>3.6355517419104495</v>
      </c>
      <c r="K116">
        <f t="shared" si="28"/>
        <v>3.556506911973996</v>
      </c>
      <c r="L116">
        <f t="shared" si="29"/>
        <v>-0.54627579616533251</v>
      </c>
      <c r="M116">
        <f t="shared" si="30"/>
        <v>-32.708398568038305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1.6460617951021148</v>
      </c>
      <c r="B117">
        <f t="shared" si="22"/>
        <v>1.6460617951021148</v>
      </c>
      <c r="C117" s="9">
        <f t="shared" si="23"/>
        <v>0.49000000000000032</v>
      </c>
      <c r="D117" s="9">
        <f t="shared" ref="D117:E132" si="34">D116+$C$7*(J116+J117)/2</f>
        <v>2.3598676617251146</v>
      </c>
      <c r="E117" s="9">
        <f t="shared" si="34"/>
        <v>10.007681758788975</v>
      </c>
      <c r="F117" s="9">
        <f t="shared" si="25"/>
        <v>11.083665334837182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4.9482056271001857</v>
      </c>
      <c r="J117">
        <f t="shared" si="28"/>
        <v>3.6322740871334576</v>
      </c>
      <c r="K117">
        <f t="shared" si="28"/>
        <v>3.3602565205657662</v>
      </c>
      <c r="L117">
        <f t="shared" si="29"/>
        <v>-0.53101101383598381</v>
      </c>
      <c r="M117">
        <f t="shared" si="30"/>
        <v>-32.665244101885158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1.6242777087775631</v>
      </c>
      <c r="B118">
        <f t="shared" si="22"/>
        <v>1.6242777087775631</v>
      </c>
      <c r="C118" s="9">
        <f t="shared" si="23"/>
        <v>0.49500000000000033</v>
      </c>
      <c r="D118" s="9">
        <f t="shared" si="34"/>
        <v>2.3816517480496664</v>
      </c>
      <c r="E118" s="9">
        <f t="shared" si="34"/>
        <v>10.027255323518535</v>
      </c>
      <c r="F118" s="9">
        <f t="shared" si="25"/>
        <v>11.132031103101706</v>
      </c>
      <c r="G118" s="10">
        <f t="shared" si="35"/>
        <v>8.6666666666666607</v>
      </c>
      <c r="H118" s="5">
        <f t="shared" si="35"/>
        <v>7.5</v>
      </c>
      <c r="I118">
        <f t="shared" si="27"/>
        <v>4.8148575481384972</v>
      </c>
      <c r="J118">
        <f t="shared" si="28"/>
        <v>3.6290880210504417</v>
      </c>
      <c r="K118">
        <f t="shared" si="28"/>
        <v>3.1642650559544552</v>
      </c>
      <c r="L118">
        <f t="shared" si="29"/>
        <v>-0.5162476910142475</v>
      </c>
      <c r="M118">
        <f t="shared" si="30"/>
        <v>-32.624125353647585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1.6025124731096985</v>
      </c>
      <c r="B119">
        <f t="shared" si="22"/>
        <v>1.6025124731096985</v>
      </c>
      <c r="C119" s="9">
        <f t="shared" si="23"/>
        <v>0.50000000000000033</v>
      </c>
      <c r="D119" s="9">
        <f t="shared" si="34"/>
        <v>2.403416983717531</v>
      </c>
      <c r="E119" s="9">
        <f t="shared" si="34"/>
        <v>10.045653679597896</v>
      </c>
      <c r="F119" s="9">
        <f t="shared" si="25"/>
        <v>11.17966513108512</v>
      </c>
      <c r="G119" s="10">
        <f t="shared" si="35"/>
        <v>8.6666666666666607</v>
      </c>
      <c r="H119" s="5">
        <f t="shared" si="35"/>
        <v>7.5</v>
      </c>
      <c r="I119">
        <f t="shared" si="27"/>
        <v>4.6861412861204039</v>
      </c>
      <c r="J119">
        <f t="shared" si="28"/>
        <v>3.6259905349043562</v>
      </c>
      <c r="K119">
        <f t="shared" si="28"/>
        <v>2.9685203038325696</v>
      </c>
      <c r="L119">
        <f t="shared" si="29"/>
        <v>-0.50201792253937627</v>
      </c>
      <c r="M119">
        <f t="shared" si="30"/>
        <v>-32.584991253727942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1.5807655662228779</v>
      </c>
      <c r="B120">
        <f t="shared" si="22"/>
        <v>1.5807655662228779</v>
      </c>
      <c r="C120" s="9">
        <f t="shared" si="23"/>
        <v>0.50500000000000034</v>
      </c>
      <c r="D120" s="9">
        <f t="shared" si="34"/>
        <v>2.4251638906043516</v>
      </c>
      <c r="E120" s="9">
        <f t="shared" si="34"/>
        <v>10.062878271578324</v>
      </c>
      <c r="F120" s="9">
        <f t="shared" si="25"/>
        <v>11.226570327882111</v>
      </c>
      <c r="G120" s="10">
        <f t="shared" si="35"/>
        <v>8.6666666666666607</v>
      </c>
      <c r="H120" s="5">
        <f t="shared" si="35"/>
        <v>7.5</v>
      </c>
      <c r="I120">
        <f t="shared" si="27"/>
        <v>4.5624071630429537</v>
      </c>
      <c r="J120">
        <f t="shared" si="28"/>
        <v>3.6229784273691199</v>
      </c>
      <c r="K120">
        <f t="shared" si="28"/>
        <v>2.773010356310202</v>
      </c>
      <c r="L120">
        <f t="shared" si="29"/>
        <v>-0.48835649291946714</v>
      </c>
      <c r="M120">
        <f t="shared" si="30"/>
        <v>-32.547785723427673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1.5590364860755357</v>
      </c>
      <c r="B121">
        <f t="shared" si="22"/>
        <v>1.5590364860755357</v>
      </c>
      <c r="C121" s="9">
        <f t="shared" si="23"/>
        <v>0.51000000000000034</v>
      </c>
      <c r="D121" s="9">
        <f t="shared" si="34"/>
        <v>2.4468929707516938</v>
      </c>
      <c r="E121" s="9">
        <f t="shared" si="34"/>
        <v>10.078930473573163</v>
      </c>
      <c r="F121" s="9">
        <f t="shared" si="25"/>
        <v>11.272749493171148</v>
      </c>
      <c r="G121" s="10">
        <f t="shared" si="35"/>
        <v>8.6666666666666607</v>
      </c>
      <c r="H121" s="5">
        <f t="shared" si="35"/>
        <v>7.5</v>
      </c>
      <c r="I121">
        <f t="shared" si="27"/>
        <v>4.4440306912532659</v>
      </c>
      <c r="J121">
        <f t="shared" si="28"/>
        <v>3.6200482884116032</v>
      </c>
      <c r="K121">
        <f t="shared" si="28"/>
        <v>2.5777236419696359</v>
      </c>
      <c r="L121">
        <f t="shared" si="29"/>
        <v>-0.47530085005694128</v>
      </c>
      <c r="M121">
        <f t="shared" si="30"/>
        <v>-32.51244693236886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1.5373247517603672</v>
      </c>
      <c r="B122">
        <f t="shared" si="22"/>
        <v>1.5373247517603672</v>
      </c>
      <c r="C122" s="9">
        <f t="shared" si="23"/>
        <v>0.51500000000000035</v>
      </c>
      <c r="D122" s="9">
        <f t="shared" si="34"/>
        <v>2.4686047050668622</v>
      </c>
      <c r="E122" s="9">
        <f t="shared" si="34"/>
        <v>10.093811591380199</v>
      </c>
      <c r="F122" s="9">
        <f t="shared" si="25"/>
        <v>11.318205317784507</v>
      </c>
      <c r="G122" s="10">
        <f t="shared" si="35"/>
        <v>8.6666666666666607</v>
      </c>
      <c r="H122" s="5">
        <f t="shared" si="35"/>
        <v>7.5</v>
      </c>
      <c r="I122">
        <f t="shared" si="27"/>
        <v>4.3314116021520563</v>
      </c>
      <c r="J122">
        <f t="shared" si="28"/>
        <v>3.6171964833112615</v>
      </c>
      <c r="K122">
        <f t="shared" si="28"/>
        <v>2.3826489603754228</v>
      </c>
      <c r="L122">
        <f t="shared" si="29"/>
        <v>-0.46289099605906342</v>
      </c>
      <c r="M122">
        <f t="shared" si="30"/>
        <v>-32.478906508567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1.5156299048984287</v>
      </c>
      <c r="B123">
        <f t="shared" si="22"/>
        <v>1.5156299048984287</v>
      </c>
      <c r="C123" s="9">
        <f t="shared" si="23"/>
        <v>0.52000000000000035</v>
      </c>
      <c r="D123" s="9">
        <f t="shared" si="34"/>
        <v>2.4902995519288007</v>
      </c>
      <c r="E123" s="9">
        <f t="shared" si="34"/>
        <v>10.107522864825297</v>
      </c>
      <c r="F123" s="9">
        <f t="shared" si="25"/>
        <v>11.362940384321245</v>
      </c>
      <c r="G123" s="10">
        <f t="shared" si="35"/>
        <v>8.6666666666666607</v>
      </c>
      <c r="H123" s="5">
        <f t="shared" si="35"/>
        <v>7.5</v>
      </c>
      <c r="I123">
        <f t="shared" si="27"/>
        <v>4.2249718853546714</v>
      </c>
      <c r="J123">
        <f t="shared" si="28"/>
        <v>3.6144191373349073</v>
      </c>
      <c r="K123">
        <f t="shared" si="28"/>
        <v>2.1877755213240206</v>
      </c>
      <c r="L123">
        <f t="shared" si="29"/>
        <v>-0.45116927285156294</v>
      </c>
      <c r="M123">
        <f t="shared" si="30"/>
        <v>-32.44708871871623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1.4939515111213306</v>
      </c>
      <c r="B124">
        <f t="shared" si="22"/>
        <v>1.4939515111213306</v>
      </c>
      <c r="C124" s="9">
        <f t="shared" si="23"/>
        <v>0.52500000000000036</v>
      </c>
      <c r="D124" s="9">
        <f t="shared" si="34"/>
        <v>2.5119779457058988</v>
      </c>
      <c r="E124" s="9">
        <f t="shared" si="34"/>
        <v>10.120065470356304</v>
      </c>
      <c r="F124" s="9">
        <f t="shared" si="25"/>
        <v>11.406957167835422</v>
      </c>
      <c r="G124" s="10">
        <f t="shared" si="35"/>
        <v>8.6666666666666607</v>
      </c>
      <c r="H124" s="5">
        <f t="shared" si="35"/>
        <v>7.5</v>
      </c>
      <c r="I124">
        <f t="shared" si="27"/>
        <v>4.1251526169181298</v>
      </c>
      <c r="J124">
        <f t="shared" si="28"/>
        <v>3.6117121216977979</v>
      </c>
      <c r="K124">
        <f t="shared" si="28"/>
        <v>1.9930929890117233</v>
      </c>
      <c r="L124">
        <f t="shared" si="29"/>
        <v>-0.44018001929996031</v>
      </c>
      <c r="M124">
        <f t="shared" si="30"/>
        <v>-32.416909645289607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1.4722891616314913</v>
      </c>
      <c r="B125">
        <f t="shared" si="22"/>
        <v>1.4722891616314913</v>
      </c>
      <c r="C125" s="9">
        <f t="shared" si="23"/>
        <v>0.53000000000000036</v>
      </c>
      <c r="D125" s="9">
        <f t="shared" si="34"/>
        <v>2.5336402951957382</v>
      </c>
      <c r="E125" s="9">
        <f t="shared" si="34"/>
        <v>10.131440523916758</v>
      </c>
      <c r="F125" s="9">
        <f t="shared" si="25"/>
        <v>11.450258036638729</v>
      </c>
      <c r="G125" s="10">
        <f t="shared" si="35"/>
        <v>8.6666666666666607</v>
      </c>
      <c r="H125" s="5">
        <f t="shared" si="35"/>
        <v>7.5</v>
      </c>
      <c r="I125">
        <f t="shared" si="27"/>
        <v>4.0324093640247201</v>
      </c>
      <c r="J125">
        <f t="shared" si="28"/>
        <v>3.609071041581998</v>
      </c>
      <c r="K125">
        <f t="shared" si="28"/>
        <v>1.7985915311399856</v>
      </c>
      <c r="L125">
        <f t="shared" si="29"/>
        <v>-0.42996907755411601</v>
      </c>
      <c r="M125">
        <f t="shared" si="30"/>
        <v>-32.388276397618903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1.4506424748253952</v>
      </c>
      <c r="B126">
        <f t="shared" si="22"/>
        <v>1.4506424748253952</v>
      </c>
      <c r="C126" s="9">
        <f t="shared" si="23"/>
        <v>0.53500000000000036</v>
      </c>
      <c r="D126" s="9">
        <f t="shared" si="34"/>
        <v>2.5552869820018342</v>
      </c>
      <c r="E126" s="9">
        <f t="shared" si="34"/>
        <v>10.14164908412844</v>
      </c>
      <c r="F126" s="9">
        <f t="shared" si="25"/>
        <v>11.492845253263908</v>
      </c>
      <c r="G126" s="10">
        <f t="shared" si="35"/>
        <v>8.6666666666666607</v>
      </c>
      <c r="H126" s="5">
        <f t="shared" si="35"/>
        <v>7.5</v>
      </c>
      <c r="I126">
        <f t="shared" si="27"/>
        <v>3.9472059900190883</v>
      </c>
      <c r="J126">
        <f t="shared" si="28"/>
        <v>3.6064912271166731</v>
      </c>
      <c r="K126">
        <f t="shared" si="28"/>
        <v>1.6042618727542721</v>
      </c>
      <c r="L126">
        <f t="shared" si="29"/>
        <v>-0.42058313028909472</v>
      </c>
      <c r="M126">
        <f t="shared" si="30"/>
        <v>-32.361086405527146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1.4290110979590405</v>
      </c>
      <c r="B127">
        <f t="shared" si="22"/>
        <v>1.4290110979590405</v>
      </c>
      <c r="C127" s="9">
        <f t="shared" si="23"/>
        <v>0.54000000000000037</v>
      </c>
      <c r="D127" s="9">
        <f t="shared" si="34"/>
        <v>2.576918358868189</v>
      </c>
      <c r="E127" s="9">
        <f t="shared" si="34"/>
        <v>10.150692155809667</v>
      </c>
      <c r="F127" s="9">
        <f t="shared" si="25"/>
        <v>11.534720975642593</v>
      </c>
      <c r="G127" s="10">
        <f t="shared" si="35"/>
        <v>8.6666666666666607</v>
      </c>
      <c r="H127" s="5">
        <f t="shared" si="35"/>
        <v>7.5</v>
      </c>
      <c r="I127">
        <f t="shared" si="27"/>
        <v>3.8700067564744214</v>
      </c>
      <c r="J127">
        <f t="shared" si="28"/>
        <v>3.6039677283349385</v>
      </c>
      <c r="K127">
        <f t="shared" si="28"/>
        <v>1.4100953543211092</v>
      </c>
      <c r="L127">
        <f t="shared" si="29"/>
        <v>-0.41206885831637263</v>
      </c>
      <c r="M127">
        <f t="shared" si="30"/>
        <v>-32.335226855114144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1.4073947088284804</v>
      </c>
      <c r="B128">
        <f t="shared" si="22"/>
        <v>1.4073947088284804</v>
      </c>
      <c r="C128" s="9">
        <f t="shared" si="23"/>
        <v>0.54500000000000037</v>
      </c>
      <c r="D128" s="9">
        <f t="shared" si="34"/>
        <v>2.5985347479987491</v>
      </c>
      <c r="E128" s="9">
        <f t="shared" si="34"/>
        <v>10.158570693852202</v>
      </c>
      <c r="F128" s="9">
        <f t="shared" si="25"/>
        <v>11.57588725855781</v>
      </c>
      <c r="G128" s="10">
        <f t="shared" si="35"/>
        <v>8.6666666666666607</v>
      </c>
      <c r="H128" s="5">
        <f t="shared" si="35"/>
        <v>7.5</v>
      </c>
      <c r="I128">
        <f t="shared" si="27"/>
        <v>3.8012667341024309</v>
      </c>
      <c r="J128">
        <f t="shared" si="28"/>
        <v>3.6014953151850402</v>
      </c>
      <c r="K128">
        <f t="shared" si="28"/>
        <v>1.2160839931904244</v>
      </c>
      <c r="L128">
        <f t="shared" si="29"/>
        <v>-0.40447192031465906</v>
      </c>
      <c r="M128">
        <f t="shared" si="30"/>
        <v>-32.310574335086805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1.3857930174319359</v>
      </c>
      <c r="B129">
        <f t="shared" si="22"/>
        <v>1.3857930174319359</v>
      </c>
      <c r="C129" s="9">
        <f t="shared" si="23"/>
        <v>0.55000000000000038</v>
      </c>
      <c r="D129" s="9">
        <f t="shared" si="34"/>
        <v>2.6201364393952935</v>
      </c>
      <c r="E129" s="9">
        <f t="shared" si="34"/>
        <v>10.165285607473313</v>
      </c>
      <c r="F129" s="9">
        <f t="shared" si="25"/>
        <v>11.616346055436441</v>
      </c>
      <c r="G129" s="10">
        <f t="shared" si="35"/>
        <v>8.6666666666666607</v>
      </c>
      <c r="H129" s="5">
        <f t="shared" si="35"/>
        <v>7.5</v>
      </c>
      <c r="I129">
        <f t="shared" si="27"/>
        <v>3.7414206923539304</v>
      </c>
      <c r="J129">
        <f t="shared" si="28"/>
        <v>3.5990684836631521</v>
      </c>
      <c r="K129">
        <f t="shared" si="28"/>
        <v>1.0222205471799035</v>
      </c>
      <c r="L129">
        <f t="shared" si="29"/>
        <v>-0.39783577321679181</v>
      </c>
      <c r="M129">
        <f t="shared" si="30"/>
        <v>-32.286994766182247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1.3642057675738748</v>
      </c>
      <c r="B130">
        <f t="shared" si="22"/>
        <v>1.3642057675738748</v>
      </c>
      <c r="C130" s="9">
        <f t="shared" si="23"/>
        <v>0.55500000000000038</v>
      </c>
      <c r="D130" s="9">
        <f t="shared" si="34"/>
        <v>2.6417236892533547</v>
      </c>
      <c r="E130" s="9">
        <f t="shared" si="34"/>
        <v>10.170837764850601</v>
      </c>
      <c r="F130" s="9">
        <f t="shared" si="25"/>
        <v>11.656099220549638</v>
      </c>
      <c r="G130" s="10">
        <f t="shared" si="35"/>
        <v>8.6666666666666607</v>
      </c>
      <c r="H130" s="5">
        <f t="shared" si="35"/>
        <v>7.5</v>
      </c>
      <c r="I130">
        <f t="shared" si="27"/>
        <v>3.6908708300797128</v>
      </c>
      <c r="J130">
        <f t="shared" si="28"/>
        <v>3.5966814690238516</v>
      </c>
      <c r="K130">
        <f t="shared" si="28"/>
        <v>0.82849857858281006</v>
      </c>
      <c r="L130">
        <f t="shared" si="29"/>
        <v>-0.39220037217685322</v>
      </c>
      <c r="M130">
        <f t="shared" si="30"/>
        <v>-32.264343683105295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1.3426327383664307</v>
      </c>
      <c r="B131">
        <f t="shared" si="22"/>
        <v>1.3426327383664307</v>
      </c>
      <c r="C131" s="9">
        <f t="shared" si="23"/>
        <v>0.56000000000000039</v>
      </c>
      <c r="D131" s="9">
        <f t="shared" si="34"/>
        <v>2.6632967184607987</v>
      </c>
      <c r="E131" s="9">
        <f t="shared" si="34"/>
        <v>10.175227998135803</v>
      </c>
      <c r="F131" s="9">
        <f t="shared" si="25"/>
        <v>11.695148511688281</v>
      </c>
      <c r="G131" s="10">
        <f t="shared" si="35"/>
        <v>8.6666666666666607</v>
      </c>
      <c r="H131" s="5">
        <f t="shared" si="35"/>
        <v>7.5</v>
      </c>
      <c r="I131">
        <f t="shared" si="27"/>
        <v>3.6499739167615375</v>
      </c>
      <c r="J131">
        <f t="shared" si="28"/>
        <v>3.5943282667907903</v>
      </c>
      <c r="K131">
        <f t="shared" si="28"/>
        <v>0.63491251648417824</v>
      </c>
      <c r="L131">
        <f t="shared" si="29"/>
        <v>-0.38760081090497905</v>
      </c>
      <c r="M131">
        <f t="shared" si="30"/>
        <v>-32.242466925660828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1.3210737455802821</v>
      </c>
      <c r="B132">
        <f t="shared" si="22"/>
        <v>1.3210737455802821</v>
      </c>
      <c r="C132" s="9">
        <f t="shared" si="23"/>
        <v>0.56500000000000039</v>
      </c>
      <c r="D132" s="9">
        <f t="shared" si="34"/>
        <v>2.6848557112469473</v>
      </c>
      <c r="E132" s="9">
        <f t="shared" si="34"/>
        <v>10.178457108830045</v>
      </c>
      <c r="F132" s="9">
        <f t="shared" si="25"/>
        <v>11.733495593375007</v>
      </c>
      <c r="G132" s="10">
        <f t="shared" si="35"/>
        <v>8.6666666666666607</v>
      </c>
      <c r="H132" s="5">
        <f t="shared" si="35"/>
        <v>7.5</v>
      </c>
      <c r="I132">
        <f t="shared" si="27"/>
        <v>3.6190286041077768</v>
      </c>
      <c r="J132">
        <f t="shared" si="28"/>
        <v>3.5920026619253607</v>
      </c>
      <c r="K132">
        <f t="shared" si="28"/>
        <v>0.44145771493021324</v>
      </c>
      <c r="L132">
        <f t="shared" si="29"/>
        <v>-0.38406598315086576</v>
      </c>
      <c r="M132">
        <f t="shared" si="30"/>
        <v>-32.221201772176116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1.2995286427964268</v>
      </c>
      <c r="B133">
        <f t="shared" si="22"/>
        <v>1.2995286427964268</v>
      </c>
      <c r="C133" s="9">
        <f t="shared" si="23"/>
        <v>0.5700000000000004</v>
      </c>
      <c r="D133" s="9">
        <f t="shared" ref="D133:E148" si="36">D132+$C$7*(J132+J133)/2</f>
        <v>2.7064008140308027</v>
      </c>
      <c r="E133" s="9">
        <f t="shared" si="36"/>
        <v>10.180525873487728</v>
      </c>
      <c r="F133" s="9">
        <f t="shared" si="25"/>
        <v>11.771142040663694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3.5982638019294946</v>
      </c>
      <c r="J133">
        <f t="shared" si="28"/>
        <v>3.5896982660264554</v>
      </c>
      <c r="K133">
        <f t="shared" si="28"/>
        <v>0.24813050429715655</v>
      </c>
      <c r="L133">
        <f t="shared" si="29"/>
        <v>-0.38161736008012098</v>
      </c>
      <c r="M133">
        <f t="shared" si="30"/>
        <v>-32.200378514568037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1.2779973223127494</v>
      </c>
      <c r="B134">
        <f t="shared" si="22"/>
        <v>1.2779973223127494</v>
      </c>
      <c r="C134" s="9">
        <f t="shared" si="23"/>
        <v>0.5750000000000004</v>
      </c>
      <c r="D134" s="9">
        <f t="shared" si="36"/>
        <v>2.72793213451448</v>
      </c>
      <c r="E134" s="9">
        <f t="shared" si="36"/>
        <v>10.181435049700248</v>
      </c>
      <c r="F134" s="9">
        <f t="shared" si="25"/>
        <v>11.808089343560749</v>
      </c>
      <c r="G134" s="10">
        <f t="shared" si="37"/>
        <v>8.6666666666666607</v>
      </c>
      <c r="H134" s="5">
        <f t="shared" si="37"/>
        <v>7.5</v>
      </c>
      <c r="I134">
        <f t="shared" si="27"/>
        <v>3.5878290511885935</v>
      </c>
      <c r="J134">
        <f t="shared" si="28"/>
        <v>3.5874085618659746</v>
      </c>
      <c r="K134">
        <f t="shared" si="28"/>
        <v>5.4928233209748323E-2</v>
      </c>
      <c r="L134">
        <f t="shared" si="29"/>
        <v>-0.38026798211398316</v>
      </c>
      <c r="M134">
        <f t="shared" si="30"/>
        <v>-32.179822433671418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1.2564797157652317</v>
      </c>
      <c r="B135">
        <f t="shared" si="22"/>
        <v>1.2564797157652317</v>
      </c>
      <c r="C135" s="9">
        <f t="shared" si="23"/>
        <v>0.5800000000000004</v>
      </c>
      <c r="D135" s="9">
        <f t="shared" si="36"/>
        <v>2.7494497410619978</v>
      </c>
      <c r="E135" s="9">
        <f t="shared" si="36"/>
        <v>10.1811853822957</v>
      </c>
      <c r="F135" s="9">
        <f t="shared" si="25"/>
        <v>11.844338912081398</v>
      </c>
      <c r="G135" s="10">
        <f t="shared" si="37"/>
        <v>8.6666666666666607</v>
      </c>
      <c r="H135" s="5">
        <f t="shared" si="37"/>
        <v>7.5</v>
      </c>
      <c r="I135">
        <f t="shared" si="27"/>
        <v>3.5877877434989078</v>
      </c>
      <c r="J135">
        <f t="shared" si="28"/>
        <v>3.5851269539732908</v>
      </c>
      <c r="K135">
        <f t="shared" si="28"/>
        <v>-0.1381507013922802</v>
      </c>
      <c r="L135">
        <f t="shared" si="29"/>
        <v>-0.38002175462810989</v>
      </c>
      <c r="M135">
        <f t="shared" si="30"/>
        <v>-32.15935609125696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1.2349757944329753</v>
      </c>
      <c r="B136">
        <f t="shared" si="22"/>
        <v>1.2349757944329753</v>
      </c>
      <c r="C136" s="9">
        <f t="shared" si="23"/>
        <v>0.58500000000000041</v>
      </c>
      <c r="D136" s="9">
        <f t="shared" si="36"/>
        <v>2.7709536623942541</v>
      </c>
      <c r="E136" s="9">
        <f t="shared" si="36"/>
        <v>10.179777609677704</v>
      </c>
      <c r="F136" s="9">
        <f t="shared" si="25"/>
        <v>11.879892081928588</v>
      </c>
      <c r="G136" s="10">
        <f t="shared" si="37"/>
        <v>8.6666666666666607</v>
      </c>
      <c r="H136" s="5">
        <f t="shared" si="37"/>
        <v>7.5</v>
      </c>
      <c r="I136">
        <f t="shared" si="27"/>
        <v>3.5981138251039493</v>
      </c>
      <c r="J136">
        <f t="shared" si="28"/>
        <v>3.582846823445522</v>
      </c>
      <c r="K136">
        <f t="shared" si="28"/>
        <v>-0.33110683793982199</v>
      </c>
      <c r="L136">
        <f t="shared" si="29"/>
        <v>-0.38087311424907222</v>
      </c>
      <c r="M136">
        <f t="shared" si="30"/>
        <v>-32.138801818573413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1.2134855692083586</v>
      </c>
      <c r="B137">
        <f t="shared" si="22"/>
        <v>1.2134855692083586</v>
      </c>
      <c r="C137" s="9">
        <f t="shared" si="23"/>
        <v>0.59000000000000041</v>
      </c>
      <c r="D137" s="9">
        <f t="shared" si="36"/>
        <v>2.7924438876188709</v>
      </c>
      <c r="E137" s="9">
        <f t="shared" si="36"/>
        <v>10.177212470217331</v>
      </c>
      <c r="F137" s="9">
        <f t="shared" si="25"/>
        <v>11.914750120755322</v>
      </c>
      <c r="G137" s="10">
        <f t="shared" si="37"/>
        <v>8.6666666666666607</v>
      </c>
      <c r="H137" s="5">
        <f t="shared" si="37"/>
        <v>7.5</v>
      </c>
      <c r="I137">
        <f t="shared" si="27"/>
        <v>3.6186923077125002</v>
      </c>
      <c r="J137">
        <f t="shared" si="28"/>
        <v>3.5805615847600274</v>
      </c>
      <c r="K137">
        <f t="shared" si="28"/>
        <v>-0.52393964885126243</v>
      </c>
      <c r="L137">
        <f t="shared" si="29"/>
        <v>-0.38280709886641917</v>
      </c>
      <c r="M137">
        <f t="shared" si="30"/>
        <v>-32.117984257159122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1.1920090902275779</v>
      </c>
      <c r="B138">
        <f t="shared" si="22"/>
        <v>1.1920090902275779</v>
      </c>
      <c r="C138" s="9">
        <f t="shared" si="23"/>
        <v>0.59500000000000042</v>
      </c>
      <c r="D138" s="9">
        <f t="shared" si="36"/>
        <v>2.8139203665996515</v>
      </c>
      <c r="E138" s="9">
        <f t="shared" si="36"/>
        <v>10.173490708607595</v>
      </c>
      <c r="F138" s="9">
        <f t="shared" si="25"/>
        <v>11.948914234944418</v>
      </c>
      <c r="G138" s="10">
        <f t="shared" si="37"/>
        <v>8.6666666666666607</v>
      </c>
      <c r="H138" s="5">
        <f t="shared" si="37"/>
        <v>7.5</v>
      </c>
      <c r="I138">
        <f t="shared" si="27"/>
        <v>3.6493235376235766</v>
      </c>
      <c r="J138">
        <f t="shared" si="28"/>
        <v>3.5782647421668288</v>
      </c>
      <c r="K138">
        <f t="shared" si="28"/>
        <v>-0.71664755439421723</v>
      </c>
      <c r="L138">
        <f t="shared" si="29"/>
        <v>-0.38579981513137662</v>
      </c>
      <c r="M138">
        <f t="shared" si="30"/>
        <v>-32.096732800974301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1.1705464461712491</v>
      </c>
      <c r="B139">
        <f t="shared" si="22"/>
        <v>1.1705464461712491</v>
      </c>
      <c r="C139" s="9">
        <f t="shared" si="23"/>
        <v>0.60000000000000042</v>
      </c>
      <c r="D139" s="9">
        <f t="shared" si="36"/>
        <v>2.8353830106559803</v>
      </c>
      <c r="E139" s="9">
        <f t="shared" si="36"/>
        <v>10.168613082090813</v>
      </c>
      <c r="F139" s="9">
        <f t="shared" si="25"/>
        <v>11.98238557681654</v>
      </c>
      <c r="G139" s="10">
        <f t="shared" si="37"/>
        <v>8.6666666666666607</v>
      </c>
      <c r="H139" s="5">
        <f t="shared" si="37"/>
        <v>7.5</v>
      </c>
      <c r="I139">
        <f t="shared" si="27"/>
        <v>3.6897308118695298</v>
      </c>
      <c r="J139">
        <f t="shared" si="28"/>
        <v>3.5759499432760404</v>
      </c>
      <c r="K139">
        <f t="shared" si="28"/>
        <v>-0.90922795120006306</v>
      </c>
      <c r="L139">
        <f t="shared" si="29"/>
        <v>-0.3898192588840107</v>
      </c>
      <c r="M139">
        <f t="shared" si="30"/>
        <v>-32.074883801027504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1.1490977632582529</v>
      </c>
      <c r="B140">
        <f t="shared" si="22"/>
        <v>1.1490977632582529</v>
      </c>
      <c r="C140" s="9">
        <f t="shared" si="23"/>
        <v>0.60500000000000043</v>
      </c>
      <c r="D140" s="9">
        <f t="shared" si="36"/>
        <v>2.8568316935689766</v>
      </c>
      <c r="E140" s="9">
        <f t="shared" si="36"/>
        <v>10.162580366475193</v>
      </c>
      <c r="F140" s="9">
        <f t="shared" si="25"/>
        <v>12.015165252159392</v>
      </c>
      <c r="G140" s="10">
        <f t="shared" si="37"/>
        <v>8.6666666666666607</v>
      </c>
      <c r="H140" s="5">
        <f t="shared" si="37"/>
        <v>7.5</v>
      </c>
      <c r="I140">
        <f t="shared" si="27"/>
        <v>3.7395706370459503</v>
      </c>
      <c r="J140">
        <f t="shared" si="28"/>
        <v>3.5736110277227362</v>
      </c>
      <c r="K140">
        <f t="shared" si="28"/>
        <v>-1.1016772540062281</v>
      </c>
      <c r="L140">
        <f t="shared" si="29"/>
        <v>-0.39482641312286654</v>
      </c>
      <c r="M140">
        <f t="shared" si="30"/>
        <v>-32.05228242210918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1.1276632039673529</v>
      </c>
      <c r="B141">
        <f t="shared" si="22"/>
        <v>1.1276632039673529</v>
      </c>
      <c r="C141" s="9">
        <f t="shared" si="23"/>
        <v>0.61000000000000043</v>
      </c>
      <c r="D141" s="9">
        <f t="shared" si="36"/>
        <v>2.8782662528598766</v>
      </c>
      <c r="E141" s="9">
        <f t="shared" si="36"/>
        <v>10.155393361867558</v>
      </c>
      <c r="F141" s="9">
        <f t="shared" si="25"/>
        <v>12.047254327959955</v>
      </c>
      <c r="G141" s="10">
        <f t="shared" si="37"/>
        <v>8.6666666666666607</v>
      </c>
      <c r="H141" s="5">
        <f t="shared" si="37"/>
        <v>7.5</v>
      </c>
      <c r="I141">
        <f t="shared" si="27"/>
        <v>3.7984447464769997</v>
      </c>
      <c r="J141">
        <f t="shared" si="28"/>
        <v>3.5712420692439988</v>
      </c>
      <c r="K141">
        <f t="shared" si="28"/>
        <v>-1.2939909485388832</v>
      </c>
      <c r="L141">
        <f t="shared" si="29"/>
        <v>-0.40077652935706132</v>
      </c>
      <c r="M141">
        <f t="shared" si="30"/>
        <v>-32.028784080350889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1.1062429655294173</v>
      </c>
      <c r="B142">
        <f t="shared" si="22"/>
        <v>1.1062429655294173</v>
      </c>
      <c r="C142" s="9">
        <f t="shared" si="23"/>
        <v>0.61500000000000044</v>
      </c>
      <c r="D142" s="9">
        <f t="shared" si="36"/>
        <v>2.8996864912978122</v>
      </c>
      <c r="E142" s="9">
        <f t="shared" si="36"/>
        <v>10.147052898062878</v>
      </c>
      <c r="F142" s="9">
        <f t="shared" si="25"/>
        <v>12.07865384021855</v>
      </c>
      <c r="G142" s="10">
        <f t="shared" si="37"/>
        <v>8.6666666666666607</v>
      </c>
      <c r="H142" s="5">
        <f t="shared" si="37"/>
        <v>7.5</v>
      </c>
      <c r="I142">
        <f t="shared" si="27"/>
        <v>3.8659129404398818</v>
      </c>
      <c r="J142">
        <f t="shared" si="28"/>
        <v>3.5688374100678564</v>
      </c>
      <c r="K142">
        <f t="shared" si="28"/>
        <v>-1.4861636530209885</v>
      </c>
      <c r="L142">
        <f t="shared" si="29"/>
        <v>-0.40762049310499615</v>
      </c>
      <c r="M142">
        <f t="shared" si="30"/>
        <v>-32.004255432940099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1.0848372782378859</v>
      </c>
      <c r="B143">
        <f t="shared" si="22"/>
        <v>1.0848372782378859</v>
      </c>
      <c r="C143" s="9">
        <f t="shared" si="23"/>
        <v>0.62000000000000044</v>
      </c>
      <c r="D143" s="9">
        <f t="shared" si="36"/>
        <v>2.9210921785893436</v>
      </c>
      <c r="E143" s="9">
        <f t="shared" si="36"/>
        <v>10.137559839546959</v>
      </c>
      <c r="F143" s="9">
        <f t="shared" si="25"/>
        <v>12.109364801727242</v>
      </c>
      <c r="G143" s="10">
        <f t="shared" si="37"/>
        <v>8.6666666666666607</v>
      </c>
      <c r="H143" s="5">
        <f t="shared" si="37"/>
        <v>7.5</v>
      </c>
      <c r="I143">
        <f t="shared" si="27"/>
        <v>3.9415058808289389</v>
      </c>
      <c r="J143">
        <f t="shared" si="28"/>
        <v>3.5663916871092263</v>
      </c>
      <c r="K143">
        <f t="shared" si="28"/>
        <v>-1.6781891856186291</v>
      </c>
      <c r="L143">
        <f t="shared" si="29"/>
        <v>-0.41530618165397665</v>
      </c>
      <c r="M143">
        <f t="shared" si="30"/>
        <v>-31.97857493065289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1.0634464036265001</v>
      </c>
      <c r="B144">
        <f t="shared" si="22"/>
        <v>1.0634464036265001</v>
      </c>
      <c r="C144" s="9">
        <f t="shared" si="23"/>
        <v>0.62500000000000044</v>
      </c>
      <c r="D144" s="9">
        <f t="shared" si="36"/>
        <v>2.9424830532007293</v>
      </c>
      <c r="E144" s="9">
        <f t="shared" si="36"/>
        <v>10.126915090084497</v>
      </c>
      <c r="F144" s="9">
        <f t="shared" si="25"/>
        <v>12.139388209705267</v>
      </c>
      <c r="G144" s="10">
        <f t="shared" si="37"/>
        <v>8.6666666666666607</v>
      </c>
      <c r="H144" s="5">
        <f t="shared" si="37"/>
        <v>7.5</v>
      </c>
      <c r="I144">
        <f t="shared" si="27"/>
        <v>4.0247371243724421</v>
      </c>
      <c r="J144">
        <f t="shared" si="28"/>
        <v>3.5638998500193022</v>
      </c>
      <c r="K144">
        <f t="shared" si="28"/>
        <v>-1.8700606352025464</v>
      </c>
      <c r="L144">
        <f t="shared" si="29"/>
        <v>-0.42377973859621654</v>
      </c>
      <c r="M144">
        <f t="shared" si="30"/>
        <v>-31.95163297497237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1.0420706325616789</v>
      </c>
      <c r="B145">
        <f t="shared" si="22"/>
        <v>1.0420706325616789</v>
      </c>
      <c r="C145" s="9">
        <f t="shared" si="23"/>
        <v>0.63000000000000045</v>
      </c>
      <c r="D145" s="9">
        <f t="shared" si="36"/>
        <v>2.9638588242655506</v>
      </c>
      <c r="E145" s="9">
        <f t="shared" si="36"/>
        <v>10.115119596879731</v>
      </c>
      <c r="F145" s="9">
        <f t="shared" si="25"/>
        <v>12.168725053198678</v>
      </c>
      <c r="G145" s="10">
        <f t="shared" si="37"/>
        <v>8.6666666666666607</v>
      </c>
      <c r="H145" s="5">
        <f t="shared" si="37"/>
        <v>7.5</v>
      </c>
      <c r="I145">
        <f t="shared" si="27"/>
        <v>4.1151138771883726</v>
      </c>
      <c r="J145">
        <f t="shared" si="28"/>
        <v>3.561357171587725</v>
      </c>
      <c r="K145">
        <f t="shared" si="28"/>
        <v>-2.0617704330523807</v>
      </c>
      <c r="L145">
        <f t="shared" si="29"/>
        <v>-0.43298671084022522</v>
      </c>
      <c r="M145">
        <f t="shared" si="30"/>
        <v>-31.923331742000766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1.0207102832929476</v>
      </c>
      <c r="B146">
        <f t="shared" si="22"/>
        <v>1.0207102832929476</v>
      </c>
      <c r="C146" s="9">
        <f t="shared" si="23"/>
        <v>0.63500000000000045</v>
      </c>
      <c r="D146" s="9">
        <f t="shared" si="36"/>
        <v>2.9852191735342819</v>
      </c>
      <c r="E146" s="9">
        <f t="shared" si="36"/>
        <v>10.102174354310062</v>
      </c>
      <c r="F146" s="9">
        <f t="shared" si="25"/>
        <v>12.19737632016848</v>
      </c>
      <c r="G146" s="10">
        <f t="shared" si="37"/>
        <v>8.6666666666666607</v>
      </c>
      <c r="H146" s="5">
        <f t="shared" si="37"/>
        <v>7.5</v>
      </c>
      <c r="I146">
        <f t="shared" si="27"/>
        <v>4.2121461600410193</v>
      </c>
      <c r="J146">
        <f t="shared" si="28"/>
        <v>3.5587592513226838</v>
      </c>
      <c r="K146">
        <f t="shared" si="28"/>
        <v>-2.2533104235043853</v>
      </c>
      <c r="L146">
        <f t="shared" si="29"/>
        <v>-0.44287301573463922</v>
      </c>
      <c r="M146">
        <f t="shared" si="30"/>
        <v>-31.89358474508418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0.99936569949929455</v>
      </c>
      <c r="B147">
        <f t="shared" si="22"/>
        <v>0.99936569949929455</v>
      </c>
      <c r="C147" s="9">
        <f t="shared" si="23"/>
        <v>0.64000000000000046</v>
      </c>
      <c r="D147" s="9">
        <f t="shared" si="36"/>
        <v>3.0065637573279349</v>
      </c>
      <c r="E147" s="9">
        <f t="shared" si="36"/>
        <v>10.088080407243623</v>
      </c>
      <c r="F147" s="9">
        <f t="shared" si="25"/>
        <v>12.225343004209549</v>
      </c>
      <c r="G147" s="10">
        <f t="shared" si="37"/>
        <v>8.6666666666666607</v>
      </c>
      <c r="H147" s="5">
        <f t="shared" si="37"/>
        <v>7.5</v>
      </c>
      <c r="I147">
        <f t="shared" si="27"/>
        <v>4.3153542593247245</v>
      </c>
      <c r="J147">
        <f t="shared" si="28"/>
        <v>3.5561020132282759</v>
      </c>
      <c r="K147">
        <f t="shared" si="28"/>
        <v>-2.4446719319748902</v>
      </c>
      <c r="L147">
        <f t="shared" si="29"/>
        <v>-0.45338572559666074</v>
      </c>
      <c r="M147">
        <f t="shared" si="30"/>
        <v>-31.862316208702342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0.97803724836298578</v>
      </c>
      <c r="B148">
        <f t="shared" si="22"/>
        <v>0.97803724836298578</v>
      </c>
      <c r="C148" s="9">
        <f t="shared" si="23"/>
        <v>0.64500000000000046</v>
      </c>
      <c r="D148" s="9">
        <f t="shared" si="36"/>
        <v>3.0278922084642437</v>
      </c>
      <c r="E148" s="9">
        <f t="shared" si="36"/>
        <v>10.072838853960018</v>
      </c>
      <c r="F148" s="9">
        <f t="shared" si="25"/>
        <v>12.252626110860049</v>
      </c>
      <c r="G148" s="10">
        <f t="shared" si="37"/>
        <v>8.6666666666666607</v>
      </c>
      <c r="H148" s="5">
        <f t="shared" si="37"/>
        <v>7.5</v>
      </c>
      <c r="I148">
        <f t="shared" si="27"/>
        <v>4.4242744866646255</v>
      </c>
      <c r="J148">
        <f t="shared" si="28"/>
        <v>3.5533816988746958</v>
      </c>
      <c r="K148">
        <f t="shared" si="28"/>
        <v>-2.6358458292271041</v>
      </c>
      <c r="L148">
        <f t="shared" si="29"/>
        <v>-0.46447367254118654</v>
      </c>
      <c r="M148">
        <f t="shared" si="30"/>
        <v>-31.829460320251776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0.95672531869584354</v>
      </c>
      <c r="B149">
        <f t="shared" ref="B149:B212" si="41">ABS(D149-$D$11)</f>
        <v>0.95672531869584354</v>
      </c>
      <c r="C149" s="9">
        <f t="shared" ref="C149:C212" si="42">C148+_dt</f>
        <v>0.65000000000000047</v>
      </c>
      <c r="D149" s="9">
        <f t="shared" ref="D149:E164" si="43">D148+$C$7*(J148+J149)/2</f>
        <v>3.0492041381313859</v>
      </c>
      <c r="E149" s="9">
        <f t="shared" si="43"/>
        <v>10.056450848698891</v>
      </c>
      <c r="F149" s="9">
        <f t="shared" ref="F149:F212" si="44">$O$1*D149^2+$O$2*D149+$O$3</f>
        <v>12.279226663477122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4.5384633742317355</v>
      </c>
      <c r="J149">
        <f t="shared" ref="J149:K212" si="47">J148+L148*$C$7</f>
        <v>3.5505948568394485</v>
      </c>
      <c r="K149">
        <f t="shared" si="47"/>
        <v>-2.8268225911486149</v>
      </c>
      <c r="L149">
        <f t="shared" ref="L149:L212" si="48">-$C$15*I149*J149</f>
        <v>-0.47608788746039327</v>
      </c>
      <c r="M149">
        <f t="shared" ref="M149:M212" si="49">-$C$6-$C$15*I149*K149</f>
        <v>-31.794960416519267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0.93543031913678121</v>
      </c>
      <c r="B150">
        <f t="shared" si="41"/>
        <v>0.93543031913678121</v>
      </c>
      <c r="C150" s="9">
        <f t="shared" si="42"/>
        <v>0.65500000000000047</v>
      </c>
      <c r="D150" s="9">
        <f t="shared" si="43"/>
        <v>3.0704991376904482</v>
      </c>
      <c r="E150" s="9">
        <f t="shared" si="43"/>
        <v>10.038917603864501</v>
      </c>
      <c r="F150" s="9">
        <f t="shared" si="44"/>
        <v>12.305145708667965</v>
      </c>
      <c r="G150" s="10">
        <f t="shared" si="45"/>
        <v>8.6666666666666607</v>
      </c>
      <c r="H150" s="5">
        <f t="shared" si="45"/>
        <v>7.5</v>
      </c>
      <c r="I150">
        <f t="shared" si="46"/>
        <v>4.6575004957059214</v>
      </c>
      <c r="J150">
        <f t="shared" si="47"/>
        <v>3.547738329514686</v>
      </c>
      <c r="K150">
        <f t="shared" si="47"/>
        <v>-3.0175923536477303</v>
      </c>
      <c r="L150">
        <f t="shared" si="48"/>
        <v>-0.48818189356668346</v>
      </c>
      <c r="M150">
        <f t="shared" si="49"/>
        <v>-31.758768150187215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0.91415267643377751</v>
      </c>
      <c r="B151">
        <f t="shared" si="41"/>
        <v>0.91415267643377751</v>
      </c>
      <c r="C151" s="9">
        <f t="shared" si="42"/>
        <v>0.66000000000000048</v>
      </c>
      <c r="D151" s="9">
        <f t="shared" si="43"/>
        <v>3.0917767803934519</v>
      </c>
      <c r="E151" s="9">
        <f t="shared" si="43"/>
        <v>10.020240391915911</v>
      </c>
      <c r="F151" s="9">
        <f t="shared" si="44"/>
        <v>12.33038432127708</v>
      </c>
      <c r="G151" s="10">
        <f t="shared" si="45"/>
        <v>8.6666666666666607</v>
      </c>
      <c r="H151" s="5">
        <f t="shared" si="45"/>
        <v>7.5</v>
      </c>
      <c r="I151">
        <f t="shared" si="46"/>
        <v>4.7809901313038141</v>
      </c>
      <c r="J151">
        <f t="shared" si="47"/>
        <v>3.5448092381532859</v>
      </c>
      <c r="K151">
        <f t="shared" si="47"/>
        <v>-3.2081449625488534</v>
      </c>
      <c r="L151">
        <f t="shared" si="48"/>
        <v>-0.50071187784047599</v>
      </c>
      <c r="M151">
        <f t="shared" si="49"/>
        <v>-31.720842670321193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0.8928928338186588</v>
      </c>
      <c r="B152">
        <f t="shared" si="41"/>
        <v>0.8928928338186588</v>
      </c>
      <c r="C152" s="9">
        <f t="shared" si="42"/>
        <v>0.66500000000000048</v>
      </c>
      <c r="D152" s="9">
        <f t="shared" si="43"/>
        <v>3.1130366230085706</v>
      </c>
      <c r="E152" s="9">
        <f t="shared" si="43"/>
        <v>10.000420546972551</v>
      </c>
      <c r="F152" s="9">
        <f t="shared" si="44"/>
        <v>12.354943608938733</v>
      </c>
      <c r="G152" s="10">
        <f t="shared" si="45"/>
        <v>8.6666666666666607</v>
      </c>
      <c r="H152" s="5">
        <f t="shared" si="45"/>
        <v>7.5</v>
      </c>
      <c r="I152">
        <f t="shared" si="46"/>
        <v>4.9085619982419022</v>
      </c>
      <c r="J152">
        <f t="shared" si="47"/>
        <v>3.541804966886243</v>
      </c>
      <c r="K152">
        <f t="shared" si="47"/>
        <v>-3.3984700185707806</v>
      </c>
      <c r="L152">
        <f t="shared" si="48"/>
        <v>-0.51363676396030589</v>
      </c>
      <c r="M152">
        <f t="shared" si="49"/>
        <v>-31.681149840526245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0.87165124947909245</v>
      </c>
      <c r="B153">
        <f t="shared" si="41"/>
        <v>0.87165124947909245</v>
      </c>
      <c r="C153" s="9">
        <f t="shared" si="42"/>
        <v>0.67000000000000048</v>
      </c>
      <c r="D153" s="9">
        <f t="shared" si="43"/>
        <v>3.134278207348137</v>
      </c>
      <c r="E153" s="9">
        <f t="shared" si="43"/>
        <v>9.9794594661639966</v>
      </c>
      <c r="F153" s="9">
        <f t="shared" si="44"/>
        <v>12.37882471621057</v>
      </c>
      <c r="G153" s="10">
        <f t="shared" si="45"/>
        <v>8.6666666666666607</v>
      </c>
      <c r="H153" s="5">
        <f t="shared" si="45"/>
        <v>7.5</v>
      </c>
      <c r="I153">
        <f t="shared" si="46"/>
        <v>5.0398712540234385</v>
      </c>
      <c r="J153">
        <f t="shared" si="47"/>
        <v>3.5387231463024813</v>
      </c>
      <c r="K153">
        <f t="shared" si="47"/>
        <v>-3.5885569176139382</v>
      </c>
      <c r="L153">
        <f t="shared" si="48"/>
        <v>-0.526918208749794</v>
      </c>
      <c r="M153">
        <f t="shared" si="49"/>
        <v>-31.639661509857998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0.85042839512903523</v>
      </c>
      <c r="B154">
        <f t="shared" si="41"/>
        <v>0.85042839512903523</v>
      </c>
      <c r="C154" s="9">
        <f t="shared" si="42"/>
        <v>0.67500000000000049</v>
      </c>
      <c r="D154" s="9">
        <f t="shared" si="43"/>
        <v>3.1555010616981942</v>
      </c>
      <c r="E154" s="9">
        <f t="shared" si="43"/>
        <v>9.957358610751136</v>
      </c>
      <c r="F154" s="9">
        <f t="shared" si="44"/>
        <v>12.402028828308438</v>
      </c>
      <c r="G154" s="10">
        <f t="shared" si="45"/>
        <v>8.6666666666666607</v>
      </c>
      <c r="H154" s="5">
        <f t="shared" si="45"/>
        <v>7.5</v>
      </c>
      <c r="I154">
        <f t="shared" si="46"/>
        <v>5.1745979562683786</v>
      </c>
      <c r="J154">
        <f t="shared" si="47"/>
        <v>3.5355616370499825</v>
      </c>
      <c r="K154">
        <f t="shared" si="47"/>
        <v>-3.7783948866730861</v>
      </c>
      <c r="L154">
        <f t="shared" si="48"/>
        <v>-0.54052054162220775</v>
      </c>
      <c r="M154">
        <f t="shared" si="49"/>
        <v>-31.596354844784667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0.82922475467648438</v>
      </c>
      <c r="B155">
        <f t="shared" si="41"/>
        <v>0.82922475467648438</v>
      </c>
      <c r="C155" s="9">
        <f t="shared" si="42"/>
        <v>0.68000000000000049</v>
      </c>
      <c r="D155" s="9">
        <f t="shared" si="43"/>
        <v>3.1767047021507451</v>
      </c>
      <c r="E155" s="9">
        <f t="shared" si="43"/>
        <v>9.9341195070438921</v>
      </c>
      <c r="F155" s="9">
        <f t="shared" si="44"/>
        <v>12.424557174465509</v>
      </c>
      <c r="G155" s="10">
        <f t="shared" si="45"/>
        <v>8.6666666666666607</v>
      </c>
      <c r="H155" s="5">
        <f t="shared" si="45"/>
        <v>7.5</v>
      </c>
      <c r="I155">
        <f t="shared" si="46"/>
        <v>5.3124461349354908</v>
      </c>
      <c r="J155">
        <f t="shared" si="47"/>
        <v>3.5323185138002491</v>
      </c>
      <c r="K155">
        <f t="shared" si="47"/>
        <v>-3.9679730157417943</v>
      </c>
      <c r="L155">
        <f t="shared" si="48"/>
        <v>-0.55441066351830903</v>
      </c>
      <c r="M155">
        <f t="shared" si="49"/>
        <v>-31.551211725419005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0.80804082298562641</v>
      </c>
      <c r="B156">
        <f t="shared" si="41"/>
        <v>0.80804082298562641</v>
      </c>
      <c r="C156" s="9">
        <f t="shared" si="42"/>
        <v>0.6850000000000005</v>
      </c>
      <c r="D156" s="9">
        <f t="shared" si="43"/>
        <v>3.197888633841603</v>
      </c>
      <c r="E156" s="9">
        <f t="shared" si="43"/>
        <v>9.9097437471383838</v>
      </c>
      <c r="F156" s="9">
        <f t="shared" si="44"/>
        <v>12.44641103094007</v>
      </c>
      <c r="G156" s="10">
        <f t="shared" si="45"/>
        <v>8.6666666666666607</v>
      </c>
      <c r="H156" s="5">
        <f t="shared" si="45"/>
        <v>7.5</v>
      </c>
      <c r="I156">
        <f t="shared" si="46"/>
        <v>5.4531426044836815</v>
      </c>
      <c r="J156">
        <f t="shared" si="47"/>
        <v>3.5289920498191392</v>
      </c>
      <c r="K156">
        <f t="shared" si="47"/>
        <v>-4.1572802860943083</v>
      </c>
      <c r="L156">
        <f t="shared" si="48"/>
        <v>-0.56855791881386897</v>
      </c>
      <c r="M156">
        <f t="shared" si="49"/>
        <v>-31.504218205646328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0.78687710472925021</v>
      </c>
      <c r="B157">
        <f t="shared" si="41"/>
        <v>0.78687710472925021</v>
      </c>
      <c r="C157" s="9">
        <f t="shared" si="42"/>
        <v>0.6900000000000005</v>
      </c>
      <c r="D157" s="9">
        <f t="shared" si="43"/>
        <v>3.2190523520979792</v>
      </c>
      <c r="E157" s="9">
        <f t="shared" si="43"/>
        <v>9.8842329894941159</v>
      </c>
      <c r="F157" s="9">
        <f t="shared" si="44"/>
        <v>12.467591723696977</v>
      </c>
      <c r="G157" s="10">
        <f t="shared" si="45"/>
        <v>8.6666666666666607</v>
      </c>
      <c r="H157" s="5">
        <f t="shared" si="45"/>
        <v>7.5</v>
      </c>
      <c r="I157">
        <f t="shared" si="46"/>
        <v>5.5964356171098197</v>
      </c>
      <c r="J157">
        <f t="shared" si="47"/>
        <v>3.525580702306256</v>
      </c>
      <c r="K157">
        <f t="shared" si="47"/>
        <v>-4.3463055953281859</v>
      </c>
      <c r="L157">
        <f t="shared" si="48"/>
        <v>-0.5829339508633109</v>
      </c>
      <c r="M157">
        <f t="shared" si="49"/>
        <v>-31.455364034388261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0.7657341133265283</v>
      </c>
      <c r="B158">
        <f t="shared" si="41"/>
        <v>0.7657341133265283</v>
      </c>
      <c r="C158" s="9">
        <f t="shared" si="42"/>
        <v>0.69500000000000051</v>
      </c>
      <c r="D158" s="9">
        <f t="shared" si="43"/>
        <v>3.2401953435007012</v>
      </c>
      <c r="E158" s="9">
        <f t="shared" si="43"/>
        <v>9.8575889593695276</v>
      </c>
      <c r="F158" s="9">
        <f t="shared" si="44"/>
        <v>12.488100630787326</v>
      </c>
      <c r="G158" s="10">
        <f t="shared" si="45"/>
        <v>8.6666666666666607</v>
      </c>
      <c r="H158" s="5">
        <f t="shared" si="45"/>
        <v>7.5</v>
      </c>
      <c r="I158">
        <f t="shared" si="46"/>
        <v>5.7420934349117569</v>
      </c>
      <c r="J158">
        <f t="shared" si="47"/>
        <v>3.522083098601076</v>
      </c>
      <c r="K158">
        <f t="shared" si="47"/>
        <v>-4.5350377795345151</v>
      </c>
      <c r="L158">
        <f t="shared" si="48"/>
        <v>-0.59751254937324783</v>
      </c>
      <c r="M158">
        <f t="shared" si="49"/>
        <v>-31.404642233787744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0.74461236996081048</v>
      </c>
      <c r="B159">
        <f t="shared" si="41"/>
        <v>0.74461236996081048</v>
      </c>
      <c r="C159" s="9">
        <f t="shared" si="42"/>
        <v>0.70000000000000051</v>
      </c>
      <c r="D159" s="9">
        <f t="shared" si="43"/>
        <v>3.261317086866419</v>
      </c>
      <c r="E159" s="9">
        <f t="shared" si="43"/>
        <v>9.8298134491321125</v>
      </c>
      <c r="F159" s="9">
        <f t="shared" si="44"/>
        <v>12.50793918445013</v>
      </c>
      <c r="G159" s="10">
        <f t="shared" si="45"/>
        <v>8.6666666666666607</v>
      </c>
      <c r="H159" s="5">
        <f t="shared" si="45"/>
        <v>7.5</v>
      </c>
      <c r="I159">
        <f t="shared" si="46"/>
        <v>5.8899028791262129</v>
      </c>
      <c r="J159">
        <f t="shared" si="47"/>
        <v>3.5184980233048364</v>
      </c>
      <c r="K159">
        <f t="shared" si="47"/>
        <v>-4.7234656329372413</v>
      </c>
      <c r="L159">
        <f t="shared" si="48"/>
        <v>-0.61226949571181899</v>
      </c>
      <c r="M159">
        <f t="shared" si="49"/>
        <v>-31.352048729334179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0.7235124026719042</v>
      </c>
      <c r="B160">
        <f t="shared" si="41"/>
        <v>0.7235124026719042</v>
      </c>
      <c r="C160" s="9">
        <f t="shared" si="42"/>
        <v>0.70500000000000052</v>
      </c>
      <c r="D160" s="9">
        <f t="shared" si="43"/>
        <v>3.2824170541553253</v>
      </c>
      <c r="E160" s="9">
        <f t="shared" si="43"/>
        <v>9.8009083184573615</v>
      </c>
      <c r="F160" s="9">
        <f t="shared" si="44"/>
        <v>12.527108872958607</v>
      </c>
      <c r="G160" s="10">
        <f t="shared" si="45"/>
        <v>8.6666666666666607</v>
      </c>
      <c r="H160" s="5">
        <f t="shared" si="45"/>
        <v>7.5</v>
      </c>
      <c r="I160">
        <f t="shared" si="46"/>
        <v>6.0396678984660559</v>
      </c>
      <c r="J160">
        <f t="shared" si="47"/>
        <v>3.5148244063305656</v>
      </c>
      <c r="K160">
        <f t="shared" si="47"/>
        <v>-4.9115779253132468</v>
      </c>
      <c r="L160">
        <f t="shared" si="48"/>
        <v>-0.62718241055345836</v>
      </c>
      <c r="M160">
        <f t="shared" si="49"/>
        <v>-31.297582026666568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0.70243474551731078</v>
      </c>
      <c r="B161">
        <f t="shared" si="41"/>
        <v>0.70243474551731078</v>
      </c>
      <c r="C161" s="9">
        <f t="shared" si="42"/>
        <v>0.71000000000000052</v>
      </c>
      <c r="D161" s="9">
        <f t="shared" si="43"/>
        <v>3.3034947113099187</v>
      </c>
      <c r="E161" s="9">
        <f t="shared" si="43"/>
        <v>9.7708754944290028</v>
      </c>
      <c r="F161" s="9">
        <f t="shared" si="44"/>
        <v>12.545611242232273</v>
      </c>
      <c r="G161" s="10">
        <f t="shared" si="45"/>
        <v>8.6666666666666607</v>
      </c>
      <c r="H161" s="5">
        <f t="shared" si="45"/>
        <v>7.5</v>
      </c>
      <c r="I161">
        <f t="shared" si="46"/>
        <v>6.1912081857384962</v>
      </c>
      <c r="J161">
        <f t="shared" si="47"/>
        <v>3.5110613118672447</v>
      </c>
      <c r="K161">
        <f t="shared" si="47"/>
        <v>-5.0993634174732465</v>
      </c>
      <c r="L161">
        <f t="shared" si="48"/>
        <v>-0.642230606901949</v>
      </c>
      <c r="M161">
        <f t="shared" si="49"/>
        <v>-31.241242929837714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0.68137993779703177</v>
      </c>
      <c r="B162">
        <f t="shared" si="41"/>
        <v>0.68137993779703177</v>
      </c>
      <c r="C162" s="9">
        <f t="shared" si="42"/>
        <v>0.71500000000000052</v>
      </c>
      <c r="D162" s="9">
        <f t="shared" si="43"/>
        <v>3.3245495190301977</v>
      </c>
      <c r="E162" s="9">
        <f t="shared" si="43"/>
        <v>9.7397169715514256</v>
      </c>
      <c r="F162" s="9">
        <f t="shared" si="44"/>
        <v>12.563447897234525</v>
      </c>
      <c r="G162" s="10">
        <f t="shared" si="45"/>
        <v>8.6666666666666607</v>
      </c>
      <c r="H162" s="5">
        <f t="shared" si="45"/>
        <v>7.5</v>
      </c>
      <c r="I162">
        <f t="shared" si="46"/>
        <v>6.3443578619416723</v>
      </c>
      <c r="J162">
        <f t="shared" si="47"/>
        <v>3.5072079282258328</v>
      </c>
      <c r="K162">
        <f t="shared" si="47"/>
        <v>-5.2868108750522724</v>
      </c>
      <c r="L162">
        <f t="shared" si="48"/>
        <v>-0.65739495048162033</v>
      </c>
      <c r="M162">
        <f t="shared" si="49"/>
        <v>-31.183034296073565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0.6603485233367854</v>
      </c>
      <c r="B163">
        <f t="shared" si="41"/>
        <v>0.6603485233367854</v>
      </c>
      <c r="C163" s="9">
        <f t="shared" si="42"/>
        <v>0.72000000000000053</v>
      </c>
      <c r="D163" s="9">
        <f t="shared" si="43"/>
        <v>3.3455809334904441</v>
      </c>
      <c r="E163" s="9">
        <f t="shared" si="43"/>
        <v>9.7074348116837825</v>
      </c>
      <c r="F163" s="9">
        <f t="shared" si="44"/>
        <v>12.580620503173929</v>
      </c>
      <c r="G163" s="10">
        <f t="shared" si="45"/>
        <v>8.6666666666666607</v>
      </c>
      <c r="H163" s="5">
        <f t="shared" si="45"/>
        <v>7.5</v>
      </c>
      <c r="I163">
        <f t="shared" si="46"/>
        <v>6.4989642394503058</v>
      </c>
      <c r="J163">
        <f t="shared" si="47"/>
        <v>3.503263558522943</v>
      </c>
      <c r="K163">
        <f t="shared" si="47"/>
        <v>-5.4739090808287134</v>
      </c>
      <c r="L163">
        <f t="shared" si="48"/>
        <v>-0.67265772868785079</v>
      </c>
      <c r="M163">
        <f t="shared" si="49"/>
        <v>-31.12296082243196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0.63934104982476425</v>
      </c>
      <c r="B164">
        <f t="shared" si="41"/>
        <v>0.63934104982476425</v>
      </c>
      <c r="C164" s="9">
        <f t="shared" si="42"/>
        <v>0.72500000000000053</v>
      </c>
      <c r="D164" s="9">
        <f t="shared" si="43"/>
        <v>3.3665884070024652</v>
      </c>
      <c r="E164" s="9">
        <f t="shared" si="43"/>
        <v>9.6740311439040063</v>
      </c>
      <c r="F164" s="9">
        <f t="shared" si="44"/>
        <v>12.597130786525813</v>
      </c>
      <c r="G164" s="10">
        <f t="shared" si="45"/>
        <v>8.6666666666666607</v>
      </c>
      <c r="H164" s="5">
        <f t="shared" si="45"/>
        <v>7.5</v>
      </c>
      <c r="I164">
        <f t="shared" si="46"/>
        <v>6.6548866702663512</v>
      </c>
      <c r="J164">
        <f t="shared" si="47"/>
        <v>3.4992276121508161</v>
      </c>
      <c r="K164">
        <f t="shared" si="47"/>
        <v>-5.6606468457633055</v>
      </c>
      <c r="L164">
        <f t="shared" si="48"/>
        <v>-0.68800252869608713</v>
      </c>
      <c r="M164">
        <f t="shared" si="49"/>
        <v>-31.061028860192696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0.61835806819737593</v>
      </c>
      <c r="B165">
        <f t="shared" si="41"/>
        <v>0.61835806819737593</v>
      </c>
      <c r="C165" s="9">
        <f t="shared" si="42"/>
        <v>0.73000000000000054</v>
      </c>
      <c r="D165" s="9">
        <f t="shared" ref="D165:E180" si="51">D164+$C$7*(J164+J165)/2</f>
        <v>3.3875713886298535</v>
      </c>
      <c r="E165" s="9">
        <f t="shared" si="51"/>
        <v>9.6395081643099427</v>
      </c>
      <c r="F165" s="9">
        <f t="shared" si="44"/>
        <v>12.61298053588942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6.8119954812281245</v>
      </c>
      <c r="J165">
        <f t="shared" si="47"/>
        <v>3.4950995969786396</v>
      </c>
      <c r="K165">
        <f t="shared" si="47"/>
        <v>-5.8470130189244616</v>
      </c>
      <c r="L165">
        <f t="shared" si="48"/>
        <v>-0.70341412490079702</v>
      </c>
      <c r="M165">
        <f t="shared" si="49"/>
        <v>-30.997246253255355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0.5974001320697524</v>
      </c>
      <c r="B166">
        <f t="shared" si="41"/>
        <v>0.5974001320697524</v>
      </c>
      <c r="C166" s="9">
        <f t="shared" si="42"/>
        <v>0.73500000000000054</v>
      </c>
      <c r="D166" s="9">
        <f t="shared" si="51"/>
        <v>3.4085293247574771</v>
      </c>
      <c r="E166" s="9">
        <f t="shared" si="51"/>
        <v>9.6038681357638378</v>
      </c>
      <c r="F166" s="9">
        <f t="shared" si="44"/>
        <v>12.628171602694444</v>
      </c>
      <c r="G166" s="10">
        <f t="shared" si="52"/>
        <v>8.6666666666666607</v>
      </c>
      <c r="H166" s="5">
        <f t="shared" si="52"/>
        <v>7.5</v>
      </c>
      <c r="I166">
        <f t="shared" si="46"/>
        <v>6.9701709951983153</v>
      </c>
      <c r="J166">
        <f t="shared" si="47"/>
        <v>3.4908791122292349</v>
      </c>
      <c r="K166">
        <f t="shared" si="47"/>
        <v>-6.0329964964439933</v>
      </c>
      <c r="L166">
        <f t="shared" si="48"/>
        <v>-0.71887837555569634</v>
      </c>
      <c r="M166">
        <f t="shared" si="49"/>
        <v>-30.931622197255834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0.57646779720713681</v>
      </c>
      <c r="B167">
        <f t="shared" si="41"/>
        <v>0.57646779720713681</v>
      </c>
      <c r="C167" s="9">
        <f t="shared" si="42"/>
        <v>0.74000000000000055</v>
      </c>
      <c r="D167" s="9">
        <f t="shared" si="51"/>
        <v>3.4294616596200926</v>
      </c>
      <c r="E167" s="9">
        <f t="shared" si="51"/>
        <v>9.5671133875856231</v>
      </c>
      <c r="F167" s="9">
        <f t="shared" si="44"/>
        <v>12.642705901769482</v>
      </c>
      <c r="G167" s="10">
        <f t="shared" si="52"/>
        <v>8.6666666666666607</v>
      </c>
      <c r="H167" s="5">
        <f t="shared" si="52"/>
        <v>7.5</v>
      </c>
      <c r="I167">
        <f t="shared" si="46"/>
        <v>7.1293026353035565</v>
      </c>
      <c r="J167">
        <f t="shared" si="47"/>
        <v>3.4865658419759007</v>
      </c>
      <c r="K167">
        <f t="shared" si="47"/>
        <v>-6.2185862296275278</v>
      </c>
      <c r="L167">
        <f t="shared" si="48"/>
        <v>-0.73438212828407079</v>
      </c>
      <c r="M167">
        <f t="shared" si="49"/>
        <v>-30.864167116521802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0.5555616210335903</v>
      </c>
      <c r="B168">
        <f t="shared" si="41"/>
        <v>0.5555616210335903</v>
      </c>
      <c r="C168" s="9">
        <f t="shared" si="42"/>
        <v>0.74500000000000055</v>
      </c>
      <c r="D168" s="9">
        <f t="shared" si="51"/>
        <v>3.4503678357936391</v>
      </c>
      <c r="E168" s="9">
        <f t="shared" si="51"/>
        <v>9.5292463151997602</v>
      </c>
      <c r="F168" s="9">
        <f t="shared" si="44"/>
        <v>12.656585411783837</v>
      </c>
      <c r="G168" s="10">
        <f t="shared" si="52"/>
        <v>8.6666666666666607</v>
      </c>
      <c r="H168" s="5">
        <f t="shared" si="52"/>
        <v>7.5</v>
      </c>
      <c r="I168">
        <f t="shared" si="46"/>
        <v>7.2892881080461063</v>
      </c>
      <c r="J168">
        <f t="shared" si="47"/>
        <v>3.4821595492061963</v>
      </c>
      <c r="K168">
        <f t="shared" si="47"/>
        <v>-6.4037712323266582</v>
      </c>
      <c r="L168">
        <f t="shared" si="48"/>
        <v>-0.74991313399871606</v>
      </c>
      <c r="M168">
        <f t="shared" si="49"/>
        <v>-30.794892556362143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0.53468216217476527</v>
      </c>
      <c r="B169">
        <f t="shared" si="41"/>
        <v>0.53468216217476527</v>
      </c>
      <c r="C169" s="9">
        <f t="shared" si="42"/>
        <v>0.75000000000000056</v>
      </c>
      <c r="D169" s="9">
        <f t="shared" si="51"/>
        <v>3.4712472946524642</v>
      </c>
      <c r="E169" s="9">
        <f t="shared" si="51"/>
        <v>9.4902693797397859</v>
      </c>
      <c r="F169" s="9">
        <f t="shared" si="44"/>
        <v>12.669812175572929</v>
      </c>
      <c r="G169" s="10">
        <f t="shared" si="52"/>
        <v>8.6666666666666607</v>
      </c>
      <c r="H169" s="5">
        <f t="shared" si="52"/>
        <v>7.5</v>
      </c>
      <c r="I169">
        <f t="shared" si="46"/>
        <v>7.4500326603697991</v>
      </c>
      <c r="J169">
        <f t="shared" si="47"/>
        <v>3.4776600704022038</v>
      </c>
      <c r="K169">
        <f t="shared" si="47"/>
        <v>-6.5885405876648315</v>
      </c>
      <c r="L169">
        <f t="shared" si="48"/>
        <v>-0.765459968695687</v>
      </c>
      <c r="M169">
        <f t="shared" si="49"/>
        <v>-30.723811088522829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0.51382998003178848</v>
      </c>
      <c r="B170">
        <f t="shared" si="41"/>
        <v>0.51382998003178848</v>
      </c>
      <c r="C170" s="9">
        <f t="shared" si="42"/>
        <v>0.75500000000000056</v>
      </c>
      <c r="D170" s="9">
        <f t="shared" si="51"/>
        <v>3.492099476795441</v>
      </c>
      <c r="E170" s="9">
        <f t="shared" si="51"/>
        <v>9.4501851076142032</v>
      </c>
      <c r="F170" s="9">
        <f t="shared" si="44"/>
        <v>12.682388300356688</v>
      </c>
      <c r="G170" s="10">
        <f t="shared" si="52"/>
        <v>8.6666666666666607</v>
      </c>
      <c r="H170" s="5">
        <f t="shared" si="52"/>
        <v>7.5</v>
      </c>
      <c r="I170">
        <f t="shared" si="46"/>
        <v>7.6114484053963452</v>
      </c>
      <c r="J170">
        <f t="shared" si="47"/>
        <v>3.4730673105900296</v>
      </c>
      <c r="K170">
        <f t="shared" si="47"/>
        <v>-6.7728834541959682</v>
      </c>
      <c r="L170">
        <f t="shared" si="48"/>
        <v>-0.78101196254974758</v>
      </c>
      <c r="M170">
        <f t="shared" si="49"/>
        <v>-30.650936227940928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0.49300563438357425</v>
      </c>
      <c r="B171">
        <f t="shared" si="41"/>
        <v>0.49300563438357425</v>
      </c>
      <c r="C171" s="9">
        <f t="shared" si="42"/>
        <v>0.76000000000000056</v>
      </c>
      <c r="D171" s="9">
        <f t="shared" si="51"/>
        <v>3.5129238224436552</v>
      </c>
      <c r="E171" s="9">
        <f t="shared" si="51"/>
        <v>9.4089960900369238</v>
      </c>
      <c r="F171" s="9">
        <f t="shared" si="44"/>
        <v>12.694315957859288</v>
      </c>
      <c r="G171" s="10">
        <f t="shared" si="52"/>
        <v>8.6666666666666607</v>
      </c>
      <c r="H171" s="5">
        <f t="shared" si="52"/>
        <v>7.5</v>
      </c>
      <c r="I171">
        <f t="shared" si="46"/>
        <v>7.7734537114457005</v>
      </c>
      <c r="J171">
        <f t="shared" si="47"/>
        <v>3.468381238814731</v>
      </c>
      <c r="K171">
        <f t="shared" si="47"/>
        <v>-6.9567890715636134</v>
      </c>
      <c r="L171">
        <f t="shared" si="48"/>
        <v>-0.79655913573066839</v>
      </c>
      <c r="M171">
        <f t="shared" si="49"/>
        <v>-30.576282359190998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0.47220968501512894</v>
      </c>
      <c r="B172">
        <f t="shared" si="41"/>
        <v>0.47220968501512894</v>
      </c>
      <c r="C172" s="9">
        <f t="shared" si="42"/>
        <v>0.76500000000000057</v>
      </c>
      <c r="D172" s="9">
        <f t="shared" si="51"/>
        <v>3.5337197718121005</v>
      </c>
      <c r="E172" s="9">
        <f t="shared" si="51"/>
        <v>9.3667049825250768</v>
      </c>
      <c r="F172" s="9">
        <f t="shared" si="44"/>
        <v>12.705597384337963</v>
      </c>
      <c r="G172" s="10">
        <f t="shared" si="52"/>
        <v>8.6666666666666607</v>
      </c>
      <c r="H172" s="5">
        <f t="shared" si="52"/>
        <v>7.5</v>
      </c>
      <c r="I172">
        <f t="shared" si="46"/>
        <v>7.9359726490335101</v>
      </c>
      <c r="J172">
        <f t="shared" si="47"/>
        <v>3.4636018840003469</v>
      </c>
      <c r="K172">
        <f t="shared" si="47"/>
        <v>-7.1402467657187589</v>
      </c>
      <c r="L172">
        <f t="shared" si="48"/>
        <v>-0.81209214036969402</v>
      </c>
      <c r="M172">
        <f t="shared" si="49"/>
        <v>-30.499864671247028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0.45144269136965365</v>
      </c>
      <c r="B173">
        <f t="shared" si="41"/>
        <v>0.45144269136965365</v>
      </c>
      <c r="C173" s="9">
        <f t="shared" si="42"/>
        <v>0.77000000000000057</v>
      </c>
      <c r="D173" s="9">
        <f t="shared" si="51"/>
        <v>3.5544867654575758</v>
      </c>
      <c r="E173" s="9">
        <f t="shared" si="51"/>
        <v>9.3233145043666816</v>
      </c>
      <c r="F173" s="9">
        <f t="shared" si="44"/>
        <v>12.716234880527765</v>
      </c>
      <c r="G173" s="10">
        <f t="shared" si="52"/>
        <v>8.6666666666666607</v>
      </c>
      <c r="H173" s="5">
        <f t="shared" si="52"/>
        <v>7.5</v>
      </c>
      <c r="I173">
        <f t="shared" si="46"/>
        <v>8.0989344907385359</v>
      </c>
      <c r="J173">
        <f t="shared" si="47"/>
        <v>3.4587293311581289</v>
      </c>
      <c r="K173">
        <f t="shared" si="47"/>
        <v>-7.3232459537462411</v>
      </c>
      <c r="L173">
        <f t="shared" si="48"/>
        <v>-0.82760220812817065</v>
      </c>
      <c r="M173">
        <f t="shared" si="49"/>
        <v>-30.421699099380902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0.43070521222245128</v>
      </c>
      <c r="B174">
        <f t="shared" si="41"/>
        <v>0.43070521222245128</v>
      </c>
      <c r="C174" s="9">
        <f t="shared" si="42"/>
        <v>0.77500000000000058</v>
      </c>
      <c r="D174" s="9">
        <f t="shared" si="51"/>
        <v>3.5752242446047782</v>
      </c>
      <c r="E174" s="9">
        <f t="shared" si="51"/>
        <v>9.2788274380604161</v>
      </c>
      <c r="F174" s="9">
        <f t="shared" si="44"/>
        <v>12.726230811508568</v>
      </c>
      <c r="G174" s="10">
        <f t="shared" si="52"/>
        <v>8.6666666666666607</v>
      </c>
      <c r="H174" s="5">
        <f t="shared" si="52"/>
        <v>7.5</v>
      </c>
      <c r="I174">
        <f t="shared" si="46"/>
        <v>8.2622732591082144</v>
      </c>
      <c r="J174">
        <f t="shared" si="47"/>
        <v>3.4537637179093599</v>
      </c>
      <c r="K174">
        <f t="shared" si="47"/>
        <v>-7.5057761483425267</v>
      </c>
      <c r="L174">
        <f t="shared" si="48"/>
        <v>-0.84308110285072524</v>
      </c>
      <c r="M174">
        <f t="shared" si="49"/>
        <v>-30.34180227318916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0.40999780537484654</v>
      </c>
      <c r="B175">
        <f t="shared" si="41"/>
        <v>0.40999780537484654</v>
      </c>
      <c r="C175" s="9">
        <f t="shared" si="42"/>
        <v>0.78000000000000058</v>
      </c>
      <c r="D175" s="9">
        <f t="shared" si="51"/>
        <v>3.5959316514523829</v>
      </c>
      <c r="E175" s="9">
        <f t="shared" si="51"/>
        <v>9.233246628729443</v>
      </c>
      <c r="F175" s="9">
        <f t="shared" si="44"/>
        <v>12.735587606500008</v>
      </c>
      <c r="G175" s="10">
        <f t="shared" si="52"/>
        <v>8.6666666666666607</v>
      </c>
      <c r="H175" s="5">
        <f t="shared" si="52"/>
        <v>7.5</v>
      </c>
      <c r="I175">
        <f t="shared" si="46"/>
        <v>8.4259273180887782</v>
      </c>
      <c r="J175">
        <f t="shared" si="47"/>
        <v>3.4487052312922555</v>
      </c>
      <c r="K175">
        <f t="shared" si="47"/>
        <v>-7.6878269619816617</v>
      </c>
      <c r="L175">
        <f t="shared" si="48"/>
        <v>-0.85852107782014808</v>
      </c>
      <c r="M175">
        <f t="shared" si="49"/>
        <v>-30.260191469886173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0.38932102736649377</v>
      </c>
      <c r="B176">
        <f t="shared" si="41"/>
        <v>0.38932102736649377</v>
      </c>
      <c r="C176" s="9">
        <f t="shared" si="42"/>
        <v>0.78500000000000059</v>
      </c>
      <c r="D176" s="9">
        <f t="shared" si="51"/>
        <v>3.6166084294607357</v>
      </c>
      <c r="E176" s="9">
        <f t="shared" si="51"/>
        <v>9.186574983511095</v>
      </c>
      <c r="F176" s="9">
        <f t="shared" si="44"/>
        <v>12.744307758589564</v>
      </c>
      <c r="G176" s="10">
        <f t="shared" si="52"/>
        <v>8.6666666666666607</v>
      </c>
      <c r="H176" s="5">
        <f t="shared" si="52"/>
        <v>7.5</v>
      </c>
      <c r="I176">
        <f t="shared" si="46"/>
        <v>8.5898390038041583</v>
      </c>
      <c r="J176">
        <f t="shared" si="47"/>
        <v>3.4435541048253344</v>
      </c>
      <c r="K176">
        <f t="shared" si="47"/>
        <v>-7.8693881108009789</v>
      </c>
      <c r="L176">
        <f t="shared" si="48"/>
        <v>-0.87391483716777518</v>
      </c>
      <c r="M176">
        <f t="shared" si="49"/>
        <v>-30.17688457212741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0.36867543320461094</v>
      </c>
      <c r="B177">
        <f t="shared" si="41"/>
        <v>0.36867543320461094</v>
      </c>
      <c r="C177" s="9">
        <f t="shared" si="42"/>
        <v>0.79000000000000059</v>
      </c>
      <c r="D177" s="9">
        <f t="shared" si="51"/>
        <v>3.6372540236226185</v>
      </c>
      <c r="E177" s="9">
        <f t="shared" si="51"/>
        <v>9.1388154709239906</v>
      </c>
      <c r="F177" s="9">
        <f t="shared" si="44"/>
        <v>12.75239382439851</v>
      </c>
      <c r="G177" s="10">
        <f t="shared" si="52"/>
        <v>8.6666666666666607</v>
      </c>
      <c r="H177" s="5">
        <f t="shared" si="52"/>
        <v>7.5</v>
      </c>
      <c r="I177">
        <f t="shared" si="46"/>
        <v>8.7539542908493075</v>
      </c>
      <c r="J177">
        <f t="shared" si="47"/>
        <v>3.4383106158023278</v>
      </c>
      <c r="K177">
        <f t="shared" si="47"/>
        <v>-8.0504494182337432</v>
      </c>
      <c r="L177">
        <f t="shared" si="48"/>
        <v>-0.88925550103005602</v>
      </c>
      <c r="M177">
        <f t="shared" si="49"/>
        <v>-30.09190002973363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0.34806157610881572</v>
      </c>
      <c r="B178">
        <f t="shared" si="41"/>
        <v>0.34806157610881572</v>
      </c>
      <c r="C178" s="9">
        <f t="shared" si="42"/>
        <v>0.7950000000000006</v>
      </c>
      <c r="D178" s="9">
        <f t="shared" si="51"/>
        <v>3.6578678807184137</v>
      </c>
      <c r="E178" s="9">
        <f t="shared" si="51"/>
        <v>9.0899711202140523</v>
      </c>
      <c r="F178" s="9">
        <f t="shared" si="44"/>
        <v>12.759848423690055</v>
      </c>
      <c r="G178" s="10">
        <f t="shared" si="52"/>
        <v>8.6666666666666607</v>
      </c>
      <c r="H178" s="5">
        <f t="shared" si="52"/>
        <v>7.5</v>
      </c>
      <c r="I178">
        <f t="shared" si="46"/>
        <v>8.9182224905975858</v>
      </c>
      <c r="J178">
        <f t="shared" si="47"/>
        <v>3.4329750827961476</v>
      </c>
      <c r="K178">
        <f t="shared" si="47"/>
        <v>-8.231000818412145</v>
      </c>
      <c r="L178">
        <f t="shared" si="48"/>
        <v>-0.90453657407797072</v>
      </c>
      <c r="M178">
        <f t="shared" si="49"/>
        <v>-30.005256824778535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0.3274800072703723</v>
      </c>
      <c r="B179">
        <f t="shared" si="41"/>
        <v>0.3274800072703723</v>
      </c>
      <c r="C179" s="9">
        <f t="shared" si="42"/>
        <v>0.8000000000000006</v>
      </c>
      <c r="D179" s="9">
        <f t="shared" si="51"/>
        <v>3.6784494495568572</v>
      </c>
      <c r="E179" s="9">
        <f t="shared" si="51"/>
        <v>9.0400450206807328</v>
      </c>
      <c r="F179" s="9">
        <f t="shared" si="44"/>
        <v>12.76667423892361</v>
      </c>
      <c r="G179" s="10">
        <f t="shared" si="52"/>
        <v>8.6666666666666607</v>
      </c>
      <c r="H179" s="5">
        <f t="shared" si="52"/>
        <v>7.5</v>
      </c>
      <c r="I179">
        <f t="shared" si="46"/>
        <v>9.082595978341292</v>
      </c>
      <c r="J179">
        <f t="shared" si="47"/>
        <v>3.4275478633516796</v>
      </c>
      <c r="K179">
        <f t="shared" si="47"/>
        <v>-8.4110323593608154</v>
      </c>
      <c r="L179">
        <f t="shared" si="48"/>
        <v>-0.91975191708029158</v>
      </c>
      <c r="M179">
        <f t="shared" si="49"/>
        <v>-29.916974439580354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0.30693127562476974</v>
      </c>
      <c r="B180">
        <f t="shared" si="41"/>
        <v>0.30693127562476974</v>
      </c>
      <c r="C180" s="9">
        <f t="shared" si="42"/>
        <v>0.8050000000000006</v>
      </c>
      <c r="D180" s="9">
        <f t="shared" si="51"/>
        <v>3.6989981812024597</v>
      </c>
      <c r="E180" s="9">
        <f t="shared" si="51"/>
        <v>8.989040320984655</v>
      </c>
      <c r="F180" s="9">
        <f t="shared" si="44"/>
        <v>12.772874014758841</v>
      </c>
      <c r="G180" s="10">
        <f t="shared" si="52"/>
        <v>8.6666666666666607</v>
      </c>
      <c r="H180" s="5">
        <f t="shared" si="52"/>
        <v>7.5</v>
      </c>
      <c r="I180">
        <f t="shared" si="46"/>
        <v>9.2470299463851759</v>
      </c>
      <c r="J180">
        <f t="shared" si="47"/>
        <v>3.422029351849198</v>
      </c>
      <c r="K180">
        <f t="shared" si="47"/>
        <v>-8.5905342059982974</v>
      </c>
      <c r="L180">
        <f t="shared" si="48"/>
        <v>-0.93489572119396103</v>
      </c>
      <c r="M180">
        <f t="shared" si="49"/>
        <v>-29.827072827204642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0.28641592763665624</v>
      </c>
      <c r="B181">
        <f t="shared" si="41"/>
        <v>0.28641592763665624</v>
      </c>
      <c r="C181" s="9">
        <f t="shared" si="42"/>
        <v>0.81000000000000061</v>
      </c>
      <c r="D181" s="9">
        <f t="shared" ref="D181:E196" si="53">D180+$C$7*(J180+J181)/2</f>
        <v>3.7195135291905732</v>
      </c>
      <c r="E181" s="9">
        <f t="shared" si="53"/>
        <v>8.9369602284377763</v>
      </c>
      <c r="F181" s="9">
        <f t="shared" si="44"/>
        <v>12.778450557512809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9.4114821804923547</v>
      </c>
      <c r="J181">
        <f t="shared" si="47"/>
        <v>3.4164199775220343</v>
      </c>
      <c r="K181">
        <f t="shared" si="47"/>
        <v>-8.769496642961526</v>
      </c>
      <c r="L181">
        <f t="shared" si="48"/>
        <v>-0.94996248470480504</v>
      </c>
      <c r="M181">
        <f t="shared" si="49"/>
        <v>-29.735572384142152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0.26593450709624866</v>
      </c>
      <c r="B182">
        <f t="shared" si="41"/>
        <v>0.26593450709624866</v>
      </c>
      <c r="C182" s="9">
        <f t="shared" si="42"/>
        <v>0.81500000000000061</v>
      </c>
      <c r="D182" s="9">
        <f t="shared" si="53"/>
        <v>3.7399949497309808</v>
      </c>
      <c r="E182" s="9">
        <f t="shared" si="53"/>
        <v>8.8838080082770929</v>
      </c>
      <c r="F182" s="9">
        <f t="shared" si="44"/>
        <v>12.783406734573294</v>
      </c>
      <c r="G182" s="10">
        <f t="shared" si="54"/>
        <v>8.6666666666666607</v>
      </c>
      <c r="H182" s="5">
        <f t="shared" si="54"/>
        <v>7.5</v>
      </c>
      <c r="I182">
        <f t="shared" si="46"/>
        <v>9.5759128573396683</v>
      </c>
      <c r="J182">
        <f t="shared" si="47"/>
        <v>3.4107202026138053</v>
      </c>
      <c r="K182">
        <f t="shared" si="47"/>
        <v>-8.9479100772663784</v>
      </c>
      <c r="L182">
        <f t="shared" si="48"/>
        <v>-0.9649469919693846</v>
      </c>
      <c r="M182">
        <f t="shared" si="49"/>
        <v>-29.642493924874319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0.24548755492642149</v>
      </c>
      <c r="B183">
        <f t="shared" si="41"/>
        <v>0.24548755492642149</v>
      </c>
      <c r="C183" s="9">
        <f t="shared" si="42"/>
        <v>0.82000000000000062</v>
      </c>
      <c r="D183" s="9">
        <f t="shared" si="53"/>
        <v>3.760441901900808</v>
      </c>
      <c r="E183" s="9">
        <f t="shared" si="53"/>
        <v>8.8295869829228462</v>
      </c>
      <c r="F183" s="9">
        <f t="shared" si="44"/>
        <v>12.787745473771096</v>
      </c>
      <c r="G183" s="10">
        <f t="shared" si="54"/>
        <v>8.6666666666666607</v>
      </c>
      <c r="H183" s="5">
        <f t="shared" si="54"/>
        <v>7.5</v>
      </c>
      <c r="I183">
        <f t="shared" si="46"/>
        <v>9.7402843608751031</v>
      </c>
      <c r="J183">
        <f t="shared" si="47"/>
        <v>3.4049305206619889</v>
      </c>
      <c r="K183">
        <f t="shared" si="47"/>
        <v>-9.1257650408156241</v>
      </c>
      <c r="L183">
        <f t="shared" si="48"/>
        <v>-0.97984429433397269</v>
      </c>
      <c r="M183">
        <f t="shared" si="49"/>
        <v>-29.547858658080003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0.22507560899974743</v>
      </c>
      <c r="B184">
        <f t="shared" si="41"/>
        <v>0.22507560899974743</v>
      </c>
      <c r="C184" s="9">
        <f t="shared" si="42"/>
        <v>0.82500000000000062</v>
      </c>
      <c r="D184" s="9">
        <f t="shared" si="53"/>
        <v>3.780853847827482</v>
      </c>
      <c r="E184" s="9">
        <f t="shared" si="53"/>
        <v>8.7743005312221065</v>
      </c>
      <c r="F184" s="9">
        <f t="shared" si="44"/>
        <v>12.791469762714019</v>
      </c>
      <c r="G184" s="10">
        <f t="shared" si="54"/>
        <v>8.6666666666666607</v>
      </c>
      <c r="H184" s="5">
        <f t="shared" si="54"/>
        <v>7.5</v>
      </c>
      <c r="I184">
        <f t="shared" si="46"/>
        <v>9.9045611156842046</v>
      </c>
      <c r="J184">
        <f t="shared" si="47"/>
        <v>3.3990514548959849</v>
      </c>
      <c r="K184">
        <f t="shared" si="47"/>
        <v>-9.3030521927641043</v>
      </c>
      <c r="L184">
        <f t="shared" si="48"/>
        <v>-0.99464969282953897</v>
      </c>
      <c r="M184">
        <f t="shared" si="49"/>
        <v>-29.451688164272539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0.20469920396484254</v>
      </c>
      <c r="B185">
        <f t="shared" si="41"/>
        <v>0.20469920396484254</v>
      </c>
      <c r="C185" s="9">
        <f t="shared" si="42"/>
        <v>0.83000000000000063</v>
      </c>
      <c r="D185" s="9">
        <f t="shared" si="53"/>
        <v>3.8012302528623869</v>
      </c>
      <c r="E185" s="9">
        <f t="shared" si="53"/>
        <v>8.7179520876785652</v>
      </c>
      <c r="F185" s="9">
        <f t="shared" si="44"/>
        <v>12.794582648084891</v>
      </c>
      <c r="G185" s="10">
        <f t="shared" si="54"/>
        <v>8.6666666666666607</v>
      </c>
      <c r="H185" s="5">
        <f t="shared" si="54"/>
        <v>7.5</v>
      </c>
      <c r="I185">
        <f t="shared" si="46"/>
        <v>10.068709435666452</v>
      </c>
      <c r="J185">
        <f t="shared" si="47"/>
        <v>3.3930835567390076</v>
      </c>
      <c r="K185">
        <f t="shared" si="47"/>
        <v>-9.4797623217497389</v>
      </c>
      <c r="L185">
        <f t="shared" si="48"/>
        <v>-1.0093587224623495</v>
      </c>
      <c r="M185">
        <f t="shared" si="49"/>
        <v>-29.354004374686244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0.1843588710814128</v>
      </c>
      <c r="B186">
        <f t="shared" si="41"/>
        <v>0.1843588710814128</v>
      </c>
      <c r="C186" s="9">
        <f t="shared" si="42"/>
        <v>0.83500000000000063</v>
      </c>
      <c r="D186" s="9">
        <f t="shared" si="53"/>
        <v>3.8215705857458167</v>
      </c>
      <c r="E186" s="9">
        <f t="shared" si="53"/>
        <v>8.6605451416693224</v>
      </c>
      <c r="F186" s="9">
        <f t="shared" si="44"/>
        <v>12.797087234905959</v>
      </c>
      <c r="G186" s="10">
        <f t="shared" si="54"/>
        <v>8.6666666666666607</v>
      </c>
      <c r="H186" s="5">
        <f t="shared" si="54"/>
        <v>7.5</v>
      </c>
      <c r="I186">
        <f t="shared" si="46"/>
        <v>10.232697386497691</v>
      </c>
      <c r="J186">
        <f t="shared" si="47"/>
        <v>3.3870274044042334</v>
      </c>
      <c r="K186">
        <f t="shared" si="47"/>
        <v>-9.6558863479978569</v>
      </c>
      <c r="L186">
        <f t="shared" si="48"/>
        <v>-1.0239671379384736</v>
      </c>
      <c r="M186">
        <f t="shared" si="49"/>
        <v>-29.254829551257295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0.16405513806347027</v>
      </c>
      <c r="B187">
        <f t="shared" si="41"/>
        <v>0.16405513806347027</v>
      </c>
      <c r="C187" s="9">
        <f t="shared" si="42"/>
        <v>0.84000000000000064</v>
      </c>
      <c r="D187" s="9">
        <f t="shared" si="53"/>
        <v>3.8418743187637592</v>
      </c>
      <c r="E187" s="9">
        <f t="shared" si="53"/>
        <v>8.6020832366494133</v>
      </c>
      <c r="F187" s="9">
        <f t="shared" si="44"/>
        <v>12.798986685771755</v>
      </c>
      <c r="G187" s="10">
        <f t="shared" si="54"/>
        <v>8.6666666666666607</v>
      </c>
      <c r="H187" s="5">
        <f t="shared" si="54"/>
        <v>7.5</v>
      </c>
      <c r="I187">
        <f t="shared" si="46"/>
        <v>10.396494660512237</v>
      </c>
      <c r="J187">
        <f t="shared" si="47"/>
        <v>3.3808836015766026</v>
      </c>
      <c r="K187">
        <f t="shared" si="47"/>
        <v>-9.8314153253054002</v>
      </c>
      <c r="L187">
        <f t="shared" si="48"/>
        <v>-1.0384709006772856</v>
      </c>
      <c r="M187">
        <f t="shared" si="49"/>
        <v>-29.154186267565873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0.14378852893022298</v>
      </c>
      <c r="B188">
        <f t="shared" si="41"/>
        <v>0.14378852893022298</v>
      </c>
      <c r="C188" s="9">
        <f t="shared" si="42"/>
        <v>0.84500000000000064</v>
      </c>
      <c r="D188" s="9">
        <f t="shared" si="53"/>
        <v>3.8621409278970065</v>
      </c>
      <c r="E188" s="9">
        <f t="shared" si="53"/>
        <v>8.5425699693447648</v>
      </c>
      <c r="F188" s="9">
        <f t="shared" si="44"/>
        <v>12.800284220052408</v>
      </c>
      <c r="G188" s="10">
        <f t="shared" si="54"/>
        <v>8.6666666666666607</v>
      </c>
      <c r="H188" s="5">
        <f t="shared" si="54"/>
        <v>7.5</v>
      </c>
      <c r="I188">
        <f t="shared" si="46"/>
        <v>10.560072462779848</v>
      </c>
      <c r="J188">
        <f t="shared" si="47"/>
        <v>3.3746527761725389</v>
      </c>
      <c r="K188">
        <f t="shared" si="47"/>
        <v>-10.006340442910796</v>
      </c>
      <c r="L188">
        <f t="shared" si="48"/>
        <v>-1.0528661669841526</v>
      </c>
      <c r="M188">
        <f t="shared" si="49"/>
        <v>-29.052097390625484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0.12355956386419331</v>
      </c>
      <c r="B189">
        <f t="shared" si="41"/>
        <v>0.12355956386419331</v>
      </c>
      <c r="C189" s="9">
        <f t="shared" si="42"/>
        <v>0.85000000000000064</v>
      </c>
      <c r="D189" s="9">
        <f t="shared" si="53"/>
        <v>3.8823698929630361</v>
      </c>
      <c r="E189" s="9">
        <f t="shared" si="53"/>
        <v>8.4820089889342682</v>
      </c>
      <c r="F189" s="9">
        <f t="shared" si="44"/>
        <v>12.800983113069272</v>
      </c>
      <c r="G189" s="10">
        <f t="shared" si="54"/>
        <v>8.6666666666666607</v>
      </c>
      <c r="H189" s="5">
        <f t="shared" si="54"/>
        <v>7.5</v>
      </c>
      <c r="I189">
        <f t="shared" si="46"/>
        <v>10.723403407279518</v>
      </c>
      <c r="J189">
        <f t="shared" si="47"/>
        <v>3.3683355791706342</v>
      </c>
      <c r="K189">
        <f t="shared" si="47"/>
        <v>-10.180653027254548</v>
      </c>
      <c r="L189">
        <f t="shared" si="48"/>
        <v>-1.0671492772659985</v>
      </c>
      <c r="M189">
        <f t="shared" si="49"/>
        <v>-28.948586063421377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0.10336875907616028</v>
      </c>
      <c r="B190">
        <f t="shared" si="41"/>
        <v>0.10336875907616028</v>
      </c>
      <c r="C190" s="9">
        <f t="shared" si="42"/>
        <v>0.85500000000000065</v>
      </c>
      <c r="D190" s="9">
        <f t="shared" si="53"/>
        <v>3.9025606977510692</v>
      </c>
      <c r="E190" s="9">
        <f t="shared" si="53"/>
        <v>8.4204039962215997</v>
      </c>
      <c r="F190" s="9">
        <f t="shared" si="44"/>
        <v>12.801086695244631</v>
      </c>
      <c r="G190" s="10">
        <f t="shared" si="54"/>
        <v>8.6666666666666607</v>
      </c>
      <c r="H190" s="5">
        <f t="shared" si="54"/>
        <v>7.5</v>
      </c>
      <c r="I190">
        <f t="shared" si="46"/>
        <v>10.886461422185738</v>
      </c>
      <c r="J190">
        <f t="shared" si="47"/>
        <v>3.361932683507038</v>
      </c>
      <c r="K190">
        <f t="shared" si="47"/>
        <v>-10.354344543635076</v>
      </c>
      <c r="L190">
        <f t="shared" si="48"/>
        <v>-1.0813167461855566</v>
      </c>
      <c r="M190">
        <f t="shared" si="49"/>
        <v>-28.843675688113994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8.3216626676549499E-2</v>
      </c>
      <c r="B191">
        <f t="shared" si="41"/>
        <v>8.3216626676549499E-2</v>
      </c>
      <c r="C191" s="9">
        <f t="shared" si="42"/>
        <v>0.86000000000000065</v>
      </c>
      <c r="D191" s="9">
        <f t="shared" si="53"/>
        <v>3.92271283015068</v>
      </c>
      <c r="E191" s="9">
        <f t="shared" si="53"/>
        <v>8.3577587427974027</v>
      </c>
      <c r="F191" s="9">
        <f t="shared" si="44"/>
        <v>12.800598351227144</v>
      </c>
      <c r="G191" s="10">
        <f t="shared" si="54"/>
        <v>8.6666666666666607</v>
      </c>
      <c r="H191" s="5">
        <f t="shared" si="54"/>
        <v>7.5</v>
      </c>
      <c r="I191">
        <f t="shared" si="46"/>
        <v>11.04922166338438</v>
      </c>
      <c r="J191">
        <f t="shared" si="47"/>
        <v>3.3554447830299248</v>
      </c>
      <c r="K191">
        <f t="shared" si="47"/>
        <v>-10.527406597763759</v>
      </c>
      <c r="L191">
        <f t="shared" si="48"/>
        <v>-1.0953652536609251</v>
      </c>
      <c r="M191">
        <f t="shared" si="49"/>
        <v>-28.737389909835283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6.310367455293564E-2</v>
      </c>
      <c r="B192">
        <f t="shared" si="41"/>
        <v>6.310367455293564E-2</v>
      </c>
      <c r="C192" s="9">
        <f t="shared" si="42"/>
        <v>0.86500000000000066</v>
      </c>
      <c r="D192" s="9">
        <f t="shared" si="53"/>
        <v>3.9428257822742938</v>
      </c>
      <c r="E192" s="9">
        <f t="shared" si="53"/>
        <v>8.2940770301924438</v>
      </c>
      <c r="F192" s="9">
        <f t="shared" si="44"/>
        <v>12.799521518994538</v>
      </c>
      <c r="G192" s="10">
        <f t="shared" si="54"/>
        <v>8.6666666666666607</v>
      </c>
      <c r="H192" s="5">
        <f t="shared" si="54"/>
        <v>7.5</v>
      </c>
      <c r="I192">
        <f t="shared" si="46"/>
        <v>11.211660435426269</v>
      </c>
      <c r="J192">
        <f t="shared" si="47"/>
        <v>3.3488725915079591</v>
      </c>
      <c r="K192">
        <f t="shared" si="47"/>
        <v>-10.699830937222771</v>
      </c>
      <c r="L192">
        <f t="shared" si="48"/>
        <v>-1.109291636626728</v>
      </c>
      <c r="M192">
        <f t="shared" si="49"/>
        <v>-28.629752601015923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4.3030406253347309E-2</v>
      </c>
      <c r="B193">
        <f t="shared" si="41"/>
        <v>4.3030406253347309E-2</v>
      </c>
      <c r="C193" s="9">
        <f t="shared" si="42"/>
        <v>0.87000000000000066</v>
      </c>
      <c r="D193" s="9">
        <f t="shared" si="53"/>
        <v>3.9628990505738821</v>
      </c>
      <c r="E193" s="9">
        <f t="shared" si="53"/>
        <v>8.2293627090222881</v>
      </c>
      <c r="F193" s="9">
        <f t="shared" si="44"/>
        <v>12.797859688935084</v>
      </c>
      <c r="G193" s="10">
        <f t="shared" si="54"/>
        <v>8.6666666666666607</v>
      </c>
      <c r="H193" s="5">
        <f t="shared" si="54"/>
        <v>7.5</v>
      </c>
      <c r="I193">
        <f t="shared" si="46"/>
        <v>11.373755119207651</v>
      </c>
      <c r="J193">
        <f t="shared" si="47"/>
        <v>3.3422168416881988</v>
      </c>
      <c r="K193">
        <f t="shared" si="47"/>
        <v>-10.871609452828867</v>
      </c>
      <c r="L193">
        <f t="shared" si="48"/>
        <v>-1.1230928814818213</v>
      </c>
      <c r="M193">
        <f t="shared" si="49"/>
        <v>-28.520787846190366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2.2997320875084881E-2</v>
      </c>
      <c r="B194">
        <f t="shared" si="41"/>
        <v>2.2997320875084881E-2</v>
      </c>
      <c r="C194" s="9">
        <f t="shared" si="42"/>
        <v>0.87500000000000067</v>
      </c>
      <c r="D194" s="9">
        <f t="shared" si="53"/>
        <v>3.9829321359521446</v>
      </c>
      <c r="E194" s="9">
        <f t="shared" si="53"/>
        <v>8.1636196781240837</v>
      </c>
      <c r="F194" s="9">
        <f t="shared" si="44"/>
        <v>12.795616402909264</v>
      </c>
      <c r="G194" s="10">
        <f t="shared" si="54"/>
        <v>8.6666666666666607</v>
      </c>
      <c r="H194" s="5">
        <f t="shared" si="54"/>
        <v>7.5</v>
      </c>
      <c r="I194">
        <f t="shared" si="46"/>
        <v>11.53548410573929</v>
      </c>
      <c r="J194">
        <f t="shared" si="47"/>
        <v>3.3354782843993078</v>
      </c>
      <c r="K194">
        <f t="shared" si="47"/>
        <v>-11.042734179906009</v>
      </c>
      <c r="L194">
        <f t="shared" si="48"/>
        <v>-1.1367661171561976</v>
      </c>
      <c r="M194">
        <f t="shared" si="49"/>
        <v>-28.410519927234219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3.0049129587981227E-3</v>
      </c>
      <c r="B195">
        <f t="shared" si="41"/>
        <v>3.0049129587981227E-3</v>
      </c>
      <c r="C195" s="9">
        <f t="shared" si="42"/>
        <v>0.88000000000000067</v>
      </c>
      <c r="D195" s="9">
        <f t="shared" si="53"/>
        <v>4.0029245438684313</v>
      </c>
      <c r="E195" s="9">
        <f t="shared" si="53"/>
        <v>8.0968518836859573</v>
      </c>
      <c r="F195" s="9">
        <f t="shared" si="44"/>
        <v>12.792795253292891</v>
      </c>
      <c r="G195" s="10">
        <f t="shared" si="54"/>
        <v>8.6666666666666607</v>
      </c>
      <c r="H195" s="5">
        <f t="shared" si="54"/>
        <v>7.5</v>
      </c>
      <c r="I195">
        <f t="shared" si="46"/>
        <v>11.696826735430783</v>
      </c>
      <c r="J195">
        <f t="shared" si="47"/>
        <v>3.3286576876963707</v>
      </c>
      <c r="K195">
        <f t="shared" si="47"/>
        <v>-11.213197299469416</v>
      </c>
      <c r="L195">
        <f t="shared" si="48"/>
        <v>-1.1503086087366596</v>
      </c>
      <c r="M195">
        <f t="shared" si="49"/>
        <v>-28.298973308995027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1.6946327612422429E-2</v>
      </c>
      <c r="C196" s="9">
        <f t="shared" si="42"/>
        <v>0.88500000000000068</v>
      </c>
      <c r="D196" s="9">
        <f t="shared" si="53"/>
        <v>4.0228757844396519</v>
      </c>
      <c r="E196" s="9">
        <f t="shared" si="53"/>
        <v>8.0290633183695785</v>
      </c>
      <c r="F196" s="9">
        <f t="shared" si="44"/>
        <v>12.789399882003064</v>
      </c>
      <c r="G196" s="10">
        <f t="shared" si="54"/>
        <v>8.6666666666666607</v>
      </c>
      <c r="H196" s="5">
        <f t="shared" si="54"/>
        <v>7.5</v>
      </c>
      <c r="I196">
        <f t="shared" si="46"/>
        <v>11.857763242374455</v>
      </c>
      <c r="J196">
        <f t="shared" si="47"/>
        <v>3.321755836043951</v>
      </c>
      <c r="K196">
        <f t="shared" si="47"/>
        <v>-11.382991139323385</v>
      </c>
      <c r="L196">
        <f t="shared" si="48"/>
        <v>-1.1637177515969677</v>
      </c>
      <c r="M196">
        <f t="shared" si="49"/>
        <v>-28.18617262528312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3.6855915709157472E-2</v>
      </c>
      <c r="C197" s="9">
        <f t="shared" si="42"/>
        <v>0.89000000000000068</v>
      </c>
      <c r="D197" s="9">
        <f t="shared" ref="D197:E212" si="55">D196+$C$7*(J196+J197)/2</f>
        <v>4.0427853725363869</v>
      </c>
      <c r="E197" s="9">
        <f t="shared" si="55"/>
        <v>7.9602580204263829</v>
      </c>
      <c r="F197" s="9">
        <f t="shared" si="44"/>
        <v>12.785433979508078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12.018274703165105</v>
      </c>
      <c r="J197">
        <f t="shared" si="47"/>
        <v>3.314773529534369</v>
      </c>
      <c r="K197">
        <f t="shared" si="47"/>
        <v>-11.552108175075084</v>
      </c>
      <c r="L197">
        <f t="shared" si="48"/>
        <v>-1.176991065983696</v>
      </c>
      <c r="M197">
        <f t="shared" si="49"/>
        <v>-28.072142665194221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5.6723371047175952E-2</v>
      </c>
      <c r="C198" s="9">
        <f t="shared" si="42"/>
        <v>0.89500000000000068</v>
      </c>
      <c r="D198" s="9">
        <f t="shared" si="55"/>
        <v>4.0626528278744054</v>
      </c>
      <c r="E198" s="9">
        <f t="shared" si="55"/>
        <v>7.8904400728079587</v>
      </c>
      <c r="F198" s="9">
        <f t="shared" si="44"/>
        <v>12.780901283822526</v>
      </c>
      <c r="G198" s="10">
        <f t="shared" si="56"/>
        <v>8.6666666666666607</v>
      </c>
      <c r="H198" s="5">
        <f t="shared" si="56"/>
        <v>7.5</v>
      </c>
      <c r="I198">
        <f t="shared" si="46"/>
        <v>12.178342989837981</v>
      </c>
      <c r="J198">
        <f t="shared" si="47"/>
        <v>3.3077115831384667</v>
      </c>
      <c r="K198">
        <f t="shared" si="47"/>
        <v>-11.720541031066249</v>
      </c>
      <c r="L198">
        <f t="shared" si="48"/>
        <v>-1.1901261920139465</v>
      </c>
      <c r="M198">
        <f t="shared" si="49"/>
        <v>-27.956908359739487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7.6548218274550273E-2</v>
      </c>
      <c r="C199" s="9">
        <f t="shared" si="42"/>
        <v>0.90000000000000069</v>
      </c>
      <c r="D199" s="9">
        <f t="shared" si="55"/>
        <v>4.0824776751017797</v>
      </c>
      <c r="E199" s="9">
        <f t="shared" si="55"/>
        <v>7.8196136022710858</v>
      </c>
      <c r="F199" s="9">
        <f t="shared" si="44"/>
        <v>12.775805579488654</v>
      </c>
      <c r="G199" s="10">
        <f t="shared" si="56"/>
        <v>8.6666666666666607</v>
      </c>
      <c r="H199" s="5">
        <f t="shared" si="56"/>
        <v>7.5</v>
      </c>
      <c r="I199">
        <f t="shared" si="46"/>
        <v>12.337950726548804</v>
      </c>
      <c r="J199">
        <f t="shared" si="47"/>
        <v>3.3005708259863829</v>
      </c>
      <c r="K199">
        <f t="shared" si="47"/>
        <v>-11.888282481224685</v>
      </c>
      <c r="L199">
        <f t="shared" si="48"/>
        <v>-1.2031208850454647</v>
      </c>
      <c r="M199">
        <f t="shared" si="49"/>
        <v>-27.8404947687626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9.6329987054537547E-2</v>
      </c>
      <c r="C200" s="9">
        <f t="shared" si="42"/>
        <v>0.90500000000000069</v>
      </c>
      <c r="D200" s="9">
        <f t="shared" si="55"/>
        <v>4.102259443881767</v>
      </c>
      <c r="E200" s="9">
        <f t="shared" si="55"/>
        <v>7.7477827784778999</v>
      </c>
      <c r="F200" s="9">
        <f t="shared" si="44"/>
        <v>12.770150696545098</v>
      </c>
      <c r="G200" s="10">
        <f t="shared" si="56"/>
        <v>8.6666666666666607</v>
      </c>
      <c r="H200" s="5">
        <f t="shared" si="56"/>
        <v>7.5</v>
      </c>
      <c r="I200">
        <f t="shared" si="46"/>
        <v>12.497081249656725</v>
      </c>
      <c r="J200">
        <f t="shared" si="47"/>
        <v>3.2933521006761102</v>
      </c>
      <c r="K200">
        <f t="shared" si="47"/>
        <v>-12.055325449837261</v>
      </c>
      <c r="L200">
        <f t="shared" si="48"/>
        <v>-1.2159730113836609</v>
      </c>
      <c r="M200">
        <f t="shared" si="49"/>
        <v>-27.722927068126335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0.11606821214438945</v>
      </c>
      <c r="C201" s="9">
        <f t="shared" si="42"/>
        <v>0.9100000000000007</v>
      </c>
      <c r="D201" s="9">
        <f t="shared" si="55"/>
        <v>4.1219976689716189</v>
      </c>
      <c r="E201" s="9">
        <f t="shared" si="55"/>
        <v>7.6749518130916501</v>
      </c>
      <c r="F201" s="9">
        <f t="shared" si="44"/>
        <v>12.763940509484001</v>
      </c>
      <c r="G201" s="10">
        <f t="shared" si="56"/>
        <v>8.6666666666666607</v>
      </c>
      <c r="H201" s="5">
        <f t="shared" si="56"/>
        <v>7.5</v>
      </c>
      <c r="I201">
        <f t="shared" si="46"/>
        <v>12.65571857090408</v>
      </c>
      <c r="J201">
        <f t="shared" si="47"/>
        <v>3.2860562626078083</v>
      </c>
      <c r="K201">
        <f t="shared" si="47"/>
        <v>-12.221663012246019</v>
      </c>
      <c r="L201">
        <f t="shared" si="48"/>
        <v>-1.2286805442935398</v>
      </c>
      <c r="M201">
        <f t="shared" si="49"/>
        <v>-27.604230537154109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0.13576243347023897</v>
      </c>
      <c r="C202" s="9">
        <f t="shared" si="42"/>
        <v>0.9150000000000007</v>
      </c>
      <c r="D202" s="9">
        <f t="shared" si="55"/>
        <v>4.1416918902974684</v>
      </c>
      <c r="E202" s="9">
        <f t="shared" si="55"/>
        <v>7.601124958868505</v>
      </c>
      <c r="F202" s="9">
        <f t="shared" si="44"/>
        <v>12.757178936197455</v>
      </c>
      <c r="G202" s="10">
        <f t="shared" si="56"/>
        <v>8.6666666666666607</v>
      </c>
      <c r="H202" s="5">
        <f t="shared" si="56"/>
        <v>7.5</v>
      </c>
      <c r="I202">
        <f t="shared" si="46"/>
        <v>12.813847343416706</v>
      </c>
      <c r="J202">
        <f t="shared" si="47"/>
        <v>3.2786841793420471</v>
      </c>
      <c r="K202">
        <f t="shared" si="47"/>
        <v>-12.387288395468943</v>
      </c>
      <c r="L202">
        <f t="shared" si="48"/>
        <v>-1.2412415602877322</v>
      </c>
      <c r="M202">
        <f t="shared" si="49"/>
        <v>-27.484430546314009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0.15541219619820623</v>
      </c>
      <c r="C203" s="9">
        <f t="shared" si="42"/>
        <v>0.92000000000000071</v>
      </c>
      <c r="D203" s="9">
        <f t="shared" si="55"/>
        <v>4.1613416530254357</v>
      </c>
      <c r="E203" s="9">
        <f t="shared" si="55"/>
        <v>7.5263065087458578</v>
      </c>
      <c r="F203" s="9">
        <f t="shared" si="44"/>
        <v>12.749869936914379</v>
      </c>
      <c r="G203" s="10">
        <f t="shared" si="56"/>
        <v>8.6666666666666607</v>
      </c>
      <c r="H203" s="5">
        <f t="shared" si="56"/>
        <v>7.5</v>
      </c>
      <c r="I203">
        <f t="shared" si="46"/>
        <v>12.971452830275004</v>
      </c>
      <c r="J203">
        <f t="shared" si="47"/>
        <v>3.2712367299803207</v>
      </c>
      <c r="K203">
        <f t="shared" si="47"/>
        <v>-12.552194978746828</v>
      </c>
      <c r="L203">
        <f t="shared" si="48"/>
        <v>-1.2536542356646279</v>
      </c>
      <c r="M203">
        <f t="shared" si="49"/>
        <v>-27.363552545135153</v>
      </c>
      <c r="S203">
        <f t="shared" si="38"/>
        <v>1</v>
      </c>
      <c r="T203" t="b">
        <f t="shared" si="39"/>
        <v>0</v>
      </c>
      <c r="U203" t="b">
        <f t="shared" si="40"/>
        <v>1</v>
      </c>
    </row>
    <row r="204" spans="1:21" x14ac:dyDescent="0.2">
      <c r="A204">
        <f t="shared" si="50"/>
        <v>100</v>
      </c>
      <c r="B204">
        <f t="shared" si="41"/>
        <v>0.17501705080184582</v>
      </c>
      <c r="C204" s="9">
        <f t="shared" si="42"/>
        <v>0.92500000000000071</v>
      </c>
      <c r="D204" s="9">
        <f t="shared" si="55"/>
        <v>4.1809465076290753</v>
      </c>
      <c r="E204" s="9">
        <f t="shared" si="55"/>
        <v>7.4505007949275646</v>
      </c>
      <c r="F204" s="9">
        <f t="shared" si="44"/>
        <v>12.742017513128562</v>
      </c>
      <c r="G204" s="10">
        <f t="shared" si="56"/>
        <v>8.6666666666666607</v>
      </c>
      <c r="H204" s="5">
        <f t="shared" si="56"/>
        <v>7.5</v>
      </c>
      <c r="I204">
        <f t="shared" si="46"/>
        <v>13.128520875429922</v>
      </c>
      <c r="J204">
        <f t="shared" si="47"/>
        <v>3.2637148045663329</v>
      </c>
      <c r="K204">
        <f t="shared" si="47"/>
        <v>-12.716376294017639</v>
      </c>
      <c r="L204">
        <f t="shared" si="48"/>
        <v>-1.2659168432731662</v>
      </c>
      <c r="M204">
        <f t="shared" si="49"/>
        <v>-27.241622050347765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0.19457655312606459</v>
      </c>
      <c r="C205" s="9">
        <f t="shared" si="42"/>
        <v>0.93000000000000071</v>
      </c>
      <c r="D205" s="9">
        <f t="shared" si="55"/>
        <v>4.200506009953294</v>
      </c>
      <c r="E205" s="9">
        <f t="shared" si="55"/>
        <v>7.3737121879665528</v>
      </c>
      <c r="F205" s="9">
        <f t="shared" si="44"/>
        <v>12.733625706518893</v>
      </c>
      <c r="G205" s="10">
        <f t="shared" si="56"/>
        <v>8.6666666666666607</v>
      </c>
      <c r="H205" s="5">
        <f t="shared" si="56"/>
        <v>7.5</v>
      </c>
      <c r="I205">
        <f t="shared" si="46"/>
        <v>13.2850378767594</v>
      </c>
      <c r="J205">
        <f t="shared" si="47"/>
        <v>3.256119303506694</v>
      </c>
      <c r="K205">
        <f t="shared" si="47"/>
        <v>-12.879826026319726</v>
      </c>
      <c r="L205">
        <f t="shared" si="48"/>
        <v>-1.2780277494831165</v>
      </c>
      <c r="M205">
        <f t="shared" si="49"/>
        <v>-27.11866463423992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0.2140902644476137</v>
      </c>
      <c r="C206" s="9">
        <f t="shared" si="42"/>
        <v>0.93500000000000072</v>
      </c>
      <c r="D206" s="9">
        <f t="shared" si="55"/>
        <v>4.2200197212748431</v>
      </c>
      <c r="E206" s="9">
        <f t="shared" si="55"/>
        <v>7.2959450958452186</v>
      </c>
      <c r="F206" s="9">
        <f t="shared" si="44"/>
        <v>12.724698597862663</v>
      </c>
      <c r="G206" s="10">
        <f t="shared" si="56"/>
        <v>8.6666666666666607</v>
      </c>
      <c r="H206" s="5">
        <f t="shared" si="56"/>
        <v>7.5</v>
      </c>
      <c r="I206">
        <f t="shared" si="46"/>
        <v>13.440990761080087</v>
      </c>
      <c r="J206">
        <f t="shared" si="47"/>
        <v>3.2484511370097953</v>
      </c>
      <c r="K206">
        <f t="shared" si="47"/>
        <v>-13.042538014125165</v>
      </c>
      <c r="L206">
        <f t="shared" si="48"/>
        <v>-1.2899854113417304</v>
      </c>
      <c r="M206">
        <f t="shared" si="49"/>
        <v>-26.994705913225292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0.23355775153226865</v>
      </c>
      <c r="C207" s="9">
        <f t="shared" si="42"/>
        <v>0.94000000000000072</v>
      </c>
      <c r="D207" s="9">
        <f t="shared" si="55"/>
        <v>4.2394872083594981</v>
      </c>
      <c r="E207" s="9">
        <f t="shared" si="55"/>
        <v>7.2172039630540299</v>
      </c>
      <c r="F207" s="9">
        <f t="shared" si="44"/>
        <v>12.715240305942601</v>
      </c>
      <c r="G207" s="10">
        <f t="shared" si="56"/>
        <v>8.6666666666666607</v>
      </c>
      <c r="H207" s="5">
        <f t="shared" si="56"/>
        <v>7.5</v>
      </c>
      <c r="I207">
        <f t="shared" si="46"/>
        <v>13.596366960946428</v>
      </c>
      <c r="J207">
        <f t="shared" si="47"/>
        <v>3.2407112245417449</v>
      </c>
      <c r="K207">
        <f t="shared" si="47"/>
        <v>-13.204506249604517</v>
      </c>
      <c r="L207">
        <f t="shared" si="48"/>
        <v>-1.3017883738994884</v>
      </c>
      <c r="M207">
        <f t="shared" si="49"/>
        <v>-26.869771536617247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0.25297858668878881</v>
      </c>
      <c r="C208" s="9">
        <f t="shared" si="42"/>
        <v>0.94500000000000073</v>
      </c>
      <c r="D208" s="9">
        <f t="shared" si="55"/>
        <v>4.2589080435160183</v>
      </c>
      <c r="E208" s="9">
        <f t="shared" si="55"/>
        <v>7.1374932696687434</v>
      </c>
      <c r="F208" s="9">
        <f t="shared" si="44"/>
        <v>12.705254986448708</v>
      </c>
      <c r="G208" s="10">
        <f t="shared" si="56"/>
        <v>8.6666666666666607</v>
      </c>
      <c r="H208" s="5">
        <f t="shared" si="56"/>
        <v>7.5</v>
      </c>
      <c r="I208">
        <f t="shared" si="46"/>
        <v>13.751154393084795</v>
      </c>
      <c r="J208">
        <f t="shared" si="47"/>
        <v>3.2329004942983479</v>
      </c>
      <c r="K208">
        <f t="shared" si="47"/>
        <v>-13.365724878824221</v>
      </c>
      <c r="L208">
        <f t="shared" si="48"/>
        <v>-1.313435267689322</v>
      </c>
      <c r="M208">
        <f t="shared" si="49"/>
        <v>-26.743887175605639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0.27235234781976025</v>
      </c>
      <c r="C209" s="9">
        <f t="shared" si="42"/>
        <v>0.95000000000000073</v>
      </c>
      <c r="D209" s="9">
        <f t="shared" si="55"/>
        <v>4.2782818046469897</v>
      </c>
      <c r="E209" s="9">
        <f t="shared" si="55"/>
        <v>7.0568175304266374</v>
      </c>
      <c r="F209" s="9">
        <f t="shared" si="44"/>
        <v>12.694746830875435</v>
      </c>
      <c r="G209" s="10">
        <f t="shared" si="56"/>
        <v>8.6666666666666607</v>
      </c>
      <c r="H209" s="5">
        <f t="shared" si="56"/>
        <v>7.5</v>
      </c>
      <c r="I209">
        <f t="shared" si="46"/>
        <v>13.90534143832433</v>
      </c>
      <c r="J209">
        <f t="shared" si="47"/>
        <v>3.2250198826922118</v>
      </c>
      <c r="K209">
        <f t="shared" si="47"/>
        <v>-13.526188201877854</v>
      </c>
      <c r="L209">
        <f t="shared" si="48"/>
        <v>-1.3249248063451888</v>
      </c>
      <c r="M209">
        <f t="shared" si="49"/>
        <v>-26.617078512433487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0.29167861846939935</v>
      </c>
      <c r="C210" s="9">
        <f t="shared" si="42"/>
        <v>0.95500000000000074</v>
      </c>
      <c r="D210" s="9">
        <f t="shared" si="55"/>
        <v>4.2976080752966288</v>
      </c>
      <c r="E210" s="9">
        <f t="shared" si="55"/>
        <v>6.9751812938021462</v>
      </c>
      <c r="F210" s="9">
        <f t="shared" si="44"/>
        <v>12.68372006541513</v>
      </c>
      <c r="G210" s="10">
        <f t="shared" si="56"/>
        <v>8.6666666666666607</v>
      </c>
      <c r="H210" s="5">
        <f t="shared" si="56"/>
        <v>7.5</v>
      </c>
      <c r="I210">
        <f t="shared" si="46"/>
        <v>14.05891692289884</v>
      </c>
      <c r="J210">
        <f t="shared" si="47"/>
        <v>3.2170703338541409</v>
      </c>
      <c r="K210">
        <f t="shared" si="47"/>
        <v>-13.685890672952455</v>
      </c>
      <c r="L210">
        <f t="shared" si="48"/>
        <v>-1.3362557843472149</v>
      </c>
      <c r="M210">
        <f t="shared" si="49"/>
        <v>-26.489371229771358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0.31095698786840575</v>
      </c>
      <c r="C211" s="9">
        <f t="shared" si="42"/>
        <v>0.96000000000000074</v>
      </c>
      <c r="D211" s="9">
        <f t="shared" si="55"/>
        <v>4.3168864446956352</v>
      </c>
      <c r="E211" s="9">
        <f t="shared" si="55"/>
        <v>6.8925891410822953</v>
      </c>
      <c r="F211" s="9">
        <f t="shared" si="44"/>
        <v>12.672178949848405</v>
      </c>
      <c r="G211" s="10">
        <f t="shared" si="56"/>
        <v>8.6666666666666607</v>
      </c>
      <c r="H211" s="5">
        <f t="shared" si="56"/>
        <v>7.5</v>
      </c>
      <c r="I211">
        <f t="shared" si="46"/>
        <v>14.211870101005399</v>
      </c>
      <c r="J211">
        <f t="shared" si="47"/>
        <v>3.2090527991480577</v>
      </c>
      <c r="K211">
        <f t="shared" si="47"/>
        <v>-13.844826900331084</v>
      </c>
      <c r="L211">
        <f t="shared" si="48"/>
        <v>-1.3474270748818395</v>
      </c>
      <c r="M211">
        <f t="shared" si="49"/>
        <v>-26.360791000287985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0.33018705097594658</v>
      </c>
      <c r="C212" s="9">
        <f t="shared" si="42"/>
        <v>0.96500000000000075</v>
      </c>
      <c r="D212" s="9">
        <f t="shared" si="55"/>
        <v>4.336116507803176</v>
      </c>
      <c r="E212" s="9">
        <f t="shared" si="55"/>
        <v>6.8090456854423032</v>
      </c>
      <c r="F212" s="9">
        <f t="shared" si="44"/>
        <v>12.660127776432198</v>
      </c>
      <c r="G212" s="10">
        <f t="shared" si="56"/>
        <v>8.6666666666666607</v>
      </c>
      <c r="H212" s="5">
        <f t="shared" si="56"/>
        <v>7.5</v>
      </c>
      <c r="I212">
        <f t="shared" si="46"/>
        <v>14.364190638515661</v>
      </c>
      <c r="J212">
        <f t="shared" si="47"/>
        <v>3.2009682366987668</v>
      </c>
      <c r="K212">
        <f t="shared" si="47"/>
        <v>-14.002991646332811</v>
      </c>
      <c r="L212">
        <f t="shared" si="48"/>
        <v>-1.3584376278064847</v>
      </c>
      <c r="M212">
        <f t="shared" si="49"/>
        <v>-26.231363476416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0.34936840851883844</v>
      </c>
      <c r="C213" s="9">
        <f t="shared" ref="C213:C276" si="61">C212+_dt</f>
        <v>0.97000000000000075</v>
      </c>
      <c r="D213" s="9">
        <f t="shared" ref="D213:E228" si="62">D212+$C$7*(J212+J213)/2</f>
        <v>4.3552978653460679</v>
      </c>
      <c r="E213" s="9">
        <f t="shared" si="62"/>
        <v>6.7245555710217308</v>
      </c>
      <c r="F213" s="9">
        <f t="shared" ref="F213:F276" si="63">$O$1*D213^2+$O$2*D213+$O$3</f>
        <v>12.647570868786154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14.515868597745143</v>
      </c>
      <c r="J213">
        <f t="shared" ref="J213:K276" si="66">J212+L212*$C$7</f>
        <v>3.192817610931928</v>
      </c>
      <c r="K213">
        <f t="shared" si="66"/>
        <v>-14.160379827191306</v>
      </c>
      <c r="L213">
        <f t="shared" ref="L213:L276" si="67">-$C$15*I213*J213</f>
        <v>-1.36928646770927</v>
      </c>
      <c r="M213">
        <f t="shared" ref="M213:M276" si="68">-$C$6-$C$15*I213*K213</f>
        <v>-26.101114280312149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0.36850066702801154</v>
      </c>
      <c r="C214" s="9">
        <f t="shared" si="61"/>
        <v>0.97500000000000075</v>
      </c>
      <c r="D214" s="9">
        <f t="shared" si="62"/>
        <v>4.374430123855241</v>
      </c>
      <c r="E214" s="9">
        <f t="shared" si="62"/>
        <v>6.6391234720015371</v>
      </c>
      <c r="F214" s="9">
        <f t="shared" si="63"/>
        <v>12.634512580778097</v>
      </c>
      <c r="G214" s="10">
        <f t="shared" si="64"/>
        <v>8.6666666666666607</v>
      </c>
      <c r="H214" s="5">
        <f t="shared" si="64"/>
        <v>7.5</v>
      </c>
      <c r="I214">
        <f t="shared" si="65"/>
        <v>14.666894423194124</v>
      </c>
      <c r="J214">
        <f t="shared" si="66"/>
        <v>3.1846018921256722</v>
      </c>
      <c r="K214">
        <f t="shared" si="66"/>
        <v>-14.316986512873179</v>
      </c>
      <c r="L214">
        <f t="shared" si="67"/>
        <v>-1.3799726920551745</v>
      </c>
      <c r="M214">
        <f t="shared" si="68"/>
        <v>-25.970068994011775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0.38758343887230851</v>
      </c>
      <c r="C215" s="9">
        <f t="shared" si="61"/>
        <v>0.98000000000000076</v>
      </c>
      <c r="D215" s="9">
        <f t="shared" si="62"/>
        <v>4.393512895699538</v>
      </c>
      <c r="E215" s="9">
        <f t="shared" si="62"/>
        <v>6.5527540916824059</v>
      </c>
      <c r="F215" s="9">
        <f t="shared" si="63"/>
        <v>12.620957295409138</v>
      </c>
      <c r="G215" s="10">
        <f t="shared" si="64"/>
        <v>8.6666666666666607</v>
      </c>
      <c r="H215" s="5">
        <f t="shared" si="64"/>
        <v>7.5</v>
      </c>
      <c r="I215">
        <f t="shared" si="65"/>
        <v>14.817258928181385</v>
      </c>
      <c r="J215">
        <f t="shared" si="66"/>
        <v>3.1763220559733414</v>
      </c>
      <c r="K215">
        <f t="shared" si="66"/>
        <v>-14.472806926837249</v>
      </c>
      <c r="L215">
        <f t="shared" si="67"/>
        <v>-1.3904954694108682</v>
      </c>
      <c r="M215">
        <f t="shared" si="68"/>
        <v>-25.838253149777479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0.40661634228969934</v>
      </c>
      <c r="C216" s="9">
        <f t="shared" si="61"/>
        <v>0.98500000000000076</v>
      </c>
      <c r="D216" s="9">
        <f t="shared" si="62"/>
        <v>4.4125457991169288</v>
      </c>
      <c r="E216" s="9">
        <f t="shared" si="62"/>
        <v>6.4654521615646861</v>
      </c>
      <c r="F216" s="9">
        <f t="shared" si="63"/>
        <v>12.606909423699161</v>
      </c>
      <c r="G216" s="10">
        <f t="shared" si="64"/>
        <v>8.6666666666666607</v>
      </c>
      <c r="H216" s="5">
        <f t="shared" si="64"/>
        <v>7.5</v>
      </c>
      <c r="I216">
        <f t="shared" si="65"/>
        <v>14.966953282298952</v>
      </c>
      <c r="J216">
        <f t="shared" si="66"/>
        <v>3.1679790831568764</v>
      </c>
      <c r="K216">
        <f t="shared" si="66"/>
        <v>-14.627836445735914</v>
      </c>
      <c r="L216">
        <f t="shared" si="67"/>
        <v>-1.4008540377411549</v>
      </c>
      <c r="M216">
        <f t="shared" si="68"/>
        <v>-25.705692220642209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0.42559900141596163</v>
      </c>
      <c r="C217" s="9">
        <f t="shared" si="61"/>
        <v>0.99000000000000077</v>
      </c>
      <c r="D217" s="9">
        <f t="shared" si="62"/>
        <v>4.4315284582431911</v>
      </c>
      <c r="E217" s="9">
        <f t="shared" si="62"/>
        <v>6.3772224404302991</v>
      </c>
      <c r="F217" s="9">
        <f t="shared" si="63"/>
        <v>12.592373403573237</v>
      </c>
      <c r="G217" s="10">
        <f t="shared" si="64"/>
        <v>8.6666666666666607</v>
      </c>
      <c r="H217" s="5">
        <f t="shared" si="64"/>
        <v>7.5</v>
      </c>
      <c r="I217">
        <f t="shared" si="65"/>
        <v>15.115968999622172</v>
      </c>
      <c r="J217">
        <f t="shared" si="66"/>
        <v>3.1595739589304292</v>
      </c>
      <c r="K217">
        <f t="shared" si="66"/>
        <v>-14.782070599059768</v>
      </c>
      <c r="L217">
        <f t="shared" si="67"/>
        <v>-1.4110477027706461</v>
      </c>
      <c r="M217">
        <f t="shared" si="68"/>
        <v>-25.572411611147199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0.44453104631089424</v>
      </c>
      <c r="C218" s="9">
        <f t="shared" si="61"/>
        <v>0.99500000000000077</v>
      </c>
      <c r="D218" s="9">
        <f t="shared" si="62"/>
        <v>4.4504605031381237</v>
      </c>
      <c r="E218" s="9">
        <f t="shared" si="62"/>
        <v>6.2880697134269399</v>
      </c>
      <c r="F218" s="9">
        <f t="shared" si="63"/>
        <v>12.577353698749587</v>
      </c>
      <c r="G218" s="10">
        <f t="shared" si="64"/>
        <v>8.6666666666666607</v>
      </c>
      <c r="H218" s="5">
        <f t="shared" si="64"/>
        <v>7.5</v>
      </c>
      <c r="I218">
        <f t="shared" si="65"/>
        <v>15.264297927615122</v>
      </c>
      <c r="J218">
        <f t="shared" si="66"/>
        <v>3.1511076727138052</v>
      </c>
      <c r="K218">
        <f t="shared" si="66"/>
        <v>-14.935505068726652</v>
      </c>
      <c r="L218">
        <f t="shared" si="67"/>
        <v>-1.4210758364048686</v>
      </c>
      <c r="M218">
        <f t="shared" si="68"/>
        <v>-25.438436648275214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0.46341211298212137</v>
      </c>
      <c r="C219" s="9">
        <f t="shared" si="61"/>
        <v>1.0000000000000007</v>
      </c>
      <c r="D219" s="9">
        <f t="shared" si="62"/>
        <v>4.4693415698093508</v>
      </c>
      <c r="E219" s="9">
        <f t="shared" si="62"/>
        <v>6.1979987911549106</v>
      </c>
      <c r="F219" s="9">
        <f t="shared" si="63"/>
        <v>12.561854797629692</v>
      </c>
      <c r="G219" s="10">
        <f t="shared" si="64"/>
        <v>8.6666666666666607</v>
      </c>
      <c r="H219" s="5">
        <f t="shared" si="64"/>
        <v>7.5</v>
      </c>
      <c r="I219">
        <f t="shared" si="65"/>
        <v>15.411932236676513</v>
      </c>
      <c r="J219">
        <f t="shared" si="66"/>
        <v>3.1425812176953758</v>
      </c>
      <c r="K219">
        <f t="shared" si="66"/>
        <v>-15.088135688616303</v>
      </c>
      <c r="L219">
        <f t="shared" si="67"/>
        <v>-1.4309378752055708</v>
      </c>
      <c r="M219">
        <f t="shared" si="68"/>
        <v>-25.303792572579809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0.4822418434065403</v>
      </c>
      <c r="C220" s="9">
        <f t="shared" si="61"/>
        <v>1.0050000000000006</v>
      </c>
      <c r="D220" s="9">
        <f t="shared" si="62"/>
        <v>4.4881713002337698</v>
      </c>
      <c r="E220" s="9">
        <f t="shared" si="62"/>
        <v>6.1070145087569063</v>
      </c>
      <c r="F220" s="9">
        <f t="shared" si="63"/>
        <v>12.545881212191112</v>
      </c>
      <c r="G220" s="10">
        <f t="shared" si="64"/>
        <v>8.6666666666666607</v>
      </c>
      <c r="H220" s="5">
        <f t="shared" si="64"/>
        <v>7.5</v>
      </c>
      <c r="I220">
        <f t="shared" si="65"/>
        <v>15.558864410275852</v>
      </c>
      <c r="J220">
        <f t="shared" si="66"/>
        <v>3.1339955904441426</v>
      </c>
      <c r="K220">
        <f t="shared" si="66"/>
        <v>-15.239958444051782</v>
      </c>
      <c r="L220">
        <f t="shared" si="67"/>
        <v>-1.440633318915471</v>
      </c>
      <c r="M220">
        <f t="shared" si="68"/>
        <v>-25.168504529511246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0.50101988554946431</v>
      </c>
      <c r="C221" s="9">
        <f t="shared" si="61"/>
        <v>1.0100000000000005</v>
      </c>
      <c r="D221" s="9">
        <f t="shared" si="62"/>
        <v>4.5069493423766938</v>
      </c>
      <c r="E221" s="9">
        <f t="shared" si="62"/>
        <v>6.0151217250110642</v>
      </c>
      <c r="F221" s="9">
        <f t="shared" si="63"/>
        <v>12.529437476883508</v>
      </c>
      <c r="G221" s="10">
        <f t="shared" si="64"/>
        <v>8.6666666666666607</v>
      </c>
      <c r="H221" s="5">
        <f t="shared" si="64"/>
        <v>7.5</v>
      </c>
      <c r="I221">
        <f t="shared" si="65"/>
        <v>15.705087235633924</v>
      </c>
      <c r="J221">
        <f t="shared" si="66"/>
        <v>3.1253517905306496</v>
      </c>
      <c r="K221">
        <f t="shared" si="66"/>
        <v>-15.39096947122885</v>
      </c>
      <c r="L221">
        <f t="shared" si="67"/>
        <v>-1.4501617290281525</v>
      </c>
      <c r="M221">
        <f t="shared" si="68"/>
        <v>-25.032597560939799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0.51974589338152555</v>
      </c>
      <c r="C222" s="9">
        <f t="shared" si="61"/>
        <v>1.0150000000000003</v>
      </c>
      <c r="D222" s="9">
        <f t="shared" si="62"/>
        <v>4.525675350208755</v>
      </c>
      <c r="E222" s="9">
        <f t="shared" si="62"/>
        <v>5.9223253214275946</v>
      </c>
      <c r="F222" s="9">
        <f t="shared" si="63"/>
        <v>12.512528147528528</v>
      </c>
      <c r="G222" s="10">
        <f t="shared" si="64"/>
        <v>8.6666666666666607</v>
      </c>
      <c r="H222" s="5">
        <f t="shared" si="64"/>
        <v>7.5</v>
      </c>
      <c r="I222">
        <f t="shared" si="65"/>
        <v>15.850593794905464</v>
      </c>
      <c r="J222">
        <f t="shared" si="66"/>
        <v>3.1166508201564809</v>
      </c>
      <c r="K222">
        <f t="shared" si="66"/>
        <v>-15.541165056594489</v>
      </c>
      <c r="L222">
        <f t="shared" si="67"/>
        <v>-1.459522727399218</v>
      </c>
      <c r="M222">
        <f t="shared" si="68"/>
        <v>-24.896096596877236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0.53841952689337091</v>
      </c>
      <c r="C223" s="9">
        <f t="shared" si="61"/>
        <v>1.0200000000000002</v>
      </c>
      <c r="D223" s="9">
        <f t="shared" si="62"/>
        <v>4.5443489837206004</v>
      </c>
      <c r="E223" s="9">
        <f t="shared" si="62"/>
        <v>5.8286302013492843</v>
      </c>
      <c r="F223" s="9">
        <f t="shared" si="63"/>
        <v>12.495157800223915</v>
      </c>
      <c r="G223" s="10">
        <f t="shared" si="64"/>
        <v>8.6666666666666607</v>
      </c>
      <c r="H223" s="5">
        <f t="shared" si="64"/>
        <v>7.5</v>
      </c>
      <c r="I223">
        <f t="shared" si="65"/>
        <v>15.995377456825443</v>
      </c>
      <c r="J223">
        <f t="shared" si="66"/>
        <v>3.1078936837920854</v>
      </c>
      <c r="K223">
        <f t="shared" si="66"/>
        <v>-15.690541636175752</v>
      </c>
      <c r="L223">
        <f t="shared" si="67"/>
        <v>-1.4687159948951705</v>
      </c>
      <c r="M223">
        <f t="shared" si="68"/>
        <v>-24.759026447397083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0.55704045210821551</v>
      </c>
      <c r="C224" s="9">
        <f t="shared" si="61"/>
        <v>1.0250000000000001</v>
      </c>
      <c r="D224" s="9">
        <f t="shared" si="62"/>
        <v>4.562969908935445</v>
      </c>
      <c r="E224" s="9">
        <f t="shared" si="62"/>
        <v>5.7340412890561767</v>
      </c>
      <c r="F224" s="9">
        <f t="shared" si="63"/>
        <v>12.477331030252497</v>
      </c>
      <c r="G224" s="10">
        <f t="shared" si="64"/>
        <v>8.6666666666666607</v>
      </c>
      <c r="H224" s="5">
        <f t="shared" si="64"/>
        <v>7.5</v>
      </c>
      <c r="I224">
        <f t="shared" si="65"/>
        <v>16.139431868783522</v>
      </c>
      <c r="J224">
        <f t="shared" si="66"/>
        <v>3.0990813878227144</v>
      </c>
      <c r="K224">
        <f t="shared" si="66"/>
        <v>-15.839095794860134</v>
      </c>
      <c r="L224">
        <f t="shared" si="67"/>
        <v>-1.4777412700768502</v>
      </c>
      <c r="M224">
        <f t="shared" si="68"/>
        <v>-24.621411794754557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0.57560834109229031</v>
      </c>
      <c r="C225" s="9">
        <f t="shared" si="61"/>
        <v>1.03</v>
      </c>
      <c r="D225" s="9">
        <f t="shared" si="62"/>
        <v>4.5815377979195198</v>
      </c>
      <c r="E225" s="9">
        <f t="shared" si="62"/>
        <v>5.6385635288747107</v>
      </c>
      <c r="F225" s="9">
        <f t="shared" si="63"/>
        <v>12.459052450996406</v>
      </c>
      <c r="G225" s="10">
        <f t="shared" si="64"/>
        <v>8.6666666666666607</v>
      </c>
      <c r="H225" s="5">
        <f t="shared" si="64"/>
        <v>7.5</v>
      </c>
      <c r="I225">
        <f t="shared" si="65"/>
        <v>16.282750949294243</v>
      </c>
      <c r="J225">
        <f t="shared" si="66"/>
        <v>3.0902149402022534</v>
      </c>
      <c r="K225">
        <f t="shared" si="66"/>
        <v>-15.986824265628661</v>
      </c>
      <c r="L225">
        <f t="shared" si="67"/>
        <v>-1.4865983479145448</v>
      </c>
      <c r="M225">
        <f t="shared" si="68"/>
        <v>-24.483277185706619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0.59412287196324165</v>
      </c>
      <c r="C226" s="9">
        <f t="shared" si="61"/>
        <v>1.0349999999999999</v>
      </c>
      <c r="D226" s="9">
        <f t="shared" si="62"/>
        <v>4.6000523287904711</v>
      </c>
      <c r="E226" s="9">
        <f t="shared" si="62"/>
        <v>5.5422018842915959</v>
      </c>
      <c r="F226" s="9">
        <f t="shared" si="63"/>
        <v>12.440326692857081</v>
      </c>
      <c r="G226" s="10">
        <f t="shared" si="64"/>
        <v>8.6666666666666607</v>
      </c>
      <c r="H226" s="5">
        <f t="shared" si="64"/>
        <v>7.5</v>
      </c>
      <c r="I226">
        <f t="shared" si="65"/>
        <v>16.425328880833103</v>
      </c>
      <c r="J226">
        <f t="shared" si="66"/>
        <v>3.081295350114766</v>
      </c>
      <c r="K226">
        <f t="shared" si="66"/>
        <v>-16.133723928742899</v>
      </c>
      <c r="L226">
        <f t="shared" si="67"/>
        <v>-1.4952870785321775</v>
      </c>
      <c r="M226">
        <f t="shared" si="68"/>
        <v>-24.344647024032891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0.61258372889651636</v>
      </c>
      <c r="C227" s="9">
        <f t="shared" si="61"/>
        <v>1.0399999999999998</v>
      </c>
      <c r="D227" s="9">
        <f t="shared" si="62"/>
        <v>4.6185131857237458</v>
      </c>
      <c r="E227" s="9">
        <f t="shared" si="62"/>
        <v>5.4449613370727059</v>
      </c>
      <c r="F227" s="9">
        <f t="shared" si="63"/>
        <v>12.421158402181522</v>
      </c>
      <c r="G227" s="10">
        <f t="shared" si="64"/>
        <v>8.6666666666666607</v>
      </c>
      <c r="H227" s="5">
        <f t="shared" si="64"/>
        <v>7.5</v>
      </c>
      <c r="I227">
        <f t="shared" si="65"/>
        <v>16.567160103011123</v>
      </c>
      <c r="J227">
        <f t="shared" si="66"/>
        <v>3.072323627643573</v>
      </c>
      <c r="K227">
        <f t="shared" si="66"/>
        <v>-16.279791810887097</v>
      </c>
      <c r="L227">
        <f t="shared" si="67"/>
        <v>-1.5038073659782312</v>
      </c>
      <c r="M227">
        <f t="shared" si="68"/>
        <v>-24.205545563257871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0.63099060212979019</v>
      </c>
      <c r="C228" s="9">
        <f t="shared" si="61"/>
        <v>1.0449999999999997</v>
      </c>
      <c r="D228" s="9">
        <f t="shared" si="62"/>
        <v>4.6369200589570196</v>
      </c>
      <c r="E228" s="9">
        <f t="shared" si="62"/>
        <v>5.3468468863872447</v>
      </c>
      <c r="F228" s="9">
        <f t="shared" si="63"/>
        <v>12.401552240195148</v>
      </c>
      <c r="G228" s="10">
        <f t="shared" si="64"/>
        <v>8.6666666666666607</v>
      </c>
      <c r="H228" s="5">
        <f t="shared" si="64"/>
        <v>7.5</v>
      </c>
      <c r="I228">
        <f t="shared" si="65"/>
        <v>16.708239306062737</v>
      </c>
      <c r="J228">
        <f t="shared" si="66"/>
        <v>3.0633007834477035</v>
      </c>
      <c r="K228">
        <f t="shared" si="66"/>
        <v>-16.425025084266643</v>
      </c>
      <c r="L228">
        <f t="shared" si="67"/>
        <v>-1.5121591670212979</v>
      </c>
      <c r="M228">
        <f t="shared" si="68"/>
        <v>-24.065996899574913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0.64934318796546986</v>
      </c>
      <c r="C229" s="9">
        <f t="shared" si="61"/>
        <v>1.0499999999999996</v>
      </c>
      <c r="D229" s="9">
        <f t="shared" ref="D229:E244" si="70">D228+$C$7*(J228+J229)/2</f>
        <v>4.6552726447926993</v>
      </c>
      <c r="E229" s="9">
        <f t="shared" si="70"/>
        <v>5.2478635479374525</v>
      </c>
      <c r="F229" s="9">
        <f t="shared" si="63"/>
        <v>12.381512881941795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16.848561424623895</v>
      </c>
      <c r="J229">
        <f t="shared" si="66"/>
        <v>3.0542278284455757</v>
      </c>
      <c r="K229">
        <f t="shared" si="66"/>
        <v>-16.569421065664091</v>
      </c>
      <c r="L229">
        <f t="shared" si="67"/>
        <v>-1.5203424899683569</v>
      </c>
      <c r="M229">
        <f t="shared" si="68"/>
        <v>-23.926024964972328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0.66764118877132361</v>
      </c>
      <c r="C230" s="9">
        <f t="shared" si="61"/>
        <v>1.0549999999999995</v>
      </c>
      <c r="D230" s="9">
        <f t="shared" si="70"/>
        <v>4.6735706455985531</v>
      </c>
      <c r="E230" s="9">
        <f t="shared" si="70"/>
        <v>5.1480163530940981</v>
      </c>
      <c r="F230" s="9">
        <f t="shared" si="63"/>
        <v>12.361045015231163</v>
      </c>
      <c r="G230" s="10">
        <f t="shared" si="71"/>
        <v>8.6666666666666607</v>
      </c>
      <c r="H230" s="5">
        <f t="shared" si="71"/>
        <v>7.5</v>
      </c>
      <c r="I230">
        <f t="shared" si="65"/>
        <v>16.988121631779077</v>
      </c>
      <c r="J230">
        <f t="shared" si="66"/>
        <v>3.0451057735057656</v>
      </c>
      <c r="K230">
        <f t="shared" si="66"/>
        <v>-16.712977215453925</v>
      </c>
      <c r="L230">
        <f t="shared" si="67"/>
        <v>-1.5283573935040733</v>
      </c>
      <c r="M230">
        <f t="shared" si="68"/>
        <v>-23.785653520561766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0.6858843129792751</v>
      </c>
      <c r="C231" s="9">
        <f t="shared" si="61"/>
        <v>1.0599999999999994</v>
      </c>
      <c r="D231" s="9">
        <f t="shared" si="70"/>
        <v>4.6918137698065046</v>
      </c>
      <c r="E231" s="9">
        <f t="shared" si="70"/>
        <v>5.0473103480380042</v>
      </c>
      <c r="F231" s="9">
        <f t="shared" si="63"/>
        <v>12.34015333959421</v>
      </c>
      <c r="G231" s="10">
        <f t="shared" si="71"/>
        <v>8.6666666666666607</v>
      </c>
      <c r="H231" s="5">
        <f t="shared" si="71"/>
        <v>7.5</v>
      </c>
      <c r="I231">
        <f t="shared" si="65"/>
        <v>17.126915333357637</v>
      </c>
      <c r="J231">
        <f t="shared" si="66"/>
        <v>3.035935629144741</v>
      </c>
      <c r="K231">
        <f t="shared" si="66"/>
        <v>-16.855691136577295</v>
      </c>
      <c r="L231">
        <f t="shared" si="67"/>
        <v>-1.5362039855495857</v>
      </c>
      <c r="M231">
        <f t="shared" si="68"/>
        <v>-23.644906150109165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0.704072275082404</v>
      </c>
      <c r="C232" s="9">
        <f t="shared" si="61"/>
        <v>1.0649999999999993</v>
      </c>
      <c r="D232" s="9">
        <f t="shared" si="70"/>
        <v>4.7100017319096334</v>
      </c>
      <c r="E232" s="9">
        <f t="shared" si="70"/>
        <v>4.9457505929078387</v>
      </c>
      <c r="F232" s="9">
        <f t="shared" si="63"/>
        <v>12.318842565246804</v>
      </c>
      <c r="G232" s="10">
        <f t="shared" si="71"/>
        <v>8.6666666666666607</v>
      </c>
      <c r="H232" s="5">
        <f t="shared" si="71"/>
        <v>7.5</v>
      </c>
      <c r="I232">
        <f t="shared" si="65"/>
        <v>17.26493816246148</v>
      </c>
      <c r="J232">
        <f t="shared" si="66"/>
        <v>3.0267184052314433</v>
      </c>
      <c r="K232">
        <f t="shared" si="66"/>
        <v>-16.997560573477951</v>
      </c>
      <c r="L232">
        <f t="shared" si="67"/>
        <v>-1.5438824221394107</v>
      </c>
      <c r="M232">
        <f t="shared" si="68"/>
        <v>-23.503806253768154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0.72220479563019424</v>
      </c>
      <c r="C233" s="9">
        <f t="shared" si="61"/>
        <v>1.0699999999999992</v>
      </c>
      <c r="D233" s="9">
        <f t="shared" si="70"/>
        <v>4.7281342524574237</v>
      </c>
      <c r="E233" s="9">
        <f t="shared" si="70"/>
        <v>4.8433421609544034</v>
      </c>
      <c r="F233" s="9">
        <f t="shared" si="63"/>
        <v>12.297117412062018</v>
      </c>
      <c r="G233" s="10">
        <f t="shared" si="71"/>
        <v>8.6666666666666607</v>
      </c>
      <c r="H233" s="5">
        <f t="shared" si="71"/>
        <v>7.5</v>
      </c>
      <c r="I233">
        <f t="shared" si="65"/>
        <v>17.402185974207516</v>
      </c>
      <c r="J233">
        <f t="shared" si="66"/>
        <v>3.0174551106986067</v>
      </c>
      <c r="K233">
        <f t="shared" si="66"/>
        <v>-17.13858341100056</v>
      </c>
      <c r="L233">
        <f t="shared" si="67"/>
        <v>-1.5513929063152501</v>
      </c>
      <c r="M233">
        <f t="shared" si="68"/>
        <v>-23.362377042015837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0.74028160122207254</v>
      </c>
      <c r="C234" s="9">
        <f t="shared" si="61"/>
        <v>1.0749999999999991</v>
      </c>
      <c r="D234" s="9">
        <f t="shared" si="70"/>
        <v>4.746211058049302</v>
      </c>
      <c r="E234" s="9">
        <f t="shared" si="70"/>
        <v>4.7400901377016433</v>
      </c>
      <c r="F234" s="9">
        <f t="shared" si="63"/>
        <v>12.274982608551444</v>
      </c>
      <c r="G234" s="10">
        <f t="shared" si="71"/>
        <v>8.6666666666666607</v>
      </c>
      <c r="H234" s="5">
        <f t="shared" si="71"/>
        <v>7.5</v>
      </c>
      <c r="I234">
        <f t="shared" si="65"/>
        <v>17.538654840669523</v>
      </c>
      <c r="J234">
        <f t="shared" si="66"/>
        <v>3.0081467532607151</v>
      </c>
      <c r="K234">
        <f t="shared" si="66"/>
        <v>-17.278757673252656</v>
      </c>
      <c r="L234">
        <f t="shared" si="67"/>
        <v>-1.5587356870355846</v>
      </c>
      <c r="M234">
        <f t="shared" si="68"/>
        <v>-23.220641529790889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0.75830242449926999</v>
      </c>
      <c r="C235" s="9">
        <f t="shared" si="61"/>
        <v>1.079999999999999</v>
      </c>
      <c r="D235" s="9">
        <f t="shared" si="70"/>
        <v>4.7642318813264994</v>
      </c>
      <c r="E235" s="9">
        <f t="shared" si="70"/>
        <v>4.6359996201145908</v>
      </c>
      <c r="F235" s="9">
        <f t="shared" si="63"/>
        <v>12.252442890855864</v>
      </c>
      <c r="G235" s="10">
        <f t="shared" si="71"/>
        <v>8.6666666666666607</v>
      </c>
      <c r="H235" s="5">
        <f t="shared" si="71"/>
        <v>7.5</v>
      </c>
      <c r="I235">
        <f t="shared" si="65"/>
        <v>17.674341046005512</v>
      </c>
      <c r="J235">
        <f t="shared" si="66"/>
        <v>2.9987943391385015</v>
      </c>
      <c r="K235">
        <f t="shared" si="66"/>
        <v>-17.4180815224314</v>
      </c>
      <c r="L235">
        <f t="shared" si="67"/>
        <v>-1.5659110581001139</v>
      </c>
      <c r="M235">
        <f t="shared" si="68"/>
        <v>-23.078622530833425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0.77626700413505478</v>
      </c>
      <c r="C236" s="9">
        <f t="shared" si="61"/>
        <v>1.0849999999999989</v>
      </c>
      <c r="D236" s="9">
        <f t="shared" si="70"/>
        <v>4.7821964609622842</v>
      </c>
      <c r="E236" s="9">
        <f t="shared" si="70"/>
        <v>4.5310757157744472</v>
      </c>
      <c r="F236" s="9">
        <f t="shared" si="63"/>
        <v>12.229503001745577</v>
      </c>
      <c r="G236" s="10">
        <f t="shared" si="71"/>
        <v>8.6666666666666607</v>
      </c>
      <c r="H236" s="5">
        <f t="shared" si="71"/>
        <v>7.5</v>
      </c>
      <c r="I236">
        <f t="shared" si="65"/>
        <v>17.809241081757488</v>
      </c>
      <c r="J236">
        <f t="shared" si="66"/>
        <v>2.9893988727899008</v>
      </c>
      <c r="K236">
        <f t="shared" si="66"/>
        <v>-17.5565532576164</v>
      </c>
      <c r="L236">
        <f t="shared" si="67"/>
        <v>-1.5729193570881543</v>
      </c>
      <c r="M236">
        <f t="shared" si="68"/>
        <v>-22.936342652226337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0.79417508482336618</v>
      </c>
      <c r="C237" s="9">
        <f t="shared" si="61"/>
        <v>1.0899999999999987</v>
      </c>
      <c r="D237" s="9">
        <f t="shared" si="70"/>
        <v>4.8001045416505956</v>
      </c>
      <c r="E237" s="9">
        <f t="shared" si="70"/>
        <v>4.4253235420610091</v>
      </c>
      <c r="F237" s="9">
        <f t="shared" si="63"/>
        <v>12.206167689630753</v>
      </c>
      <c r="G237" s="10">
        <f t="shared" si="71"/>
        <v>8.6666666666666607</v>
      </c>
      <c r="H237" s="5">
        <f t="shared" si="71"/>
        <v>7.5</v>
      </c>
      <c r="I237">
        <f t="shared" si="65"/>
        <v>17.943351642311729</v>
      </c>
      <c r="J237">
        <f t="shared" si="66"/>
        <v>2.9799613566473719</v>
      </c>
      <c r="K237">
        <f t="shared" si="66"/>
        <v>-17.694171313529758</v>
      </c>
      <c r="L237">
        <f t="shared" si="67"/>
        <v>-1.5797609643102508</v>
      </c>
      <c r="M237">
        <f t="shared" si="68"/>
        <v>-22.793824289137497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0.81202641726589242</v>
      </c>
      <c r="C238" s="9">
        <f t="shared" si="61"/>
        <v>1.0949999999999986</v>
      </c>
      <c r="D238" s="9">
        <f t="shared" si="70"/>
        <v>4.8179558740931219</v>
      </c>
      <c r="E238" s="9">
        <f t="shared" si="70"/>
        <v>4.3187482253426257</v>
      </c>
      <c r="F238" s="9">
        <f t="shared" si="63"/>
        <v>12.182441707582065</v>
      </c>
      <c r="G238" s="10">
        <f t="shared" si="71"/>
        <v>8.6666666666666607</v>
      </c>
      <c r="H238" s="5">
        <f t="shared" si="71"/>
        <v>7.5</v>
      </c>
      <c r="I238">
        <f t="shared" si="65"/>
        <v>18.076669620508635</v>
      </c>
      <c r="J238">
        <f t="shared" si="66"/>
        <v>2.9704827908615106</v>
      </c>
      <c r="K238">
        <f t="shared" si="66"/>
        <v>-17.830934259264584</v>
      </c>
      <c r="L238">
        <f t="shared" si="67"/>
        <v>-1.5864363017723251</v>
      </c>
      <c r="M238">
        <f t="shared" si="68"/>
        <v>-22.651089619762089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0.82982075815762979</v>
      </c>
      <c r="C239" s="9">
        <f t="shared" si="61"/>
        <v>1.0999999999999985</v>
      </c>
      <c r="D239" s="9">
        <f t="shared" si="70"/>
        <v>4.8357502149848592</v>
      </c>
      <c r="E239" s="9">
        <f t="shared" si="70"/>
        <v>4.2113549001738821</v>
      </c>
      <c r="F239" s="9">
        <f t="shared" si="63"/>
        <v>12.158329812361895</v>
      </c>
      <c r="G239" s="10">
        <f t="shared" si="71"/>
        <v>8.6666666666666607</v>
      </c>
      <c r="H239" s="5">
        <f t="shared" si="71"/>
        <v>7.5</v>
      </c>
      <c r="I239">
        <f t="shared" si="65"/>
        <v>18.209192103391878</v>
      </c>
      <c r="J239">
        <f t="shared" si="66"/>
        <v>2.9609641730508764</v>
      </c>
      <c r="K239">
        <f t="shared" si="66"/>
        <v>-17.966840796983156</v>
      </c>
      <c r="L239">
        <f t="shared" si="67"/>
        <v>-1.5929458321517802</v>
      </c>
      <c r="M239">
        <f t="shared" si="68"/>
        <v>-22.508160600464272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0.84755787017095674</v>
      </c>
      <c r="C240" s="9">
        <f t="shared" si="61"/>
        <v>1.1049999999999984</v>
      </c>
      <c r="D240" s="9">
        <f t="shared" si="70"/>
        <v>4.8534873269981862</v>
      </c>
      <c r="E240" s="9">
        <f t="shared" si="70"/>
        <v>4.1031487085011751</v>
      </c>
      <c r="F240" s="9">
        <f t="shared" si="63"/>
        <v>12.133836763466451</v>
      </c>
      <c r="G240" s="10">
        <f t="shared" si="71"/>
        <v>8.6666666666666607</v>
      </c>
      <c r="H240" s="5">
        <f t="shared" si="71"/>
        <v>7.5</v>
      </c>
      <c r="I240">
        <f t="shared" si="65"/>
        <v>18.340916368087633</v>
      </c>
      <c r="J240">
        <f t="shared" si="66"/>
        <v>2.951406498057966</v>
      </c>
      <c r="K240">
        <f t="shared" si="66"/>
        <v>-18.101889760585941</v>
      </c>
      <c r="L240">
        <f t="shared" si="67"/>
        <v>-1.5992900577850457</v>
      </c>
      <c r="M240">
        <f t="shared" si="68"/>
        <v>-22.365058961117242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0.86523752193826464</v>
      </c>
      <c r="C241" s="9">
        <f t="shared" si="61"/>
        <v>1.1099999999999983</v>
      </c>
      <c r="D241" s="9">
        <f t="shared" si="70"/>
        <v>4.8711669787654941</v>
      </c>
      <c r="E241" s="9">
        <f t="shared" si="70"/>
        <v>3.9941347988763591</v>
      </c>
      <c r="F241" s="9">
        <f t="shared" si="63"/>
        <v>12.108967322178966</v>
      </c>
      <c r="G241" s="10">
        <f t="shared" si="71"/>
        <v>8.6666666666666607</v>
      </c>
      <c r="H241" s="5">
        <f t="shared" si="71"/>
        <v>7.5</v>
      </c>
      <c r="I241">
        <f t="shared" si="65"/>
        <v>18.471839877805181</v>
      </c>
      <c r="J241">
        <f t="shared" si="66"/>
        <v>2.9418107577112558</v>
      </c>
      <c r="K241">
        <f t="shared" si="66"/>
        <v>-18.236080114352646</v>
      </c>
      <c r="L241">
        <f t="shared" si="67"/>
        <v>-1.6054695196661217</v>
      </c>
      <c r="M241">
        <f t="shared" si="68"/>
        <v>-22.221806200640629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0.88285948803317815</v>
      </c>
      <c r="C242" s="9">
        <f t="shared" si="61"/>
        <v>1.1149999999999982</v>
      </c>
      <c r="D242" s="9">
        <f t="shared" si="70"/>
        <v>4.8887889448604076</v>
      </c>
      <c r="E242" s="9">
        <f t="shared" si="70"/>
        <v>3.8843183256786316</v>
      </c>
      <c r="F242" s="9">
        <f t="shared" si="63"/>
        <v>12.083726250634282</v>
      </c>
      <c r="G242" s="10">
        <f t="shared" si="71"/>
        <v>8.6666666666666607</v>
      </c>
      <c r="H242" s="5">
        <f t="shared" si="71"/>
        <v>7.5</v>
      </c>
      <c r="I242">
        <f t="shared" si="65"/>
        <v>18.601960277950955</v>
      </c>
      <c r="J242">
        <f t="shared" si="66"/>
        <v>2.9321779405932591</v>
      </c>
      <c r="K242">
        <f t="shared" si="66"/>
        <v>-18.369410951556489</v>
      </c>
      <c r="L242">
        <f t="shared" si="67"/>
        <v>-1.6114847964557448</v>
      </c>
      <c r="M242">
        <f t="shared" si="68"/>
        <v>-22.078423582733983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0.90042354895040155</v>
      </c>
      <c r="C243" s="9">
        <f t="shared" si="61"/>
        <v>1.1199999999999981</v>
      </c>
      <c r="D243" s="9">
        <f t="shared" si="70"/>
        <v>4.906353005777631</v>
      </c>
      <c r="E243" s="9">
        <f t="shared" si="70"/>
        <v>3.7737044483448035</v>
      </c>
      <c r="F243" s="9">
        <f t="shared" si="63"/>
        <v>12.0581183108951</v>
      </c>
      <c r="G243" s="10">
        <f t="shared" si="71"/>
        <v>8.6666666666666607</v>
      </c>
      <c r="H243" s="5">
        <f t="shared" si="71"/>
        <v>7.5</v>
      </c>
      <c r="I243">
        <f t="shared" si="65"/>
        <v>18.73127539234877</v>
      </c>
      <c r="J243">
        <f t="shared" si="66"/>
        <v>2.9225090318145246</v>
      </c>
      <c r="K243">
        <f t="shared" si="66"/>
        <v>-18.501881493052892</v>
      </c>
      <c r="L243">
        <f t="shared" si="67"/>
        <v>-1.6173365035008544</v>
      </c>
      <c r="M243">
        <f t="shared" si="68"/>
        <v>-21.934932131805152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0.91792949108422572</v>
      </c>
      <c r="C244" s="9">
        <f t="shared" si="61"/>
        <v>1.124999999999998</v>
      </c>
      <c r="D244" s="9">
        <f t="shared" si="70"/>
        <v>4.9238589479114552</v>
      </c>
      <c r="E244" s="9">
        <f t="shared" si="70"/>
        <v>3.6622983306081136</v>
      </c>
      <c r="F244" s="9">
        <f t="shared" si="63"/>
        <v>12.032148264040011</v>
      </c>
      <c r="G244" s="10">
        <f t="shared" si="71"/>
        <v>8.6666666666666607</v>
      </c>
      <c r="H244" s="5">
        <f t="shared" si="71"/>
        <v>7.5</v>
      </c>
      <c r="I244">
        <f t="shared" si="65"/>
        <v>18.85978321955935</v>
      </c>
      <c r="J244">
        <f t="shared" si="66"/>
        <v>2.9128050127935197</v>
      </c>
      <c r="K244">
        <f t="shared" si="66"/>
        <v>-18.633491085843723</v>
      </c>
      <c r="L244">
        <f t="shared" si="67"/>
        <v>-1.6230252918640786</v>
      </c>
      <c r="M244">
        <f t="shared" si="68"/>
        <v>-21.791352629092025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0.93537710670573304</v>
      </c>
      <c r="C245" s="9">
        <f t="shared" si="61"/>
        <v>1.1299999999999979</v>
      </c>
      <c r="D245" s="9">
        <f t="shared" ref="D245:E260" si="72">D244+$C$7*(J244+J245)/2</f>
        <v>4.9413065635329625</v>
      </c>
      <c r="E245" s="9">
        <f t="shared" si="72"/>
        <v>3.5501051397457277</v>
      </c>
      <c r="F245" s="9">
        <f t="shared" si="63"/>
        <v>12.005820869263644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18.98748192929305</v>
      </c>
      <c r="J245">
        <f t="shared" si="66"/>
        <v>2.9030668610423351</v>
      </c>
      <c r="K245">
        <f t="shared" si="66"/>
        <v>-18.764239201618274</v>
      </c>
      <c r="L245">
        <f t="shared" si="67"/>
        <v>-1.6285518473630194</v>
      </c>
      <c r="M245">
        <f t="shared" si="68"/>
        <v>-21.647705608976189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0.95276619393873485</v>
      </c>
      <c r="C246" s="9">
        <f t="shared" si="61"/>
        <v>1.1349999999999978</v>
      </c>
      <c r="D246" s="9">
        <f t="shared" si="72"/>
        <v>4.9586956507659643</v>
      </c>
      <c r="E246" s="9">
        <f t="shared" si="72"/>
        <v>3.4371300458350564</v>
      </c>
      <c r="F246" s="9">
        <f t="shared" si="63"/>
        <v>11.979140882989025</v>
      </c>
      <c r="G246" s="10">
        <f t="shared" si="73"/>
        <v>8.6666666666666607</v>
      </c>
      <c r="H246" s="5">
        <f t="shared" si="73"/>
        <v>7.5</v>
      </c>
      <c r="I246">
        <f t="shared" si="65"/>
        <v>19.114369858909942</v>
      </c>
      <c r="J246">
        <f t="shared" si="66"/>
        <v>2.893295549958157</v>
      </c>
      <c r="K246">
        <f t="shared" si="66"/>
        <v>-18.89412543527213</v>
      </c>
      <c r="L246">
        <f t="shared" si="67"/>
        <v>-1.6339168896191547</v>
      </c>
      <c r="M246">
        <f t="shared" si="68"/>
        <v>-21.504011355486838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0.97009655673447082</v>
      </c>
      <c r="C247" s="9">
        <f t="shared" si="61"/>
        <v>1.1399999999999977</v>
      </c>
      <c r="D247" s="9">
        <f t="shared" si="72"/>
        <v>4.9760260135617003</v>
      </c>
      <c r="E247" s="9">
        <f t="shared" si="72"/>
        <v>3.3233782210190248</v>
      </c>
      <c r="F247" s="9">
        <f t="shared" si="63"/>
        <v>11.952113057992467</v>
      </c>
      <c r="G247" s="10">
        <f t="shared" si="73"/>
        <v>8.6666666666666607</v>
      </c>
      <c r="H247" s="5">
        <f t="shared" si="73"/>
        <v>7.5</v>
      </c>
      <c r="I247">
        <f t="shared" si="65"/>
        <v>19.240445510002026</v>
      </c>
      <c r="J247">
        <f t="shared" si="66"/>
        <v>2.8834920486204418</v>
      </c>
      <c r="K247">
        <f t="shared" si="66"/>
        <v>-19.023149503405051</v>
      </c>
      <c r="L247">
        <f t="shared" si="67"/>
        <v>-1.6391211711162021</v>
      </c>
      <c r="M247">
        <f t="shared" si="68"/>
        <v>-21.360289898993123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0.98736800484511367</v>
      </c>
      <c r="C248" s="9">
        <f t="shared" si="61"/>
        <v>1.1449999999999976</v>
      </c>
      <c r="D248" s="9">
        <f t="shared" si="72"/>
        <v>4.9932974616723431</v>
      </c>
      <c r="E248" s="9">
        <f t="shared" si="72"/>
        <v>3.2088548387804128</v>
      </c>
      <c r="F248" s="9">
        <f t="shared" si="63"/>
        <v>11.92474214254101</v>
      </c>
      <c r="G248" s="10">
        <f t="shared" si="73"/>
        <v>8.6666666666666607</v>
      </c>
      <c r="H248" s="5">
        <f t="shared" si="73"/>
        <v>7.5</v>
      </c>
      <c r="I248">
        <f t="shared" si="65"/>
        <v>19.365707545052651</v>
      </c>
      <c r="J248">
        <f t="shared" si="66"/>
        <v>2.8736573215937447</v>
      </c>
      <c r="K248">
        <f t="shared" si="66"/>
        <v>-19.151311242799011</v>
      </c>
      <c r="L248">
        <f t="shared" si="67"/>
        <v>-1.6441654762678379</v>
      </c>
      <c r="M248">
        <f t="shared" si="68"/>
        <v>-21.216561013083187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1.0045803537961033</v>
      </c>
      <c r="C249" s="9">
        <f t="shared" si="61"/>
        <v>1.1499999999999975</v>
      </c>
      <c r="D249" s="9">
        <f t="shared" si="72"/>
        <v>5.0105098106233328</v>
      </c>
      <c r="E249" s="9">
        <f t="shared" si="72"/>
        <v>3.093565073225383</v>
      </c>
      <c r="F249" s="9">
        <f t="shared" si="63"/>
        <v>11.897032879542724</v>
      </c>
      <c r="G249" s="10">
        <f t="shared" si="73"/>
        <v>8.6666666666666607</v>
      </c>
      <c r="H249" s="5">
        <f t="shared" si="73"/>
        <v>7.5</v>
      </c>
      <c r="I249">
        <f t="shared" si="65"/>
        <v>19.490154784168659</v>
      </c>
      <c r="J249">
        <f t="shared" si="66"/>
        <v>2.8637923287361375</v>
      </c>
      <c r="K249">
        <f t="shared" si="66"/>
        <v>-19.278610608877511</v>
      </c>
      <c r="L249">
        <f t="shared" si="67"/>
        <v>-1.6490506204946818</v>
      </c>
      <c r="M249">
        <f t="shared" si="68"/>
        <v>-21.072844211627892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1.0217334248573513</v>
      </c>
      <c r="C250" s="9">
        <f t="shared" si="61"/>
        <v>1.1549999999999974</v>
      </c>
      <c r="D250" s="9">
        <f t="shared" si="72"/>
        <v>5.0276628816845808</v>
      </c>
      <c r="E250" s="9">
        <f t="shared" si="72"/>
        <v>2.9775140983763086</v>
      </c>
      <c r="F250" s="9">
        <f t="shared" si="63"/>
        <v>11.868990005709964</v>
      </c>
      <c r="G250" s="10">
        <f t="shared" si="73"/>
        <v>8.6666666666666607</v>
      </c>
      <c r="H250" s="5">
        <f t="shared" si="73"/>
        <v>7.5</v>
      </c>
      <c r="I250">
        <f t="shared" si="65"/>
        <v>19.613786201881133</v>
      </c>
      <c r="J250">
        <f t="shared" si="66"/>
        <v>2.8538980250131694</v>
      </c>
      <c r="K250">
        <f t="shared" si="66"/>
        <v>-19.405047674147276</v>
      </c>
      <c r="L250">
        <f t="shared" si="67"/>
        <v>-1.6537774493104944</v>
      </c>
      <c r="M250">
        <f t="shared" si="68"/>
        <v>-20.929158746027113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1.0388270450133428</v>
      </c>
      <c r="C251" s="9">
        <f t="shared" si="61"/>
        <v>1.1599999999999973</v>
      </c>
      <c r="D251" s="9">
        <f t="shared" si="72"/>
        <v>5.0447565018405722</v>
      </c>
      <c r="E251" s="9">
        <f t="shared" si="72"/>
        <v>2.8607070874739966</v>
      </c>
      <c r="F251" s="9">
        <f t="shared" si="63"/>
        <v>11.840618250735709</v>
      </c>
      <c r="G251" s="10">
        <f t="shared" si="73"/>
        <v>8.6666666666666607</v>
      </c>
      <c r="H251" s="5">
        <f t="shared" si="73"/>
        <v>7.5</v>
      </c>
      <c r="I251">
        <f t="shared" si="65"/>
        <v>19.736600924010887</v>
      </c>
      <c r="J251">
        <f t="shared" si="66"/>
        <v>2.8439753603173066</v>
      </c>
      <c r="K251">
        <f t="shared" si="66"/>
        <v>-19.53062262662344</v>
      </c>
      <c r="L251">
        <f t="shared" si="67"/>
        <v>-1.6583468374175543</v>
      </c>
      <c r="M251">
        <f t="shared" si="68"/>
        <v>-20.785523602636601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1.055861046932173</v>
      </c>
      <c r="C252" s="9">
        <f t="shared" si="61"/>
        <v>1.1649999999999971</v>
      </c>
      <c r="D252" s="9">
        <f t="shared" si="72"/>
        <v>5.0617905037594024</v>
      </c>
      <c r="E252" s="9">
        <f t="shared" si="72"/>
        <v>2.7431492122894086</v>
      </c>
      <c r="F252" s="9">
        <f t="shared" si="63"/>
        <v>11.811922336483182</v>
      </c>
      <c r="G252" s="10">
        <f t="shared" si="73"/>
        <v>8.6666666666666607</v>
      </c>
      <c r="H252" s="5">
        <f t="shared" si="73"/>
        <v>7.5</v>
      </c>
      <c r="I252">
        <f t="shared" si="65"/>
        <v>19.858598224595216</v>
      </c>
      <c r="J252">
        <f t="shared" si="66"/>
        <v>2.8340252792928013</v>
      </c>
      <c r="K252">
        <f t="shared" si="66"/>
        <v>-19.655335768239262</v>
      </c>
      <c r="L252">
        <f t="shared" si="67"/>
        <v>-1.6627596878111961</v>
      </c>
      <c r="M252">
        <f t="shared" si="68"/>
        <v>-20.641957500373039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1.0728352689335487</v>
      </c>
      <c r="C253" s="9">
        <f t="shared" si="61"/>
        <v>1.169999999999997</v>
      </c>
      <c r="D253" s="9">
        <f t="shared" si="72"/>
        <v>5.0787647257607782</v>
      </c>
      <c r="E253" s="9">
        <f t="shared" si="72"/>
        <v>2.6248456424449662</v>
      </c>
      <c r="F253" s="9">
        <f t="shared" si="63"/>
        <v>11.782906976188787</v>
      </c>
      <c r="G253" s="10">
        <f t="shared" si="73"/>
        <v>8.6666666666666607</v>
      </c>
      <c r="H253" s="5">
        <f t="shared" si="73"/>
        <v>7.5</v>
      </c>
      <c r="I253">
        <f t="shared" si="65"/>
        <v>19.979777522872656</v>
      </c>
      <c r="J253">
        <f t="shared" si="66"/>
        <v>2.824048721165934</v>
      </c>
      <c r="K253">
        <f t="shared" si="66"/>
        <v>-19.779187513241499</v>
      </c>
      <c r="L253">
        <f t="shared" si="67"/>
        <v>-1.6670169308935257</v>
      </c>
      <c r="M253">
        <f t="shared" si="68"/>
        <v>-20.498478888495058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1.0897495549557883</v>
      </c>
      <c r="C254" s="9">
        <f t="shared" si="61"/>
        <v>1.1749999999999969</v>
      </c>
      <c r="D254" s="9">
        <f t="shared" si="72"/>
        <v>5.0956790117830177</v>
      </c>
      <c r="E254" s="9">
        <f t="shared" si="72"/>
        <v>2.5058015447455242</v>
      </c>
      <c r="F254" s="9">
        <f t="shared" si="63"/>
        <v>11.753576873678597</v>
      </c>
      <c r="G254" s="10">
        <f t="shared" si="73"/>
        <v>8.6666666666666607</v>
      </c>
      <c r="H254" s="5">
        <f t="shared" si="73"/>
        <v>7.5</v>
      </c>
      <c r="I254">
        <f t="shared" si="65"/>
        <v>20.100138380322786</v>
      </c>
      <c r="J254">
        <f t="shared" si="66"/>
        <v>2.8140466195805729</v>
      </c>
      <c r="K254">
        <f t="shared" si="66"/>
        <v>-19.902178386572469</v>
      </c>
      <c r="L254">
        <f t="shared" si="67"/>
        <v>-1.6711195235963283</v>
      </c>
      <c r="M254">
        <f t="shared" si="68"/>
        <v>-20.355105944557771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1.1066037545218466</v>
      </c>
      <c r="C255" s="9">
        <f t="shared" si="61"/>
        <v>1.1799999999999968</v>
      </c>
      <c r="D255" s="9">
        <f t="shared" si="72"/>
        <v>5.112533211349076</v>
      </c>
      <c r="E255" s="9">
        <f t="shared" si="72"/>
        <v>2.3860220825190872</v>
      </c>
      <c r="F255" s="9">
        <f t="shared" si="63"/>
        <v>11.723936722598364</v>
      </c>
      <c r="G255" s="10">
        <f t="shared" si="73"/>
        <v>8.6666666666666607</v>
      </c>
      <c r="H255" s="5">
        <f t="shared" si="73"/>
        <v>7.5</v>
      </c>
      <c r="I255">
        <f t="shared" si="65"/>
        <v>20.21968049775834</v>
      </c>
      <c r="J255">
        <f t="shared" si="66"/>
        <v>2.8040199024389949</v>
      </c>
      <c r="K255">
        <f t="shared" si="66"/>
        <v>-20.024309022239816</v>
      </c>
      <c r="L255">
        <f t="shared" si="67"/>
        <v>-1.675068448513209</v>
      </c>
      <c r="M255">
        <f t="shared" si="68"/>
        <v>-20.211856572538341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1.1233977227044072</v>
      </c>
      <c r="C256" s="9">
        <f t="shared" si="61"/>
        <v>1.1849999999999967</v>
      </c>
      <c r="D256" s="9">
        <f t="shared" si="72"/>
        <v>5.1293271795316366</v>
      </c>
      <c r="E256" s="9">
        <f t="shared" si="72"/>
        <v>2.2655124149673425</v>
      </c>
      <c r="F256" s="9">
        <f t="shared" si="63"/>
        <v>11.69399120565723</v>
      </c>
      <c r="G256" s="10">
        <f t="shared" si="73"/>
        <v>8.6666666666666607</v>
      </c>
      <c r="H256" s="5">
        <f t="shared" si="73"/>
        <v>7.5</v>
      </c>
      <c r="I256">
        <f t="shared" si="65"/>
        <v>20.338403712467045</v>
      </c>
      <c r="J256">
        <f t="shared" si="66"/>
        <v>2.7939694917479159</v>
      </c>
      <c r="K256">
        <f t="shared" si="66"/>
        <v>-20.145580161675046</v>
      </c>
      <c r="L256">
        <f t="shared" si="67"/>
        <v>-1.6788647130410117</v>
      </c>
      <c r="M256">
        <f t="shared" si="68"/>
        <v>-20.068748401130065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1.1401313200900596</v>
      </c>
      <c r="C257" s="9">
        <f t="shared" si="61"/>
        <v>1.1899999999999966</v>
      </c>
      <c r="D257" s="9">
        <f t="shared" si="72"/>
        <v>5.146060776917289</v>
      </c>
      <c r="E257" s="9">
        <f t="shared" si="72"/>
        <v>2.1442776965260717</v>
      </c>
      <c r="F257" s="9">
        <f t="shared" si="63"/>
        <v>11.663744993885253</v>
      </c>
      <c r="G257" s="10">
        <f t="shared" si="73"/>
        <v>8.6666666666666607</v>
      </c>
      <c r="H257" s="5">
        <f t="shared" si="73"/>
        <v>7.5</v>
      </c>
      <c r="I257">
        <f t="shared" si="65"/>
        <v>20.456307995400994</v>
      </c>
      <c r="J257">
        <f t="shared" si="66"/>
        <v>2.7838963034696698</v>
      </c>
      <c r="K257">
        <f t="shared" si="66"/>
        <v>-20.265992652081827</v>
      </c>
      <c r="L257">
        <f t="shared" si="67"/>
        <v>-1.6825093485305822</v>
      </c>
      <c r="M257">
        <f t="shared" si="68"/>
        <v>-19.925798782202286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1.1568044127426038</v>
      </c>
      <c r="C258" s="9">
        <f t="shared" si="61"/>
        <v>1.1949999999999965</v>
      </c>
      <c r="D258" s="9">
        <f t="shared" si="72"/>
        <v>5.1627338695698333</v>
      </c>
      <c r="E258" s="9">
        <f t="shared" si="72"/>
        <v>2.0223230762355011</v>
      </c>
      <c r="F258" s="9">
        <f t="shared" si="63"/>
        <v>11.633202745904661</v>
      </c>
      <c r="G258" s="10">
        <f t="shared" si="73"/>
        <v>8.6666666666666607</v>
      </c>
      <c r="H258" s="5">
        <f t="shared" si="73"/>
        <v>7.5</v>
      </c>
      <c r="I258">
        <f t="shared" si="65"/>
        <v>20.573393448411291</v>
      </c>
      <c r="J258">
        <f t="shared" si="66"/>
        <v>2.7738012473784863</v>
      </c>
      <c r="K258">
        <f t="shared" si="66"/>
        <v>-20.385547444775042</v>
      </c>
      <c r="L258">
        <f t="shared" si="67"/>
        <v>-1.6860034094469365</v>
      </c>
      <c r="M258">
        <f t="shared" si="68"/>
        <v>-19.783024789423497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1.1734168721655047</v>
      </c>
      <c r="C259" s="9">
        <f t="shared" si="61"/>
        <v>1.1999999999999964</v>
      </c>
      <c r="D259" s="9">
        <f t="shared" si="72"/>
        <v>5.1793463289927342</v>
      </c>
      <c r="E259" s="9">
        <f t="shared" si="72"/>
        <v>1.8996536971206412</v>
      </c>
      <c r="F259" s="9">
        <f t="shared" si="63"/>
        <v>11.602369107215143</v>
      </c>
      <c r="G259" s="10">
        <f t="shared" si="73"/>
        <v>8.6666666666666607</v>
      </c>
      <c r="H259" s="5">
        <f t="shared" si="73"/>
        <v>7.5</v>
      </c>
      <c r="I259">
        <f t="shared" si="65"/>
        <v>20.6896603015261</v>
      </c>
      <c r="J259">
        <f t="shared" si="66"/>
        <v>2.7636852269218046</v>
      </c>
      <c r="K259">
        <f t="shared" si="66"/>
        <v>-20.504245593511584</v>
      </c>
      <c r="L259">
        <f t="shared" si="67"/>
        <v>-1.689347972538912</v>
      </c>
      <c r="M259">
        <f t="shared" si="68"/>
        <v>-19.640443217044854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1.1899685752635296</v>
      </c>
      <c r="C260" s="9">
        <f t="shared" si="61"/>
        <v>1.2049999999999963</v>
      </c>
      <c r="D260" s="9">
        <f t="shared" si="72"/>
        <v>5.1958980320907591</v>
      </c>
      <c r="E260" s="9">
        <f t="shared" si="72"/>
        <v>1.7762746955816648</v>
      </c>
      <c r="F260" s="9">
        <f t="shared" si="63"/>
        <v>11.571248709492977</v>
      </c>
      <c r="G260" s="10">
        <f t="shared" si="73"/>
        <v>8.6666666666666607</v>
      </c>
      <c r="H260" s="5">
        <f t="shared" si="73"/>
        <v>7.5</v>
      </c>
      <c r="I260">
        <f t="shared" si="65"/>
        <v>20.805108910270274</v>
      </c>
      <c r="J260">
        <f t="shared" si="66"/>
        <v>2.7535491390865712</v>
      </c>
      <c r="K260">
        <f t="shared" si="66"/>
        <v>-20.622088252813853</v>
      </c>
      <c r="L260">
        <f t="shared" si="67"/>
        <v>-1.6925441360183848</v>
      </c>
      <c r="M260">
        <f t="shared" si="68"/>
        <v>-19.49807057884129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1.206459404303601</v>
      </c>
      <c r="C261" s="9">
        <f t="shared" si="61"/>
        <v>1.2099999999999962</v>
      </c>
      <c r="D261" s="9">
        <f t="shared" ref="D261:E276" si="74">D260+$C$7*(J260+J261)/2</f>
        <v>5.2123888611308304</v>
      </c>
      <c r="E261" s="9">
        <f t="shared" si="74"/>
        <v>1.6521912007943627</v>
      </c>
      <c r="F261" s="9">
        <f t="shared" si="63"/>
        <v>11.539846169904258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20.919739753024938</v>
      </c>
      <c r="J261">
        <f t="shared" si="66"/>
        <v>2.7433938742704607</v>
      </c>
      <c r="K261">
        <f t="shared" si="66"/>
        <v>-20.739076676286899</v>
      </c>
      <c r="L261">
        <f t="shared" si="67"/>
        <v>-1.6955930187491361</v>
      </c>
      <c r="M261">
        <f t="shared" si="68"/>
        <v>-19.355923107207346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1.2228892468748862</v>
      </c>
      <c r="C262" s="9">
        <f t="shared" si="61"/>
        <v>1.2149999999999961</v>
      </c>
      <c r="D262" s="9">
        <f t="shared" si="74"/>
        <v>5.2288187037021157</v>
      </c>
      <c r="E262" s="9">
        <f t="shared" si="74"/>
        <v>1.5274083341207114</v>
      </c>
      <c r="F262" s="9">
        <f t="shared" si="63"/>
        <v>11.508166090432113</v>
      </c>
      <c r="G262" s="10">
        <f t="shared" si="75"/>
        <v>8.6666666666666607</v>
      </c>
      <c r="H262" s="5">
        <f t="shared" si="75"/>
        <v>7.5</v>
      </c>
      <c r="I262">
        <f t="shared" si="65"/>
        <v>21.033553428425503</v>
      </c>
      <c r="J262">
        <f t="shared" si="66"/>
        <v>2.7332203161579658</v>
      </c>
      <c r="K262">
        <f t="shared" si="66"/>
        <v>-20.855212214930145</v>
      </c>
      <c r="L262">
        <f t="shared" si="67"/>
        <v>-1.6984957594454584</v>
      </c>
      <c r="M262">
        <f t="shared" si="68"/>
        <v>-19.214016752404842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1.2392579958481642</v>
      </c>
      <c r="C263" s="9">
        <f t="shared" si="61"/>
        <v>1.219999999999996</v>
      </c>
      <c r="D263" s="9">
        <f t="shared" si="74"/>
        <v>5.2451874526753937</v>
      </c>
      <c r="E263" s="9">
        <f t="shared" si="74"/>
        <v>1.4019312085295872</v>
      </c>
      <c r="F263" s="9">
        <f t="shared" si="63"/>
        <v>11.476213057217993</v>
      </c>
      <c r="G263" s="10">
        <f t="shared" si="75"/>
        <v>8.6666666666666607</v>
      </c>
      <c r="H263" s="5">
        <f t="shared" si="75"/>
        <v>7.5</v>
      </c>
      <c r="I263">
        <f t="shared" si="65"/>
        <v>21.146550652796687</v>
      </c>
      <c r="J263">
        <f t="shared" si="66"/>
        <v>2.723029341601293</v>
      </c>
      <c r="K263">
        <f t="shared" si="66"/>
        <v>-20.970496315444574</v>
      </c>
      <c r="L263">
        <f t="shared" si="67"/>
        <v>-1.7012535158805879</v>
      </c>
      <c r="M263">
        <f t="shared" si="68"/>
        <v>-19.072367181959397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1.2555655493344862</v>
      </c>
      <c r="C264" s="9">
        <f t="shared" si="61"/>
        <v>1.2249999999999959</v>
      </c>
      <c r="D264" s="9">
        <f t="shared" si="74"/>
        <v>5.2614950061617156</v>
      </c>
      <c r="E264" s="9">
        <f t="shared" si="74"/>
        <v>1.2757649280276444</v>
      </c>
      <c r="F264" s="9">
        <f t="shared" si="63"/>
        <v>11.443991639917083</v>
      </c>
      <c r="G264" s="10">
        <f t="shared" si="75"/>
        <v>8.6666666666666607</v>
      </c>
      <c r="H264" s="5">
        <f t="shared" si="75"/>
        <v>7.5</v>
      </c>
      <c r="I264">
        <f t="shared" si="65"/>
        <v>21.258732257623414</v>
      </c>
      <c r="J264">
        <f t="shared" si="66"/>
        <v>2.7128218205060093</v>
      </c>
      <c r="K264">
        <f t="shared" si="66"/>
        <v>-21.084930518536332</v>
      </c>
      <c r="L264">
        <f t="shared" si="67"/>
        <v>-1.7038674641050648</v>
      </c>
      <c r="M264">
        <f t="shared" si="68"/>
        <v>-18.930989780202776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1.2718118106431682</v>
      </c>
      <c r="C265" s="9">
        <f t="shared" si="61"/>
        <v>1.2299999999999958</v>
      </c>
      <c r="D265" s="9">
        <f t="shared" si="74"/>
        <v>5.2777412674703976</v>
      </c>
      <c r="E265" s="9">
        <f t="shared" si="74"/>
        <v>1.1489145871003827</v>
      </c>
      <c r="F265" s="9">
        <f t="shared" si="63"/>
        <v>11.411506391067807</v>
      </c>
      <c r="G265" s="10">
        <f t="shared" si="75"/>
        <v>8.6666666666666607</v>
      </c>
      <c r="H265" s="5">
        <f t="shared" si="75"/>
        <v>7.5</v>
      </c>
      <c r="I265">
        <f t="shared" si="65"/>
        <v>21.370099187056251</v>
      </c>
      <c r="J265">
        <f t="shared" si="66"/>
        <v>2.7025986157213788</v>
      </c>
      <c r="K265">
        <f t="shared" si="66"/>
        <v>-21.198516457217547</v>
      </c>
      <c r="L265">
        <f t="shared" si="67"/>
        <v>-1.7063387976751061</v>
      </c>
      <c r="M265">
        <f t="shared" si="68"/>
        <v>-18.78989964795807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1.2879966882391383</v>
      </c>
      <c r="C266" s="9">
        <f t="shared" si="61"/>
        <v>1.2349999999999957</v>
      </c>
      <c r="D266" s="9">
        <f t="shared" si="74"/>
        <v>5.2939261450663677</v>
      </c>
      <c r="E266" s="9">
        <f t="shared" si="74"/>
        <v>1.0213852701634143</v>
      </c>
      <c r="F266" s="9">
        <f t="shared" si="63"/>
        <v>11.37876184547541</v>
      </c>
      <c r="G266" s="10">
        <f t="shared" si="75"/>
        <v>8.6666666666666607</v>
      </c>
      <c r="H266" s="5">
        <f t="shared" si="75"/>
        <v>7.5</v>
      </c>
      <c r="I266">
        <f t="shared" si="65"/>
        <v>21.480652495450492</v>
      </c>
      <c r="J266">
        <f t="shared" si="66"/>
        <v>2.6923605829353283</v>
      </c>
      <c r="K266">
        <f t="shared" si="66"/>
        <v>-21.311255855105294</v>
      </c>
      <c r="L266">
        <f t="shared" si="67"/>
        <v>-1.708668726891087</v>
      </c>
      <c r="M266">
        <f t="shared" si="68"/>
        <v>-18.64911160236457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1.3041200956996661</v>
      </c>
      <c r="C267" s="9">
        <f t="shared" si="61"/>
        <v>1.2399999999999956</v>
      </c>
      <c r="D267" s="9">
        <f t="shared" si="74"/>
        <v>5.3100495525268956</v>
      </c>
      <c r="E267" s="9">
        <f t="shared" si="74"/>
        <v>0.89318205102393999</v>
      </c>
      <c r="F267" s="9">
        <f t="shared" si="63"/>
        <v>11.345762519609679</v>
      </c>
      <c r="G267" s="10">
        <f t="shared" si="75"/>
        <v>8.6666666666666607</v>
      </c>
      <c r="H267" s="5">
        <f t="shared" si="75"/>
        <v>7.5</v>
      </c>
      <c r="I267">
        <f t="shared" si="65"/>
        <v>21.590393344937812</v>
      </c>
      <c r="J267">
        <f t="shared" si="66"/>
        <v>2.6821085705739818</v>
      </c>
      <c r="K267">
        <f t="shared" si="66"/>
        <v>-21.423150524719482</v>
      </c>
      <c r="L267">
        <f t="shared" si="67"/>
        <v>-1.7108584780462219</v>
      </c>
      <c r="M267">
        <f t="shared" si="68"/>
        <v>-18.508640176839286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1.3201819516705049</v>
      </c>
      <c r="C268" s="9">
        <f t="shared" si="61"/>
        <v>1.2449999999999954</v>
      </c>
      <c r="D268" s="9">
        <f t="shared" si="74"/>
        <v>5.3261114084977343</v>
      </c>
      <c r="E268" s="9">
        <f t="shared" si="74"/>
        <v>0.76430999235244002</v>
      </c>
      <c r="F268" s="9">
        <f t="shared" si="63"/>
        <v>11.312512911016757</v>
      </c>
      <c r="G268" s="10">
        <f t="shared" si="75"/>
        <v>8.6666666666666607</v>
      </c>
      <c r="H268" s="5">
        <f t="shared" si="75"/>
        <v>7.5</v>
      </c>
      <c r="I268">
        <f t="shared" si="65"/>
        <v>21.699323003029654</v>
      </c>
      <c r="J268">
        <f t="shared" si="66"/>
        <v>2.6718434197057044</v>
      </c>
      <c r="K268">
        <f t="shared" si="66"/>
        <v>-21.534202365780516</v>
      </c>
      <c r="L268">
        <f t="shared" si="67"/>
        <v>-1.7129092926855383</v>
      </c>
      <c r="M268">
        <f t="shared" si="68"/>
        <v>-18.368499621171942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1.3361821798214706</v>
      </c>
      <c r="C269" s="9">
        <f t="shared" si="61"/>
        <v>1.2499999999999953</v>
      </c>
      <c r="D269" s="9">
        <f t="shared" si="74"/>
        <v>5.3421116366487</v>
      </c>
      <c r="E269" s="9">
        <f t="shared" si="74"/>
        <v>0.63477414516457586</v>
      </c>
      <c r="F269" s="9">
        <f t="shared" si="63"/>
        <v>11.279017497744988</v>
      </c>
      <c r="G269" s="10">
        <f t="shared" si="75"/>
        <v>8.6666666666666607</v>
      </c>
      <c r="H269" s="5">
        <f t="shared" si="75"/>
        <v>7.5</v>
      </c>
      <c r="I269">
        <f t="shared" si="65"/>
        <v>21.807442840251561</v>
      </c>
      <c r="J269">
        <f t="shared" si="66"/>
        <v>2.6615659639495912</v>
      </c>
      <c r="K269">
        <f t="shared" si="66"/>
        <v>-21.644413363507546</v>
      </c>
      <c r="L269">
        <f t="shared" si="67"/>
        <v>-1.7148224268752212</v>
      </c>
      <c r="M269">
        <f t="shared" si="68"/>
        <v>-18.228703901750283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1.3521207088014844</v>
      </c>
      <c r="C270" s="9">
        <f t="shared" si="61"/>
        <v>1.2549999999999952</v>
      </c>
      <c r="D270" s="9">
        <f t="shared" si="74"/>
        <v>5.3580501656287138</v>
      </c>
      <c r="E270" s="9">
        <f t="shared" si="74"/>
        <v>0.5045795483132991</v>
      </c>
      <c r="F270" s="9">
        <f t="shared" si="63"/>
        <v>11.245280737784849</v>
      </c>
      <c r="G270" s="10">
        <f t="shared" si="75"/>
        <v>8.6666666666666607</v>
      </c>
      <c r="H270" s="5">
        <f t="shared" si="75"/>
        <v>7.5</v>
      </c>
      <c r="I270">
        <f t="shared" si="65"/>
        <v>21.914754327807685</v>
      </c>
      <c r="J270">
        <f t="shared" si="66"/>
        <v>2.6512770293883401</v>
      </c>
      <c r="K270">
        <f t="shared" si="66"/>
        <v>-21.753785586918049</v>
      </c>
      <c r="L270">
        <f t="shared" si="67"/>
        <v>-1.7165991504824283</v>
      </c>
      <c r="M270">
        <f t="shared" si="68"/>
        <v>-18.089266701912518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1.3679974721931059</v>
      </c>
      <c r="C271" s="9">
        <f t="shared" si="61"/>
        <v>1.2599999999999951</v>
      </c>
      <c r="D271" s="9">
        <f t="shared" si="74"/>
        <v>5.3739269290203353</v>
      </c>
      <c r="E271" s="9">
        <f t="shared" si="74"/>
        <v>0.37373122799115638</v>
      </c>
      <c r="F271" s="9">
        <f t="shared" si="63"/>
        <v>11.211307068522888</v>
      </c>
      <c r="G271" s="10">
        <f t="shared" si="75"/>
        <v>8.6666666666666607</v>
      </c>
      <c r="H271" s="5">
        <f t="shared" si="75"/>
        <v>7.5</v>
      </c>
      <c r="I271">
        <f t="shared" si="65"/>
        <v>22.021259035274841</v>
      </c>
      <c r="J271">
        <f t="shared" si="66"/>
        <v>2.6409774344854453</v>
      </c>
      <c r="K271">
        <f t="shared" si="66"/>
        <v>-21.862321187129524</v>
      </c>
      <c r="L271">
        <f t="shared" si="67"/>
        <v>-1.7182407464656397</v>
      </c>
      <c r="M271">
        <f t="shared" si="68"/>
        <v>-17.950201422423767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1.3838124084665822</v>
      </c>
      <c r="C272" s="9">
        <f t="shared" si="61"/>
        <v>1.264999999999995</v>
      </c>
      <c r="D272" s="9">
        <f t="shared" si="74"/>
        <v>5.3897418652938116</v>
      </c>
      <c r="E272" s="9">
        <f t="shared" si="74"/>
        <v>0.24223419724277559</v>
      </c>
      <c r="F272" s="9">
        <f t="shared" si="63"/>
        <v>11.177100906209606</v>
      </c>
      <c r="G272" s="10">
        <f t="shared" si="75"/>
        <v>8.6666666666666607</v>
      </c>
      <c r="H272" s="5">
        <f t="shared" si="75"/>
        <v>7.5</v>
      </c>
      <c r="I272">
        <f t="shared" si="65"/>
        <v>22.126958628325454</v>
      </c>
      <c r="J272">
        <f t="shared" si="66"/>
        <v>2.6306679900066516</v>
      </c>
      <c r="K272">
        <f t="shared" si="66"/>
        <v>-21.970022395664067</v>
      </c>
      <c r="L272">
        <f t="shared" si="67"/>
        <v>-1.7197485101756351</v>
      </c>
      <c r="M272">
        <f t="shared" si="68"/>
        <v>-17.811521182073193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1.3995654609334389</v>
      </c>
      <c r="C273" s="9">
        <f t="shared" si="61"/>
        <v>1.2699999999999949</v>
      </c>
      <c r="D273" s="9">
        <f t="shared" si="74"/>
        <v>5.4054949177606684</v>
      </c>
      <c r="E273" s="9">
        <f t="shared" si="74"/>
        <v>0.11009345548751387</v>
      </c>
      <c r="F273" s="9">
        <f t="shared" si="63"/>
        <v>11.142666645441309</v>
      </c>
      <c r="G273" s="10">
        <f t="shared" si="75"/>
        <v>8.6666666666666607</v>
      </c>
      <c r="H273" s="5">
        <f t="shared" si="75"/>
        <v>7.5</v>
      </c>
      <c r="I273">
        <f t="shared" si="65"/>
        <v>22.231854866478919</v>
      </c>
      <c r="J273">
        <f t="shared" si="66"/>
        <v>2.6203494989455978</v>
      </c>
      <c r="K273">
        <f t="shared" si="66"/>
        <v>-22.076891522756505</v>
      </c>
      <c r="L273">
        <f t="shared" si="67"/>
        <v>-1.7211237486671613</v>
      </c>
      <c r="M273">
        <f t="shared" si="68"/>
        <v>-17.673238818388697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1.4152565776996369</v>
      </c>
      <c r="C274" s="9">
        <f t="shared" si="61"/>
        <v>1.2749999999999948</v>
      </c>
      <c r="D274" s="9">
        <f t="shared" si="74"/>
        <v>5.4211860345268663</v>
      </c>
      <c r="E274" s="9">
        <f t="shared" si="74"/>
        <v>-2.2686011947756157E-2</v>
      </c>
      <c r="F274" s="9">
        <f t="shared" si="63"/>
        <v>11.108008658655763</v>
      </c>
      <c r="G274" s="10">
        <f t="shared" si="75"/>
        <v>8.6666666666666607</v>
      </c>
      <c r="H274" s="5">
        <f t="shared" si="75"/>
        <v>7.5</v>
      </c>
      <c r="I274">
        <f t="shared" si="65"/>
        <v>22.335949600880809</v>
      </c>
      <c r="J274">
        <f t="shared" si="66"/>
        <v>2.6100227564535947</v>
      </c>
      <c r="K274">
        <f t="shared" si="66"/>
        <v>-22.182930955666837</v>
      </c>
      <c r="L274">
        <f t="shared" si="67"/>
        <v>-1.7223677800213646</v>
      </c>
      <c r="M274">
        <f t="shared" si="68"/>
        <v>-17.535366888465898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1.430885711618318</v>
      </c>
      <c r="C275" s="9">
        <f t="shared" si="61"/>
        <v>1.2799999999999947</v>
      </c>
      <c r="D275" s="9">
        <f t="shared" si="74"/>
        <v>5.4368151684455475</v>
      </c>
      <c r="E275" s="9">
        <f t="shared" si="74"/>
        <v>-0.15609923428574957</v>
      </c>
      <c r="F275" s="9">
        <f t="shared" si="63"/>
        <v>11.073131295641748</v>
      </c>
      <c r="G275" s="10">
        <f t="shared" si="75"/>
        <v>8.6666666666666607</v>
      </c>
      <c r="H275" s="5">
        <f t="shared" si="75"/>
        <v>7.5</v>
      </c>
      <c r="I275">
        <f t="shared" si="65"/>
        <v>22.4392447721095</v>
      </c>
      <c r="J275">
        <f t="shared" si="66"/>
        <v>2.5996885497734663</v>
      </c>
      <c r="K275">
        <f t="shared" si="66"/>
        <v>-22.288143156997631</v>
      </c>
      <c r="L275">
        <f t="shared" si="67"/>
        <v>-1.7234819326790478</v>
      </c>
      <c r="M275">
        <f t="shared" si="68"/>
        <v>-17.397917669908246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1.4464528202421709</v>
      </c>
      <c r="C276" s="9">
        <f t="shared" si="61"/>
        <v>1.2849999999999946</v>
      </c>
      <c r="D276" s="9">
        <f t="shared" si="74"/>
        <v>5.4523822770694004</v>
      </c>
      <c r="E276" s="9">
        <f t="shared" si="74"/>
        <v>-0.29014125574579369</v>
      </c>
      <c r="F276" s="9">
        <f t="shared" si="63"/>
        <v>11.038038883062274</v>
      </c>
      <c r="G276" s="10">
        <f t="shared" si="75"/>
        <v>8.6666666666666607</v>
      </c>
      <c r="H276" s="5">
        <f t="shared" si="75"/>
        <v>7.5</v>
      </c>
      <c r="I276">
        <f t="shared" si="65"/>
        <v>22.541742408009831</v>
      </c>
      <c r="J276">
        <f t="shared" si="66"/>
        <v>2.5893476581773922</v>
      </c>
      <c r="K276">
        <f t="shared" si="66"/>
        <v>-22.39253066301708</v>
      </c>
      <c r="L276">
        <f t="shared" si="67"/>
        <v>-1.7244675447848186</v>
      </c>
      <c r="M276">
        <f t="shared" si="68"/>
        <v>-17.260903161874928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1.4619578657754291</v>
      </c>
      <c r="C277" s="9">
        <f t="shared" ref="C277:C289" si="80">C276+_dt</f>
        <v>1.2899999999999945</v>
      </c>
      <c r="D277" s="9">
        <f t="shared" ref="D277:E289" si="81">D276+$C$7*(J276+J277)/2</f>
        <v>5.4678873226026585</v>
      </c>
      <c r="E277" s="9">
        <f t="shared" si="81"/>
        <v>-0.42480713598080994</v>
      </c>
      <c r="F277" s="9">
        <f t="shared" ref="F277:F289" si="82">$O$1*D277^2+$O$2*D277+$O$3</f>
        <v>11.00273572399152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22.643444621553375</v>
      </c>
      <c r="J277">
        <f t="shared" ref="J277:K289" si="85">J276+L276*$C$7</f>
        <v>2.5790008529086834</v>
      </c>
      <c r="K277">
        <f t="shared" si="85"/>
        <v>-22.49609608198833</v>
      </c>
      <c r="L277">
        <f t="shared" ref="L277:L289" si="86">-$C$15*I277*J277</f>
        <v>-1.72532596354217</v>
      </c>
      <c r="M277">
        <f t="shared" ref="M277:M289" si="87">-$C$6-$C$15*I277*K277</f>
        <v>-17.124335086233476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1.4774008150255371</v>
      </c>
      <c r="C278" s="9">
        <f t="shared" si="80"/>
        <v>1.2949999999999944</v>
      </c>
      <c r="D278" s="9">
        <f t="shared" si="81"/>
        <v>5.4833302718527666</v>
      </c>
      <c r="E278" s="9">
        <f t="shared" si="81"/>
        <v>-0.56009195050429206</v>
      </c>
      <c r="F278" s="9">
        <f t="shared" si="82"/>
        <v>10.96722609746536</v>
      </c>
      <c r="G278" s="10">
        <f t="shared" si="83"/>
        <v>8.6666666666666607</v>
      </c>
      <c r="H278" s="5">
        <f t="shared" si="83"/>
        <v>7.5</v>
      </c>
      <c r="I278">
        <f t="shared" si="84"/>
        <v>22.744353608725017</v>
      </c>
      <c r="J278">
        <f t="shared" si="85"/>
        <v>2.5686488971274306</v>
      </c>
      <c r="K278">
        <f t="shared" si="85"/>
        <v>-22.598842092505731</v>
      </c>
      <c r="L278">
        <f t="shared" si="86"/>
        <v>-1.7260585445795587</v>
      </c>
      <c r="M278">
        <f t="shared" si="87"/>
        <v>-16.988224888813765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1.492781639354499</v>
      </c>
      <c r="C279" s="9">
        <f t="shared" si="80"/>
        <v>1.2999999999999943</v>
      </c>
      <c r="D279" s="9">
        <f t="shared" si="81"/>
        <v>5.4987110961817285</v>
      </c>
      <c r="E279" s="9">
        <f t="shared" si="81"/>
        <v>-0.69599079110732509</v>
      </c>
      <c r="F279" s="9">
        <f t="shared" si="82"/>
        <v>10.931514258045361</v>
      </c>
      <c r="G279" s="10">
        <f t="shared" si="83"/>
        <v>8.6666666666666607</v>
      </c>
      <c r="H279" s="5">
        <f t="shared" si="83"/>
        <v>7.5</v>
      </c>
      <c r="I279">
        <f t="shared" si="84"/>
        <v>22.844471646435558</v>
      </c>
      <c r="J279">
        <f t="shared" si="85"/>
        <v>2.5582925458599535</v>
      </c>
      <c r="K279">
        <f t="shared" si="85"/>
        <v>-22.700771441838612</v>
      </c>
      <c r="L279">
        <f t="shared" si="86"/>
        <v>-1.7266666513275066</v>
      </c>
      <c r="M279">
        <f t="shared" si="87"/>
        <v>-16.852583740760238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1.5081003146299352</v>
      </c>
      <c r="C280" s="9">
        <f t="shared" si="80"/>
        <v>1.3049999999999942</v>
      </c>
      <c r="D280" s="9">
        <f t="shared" si="81"/>
        <v>5.5140297714571647</v>
      </c>
      <c r="E280" s="9">
        <f t="shared" si="81"/>
        <v>-0.83249876626569042</v>
      </c>
      <c r="F280" s="9">
        <f t="shared" si="82"/>
        <v>10.895604435396297</v>
      </c>
      <c r="G280" s="10">
        <f t="shared" si="83"/>
        <v>8.6666666666666607</v>
      </c>
      <c r="H280" s="5">
        <f t="shared" si="83"/>
        <v>7.5</v>
      </c>
      <c r="I280">
        <f t="shared" si="84"/>
        <v>22.943801090459985</v>
      </c>
      <c r="J280">
        <f t="shared" si="85"/>
        <v>2.5479325459519884</v>
      </c>
      <c r="K280">
        <f t="shared" si="85"/>
        <v>-22.801886944283172</v>
      </c>
      <c r="L280">
        <f t="shared" si="86"/>
        <v>-1.7271516544067762</v>
      </c>
      <c r="M280">
        <f t="shared" si="87"/>
        <v>-16.717422539979186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1.5233568211758675</v>
      </c>
      <c r="C281" s="9">
        <f t="shared" si="80"/>
        <v>1.3099999999999941</v>
      </c>
      <c r="D281" s="9">
        <f t="shared" si="81"/>
        <v>5.5292862780030969</v>
      </c>
      <c r="E281" s="9">
        <f t="shared" si="81"/>
        <v>-0.96961100153710911</v>
      </c>
      <c r="F281" s="9">
        <f t="shared" si="82"/>
        <v>10.859500833876886</v>
      </c>
      <c r="G281" s="10">
        <f t="shared" si="83"/>
        <v>8.6666666666666607</v>
      </c>
      <c r="H281" s="5">
        <f t="shared" si="83"/>
        <v>7.5</v>
      </c>
      <c r="I281">
        <f t="shared" si="84"/>
        <v>23.042344373401264</v>
      </c>
      <c r="J281">
        <f t="shared" si="85"/>
        <v>2.5375696360255477</v>
      </c>
      <c r="K281">
        <f t="shared" si="85"/>
        <v>-22.902191479523047</v>
      </c>
      <c r="L281">
        <f t="shared" si="86"/>
        <v>-1.7275149310276423</v>
      </c>
      <c r="M281">
        <f t="shared" si="87"/>
        <v>-16.582751912677836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1.5385511437232626</v>
      </c>
      <c r="C282" s="9">
        <f t="shared" si="80"/>
        <v>1.314999999999994</v>
      </c>
      <c r="D282" s="9">
        <f t="shared" si="81"/>
        <v>5.5444806005504921</v>
      </c>
      <c r="E282" s="9">
        <f t="shared" si="81"/>
        <v>-1.1073226399486755</v>
      </c>
      <c r="F282" s="9">
        <f t="shared" si="82"/>
        <v>10.82320763214382</v>
      </c>
      <c r="G282" s="10">
        <f t="shared" si="83"/>
        <v>8.6666666666666607</v>
      </c>
      <c r="H282" s="5">
        <f t="shared" si="83"/>
        <v>7.5</v>
      </c>
      <c r="I282">
        <f t="shared" si="84"/>
        <v>23.140104002679344</v>
      </c>
      <c r="J282">
        <f t="shared" si="85"/>
        <v>2.527204546439382</v>
      </c>
      <c r="K282">
        <f t="shared" si="85"/>
        <v>-23.001687990999113</v>
      </c>
      <c r="L282">
        <f t="shared" si="86"/>
        <v>-1.7277578644002916</v>
      </c>
      <c r="M282">
        <f t="shared" si="87"/>
        <v>-16.448582214992186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1.5536832713603399</v>
      </c>
      <c r="C283" s="9">
        <f t="shared" si="80"/>
        <v>1.3199999999999938</v>
      </c>
      <c r="D283" s="9">
        <f t="shared" si="81"/>
        <v>5.5596127281875694</v>
      </c>
      <c r="E283" s="9">
        <f t="shared" si="81"/>
        <v>-1.2456288423745401</v>
      </c>
      <c r="F283" s="9">
        <f t="shared" si="82"/>
        <v>10.786728982768949</v>
      </c>
      <c r="G283" s="10">
        <f t="shared" si="83"/>
        <v>8.6666666666666607</v>
      </c>
      <c r="H283" s="5">
        <f t="shared" si="83"/>
        <v>7.5</v>
      </c>
      <c r="I283">
        <f t="shared" si="84"/>
        <v>23.237082558545229</v>
      </c>
      <c r="J283">
        <f t="shared" si="85"/>
        <v>2.5168379992529801</v>
      </c>
      <c r="K283">
        <f t="shared" si="85"/>
        <v>-23.100379484289064</v>
      </c>
      <c r="L283">
        <f t="shared" si="86"/>
        <v>-1.7278818431563647</v>
      </c>
      <c r="M283">
        <f t="shared" si="87"/>
        <v>-16.314923534700323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1.5687531974826809</v>
      </c>
      <c r="C284" s="9">
        <f t="shared" si="80"/>
        <v>1.3249999999999937</v>
      </c>
      <c r="D284" s="9">
        <f t="shared" si="81"/>
        <v>5.5746826543099104</v>
      </c>
      <c r="E284" s="9">
        <f t="shared" si="81"/>
        <v>-1.3845247879038991</v>
      </c>
      <c r="F284" s="9">
        <f t="shared" si="82"/>
        <v>10.750069011869424</v>
      </c>
      <c r="G284" s="10">
        <f t="shared" si="83"/>
        <v>8.6666666666666607</v>
      </c>
      <c r="H284" s="5">
        <f t="shared" si="83"/>
        <v>7.5</v>
      </c>
      <c r="I284">
        <f t="shared" si="84"/>
        <v>23.333282692119866</v>
      </c>
      <c r="J284">
        <f t="shared" si="85"/>
        <v>2.5064707081940418</v>
      </c>
      <c r="K284">
        <f t="shared" si="85"/>
        <v>-23.198269025497265</v>
      </c>
      <c r="L284">
        <f t="shared" si="86"/>
        <v>-1.7278882607816579</v>
      </c>
      <c r="M284">
        <f t="shared" si="87"/>
        <v>-16.181785693018234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1.5837609197431508</v>
      </c>
      <c r="C285" s="9">
        <f t="shared" si="80"/>
        <v>1.3299999999999936</v>
      </c>
      <c r="D285" s="9">
        <f t="shared" si="81"/>
        <v>5.5896903765703803</v>
      </c>
      <c r="E285" s="9">
        <f t="shared" si="81"/>
        <v>-1.5240056741993571</v>
      </c>
      <c r="F285" s="9">
        <f t="shared" si="82"/>
        <v>10.713231818750781</v>
      </c>
      <c r="G285" s="10">
        <f t="shared" si="83"/>
        <v>8.6666666666666607</v>
      </c>
      <c r="H285" s="5">
        <f t="shared" si="83"/>
        <v>7.5</v>
      </c>
      <c r="I285">
        <f t="shared" si="84"/>
        <v>23.42870712345778</v>
      </c>
      <c r="J285">
        <f t="shared" si="85"/>
        <v>2.4961033786293521</v>
      </c>
      <c r="K285">
        <f t="shared" si="85"/>
        <v>-23.295359739655375</v>
      </c>
      <c r="L285">
        <f t="shared" si="86"/>
        <v>-1.7277785150599918</v>
      </c>
      <c r="M285">
        <f t="shared" si="87"/>
        <v>-16.049178246474899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1.5987064400016555</v>
      </c>
      <c r="C286" s="9">
        <f t="shared" si="80"/>
        <v>1.3349999999999935</v>
      </c>
      <c r="D286" s="9">
        <f t="shared" si="81"/>
        <v>5.604635896828885</v>
      </c>
      <c r="E286" s="9">
        <f t="shared" si="81"/>
        <v>-1.6640667178457258</v>
      </c>
      <c r="F286" s="9">
        <f t="shared" si="82"/>
        <v>10.676221475562844</v>
      </c>
      <c r="G286" s="10">
        <f t="shared" si="83"/>
        <v>8.6666666666666607</v>
      </c>
      <c r="H286" s="5">
        <f t="shared" si="83"/>
        <v>7.5</v>
      </c>
      <c r="I286">
        <f t="shared" si="84"/>
        <v>23.52335863963518</v>
      </c>
      <c r="J286">
        <f t="shared" si="85"/>
        <v>2.485736707538992</v>
      </c>
      <c r="K286">
        <f t="shared" si="85"/>
        <v>-23.391654809134224</v>
      </c>
      <c r="L286">
        <f t="shared" si="86"/>
        <v>-1.7275540075282427</v>
      </c>
      <c r="M286">
        <f t="shared" si="87"/>
        <v>-15.917110488863699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1.6135897642747539</v>
      </c>
      <c r="C287" s="9">
        <f t="shared" si="80"/>
        <v>1.3399999999999934</v>
      </c>
      <c r="D287" s="9">
        <f t="shared" si="81"/>
        <v>5.6195192211019833</v>
      </c>
      <c r="E287" s="9">
        <f t="shared" si="81"/>
        <v>-1.8047031546893306</v>
      </c>
      <c r="F287" s="9">
        <f t="shared" si="82"/>
        <v>10.63904202696828</v>
      </c>
      <c r="G287" s="10">
        <f t="shared" si="83"/>
        <v>8.6666666666666607</v>
      </c>
      <c r="H287" s="5">
        <f t="shared" si="83"/>
        <v>7.5</v>
      </c>
      <c r="I287">
        <f t="shared" si="84"/>
        <v>23.617240092862499</v>
      </c>
      <c r="J287">
        <f t="shared" si="85"/>
        <v>2.4753713834938225</v>
      </c>
      <c r="K287">
        <f t="shared" si="85"/>
        <v>-23.487157472067405</v>
      </c>
      <c r="L287">
        <f t="shared" si="86"/>
        <v>-1.7272161429425452</v>
      </c>
      <c r="M287">
        <f t="shared" si="87"/>
        <v>-15.785591453267003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1.6284109026851441</v>
      </c>
      <c r="C288" s="9">
        <f t="shared" si="80"/>
        <v>1.3449999999999933</v>
      </c>
      <c r="D288" s="9">
        <f t="shared" si="81"/>
        <v>5.6343403595123736</v>
      </c>
      <c r="E288" s="9">
        <f t="shared" si="81"/>
        <v>-1.9459102401678938</v>
      </c>
      <c r="F288" s="9">
        <f t="shared" si="82"/>
        <v>10.601697489823707</v>
      </c>
      <c r="G288" s="10">
        <f t="shared" si="83"/>
        <v>8.6666666666666607</v>
      </c>
      <c r="H288" s="5">
        <f t="shared" si="83"/>
        <v>7.5</v>
      </c>
      <c r="I288">
        <f t="shared" si="84"/>
        <v>23.710354398621202</v>
      </c>
      <c r="J288">
        <f t="shared" si="85"/>
        <v>2.4650080866361672</v>
      </c>
      <c r="K288">
        <f t="shared" si="85"/>
        <v>-23.581871020787009</v>
      </c>
      <c r="L288">
        <f t="shared" si="86"/>
        <v>-1.7267663287556418</v>
      </c>
      <c r="M288">
        <f t="shared" si="87"/>
        <v>-15.654629914150973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1.6431698694110439</v>
      </c>
      <c r="C289" s="9">
        <f t="shared" si="80"/>
        <v>1.3499999999999932</v>
      </c>
      <c r="D289" s="9">
        <f t="shared" si="81"/>
        <v>5.6490993262382734</v>
      </c>
      <c r="E289" s="9">
        <f t="shared" si="81"/>
        <v>-2.0876832496310707</v>
      </c>
      <c r="F289" s="9">
        <f t="shared" si="82"/>
        <v>10.564191852873229</v>
      </c>
      <c r="G289" s="10">
        <f t="shared" si="83"/>
        <v>8.6666666666666607</v>
      </c>
      <c r="H289" s="5">
        <f t="shared" si="83"/>
        <v>7.5</v>
      </c>
      <c r="I289">
        <f t="shared" si="84"/>
        <v>23.802704533824716</v>
      </c>
      <c r="J289">
        <f t="shared" si="85"/>
        <v>2.4546474886636336</v>
      </c>
      <c r="K289">
        <f t="shared" si="85"/>
        <v>-23.675798800271917</v>
      </c>
      <c r="L289">
        <f t="shared" si="86"/>
        <v>-1.7262059746053722</v>
      </c>
      <c r="M289">
        <f t="shared" si="87"/>
        <v>-15.524234389527649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65" priority="16" stopIfTrue="1" operator="greaterThan">
      <formula>$G$19</formula>
    </cfRule>
    <cfRule type="cellIs" dxfId="364" priority="17" stopIfTrue="1" operator="lessThan">
      <formula>$H$19</formula>
    </cfRule>
    <cfRule type="cellIs" dxfId="363" priority="18" stopIfTrue="1" operator="between">
      <formula>$H$19</formula>
      <formula>$G$19</formula>
    </cfRule>
  </conditionalFormatting>
  <conditionalFormatting sqref="E19:E20">
    <cfRule type="cellIs" dxfId="362" priority="13" stopIfTrue="1" operator="lessThan">
      <formula>$H$19</formula>
    </cfRule>
    <cfRule type="cellIs" dxfId="361" priority="14" stopIfTrue="1" operator="greaterThan">
      <formula>$G$19</formula>
    </cfRule>
    <cfRule type="cellIs" dxfId="360" priority="15" stopIfTrue="1" operator="between">
      <formula>$H$19</formula>
      <formula>$G$19</formula>
    </cfRule>
  </conditionalFormatting>
  <conditionalFormatting sqref="F19">
    <cfRule type="cellIs" dxfId="359" priority="10" stopIfTrue="1" operator="lessThan">
      <formula>$H$19</formula>
    </cfRule>
    <cfRule type="cellIs" dxfId="358" priority="11" stopIfTrue="1" operator="greaterThan">
      <formula>$G$19</formula>
    </cfRule>
    <cfRule type="cellIs" dxfId="357" priority="12" stopIfTrue="1" operator="between">
      <formula>$H$19</formula>
      <formula>$G$19</formula>
    </cfRule>
  </conditionalFormatting>
  <conditionalFormatting sqref="F20">
    <cfRule type="cellIs" dxfId="356" priority="7" stopIfTrue="1" operator="lessThan">
      <formula>$H$19</formula>
    </cfRule>
    <cfRule type="cellIs" dxfId="355" priority="8" stopIfTrue="1" operator="greaterThan">
      <formula>$G$19</formula>
    </cfRule>
    <cfRule type="cellIs" dxfId="354" priority="9" stopIfTrue="1" operator="between">
      <formula>$H$19</formula>
      <formula>$G$19</formula>
    </cfRule>
  </conditionalFormatting>
  <conditionalFormatting sqref="E21:E289">
    <cfRule type="cellIs" dxfId="353" priority="4" stopIfTrue="1" operator="lessThan">
      <formula>$H$19</formula>
    </cfRule>
    <cfRule type="cellIs" dxfId="352" priority="5" stopIfTrue="1" operator="greaterThan">
      <formula>$G$19</formula>
    </cfRule>
    <cfRule type="cellIs" dxfId="351" priority="6" stopIfTrue="1" operator="between">
      <formula>$H$19</formula>
      <formula>$G$19</formula>
    </cfRule>
  </conditionalFormatting>
  <conditionalFormatting sqref="F21:F289">
    <cfRule type="cellIs" dxfId="350" priority="1" stopIfTrue="1" operator="lessThan">
      <formula>$H$19</formula>
    </cfRule>
    <cfRule type="cellIs" dxfId="349" priority="2" stopIfTrue="1" operator="greaterThan">
      <formula>$G$19</formula>
    </cfRule>
    <cfRule type="cellIs" dxfId="34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46"/>
  <sheetViews>
    <sheetView topLeftCell="B17" zoomScale="70" zoomScaleNormal="70" workbookViewId="0">
      <selection activeCell="C5" sqref="C5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SummaryChart!I14</f>
        <v>34.083257760549316</v>
      </c>
      <c r="D1" s="1" t="s">
        <v>17</v>
      </c>
      <c r="G1" t="s">
        <v>27</v>
      </c>
      <c r="H1" s="6" t="s">
        <v>22</v>
      </c>
      <c r="O1" s="28">
        <f>-(C6/2)/(COS(C2/180*PI())*C1)^2</f>
        <v>-0.45925342493804627</v>
      </c>
      <c r="P1" s="5" t="s">
        <v>10</v>
      </c>
    </row>
    <row r="2" spans="2:22" ht="22.5" x14ac:dyDescent="0.3">
      <c r="C2" s="24">
        <f>SummaryChart!J14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SummaryChart!N14/12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SummaryChart!M14</f>
        <v>6.0159294568272292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6.4492003132068376E-3</v>
      </c>
      <c r="C12" s="14"/>
      <c r="D12" s="15">
        <f ca="1">CELL("contents",INDIRECT("D"&amp;C13-1))</f>
        <v>6.0020996871681955</v>
      </c>
      <c r="E12" s="15">
        <f ca="1">CELL("contents",INDIRECT("E"&amp;C13-1))</f>
        <v>8.2150936170137925</v>
      </c>
      <c r="F12">
        <f ca="1">D13-D12</f>
        <v>2.0278969972240546E-2</v>
      </c>
      <c r="G12">
        <f ca="1">D13-D11</f>
        <v>6.4492003132068376E-3</v>
      </c>
      <c r="H12" s="27">
        <f ca="1">G12/F12</f>
        <v>0.31802405753522056</v>
      </c>
      <c r="I12">
        <f ca="1">D13-D12</f>
        <v>2.0278969972240546E-2</v>
      </c>
      <c r="J12">
        <f ca="1">E13-E12</f>
        <v>-0.10388336746902738</v>
      </c>
      <c r="K12">
        <f ca="1">ATAN(J12/I12)*180/PI()</f>
        <v>-78.95425439528168</v>
      </c>
      <c r="N12" s="26">
        <f ca="1">E13-E12</f>
        <v>-0.10388336746902738</v>
      </c>
      <c r="O12" s="26">
        <f ca="1">N12+E13-H12*N12</f>
        <v>8.0403642921086593</v>
      </c>
      <c r="P12">
        <f ca="1">IF(AND(G12&gt;0,G12&lt;F12),1,0)</f>
        <v>1</v>
      </c>
      <c r="Q12" s="26">
        <f ca="1">IF(P12=1,O12,O13)</f>
        <v>8.0403642921086593</v>
      </c>
    </row>
    <row r="13" spans="2:22" x14ac:dyDescent="0.2">
      <c r="B13" t="str">
        <f ca="1">CELL("address",INDEX(B20:B290,MATCH(MIN(B20:B290),B20:B290,0)))</f>
        <v>$B$254</v>
      </c>
      <c r="C13">
        <f ca="1">CELL("row",INDEX(A20:A289,MATCH(MIN(A20:A289),A20:A289,0)))</f>
        <v>254</v>
      </c>
      <c r="D13" s="15">
        <f ca="1">CELL("contents",INDIRECT("D"&amp;C13))</f>
        <v>6.0223786571404361</v>
      </c>
      <c r="E13" s="15">
        <f ca="1">CELL("contents",INDIRECT("E"&amp;C13))</f>
        <v>8.1112102495447651</v>
      </c>
      <c r="F13">
        <f ca="1">D14-D13</f>
        <v>2.0215555598319668E-2</v>
      </c>
      <c r="G13">
        <f ca="1">D14-D11</f>
        <v>2.6664755911526505E-2</v>
      </c>
      <c r="H13" s="27">
        <f ca="1">G13/F13</f>
        <v>1.3190216703093187</v>
      </c>
      <c r="N13" s="26">
        <f ca="1">E14-E13</f>
        <v>-0.10471677082893294</v>
      </c>
      <c r="O13" s="26">
        <f ca="1">E13+H13*N13</f>
        <v>7.9730865595765881</v>
      </c>
      <c r="P13">
        <f ca="1">IF(G13&lt;F13,1,0)</f>
        <v>0</v>
      </c>
    </row>
    <row r="14" spans="2:22" x14ac:dyDescent="0.2">
      <c r="D14" s="15">
        <f ca="1">CELL("contents",INDIRECT("D"&amp;C13+1))</f>
        <v>6.0425942127387557</v>
      </c>
      <c r="E14" s="15">
        <f ca="1">CELL("contents",INDIRECT("E"&amp;C13+1))</f>
        <v>8.0064934787158322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6.1228167289776412</v>
      </c>
      <c r="P15" s="10">
        <f>Q19</f>
        <v>1.1334577927544471</v>
      </c>
      <c r="Q15" s="10">
        <f>Q19</f>
        <v>1.1334577927544471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34.083257760549316</v>
      </c>
      <c r="J19">
        <f>C1*COS(C2/180*PI())</f>
        <v>5.9184955990716528</v>
      </c>
      <c r="K19">
        <f>C1*SIN(C2/180*PI())</f>
        <v>33.56545649050247</v>
      </c>
      <c r="L19">
        <f>-C15*I19*J19</f>
        <v>-5.9597714547059786</v>
      </c>
      <c r="M19">
        <f>-C6-C15*I19*K19</f>
        <v>-65.973543500150583</v>
      </c>
      <c r="N19" s="16">
        <f>MAX(E19:E289)</f>
        <v>13.638578263230485</v>
      </c>
      <c r="O19" s="19">
        <f>INDEX(C19:C289,MATCH(N19,E19:E289,0),1)</f>
        <v>0.67000000000000048</v>
      </c>
      <c r="P19" s="19">
        <f>COUNTIF(E19:E289,"&gt;"&amp;H19)*_dt</f>
        <v>1.03</v>
      </c>
      <c r="Q19" s="21">
        <f>INDEX(D19:D289,MATCH(T17,T19:T289,0),1)</f>
        <v>1.1334577927544471</v>
      </c>
      <c r="R19" s="21">
        <f>INDEX(D19:D289,MATCH(T17,U19:U289,0),1)</f>
        <v>6.1228167289776412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4.9893589362231943</v>
      </c>
    </row>
    <row r="20" spans="1:22" x14ac:dyDescent="0.2">
      <c r="A20">
        <f>B20</f>
        <v>5.9805257591189838</v>
      </c>
      <c r="B20">
        <f>ABS(D20-$D$11)</f>
        <v>5.9805257591189838</v>
      </c>
      <c r="C20" s="9">
        <f>C19+_dt</f>
        <v>5.0000000000000001E-3</v>
      </c>
      <c r="D20" s="9">
        <f>D19+$C$7*(J19+J20)/2</f>
        <v>3.540369770824521E-2</v>
      </c>
      <c r="E20" s="9">
        <f>E19+$C$7*(K19+K20)/2</f>
        <v>1.9536959706601442</v>
      </c>
      <c r="F20" s="9">
        <f>$O$1*D20^2+$O$2*D20+$O$3</f>
        <v>1.9536994644003589</v>
      </c>
      <c r="G20" s="10">
        <f>G19</f>
        <v>8.6666666666666607</v>
      </c>
      <c r="H20" s="5">
        <f>H19</f>
        <v>7.5</v>
      </c>
      <c r="I20">
        <f>SQRT(J20^2+K20^2)</f>
        <v>33.687237475569695</v>
      </c>
      <c r="J20">
        <f>J19+L19*$C$7</f>
        <v>5.8827369703434167</v>
      </c>
      <c r="K20">
        <f>K19+M19*$C$7</f>
        <v>33.169615229501566</v>
      </c>
      <c r="L20">
        <f>-$C$15*I20*J20</f>
        <v>-5.8549340347249563</v>
      </c>
      <c r="M20">
        <f>-$C$6-$C$15*I20*K20</f>
        <v>-65.186849308916635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5.9453347261095484</v>
      </c>
      <c r="B21">
        <f t="shared" ref="B21:B84" si="3">ABS(D21-$D$11)</f>
        <v>5.9453347261095484</v>
      </c>
      <c r="C21" s="9">
        <f t="shared" ref="C21:C84" si="4">C20+_dt</f>
        <v>0.01</v>
      </c>
      <c r="D21" s="9">
        <f t="shared" ref="D21:E36" si="5">D20+$C$7*(J20+J21)/2</f>
        <v>7.0594730717680659E-2</v>
      </c>
      <c r="E21" s="9">
        <f t="shared" si="5"/>
        <v>2.1515402987495933</v>
      </c>
      <c r="F21" s="9">
        <f t="shared" ref="F21:F84" si="6">$O$1*D21^2+$O$2*D21+$O$3</f>
        <v>2.1515646256612029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33.296008613316971</v>
      </c>
      <c r="J21">
        <f t="shared" ref="J21:K84" si="9">J20+L20*$C$7</f>
        <v>5.8476073661350672</v>
      </c>
      <c r="K21">
        <f t="shared" si="9"/>
        <v>32.778494133648067</v>
      </c>
      <c r="L21">
        <f t="shared" ref="L21:L84" si="10">-$C$15*I21*J21</f>
        <v>-5.752379864824765</v>
      </c>
      <c r="M21">
        <f t="shared" ref="M21:M84" si="11">-$C$6-$C$15*I21*K21</f>
        <v>-64.418700754985451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5.9103526247503053</v>
      </c>
      <c r="B22">
        <f t="shared" si="3"/>
        <v>5.9103526247503053</v>
      </c>
      <c r="C22" s="9">
        <f t="shared" si="4"/>
        <v>1.4999999999999999E-2</v>
      </c>
      <c r="D22" s="9">
        <f t="shared" si="5"/>
        <v>0.10557683207692423</v>
      </c>
      <c r="E22" s="9">
        <f t="shared" si="5"/>
        <v>2.3470517269378921</v>
      </c>
      <c r="F22" s="9">
        <f t="shared" si="6"/>
        <v>2.3471276704686233</v>
      </c>
      <c r="G22" s="10">
        <f t="shared" si="7"/>
        <v>8.6666666666666607</v>
      </c>
      <c r="H22" s="5">
        <f t="shared" si="7"/>
        <v>7.5</v>
      </c>
      <c r="I22">
        <f t="shared" si="8"/>
        <v>32.909459803129828</v>
      </c>
      <c r="J22">
        <f t="shared" si="9"/>
        <v>5.8130930869461181</v>
      </c>
      <c r="K22">
        <f t="shared" si="9"/>
        <v>32.391981929118153</v>
      </c>
      <c r="L22">
        <f t="shared" si="10"/>
        <v>-5.6520397666893585</v>
      </c>
      <c r="M22">
        <f t="shared" si="11"/>
        <v>-63.668553286336504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5.8755758029444287</v>
      </c>
      <c r="B23">
        <f t="shared" si="3"/>
        <v>5.8755758029444287</v>
      </c>
      <c r="C23" s="9">
        <f t="shared" si="4"/>
        <v>0.02</v>
      </c>
      <c r="D23" s="9">
        <f t="shared" si="5"/>
        <v>0.14035365388280052</v>
      </c>
      <c r="E23" s="9">
        <f t="shared" si="5"/>
        <v>2.540257584553447</v>
      </c>
      <c r="F23" s="9">
        <f t="shared" si="6"/>
        <v>2.540428979822535</v>
      </c>
      <c r="G23" s="10">
        <f t="shared" si="7"/>
        <v>8.6666666666666607</v>
      </c>
      <c r="H23" s="5">
        <f t="shared" si="7"/>
        <v>7.5</v>
      </c>
      <c r="I23">
        <f t="shared" si="8"/>
        <v>32.527482990427487</v>
      </c>
      <c r="J23">
        <f t="shared" si="9"/>
        <v>5.7791808483459821</v>
      </c>
      <c r="K23">
        <f t="shared" si="9"/>
        <v>32.009970609400135</v>
      </c>
      <c r="L23">
        <f t="shared" si="10"/>
        <v>-5.5538471255785273</v>
      </c>
      <c r="M23">
        <f t="shared" si="11"/>
        <v>-62.935882682690362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5.8410006871026132</v>
      </c>
      <c r="B24">
        <f t="shared" si="3"/>
        <v>5.8410006871026132</v>
      </c>
      <c r="C24" s="9">
        <f t="shared" si="4"/>
        <v>2.5000000000000001E-2</v>
      </c>
      <c r="D24" s="9">
        <f t="shared" si="5"/>
        <v>0.17492876972461602</v>
      </c>
      <c r="E24" s="9">
        <f t="shared" si="5"/>
        <v>2.7311845623215594</v>
      </c>
      <c r="F24" s="9">
        <f t="shared" si="6"/>
        <v>2.7315079179603488</v>
      </c>
      <c r="G24" s="10">
        <f t="shared" si="7"/>
        <v>8.6666666666666607</v>
      </c>
      <c r="H24" s="5">
        <f t="shared" si="7"/>
        <v>7.5</v>
      </c>
      <c r="I24">
        <f t="shared" si="8"/>
        <v>32.149973314600608</v>
      </c>
      <c r="J24">
        <f t="shared" si="9"/>
        <v>5.7458577655925112</v>
      </c>
      <c r="K24">
        <f t="shared" si="9"/>
        <v>31.632355313303993</v>
      </c>
      <c r="L24">
        <f t="shared" si="10"/>
        <v>-5.4577377767789432</v>
      </c>
      <c r="M24">
        <f t="shared" si="11"/>
        <v>-62.220184156476527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5.8066237797890405</v>
      </c>
      <c r="B25">
        <f t="shared" si="3"/>
        <v>5.8066237797890405</v>
      </c>
      <c r="C25" s="9">
        <f t="shared" si="4"/>
        <v>3.0000000000000002E-2</v>
      </c>
      <c r="D25" s="9">
        <f t="shared" si="5"/>
        <v>0.20930567703818906</v>
      </c>
      <c r="E25" s="9">
        <f t="shared" si="5"/>
        <v>2.9198587308865669</v>
      </c>
      <c r="F25" s="9">
        <f t="shared" si="6"/>
        <v>2.9204028644741751</v>
      </c>
      <c r="G25" s="10">
        <f t="shared" si="7"/>
        <v>8.6666666666666607</v>
      </c>
      <c r="H25" s="5">
        <f t="shared" si="7"/>
        <v>7.5</v>
      </c>
      <c r="I25">
        <f t="shared" si="8"/>
        <v>31.776828992377027</v>
      </c>
      <c r="J25">
        <f t="shared" si="9"/>
        <v>5.7131113389318378</v>
      </c>
      <c r="K25">
        <f t="shared" si="9"/>
        <v>31.259034208365133</v>
      </c>
      <c r="L25">
        <f t="shared" si="10"/>
        <v>-5.3636498978936782</v>
      </c>
      <c r="M25">
        <f t="shared" si="11"/>
        <v>-61.520971499998801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5.7724416574536113</v>
      </c>
      <c r="B26">
        <f t="shared" si="3"/>
        <v>5.7724416574536113</v>
      </c>
      <c r="C26" s="9">
        <f t="shared" si="4"/>
        <v>3.5000000000000003E-2</v>
      </c>
      <c r="D26" s="9">
        <f t="shared" si="5"/>
        <v>0.243487799373618</v>
      </c>
      <c r="E26" s="9">
        <f t="shared" si="5"/>
        <v>3.1063055586497579</v>
      </c>
      <c r="F26" s="9">
        <f t="shared" si="6"/>
        <v>3.1071512451817034</v>
      </c>
      <c r="G26" s="10">
        <f t="shared" si="7"/>
        <v>8.6666666666666607</v>
      </c>
      <c r="H26" s="5">
        <f t="shared" si="7"/>
        <v>7.5</v>
      </c>
      <c r="I26">
        <f t="shared" si="8"/>
        <v>31.407951206384919</v>
      </c>
      <c r="J26">
        <f t="shared" si="9"/>
        <v>5.6809294395444754</v>
      </c>
      <c r="K26">
        <f t="shared" si="9"/>
        <v>30.889908379365139</v>
      </c>
      <c r="L26">
        <f t="shared" si="10"/>
        <v>-5.2715239066301107</v>
      </c>
      <c r="M26">
        <f t="shared" si="11"/>
        <v>-60.837776276104243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5.7384509682466636</v>
      </c>
      <c r="B27">
        <f t="shared" si="3"/>
        <v>5.7384509682466636</v>
      </c>
      <c r="C27" s="9">
        <f t="shared" si="4"/>
        <v>0.04</v>
      </c>
      <c r="D27" s="9">
        <f t="shared" si="5"/>
        <v>0.27747848858056551</v>
      </c>
      <c r="E27" s="9">
        <f t="shared" si="5"/>
        <v>3.2905499289529789</v>
      </c>
      <c r="F27" s="9">
        <f t="shared" si="6"/>
        <v>3.291789561807585</v>
      </c>
      <c r="G27" s="10">
        <f t="shared" si="7"/>
        <v>8.6666666666666607</v>
      </c>
      <c r="H27" s="5">
        <f t="shared" si="7"/>
        <v>7.5</v>
      </c>
      <c r="I27">
        <f t="shared" si="8"/>
        <v>31.043243998652319</v>
      </c>
      <c r="J27">
        <f t="shared" si="9"/>
        <v>5.6493002961046948</v>
      </c>
      <c r="K27">
        <f t="shared" si="9"/>
        <v>30.524881721708514</v>
      </c>
      <c r="L27">
        <f t="shared" si="10"/>
        <v>-5.1813023637683671</v>
      </c>
      <c r="M27">
        <f t="shared" si="11"/>
        <v>-60.170147049837603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5.7046484299125835</v>
      </c>
      <c r="B28">
        <f t="shared" si="3"/>
        <v>5.7046484299125835</v>
      </c>
      <c r="C28" s="9">
        <f t="shared" si="4"/>
        <v>4.4999999999999998E-2</v>
      </c>
      <c r="D28" s="9">
        <f t="shared" si="5"/>
        <v>0.31128102691464588</v>
      </c>
      <c r="E28" s="9">
        <f t="shared" si="5"/>
        <v>3.4726161566363327</v>
      </c>
      <c r="F28" s="9">
        <f t="shared" si="6"/>
        <v>3.474353420529166</v>
      </c>
      <c r="G28" s="10">
        <f t="shared" si="7"/>
        <v>8.6666666666666607</v>
      </c>
      <c r="H28" s="5">
        <f t="shared" si="7"/>
        <v>7.5</v>
      </c>
      <c r="I28">
        <f t="shared" si="8"/>
        <v>30.682614168797389</v>
      </c>
      <c r="J28">
        <f t="shared" si="9"/>
        <v>5.6182124819220842</v>
      </c>
      <c r="K28">
        <f t="shared" si="9"/>
        <v>30.163860839409487</v>
      </c>
      <c r="L28">
        <f t="shared" si="10"/>
        <v>-5.0929298810130197</v>
      </c>
      <c r="M28">
        <f t="shared" si="11"/>
        <v>-59.517648658726102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5.6710308277589094</v>
      </c>
      <c r="B29">
        <f t="shared" si="3"/>
        <v>5.6710308277589094</v>
      </c>
      <c r="C29" s="9">
        <f t="shared" si="4"/>
        <v>4.9999999999999996E-2</v>
      </c>
      <c r="D29" s="9">
        <f t="shared" si="5"/>
        <v>0.34489862906832014</v>
      </c>
      <c r="E29" s="9">
        <f t="shared" si="5"/>
        <v>3.6525280039969328</v>
      </c>
      <c r="F29" s="9">
        <f t="shared" si="6"/>
        <v>3.6548775594376162</v>
      </c>
      <c r="G29" s="10">
        <f t="shared" si="7"/>
        <v>8.6666666666666607</v>
      </c>
      <c r="H29" s="5">
        <f t="shared" si="7"/>
        <v>7.5</v>
      </c>
      <c r="I29">
        <f t="shared" si="8"/>
        <v>30.325971176678124</v>
      </c>
      <c r="J29">
        <f t="shared" si="9"/>
        <v>5.5876549026360065</v>
      </c>
      <c r="K29">
        <f t="shared" si="9"/>
        <v>29.806754947457129</v>
      </c>
      <c r="L29">
        <f t="shared" si="10"/>
        <v>-5.0063530334499227</v>
      </c>
      <c r="M29">
        <f t="shared" si="11"/>
        <v>-58.879861519490703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5.6375950126976955</v>
      </c>
      <c r="B30">
        <f t="shared" si="3"/>
        <v>5.6375950126976955</v>
      </c>
      <c r="C30" s="9">
        <f t="shared" si="4"/>
        <v>5.4999999999999993E-2</v>
      </c>
      <c r="D30" s="9">
        <f t="shared" si="5"/>
        <v>0.3783344441295341</v>
      </c>
      <c r="E30" s="9">
        <f t="shared" si="5"/>
        <v>3.8303086961743249</v>
      </c>
      <c r="F30" s="9">
        <f t="shared" si="6"/>
        <v>3.8333958749628398</v>
      </c>
      <c r="G30" s="10">
        <f t="shared" si="7"/>
        <v>8.6666666666666607</v>
      </c>
      <c r="H30" s="5">
        <f t="shared" si="7"/>
        <v>7.5</v>
      </c>
      <c r="I30">
        <f t="shared" si="8"/>
        <v>29.973227049283647</v>
      </c>
      <c r="J30">
        <f t="shared" si="9"/>
        <v>5.5576167844353073</v>
      </c>
      <c r="K30">
        <f t="shared" si="9"/>
        <v>29.453475778340184</v>
      </c>
      <c r="L30">
        <f t="shared" si="10"/>
        <v>-4.9215202763478034</v>
      </c>
      <c r="M30">
        <f t="shared" si="11"/>
        <v>-58.256380969120499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5.6043378993560573</v>
      </c>
      <c r="B31">
        <f t="shared" si="3"/>
        <v>5.6043378993560573</v>
      </c>
      <c r="C31" s="9">
        <f t="shared" si="4"/>
        <v>5.9999999999999991E-2</v>
      </c>
      <c r="D31" s="9">
        <f t="shared" si="5"/>
        <v>0.41159155747117171</v>
      </c>
      <c r="E31" s="9">
        <f t="shared" si="5"/>
        <v>4.0059809359869218</v>
      </c>
      <c r="F31" s="9">
        <f t="shared" si="6"/>
        <v>4.0099414473080799</v>
      </c>
      <c r="G31" s="10">
        <f t="shared" si="7"/>
        <v>8.6666666666666607</v>
      </c>
      <c r="H31" s="5">
        <f t="shared" si="7"/>
        <v>7.5</v>
      </c>
      <c r="I31">
        <f t="shared" si="8"/>
        <v>29.624296291661999</v>
      </c>
      <c r="J31">
        <f t="shared" si="9"/>
        <v>5.5280876627772209</v>
      </c>
      <c r="K31">
        <f t="shared" si="9"/>
        <v>29.103937492525461</v>
      </c>
      <c r="L31">
        <f t="shared" si="10"/>
        <v>-4.8383818660608062</v>
      </c>
      <c r="M31">
        <f t="shared" si="11"/>
        <v>-57.646816638377757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5.5712564642529836</v>
      </c>
      <c r="B32">
        <f t="shared" si="3"/>
        <v>5.5712564642529836</v>
      </c>
      <c r="C32" s="9">
        <f t="shared" si="4"/>
        <v>6.4999999999999988E-2</v>
      </c>
      <c r="D32" s="9">
        <f t="shared" si="5"/>
        <v>0.44467299257424597</v>
      </c>
      <c r="E32" s="9">
        <f t="shared" si="5"/>
        <v>4.1795669182425836</v>
      </c>
      <c r="F32" s="9">
        <f t="shared" si="6"/>
        <v>4.1845465649377855</v>
      </c>
      <c r="G32" s="10">
        <f t="shared" si="7"/>
        <v>8.6666666666666607</v>
      </c>
      <c r="H32" s="5">
        <f t="shared" si="7"/>
        <v>7.5</v>
      </c>
      <c r="I32">
        <f t="shared" si="8"/>
        <v>29.279095801690961</v>
      </c>
      <c r="J32">
        <f t="shared" si="9"/>
        <v>5.4990573715808564</v>
      </c>
      <c r="K32">
        <f t="shared" si="9"/>
        <v>28.758056592695194</v>
      </c>
      <c r="L32">
        <f t="shared" si="10"/>
        <v>-4.756889784803497</v>
      </c>
      <c r="M32">
        <f t="shared" si="11"/>
        <v>-57.050791855922384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5.5383477440396245</v>
      </c>
      <c r="B33">
        <f t="shared" si="3"/>
        <v>5.5383477440396245</v>
      </c>
      <c r="C33" s="9">
        <f t="shared" si="4"/>
        <v>6.9999999999999993E-2</v>
      </c>
      <c r="D33" s="9">
        <f t="shared" si="5"/>
        <v>0.47758171278760464</v>
      </c>
      <c r="E33" s="9">
        <f t="shared" si="5"/>
        <v>4.3510883435453485</v>
      </c>
      <c r="F33" s="9">
        <f t="shared" si="6"/>
        <v>4.3572427481600755</v>
      </c>
      <c r="G33" s="10">
        <f t="shared" si="7"/>
        <v>8.6666666666666607</v>
      </c>
      <c r="H33" s="5">
        <f t="shared" si="7"/>
        <v>7.5</v>
      </c>
      <c r="I33">
        <f t="shared" si="8"/>
        <v>28.937544788509811</v>
      </c>
      <c r="J33">
        <f t="shared" si="9"/>
        <v>5.4705160328720357</v>
      </c>
      <c r="K33">
        <f t="shared" si="9"/>
        <v>28.415751841559661</v>
      </c>
      <c r="L33">
        <f t="shared" si="10"/>
        <v>-4.6769976690842077</v>
      </c>
      <c r="M33">
        <f t="shared" si="11"/>
        <v>-56.467943081358037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5.5056088338004354</v>
      </c>
      <c r="B34">
        <f t="shared" si="3"/>
        <v>5.5056088338004354</v>
      </c>
      <c r="C34" s="9">
        <f t="shared" si="4"/>
        <v>7.4999999999999997E-2</v>
      </c>
      <c r="D34" s="9">
        <f t="shared" si="5"/>
        <v>0.51032062302679337</v>
      </c>
      <c r="E34" s="9">
        <f t="shared" si="5"/>
        <v>4.5205664316192422</v>
      </c>
      <c r="F34" s="9">
        <f t="shared" si="6"/>
        <v>4.5280607718430979</v>
      </c>
      <c r="G34" s="10">
        <f t="shared" si="7"/>
        <v>8.6666666666666607</v>
      </c>
      <c r="H34" s="5">
        <f t="shared" si="7"/>
        <v>7.5</v>
      </c>
      <c r="I34">
        <f t="shared" si="8"/>
        <v>28.599564694440183</v>
      </c>
      <c r="J34">
        <f t="shared" si="9"/>
        <v>5.4424540468575309</v>
      </c>
      <c r="K34">
        <f t="shared" si="9"/>
        <v>28.076944183071515</v>
      </c>
      <c r="L34">
        <f t="shared" si="10"/>
        <v>-4.5986607415958725</v>
      </c>
      <c r="M34">
        <f t="shared" si="11"/>
        <v>-55.897919365607002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5.4730368854126397</v>
      </c>
      <c r="B35">
        <f t="shared" si="3"/>
        <v>5.4730368854126397</v>
      </c>
      <c r="C35" s="9">
        <f t="shared" si="4"/>
        <v>0.08</v>
      </c>
      <c r="D35" s="9">
        <f t="shared" si="5"/>
        <v>0.5428925714145898</v>
      </c>
      <c r="E35" s="9">
        <f t="shared" si="5"/>
        <v>4.6880219341690905</v>
      </c>
      <c r="F35" s="9">
        <f t="shared" si="6"/>
        <v>4.6970306873025702</v>
      </c>
      <c r="G35" s="10">
        <f t="shared" si="7"/>
        <v>8.6666666666666607</v>
      </c>
      <c r="H35" s="5">
        <f t="shared" si="7"/>
        <v>7.5</v>
      </c>
      <c r="I35">
        <f t="shared" si="8"/>
        <v>28.265079120234134</v>
      </c>
      <c r="J35">
        <f t="shared" si="9"/>
        <v>5.4148620824079554</v>
      </c>
      <c r="K35">
        <f t="shared" si="9"/>
        <v>27.741556666877873</v>
      </c>
      <c r="L35">
        <f t="shared" si="10"/>
        <v>-4.5218357463759604</v>
      </c>
      <c r="M35">
        <f t="shared" si="11"/>
        <v>-55.340381837119494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5.4406291059616265</v>
      </c>
      <c r="B36">
        <f t="shared" si="3"/>
        <v>5.4406291059616265</v>
      </c>
      <c r="C36" s="9">
        <f t="shared" si="4"/>
        <v>8.5000000000000006E-2</v>
      </c>
      <c r="D36" s="9">
        <f t="shared" si="5"/>
        <v>0.57530035086560272</v>
      </c>
      <c r="E36" s="9">
        <f t="shared" si="5"/>
        <v>4.8534751472972895</v>
      </c>
      <c r="F36" s="9">
        <f t="shared" si="6"/>
        <v>4.8641818433959561</v>
      </c>
      <c r="G36" s="10">
        <f t="shared" si="7"/>
        <v>8.6666666666666607</v>
      </c>
      <c r="H36" s="5">
        <f t="shared" si="7"/>
        <v>7.5</v>
      </c>
      <c r="I36">
        <f t="shared" si="8"/>
        <v>27.934013753496746</v>
      </c>
      <c r="J36">
        <f t="shared" si="9"/>
        <v>5.3877310679296997</v>
      </c>
      <c r="K36">
        <f t="shared" si="9"/>
        <v>27.409514375855156</v>
      </c>
      <c r="L36">
        <f t="shared" si="10"/>
        <v>-4.4464808870586525</v>
      </c>
      <c r="M36">
        <f t="shared" si="11"/>
        <v>-54.795003212514018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5.4083827562100151</v>
      </c>
      <c r="B37">
        <f t="shared" si="3"/>
        <v>5.4083827562100151</v>
      </c>
      <c r="C37" s="9">
        <f t="shared" si="4"/>
        <v>9.0000000000000011E-2</v>
      </c>
      <c r="D37" s="9">
        <f t="shared" ref="D37:E52" si="13">D36+$C$7*(J36+J37)/2</f>
        <v>0.60754670061721383</v>
      </c>
      <c r="E37" s="9">
        <f t="shared" si="13"/>
        <v>5.0169459234945952</v>
      </c>
      <c r="F37" s="9">
        <f t="shared" si="6"/>
        <v>5.0295429068570003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27.606296300139256</v>
      </c>
      <c r="J37">
        <f t="shared" si="9"/>
        <v>5.3610521826073478</v>
      </c>
      <c r="K37">
        <f t="shared" si="9"/>
        <v>27.080744356580073</v>
      </c>
      <c r="L37">
        <f t="shared" si="10"/>
        <v>-4.3725557680532372</v>
      </c>
      <c r="M37">
        <f t="shared" si="11"/>
        <v>-54.261467330330973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5.3762951491181958</v>
      </c>
      <c r="B38">
        <f t="shared" si="3"/>
        <v>5.3762951491181958</v>
      </c>
      <c r="C38" s="9">
        <f t="shared" si="4"/>
        <v>9.5000000000000015E-2</v>
      </c>
      <c r="D38" s="9">
        <f t="shared" si="13"/>
        <v>0.63963430770903296</v>
      </c>
      <c r="E38" s="9">
        <f t="shared" si="13"/>
        <v>5.1784536832221297</v>
      </c>
      <c r="F38" s="9">
        <f t="shared" si="6"/>
        <v>5.1931418819026414</v>
      </c>
      <c r="G38" s="10">
        <f t="shared" si="14"/>
        <v>8.6666666666666607</v>
      </c>
      <c r="H38" s="5">
        <f t="shared" si="14"/>
        <v>7.5</v>
      </c>
      <c r="I38">
        <f t="shared" si="8"/>
        <v>27.281856418727017</v>
      </c>
      <c r="J38">
        <f t="shared" si="9"/>
        <v>5.3348168479990283</v>
      </c>
      <c r="K38">
        <f t="shared" si="9"/>
        <v>26.755175552598086</v>
      </c>
      <c r="L38">
        <f t="shared" si="10"/>
        <v>-4.3000213384927486</v>
      </c>
      <c r="M38">
        <f t="shared" si="11"/>
        <v>-53.739468706661071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5.3443636484142951</v>
      </c>
      <c r="B39">
        <f t="shared" si="3"/>
        <v>5.3443636484142951</v>
      </c>
      <c r="C39" s="9">
        <f t="shared" si="4"/>
        <v>0.10000000000000002</v>
      </c>
      <c r="D39" s="9">
        <f t="shared" si="13"/>
        <v>0.67156580841293423</v>
      </c>
      <c r="E39" s="9">
        <f t="shared" si="13"/>
        <v>5.3380174261009987</v>
      </c>
      <c r="F39" s="9">
        <f t="shared" si="6"/>
        <v>5.3550061291428257</v>
      </c>
      <c r="G39" s="10">
        <f t="shared" si="14"/>
        <v>8.6666666666666607</v>
      </c>
      <c r="H39" s="5">
        <f t="shared" si="14"/>
        <v>7.5</v>
      </c>
      <c r="I39">
        <f t="shared" si="8"/>
        <v>26.960625657594253</v>
      </c>
      <c r="J39">
        <f t="shared" si="9"/>
        <v>5.3090167199680716</v>
      </c>
      <c r="K39">
        <f t="shared" si="9"/>
        <v>26.432738740358118</v>
      </c>
      <c r="L39">
        <f t="shared" si="10"/>
        <v>-4.2288398388062909</v>
      </c>
      <c r="M39">
        <f t="shared" si="11"/>
        <v>-53.228712111484377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5.312585667211585</v>
      </c>
      <c r="B40">
        <f t="shared" si="3"/>
        <v>5.312585667211585</v>
      </c>
      <c r="C40" s="9">
        <f t="shared" si="4"/>
        <v>0.10500000000000002</v>
      </c>
      <c r="D40" s="9">
        <f t="shared" si="13"/>
        <v>0.70334378961564414</v>
      </c>
      <c r="E40" s="9">
        <f t="shared" si="13"/>
        <v>5.495655741725141</v>
      </c>
      <c r="F40" s="9">
        <f t="shared" si="6"/>
        <v>5.5151623838222195</v>
      </c>
      <c r="G40" s="10">
        <f t="shared" si="14"/>
        <v>8.6666666666666607</v>
      </c>
      <c r="H40" s="5">
        <f t="shared" si="14"/>
        <v>7.5</v>
      </c>
      <c r="I40">
        <f t="shared" si="8"/>
        <v>26.642537394604933</v>
      </c>
      <c r="J40">
        <f t="shared" si="9"/>
        <v>5.2836436809352341</v>
      </c>
      <c r="K40">
        <f t="shared" si="9"/>
        <v>26.113366467689211</v>
      </c>
      <c r="L40">
        <f t="shared" si="10"/>
        <v>-4.1589747497772835</v>
      </c>
      <c r="M40">
        <f t="shared" si="11"/>
        <v>-52.728912164625108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5.2809586666714701</v>
      </c>
      <c r="B41">
        <f t="shared" si="3"/>
        <v>5.2809586666714701</v>
      </c>
      <c r="C41" s="9">
        <f t="shared" si="4"/>
        <v>0.11000000000000003</v>
      </c>
      <c r="D41" s="9">
        <f t="shared" si="13"/>
        <v>0.73497079015575961</v>
      </c>
      <c r="E41" s="9">
        <f t="shared" si="13"/>
        <v>5.6513868201123127</v>
      </c>
      <c r="F41" s="9">
        <f t="shared" si="6"/>
        <v>5.6736367734214372</v>
      </c>
      <c r="G41" s="10">
        <f t="shared" si="14"/>
        <v>8.6666666666666607</v>
      </c>
      <c r="H41" s="5">
        <f t="shared" si="14"/>
        <v>7.5</v>
      </c>
      <c r="I41">
        <f t="shared" si="8"/>
        <v>26.327526779446035</v>
      </c>
      <c r="J41">
        <f t="shared" si="9"/>
        <v>5.2586898324365707</v>
      </c>
      <c r="K41">
        <f t="shared" si="9"/>
        <v>25.796992994701462</v>
      </c>
      <c r="L41">
        <f t="shared" si="10"/>
        <v>-4.0903907439580722</v>
      </c>
      <c r="M41">
        <f t="shared" si="11"/>
        <v>-52.239792950292028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5.2494801547102412</v>
      </c>
      <c r="B42">
        <f t="shared" si="3"/>
        <v>5.2494801547102412</v>
      </c>
      <c r="C42" s="9">
        <f t="shared" si="4"/>
        <v>0.11500000000000003</v>
      </c>
      <c r="D42" s="9">
        <f t="shared" si="13"/>
        <v>0.76644930211698781</v>
      </c>
      <c r="E42" s="9">
        <f t="shared" si="13"/>
        <v>5.8052284618074159</v>
      </c>
      <c r="F42" s="9">
        <f t="shared" si="6"/>
        <v>5.8304548346441063</v>
      </c>
      <c r="G42" s="10">
        <f t="shared" si="14"/>
        <v>8.6666666666666607</v>
      </c>
      <c r="H42" s="5">
        <f t="shared" si="14"/>
        <v>7.5</v>
      </c>
      <c r="I42">
        <f t="shared" si="8"/>
        <v>26.015530678345925</v>
      </c>
      <c r="J42">
        <f t="shared" si="9"/>
        <v>5.2341474879728223</v>
      </c>
      <c r="K42">
        <f t="shared" si="9"/>
        <v>25.483554236999709</v>
      </c>
      <c r="L42">
        <f t="shared" si="10"/>
        <v>-4.0230536393190333</v>
      </c>
      <c r="M42">
        <f t="shared" si="11"/>
        <v>-51.761087649234767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5.2181476847479118</v>
      </c>
      <c r="B43">
        <f t="shared" si="3"/>
        <v>5.2181476847479118</v>
      </c>
      <c r="C43" s="9">
        <f t="shared" si="4"/>
        <v>0.12000000000000004</v>
      </c>
      <c r="D43" s="9">
        <f t="shared" si="13"/>
        <v>0.797781772079317</v>
      </c>
      <c r="E43" s="9">
        <f t="shared" si="13"/>
        <v>5.9571980876517276</v>
      </c>
      <c r="F43" s="9">
        <f t="shared" si="6"/>
        <v>5.9856415298147958</v>
      </c>
      <c r="G43" s="10">
        <f t="shared" si="14"/>
        <v>8.6666666666666607</v>
      </c>
      <c r="H43" s="5">
        <f t="shared" si="14"/>
        <v>7.5</v>
      </c>
      <c r="I43">
        <f t="shared" si="8"/>
        <v>25.706487621116946</v>
      </c>
      <c r="J43">
        <f t="shared" si="9"/>
        <v>5.2100091661369081</v>
      </c>
      <c r="K43">
        <f t="shared" si="9"/>
        <v>25.172987711104302</v>
      </c>
      <c r="L43">
        <f t="shared" si="10"/>
        <v>-3.9569303550175037</v>
      </c>
      <c r="M43">
        <f t="shared" si="11"/>
        <v>-51.292538187603199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5.1869588544974814</v>
      </c>
      <c r="B44">
        <f t="shared" si="3"/>
        <v>5.1869588544974814</v>
      </c>
      <c r="C44" s="9">
        <f t="shared" si="4"/>
        <v>0.12500000000000003</v>
      </c>
      <c r="D44" s="9">
        <f t="shared" si="13"/>
        <v>0.82897060232974817</v>
      </c>
      <c r="E44" s="9">
        <f t="shared" si="13"/>
        <v>6.107312748230977</v>
      </c>
      <c r="F44" s="9">
        <f t="shared" si="6"/>
        <v>6.1392212627117084</v>
      </c>
      <c r="G44" s="10">
        <f t="shared" si="14"/>
        <v>8.6666666666666607</v>
      </c>
      <c r="H44" s="5">
        <f t="shared" si="14"/>
        <v>7.5</v>
      </c>
      <c r="I44">
        <f t="shared" si="8"/>
        <v>25.40033775042701</v>
      </c>
      <c r="J44">
        <f t="shared" si="9"/>
        <v>5.1862675840068029</v>
      </c>
      <c r="K44">
        <f t="shared" si="9"/>
        <v>24.865232481978683</v>
      </c>
      <c r="L44">
        <f t="shared" si="10"/>
        <v>-3.8919888691785789</v>
      </c>
      <c r="M44">
        <f t="shared" si="11"/>
        <v>-50.833894901649515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5.1559113047930856</v>
      </c>
      <c r="B45">
        <f t="shared" si="3"/>
        <v>5.1559113047930856</v>
      </c>
      <c r="C45" s="9">
        <f t="shared" si="4"/>
        <v>0.13000000000000003</v>
      </c>
      <c r="D45" s="9">
        <f t="shared" si="13"/>
        <v>0.86001815203414378</v>
      </c>
      <c r="E45" s="9">
        <f t="shared" si="13"/>
        <v>6.2555891330146194</v>
      </c>
      <c r="F45" s="9">
        <f t="shared" si="6"/>
        <v>6.2912178938568646</v>
      </c>
      <c r="G45" s="10">
        <f t="shared" si="14"/>
        <v>8.6666666666666607</v>
      </c>
      <c r="H45" s="5">
        <f t="shared" si="14"/>
        <v>7.5</v>
      </c>
      <c r="I45">
        <f t="shared" si="8"/>
        <v>25.097022773210799</v>
      </c>
      <c r="J45">
        <f t="shared" si="9"/>
        <v>5.1629156507917315</v>
      </c>
      <c r="K45">
        <f t="shared" si="9"/>
        <v>24.560229112568788</v>
      </c>
      <c r="L45">
        <f t="shared" si="10"/>
        <v>-3.8281981785861525</v>
      </c>
      <c r="M45">
        <f t="shared" si="11"/>
        <v>-50.38491621746256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5.1250027184555496</v>
      </c>
      <c r="B46">
        <f t="shared" si="3"/>
        <v>5.1250027184555496</v>
      </c>
      <c r="C46" s="9">
        <f t="shared" si="4"/>
        <v>0.13500000000000004</v>
      </c>
      <c r="D46" s="9">
        <f t="shared" si="13"/>
        <v>0.89092673837167957</v>
      </c>
      <c r="E46" s="9">
        <f t="shared" si="13"/>
        <v>6.4020435791981178</v>
      </c>
      <c r="F46" s="9">
        <f t="shared" si="6"/>
        <v>6.441654755285497</v>
      </c>
      <c r="G46" s="10">
        <f t="shared" si="14"/>
        <v>8.6666666666666607</v>
      </c>
      <c r="H46" s="5">
        <f t="shared" si="14"/>
        <v>7.5</v>
      </c>
      <c r="I46">
        <f t="shared" si="8"/>
        <v>24.796485914136316</v>
      </c>
      <c r="J46">
        <f t="shared" si="9"/>
        <v>5.1399464617202142</v>
      </c>
      <c r="K46">
        <f t="shared" si="9"/>
        <v>24.257919615264012</v>
      </c>
      <c r="L46">
        <f t="shared" si="10"/>
        <v>-3.765528260188467</v>
      </c>
      <c r="M46">
        <f t="shared" si="11"/>
        <v>-49.945368344970312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5.0942308191939114</v>
      </c>
      <c r="B47">
        <f t="shared" si="3"/>
        <v>5.0942308191939114</v>
      </c>
      <c r="C47" s="9">
        <f t="shared" si="4"/>
        <v>0.14000000000000004</v>
      </c>
      <c r="D47" s="9">
        <f t="shared" si="13"/>
        <v>0.9216986376333175</v>
      </c>
      <c r="E47" s="9">
        <f t="shared" si="13"/>
        <v>6.5466920802594926</v>
      </c>
      <c r="F47" s="9">
        <f t="shared" si="6"/>
        <v>6.5905546648153184</v>
      </c>
      <c r="G47" s="10">
        <f t="shared" si="14"/>
        <v>8.6666666666666607</v>
      </c>
      <c r="H47" s="5">
        <f t="shared" si="14"/>
        <v>7.5</v>
      </c>
      <c r="I47">
        <f t="shared" si="8"/>
        <v>24.498671871047737</v>
      </c>
      <c r="J47">
        <f t="shared" si="9"/>
        <v>5.1173532921590832</v>
      </c>
      <c r="K47">
        <f t="shared" si="9"/>
        <v>23.958247405194189</v>
      </c>
      <c r="L47">
        <f t="shared" si="10"/>
        <v>-3.7039500343280012</v>
      </c>
      <c r="M47">
        <f t="shared" si="11"/>
        <v>-49.515024985489532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5.0635933705415752</v>
      </c>
      <c r="B48">
        <f t="shared" si="3"/>
        <v>5.0635933705415752</v>
      </c>
      <c r="C48" s="9">
        <f t="shared" si="4"/>
        <v>0.14500000000000005</v>
      </c>
      <c r="D48" s="9">
        <f t="shared" si="13"/>
        <v>0.95233608628565414</v>
      </c>
      <c r="E48" s="9">
        <f t="shared" si="13"/>
        <v>6.6895502942409193</v>
      </c>
      <c r="F48" s="9">
        <f t="shared" si="6"/>
        <v>6.7379399398354254</v>
      </c>
      <c r="G48" s="10">
        <f t="shared" si="14"/>
        <v>8.6666666666666607</v>
      </c>
      <c r="H48" s="5">
        <f t="shared" si="14"/>
        <v>7.5</v>
      </c>
      <c r="I48">
        <f t="shared" si="8"/>
        <v>24.203526772310376</v>
      </c>
      <c r="J48">
        <f t="shared" si="9"/>
        <v>5.095129591953115</v>
      </c>
      <c r="K48">
        <f t="shared" si="9"/>
        <v>23.661157255281253</v>
      </c>
      <c r="L48">
        <f t="shared" si="10"/>
        <v>-3.6434353296107211</v>
      </c>
      <c r="M48">
        <f t="shared" si="11"/>
        <v>-49.09366705214277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5.0330881748257896</v>
      </c>
      <c r="B49">
        <f t="shared" si="3"/>
        <v>5.0330881748257896</v>
      </c>
      <c r="C49" s="9">
        <f t="shared" si="4"/>
        <v>0.15000000000000005</v>
      </c>
      <c r="D49" s="9">
        <f t="shared" si="13"/>
        <v>0.98284128200143983</v>
      </c>
      <c r="E49" s="9">
        <f t="shared" si="13"/>
        <v>6.8306335517656684</v>
      </c>
      <c r="F49" s="9">
        <f t="shared" si="6"/>
        <v>6.8838324106336648</v>
      </c>
      <c r="G49" s="10">
        <f t="shared" si="14"/>
        <v>8.6666666666666607</v>
      </c>
      <c r="H49" s="5">
        <f t="shared" si="14"/>
        <v>7.5</v>
      </c>
      <c r="I49">
        <f t="shared" si="8"/>
        <v>23.910998135988095</v>
      </c>
      <c r="J49">
        <f t="shared" si="9"/>
        <v>5.0732689799754507</v>
      </c>
      <c r="K49">
        <f t="shared" si="9"/>
        <v>23.366595252968395</v>
      </c>
      <c r="L49">
        <f t="shared" si="10"/>
        <v>-3.5839568493346139</v>
      </c>
      <c r="M49">
        <f t="shared" si="11"/>
        <v>-48.681082402500763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5.0027130721692252</v>
      </c>
      <c r="B50">
        <f t="shared" si="3"/>
        <v>5.0027130721692252</v>
      </c>
      <c r="C50" s="9">
        <f t="shared" si="4"/>
        <v>0.15500000000000005</v>
      </c>
      <c r="D50" s="9">
        <f t="shared" si="13"/>
        <v>1.0132163846580045</v>
      </c>
      <c r="E50" s="9">
        <f t="shared" si="13"/>
        <v>6.9699568638002338</v>
      </c>
      <c r="F50" s="9">
        <f t="shared" si="6"/>
        <v>7.0282534332804296</v>
      </c>
      <c r="G50" s="10">
        <f t="shared" si="14"/>
        <v>8.6666666666666607</v>
      </c>
      <c r="H50" s="5">
        <f t="shared" si="14"/>
        <v>7.5</v>
      </c>
      <c r="I50">
        <f t="shared" si="8"/>
        <v>23.621034830788165</v>
      </c>
      <c r="J50">
        <f t="shared" si="9"/>
        <v>5.051765238879443</v>
      </c>
      <c r="K50">
        <f t="shared" si="9"/>
        <v>23.074508758553389</v>
      </c>
      <c r="L50">
        <f t="shared" si="10"/>
        <v>-3.5254881394020092</v>
      </c>
      <c r="M50">
        <f t="shared" si="11"/>
        <v>-48.277065582844102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4.9724659395224577</v>
      </c>
      <c r="B51">
        <f t="shared" si="3"/>
        <v>4.9724659395224577</v>
      </c>
      <c r="C51" s="9">
        <f t="shared" si="4"/>
        <v>0.16000000000000006</v>
      </c>
      <c r="D51" s="9">
        <f t="shared" si="13"/>
        <v>1.0434635173047719</v>
      </c>
      <c r="E51" s="9">
        <f t="shared" si="13"/>
        <v>7.107534929171063</v>
      </c>
      <c r="F51" s="9">
        <f t="shared" si="6"/>
        <v>7.1712239020860817</v>
      </c>
      <c r="G51" s="10">
        <f t="shared" si="14"/>
        <v>8.6666666666666607</v>
      </c>
      <c r="H51" s="5">
        <f t="shared" si="14"/>
        <v>7.5</v>
      </c>
      <c r="I51">
        <f t="shared" si="8"/>
        <v>23.333587038712604</v>
      </c>
      <c r="J51">
        <f t="shared" si="9"/>
        <v>5.0306123100430309</v>
      </c>
      <c r="K51">
        <f t="shared" si="9"/>
        <v>22.784846365056325</v>
      </c>
      <c r="L51">
        <f t="shared" si="10"/>
        <v>-3.4680035576445247</v>
      </c>
      <c r="M51">
        <f t="shared" si="11"/>
        <v>-47.88141758347173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4.9423446897262364</v>
      </c>
      <c r="B52">
        <f t="shared" si="3"/>
        <v>4.9423446897262364</v>
      </c>
      <c r="C52" s="9">
        <f t="shared" si="4"/>
        <v>0.16500000000000006</v>
      </c>
      <c r="D52" s="9">
        <f t="shared" si="13"/>
        <v>1.0735847671009926</v>
      </c>
      <c r="E52" s="9">
        <f t="shared" si="13"/>
        <v>7.2433821418448989</v>
      </c>
      <c r="F52" s="9">
        <f t="shared" si="6"/>
        <v>7.312764261648363</v>
      </c>
      <c r="G52" s="10">
        <f t="shared" si="14"/>
        <v>8.6666666666666607</v>
      </c>
      <c r="H52" s="5">
        <f t="shared" si="14"/>
        <v>7.5</v>
      </c>
      <c r="I52">
        <f t="shared" si="8"/>
        <v>23.048606219359463</v>
      </c>
      <c r="J52">
        <f t="shared" si="9"/>
        <v>5.0098042886971639</v>
      </c>
      <c r="K52">
        <f t="shared" si="9"/>
        <v>22.497557859555496</v>
      </c>
      <c r="L52">
        <f t="shared" si="10"/>
        <v>-3.4114782444935341</v>
      </c>
      <c r="M52">
        <f t="shared" si="11"/>
        <v>-47.493945604515318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4.9123472706024547</v>
      </c>
      <c r="B53">
        <f t="shared" si="3"/>
        <v>4.9123472706024547</v>
      </c>
      <c r="C53" s="9">
        <f t="shared" si="4"/>
        <v>0.17000000000000007</v>
      </c>
      <c r="D53" s="9">
        <f t="shared" ref="D53:E68" si="15">D52+$C$7*(J52+J53)/2</f>
        <v>1.1035821862247748</v>
      </c>
      <c r="E53" s="9">
        <f t="shared" si="15"/>
        <v>7.377512597981351</v>
      </c>
      <c r="F53" s="9">
        <f t="shared" si="6"/>
        <v>7.4528945185054836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22.766045075821257</v>
      </c>
      <c r="J53">
        <f t="shared" si="9"/>
        <v>4.9893354192302031</v>
      </c>
      <c r="K53">
        <f t="shared" si="9"/>
        <v>22.212594185928403</v>
      </c>
      <c r="L53">
        <f t="shared" si="10"/>
        <v>-3.3558880949328862</v>
      </c>
      <c r="M53">
        <f t="shared" si="11"/>
        <v>-47.114462831747979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4.8824716640727823</v>
      </c>
      <c r="B54">
        <f t="shared" si="3"/>
        <v>4.8824716640727823</v>
      </c>
      <c r="C54" s="9">
        <f t="shared" si="4"/>
        <v>0.17500000000000007</v>
      </c>
      <c r="D54" s="9">
        <f t="shared" si="15"/>
        <v>1.1334577927544471</v>
      </c>
      <c r="E54" s="9">
        <f t="shared" si="15"/>
        <v>7.5099401027659498</v>
      </c>
      <c r="F54" s="9">
        <f t="shared" si="6"/>
        <v>7.5916342524098477</v>
      </c>
      <c r="G54" s="10">
        <f t="shared" si="16"/>
        <v>8.6666666666666607</v>
      </c>
      <c r="H54" s="5">
        <f t="shared" si="16"/>
        <v>7.5</v>
      </c>
      <c r="I54">
        <f t="shared" si="8"/>
        <v>22.485857522131802</v>
      </c>
      <c r="J54">
        <f t="shared" si="9"/>
        <v>4.969200090660606</v>
      </c>
      <c r="K54">
        <f t="shared" si="9"/>
        <v>21.929907408937915</v>
      </c>
      <c r="L54">
        <f t="shared" si="10"/>
        <v>-3.3012097316742124</v>
      </c>
      <c r="M54">
        <f t="shared" si="11"/>
        <v>-46.742788221903943</v>
      </c>
      <c r="S54">
        <f t="shared" si="0"/>
        <v>1</v>
      </c>
      <c r="T54" t="b">
        <f t="shared" si="1"/>
        <v>1</v>
      </c>
      <c r="U54" t="b">
        <f t="shared" si="2"/>
        <v>0</v>
      </c>
    </row>
    <row r="55" spans="1:21" x14ac:dyDescent="0.2">
      <c r="A55">
        <f t="shared" si="12"/>
        <v>4.8527158853039882</v>
      </c>
      <c r="B55">
        <f t="shared" si="3"/>
        <v>4.8527158853039882</v>
      </c>
      <c r="C55" s="9">
        <f t="shared" si="4"/>
        <v>0.18000000000000008</v>
      </c>
      <c r="D55" s="9">
        <f t="shared" si="15"/>
        <v>1.1632135715232406</v>
      </c>
      <c r="E55" s="9">
        <f t="shared" si="15"/>
        <v>7.6406781770315835</v>
      </c>
      <c r="F55" s="9">
        <f t="shared" si="6"/>
        <v>7.7290026272367243</v>
      </c>
      <c r="G55" s="10">
        <f t="shared" si="16"/>
        <v>8.6666666666666607</v>
      </c>
      <c r="H55" s="5">
        <f t="shared" si="16"/>
        <v>7.5</v>
      </c>
      <c r="I55">
        <f t="shared" si="8"/>
        <v>22.207998652216393</v>
      </c>
      <c r="J55">
        <f t="shared" si="9"/>
        <v>4.9493928322705605</v>
      </c>
      <c r="K55">
        <f t="shared" si="9"/>
        <v>21.649450679606492</v>
      </c>
      <c r="L55">
        <f t="shared" si="10"/>
        <v>-3.247420479498571</v>
      </c>
      <c r="M55">
        <f t="shared" si="11"/>
        <v>-46.378746297051478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4.8230779818789964</v>
      </c>
      <c r="B56">
        <f t="shared" si="3"/>
        <v>4.8230779818789964</v>
      </c>
      <c r="C56" s="9">
        <f t="shared" si="4"/>
        <v>0.18500000000000008</v>
      </c>
      <c r="D56" s="9">
        <f t="shared" si="15"/>
        <v>1.1928514749482328</v>
      </c>
      <c r="E56" s="9">
        <f t="shared" si="15"/>
        <v>7.7697400636758758</v>
      </c>
      <c r="F56" s="9">
        <f t="shared" si="6"/>
        <v>7.8650184015415432</v>
      </c>
      <c r="G56" s="10">
        <f t="shared" si="16"/>
        <v>8.6666666666666607</v>
      </c>
      <c r="H56" s="5">
        <f t="shared" si="16"/>
        <v>7.5</v>
      </c>
      <c r="I56">
        <f t="shared" si="8"/>
        <v>21.932424710303984</v>
      </c>
      <c r="J56">
        <f t="shared" si="9"/>
        <v>4.9299083093935687</v>
      </c>
      <c r="K56">
        <f t="shared" si="9"/>
        <v>21.371178201824183</v>
      </c>
      <c r="L56">
        <f t="shared" si="10"/>
        <v>-3.1944983407113909</v>
      </c>
      <c r="M56">
        <f t="shared" si="11"/>
        <v>-46.022166947586243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4.7935560329927682</v>
      </c>
      <c r="B57">
        <f t="shared" si="3"/>
        <v>4.7935560329927682</v>
      </c>
      <c r="C57" s="9">
        <f t="shared" si="4"/>
        <v>0.19000000000000009</v>
      </c>
      <c r="D57" s="9">
        <f t="shared" si="15"/>
        <v>1.2223734238344615</v>
      </c>
      <c r="E57" s="9">
        <f t="shared" si="15"/>
        <v>7.8971387338817642</v>
      </c>
      <c r="F57" s="9">
        <f t="shared" si="6"/>
        <v>7.9996999387788899</v>
      </c>
      <c r="G57" s="10">
        <f t="shared" si="16"/>
        <v>8.6666666666666607</v>
      </c>
      <c r="H57" s="5">
        <f t="shared" si="16"/>
        <v>7.5</v>
      </c>
      <c r="I57">
        <f t="shared" si="8"/>
        <v>21.659093062763681</v>
      </c>
      <c r="J57">
        <f t="shared" si="9"/>
        <v>4.9107413193493006</v>
      </c>
      <c r="K57">
        <f t="shared" si="9"/>
        <v>21.095045200138664</v>
      </c>
      <c r="L57">
        <f t="shared" si="10"/>
        <v>-3.1424219716607209</v>
      </c>
      <c r="M57">
        <f t="shared" si="11"/>
        <v>-45.672885243435196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4.7641481486721622</v>
      </c>
      <c r="B58">
        <f t="shared" si="3"/>
        <v>4.7641481486721622</v>
      </c>
      <c r="C58" s="9">
        <f t="shared" si="4"/>
        <v>0.19500000000000009</v>
      </c>
      <c r="D58" s="9">
        <f t="shared" si="15"/>
        <v>1.2517813081550673</v>
      </c>
      <c r="E58" s="9">
        <f t="shared" si="15"/>
        <v>8.0228868931482147</v>
      </c>
      <c r="F58" s="9">
        <f t="shared" si="6"/>
        <v>8.1330652171957301</v>
      </c>
      <c r="G58" s="10">
        <f t="shared" si="16"/>
        <v>8.6666666666666607</v>
      </c>
      <c r="H58" s="5">
        <f t="shared" si="16"/>
        <v>7.5</v>
      </c>
      <c r="I58">
        <f t="shared" si="8"/>
        <v>21.387962171331331</v>
      </c>
      <c r="J58">
        <f t="shared" si="9"/>
        <v>4.8918867875193364</v>
      </c>
      <c r="K58">
        <f t="shared" si="9"/>
        <v>20.821007888678054</v>
      </c>
      <c r="L58">
        <f t="shared" si="10"/>
        <v>-3.0911706602716675</v>
      </c>
      <c r="M58">
        <f t="shared" si="11"/>
        <v>-45.330741253082842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4.7348524690189304</v>
      </c>
      <c r="B59">
        <f t="shared" si="3"/>
        <v>4.7348524690189304</v>
      </c>
      <c r="C59" s="9">
        <f t="shared" si="4"/>
        <v>0.20000000000000009</v>
      </c>
      <c r="D59" s="9">
        <f t="shared" si="15"/>
        <v>1.2810769878082984</v>
      </c>
      <c r="E59" s="9">
        <f t="shared" si="15"/>
        <v>8.1469969871377277</v>
      </c>
      <c r="F59" s="9">
        <f t="shared" si="6"/>
        <v>8.2651318394108308</v>
      </c>
      <c r="G59" s="10">
        <f t="shared" si="16"/>
        <v>8.6666666666666607</v>
      </c>
      <c r="H59" s="5">
        <f t="shared" si="16"/>
        <v>7.5</v>
      </c>
      <c r="I59">
        <f t="shared" si="8"/>
        <v>21.118991567695595</v>
      </c>
      <c r="J59">
        <f t="shared" si="9"/>
        <v>4.8733397635577065</v>
      </c>
      <c r="K59">
        <f t="shared" si="9"/>
        <v>20.549023441159555</v>
      </c>
      <c r="L59">
        <f t="shared" si="10"/>
        <v>-3.0407243045526395</v>
      </c>
      <c r="M59">
        <f t="shared" si="11"/>
        <v>-44.995579870052069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4.7056671634750664</v>
      </c>
      <c r="B60">
        <f t="shared" si="3"/>
        <v>4.7056671634750664</v>
      </c>
      <c r="C60" s="9">
        <f t="shared" si="4"/>
        <v>0.2050000000000001</v>
      </c>
      <c r="D60" s="9">
        <f t="shared" si="15"/>
        <v>1.3102622933521626</v>
      </c>
      <c r="E60" s="9">
        <f t="shared" si="15"/>
        <v>8.2694812073470239</v>
      </c>
      <c r="F60" s="9">
        <f t="shared" si="6"/>
        <v>8.3959170416918099</v>
      </c>
      <c r="G60" s="10">
        <f t="shared" si="16"/>
        <v>8.6666666666666607</v>
      </c>
      <c r="H60" s="5">
        <f t="shared" si="16"/>
        <v>7.5</v>
      </c>
      <c r="I60">
        <f t="shared" si="8"/>
        <v>20.85214182941634</v>
      </c>
      <c r="J60">
        <f t="shared" si="9"/>
        <v>4.8550954177303902</v>
      </c>
      <c r="K60">
        <f t="shared" si="9"/>
        <v>20.279049961939243</v>
      </c>
      <c r="L60">
        <f t="shared" si="10"/>
        <v>-2.9910633920315988</v>
      </c>
      <c r="M60">
        <f t="shared" si="11"/>
        <v>-44.667250646491112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4.6765904301097407</v>
      </c>
      <c r="B61">
        <f t="shared" si="3"/>
        <v>4.6765904301097407</v>
      </c>
      <c r="C61" s="9">
        <f t="shared" si="4"/>
        <v>0.2100000000000001</v>
      </c>
      <c r="D61" s="9">
        <f t="shared" si="15"/>
        <v>1.3393390267174883</v>
      </c>
      <c r="E61" s="9">
        <f t="shared" si="15"/>
        <v>8.390351496607023</v>
      </c>
      <c r="F61" s="9">
        <f t="shared" si="6"/>
        <v>8.5254377029408417</v>
      </c>
      <c r="G61" s="10">
        <f t="shared" si="16"/>
        <v>8.6666666666666607</v>
      </c>
      <c r="H61" s="5">
        <f t="shared" si="16"/>
        <v>7.5</v>
      </c>
      <c r="I61">
        <f t="shared" si="8"/>
        <v>20.58737455715168</v>
      </c>
      <c r="J61">
        <f t="shared" si="9"/>
        <v>4.8371490373782002</v>
      </c>
      <c r="K61">
        <f t="shared" si="9"/>
        <v>20.011046458060296</v>
      </c>
      <c r="L61">
        <f t="shared" si="10"/>
        <v>-2.9421689800829784</v>
      </c>
      <c r="M61">
        <f t="shared" si="11"/>
        <v>-44.345607633536112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4.6476204949271134</v>
      </c>
      <c r="B62">
        <f t="shared" si="3"/>
        <v>4.6476204949271134</v>
      </c>
      <c r="C62" s="9">
        <f t="shared" si="4"/>
        <v>0.21500000000000011</v>
      </c>
      <c r="D62" s="9">
        <f t="shared" si="15"/>
        <v>1.3683089619001161</v>
      </c>
      <c r="E62" s="9">
        <f t="shared" si="15"/>
        <v>8.5096195544179807</v>
      </c>
      <c r="F62" s="9">
        <f t="shared" si="6"/>
        <v>8.6537103533994575</v>
      </c>
      <c r="G62" s="10">
        <f t="shared" si="16"/>
        <v>8.6666666666666607</v>
      </c>
      <c r="H62" s="5">
        <f t="shared" si="16"/>
        <v>7.5</v>
      </c>
      <c r="I62">
        <f t="shared" si="8"/>
        <v>20.324652353173484</v>
      </c>
      <c r="J62">
        <f t="shared" si="9"/>
        <v>4.8194960234977025</v>
      </c>
      <c r="K62">
        <f t="shared" si="9"/>
        <v>19.744972812259078</v>
      </c>
      <c r="L62">
        <f t="shared" si="10"/>
        <v>-2.8940226771082798</v>
      </c>
      <c r="M62">
        <f t="shared" si="11"/>
        <v>-44.030509228135784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4.6187556111943149</v>
      </c>
      <c r="B63">
        <f t="shared" si="3"/>
        <v>4.6187556111943149</v>
      </c>
      <c r="C63" s="9">
        <f t="shared" si="4"/>
        <v>0.22000000000000011</v>
      </c>
      <c r="D63" s="9">
        <f t="shared" si="15"/>
        <v>1.3971738456329144</v>
      </c>
      <c r="E63" s="9">
        <f t="shared" si="15"/>
        <v>8.6272968421254284</v>
      </c>
      <c r="F63" s="9">
        <f t="shared" si="6"/>
        <v>8.780751183082522</v>
      </c>
      <c r="G63" s="10">
        <f t="shared" si="16"/>
        <v>8.6666666666666607</v>
      </c>
      <c r="H63" s="5">
        <f t="shared" si="16"/>
        <v>7.5</v>
      </c>
      <c r="I63">
        <f t="shared" si="8"/>
        <v>20.063938801154702</v>
      </c>
      <c r="J63">
        <f t="shared" si="9"/>
        <v>4.8021318874350527</v>
      </c>
      <c r="K63">
        <f t="shared" si="9"/>
        <v>19.480789756890264</v>
      </c>
      <c r="L63">
        <f t="shared" si="10"/>
        <v>-2.8466066245355819</v>
      </c>
      <c r="M63">
        <f t="shared" si="11"/>
        <v>-43.721818026040985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4.5899940587889461</v>
      </c>
      <c r="B64">
        <f t="shared" si="3"/>
        <v>4.5899940587889461</v>
      </c>
      <c r="C64" s="9">
        <f t="shared" si="4"/>
        <v>0.22500000000000012</v>
      </c>
      <c r="D64" s="9">
        <f t="shared" si="15"/>
        <v>1.425935398038283</v>
      </c>
      <c r="E64" s="9">
        <f t="shared" si="15"/>
        <v>8.7433945879423014</v>
      </c>
      <c r="F64" s="9">
        <f t="shared" si="6"/>
        <v>8.906576049951056</v>
      </c>
      <c r="G64" s="10">
        <f t="shared" si="16"/>
        <v>8.6666666666666607</v>
      </c>
      <c r="H64" s="5">
        <f t="shared" si="16"/>
        <v>7.5</v>
      </c>
      <c r="I64">
        <f t="shared" si="8"/>
        <v>19.805198447215449</v>
      </c>
      <c r="J64">
        <f t="shared" si="9"/>
        <v>4.7850522476878394</v>
      </c>
      <c r="K64">
        <f t="shared" si="9"/>
        <v>19.218458848734016</v>
      </c>
      <c r="L64">
        <f t="shared" si="10"/>
        <v>-2.7999034796053484</v>
      </c>
      <c r="M64">
        <f t="shared" si="11"/>
        <v>-43.419400680676738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4.5613341435654524</v>
      </c>
      <c r="B65">
        <f t="shared" si="3"/>
        <v>4.5613341435654524</v>
      </c>
      <c r="C65" s="9">
        <f t="shared" si="4"/>
        <v>0.23000000000000012</v>
      </c>
      <c r="D65" s="9">
        <f t="shared" si="15"/>
        <v>1.454595313261777</v>
      </c>
      <c r="E65" s="9">
        <f t="shared" si="15"/>
        <v>8.8579237918224525</v>
      </c>
      <c r="F65" s="9">
        <f t="shared" si="6"/>
        <v>9.0312004878330647</v>
      </c>
      <c r="G65" s="10">
        <f t="shared" si="16"/>
        <v>8.6666666666666607</v>
      </c>
      <c r="H65" s="5">
        <f t="shared" si="16"/>
        <v>7.5</v>
      </c>
      <c r="I65">
        <f t="shared" si="8"/>
        <v>19.548396782218326</v>
      </c>
      <c r="J65">
        <f t="shared" si="9"/>
        <v>4.7682528268102073</v>
      </c>
      <c r="K65">
        <f t="shared" si="9"/>
        <v>18.957942444649955</v>
      </c>
      <c r="L65">
        <f t="shared" si="10"/>
        <v>-2.7538963989119378</v>
      </c>
      <c r="M65">
        <f t="shared" si="11"/>
        <v>-43.123127767628617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4.532774196739771</v>
      </c>
      <c r="B66">
        <f t="shared" si="3"/>
        <v>4.532774196739771</v>
      </c>
      <c r="C66" s="9">
        <f t="shared" si="4"/>
        <v>0.23500000000000013</v>
      </c>
      <c r="D66" s="9">
        <f t="shared" si="15"/>
        <v>1.4831552600874578</v>
      </c>
      <c r="E66" s="9">
        <f t="shared" si="15"/>
        <v>8.9708952301905356</v>
      </c>
      <c r="F66" s="9">
        <f t="shared" si="6"/>
        <v>9.1546397141012612</v>
      </c>
      <c r="G66" s="10">
        <f t="shared" si="16"/>
        <v>8.6666666666666607</v>
      </c>
      <c r="H66" s="5">
        <f t="shared" si="16"/>
        <v>7.5</v>
      </c>
      <c r="I66">
        <f t="shared" si="8"/>
        <v>19.293500225307277</v>
      </c>
      <c r="J66">
        <f t="shared" si="9"/>
        <v>4.7517294484167358</v>
      </c>
      <c r="K66">
        <f t="shared" si="9"/>
        <v>18.699203678044185</v>
      </c>
      <c r="L66">
        <f t="shared" si="10"/>
        <v>-2.7085690226722052</v>
      </c>
      <c r="M66">
        <f t="shared" si="11"/>
        <v>-42.832873654488992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4.5043125742916796</v>
      </c>
      <c r="B67">
        <f t="shared" si="3"/>
        <v>4.5043125742916796</v>
      </c>
      <c r="C67" s="9">
        <f t="shared" si="4"/>
        <v>0.24000000000000013</v>
      </c>
      <c r="D67" s="9">
        <f t="shared" si="15"/>
        <v>1.51161688253555</v>
      </c>
      <c r="E67" s="9">
        <f t="shared" si="15"/>
        <v>9.0823194605330198</v>
      </c>
      <c r="F67" s="9">
        <f t="shared" si="6"/>
        <v>9.2769086371161613</v>
      </c>
      <c r="G67" s="10">
        <f t="shared" si="16"/>
        <v>8.6666666666666607</v>
      </c>
      <c r="H67" s="5">
        <f t="shared" si="16"/>
        <v>7.5</v>
      </c>
      <c r="I67">
        <f t="shared" si="8"/>
        <v>19.040476108688026</v>
      </c>
      <c r="J67">
        <f t="shared" si="9"/>
        <v>4.7354780342807024</v>
      </c>
      <c r="K67">
        <f t="shared" si="9"/>
        <v>18.44220643611725</v>
      </c>
      <c r="L67">
        <f t="shared" si="10"/>
        <v>-2.663905459694468</v>
      </c>
      <c r="M67">
        <f t="shared" si="11"/>
        <v>-42.548516375820874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4.4759476563842693</v>
      </c>
      <c r="B68">
        <f t="shared" si="3"/>
        <v>4.4759476563842693</v>
      </c>
      <c r="C68" s="9">
        <f t="shared" si="4"/>
        <v>0.24500000000000013</v>
      </c>
      <c r="D68" s="9">
        <f t="shared" si="15"/>
        <v>1.5399818004429597</v>
      </c>
      <c r="E68" s="9">
        <f t="shared" si="15"/>
        <v>9.1922068258549583</v>
      </c>
      <c r="F68" s="9">
        <f t="shared" si="6"/>
        <v>9.3980218634426684</v>
      </c>
      <c r="G68" s="10">
        <f t="shared" si="16"/>
        <v>8.6666666666666607</v>
      </c>
      <c r="H68" s="5">
        <f t="shared" si="16"/>
        <v>7.5</v>
      </c>
      <c r="I68">
        <f t="shared" si="8"/>
        <v>18.789292663652141</v>
      </c>
      <c r="J68">
        <f t="shared" si="9"/>
        <v>4.7194946015225359</v>
      </c>
      <c r="K68">
        <f t="shared" si="9"/>
        <v>18.186915337862324</v>
      </c>
      <c r="L68">
        <f t="shared" si="10"/>
        <v>-2.6198902730229245</v>
      </c>
      <c r="M68">
        <f t="shared" si="11"/>
        <v>-42.269937513009445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4.4476778468000484</v>
      </c>
      <c r="B69">
        <f t="shared" si="3"/>
        <v>4.4476778468000484</v>
      </c>
      <c r="C69" s="9">
        <f t="shared" si="4"/>
        <v>0.25000000000000011</v>
      </c>
      <c r="D69" s="9">
        <f t="shared" ref="D69:E84" si="17">D68+$C$7*(J68+J69)/2</f>
        <v>1.5682516100271806</v>
      </c>
      <c r="E69" s="9">
        <f t="shared" si="17"/>
        <v>9.3005674590068974</v>
      </c>
      <c r="F69" s="9">
        <f t="shared" si="6"/>
        <v>9.5179937048478962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18.539919007850795</v>
      </c>
      <c r="J69">
        <f t="shared" si="9"/>
        <v>4.7037752598843987</v>
      </c>
      <c r="K69">
        <f t="shared" si="9"/>
        <v>17.933295712784268</v>
      </c>
      <c r="L69">
        <f t="shared" si="10"/>
        <v>-2.576508466234384</v>
      </c>
      <c r="M69">
        <f t="shared" si="11"/>
        <v>-41.997022078782095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4.4195015723931341</v>
      </c>
      <c r="B70">
        <f t="shared" si="3"/>
        <v>4.4195015723931341</v>
      </c>
      <c r="C70" s="9">
        <f t="shared" si="4"/>
        <v>0.25500000000000012</v>
      </c>
      <c r="D70" s="9">
        <f t="shared" si="17"/>
        <v>1.5964278844340947</v>
      </c>
      <c r="E70" s="9">
        <f t="shared" si="17"/>
        <v>9.4074112868861857</v>
      </c>
      <c r="F70" s="9">
        <f t="shared" si="6"/>
        <v>9.636838185087786</v>
      </c>
      <c r="G70" s="10">
        <f t="shared" si="18"/>
        <v>8.6666666666666607</v>
      </c>
      <c r="H70" s="5">
        <f t="shared" si="18"/>
        <v>7.5</v>
      </c>
      <c r="I70">
        <f t="shared" si="8"/>
        <v>18.292325133828623</v>
      </c>
      <c r="J70">
        <f t="shared" si="9"/>
        <v>4.6883162090869925</v>
      </c>
      <c r="K70">
        <f t="shared" si="9"/>
        <v>17.681313580311574</v>
      </c>
      <c r="L70">
        <f t="shared" si="10"/>
        <v>-2.5337454703658824</v>
      </c>
      <c r="M70">
        <f t="shared" si="11"/>
        <v>-41.729658406188776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4.3914172825570787</v>
      </c>
      <c r="B71">
        <f t="shared" si="3"/>
        <v>4.3914172825570787</v>
      </c>
      <c r="C71" s="9">
        <f t="shared" si="4"/>
        <v>0.26000000000000012</v>
      </c>
      <c r="D71" s="9">
        <f t="shared" si="17"/>
        <v>1.62451217427015</v>
      </c>
      <c r="E71" s="9">
        <f t="shared" si="17"/>
        <v>9.5127480345167434</v>
      </c>
      <c r="F71" s="9">
        <f t="shared" si="6"/>
        <v>9.7545690464896104</v>
      </c>
      <c r="G71" s="10">
        <f t="shared" si="18"/>
        <v>8.6666666666666607</v>
      </c>
      <c r="H71" s="5">
        <f t="shared" si="18"/>
        <v>7.5</v>
      </c>
      <c r="I71">
        <f t="shared" si="8"/>
        <v>18.04648189883261</v>
      </c>
      <c r="J71">
        <f t="shared" si="9"/>
        <v>4.6731137362647974</v>
      </c>
      <c r="K71">
        <f t="shared" si="9"/>
        <v>17.43093562987444</v>
      </c>
      <c r="L71">
        <f t="shared" si="10"/>
        <v>-2.491587131453449</v>
      </c>
      <c r="M71">
        <f t="shared" si="11"/>
        <v>-41.467738041844143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4.3634234487078567</v>
      </c>
      <c r="B72">
        <f t="shared" si="3"/>
        <v>4.3634234487078567</v>
      </c>
      <c r="C72" s="9">
        <f t="shared" si="4"/>
        <v>0.26500000000000012</v>
      </c>
      <c r="D72" s="9">
        <f t="shared" si="17"/>
        <v>1.6525060081193728</v>
      </c>
      <c r="E72" s="9">
        <f t="shared" si="17"/>
        <v>9.6165872290112375</v>
      </c>
      <c r="F72" s="9">
        <f t="shared" si="6"/>
        <v>9.8711997563372442</v>
      </c>
      <c r="G72" s="10">
        <f t="shared" si="18"/>
        <v>8.6666666666666607</v>
      </c>
      <c r="H72" s="5">
        <f t="shared" si="18"/>
        <v>7.5</v>
      </c>
      <c r="I72">
        <f t="shared" si="8"/>
        <v>17.802361015915501</v>
      </c>
      <c r="J72">
        <f t="shared" si="9"/>
        <v>4.658164213476077</v>
      </c>
      <c r="K72">
        <f t="shared" si="9"/>
        <v>17.182129201623376</v>
      </c>
      <c r="L72">
        <f t="shared" si="10"/>
        <v>-2.4500196986638803</v>
      </c>
      <c r="M72">
        <f t="shared" si="11"/>
        <v>-41.211155643242407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4.3355185637815765</v>
      </c>
      <c r="B73">
        <f t="shared" si="3"/>
        <v>4.3355185637815765</v>
      </c>
      <c r="C73" s="9">
        <f t="shared" si="4"/>
        <v>0.27000000000000013</v>
      </c>
      <c r="D73" s="9">
        <f t="shared" si="17"/>
        <v>1.6804108930456532</v>
      </c>
      <c r="E73" s="9">
        <f t="shared" si="17"/>
        <v>9.7189382034194001</v>
      </c>
      <c r="F73" s="9">
        <f t="shared" si="6"/>
        <v>9.9867435130658215</v>
      </c>
      <c r="G73" s="10">
        <f t="shared" si="18"/>
        <v>8.6666666666666607</v>
      </c>
      <c r="H73" s="5">
        <f t="shared" si="18"/>
        <v>7.5</v>
      </c>
      <c r="I73">
        <f t="shared" si="8"/>
        <v>17.559935046358419</v>
      </c>
      <c r="J73">
        <f t="shared" si="9"/>
        <v>4.6434640952840933</v>
      </c>
      <c r="K73">
        <f t="shared" si="9"/>
        <v>16.934862267763922</v>
      </c>
      <c r="L73">
        <f t="shared" si="10"/>
        <v>-2.4090298130030563</v>
      </c>
      <c r="M73">
        <f t="shared" si="11"/>
        <v>-40.959808879964612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4.3077011417465059</v>
      </c>
      <c r="B74">
        <f t="shared" si="3"/>
        <v>4.3077011417465059</v>
      </c>
      <c r="C74" s="9">
        <f t="shared" si="4"/>
        <v>0.27500000000000013</v>
      </c>
      <c r="D74" s="9">
        <f t="shared" si="17"/>
        <v>1.7082283150807236</v>
      </c>
      <c r="E74" s="9">
        <f t="shared" si="17"/>
        <v>9.8198101004661442</v>
      </c>
      <c r="F74" s="9">
        <f t="shared" si="6"/>
        <v>10.1012132522721</v>
      </c>
      <c r="G74" s="10">
        <f t="shared" si="18"/>
        <v>8.6666666666666607</v>
      </c>
      <c r="H74" s="5">
        <f t="shared" si="18"/>
        <v>7.5</v>
      </c>
      <c r="I74">
        <f t="shared" si="8"/>
        <v>17.319177393442558</v>
      </c>
      <c r="J74">
        <f t="shared" si="9"/>
        <v>4.6290099164060754</v>
      </c>
      <c r="K74">
        <f t="shared" si="9"/>
        <v>16.689103414484133</v>
      </c>
      <c r="L74">
        <f t="shared" si="10"/>
        <v>-2.3686044965858795</v>
      </c>
      <c r="M74">
        <f t="shared" si="11"/>
        <v>-40.713598338606403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4.2799697171290081</v>
      </c>
      <c r="B75">
        <f t="shared" si="3"/>
        <v>4.2799697171290081</v>
      </c>
      <c r="C75" s="9">
        <f t="shared" si="4"/>
        <v>0.28000000000000014</v>
      </c>
      <c r="D75" s="9">
        <f t="shared" si="17"/>
        <v>1.7359597396982216</v>
      </c>
      <c r="E75" s="9">
        <f t="shared" si="17"/>
        <v>9.9192118761829544</v>
      </c>
      <c r="F75" s="9">
        <f t="shared" si="6"/>
        <v>10.214621652546551</v>
      </c>
      <c r="G75" s="10">
        <f t="shared" si="18"/>
        <v>8.6666666666666607</v>
      </c>
      <c r="H75" s="5">
        <f t="shared" si="18"/>
        <v>7.5</v>
      </c>
      <c r="I75">
        <f t="shared" si="8"/>
        <v>17.080062297605458</v>
      </c>
      <c r="J75">
        <f t="shared" si="9"/>
        <v>4.6147982894265605</v>
      </c>
      <c r="K75">
        <f t="shared" si="9"/>
        <v>16.444821824452497</v>
      </c>
      <c r="L75">
        <f t="shared" si="10"/>
        <v>-2.3287311424545143</v>
      </c>
      <c r="M75">
        <f t="shared" si="11"/>
        <v>-40.47242743126197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4.2523228445530128</v>
      </c>
      <c r="B76">
        <f t="shared" si="3"/>
        <v>4.2523228445530128</v>
      </c>
      <c r="C76" s="9">
        <f t="shared" si="4"/>
        <v>0.28500000000000014</v>
      </c>
      <c r="D76" s="9">
        <f t="shared" si="17"/>
        <v>1.7636066122742167</v>
      </c>
      <c r="E76" s="9">
        <f t="shared" si="17"/>
        <v>10.017152303435907</v>
      </c>
      <c r="F76" s="9">
        <f t="shared" si="6"/>
        <v>10.326981141133064</v>
      </c>
      <c r="G76" s="10">
        <f t="shared" si="18"/>
        <v>8.6666666666666607</v>
      </c>
      <c r="H76" s="5">
        <f t="shared" si="18"/>
        <v>7.5</v>
      </c>
      <c r="I76">
        <f t="shared" si="8"/>
        <v>16.842564833023541</v>
      </c>
      <c r="J76">
        <f t="shared" si="9"/>
        <v>4.6008259025718337</v>
      </c>
      <c r="K76">
        <f t="shared" si="9"/>
        <v>16.201987259864925</v>
      </c>
      <c r="L76">
        <f t="shared" si="10"/>
        <v>-2.289397504933206</v>
      </c>
      <c r="M76">
        <f t="shared" si="11"/>
        <v>-40.236202307407396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4.2247590982926706</v>
      </c>
      <c r="B77">
        <f t="shared" si="3"/>
        <v>4.2247590982926706</v>
      </c>
      <c r="C77" s="9">
        <f t="shared" si="4"/>
        <v>0.29000000000000015</v>
      </c>
      <c r="D77" s="9">
        <f t="shared" si="17"/>
        <v>1.7911703585345589</v>
      </c>
      <c r="E77" s="9">
        <f t="shared" si="17"/>
        <v>10.113639975353562</v>
      </c>
      <c r="F77" s="9">
        <f t="shared" si="6"/>
        <v>10.4383038994218</v>
      </c>
      <c r="G77" s="10">
        <f t="shared" si="18"/>
        <v>8.6666666666666607</v>
      </c>
      <c r="H77" s="5">
        <f t="shared" si="18"/>
        <v>7.5</v>
      </c>
      <c r="I77">
        <f t="shared" si="8"/>
        <v>16.606660905668907</v>
      </c>
      <c r="J77">
        <f t="shared" si="9"/>
        <v>4.5870895175422346</v>
      </c>
      <c r="K77">
        <f t="shared" si="9"/>
        <v>15.96057004602048</v>
      </c>
      <c r="L77">
        <f t="shared" si="10"/>
        <v>-2.2505916905095145</v>
      </c>
      <c r="M77">
        <f t="shared" si="11"/>
        <v>-40.004831769033167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4.1972770718378456</v>
      </c>
      <c r="B78">
        <f t="shared" si="3"/>
        <v>4.1972770718378456</v>
      </c>
      <c r="C78" s="9">
        <f t="shared" si="4"/>
        <v>0.29500000000000015</v>
      </c>
      <c r="D78" s="9">
        <f t="shared" si="17"/>
        <v>1.8186523849893832</v>
      </c>
      <c r="E78" s="9">
        <f t="shared" si="17"/>
        <v>10.208683308657843</v>
      </c>
      <c r="F78" s="9">
        <f t="shared" si="6"/>
        <v>10.548601868280599</v>
      </c>
      <c r="G78" s="10">
        <f t="shared" si="18"/>
        <v>8.6666666666666607</v>
      </c>
      <c r="H78" s="5">
        <f t="shared" si="18"/>
        <v>7.5</v>
      </c>
      <c r="I78">
        <f t="shared" si="8"/>
        <v>16.372327252895513</v>
      </c>
      <c r="J78">
        <f t="shared" si="9"/>
        <v>4.5735859673991772</v>
      </c>
      <c r="K78">
        <f t="shared" si="9"/>
        <v>15.720541055406281</v>
      </c>
      <c r="L78">
        <f t="shared" si="10"/>
        <v>-2.2123021492334325</v>
      </c>
      <c r="M78">
        <f t="shared" si="11"/>
        <v>-39.778227188882376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4.1698753774721373</v>
      </c>
      <c r="B79">
        <f t="shared" si="3"/>
        <v>4.1698753774721373</v>
      </c>
      <c r="C79" s="9">
        <f t="shared" si="4"/>
        <v>0.30000000000000016</v>
      </c>
      <c r="D79" s="9">
        <f t="shared" si="17"/>
        <v>1.8460540793550921</v>
      </c>
      <c r="E79" s="9">
        <f t="shared" si="17"/>
        <v>10.302290546900881</v>
      </c>
      <c r="F79" s="9">
        <f t="shared" si="6"/>
        <v>10.657886753230034</v>
      </c>
      <c r="G79" s="10">
        <f t="shared" si="18"/>
        <v>8.6666666666666607</v>
      </c>
      <c r="H79" s="5">
        <f t="shared" si="18"/>
        <v>7.5</v>
      </c>
      <c r="I79">
        <f t="shared" si="8"/>
        <v>16.139541444617272</v>
      </c>
      <c r="J79">
        <f t="shared" si="9"/>
        <v>4.5603121545037766</v>
      </c>
      <c r="K79">
        <f t="shared" si="9"/>
        <v>15.481871692272987</v>
      </c>
      <c r="L79">
        <f t="shared" si="10"/>
        <v>-2.1745176666274673</v>
      </c>
      <c r="M79">
        <f t="shared" si="11"/>
        <v>-39.556302431656803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4.1425526458631134</v>
      </c>
      <c r="B80">
        <f t="shared" si="3"/>
        <v>4.1425526458631134</v>
      </c>
      <c r="C80" s="9">
        <f t="shared" si="4"/>
        <v>0.30500000000000016</v>
      </c>
      <c r="D80" s="9">
        <f t="shared" si="17"/>
        <v>1.8733768109641156</v>
      </c>
      <c r="E80" s="9">
        <f t="shared" si="17"/>
        <v>10.394469763610749</v>
      </c>
      <c r="F80" s="9">
        <f t="shared" si="6"/>
        <v>10.766170029467109</v>
      </c>
      <c r="G80" s="10">
        <f t="shared" si="18"/>
        <v>8.6666666666666607</v>
      </c>
      <c r="H80" s="5">
        <f t="shared" si="18"/>
        <v>7.5</v>
      </c>
      <c r="I80">
        <f t="shared" si="8"/>
        <v>15.908281886148872</v>
      </c>
      <c r="J80">
        <f t="shared" si="9"/>
        <v>4.5472650485040118</v>
      </c>
      <c r="K80">
        <f t="shared" si="9"/>
        <v>15.244533877683047</v>
      </c>
      <c r="L80">
        <f t="shared" si="10"/>
        <v>-2.1372273561024371</v>
      </c>
      <c r="M80">
        <f t="shared" si="11"/>
        <v>-39.338973778058815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4.1153075256645</v>
      </c>
      <c r="B81">
        <f t="shared" si="3"/>
        <v>4.1153075256645</v>
      </c>
      <c r="C81" s="9">
        <f t="shared" si="4"/>
        <v>0.31000000000000016</v>
      </c>
      <c r="D81" s="9">
        <f t="shared" si="17"/>
        <v>1.9006219311627297</v>
      </c>
      <c r="E81" s="9">
        <f t="shared" si="17"/>
        <v>10.485228865348843</v>
      </c>
      <c r="F81" s="9">
        <f t="shared" si="6"/>
        <v>10.873462946742269</v>
      </c>
      <c r="G81" s="10">
        <f t="shared" si="18"/>
        <v>8.6666666666666607</v>
      </c>
      <c r="H81" s="5">
        <f t="shared" si="18"/>
        <v>7.5</v>
      </c>
      <c r="I81">
        <f t="shared" si="8"/>
        <v>15.678527822788869</v>
      </c>
      <c r="J81">
        <f t="shared" si="9"/>
        <v>4.5344416843673976</v>
      </c>
      <c r="K81">
        <f t="shared" si="9"/>
        <v>15.008500035014693</v>
      </c>
      <c r="L81">
        <f t="shared" si="10"/>
        <v>-2.1004206518754516</v>
      </c>
      <c r="M81">
        <f t="shared" si="11"/>
        <v>-39.126159851542177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4.0881386831300288</v>
      </c>
      <c r="B82">
        <f t="shared" si="3"/>
        <v>4.0881386831300288</v>
      </c>
      <c r="C82" s="9">
        <f t="shared" si="4"/>
        <v>0.31500000000000017</v>
      </c>
      <c r="D82" s="9">
        <f t="shared" si="17"/>
        <v>1.9277907736972004</v>
      </c>
      <c r="E82" s="9">
        <f t="shared" si="17"/>
        <v>10.574575594681603</v>
      </c>
      <c r="F82" s="9">
        <f t="shared" si="6"/>
        <v>10.979776534094341</v>
      </c>
      <c r="G82" s="10">
        <f t="shared" si="18"/>
        <v>8.6666666666666607</v>
      </c>
      <c r="H82" s="5">
        <f t="shared" si="18"/>
        <v>7.5</v>
      </c>
      <c r="I82">
        <f t="shared" si="8"/>
        <v>15.450259346234246</v>
      </c>
      <c r="J82">
        <f t="shared" si="9"/>
        <v>4.5218391604561452</v>
      </c>
      <c r="K82">
        <f t="shared" si="9"/>
        <v>14.77374307590544</v>
      </c>
      <c r="L82">
        <f t="shared" si="10"/>
        <v>-2.0640873023882951</v>
      </c>
      <c r="M82">
        <f t="shared" si="11"/>
        <v>-38.917781547649575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4.0610448017387348</v>
      </c>
      <c r="B83">
        <f t="shared" si="3"/>
        <v>4.0610448017387348</v>
      </c>
      <c r="C83" s="9">
        <f t="shared" si="4"/>
        <v>0.32000000000000017</v>
      </c>
      <c r="D83" s="9">
        <f t="shared" si="17"/>
        <v>1.9548846550884944</v>
      </c>
      <c r="E83" s="9">
        <f t="shared" si="17"/>
        <v>10.662517533069177</v>
      </c>
      <c r="F83" s="9">
        <f t="shared" si="6"/>
        <v>11.085121604447714</v>
      </c>
      <c r="G83" s="10">
        <f t="shared" si="18"/>
        <v>8.6666666666666607</v>
      </c>
      <c r="H83" s="5">
        <f t="shared" si="18"/>
        <v>7.5</v>
      </c>
      <c r="I83">
        <f t="shared" si="8"/>
        <v>15.223457402926092</v>
      </c>
      <c r="J83">
        <f t="shared" si="9"/>
        <v>4.5094546366418156</v>
      </c>
      <c r="K83">
        <f t="shared" si="9"/>
        <v>14.540236386619542</v>
      </c>
      <c r="L83">
        <f t="shared" si="10"/>
        <v>-2.0282173642262897</v>
      </c>
      <c r="M83">
        <f t="shared" si="11"/>
        <v>-38.713761965819089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4.0340245818314404</v>
      </c>
      <c r="B84">
        <f t="shared" si="3"/>
        <v>4.0340245818314404</v>
      </c>
      <c r="C84" s="9">
        <f t="shared" si="4"/>
        <v>0.32500000000000018</v>
      </c>
      <c r="D84" s="9">
        <f t="shared" si="17"/>
        <v>1.9819048749957893</v>
      </c>
      <c r="E84" s="9">
        <f t="shared" si="17"/>
        <v>10.749062103673509</v>
      </c>
      <c r="F84" s="9">
        <f t="shared" si="6"/>
        <v>11.189508759075952</v>
      </c>
      <c r="G84" s="10">
        <f t="shared" si="18"/>
        <v>8.6666666666666607</v>
      </c>
      <c r="H84" s="5">
        <f t="shared" si="18"/>
        <v>7.5</v>
      </c>
      <c r="I84">
        <f t="shared" si="8"/>
        <v>14.998103804437498</v>
      </c>
      <c r="J84">
        <f t="shared" si="9"/>
        <v>4.4972853324564577</v>
      </c>
      <c r="K84">
        <f t="shared" si="9"/>
        <v>14.307953814824627</v>
      </c>
      <c r="L84">
        <f t="shared" si="10"/>
        <v>-1.992801196539628</v>
      </c>
      <c r="M84">
        <f t="shared" si="11"/>
        <v>-38.514026343545837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4.0070767402582383</v>
      </c>
      <c r="B85">
        <f t="shared" ref="B85:B148" si="22">ABS(D85-$D$11)</f>
        <v>4.0070767402582383</v>
      </c>
      <c r="C85" s="9">
        <f t="shared" ref="C85:C148" si="23">C84+_dt</f>
        <v>0.33000000000000018</v>
      </c>
      <c r="D85" s="9">
        <f t="shared" ref="D85:E100" si="24">D84+$C$7*(J84+J85)/2</f>
        <v>2.0088527165689904</v>
      </c>
      <c r="E85" s="9">
        <f t="shared" si="24"/>
        <v>10.834216574088273</v>
      </c>
      <c r="F85" s="9">
        <f t="shared" ref="F85:F148" si="25">$O$1*D85^2+$O$2*D85+$O$3</f>
        <v>11.292948391935877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14.774181240027154</v>
      </c>
      <c r="J85">
        <f t="shared" ref="J85:K148" si="28">J84+L84*$C$7</f>
        <v>4.4853285252772199</v>
      </c>
      <c r="K85">
        <f t="shared" si="28"/>
        <v>14.076869656763352</v>
      </c>
      <c r="L85">
        <f t="shared" ref="L85:L148" si="29">-$C$15*I85*J85</f>
        <v>-1.9578294559711755</v>
      </c>
      <c r="M85">
        <f t="shared" ref="M85:M148" si="30">-$C$6-$C$15*I85*K85</f>
        <v>-38.318501992788761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3.9802000100367829</v>
      </c>
      <c r="B86">
        <f t="shared" si="22"/>
        <v>3.9802000100367829</v>
      </c>
      <c r="C86" s="9">
        <f t="shared" si="23"/>
        <v>0.33500000000000019</v>
      </c>
      <c r="D86" s="9">
        <f t="shared" si="24"/>
        <v>2.0357294467904463</v>
      </c>
      <c r="E86" s="9">
        <f t="shared" si="24"/>
        <v>10.917988058992984</v>
      </c>
      <c r="F86" s="9">
        <f t="shared" si="25"/>
        <v>11.395450693875915</v>
      </c>
      <c r="G86" s="10">
        <f t="shared" si="26"/>
        <v>8.6666666666666607</v>
      </c>
      <c r="H86" s="5">
        <f t="shared" si="26"/>
        <v>7.5</v>
      </c>
      <c r="I86">
        <f t="shared" si="27"/>
        <v>14.551673291495888</v>
      </c>
      <c r="J86">
        <f t="shared" si="28"/>
        <v>4.473581548541393</v>
      </c>
      <c r="K86">
        <f t="shared" si="28"/>
        <v>13.84695864480662</v>
      </c>
      <c r="L86">
        <f t="shared" si="29"/>
        <v>-1.9232930920968916</v>
      </c>
      <c r="M86">
        <f t="shared" si="30"/>
        <v>-38.127118238515436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3.9533931400211921</v>
      </c>
      <c r="B87">
        <f t="shared" si="22"/>
        <v>3.9533931400211921</v>
      </c>
      <c r="C87" s="9">
        <f t="shared" si="23"/>
        <v>0.34000000000000019</v>
      </c>
      <c r="D87" s="9">
        <f t="shared" si="24"/>
        <v>2.0625363168060371</v>
      </c>
      <c r="E87" s="9">
        <f t="shared" si="24"/>
        <v>11.00038352273353</v>
      </c>
      <c r="F87" s="9">
        <f t="shared" si="25"/>
        <v>11.497025656722485</v>
      </c>
      <c r="G87" s="10">
        <f t="shared" si="26"/>
        <v>8.6666666666666607</v>
      </c>
      <c r="H87" s="5">
        <f t="shared" si="26"/>
        <v>7.5</v>
      </c>
      <c r="I87">
        <f t="shared" si="27"/>
        <v>14.330564450498281</v>
      </c>
      <c r="J87">
        <f t="shared" si="28"/>
        <v>4.4620417899888114</v>
      </c>
      <c r="K87">
        <f t="shared" si="28"/>
        <v>13.618195935375526</v>
      </c>
      <c r="L87">
        <f t="shared" si="29"/>
        <v>-1.8891833433872689</v>
      </c>
      <c r="M87">
        <f t="shared" si="30"/>
        <v>-37.939806359281128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3.9266548945814401</v>
      </c>
      <c r="B88">
        <f t="shared" si="22"/>
        <v>3.9266548945814401</v>
      </c>
      <c r="C88" s="9">
        <f t="shared" si="23"/>
        <v>0.3450000000000002</v>
      </c>
      <c r="D88" s="9">
        <f t="shared" si="24"/>
        <v>2.0892745622457891</v>
      </c>
      <c r="E88" s="9">
        <f t="shared" si="24"/>
        <v>11.081409781831317</v>
      </c>
      <c r="F88" s="9">
        <f t="shared" si="25"/>
        <v>11.59768307724784</v>
      </c>
      <c r="G88" s="10">
        <f t="shared" si="26"/>
        <v>8.6666666666666607</v>
      </c>
      <c r="H88" s="5">
        <f t="shared" si="26"/>
        <v>7.5</v>
      </c>
      <c r="I88">
        <f t="shared" si="27"/>
        <v>14.110840138477895</v>
      </c>
      <c r="J88">
        <f t="shared" si="28"/>
        <v>4.4507066899284879</v>
      </c>
      <c r="K88">
        <f t="shared" si="28"/>
        <v>13.39055709721984</v>
      </c>
      <c r="L88">
        <f t="shared" si="29"/>
        <v>-1.8554917337006072</v>
      </c>
      <c r="M88">
        <f t="shared" si="30"/>
        <v>-37.756499529740211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3.8999840532930756</v>
      </c>
      <c r="B89">
        <f t="shared" si="22"/>
        <v>3.8999840532930756</v>
      </c>
      <c r="C89" s="9">
        <f t="shared" si="23"/>
        <v>0.3500000000000002</v>
      </c>
      <c r="D89" s="9">
        <f t="shared" si="24"/>
        <v>2.1159454035341536</v>
      </c>
      <c r="E89" s="9">
        <f t="shared" si="24"/>
        <v>11.161073507423101</v>
      </c>
      <c r="F89" s="9">
        <f t="shared" si="25"/>
        <v>11.697432561022843</v>
      </c>
      <c r="G89" s="10">
        <f t="shared" si="26"/>
        <v>8.6666666666666607</v>
      </c>
      <c r="H89" s="5">
        <f t="shared" si="26"/>
        <v>7.5</v>
      </c>
      <c r="I89">
        <f t="shared" si="27"/>
        <v>13.892486729412736</v>
      </c>
      <c r="J89">
        <f t="shared" si="28"/>
        <v>4.439573739526284</v>
      </c>
      <c r="K89">
        <f t="shared" si="28"/>
        <v>13.1640181000414</v>
      </c>
      <c r="L89">
        <f t="shared" si="29"/>
        <v>-1.8222100693215144</v>
      </c>
      <c r="M89">
        <f t="shared" si="30"/>
        <v>-37.577132764990552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3.8733794106371655</v>
      </c>
      <c r="B90">
        <f t="shared" si="22"/>
        <v>3.8733794106371655</v>
      </c>
      <c r="C90" s="9">
        <f t="shared" si="23"/>
        <v>0.3550000000000002</v>
      </c>
      <c r="D90" s="9">
        <f t="shared" si="24"/>
        <v>2.1425500461900637</v>
      </c>
      <c r="E90" s="9">
        <f t="shared" si="24"/>
        <v>11.239381227633579</v>
      </c>
      <c r="F90" s="9">
        <f t="shared" si="25"/>
        <v>11.796283526157879</v>
      </c>
      <c r="G90" s="10">
        <f t="shared" si="26"/>
        <v>8.6666666666666607</v>
      </c>
      <c r="H90" s="5">
        <f t="shared" si="26"/>
        <v>7.5</v>
      </c>
      <c r="I90">
        <f t="shared" si="27"/>
        <v>13.675491575577333</v>
      </c>
      <c r="J90">
        <f t="shared" si="28"/>
        <v>4.4286404791103546</v>
      </c>
      <c r="K90">
        <f t="shared" si="28"/>
        <v>12.938555303451457</v>
      </c>
      <c r="L90">
        <f t="shared" si="29"/>
        <v>-1.7893304365608094</v>
      </c>
      <c r="M90">
        <f t="shared" si="30"/>
        <v>-37.401642866652772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3.8468397757103614</v>
      </c>
      <c r="B91">
        <f t="shared" si="22"/>
        <v>3.8468397757103614</v>
      </c>
      <c r="C91" s="9">
        <f t="shared" si="23"/>
        <v>0.36000000000000021</v>
      </c>
      <c r="D91" s="9">
        <f t="shared" si="24"/>
        <v>2.1690896811168678</v>
      </c>
      <c r="E91" s="9">
        <f t="shared" si="24"/>
        <v>11.316339329882688</v>
      </c>
      <c r="F91" s="9">
        <f t="shared" si="25"/>
        <v>11.894245206934993</v>
      </c>
      <c r="G91" s="10">
        <f t="shared" si="26"/>
        <v>8.6666666666666607</v>
      </c>
      <c r="H91" s="5">
        <f t="shared" si="26"/>
        <v>7.5</v>
      </c>
      <c r="I91">
        <f t="shared" si="27"/>
        <v>13.45984303654965</v>
      </c>
      <c r="J91">
        <f t="shared" si="28"/>
        <v>4.4179044964909897</v>
      </c>
      <c r="K91">
        <f t="shared" si="28"/>
        <v>12.714145446251541</v>
      </c>
      <c r="L91">
        <f t="shared" si="29"/>
        <v>-1.7568451999359811</v>
      </c>
      <c r="M91">
        <f t="shared" si="30"/>
        <v>-37.229968370587542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3.8203639719450142</v>
      </c>
      <c r="B92">
        <f t="shared" si="22"/>
        <v>3.8203639719450142</v>
      </c>
      <c r="C92" s="9">
        <f t="shared" si="23"/>
        <v>0.36500000000000021</v>
      </c>
      <c r="D92" s="9">
        <f t="shared" si="24"/>
        <v>2.195565484882215</v>
      </c>
      <c r="E92" s="9">
        <f t="shared" si="24"/>
        <v>11.391954063129527</v>
      </c>
      <c r="F92" s="9">
        <f t="shared" si="25"/>
        <v>11.99132665733422</v>
      </c>
      <c r="G92" s="10">
        <f t="shared" si="26"/>
        <v>8.6666666666666607</v>
      </c>
      <c r="H92" s="5">
        <f t="shared" si="26"/>
        <v>7.5</v>
      </c>
      <c r="I92">
        <f t="shared" si="27"/>
        <v>13.245530511715055</v>
      </c>
      <c r="J92">
        <f t="shared" si="28"/>
        <v>4.4073634252913738</v>
      </c>
      <c r="K92">
        <f t="shared" si="28"/>
        <v>12.490765636028016</v>
      </c>
      <c r="L92">
        <f t="shared" si="29"/>
        <v>-1.7247470009545938</v>
      </c>
      <c r="M92">
        <f t="shared" si="30"/>
        <v>-37.062049496154671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3.7939508368392834</v>
      </c>
      <c r="B93">
        <f t="shared" si="22"/>
        <v>3.7939508368392834</v>
      </c>
      <c r="C93" s="9">
        <f t="shared" si="23"/>
        <v>0.37000000000000022</v>
      </c>
      <c r="D93" s="9">
        <f t="shared" si="24"/>
        <v>2.2219786199879459</v>
      </c>
      <c r="E93" s="9">
        <f t="shared" si="24"/>
        <v>11.466231540054764</v>
      </c>
      <c r="F93" s="9">
        <f t="shared" si="25"/>
        <v>12.087536754456941</v>
      </c>
      <c r="G93" s="10">
        <f t="shared" si="26"/>
        <v>8.6666666666666607</v>
      </c>
      <c r="H93" s="5">
        <f t="shared" si="26"/>
        <v>7.5</v>
      </c>
      <c r="I93">
        <f t="shared" si="27"/>
        <v>13.032544476546027</v>
      </c>
      <c r="J93">
        <f t="shared" si="28"/>
        <v>4.3970149432856465</v>
      </c>
      <c r="K93">
        <f t="shared" si="28"/>
        <v>12.268393339051087</v>
      </c>
      <c r="L93">
        <f t="shared" si="29"/>
        <v>-1.6930287575265428</v>
      </c>
      <c r="M93">
        <f t="shared" si="30"/>
        <v>-36.897828096917891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3.7675992216972047</v>
      </c>
      <c r="B94">
        <f t="shared" si="22"/>
        <v>3.7675992216972047</v>
      </c>
      <c r="C94" s="9">
        <f t="shared" si="23"/>
        <v>0.37500000000000022</v>
      </c>
      <c r="D94" s="9">
        <f t="shared" si="24"/>
        <v>2.2483302351300245</v>
      </c>
      <c r="E94" s="9">
        <f t="shared" si="24"/>
        <v>11.539177739183327</v>
      </c>
      <c r="F94" s="9">
        <f t="shared" si="25"/>
        <v>12.18288420184895</v>
      </c>
      <c r="G94" s="10">
        <f t="shared" si="26"/>
        <v>8.6666666666666607</v>
      </c>
      <c r="H94" s="5">
        <f t="shared" si="26"/>
        <v>7.5</v>
      </c>
      <c r="I94">
        <f t="shared" si="27"/>
        <v>12.820876522965436</v>
      </c>
      <c r="J94">
        <f t="shared" si="28"/>
        <v>4.3868567707404873</v>
      </c>
      <c r="K94">
        <f t="shared" si="28"/>
        <v>12.04700637046958</v>
      </c>
      <c r="L94">
        <f t="shared" si="29"/>
        <v>-1.661683664034854</v>
      </c>
      <c r="M94">
        <f t="shared" si="30"/>
        <v>-36.737247612698802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3.7413079913787146</v>
      </c>
      <c r="B95">
        <f t="shared" si="22"/>
        <v>3.7413079913787146</v>
      </c>
      <c r="C95" s="9">
        <f t="shared" si="23"/>
        <v>0.38000000000000023</v>
      </c>
      <c r="D95" s="9">
        <f t="shared" si="24"/>
        <v>2.2746214654485146</v>
      </c>
      <c r="E95" s="9">
        <f t="shared" si="24"/>
        <v>11.610798506949115</v>
      </c>
      <c r="F95" s="9">
        <f t="shared" si="25"/>
        <v>12.277377532725794</v>
      </c>
      <c r="G95" s="10">
        <f t="shared" si="26"/>
        <v>8.6666666666666607</v>
      </c>
      <c r="H95" s="5">
        <f t="shared" si="26"/>
        <v>7.5</v>
      </c>
      <c r="I95">
        <f t="shared" si="27"/>
        <v>12.610519404133372</v>
      </c>
      <c r="J95">
        <f t="shared" si="28"/>
        <v>4.3768866687562777</v>
      </c>
      <c r="K95">
        <f t="shared" si="28"/>
        <v>11.826582884793387</v>
      </c>
      <c r="L95">
        <f t="shared" si="29"/>
        <v>-1.6307051920988893</v>
      </c>
      <c r="M95">
        <f t="shared" si="30"/>
        <v>-36.580253022882268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3.7150760240596346</v>
      </c>
      <c r="B96">
        <f t="shared" si="22"/>
        <v>3.7150760240596346</v>
      </c>
      <c r="C96" s="9">
        <f t="shared" si="23"/>
        <v>0.38500000000000023</v>
      </c>
      <c r="D96" s="9">
        <f t="shared" si="24"/>
        <v>2.3008534327675947</v>
      </c>
      <c r="E96" s="9">
        <f t="shared" si="24"/>
        <v>11.681099559703464</v>
      </c>
      <c r="F96" s="9">
        <f t="shared" si="25"/>
        <v>12.371025113102867</v>
      </c>
      <c r="G96" s="10">
        <f t="shared" si="26"/>
        <v>8.6666666666666607</v>
      </c>
      <c r="H96" s="5">
        <f t="shared" si="26"/>
        <v>7.5</v>
      </c>
      <c r="I96">
        <f t="shared" si="27"/>
        <v>12.401467084032994</v>
      </c>
      <c r="J96">
        <f t="shared" si="28"/>
        <v>4.367102437603684</v>
      </c>
      <c r="K96">
        <f t="shared" si="28"/>
        <v>11.607101366656094</v>
      </c>
      <c r="L96">
        <f t="shared" si="29"/>
        <v>-1.6000870920683352</v>
      </c>
      <c r="M96">
        <f t="shared" si="30"/>
        <v>-36.426790800873952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3.6889022110016696</v>
      </c>
      <c r="B97">
        <f t="shared" si="22"/>
        <v>3.6889022110016696</v>
      </c>
      <c r="C97" s="9">
        <f t="shared" si="23"/>
        <v>0.39000000000000024</v>
      </c>
      <c r="D97" s="9">
        <f t="shared" si="24"/>
        <v>2.3270272458255596</v>
      </c>
      <c r="E97" s="9">
        <f t="shared" si="24"/>
        <v>11.750086485668984</v>
      </c>
      <c r="F97" s="9">
        <f t="shared" si="25"/>
        <v>12.463835144832498</v>
      </c>
      <c r="G97" s="10">
        <f t="shared" si="26"/>
        <v>8.6666666666666607</v>
      </c>
      <c r="H97" s="5">
        <f t="shared" si="26"/>
        <v>7.5</v>
      </c>
      <c r="I97">
        <f t="shared" si="27"/>
        <v>12.19371479226993</v>
      </c>
      <c r="J97">
        <f t="shared" si="28"/>
        <v>4.3575019150512739</v>
      </c>
      <c r="K97">
        <f t="shared" si="28"/>
        <v>11.388540621850851</v>
      </c>
      <c r="L97">
        <f t="shared" si="29"/>
        <v>-1.569823395291293</v>
      </c>
      <c r="M97">
        <f t="shared" si="30"/>
        <v>-36.276808869608118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3.6627854563324771</v>
      </c>
      <c r="B98">
        <f t="shared" si="22"/>
        <v>3.6627854563324771</v>
      </c>
      <c r="C98" s="9">
        <f t="shared" si="23"/>
        <v>0.39500000000000024</v>
      </c>
      <c r="D98" s="9">
        <f t="shared" si="24"/>
        <v>2.3531440004947521</v>
      </c>
      <c r="E98" s="9">
        <f t="shared" si="24"/>
        <v>11.817764746840435</v>
      </c>
      <c r="F98" s="9">
        <f t="shared" si="25"/>
        <v>12.555815668550302</v>
      </c>
      <c r="G98" s="10">
        <f t="shared" si="26"/>
        <v>8.6666666666666607</v>
      </c>
      <c r="H98" s="5">
        <f t="shared" si="26"/>
        <v>7.5</v>
      </c>
      <c r="I98">
        <f t="shared" si="27"/>
        <v>11.987259084542911</v>
      </c>
      <c r="J98">
        <f t="shared" si="28"/>
        <v>4.3480829746795262</v>
      </c>
      <c r="K98">
        <f t="shared" si="28"/>
        <v>11.170879768633203</v>
      </c>
      <c r="L98">
        <f t="shared" si="29"/>
        <v>-1.5399084172052013</v>
      </c>
      <c r="M98">
        <f t="shared" si="30"/>
        <v>-36.130256558000355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3.6367246768359096</v>
      </c>
      <c r="B99">
        <f t="shared" si="22"/>
        <v>3.6367246768359096</v>
      </c>
      <c r="C99" s="9">
        <f t="shared" si="23"/>
        <v>0.40000000000000024</v>
      </c>
      <c r="D99" s="9">
        <f t="shared" si="24"/>
        <v>2.3792047799913196</v>
      </c>
      <c r="E99" s="9">
        <f t="shared" si="24"/>
        <v>11.88413968083419</v>
      </c>
      <c r="F99" s="9">
        <f t="shared" si="25"/>
        <v>12.646974566532869</v>
      </c>
      <c r="G99" s="10">
        <f t="shared" si="26"/>
        <v>8.6666666666666607</v>
      </c>
      <c r="H99" s="5">
        <f t="shared" si="26"/>
        <v>7.5</v>
      </c>
      <c r="I99">
        <f t="shared" si="27"/>
        <v>11.782097909290847</v>
      </c>
      <c r="J99">
        <f t="shared" si="28"/>
        <v>4.338843524176295</v>
      </c>
      <c r="K99">
        <f t="shared" si="28"/>
        <v>10.954098229285201</v>
      </c>
      <c r="L99">
        <f t="shared" si="29"/>
        <v>-1.5103367613052381</v>
      </c>
      <c r="M99">
        <f t="shared" si="30"/>
        <v>-35.987084558235807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3.6107188017525553</v>
      </c>
      <c r="B100">
        <f t="shared" si="22"/>
        <v>3.6107188017525553</v>
      </c>
      <c r="C100" s="9">
        <f t="shared" si="23"/>
        <v>0.40500000000000025</v>
      </c>
      <c r="D100" s="9">
        <f t="shared" si="24"/>
        <v>2.4052106550746739</v>
      </c>
      <c r="E100" s="9">
        <f t="shared" si="24"/>
        <v>11.949216502687854</v>
      </c>
      <c r="F100" s="9">
        <f t="shared" si="25"/>
        <v>12.737319565468649</v>
      </c>
      <c r="G100" s="10">
        <f t="shared" si="26"/>
        <v>8.6666666666666607</v>
      </c>
      <c r="H100" s="5">
        <f t="shared" si="26"/>
        <v>7.5</v>
      </c>
      <c r="I100">
        <f t="shared" si="27"/>
        <v>11.578230681073906</v>
      </c>
      <c r="J100">
        <f t="shared" si="28"/>
        <v>4.3297815036084639</v>
      </c>
      <c r="K100">
        <f t="shared" si="28"/>
        <v>10.738175721935786</v>
      </c>
      <c r="L100">
        <f t="shared" si="29"/>
        <v>-1.4811033240513118</v>
      </c>
      <c r="M100">
        <f t="shared" si="30"/>
        <v>-35.847244883777947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3.5847667725907373</v>
      </c>
      <c r="B101">
        <f t="shared" si="22"/>
        <v>3.5847667725907373</v>
      </c>
      <c r="C101" s="9">
        <f t="shared" si="23"/>
        <v>0.41000000000000025</v>
      </c>
      <c r="D101" s="9">
        <f t="shared" ref="D101:E116" si="32">D100+$C$7*(J100+J101)/2</f>
        <v>2.431162684236492</v>
      </c>
      <c r="E101" s="9">
        <f t="shared" si="32"/>
        <v>12.013000306611561</v>
      </c>
      <c r="F101" s="9">
        <f t="shared" si="25"/>
        <v>12.826858239144006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11.37565836130385</v>
      </c>
      <c r="J101">
        <f t="shared" si="28"/>
        <v>4.3208948836641561</v>
      </c>
      <c r="K101">
        <f t="shared" si="28"/>
        <v>10.523092252633118</v>
      </c>
      <c r="L101">
        <f t="shared" si="29"/>
        <v>-1.4522033007818589</v>
      </c>
      <c r="M101">
        <f t="shared" si="30"/>
        <v>-35.710690827976549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3.5588675429481662</v>
      </c>
      <c r="B102">
        <f t="shared" si="22"/>
        <v>3.5588675429481662</v>
      </c>
      <c r="C102" s="9">
        <f t="shared" si="23"/>
        <v>0.41500000000000026</v>
      </c>
      <c r="D102" s="9">
        <f t="shared" si="32"/>
        <v>2.457061913879063</v>
      </c>
      <c r="E102" s="9">
        <f t="shared" si="32"/>
        <v>12.075496067692455</v>
      </c>
      <c r="F102" s="9">
        <f t="shared" si="25"/>
        <v>12.915598011046054</v>
      </c>
      <c r="G102" s="10">
        <f t="shared" si="33"/>
        <v>8.6666666666666607</v>
      </c>
      <c r="H102" s="5">
        <f t="shared" si="33"/>
        <v>7.5</v>
      </c>
      <c r="I102">
        <f t="shared" si="27"/>
        <v>11.174383547002272</v>
      </c>
      <c r="J102">
        <f t="shared" si="28"/>
        <v>4.312181663859465</v>
      </c>
      <c r="K102">
        <f t="shared" si="28"/>
        <v>10.308828107665258</v>
      </c>
      <c r="L102">
        <f t="shared" si="29"/>
        <v>-1.4236321927104076</v>
      </c>
      <c r="M102">
        <f t="shared" si="30"/>
        <v>-35.57737692314543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3.5330200783444781</v>
      </c>
      <c r="B103">
        <f t="shared" si="22"/>
        <v>3.5330200783444781</v>
      </c>
      <c r="C103" s="9">
        <f t="shared" si="23"/>
        <v>0.42000000000000026</v>
      </c>
      <c r="D103" s="9">
        <f t="shared" si="32"/>
        <v>2.4829093784827512</v>
      </c>
      <c r="E103" s="9">
        <f t="shared" si="32"/>
        <v>12.136708643553831</v>
      </c>
      <c r="F103" s="9">
        <f t="shared" si="25"/>
        <v>13.0035461568839</v>
      </c>
      <c r="G103" s="10">
        <f t="shared" si="33"/>
        <v>8.6666666666666607</v>
      </c>
      <c r="H103" s="5">
        <f t="shared" si="33"/>
        <v>7.5</v>
      </c>
      <c r="I103">
        <f t="shared" si="27"/>
        <v>10.974410568334957</v>
      </c>
      <c r="J103">
        <f t="shared" si="28"/>
        <v>4.3036398707032024</v>
      </c>
      <c r="K103">
        <f t="shared" si="28"/>
        <v>10.095363846126386</v>
      </c>
      <c r="L103">
        <f t="shared" si="29"/>
        <v>-1.3953858150893486</v>
      </c>
      <c r="M103">
        <f t="shared" si="30"/>
        <v>-35.447258899971303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3.5072233560649306</v>
      </c>
      <c r="B104">
        <f t="shared" si="22"/>
        <v>3.5072233560649306</v>
      </c>
      <c r="C104" s="9">
        <f t="shared" si="23"/>
        <v>0.42500000000000027</v>
      </c>
      <c r="D104" s="9">
        <f t="shared" si="32"/>
        <v>2.5087061007622986</v>
      </c>
      <c r="E104" s="9">
        <f t="shared" si="32"/>
        <v>12.196642775970391</v>
      </c>
      <c r="F104" s="9">
        <f t="shared" si="25"/>
        <v>13.09070980702981</v>
      </c>
      <c r="G104" s="10">
        <f t="shared" si="33"/>
        <v>8.6666666666666607</v>
      </c>
      <c r="H104" s="5">
        <f t="shared" si="33"/>
        <v>7.5</v>
      </c>
      <c r="I104">
        <f t="shared" si="27"/>
        <v>10.77574559574709</v>
      </c>
      <c r="J104">
        <f t="shared" si="28"/>
        <v>4.2952675558126661</v>
      </c>
      <c r="K104">
        <f t="shared" si="28"/>
        <v>9.8826802927265582</v>
      </c>
      <c r="L104">
        <f t="shared" si="29"/>
        <v>-1.3674603066346322</v>
      </c>
      <c r="M104">
        <f t="shared" si="30"/>
        <v>-35.320293647103668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3.481476365015574</v>
      </c>
      <c r="B105">
        <f t="shared" si="22"/>
        <v>3.481476365015574</v>
      </c>
      <c r="C105" s="9">
        <f t="shared" si="23"/>
        <v>0.43000000000000027</v>
      </c>
      <c r="D105" s="9">
        <f t="shared" si="32"/>
        <v>2.5344530918116552</v>
      </c>
      <c r="E105" s="9">
        <f t="shared" si="32"/>
        <v>12.255303092441101</v>
      </c>
      <c r="F105" s="9">
        <f t="shared" si="25"/>
        <v>13.177095948881551</v>
      </c>
      <c r="G105" s="10">
        <f t="shared" si="33"/>
        <v>8.6666666666666607</v>
      </c>
      <c r="H105" s="5">
        <f t="shared" si="33"/>
        <v>7.5</v>
      </c>
      <c r="I105">
        <f t="shared" si="27"/>
        <v>10.578396757607324</v>
      </c>
      <c r="J105">
        <f t="shared" si="28"/>
        <v>4.2870627939728578</v>
      </c>
      <c r="K105">
        <f t="shared" si="28"/>
        <v>9.670758530843937</v>
      </c>
      <c r="L105">
        <f t="shared" si="29"/>
        <v>-1.3398521403151757</v>
      </c>
      <c r="M105">
        <f t="shared" si="30"/>
        <v>-35.196439170762595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3.4557781055902623</v>
      </c>
      <c r="B106">
        <f t="shared" si="22"/>
        <v>3.4557781055902623</v>
      </c>
      <c r="C106" s="9">
        <f t="shared" si="23"/>
        <v>0.43500000000000028</v>
      </c>
      <c r="D106" s="9">
        <f t="shared" si="32"/>
        <v>2.5601513512369669</v>
      </c>
      <c r="E106" s="9">
        <f t="shared" si="32"/>
        <v>12.312694107721091</v>
      </c>
      <c r="F106" s="9">
        <f t="shared" si="25"/>
        <v>13.262711429147259</v>
      </c>
      <c r="G106" s="10">
        <f t="shared" si="33"/>
        <v>8.6666666666666607</v>
      </c>
      <c r="H106" s="5">
        <f t="shared" si="33"/>
        <v>7.5</v>
      </c>
      <c r="I106">
        <f t="shared" si="27"/>
        <v>10.382374269360042</v>
      </c>
      <c r="J106">
        <f t="shared" si="28"/>
        <v>4.2790236811309672</v>
      </c>
      <c r="K106">
        <f t="shared" si="28"/>
        <v>9.4595798958193615</v>
      </c>
      <c r="L106">
        <f t="shared" si="29"/>
        <v>-1.312558135621771</v>
      </c>
      <c r="M106">
        <f t="shared" si="30"/>
        <v>-35.075654554185633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3.4301275895499179</v>
      </c>
      <c r="B107">
        <f t="shared" si="22"/>
        <v>3.4301275895499179</v>
      </c>
      <c r="C107" s="9">
        <f t="shared" si="23"/>
        <v>0.44000000000000028</v>
      </c>
      <c r="D107" s="9">
        <f t="shared" si="32"/>
        <v>2.5858018672773113</v>
      </c>
      <c r="E107" s="9">
        <f t="shared" si="32"/>
        <v>12.368820225314032</v>
      </c>
      <c r="F107" s="9">
        <f t="shared" si="25"/>
        <v>13.34756295605381</v>
      </c>
      <c r="G107" s="10">
        <f t="shared" si="33"/>
        <v>8.6666666666666607</v>
      </c>
      <c r="H107" s="5">
        <f t="shared" si="33"/>
        <v>7.5</v>
      </c>
      <c r="I107">
        <f t="shared" si="27"/>
        <v>10.187690575284027</v>
      </c>
      <c r="J107">
        <f t="shared" si="28"/>
        <v>4.271148332317237</v>
      </c>
      <c r="K107">
        <f t="shared" si="28"/>
        <v>9.2491259684942477</v>
      </c>
      <c r="L107">
        <f t="shared" si="29"/>
        <v>-1.2855754724421544</v>
      </c>
      <c r="M107">
        <f t="shared" si="30"/>
        <v>-34.957899916717018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3.4045238399145186</v>
      </c>
      <c r="B108">
        <f t="shared" si="22"/>
        <v>3.4045238399145186</v>
      </c>
      <c r="C108" s="9">
        <f t="shared" si="23"/>
        <v>0.44500000000000028</v>
      </c>
      <c r="D108" s="9">
        <f t="shared" si="32"/>
        <v>2.6114056169127107</v>
      </c>
      <c r="E108" s="9">
        <f t="shared" si="32"/>
        <v>12.423685738926496</v>
      </c>
      <c r="F108" s="9">
        <f t="shared" si="25"/>
        <v>13.431657101479786</v>
      </c>
      <c r="G108" s="10">
        <f t="shared" si="33"/>
        <v>8.6666666666666607</v>
      </c>
      <c r="H108" s="5">
        <f t="shared" si="33"/>
        <v>7.5</v>
      </c>
      <c r="I108">
        <f t="shared" si="27"/>
        <v>9.9943605040630636</v>
      </c>
      <c r="J108">
        <f t="shared" si="28"/>
        <v>4.2634348794825838</v>
      </c>
      <c r="K108">
        <f t="shared" si="28"/>
        <v>9.0393785689939463</v>
      </c>
      <c r="L108">
        <f t="shared" si="29"/>
        <v>-1.2589017066817618</v>
      </c>
      <c r="M108">
        <f t="shared" si="30"/>
        <v>-34.843136372321013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3.3789658908683435</v>
      </c>
      <c r="B109">
        <f t="shared" si="22"/>
        <v>3.3789658908683435</v>
      </c>
      <c r="C109" s="9">
        <f t="shared" si="23"/>
        <v>0.45000000000000029</v>
      </c>
      <c r="D109" s="9">
        <f t="shared" si="32"/>
        <v>2.6369635659588857</v>
      </c>
      <c r="E109" s="9">
        <f t="shared" si="32"/>
        <v>12.477294833885757</v>
      </c>
      <c r="F109" s="9">
        <f t="shared" si="25"/>
        <v>13.51500030301376</v>
      </c>
      <c r="G109" s="10">
        <f t="shared" si="33"/>
        <v>8.6666666666666607</v>
      </c>
      <c r="H109" s="5">
        <f t="shared" si="33"/>
        <v>7.5</v>
      </c>
      <c r="I109">
        <f t="shared" si="27"/>
        <v>9.8024014394894152</v>
      </c>
      <c r="J109">
        <f t="shared" si="28"/>
        <v>4.2558814692424933</v>
      </c>
      <c r="K109">
        <f t="shared" si="28"/>
        <v>8.8303197507600206</v>
      </c>
      <c r="L109">
        <f t="shared" si="29"/>
        <v>-1.2325347877834671</v>
      </c>
      <c r="M109">
        <f t="shared" si="30"/>
        <v>-34.731325987276698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3.3534527876790685</v>
      </c>
      <c r="B110">
        <f t="shared" si="22"/>
        <v>3.3534527876790685</v>
      </c>
      <c r="C110" s="9">
        <f t="shared" si="23"/>
        <v>0.45500000000000029</v>
      </c>
      <c r="D110" s="9">
        <f t="shared" si="32"/>
        <v>2.6624766691481607</v>
      </c>
      <c r="E110" s="9">
        <f t="shared" si="32"/>
        <v>12.529651588522547</v>
      </c>
      <c r="F110" s="9">
        <f t="shared" si="25"/>
        <v>13.597598865938689</v>
      </c>
      <c r="G110" s="10">
        <f t="shared" si="33"/>
        <v>8.6666666666666607</v>
      </c>
      <c r="H110" s="5">
        <f t="shared" si="33"/>
        <v>7.5</v>
      </c>
      <c r="I110">
        <f t="shared" si="27"/>
        <v>9.6118335077445867</v>
      </c>
      <c r="J110">
        <f t="shared" si="28"/>
        <v>4.2484862605157927</v>
      </c>
      <c r="K110">
        <f t="shared" si="28"/>
        <v>8.6219317948363603</v>
      </c>
      <c r="L110">
        <f t="shared" si="29"/>
        <v>-1.2064730783143154</v>
      </c>
      <c r="M110">
        <f t="shared" si="30"/>
        <v>-34.622431736782744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3.3279835866313836</v>
      </c>
      <c r="B111">
        <f t="shared" si="22"/>
        <v>3.3279835866313836</v>
      </c>
      <c r="C111" s="9">
        <f t="shared" si="23"/>
        <v>0.4600000000000003</v>
      </c>
      <c r="D111" s="9">
        <f t="shared" si="32"/>
        <v>2.6879458701958456</v>
      </c>
      <c r="E111" s="9">
        <f t="shared" si="32"/>
        <v>12.580759975520303</v>
      </c>
      <c r="F111" s="9">
        <f t="shared" si="25"/>
        <v>13.67945896514291</v>
      </c>
      <c r="G111" s="10">
        <f t="shared" si="33"/>
        <v>8.6666666666666607</v>
      </c>
      <c r="H111" s="5">
        <f t="shared" si="33"/>
        <v>7.5</v>
      </c>
      <c r="I111">
        <f t="shared" si="27"/>
        <v>9.4226797828328763</v>
      </c>
      <c r="J111">
        <f t="shared" si="28"/>
        <v>4.2412474220459071</v>
      </c>
      <c r="K111">
        <f t="shared" si="28"/>
        <v>8.4141972044156645</v>
      </c>
      <c r="L111">
        <f t="shared" si="29"/>
        <v>-1.1807153758028368</v>
      </c>
      <c r="M111">
        <f t="shared" si="30"/>
        <v>-34.516417460167517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3.3025573549758724</v>
      </c>
      <c r="B112">
        <f t="shared" si="22"/>
        <v>3.3025573549758724</v>
      </c>
      <c r="C112" s="9">
        <f t="shared" si="23"/>
        <v>0.4650000000000003</v>
      </c>
      <c r="D112" s="9">
        <f t="shared" si="32"/>
        <v>2.7133721018513568</v>
      </c>
      <c r="E112" s="9">
        <f t="shared" si="32"/>
        <v>12.630623863232515</v>
      </c>
      <c r="F112" s="9">
        <f t="shared" si="25"/>
        <v>13.760586646958199</v>
      </c>
      <c r="G112" s="10">
        <f t="shared" si="33"/>
        <v>8.6666666666666607</v>
      </c>
      <c r="H112" s="5">
        <f t="shared" si="33"/>
        <v>7.5</v>
      </c>
      <c r="I112">
        <f t="shared" si="27"/>
        <v>9.2349665118805646</v>
      </c>
      <c r="J112">
        <f t="shared" si="28"/>
        <v>4.2341631297910904</v>
      </c>
      <c r="K112">
        <f t="shared" si="28"/>
        <v>8.2070986996546598</v>
      </c>
      <c r="L112">
        <f t="shared" si="29"/>
        <v>-1.1552609370267861</v>
      </c>
      <c r="M112">
        <f t="shared" si="30"/>
        <v>-34.413247814361405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3.2771731708939922</v>
      </c>
      <c r="B113">
        <f t="shared" si="22"/>
        <v>3.2771731708939922</v>
      </c>
      <c r="C113" s="9">
        <f t="shared" si="23"/>
        <v>0.47000000000000031</v>
      </c>
      <c r="D113" s="9">
        <f t="shared" si="32"/>
        <v>2.7387562859332371</v>
      </c>
      <c r="E113" s="9">
        <f t="shared" si="32"/>
        <v>12.679247016969784</v>
      </c>
      <c r="F113" s="9">
        <f t="shared" si="25"/>
        <v>13.840987830925133</v>
      </c>
      <c r="G113" s="10">
        <f t="shared" si="33"/>
        <v>8.6666666666666607</v>
      </c>
      <c r="H113" s="5">
        <f t="shared" si="33"/>
        <v>7.5</v>
      </c>
      <c r="I113">
        <f t="shared" si="27"/>
        <v>9.0487233621559238</v>
      </c>
      <c r="J113">
        <f t="shared" si="28"/>
        <v>4.22723156416893</v>
      </c>
      <c r="K113">
        <f t="shared" si="28"/>
        <v>8.0006192127684912</v>
      </c>
      <c r="L113">
        <f t="shared" si="29"/>
        <v>-1.1301095049679557</v>
      </c>
      <c r="M113">
        <f t="shared" si="30"/>
        <v>-34.312888225243576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3.2518301234800679</v>
      </c>
      <c r="B114">
        <f t="shared" si="22"/>
        <v>3.2518301234800679</v>
      </c>
      <c r="C114" s="9">
        <f t="shared" si="23"/>
        <v>0.47500000000000031</v>
      </c>
      <c r="D114" s="9">
        <f t="shared" si="32"/>
        <v>2.7640993333471613</v>
      </c>
      <c r="E114" s="9">
        <f t="shared" si="32"/>
        <v>12.72663310025834</v>
      </c>
      <c r="F114" s="9">
        <f t="shared" si="25"/>
        <v>13.920668311485855</v>
      </c>
      <c r="G114" s="10">
        <f t="shared" si="33"/>
        <v>8.6666666666666607</v>
      </c>
      <c r="H114" s="5">
        <f t="shared" si="33"/>
        <v>7.5</v>
      </c>
      <c r="I114">
        <f t="shared" si="27"/>
        <v>8.8639836918096311</v>
      </c>
      <c r="J114">
        <f t="shared" si="28"/>
        <v>4.2204509071391225</v>
      </c>
      <c r="K114">
        <f t="shared" si="28"/>
        <v>7.7947418834170294</v>
      </c>
      <c r="L114">
        <f t="shared" si="29"/>
        <v>-1.1052613386676904</v>
      </c>
      <c r="M114">
        <f t="shared" si="30"/>
        <v>-34.215304836424352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3.2265273127413292</v>
      </c>
      <c r="B115">
        <f t="shared" si="22"/>
        <v>3.2265273127413292</v>
      </c>
      <c r="C115" s="9">
        <f t="shared" si="23"/>
        <v>0.48000000000000032</v>
      </c>
      <c r="D115" s="9">
        <f t="shared" si="32"/>
        <v>2.7894021440859</v>
      </c>
      <c r="E115" s="9">
        <f t="shared" si="32"/>
        <v>12.772785676071786</v>
      </c>
      <c r="F115" s="9">
        <f t="shared" si="25"/>
        <v>13.999633759604201</v>
      </c>
      <c r="G115" s="10">
        <f t="shared" si="33"/>
        <v>8.6666666666666607</v>
      </c>
      <c r="H115" s="5">
        <f t="shared" si="33"/>
        <v>7.5</v>
      </c>
      <c r="I115">
        <f t="shared" si="27"/>
        <v>8.6807848464780122</v>
      </c>
      <c r="J115">
        <f t="shared" si="28"/>
        <v>4.2138193391071166</v>
      </c>
      <c r="K115">
        <f t="shared" si="28"/>
        <v>7.5894500543984833</v>
      </c>
      <c r="L115">
        <f t="shared" si="29"/>
        <v>-1.0807172462334309</v>
      </c>
      <c r="M115">
        <f t="shared" si="30"/>
        <v>-34.120464454964903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3.2012638496171189</v>
      </c>
      <c r="B116">
        <f t="shared" si="22"/>
        <v>3.2012638496171189</v>
      </c>
      <c r="C116" s="9">
        <f t="shared" si="23"/>
        <v>0.48500000000000032</v>
      </c>
      <c r="D116" s="9">
        <f t="shared" si="32"/>
        <v>2.8146656072101104</v>
      </c>
      <c r="E116" s="9">
        <f t="shared" si="32"/>
        <v>12.817708208037988</v>
      </c>
      <c r="F116" s="9">
        <f t="shared" si="25"/>
        <v>14.077889724312925</v>
      </c>
      <c r="G116" s="10">
        <f t="shared" si="33"/>
        <v>8.6666666666666607</v>
      </c>
      <c r="H116" s="5">
        <f t="shared" si="33"/>
        <v>7.5</v>
      </c>
      <c r="I116">
        <f t="shared" si="27"/>
        <v>8.4991684840275301</v>
      </c>
      <c r="J116">
        <f t="shared" si="28"/>
        <v>4.2073350356297157</v>
      </c>
      <c r="K116">
        <f t="shared" si="28"/>
        <v>7.3847272676686941</v>
      </c>
      <c r="L116">
        <f t="shared" si="29"/>
        <v>-1.0564786212624138</v>
      </c>
      <c r="M116">
        <f t="shared" si="30"/>
        <v>-34.028334493468229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3.1760388560185233</v>
      </c>
      <c r="B117">
        <f t="shared" si="22"/>
        <v>3.1760388560185233</v>
      </c>
      <c r="C117" s="9">
        <f t="shared" si="23"/>
        <v>0.49000000000000032</v>
      </c>
      <c r="D117" s="9">
        <f t="shared" ref="D117:E132" si="34">D116+$C$7*(J116+J117)/2</f>
        <v>2.8398906008087059</v>
      </c>
      <c r="E117" s="9">
        <f t="shared" si="34"/>
        <v>12.861404061623118</v>
      </c>
      <c r="F117" s="9">
        <f t="shared" si="25"/>
        <v>14.155441634187685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8.3191809298407033</v>
      </c>
      <c r="J117">
        <f t="shared" si="28"/>
        <v>4.2009961639021416</v>
      </c>
      <c r="K117">
        <f t="shared" si="28"/>
        <v>7.1805572607078849</v>
      </c>
      <c r="L117">
        <f t="shared" si="29"/>
        <v>-1.032547482962636</v>
      </c>
      <c r="M117">
        <f t="shared" si="30"/>
        <v>-33.938882907897295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3.1508514648898038</v>
      </c>
      <c r="B118">
        <f t="shared" si="22"/>
        <v>3.1508514648898038</v>
      </c>
      <c r="C118" s="9">
        <f t="shared" si="23"/>
        <v>0.49500000000000033</v>
      </c>
      <c r="D118" s="9">
        <f t="shared" si="34"/>
        <v>2.8650779919374254</v>
      </c>
      <c r="E118" s="9">
        <f t="shared" si="34"/>
        <v>12.903876505295022</v>
      </c>
      <c r="F118" s="9">
        <f t="shared" si="25"/>
        <v>14.232294798747144</v>
      </c>
      <c r="G118" s="10">
        <f t="shared" si="35"/>
        <v>8.6666666666666607</v>
      </c>
      <c r="H118" s="5">
        <f t="shared" si="35"/>
        <v>7.5</v>
      </c>
      <c r="I118">
        <f t="shared" si="27"/>
        <v>8.1408735651411774</v>
      </c>
      <c r="J118">
        <f t="shared" si="28"/>
        <v>4.194800879004366</v>
      </c>
      <c r="K118">
        <f t="shared" si="28"/>
        <v>6.9769239632605009</v>
      </c>
      <c r="L118">
        <f t="shared" si="29"/>
        <v>-1.0089265202621556</v>
      </c>
      <c r="M118">
        <f t="shared" si="30"/>
        <v>-33.852078130387163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3.1257008202931424</v>
      </c>
      <c r="B119">
        <f t="shared" si="22"/>
        <v>3.1257008202931424</v>
      </c>
      <c r="C119" s="9">
        <f t="shared" si="23"/>
        <v>0.50000000000000033</v>
      </c>
      <c r="D119" s="9">
        <f t="shared" si="34"/>
        <v>2.8902286365340868</v>
      </c>
      <c r="E119" s="9">
        <f t="shared" si="34"/>
        <v>12.945128711668238</v>
      </c>
      <c r="F119" s="9">
        <f t="shared" si="25"/>
        <v>14.30845440977842</v>
      </c>
      <c r="G119" s="10">
        <f t="shared" si="35"/>
        <v>8.6666666666666607</v>
      </c>
      <c r="H119" s="5">
        <f t="shared" si="35"/>
        <v>7.5</v>
      </c>
      <c r="I119">
        <f t="shared" si="27"/>
        <v>7.9643032509159246</v>
      </c>
      <c r="J119">
        <f t="shared" si="28"/>
        <v>4.1887473198827934</v>
      </c>
      <c r="K119">
        <f t="shared" si="28"/>
        <v>6.7738114944781778</v>
      </c>
      <c r="L119">
        <f t="shared" si="29"/>
        <v>-0.98561914020416175</v>
      </c>
      <c r="M119">
        <f t="shared" si="30"/>
        <v>-33.767888996216527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3.1005860775183693</v>
      </c>
      <c r="B120">
        <f t="shared" si="22"/>
        <v>3.1005860775183693</v>
      </c>
      <c r="C120" s="9">
        <f t="shared" si="23"/>
        <v>0.50500000000000034</v>
      </c>
      <c r="D120" s="9">
        <f t="shared" si="34"/>
        <v>2.9153433793088599</v>
      </c>
      <c r="E120" s="9">
        <f t="shared" si="34"/>
        <v>12.985163758633174</v>
      </c>
      <c r="F120" s="9">
        <f t="shared" si="25"/>
        <v>14.383925542586994</v>
      </c>
      <c r="G120" s="10">
        <f t="shared" si="35"/>
        <v>8.6666666666666607</v>
      </c>
      <c r="H120" s="5">
        <f t="shared" si="35"/>
        <v>7.5</v>
      </c>
      <c r="I120">
        <f t="shared" si="27"/>
        <v>7.7895327899976836</v>
      </c>
      <c r="J120">
        <f t="shared" si="28"/>
        <v>4.1828336050415684</v>
      </c>
      <c r="K120">
        <f t="shared" si="28"/>
        <v>6.5712041605008782</v>
      </c>
      <c r="L120">
        <f t="shared" si="29"/>
        <v>-0.96262952092485832</v>
      </c>
      <c r="M120">
        <f t="shared" si="30"/>
        <v>-33.686284663989049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3.0755064032194968</v>
      </c>
      <c r="B121">
        <f t="shared" si="22"/>
        <v>3.0755064032194968</v>
      </c>
      <c r="C121" s="9">
        <f t="shared" si="23"/>
        <v>0.51000000000000034</v>
      </c>
      <c r="D121" s="9">
        <f t="shared" si="34"/>
        <v>2.9404230536077325</v>
      </c>
      <c r="E121" s="9">
        <f t="shared" si="34"/>
        <v>13.023984630472228</v>
      </c>
      <c r="F121" s="9">
        <f t="shared" si="25"/>
        <v>14.458713157169857</v>
      </c>
      <c r="G121" s="10">
        <f t="shared" si="35"/>
        <v>8.6666666666666607</v>
      </c>
      <c r="H121" s="5">
        <f t="shared" si="35"/>
        <v>7.5</v>
      </c>
      <c r="I121">
        <f t="shared" si="27"/>
        <v>7.616631429798173</v>
      </c>
      <c r="J121">
        <f t="shared" si="28"/>
        <v>4.1770578279160189</v>
      </c>
      <c r="K121">
        <f t="shared" si="28"/>
        <v>6.3690864525169442</v>
      </c>
      <c r="L121">
        <f t="shared" si="29"/>
        <v>-0.93996266950134555</v>
      </c>
      <c r="M121">
        <f t="shared" si="30"/>
        <v>-33.607234527945117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3.0504609755800516</v>
      </c>
      <c r="B122">
        <f t="shared" si="22"/>
        <v>3.0504609755800516</v>
      </c>
      <c r="C122" s="9">
        <f t="shared" si="23"/>
        <v>0.51500000000000035</v>
      </c>
      <c r="D122" s="9">
        <f t="shared" si="34"/>
        <v>2.9654684812471777</v>
      </c>
      <c r="E122" s="9">
        <f t="shared" si="34"/>
        <v>13.061594218965826</v>
      </c>
      <c r="F122" s="9">
        <f t="shared" si="25"/>
        <v>14.532822099310604</v>
      </c>
      <c r="G122" s="10">
        <f t="shared" si="35"/>
        <v>8.6666666666666607</v>
      </c>
      <c r="H122" s="5">
        <f t="shared" si="35"/>
        <v>7.5</v>
      </c>
      <c r="I122">
        <f t="shared" si="27"/>
        <v>7.4456754080026917</v>
      </c>
      <c r="J122">
        <f t="shared" si="28"/>
        <v>4.1714180518990105</v>
      </c>
      <c r="K122">
        <f t="shared" si="28"/>
        <v>6.1674430453492732</v>
      </c>
      <c r="L122">
        <f t="shared" si="29"/>
        <v>-0.91762448493378845</v>
      </c>
      <c r="M122">
        <f t="shared" si="30"/>
        <v>-33.530708121179728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3.0254489845093864</v>
      </c>
      <c r="B123">
        <f t="shared" si="22"/>
        <v>3.0254489845093864</v>
      </c>
      <c r="C123" s="9">
        <f t="shared" si="23"/>
        <v>0.52000000000000035</v>
      </c>
      <c r="D123" s="9">
        <f t="shared" si="34"/>
        <v>2.9904804723178429</v>
      </c>
      <c r="E123" s="9">
        <f t="shared" si="34"/>
        <v>13.097995324491741</v>
      </c>
      <c r="F123" s="9">
        <f t="shared" si="25"/>
        <v>14.606257101594935</v>
      </c>
      <c r="G123" s="10">
        <f t="shared" si="35"/>
        <v>8.6666666666666607</v>
      </c>
      <c r="H123" s="5">
        <f t="shared" si="35"/>
        <v>7.5</v>
      </c>
      <c r="I123">
        <f t="shared" si="27"/>
        <v>7.2767485432117187</v>
      </c>
      <c r="J123">
        <f t="shared" si="28"/>
        <v>4.1659123049894076</v>
      </c>
      <c r="K123">
        <f t="shared" si="28"/>
        <v>5.9662587966221947</v>
      </c>
      <c r="L123">
        <f t="shared" si="29"/>
        <v>-0.8956218264857021</v>
      </c>
      <c r="M123">
        <f t="shared" si="30"/>
        <v>-33.456675008381083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3.0004696318723267</v>
      </c>
      <c r="B124">
        <f t="shared" si="22"/>
        <v>3.0004696318723267</v>
      </c>
      <c r="C124" s="9">
        <f t="shared" si="23"/>
        <v>0.52500000000000036</v>
      </c>
      <c r="D124" s="9">
        <f t="shared" si="34"/>
        <v>3.0154598249549025</v>
      </c>
      <c r="E124" s="9">
        <f t="shared" si="34"/>
        <v>13.133190657121323</v>
      </c>
      <c r="F124" s="9">
        <f t="shared" si="25"/>
        <v>14.679022784344905</v>
      </c>
      <c r="G124" s="10">
        <f t="shared" si="35"/>
        <v>8.6666666666666607</v>
      </c>
      <c r="H124" s="5">
        <f t="shared" si="35"/>
        <v>7.5</v>
      </c>
      <c r="I124">
        <f t="shared" si="27"/>
        <v>7.1099428719974815</v>
      </c>
      <c r="J124">
        <f t="shared" si="28"/>
        <v>4.1605385740304932</v>
      </c>
      <c r="K124">
        <f t="shared" si="28"/>
        <v>5.7655187465719084</v>
      </c>
      <c r="L124">
        <f t="shared" si="29"/>
        <v>-0.87396258754246703</v>
      </c>
      <c r="M124">
        <f t="shared" si="30"/>
        <v>-33.385104666528122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2.9755221317547194</v>
      </c>
      <c r="B125">
        <f t="shared" si="22"/>
        <v>2.9755221317547194</v>
      </c>
      <c r="C125" s="9">
        <f t="shared" si="23"/>
        <v>0.53000000000000036</v>
      </c>
      <c r="D125" s="9">
        <f t="shared" si="34"/>
        <v>3.0404073250725099</v>
      </c>
      <c r="E125" s="9">
        <f t="shared" si="34"/>
        <v>13.167182837716757</v>
      </c>
      <c r="F125" s="9">
        <f t="shared" si="25"/>
        <v>14.751123656470021</v>
      </c>
      <c r="G125" s="10">
        <f t="shared" si="35"/>
        <v>8.6666666666666607</v>
      </c>
      <c r="H125" s="5">
        <f t="shared" si="35"/>
        <v>7.5</v>
      </c>
      <c r="I125">
        <f t="shared" si="27"/>
        <v>6.9453593330736041</v>
      </c>
      <c r="J125">
        <f t="shared" si="28"/>
        <v>4.1552947985052384</v>
      </c>
      <c r="K125">
        <f t="shared" si="28"/>
        <v>5.5652081185727393</v>
      </c>
      <c r="L125">
        <f t="shared" si="29"/>
        <v>-0.85265577505406764</v>
      </c>
      <c r="M125">
        <f t="shared" si="30"/>
        <v>-33.315966351794295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2.9506057107676389</v>
      </c>
      <c r="B126">
        <f t="shared" si="22"/>
        <v>2.9506057107676389</v>
      </c>
      <c r="C126" s="9">
        <f t="shared" si="23"/>
        <v>0.53500000000000036</v>
      </c>
      <c r="D126" s="9">
        <f t="shared" si="34"/>
        <v>3.0653237460595903</v>
      </c>
      <c r="E126" s="9">
        <f t="shared" si="34"/>
        <v>13.199974399033861</v>
      </c>
      <c r="F126" s="9">
        <f t="shared" si="25"/>
        <v>14.822564116233337</v>
      </c>
      <c r="G126" s="10">
        <f t="shared" si="35"/>
        <v>8.6666666666666607</v>
      </c>
      <c r="H126" s="5">
        <f t="shared" si="35"/>
        <v>7.5</v>
      </c>
      <c r="I126">
        <f t="shared" si="27"/>
        <v>6.7831084981805443</v>
      </c>
      <c r="J126">
        <f t="shared" si="28"/>
        <v>4.1501788638549142</v>
      </c>
      <c r="K126">
        <f t="shared" si="28"/>
        <v>5.3653123204619737</v>
      </c>
      <c r="L126">
        <f t="shared" si="29"/>
        <v>-0.83171159449478438</v>
      </c>
      <c r="M126">
        <f t="shared" si="30"/>
        <v>-33.249228950703348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2.9257196083932104</v>
      </c>
      <c r="B127">
        <f t="shared" si="22"/>
        <v>2.9257196083932104</v>
      </c>
      <c r="C127" s="9">
        <f t="shared" si="23"/>
        <v>0.54000000000000037</v>
      </c>
      <c r="D127" s="9">
        <f t="shared" si="34"/>
        <v>3.0902098484340188</v>
      </c>
      <c r="E127" s="9">
        <f t="shared" si="34"/>
        <v>13.231567786835519</v>
      </c>
      <c r="F127" s="9">
        <f t="shared" si="25"/>
        <v>14.893348451930347</v>
      </c>
      <c r="G127" s="10">
        <f t="shared" si="35"/>
        <v>8.6666666666666607</v>
      </c>
      <c r="H127" s="5">
        <f t="shared" si="35"/>
        <v>7.5</v>
      </c>
      <c r="I127">
        <f t="shared" si="27"/>
        <v>6.6233113477794827</v>
      </c>
      <c r="J127">
        <f t="shared" si="28"/>
        <v>4.1451885942879452</v>
      </c>
      <c r="K127">
        <f t="shared" si="28"/>
        <v>5.1658169467577535</v>
      </c>
      <c r="L127">
        <f t="shared" si="29"/>
        <v>-0.81114154008951356</v>
      </c>
      <c r="M127">
        <f t="shared" si="30"/>
        <v>-33.184860813374733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2.9008630773752042</v>
      </c>
      <c r="B128">
        <f t="shared" si="22"/>
        <v>2.9008630773752042</v>
      </c>
      <c r="C128" s="9">
        <f t="shared" si="23"/>
        <v>0.54500000000000037</v>
      </c>
      <c r="D128" s="9">
        <f t="shared" si="34"/>
        <v>3.115066379452025</v>
      </c>
      <c r="E128" s="9">
        <f t="shared" si="34"/>
        <v>13.261965361021426</v>
      </c>
      <c r="F128" s="9">
        <f t="shared" si="25"/>
        <v>14.963480842478717</v>
      </c>
      <c r="G128" s="10">
        <f t="shared" si="35"/>
        <v>8.6666666666666607</v>
      </c>
      <c r="H128" s="5">
        <f t="shared" si="35"/>
        <v>7.5</v>
      </c>
      <c r="I128">
        <f t="shared" si="27"/>
        <v>6.4661000876165673</v>
      </c>
      <c r="J128">
        <f t="shared" si="28"/>
        <v>4.1403217450474079</v>
      </c>
      <c r="K128">
        <f t="shared" si="28"/>
        <v>4.9667077818775054</v>
      </c>
      <c r="L128">
        <f t="shared" si="29"/>
        <v>-0.7909584898109292</v>
      </c>
      <c r="M128">
        <f t="shared" si="30"/>
        <v>-33.122829566490864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2.8760353841577362</v>
      </c>
      <c r="B129">
        <f t="shared" si="22"/>
        <v>2.8760353841577362</v>
      </c>
      <c r="C129" s="9">
        <f t="shared" si="23"/>
        <v>0.55000000000000038</v>
      </c>
      <c r="D129" s="9">
        <f t="shared" si="34"/>
        <v>3.1398940726694931</v>
      </c>
      <c r="E129" s="9">
        <f t="shared" si="34"/>
        <v>13.291169396780495</v>
      </c>
      <c r="F129" s="9">
        <f t="shared" si="25"/>
        <v>15.032965357916755</v>
      </c>
      <c r="G129" s="10">
        <f t="shared" si="35"/>
        <v>8.6666666666666607</v>
      </c>
      <c r="H129" s="5">
        <f t="shared" si="35"/>
        <v>7.5</v>
      </c>
      <c r="I129">
        <f t="shared" si="27"/>
        <v>6.3116189995441569</v>
      </c>
      <c r="J129">
        <f t="shared" si="28"/>
        <v>4.1355759941085424</v>
      </c>
      <c r="K129">
        <f t="shared" si="28"/>
        <v>4.7679708044785603</v>
      </c>
      <c r="L129">
        <f t="shared" si="29"/>
        <v>-0.77117680432909885</v>
      </c>
      <c r="M129">
        <f t="shared" si="30"/>
        <v>-33.0631019034278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2.851235809375563</v>
      </c>
      <c r="B130">
        <f t="shared" si="22"/>
        <v>2.851235809375563</v>
      </c>
      <c r="C130" s="9">
        <f t="shared" si="23"/>
        <v>0.55500000000000038</v>
      </c>
      <c r="D130" s="9">
        <f t="shared" si="34"/>
        <v>3.1646936474516663</v>
      </c>
      <c r="E130" s="9">
        <f t="shared" si="34"/>
        <v>13.319182085773104</v>
      </c>
      <c r="F130" s="9">
        <f t="shared" si="25"/>
        <v>15.101805959808789</v>
      </c>
      <c r="G130" s="10">
        <f t="shared" si="35"/>
        <v>8.6666666666666607</v>
      </c>
      <c r="H130" s="5">
        <f t="shared" si="35"/>
        <v>7.5</v>
      </c>
      <c r="I130">
        <f t="shared" si="27"/>
        <v>6.1600253165263004</v>
      </c>
      <c r="J130">
        <f t="shared" si="28"/>
        <v>4.1309489332825677</v>
      </c>
      <c r="K130">
        <f t="shared" si="28"/>
        <v>4.5695921930579937</v>
      </c>
      <c r="L130">
        <f t="shared" si="29"/>
        <v>-0.75181242867890319</v>
      </c>
      <c r="M130">
        <f t="shared" si="30"/>
        <v>-33.005643348833452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2.8264636483995838</v>
      </c>
      <c r="B131">
        <f t="shared" si="22"/>
        <v>2.8264636483995838</v>
      </c>
      <c r="C131" s="9">
        <f t="shared" si="23"/>
        <v>0.56000000000000039</v>
      </c>
      <c r="D131" s="9">
        <f t="shared" si="34"/>
        <v>3.1894658084276455</v>
      </c>
      <c r="E131" s="9">
        <f t="shared" si="34"/>
        <v>13.346005537351173</v>
      </c>
      <c r="F131" s="9">
        <f t="shared" si="25"/>
        <v>15.170006501555775</v>
      </c>
      <c r="G131" s="10">
        <f t="shared" si="35"/>
        <v>8.6666666666666607</v>
      </c>
      <c r="H131" s="5">
        <f t="shared" si="35"/>
        <v>7.5</v>
      </c>
      <c r="I131">
        <f t="shared" si="27"/>
        <v>6.0114901073602462</v>
      </c>
      <c r="J131">
        <f t="shared" si="28"/>
        <v>4.1264380587104945</v>
      </c>
      <c r="K131">
        <f t="shared" si="28"/>
        <v>4.3715583329649927</v>
      </c>
      <c r="L131">
        <f t="shared" si="29"/>
        <v>-0.73288299488270547</v>
      </c>
      <c r="M131">
        <f t="shared" si="30"/>
        <v>-32.950417994838148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2.8017182119412287</v>
      </c>
      <c r="B132">
        <f t="shared" si="22"/>
        <v>2.8017182119412287</v>
      </c>
      <c r="C132" s="9">
        <f t="shared" si="23"/>
        <v>0.56500000000000039</v>
      </c>
      <c r="D132" s="9">
        <f t="shared" si="34"/>
        <v>3.2142112448860005</v>
      </c>
      <c r="E132" s="9">
        <f t="shared" si="34"/>
        <v>13.371641779825056</v>
      </c>
      <c r="F132" s="9">
        <f t="shared" si="25"/>
        <v>15.237570728610077</v>
      </c>
      <c r="G132" s="10">
        <f t="shared" si="35"/>
        <v>8.6666666666666607</v>
      </c>
      <c r="H132" s="5">
        <f t="shared" si="35"/>
        <v>7.5</v>
      </c>
      <c r="I132">
        <f t="shared" si="27"/>
        <v>5.8661991511595151</v>
      </c>
      <c r="J132">
        <f t="shared" si="28"/>
        <v>4.1220407607411982</v>
      </c>
      <c r="K132">
        <f t="shared" si="28"/>
        <v>4.1738558249959636</v>
      </c>
      <c r="L132">
        <f t="shared" si="29"/>
        <v>-0.71440792310798407</v>
      </c>
      <c r="M132">
        <f t="shared" si="30"/>
        <v>-32.897388206076677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2.7769988267193977</v>
      </c>
      <c r="B133">
        <f t="shared" si="22"/>
        <v>2.7769988267193977</v>
      </c>
      <c r="C133" s="9">
        <f t="shared" si="23"/>
        <v>0.5700000000000004</v>
      </c>
      <c r="D133" s="9">
        <f t="shared" ref="D133:E148" si="36">D132+$C$7*(J132+J133)/2</f>
        <v>3.2389306301078316</v>
      </c>
      <c r="E133" s="9">
        <f t="shared" si="36"/>
        <v>13.396092761787322</v>
      </c>
      <c r="F133" s="9">
        <f t="shared" si="25"/>
        <v>15.304502278593873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5.7243537749239461</v>
      </c>
      <c r="J133">
        <f t="shared" si="28"/>
        <v>4.1177543132025507</v>
      </c>
      <c r="K133">
        <f t="shared" si="28"/>
        <v>3.9764714957595038</v>
      </c>
      <c r="L133">
        <f t="shared" si="29"/>
        <v>-0.69640851813541649</v>
      </c>
      <c r="M133">
        <f t="shared" si="30"/>
        <v>-32.846514290833404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2.7523048361935087</v>
      </c>
      <c r="B134">
        <f t="shared" si="22"/>
        <v>2.7523048361935087</v>
      </c>
      <c r="C134" s="9">
        <f t="shared" si="23"/>
        <v>0.5750000000000004</v>
      </c>
      <c r="D134" s="9">
        <f t="shared" si="36"/>
        <v>3.2636246206337205</v>
      </c>
      <c r="E134" s="9">
        <f t="shared" si="36"/>
        <v>13.419360353504645</v>
      </c>
      <c r="F134" s="9">
        <f t="shared" si="25"/>
        <v>15.370804681321641</v>
      </c>
      <c r="G134" s="10">
        <f t="shared" si="37"/>
        <v>8.6666666666666607</v>
      </c>
      <c r="H134" s="5">
        <f t="shared" si="37"/>
        <v>7.5</v>
      </c>
      <c r="I134">
        <f t="shared" si="27"/>
        <v>5.5861716194613535</v>
      </c>
      <c r="J134">
        <f t="shared" si="28"/>
        <v>4.1135758620937386</v>
      </c>
      <c r="K134">
        <f t="shared" si="28"/>
        <v>3.7793924100145033</v>
      </c>
      <c r="L134">
        <f t="shared" si="29"/>
        <v>-0.67890805694994061</v>
      </c>
      <c r="M134">
        <f t="shared" si="30"/>
        <v>-32.797754135952246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2.7276356013659715</v>
      </c>
      <c r="B135">
        <f t="shared" si="22"/>
        <v>2.7276356013659715</v>
      </c>
      <c r="C135" s="9">
        <f t="shared" si="23"/>
        <v>0.5800000000000004</v>
      </c>
      <c r="D135" s="9">
        <f t="shared" si="36"/>
        <v>3.2882938554612577</v>
      </c>
      <c r="E135" s="9">
        <f t="shared" si="36"/>
        <v>13.441446348390285</v>
      </c>
      <c r="F135" s="9">
        <f t="shared" si="25"/>
        <v>15.436481358728468</v>
      </c>
      <c r="G135" s="10">
        <f t="shared" si="37"/>
        <v>8.6666666666666607</v>
      </c>
      <c r="H135" s="5">
        <f t="shared" si="37"/>
        <v>7.5</v>
      </c>
      <c r="I135">
        <f t="shared" si="27"/>
        <v>5.4518872894892869</v>
      </c>
      <c r="J135">
        <f t="shared" si="28"/>
        <v>4.1095024137520388</v>
      </c>
      <c r="K135">
        <f t="shared" si="28"/>
        <v>3.5826058851987899</v>
      </c>
      <c r="L135">
        <f t="shared" si="29"/>
        <v>-0.66193186214223509</v>
      </c>
      <c r="M135">
        <f t="shared" si="30"/>
        <v>-32.751062803753463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2.702990501656978</v>
      </c>
      <c r="B136">
        <f t="shared" si="22"/>
        <v>2.702990501656978</v>
      </c>
      <c r="C136" s="9">
        <f t="shared" si="23"/>
        <v>0.58500000000000041</v>
      </c>
      <c r="D136" s="9">
        <f t="shared" si="36"/>
        <v>3.3129389551702513</v>
      </c>
      <c r="E136" s="9">
        <f t="shared" si="36"/>
        <v>13.46235246457101</v>
      </c>
      <c r="F136" s="9">
        <f t="shared" si="25"/>
        <v>15.501535624707568</v>
      </c>
      <c r="G136" s="10">
        <f t="shared" si="37"/>
        <v>8.6666666666666607</v>
      </c>
      <c r="H136" s="5">
        <f t="shared" si="37"/>
        <v>7.5</v>
      </c>
      <c r="I136">
        <f t="shared" si="27"/>
        <v>5.3217528330216286</v>
      </c>
      <c r="J136">
        <f t="shared" si="28"/>
        <v>4.1055308225791851</v>
      </c>
      <c r="K136">
        <f t="shared" si="28"/>
        <v>3.3860995083762693</v>
      </c>
      <c r="L136">
        <f t="shared" si="29"/>
        <v>-0.64550735453220687</v>
      </c>
      <c r="M136">
        <f t="shared" si="30"/>
        <v>-32.706392090156477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2.6783689358538845</v>
      </c>
      <c r="B137">
        <f t="shared" si="22"/>
        <v>2.6783689358538845</v>
      </c>
      <c r="C137" s="9">
        <f t="shared" si="23"/>
        <v>0.59000000000000041</v>
      </c>
      <c r="D137" s="9">
        <f t="shared" si="36"/>
        <v>3.3375605209733448</v>
      </c>
      <c r="E137" s="9">
        <f t="shared" si="36"/>
        <v>13.482080346563645</v>
      </c>
      <c r="F137" s="9">
        <f t="shared" si="25"/>
        <v>15.565970684862474</v>
      </c>
      <c r="G137" s="10">
        <f t="shared" si="37"/>
        <v>8.6666666666666607</v>
      </c>
      <c r="H137" s="5">
        <f t="shared" si="37"/>
        <v>7.5</v>
      </c>
      <c r="I137">
        <f t="shared" si="27"/>
        <v>5.1960379834103261</v>
      </c>
      <c r="J137">
        <f t="shared" si="28"/>
        <v>4.1016577784519921</v>
      </c>
      <c r="K137">
        <f t="shared" si="28"/>
        <v>3.1898611558353305</v>
      </c>
      <c r="L137">
        <f t="shared" si="29"/>
        <v>-0.62966407703363991</v>
      </c>
      <c r="M137">
        <f t="shared" si="30"/>
        <v>-32.663690044622044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2.653770323136559</v>
      </c>
      <c r="B138">
        <f t="shared" si="22"/>
        <v>2.653770323136559</v>
      </c>
      <c r="C138" s="9">
        <f t="shared" si="23"/>
        <v>0.59500000000000042</v>
      </c>
      <c r="D138" s="9">
        <f t="shared" si="36"/>
        <v>3.3621591336906702</v>
      </c>
      <c r="E138" s="9">
        <f t="shared" si="36"/>
        <v>13.500631567077853</v>
      </c>
      <c r="F138" s="9">
        <f t="shared" si="25"/>
        <v>15.629789636182171</v>
      </c>
      <c r="G138" s="10">
        <f t="shared" si="37"/>
        <v>8.6666666666666607</v>
      </c>
      <c r="H138" s="5">
        <f t="shared" si="37"/>
        <v>7.5</v>
      </c>
      <c r="I138">
        <f t="shared" si="27"/>
        <v>5.0750300852158317</v>
      </c>
      <c r="J138">
        <f t="shared" si="28"/>
        <v>4.0978797939897902</v>
      </c>
      <c r="K138">
        <f t="shared" si="28"/>
        <v>2.9938790155675981</v>
      </c>
      <c r="L138">
        <f t="shared" si="29"/>
        <v>-0.61443368033687451</v>
      </c>
      <c r="M138">
        <f t="shared" si="30"/>
        <v>-32.622900454502478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2.6291941041788665</v>
      </c>
      <c r="B139">
        <f t="shared" si="22"/>
        <v>2.6291941041788665</v>
      </c>
      <c r="C139" s="9">
        <f t="shared" si="23"/>
        <v>0.60000000000000042</v>
      </c>
      <c r="D139" s="9">
        <f t="shared" si="36"/>
        <v>3.3867353526483628</v>
      </c>
      <c r="E139" s="9">
        <f t="shared" si="36"/>
        <v>13.518007628963078</v>
      </c>
      <c r="F139" s="9">
        <f t="shared" si="25"/>
        <v>15.69299546665064</v>
      </c>
      <c r="G139" s="10">
        <f t="shared" si="37"/>
        <v>8.6666666666666607</v>
      </c>
      <c r="H139" s="5">
        <f t="shared" si="37"/>
        <v>7.5</v>
      </c>
      <c r="I139">
        <f t="shared" si="27"/>
        <v>4.9590336133337534</v>
      </c>
      <c r="J139">
        <f t="shared" si="28"/>
        <v>4.0941931919077685</v>
      </c>
      <c r="K139">
        <f t="shared" si="28"/>
        <v>2.7981416128405834</v>
      </c>
      <c r="L139">
        <f t="shared" si="29"/>
        <v>-0.5998498596045998</v>
      </c>
      <c r="M139">
        <f t="shared" si="30"/>
        <v>-32.583962299027249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2.6046397423248928</v>
      </c>
      <c r="B140">
        <f t="shared" si="22"/>
        <v>2.6046397423248928</v>
      </c>
      <c r="C140" s="9">
        <f t="shared" si="23"/>
        <v>0.60500000000000043</v>
      </c>
      <c r="D140" s="9">
        <f t="shared" si="36"/>
        <v>3.4112897145023364</v>
      </c>
      <c r="E140" s="9">
        <f t="shared" si="36"/>
        <v>13.534209967318739</v>
      </c>
      <c r="F140" s="9">
        <f t="shared" si="25"/>
        <v>15.755591054806331</v>
      </c>
      <c r="G140" s="10">
        <f t="shared" si="37"/>
        <v>8.6666666666666607</v>
      </c>
      <c r="H140" s="5">
        <f t="shared" si="37"/>
        <v>7.5</v>
      </c>
      <c r="I140">
        <f t="shared" si="27"/>
        <v>4.848369184878413</v>
      </c>
      <c r="J140">
        <f t="shared" si="28"/>
        <v>4.0905940927501412</v>
      </c>
      <c r="K140">
        <f t="shared" si="28"/>
        <v>2.60263783904642</v>
      </c>
      <c r="L140">
        <f t="shared" si="29"/>
        <v>-0.58594823021922504</v>
      </c>
      <c r="M140">
        <f t="shared" si="30"/>
        <v>-32.546809181530293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2.5801067248365359</v>
      </c>
      <c r="B141">
        <f t="shared" si="22"/>
        <v>2.5801067248365359</v>
      </c>
      <c r="C141" s="9">
        <f t="shared" si="23"/>
        <v>0.61000000000000043</v>
      </c>
      <c r="D141" s="9">
        <f t="shared" si="36"/>
        <v>3.4358227319906933</v>
      </c>
      <c r="E141" s="9">
        <f t="shared" si="36"/>
        <v>13.549239951787751</v>
      </c>
      <c r="F141" s="9">
        <f t="shared" si="25"/>
        <v>15.817579169271738</v>
      </c>
      <c r="G141" s="10">
        <f t="shared" si="37"/>
        <v>8.6666666666666607</v>
      </c>
      <c r="H141" s="5">
        <f t="shared" si="37"/>
        <v>7.5</v>
      </c>
      <c r="I141">
        <f t="shared" si="27"/>
        <v>4.7433719571093684</v>
      </c>
      <c r="J141">
        <f t="shared" si="28"/>
        <v>4.0870784033688254</v>
      </c>
      <c r="K141">
        <f t="shared" si="28"/>
        <v>2.4073569839572384</v>
      </c>
      <c r="L141">
        <f t="shared" si="29"/>
        <v>-0.57276612991579678</v>
      </c>
      <c r="M141">
        <f t="shared" si="30"/>
        <v>-32.511368752674386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2.5555945642066615</v>
      </c>
      <c r="B142">
        <f t="shared" si="22"/>
        <v>2.5555945642066615</v>
      </c>
      <c r="C142" s="9">
        <f t="shared" si="23"/>
        <v>0.61500000000000044</v>
      </c>
      <c r="D142" s="9">
        <f t="shared" si="36"/>
        <v>3.4603348926205677</v>
      </c>
      <c r="E142" s="9">
        <f t="shared" si="36"/>
        <v>13.563098889053947</v>
      </c>
      <c r="F142" s="9">
        <f t="shared" si="25"/>
        <v>15.878962468278711</v>
      </c>
      <c r="G142" s="10">
        <f t="shared" si="37"/>
        <v>8.6666666666666607</v>
      </c>
      <c r="H142" s="5">
        <f t="shared" si="37"/>
        <v>7.5</v>
      </c>
      <c r="I142">
        <f t="shared" si="27"/>
        <v>4.644389304609267</v>
      </c>
      <c r="J142">
        <f t="shared" si="28"/>
        <v>4.0836418065893305</v>
      </c>
      <c r="K142">
        <f t="shared" si="28"/>
        <v>2.2122887714411923</v>
      </c>
      <c r="L142">
        <f t="shared" si="29"/>
        <v>-0.56034233467181449</v>
      </c>
      <c r="M142">
        <f t="shared" si="30"/>
        <v>-32.477562142291063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2.5311027995291497</v>
      </c>
      <c r="B143">
        <f t="shared" si="22"/>
        <v>2.5311027995291497</v>
      </c>
      <c r="C143" s="9">
        <f t="shared" si="23"/>
        <v>0.62000000000000044</v>
      </c>
      <c r="D143" s="9">
        <f t="shared" si="36"/>
        <v>3.4848266572980795</v>
      </c>
      <c r="E143" s="9">
        <f t="shared" si="36"/>
        <v>13.575788025564034</v>
      </c>
      <c r="F143" s="9">
        <f t="shared" si="25"/>
        <v>15.939743499221116</v>
      </c>
      <c r="G143" s="10">
        <f t="shared" si="37"/>
        <v>8.6666666666666607</v>
      </c>
      <c r="H143" s="5">
        <f t="shared" si="37"/>
        <v>7.5</v>
      </c>
      <c r="I143">
        <f t="shared" si="27"/>
        <v>4.5517776778411561</v>
      </c>
      <c r="J143">
        <f t="shared" si="28"/>
        <v>4.0802797525812995</v>
      </c>
      <c r="K143">
        <f t="shared" si="28"/>
        <v>2.0174233985874457</v>
      </c>
      <c r="L143">
        <f t="shared" si="29"/>
        <v>-0.54871667684518</v>
      </c>
      <c r="M143">
        <f t="shared" si="30"/>
        <v>-32.445303422850429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2.5066309979138452</v>
      </c>
      <c r="B144">
        <f t="shared" si="22"/>
        <v>2.5066309979138452</v>
      </c>
      <c r="C144" s="9">
        <f t="shared" si="23"/>
        <v>0.62500000000000044</v>
      </c>
      <c r="D144" s="9">
        <f t="shared" si="36"/>
        <v>3.509298458913384</v>
      </c>
      <c r="E144" s="9">
        <f t="shared" si="36"/>
        <v>13.587308550493947</v>
      </c>
      <c r="F144" s="9">
        <f t="shared" si="25"/>
        <v>15.999924698272977</v>
      </c>
      <c r="G144" s="10">
        <f t="shared" si="37"/>
        <v>8.6666666666666607</v>
      </c>
      <c r="H144" s="5">
        <f t="shared" si="37"/>
        <v>7.5</v>
      </c>
      <c r="I144">
        <f t="shared" si="27"/>
        <v>4.4658985661669925</v>
      </c>
      <c r="J144">
        <f t="shared" si="28"/>
        <v>4.0769874525202283</v>
      </c>
      <c r="K144">
        <f t="shared" si="28"/>
        <v>1.8227515780503432</v>
      </c>
      <c r="L144">
        <f t="shared" si="29"/>
        <v>-0.53792955661389019</v>
      </c>
      <c r="M144">
        <f t="shared" si="30"/>
        <v>-32.414499133150819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2.4821787559307431</v>
      </c>
      <c r="B145">
        <f t="shared" si="22"/>
        <v>2.4821787559307431</v>
      </c>
      <c r="C145" s="9">
        <f t="shared" si="23"/>
        <v>0.63000000000000045</v>
      </c>
      <c r="D145" s="9">
        <f t="shared" si="36"/>
        <v>3.5337507008964861</v>
      </c>
      <c r="E145" s="9">
        <f t="shared" si="36"/>
        <v>13.597661598977853</v>
      </c>
      <c r="F145" s="9">
        <f t="shared" si="25"/>
        <v>16.059508390117156</v>
      </c>
      <c r="G145" s="10">
        <f t="shared" si="37"/>
        <v>8.6666666666666607</v>
      </c>
      <c r="H145" s="5">
        <f t="shared" si="37"/>
        <v>7.5</v>
      </c>
      <c r="I145">
        <f t="shared" si="27"/>
        <v>4.3871135241411281</v>
      </c>
      <c r="J145">
        <f t="shared" si="28"/>
        <v>4.0737598751805448</v>
      </c>
      <c r="K145">
        <f t="shared" si="28"/>
        <v>1.6282645832514382</v>
      </c>
      <c r="L145">
        <f t="shared" si="29"/>
        <v>-0.52802134209885554</v>
      </c>
      <c r="M145">
        <f t="shared" si="30"/>
        <v>-32.385047896018257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2.4577457010638177</v>
      </c>
      <c r="B146">
        <f t="shared" si="22"/>
        <v>2.4577457010638177</v>
      </c>
      <c r="C146" s="9">
        <f t="shared" si="23"/>
        <v>0.63500000000000045</v>
      </c>
      <c r="D146" s="9">
        <f t="shared" si="36"/>
        <v>3.5581837557634115</v>
      </c>
      <c r="E146" s="9">
        <f t="shared" si="36"/>
        <v>13.606848255615233</v>
      </c>
      <c r="F146" s="9">
        <f t="shared" si="25"/>
        <v>16.118496787835898</v>
      </c>
      <c r="G146" s="10">
        <f t="shared" si="37"/>
        <v>8.6666666666666607</v>
      </c>
      <c r="H146" s="5">
        <f t="shared" si="37"/>
        <v>7.5</v>
      </c>
      <c r="I146">
        <f t="shared" si="27"/>
        <v>4.3157782721596698</v>
      </c>
      <c r="J146">
        <f t="shared" si="28"/>
        <v>4.0705917471279518</v>
      </c>
      <c r="K146">
        <f t="shared" si="28"/>
        <v>1.4339542958753286</v>
      </c>
      <c r="L146">
        <f t="shared" si="29"/>
        <v>-0.51903165984698463</v>
      </c>
      <c r="M146">
        <f t="shared" si="30"/>
        <v>-32.356840167859623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2.4333314931509271</v>
      </c>
      <c r="B147">
        <f t="shared" si="22"/>
        <v>2.4333314931509271</v>
      </c>
      <c r="C147" s="9">
        <f t="shared" si="23"/>
        <v>0.64000000000000046</v>
      </c>
      <c r="D147" s="9">
        <f t="shared" si="36"/>
        <v>3.5825979636763021</v>
      </c>
      <c r="E147" s="9">
        <f t="shared" si="36"/>
        <v>13.614869558267463</v>
      </c>
      <c r="F147" s="9">
        <f t="shared" si="25"/>
        <v>16.17689199302087</v>
      </c>
      <c r="G147" s="10">
        <f t="shared" si="37"/>
        <v>8.6666666666666607</v>
      </c>
      <c r="H147" s="5">
        <f t="shared" si="37"/>
        <v>7.5</v>
      </c>
      <c r="I147">
        <f t="shared" si="27"/>
        <v>4.2522359512401522</v>
      </c>
      <c r="J147">
        <f t="shared" si="28"/>
        <v>4.0674775571688695</v>
      </c>
      <c r="K147">
        <f t="shared" si="28"/>
        <v>1.2398132548681708</v>
      </c>
      <c r="L147">
        <f t="shared" si="29"/>
        <v>-0.5109985855929251</v>
      </c>
      <c r="M147">
        <f t="shared" si="30"/>
        <v>-32.329758159874878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2.4089358257824545</v>
      </c>
      <c r="B148">
        <f t="shared" si="22"/>
        <v>2.4089358257824545</v>
      </c>
      <c r="C148" s="9">
        <f t="shared" si="23"/>
        <v>0.64500000000000046</v>
      </c>
      <c r="D148" s="9">
        <f t="shared" si="36"/>
        <v>3.6069936310447748</v>
      </c>
      <c r="E148" s="9">
        <f t="shared" si="36"/>
        <v>13.621726502149794</v>
      </c>
      <c r="F148" s="9">
        <f t="shared" si="25"/>
        <v>16.234695996164721</v>
      </c>
      <c r="G148" s="10">
        <f t="shared" si="37"/>
        <v>8.6666666666666607</v>
      </c>
      <c r="H148" s="5">
        <f t="shared" si="37"/>
        <v>7.5</v>
      </c>
      <c r="I148">
        <f t="shared" si="27"/>
        <v>4.196809693936129</v>
      </c>
      <c r="J148">
        <f t="shared" si="28"/>
        <v>4.0644115656553117</v>
      </c>
      <c r="K148">
        <f t="shared" si="28"/>
        <v>1.0458347059089217</v>
      </c>
      <c r="L148">
        <f t="shared" si="29"/>
        <v>-0.503957755048552</v>
      </c>
      <c r="M148">
        <f t="shared" si="30"/>
        <v>-32.303675969578329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2.3845584276281135</v>
      </c>
      <c r="B149">
        <f t="shared" ref="B149:B212" si="41">ABS(D149-$D$11)</f>
        <v>2.3845584276281135</v>
      </c>
      <c r="C149" s="9">
        <f t="shared" ref="C149:C212" si="42">C148+_dt</f>
        <v>0.65000000000000047</v>
      </c>
      <c r="D149" s="9">
        <f t="shared" ref="D149:E164" si="43">D148+$C$7*(J148+J149)/2</f>
        <v>3.6313710291991157</v>
      </c>
      <c r="E149" s="9">
        <f t="shared" si="43"/>
        <v>13.627420044217796</v>
      </c>
      <c r="F149" s="9">
        <f t="shared" ref="F149:F212" si="44">$O$1*D149^2+$O$2*D149+$O$3</f>
        <v>16.291910677398953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4.149794762786823</v>
      </c>
      <c r="J149">
        <f t="shared" ref="J149:K212" si="47">J148+L148*$C$7</f>
        <v>4.0613878191250201</v>
      </c>
      <c r="K149">
        <f t="shared" si="47"/>
        <v>0.85201265009145177</v>
      </c>
      <c r="L149">
        <f t="shared" ref="L149:L212" si="48">-$C$15*I149*J149</f>
        <v>-0.49794142511780631</v>
      </c>
      <c r="M149">
        <f t="shared" ref="M149:M212" si="49">-$C$6-$C$15*I149*K149</f>
        <v>-32.278459956078841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2.3601990636590156</v>
      </c>
      <c r="B150">
        <f t="shared" si="41"/>
        <v>2.3601990636590156</v>
      </c>
      <c r="C150" s="9">
        <f t="shared" si="42"/>
        <v>0.65500000000000047</v>
      </c>
      <c r="D150" s="9">
        <f t="shared" si="43"/>
        <v>3.6557303931682137</v>
      </c>
      <c r="E150" s="9">
        <f t="shared" si="43"/>
        <v>13.631951107839136</v>
      </c>
      <c r="F150" s="9">
        <f t="shared" si="44"/>
        <v>16.348537807642856</v>
      </c>
      <c r="G150" s="10">
        <f t="shared" si="45"/>
        <v>8.6666666666666607</v>
      </c>
      <c r="H150" s="5">
        <f t="shared" si="45"/>
        <v>7.5</v>
      </c>
      <c r="I150">
        <f t="shared" si="46"/>
        <v>4.1114505942688631</v>
      </c>
      <c r="J150">
        <f t="shared" si="47"/>
        <v>4.0584001705743136</v>
      </c>
      <c r="K150">
        <f t="shared" si="47"/>
        <v>0.6583418903549787</v>
      </c>
      <c r="L150">
        <f t="shared" si="48"/>
        <v>-0.49297752619911217</v>
      </c>
      <c r="M150">
        <f t="shared" si="49"/>
        <v>-32.253969382727114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2.3358575362310412</v>
      </c>
      <c r="B151">
        <f t="shared" si="41"/>
        <v>2.3358575362310412</v>
      </c>
      <c r="C151" s="9">
        <f t="shared" si="42"/>
        <v>0.66000000000000048</v>
      </c>
      <c r="D151" s="9">
        <f t="shared" si="43"/>
        <v>3.680071920596188</v>
      </c>
      <c r="E151" s="9">
        <f t="shared" si="43"/>
        <v>13.635320587732377</v>
      </c>
      <c r="F151" s="9">
        <f t="shared" si="44"/>
        <v>16.404579050224683</v>
      </c>
      <c r="G151" s="10">
        <f t="shared" si="45"/>
        <v>8.6666666666666607</v>
      </c>
      <c r="H151" s="5">
        <f t="shared" si="45"/>
        <v>7.5</v>
      </c>
      <c r="I151">
        <f t="shared" si="46"/>
        <v>4.0819931570910883</v>
      </c>
      <c r="J151">
        <f t="shared" si="47"/>
        <v>4.0554423054171185</v>
      </c>
      <c r="K151">
        <f t="shared" si="47"/>
        <v>0.46481807405861597</v>
      </c>
      <c r="L151">
        <f t="shared" si="48"/>
        <v>-0.48908875457924561</v>
      </c>
      <c r="M151">
        <f t="shared" si="49"/>
        <v>-32.230057336247533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2.3115336859961211</v>
      </c>
      <c r="B152">
        <f t="shared" si="41"/>
        <v>2.3115336859961211</v>
      </c>
      <c r="C152" s="9">
        <f t="shared" si="42"/>
        <v>0.66500000000000048</v>
      </c>
      <c r="D152" s="9">
        <f t="shared" si="43"/>
        <v>3.7043957708311082</v>
      </c>
      <c r="E152" s="9">
        <f t="shared" si="43"/>
        <v>13.637529355144675</v>
      </c>
      <c r="F152" s="9">
        <f t="shared" si="44"/>
        <v>16.460035963029053</v>
      </c>
      <c r="G152" s="10">
        <f t="shared" si="45"/>
        <v>8.6666666666666607</v>
      </c>
      <c r="H152" s="5">
        <f t="shared" si="45"/>
        <v>7.5</v>
      </c>
      <c r="I152">
        <f t="shared" si="46"/>
        <v>4.0615880749555169</v>
      </c>
      <c r="J152">
        <f t="shared" si="47"/>
        <v>4.0525077728896433</v>
      </c>
      <c r="K152">
        <f t="shared" si="47"/>
        <v>0.27143773004113075</v>
      </c>
      <c r="L152">
        <f t="shared" si="48"/>
        <v>-0.48629175868642927</v>
      </c>
      <c r="M152">
        <f t="shared" si="49"/>
        <v>-32.206571913124655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2.2872273926104394</v>
      </c>
      <c r="B153">
        <f t="shared" si="41"/>
        <v>2.2872273926104394</v>
      </c>
      <c r="C153" s="9">
        <f t="shared" si="42"/>
        <v>0.67000000000000048</v>
      </c>
      <c r="D153" s="9">
        <f t="shared" si="43"/>
        <v>3.7287020642167898</v>
      </c>
      <c r="E153" s="9">
        <f t="shared" si="43"/>
        <v>13.638578263230485</v>
      </c>
      <c r="F153" s="9">
        <f t="shared" si="44"/>
        <v>16.514910001213099</v>
      </c>
      <c r="G153" s="10">
        <f t="shared" si="45"/>
        <v>8.6666666666666607</v>
      </c>
      <c r="H153" s="5">
        <f t="shared" si="45"/>
        <v>7.5</v>
      </c>
      <c r="I153">
        <f t="shared" si="46"/>
        <v>4.050344963446161</v>
      </c>
      <c r="J153">
        <f t="shared" si="47"/>
        <v>4.049590022337525</v>
      </c>
      <c r="K153">
        <f t="shared" si="47"/>
        <v>7.8198298562382806E-2</v>
      </c>
      <c r="L153">
        <f t="shared" si="48"/>
        <v>-0.48459647271971101</v>
      </c>
      <c r="M153">
        <f t="shared" si="49"/>
        <v>-32.183357643476747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2.2629385752129232</v>
      </c>
      <c r="B154">
        <f t="shared" si="41"/>
        <v>2.2629385752129232</v>
      </c>
      <c r="C154" s="9">
        <f t="shared" si="42"/>
        <v>0.67500000000000049</v>
      </c>
      <c r="D154" s="9">
        <f t="shared" si="43"/>
        <v>3.7529908816143061</v>
      </c>
      <c r="E154" s="9">
        <f t="shared" si="43"/>
        <v>13.638468152584277</v>
      </c>
      <c r="F154" s="9">
        <f t="shared" si="44"/>
        <v>16.569202520518832</v>
      </c>
      <c r="G154" s="10">
        <f t="shared" si="45"/>
        <v>8.6666666666666607</v>
      </c>
      <c r="H154" s="5">
        <f t="shared" si="45"/>
        <v>7.5</v>
      </c>
      <c r="I154">
        <f t="shared" si="46"/>
        <v>4.0483133812803453</v>
      </c>
      <c r="J154">
        <f t="shared" si="47"/>
        <v>4.046682443501207</v>
      </c>
      <c r="K154">
        <f t="shared" si="47"/>
        <v>-0.11490184729847769</v>
      </c>
      <c r="L154">
        <f t="shared" si="48"/>
        <v>-0.48400564506658783</v>
      </c>
      <c r="M154">
        <f t="shared" si="49"/>
        <v>-32.160257102330739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2.2386671926535273</v>
      </c>
      <c r="B155">
        <f t="shared" si="41"/>
        <v>2.2386671926535273</v>
      </c>
      <c r="C155" s="9">
        <f t="shared" si="42"/>
        <v>0.68000000000000049</v>
      </c>
      <c r="D155" s="9">
        <f t="shared" si="43"/>
        <v>3.7772622641737019</v>
      </c>
      <c r="E155" s="9">
        <f t="shared" si="43"/>
        <v>13.637199856872645</v>
      </c>
      <c r="F155" s="9">
        <f t="shared" si="44"/>
        <v>16.622914781190889</v>
      </c>
      <c r="G155" s="10">
        <f t="shared" si="45"/>
        <v>8.6666666666666607</v>
      </c>
      <c r="H155" s="5">
        <f t="shared" si="45"/>
        <v>7.5</v>
      </c>
      <c r="I155">
        <f t="shared" si="46"/>
        <v>4.0554806981472185</v>
      </c>
      <c r="J155">
        <f t="shared" si="47"/>
        <v>4.0437784096308071</v>
      </c>
      <c r="K155">
        <f t="shared" si="47"/>
        <v>-0.30786338991246209</v>
      </c>
      <c r="L155">
        <f t="shared" si="48"/>
        <v>-0.48451459703492633</v>
      </c>
      <c r="M155">
        <f t="shared" si="49"/>
        <v>-32.137112640902878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2.2144132434584889</v>
      </c>
      <c r="B156">
        <f t="shared" si="41"/>
        <v>2.2144132434584889</v>
      </c>
      <c r="C156" s="9">
        <f t="shared" si="42"/>
        <v>0.6850000000000005</v>
      </c>
      <c r="D156" s="9">
        <f t="shared" si="43"/>
        <v>3.8015162133687403</v>
      </c>
      <c r="E156" s="9">
        <f t="shared" si="43"/>
        <v>13.634774208505634</v>
      </c>
      <c r="F156" s="9">
        <f t="shared" si="44"/>
        <v>16.676047952488528</v>
      </c>
      <c r="G156" s="10">
        <f t="shared" si="45"/>
        <v>8.6666666666666607</v>
      </c>
      <c r="H156" s="5">
        <f t="shared" si="45"/>
        <v>7.5</v>
      </c>
      <c r="I156">
        <f t="shared" si="46"/>
        <v>4.0717720439384726</v>
      </c>
      <c r="J156">
        <f t="shared" si="47"/>
        <v>4.0408713220485977</v>
      </c>
      <c r="K156">
        <f t="shared" si="47"/>
        <v>-0.50068606575787933</v>
      </c>
      <c r="L156">
        <f t="shared" si="48"/>
        <v>-0.48611123088169023</v>
      </c>
      <c r="M156">
        <f t="shared" si="49"/>
        <v>-32.113768158816924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2.1901767655283533</v>
      </c>
      <c r="B157">
        <f t="shared" si="41"/>
        <v>2.1901767655283533</v>
      </c>
      <c r="C157" s="9">
        <f t="shared" si="42"/>
        <v>0.6900000000000005</v>
      </c>
      <c r="D157" s="9">
        <f t="shared" si="43"/>
        <v>3.825752691298876</v>
      </c>
      <c r="E157" s="9">
        <f t="shared" si="43"/>
        <v>13.631192044284228</v>
      </c>
      <c r="F157" s="9">
        <f t="shared" si="44"/>
        <v>16.728603117759882</v>
      </c>
      <c r="G157" s="10">
        <f t="shared" si="45"/>
        <v>8.6666666666666607</v>
      </c>
      <c r="H157" s="5">
        <f t="shared" si="45"/>
        <v>7.5</v>
      </c>
      <c r="I157">
        <f t="shared" si="46"/>
        <v>4.0970523443308915</v>
      </c>
      <c r="J157">
        <f t="shared" si="47"/>
        <v>4.0379546546633076</v>
      </c>
      <c r="K157">
        <f t="shared" si="47"/>
        <v>-0.6933686747107809</v>
      </c>
      <c r="L157">
        <f t="shared" si="48"/>
        <v>-0.4887762869694523</v>
      </c>
      <c r="M157">
        <f t="shared" si="49"/>
        <v>-32.090070834045974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2.1659578355735389</v>
      </c>
      <c r="B158">
        <f t="shared" si="41"/>
        <v>2.1659578355735389</v>
      </c>
      <c r="C158" s="9">
        <f t="shared" si="42"/>
        <v>0.69500000000000051</v>
      </c>
      <c r="D158" s="9">
        <f t="shared" si="43"/>
        <v>3.8499716212536903</v>
      </c>
      <c r="E158" s="9">
        <f t="shared" si="43"/>
        <v>13.626454210960951</v>
      </c>
      <c r="F158" s="9">
        <f t="shared" si="44"/>
        <v>16.780581280026812</v>
      </c>
      <c r="G158" s="10">
        <f t="shared" si="45"/>
        <v>8.6666666666666607</v>
      </c>
      <c r="H158" s="5">
        <f t="shared" si="45"/>
        <v>7.5</v>
      </c>
      <c r="I158">
        <f t="shared" si="46"/>
        <v>4.1311302870715219</v>
      </c>
      <c r="J158">
        <f t="shared" si="47"/>
        <v>4.0350219969414907</v>
      </c>
      <c r="K158">
        <f t="shared" si="47"/>
        <v>-0.88590909971505671</v>
      </c>
      <c r="L158">
        <f t="shared" si="48"/>
        <v>-0.4924838307190928</v>
      </c>
      <c r="M158">
        <f t="shared" si="49"/>
        <v>-32.065872731443029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2.1417565683008428</v>
      </c>
      <c r="B159">
        <f t="shared" si="41"/>
        <v>2.1417565683008428</v>
      </c>
      <c r="C159" s="9">
        <f t="shared" si="42"/>
        <v>0.70000000000000051</v>
      </c>
      <c r="D159" s="9">
        <f t="shared" si="43"/>
        <v>3.8741728885263864</v>
      </c>
      <c r="E159" s="9">
        <f t="shared" si="43"/>
        <v>13.620561570653495</v>
      </c>
      <c r="F159" s="9">
        <f t="shared" si="44"/>
        <v>16.831983368011109</v>
      </c>
      <c r="G159" s="10">
        <f t="shared" si="45"/>
        <v>8.6666666666666607</v>
      </c>
      <c r="H159" s="5">
        <f t="shared" si="45"/>
        <v>7.5</v>
      </c>
      <c r="I159">
        <f t="shared" si="46"/>
        <v>4.1737639237781927</v>
      </c>
      <c r="J159">
        <f t="shared" si="47"/>
        <v>4.0320670939571759</v>
      </c>
      <c r="K159">
        <f t="shared" si="47"/>
        <v>-1.0783043361037148</v>
      </c>
      <c r="L159">
        <f t="shared" si="48"/>
        <v>-0.49720193345713903</v>
      </c>
      <c r="M159">
        <f t="shared" si="49"/>
        <v>-32.041032222363192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2.117573115371902</v>
      </c>
      <c r="B160">
        <f t="shared" si="41"/>
        <v>2.117573115371902</v>
      </c>
      <c r="C160" s="9">
        <f t="shared" si="42"/>
        <v>0.70500000000000052</v>
      </c>
      <c r="D160" s="9">
        <f t="shared" si="43"/>
        <v>3.8983563414553273</v>
      </c>
      <c r="E160" s="9">
        <f t="shared" si="43"/>
        <v>13.61351500605687</v>
      </c>
      <c r="F160" s="9">
        <f t="shared" si="44"/>
        <v>16.882810242519572</v>
      </c>
      <c r="G160" s="10">
        <f t="shared" si="45"/>
        <v>8.6666666666666607</v>
      </c>
      <c r="H160" s="5">
        <f t="shared" si="45"/>
        <v>7.5</v>
      </c>
      <c r="I160">
        <f t="shared" si="46"/>
        <v>4.2246675110497511</v>
      </c>
      <c r="J160">
        <f t="shared" si="47"/>
        <v>4.0290838823564332</v>
      </c>
      <c r="K160">
        <f t="shared" si="47"/>
        <v>-1.270550529437894</v>
      </c>
      <c r="L160">
        <f t="shared" si="48"/>
        <v>-0.50289349934613992</v>
      </c>
      <c r="M160">
        <f t="shared" si="49"/>
        <v>-32.015415165208367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2.0934076641607517</v>
      </c>
      <c r="B161">
        <f t="shared" si="41"/>
        <v>2.0934076641607517</v>
      </c>
      <c r="C161" s="9">
        <f t="shared" si="42"/>
        <v>0.71000000000000052</v>
      </c>
      <c r="D161" s="9">
        <f t="shared" si="43"/>
        <v>3.9225217926664775</v>
      </c>
      <c r="E161" s="9">
        <f t="shared" si="43"/>
        <v>13.605315425407269</v>
      </c>
      <c r="F161" s="9">
        <f t="shared" si="44"/>
        <v>16.933062703096528</v>
      </c>
      <c r="G161" s="10">
        <f t="shared" si="45"/>
        <v>8.6666666666666607</v>
      </c>
      <c r="H161" s="5">
        <f t="shared" si="45"/>
        <v>7.5</v>
      </c>
      <c r="I161">
        <f t="shared" si="46"/>
        <v>4.2835191419706264</v>
      </c>
      <c r="J161">
        <f t="shared" si="47"/>
        <v>4.0260665213603568</v>
      </c>
      <c r="K161">
        <f t="shared" si="47"/>
        <v>-1.4626430204291443</v>
      </c>
      <c r="L161">
        <f t="shared" si="48"/>
        <v>-0.50951718448020578</v>
      </c>
      <c r="M161">
        <f t="shared" si="49"/>
        <v>-31.988895817117083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2.06926043634191</v>
      </c>
      <c r="B162">
        <f t="shared" si="41"/>
        <v>2.06926043634191</v>
      </c>
      <c r="C162" s="9">
        <f t="shared" si="42"/>
        <v>0.71500000000000052</v>
      </c>
      <c r="D162" s="9">
        <f t="shared" si="43"/>
        <v>3.9466690204853192</v>
      </c>
      <c r="E162" s="9">
        <f t="shared" si="43"/>
        <v>13.595963767159986</v>
      </c>
      <c r="F162" s="9">
        <f t="shared" si="44"/>
        <v>16.982741494848437</v>
      </c>
      <c r="G162" s="10">
        <f t="shared" si="45"/>
        <v>8.6666666666666607</v>
      </c>
      <c r="H162" s="5">
        <f t="shared" si="45"/>
        <v>7.5</v>
      </c>
      <c r="I162">
        <f t="shared" si="46"/>
        <v>4.3499687156743434</v>
      </c>
      <c r="J162">
        <f t="shared" si="47"/>
        <v>4.0230094182534755</v>
      </c>
      <c r="K162">
        <f t="shared" si="47"/>
        <v>-1.6545763953318469</v>
      </c>
      <c r="L162">
        <f t="shared" si="48"/>
        <v>-0.51702835401473068</v>
      </c>
      <c r="M162">
        <f t="shared" si="49"/>
        <v>-31.961357467673679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2.0451316863427613</v>
      </c>
      <c r="B163">
        <f t="shared" si="41"/>
        <v>2.0451316863427613</v>
      </c>
      <c r="C163" s="9">
        <f t="shared" si="42"/>
        <v>0.72000000000000053</v>
      </c>
      <c r="D163" s="9">
        <f t="shared" si="43"/>
        <v>3.9707977704844679</v>
      </c>
      <c r="E163" s="9">
        <f t="shared" si="43"/>
        <v>13.585461004353578</v>
      </c>
      <c r="F163" s="9">
        <f t="shared" si="44"/>
        <v>17.031847315346138</v>
      </c>
      <c r="G163" s="10">
        <f t="shared" si="45"/>
        <v>8.6666666666666607</v>
      </c>
      <c r="H163" s="5">
        <f t="shared" si="45"/>
        <v>7.5</v>
      </c>
      <c r="I163">
        <f t="shared" si="46"/>
        <v>4.4236458317162075</v>
      </c>
      <c r="J163">
        <f t="shared" si="47"/>
        <v>4.0199072481293872</v>
      </c>
      <c r="K163">
        <f t="shared" si="47"/>
        <v>-1.8463445401378888</v>
      </c>
      <c r="L163">
        <f t="shared" si="48"/>
        <v>-0.52538002804432271</v>
      </c>
      <c r="M163">
        <f t="shared" si="49"/>
        <v>-31.932692803987326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2.0210216996944896</v>
      </c>
      <c r="B164">
        <f t="shared" si="41"/>
        <v>2.0210216996944896</v>
      </c>
      <c r="C164" s="9">
        <f t="shared" si="42"/>
        <v>0.72500000000000053</v>
      </c>
      <c r="D164" s="9">
        <f t="shared" si="43"/>
        <v>3.9949077571327396</v>
      </c>
      <c r="E164" s="9">
        <f t="shared" si="43"/>
        <v>13.573808148642279</v>
      </c>
      <c r="F164" s="9">
        <f t="shared" si="44"/>
        <v>17.080380821515469</v>
      </c>
      <c r="G164" s="10">
        <f t="shared" si="45"/>
        <v>8.6666666666666607</v>
      </c>
      <c r="H164" s="5">
        <f t="shared" si="45"/>
        <v>7.5</v>
      </c>
      <c r="I164">
        <f t="shared" si="46"/>
        <v>4.5041672656522813</v>
      </c>
      <c r="J164">
        <f t="shared" si="47"/>
        <v>4.0167549679611216</v>
      </c>
      <c r="K164">
        <f t="shared" si="47"/>
        <v>-2.0379406969618126</v>
      </c>
      <c r="L164">
        <f t="shared" si="48"/>
        <v>-0.53452377540190887</v>
      </c>
      <c r="M164">
        <f t="shared" si="49"/>
        <v>-31.902804031096235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1.9969307913146803</v>
      </c>
      <c r="B165">
        <f t="shared" si="41"/>
        <v>1.9969307913146803</v>
      </c>
      <c r="C165" s="9">
        <f t="shared" si="42"/>
        <v>0.73000000000000054</v>
      </c>
      <c r="D165" s="9">
        <f t="shared" ref="D165:E180" si="51">D164+$C$7*(J164+J165)/2</f>
        <v>4.0189986655125489</v>
      </c>
      <c r="E165" s="9">
        <f t="shared" si="51"/>
        <v>13.561006253987948</v>
      </c>
      <c r="F165" s="9">
        <f t="shared" si="44"/>
        <v>17.128342636435171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4.5911437685114125</v>
      </c>
      <c r="J165">
        <f t="shared" si="47"/>
        <v>4.0135478253087102</v>
      </c>
      <c r="K165">
        <f t="shared" si="47"/>
        <v>-2.22935752114839</v>
      </c>
      <c r="L165">
        <f t="shared" si="48"/>
        <v>-0.54441052495363729</v>
      </c>
      <c r="M165">
        <f t="shared" si="49"/>
        <v>-31.87160278157284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1.9728593037522772</v>
      </c>
      <c r="B166">
        <f t="shared" si="41"/>
        <v>1.9728593037522772</v>
      </c>
      <c r="C166" s="9">
        <f t="shared" si="42"/>
        <v>0.73500000000000054</v>
      </c>
      <c r="D166" s="9">
        <f t="shared" si="51"/>
        <v>4.043070153074952</v>
      </c>
      <c r="E166" s="9">
        <f t="shared" si="51"/>
        <v>13.547056420010989</v>
      </c>
      <c r="F166" s="9">
        <f t="shared" si="44"/>
        <v>17.175733355971786</v>
      </c>
      <c r="G166" s="10">
        <f t="shared" si="52"/>
        <v>8.6666666666666607</v>
      </c>
      <c r="H166" s="5">
        <f t="shared" si="52"/>
        <v>7.5</v>
      </c>
      <c r="I166">
        <f t="shared" si="46"/>
        <v>4.6841860227307022</v>
      </c>
      <c r="J166">
        <f t="shared" si="47"/>
        <v>4.0102813621589881</v>
      </c>
      <c r="K166">
        <f t="shared" si="47"/>
        <v>-2.4205871378378272</v>
      </c>
      <c r="L166">
        <f t="shared" si="48"/>
        <v>-0.55499127474952337</v>
      </c>
      <c r="M166">
        <f t="shared" si="49"/>
        <v>-31.839009853436398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1.9488076054222692</v>
      </c>
      <c r="B167">
        <f t="shared" si="41"/>
        <v>1.9488076054222692</v>
      </c>
      <c r="C167" s="9">
        <f t="shared" si="42"/>
        <v>0.74000000000000055</v>
      </c>
      <c r="D167" s="9">
        <f t="shared" si="51"/>
        <v>4.0671218514049601</v>
      </c>
      <c r="E167" s="9">
        <f t="shared" si="51"/>
        <v>13.5319597950066</v>
      </c>
      <c r="F167" s="9">
        <f t="shared" si="44"/>
        <v>17.222553555193073</v>
      </c>
      <c r="G167" s="10">
        <f t="shared" si="52"/>
        <v>8.6666666666666607</v>
      </c>
      <c r="H167" s="5">
        <f t="shared" si="52"/>
        <v>7.5</v>
      </c>
      <c r="I167">
        <f t="shared" si="46"/>
        <v>4.7829096703419234</v>
      </c>
      <c r="J167">
        <f t="shared" si="47"/>
        <v>4.0069514145104907</v>
      </c>
      <c r="K167">
        <f t="shared" si="47"/>
        <v>-2.6116211969584455</v>
      </c>
      <c r="L167">
        <f t="shared" si="48"/>
        <v>-0.56621768933892958</v>
      </c>
      <c r="M167">
        <f t="shared" si="49"/>
        <v>-31.8049548166181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1.9247760888536147</v>
      </c>
      <c r="B168">
        <f t="shared" si="41"/>
        <v>1.9247760888536147</v>
      </c>
      <c r="C168" s="9">
        <f t="shared" si="42"/>
        <v>0.74500000000000055</v>
      </c>
      <c r="D168" s="9">
        <f t="shared" si="51"/>
        <v>4.0911533679736145</v>
      </c>
      <c r="E168" s="9">
        <f t="shared" si="51"/>
        <v>13.515717578638149</v>
      </c>
      <c r="F168" s="9">
        <f t="shared" si="44"/>
        <v>17.268803794513765</v>
      </c>
      <c r="G168" s="10">
        <f t="shared" si="52"/>
        <v>8.6666666666666607</v>
      </c>
      <c r="H168" s="5">
        <f t="shared" si="52"/>
        <v>7.5</v>
      </c>
      <c r="I168">
        <f t="shared" si="46"/>
        <v>4.8869393991050494</v>
      </c>
      <c r="J168">
        <f t="shared" si="47"/>
        <v>4.0035541083744572</v>
      </c>
      <c r="K168">
        <f t="shared" si="47"/>
        <v>-2.802450925858154</v>
      </c>
      <c r="L168">
        <f t="shared" si="48"/>
        <v>-0.57804258388884866</v>
      </c>
      <c r="M168">
        <f t="shared" si="49"/>
        <v>-31.769375526206517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1.9007651689698779</v>
      </c>
      <c r="B169">
        <f t="shared" si="41"/>
        <v>1.9007651689698779</v>
      </c>
      <c r="C169" s="9">
        <f t="shared" si="42"/>
        <v>0.75000000000000056</v>
      </c>
      <c r="D169" s="9">
        <f t="shared" si="51"/>
        <v>4.1151642878573513</v>
      </c>
      <c r="E169" s="9">
        <f t="shared" si="51"/>
        <v>13.498331024323528</v>
      </c>
      <c r="F169" s="9">
        <f t="shared" si="44"/>
        <v>17.314484625539166</v>
      </c>
      <c r="G169" s="10">
        <f t="shared" si="52"/>
        <v>8.6666666666666607</v>
      </c>
      <c r="H169" s="5">
        <f t="shared" si="52"/>
        <v>7.5</v>
      </c>
      <c r="I169">
        <f t="shared" si="46"/>
        <v>4.9959121257723176</v>
      </c>
      <c r="J169">
        <f t="shared" si="47"/>
        <v>4.0000858528711243</v>
      </c>
      <c r="K169">
        <f t="shared" si="47"/>
        <v>-2.9930671790153931</v>
      </c>
      <c r="L169">
        <f t="shared" si="48"/>
        <v>-0.59042030009010282</v>
      </c>
      <c r="M169">
        <f t="shared" si="49"/>
        <v>-31.732217576566338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1.8767752814180527</v>
      </c>
      <c r="B170">
        <f t="shared" si="41"/>
        <v>1.8767752814180527</v>
      </c>
      <c r="C170" s="9">
        <f t="shared" si="42"/>
        <v>0.75500000000000056</v>
      </c>
      <c r="D170" s="9">
        <f t="shared" si="51"/>
        <v>4.1391541754091765</v>
      </c>
      <c r="E170" s="9">
        <f t="shared" si="51"/>
        <v>13.479801441333057</v>
      </c>
      <c r="F170" s="9">
        <f t="shared" si="44"/>
        <v>17.359596596583167</v>
      </c>
      <c r="G170" s="10">
        <f t="shared" si="52"/>
        <v>8.6666666666666607</v>
      </c>
      <c r="H170" s="5">
        <f t="shared" si="52"/>
        <v>7.5</v>
      </c>
      <c r="I170">
        <f t="shared" si="46"/>
        <v>5.1094793524719551</v>
      </c>
      <c r="J170">
        <f t="shared" si="47"/>
        <v>3.9965433310705838</v>
      </c>
      <c r="K170">
        <f t="shared" si="47"/>
        <v>-3.1834604844747911</v>
      </c>
      <c r="L170">
        <f t="shared" si="48"/>
        <v>-0.6033069831804645</v>
      </c>
      <c r="M170">
        <f t="shared" si="49"/>
        <v>-31.693433725131609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1.8528068809573268</v>
      </c>
      <c r="B171">
        <f t="shared" si="41"/>
        <v>1.8528068809573268</v>
      </c>
      <c r="C171" s="9">
        <f t="shared" si="42"/>
        <v>0.76000000000000056</v>
      </c>
      <c r="D171" s="9">
        <f t="shared" si="51"/>
        <v>4.1631225758699024</v>
      </c>
      <c r="E171" s="9">
        <f t="shared" si="51"/>
        <v>13.460130196619156</v>
      </c>
      <c r="F171" s="9">
        <f t="shared" si="44"/>
        <v>17.404140257846755</v>
      </c>
      <c r="G171" s="10">
        <f t="shared" si="52"/>
        <v>8.6666666666666607</v>
      </c>
      <c r="H171" s="5">
        <f t="shared" si="52"/>
        <v>7.5</v>
      </c>
      <c r="I171">
        <f t="shared" si="46"/>
        <v>5.2273087940021039</v>
      </c>
      <c r="J171">
        <f t="shared" si="47"/>
        <v>3.9929234891715009</v>
      </c>
      <c r="K171">
        <f t="shared" si="47"/>
        <v>-3.3736210868255809</v>
      </c>
      <c r="L171">
        <f t="shared" si="48"/>
        <v>-0.61666077196245916</v>
      </c>
      <c r="M171">
        <f t="shared" si="49"/>
        <v>-31.65298330900842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1.828860439916193</v>
      </c>
      <c r="B172">
        <f t="shared" si="41"/>
        <v>1.828860439916193</v>
      </c>
      <c r="C172" s="9">
        <f t="shared" si="42"/>
        <v>0.76500000000000057</v>
      </c>
      <c r="D172" s="9">
        <f t="shared" si="51"/>
        <v>4.1870690169110363</v>
      </c>
      <c r="E172" s="9">
        <f t="shared" si="51"/>
        <v>13.43931871639864</v>
      </c>
      <c r="F172" s="9">
        <f t="shared" si="44"/>
        <v>17.448116166251271</v>
      </c>
      <c r="G172" s="10">
        <f t="shared" si="52"/>
        <v>8.6666666666666607</v>
      </c>
      <c r="H172" s="5">
        <f t="shared" si="52"/>
        <v>7.5</v>
      </c>
      <c r="I172">
        <f t="shared" si="46"/>
        <v>5.3490853833460958</v>
      </c>
      <c r="J172">
        <f t="shared" si="47"/>
        <v>3.9892235245397263</v>
      </c>
      <c r="K172">
        <f t="shared" si="47"/>
        <v>-3.5635389866796316</v>
      </c>
      <c r="L172">
        <f t="shared" si="48"/>
        <v>-0.63044191477806599</v>
      </c>
      <c r="M172">
        <f t="shared" si="49"/>
        <v>-31.610831672046302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1.8049364467234206</v>
      </c>
      <c r="B173">
        <f t="shared" si="41"/>
        <v>1.8049364467234206</v>
      </c>
      <c r="C173" s="9">
        <f t="shared" si="42"/>
        <v>0.77000000000000057</v>
      </c>
      <c r="D173" s="9">
        <f t="shared" si="51"/>
        <v>4.2109930101038087</v>
      </c>
      <c r="E173" s="9">
        <f t="shared" si="51"/>
        <v>13.417368487508465</v>
      </c>
      <c r="F173" s="9">
        <f t="shared" si="44"/>
        <v>17.491524889927412</v>
      </c>
      <c r="G173" s="10">
        <f t="shared" si="52"/>
        <v>8.6666666666666607</v>
      </c>
      <c r="H173" s="5">
        <f t="shared" si="52"/>
        <v>7.5</v>
      </c>
      <c r="I173">
        <f t="shared" si="46"/>
        <v>5.4745117630152249</v>
      </c>
      <c r="J173">
        <f t="shared" si="47"/>
        <v>3.9854408730510578</v>
      </c>
      <c r="K173">
        <f t="shared" si="47"/>
        <v>-3.7532039767119096</v>
      </c>
      <c r="L173">
        <f t="shared" si="48"/>
        <v>-0.64461282439104273</v>
      </c>
      <c r="M173">
        <f t="shared" si="49"/>
        <v>-31.566949615109504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1.7810354045159533</v>
      </c>
      <c r="B174">
        <f t="shared" si="41"/>
        <v>1.7810354045159533</v>
      </c>
      <c r="C174" s="9">
        <f t="shared" si="42"/>
        <v>0.77500000000000058</v>
      </c>
      <c r="D174" s="9">
        <f t="shared" si="51"/>
        <v>4.2348940523112759</v>
      </c>
      <c r="E174" s="9">
        <f t="shared" si="51"/>
        <v>13.394281058555121</v>
      </c>
      <c r="F174" s="9">
        <f t="shared" si="44"/>
        <v>17.534367012366253</v>
      </c>
      <c r="G174" s="10">
        <f t="shared" si="52"/>
        <v>8.6666666666666607</v>
      </c>
      <c r="H174" s="5">
        <f t="shared" si="52"/>
        <v>7.5</v>
      </c>
      <c r="I174">
        <f t="shared" si="46"/>
        <v>5.6033083637946257</v>
      </c>
      <c r="J174">
        <f t="shared" si="47"/>
        <v>3.9815731961047116</v>
      </c>
      <c r="K174">
        <f t="shared" si="47"/>
        <v>-3.9426056744025666</v>
      </c>
      <c r="L174">
        <f t="shared" si="48"/>
        <v>-0.65913808396823426</v>
      </c>
      <c r="M174">
        <f t="shared" si="49"/>
        <v>-31.521312878082863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1.7571578298248367</v>
      </c>
      <c r="B175">
        <f t="shared" si="41"/>
        <v>1.7571578298248367</v>
      </c>
      <c r="C175" s="9">
        <f t="shared" si="42"/>
        <v>0.78000000000000058</v>
      </c>
      <c r="D175" s="9">
        <f t="shared" si="51"/>
        <v>4.2587716270023925</v>
      </c>
      <c r="E175" s="9">
        <f t="shared" si="51"/>
        <v>13.3700580408769</v>
      </c>
      <c r="F175" s="9">
        <f t="shared" si="44"/>
        <v>17.57664313624251</v>
      </c>
      <c r="G175" s="10">
        <f t="shared" si="52"/>
        <v>8.6666666666666607</v>
      </c>
      <c r="H175" s="5">
        <f t="shared" si="52"/>
        <v>7.5</v>
      </c>
      <c r="I175">
        <f t="shared" si="46"/>
        <v>5.735213162584321</v>
      </c>
      <c r="J175">
        <f t="shared" si="47"/>
        <v>3.9776183676009023</v>
      </c>
      <c r="K175">
        <f t="shared" si="47"/>
        <v>-4.131733551671064</v>
      </c>
      <c r="L175">
        <f t="shared" si="48"/>
        <v>-0.67398441513968976</v>
      </c>
      <c r="M175">
        <f t="shared" si="49"/>
        <v>-31.473901658736644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1.733304251338704</v>
      </c>
      <c r="B176">
        <f t="shared" si="41"/>
        <v>1.733304251338704</v>
      </c>
      <c r="C176" s="9">
        <f t="shared" si="42"/>
        <v>0.78500000000000059</v>
      </c>
      <c r="D176" s="9">
        <f t="shared" si="51"/>
        <v>4.2826252054885252</v>
      </c>
      <c r="E176" s="9">
        <f t="shared" si="51"/>
        <v>13.344701109337016</v>
      </c>
      <c r="F176" s="9">
        <f t="shared" si="44"/>
        <v>17.618353886923281</v>
      </c>
      <c r="G176" s="10">
        <f t="shared" si="52"/>
        <v>8.6666666666666607</v>
      </c>
      <c r="H176" s="5">
        <f t="shared" si="52"/>
        <v>7.5</v>
      </c>
      <c r="I176">
        <f t="shared" si="46"/>
        <v>5.8699811992286444</v>
      </c>
      <c r="J176">
        <f t="shared" si="47"/>
        <v>3.9735744611100641</v>
      </c>
      <c r="K176">
        <f t="shared" si="47"/>
        <v>-4.3205769616234839</v>
      </c>
      <c r="L176">
        <f t="shared" si="48"/>
        <v>-0.68912061768469779</v>
      </c>
      <c r="M176">
        <f t="shared" si="49"/>
        <v>-31.424700170919539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1.7094752087431617</v>
      </c>
      <c r="B177">
        <f t="shared" si="41"/>
        <v>1.7094752087431617</v>
      </c>
      <c r="C177" s="9">
        <f t="shared" si="42"/>
        <v>0.79000000000000059</v>
      </c>
      <c r="D177" s="9">
        <f t="shared" si="51"/>
        <v>4.3064542480840675</v>
      </c>
      <c r="E177" s="9">
        <f t="shared" si="51"/>
        <v>13.318212002964199</v>
      </c>
      <c r="F177" s="9">
        <f t="shared" si="44"/>
        <v>17.659499915677284</v>
      </c>
      <c r="G177" s="10">
        <f t="shared" si="52"/>
        <v>8.6666666666666607</v>
      </c>
      <c r="H177" s="5">
        <f t="shared" si="52"/>
        <v>7.5</v>
      </c>
      <c r="I177">
        <f t="shared" si="46"/>
        <v>6.0073839199202146</v>
      </c>
      <c r="J177">
        <f t="shared" si="47"/>
        <v>3.9694397374039561</v>
      </c>
      <c r="K177">
        <f t="shared" si="47"/>
        <v>-4.509125162649001</v>
      </c>
      <c r="L177">
        <f t="shared" si="48"/>
        <v>-0.70451748890409249</v>
      </c>
      <c r="M177">
        <f t="shared" si="49"/>
        <v>-31.373696242568137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1.6856712516335381</v>
      </c>
      <c r="B178">
        <f t="shared" si="41"/>
        <v>1.6856712516335381</v>
      </c>
      <c r="C178" s="9">
        <f t="shared" si="42"/>
        <v>0.7950000000000006</v>
      </c>
      <c r="D178" s="9">
        <f t="shared" si="51"/>
        <v>4.3302582051936911</v>
      </c>
      <c r="E178" s="9">
        <f t="shared" si="51"/>
        <v>13.290592525455938</v>
      </c>
      <c r="F178" s="9">
        <f t="shared" si="44"/>
        <v>17.700081902600974</v>
      </c>
      <c r="G178" s="10">
        <f t="shared" si="52"/>
        <v>8.6666666666666607</v>
      </c>
      <c r="H178" s="5">
        <f t="shared" si="52"/>
        <v>7.5</v>
      </c>
      <c r="I178">
        <f t="shared" si="46"/>
        <v>6.1472084028917928</v>
      </c>
      <c r="J178">
        <f t="shared" si="47"/>
        <v>3.9652126324705317</v>
      </c>
      <c r="K178">
        <f t="shared" si="47"/>
        <v>-4.6973673401044103</v>
      </c>
      <c r="L178">
        <f t="shared" si="48"/>
        <v>-0.72014772930980664</v>
      </c>
      <c r="M178">
        <f t="shared" si="49"/>
        <v>-31.320880952610459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1.6618929384978429</v>
      </c>
      <c r="B179">
        <f t="shared" si="41"/>
        <v>1.6618929384978429</v>
      </c>
      <c r="C179" s="9">
        <f t="shared" si="42"/>
        <v>0.8000000000000006</v>
      </c>
      <c r="D179" s="9">
        <f t="shared" si="51"/>
        <v>4.3540365183293863</v>
      </c>
      <c r="E179" s="9">
        <f t="shared" si="51"/>
        <v>13.261844545558166</v>
      </c>
      <c r="F179" s="9">
        <f t="shared" si="44"/>
        <v>17.740100559278297</v>
      </c>
      <c r="G179" s="10">
        <f t="shared" si="52"/>
        <v>8.6666666666666607</v>
      </c>
      <c r="H179" s="5">
        <f t="shared" si="52"/>
        <v>7.5</v>
      </c>
      <c r="I179">
        <f t="shared" si="46"/>
        <v>6.2892565112398531</v>
      </c>
      <c r="J179">
        <f t="shared" si="47"/>
        <v>3.9608917460946729</v>
      </c>
      <c r="K179">
        <f t="shared" si="47"/>
        <v>-4.8852926258200728</v>
      </c>
      <c r="L179">
        <f t="shared" si="48"/>
        <v>-0.73598583995750277</v>
      </c>
      <c r="M179">
        <f t="shared" si="49"/>
        <v>-31.266248304893097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1.6381408357663938</v>
      </c>
      <c r="B180">
        <f t="shared" si="41"/>
        <v>1.6381408357663938</v>
      </c>
      <c r="C180" s="9">
        <f t="shared" si="42"/>
        <v>0.8050000000000006</v>
      </c>
      <c r="D180" s="9">
        <f t="shared" si="51"/>
        <v>4.3777886210608354</v>
      </c>
      <c r="E180" s="9">
        <f t="shared" si="51"/>
        <v>13.231969997333756</v>
      </c>
      <c r="F180" s="9">
        <f t="shared" si="44"/>
        <v>17.779556631191056</v>
      </c>
      <c r="G180" s="10">
        <f t="shared" si="52"/>
        <v>8.6666666666666607</v>
      </c>
      <c r="H180" s="5">
        <f t="shared" si="52"/>
        <v>7.5</v>
      </c>
      <c r="I180">
        <f t="shared" si="46"/>
        <v>6.4333440081481337</v>
      </c>
      <c r="J180">
        <f t="shared" si="47"/>
        <v>3.9564758310549277</v>
      </c>
      <c r="K180">
        <f t="shared" si="47"/>
        <v>-5.0728901156494315</v>
      </c>
      <c r="L180">
        <f t="shared" si="48"/>
        <v>-0.75200801560084063</v>
      </c>
      <c r="M180">
        <f t="shared" si="49"/>
        <v>-31.209794936673863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1.6144155169243453</v>
      </c>
      <c r="B181">
        <f t="shared" si="41"/>
        <v>1.6144155169243453</v>
      </c>
      <c r="C181" s="9">
        <f t="shared" si="42"/>
        <v>0.81000000000000061</v>
      </c>
      <c r="D181" s="9">
        <f t="shared" ref="D181:E196" si="53">D180+$C$7*(J180+J181)/2</f>
        <v>4.401513939902884</v>
      </c>
      <c r="E181" s="9">
        <f t="shared" si="53"/>
        <v>13.200970880330999</v>
      </c>
      <c r="F181" s="9">
        <f t="shared" si="44"/>
        <v>17.818450899896554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6.5792996615931445</v>
      </c>
      <c r="J181">
        <f t="shared" si="47"/>
        <v>3.9519637829613226</v>
      </c>
      <c r="K181">
        <f t="shared" si="47"/>
        <v>-5.2601488852694747</v>
      </c>
      <c r="L181">
        <f t="shared" si="48"/>
        <v>-0.76819203686703574</v>
      </c>
      <c r="M181">
        <f t="shared" si="49"/>
        <v>-31.151519858906415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1.590717561683241</v>
      </c>
      <c r="B182">
        <f t="shared" si="41"/>
        <v>1.590717561683241</v>
      </c>
      <c r="C182" s="9">
        <f t="shared" si="42"/>
        <v>0.81500000000000061</v>
      </c>
      <c r="D182" s="9">
        <f t="shared" si="53"/>
        <v>4.4252118951439883</v>
      </c>
      <c r="E182" s="9">
        <f t="shared" si="53"/>
        <v>13.168849259661922</v>
      </c>
      <c r="F182" s="9">
        <f t="shared" si="44"/>
        <v>17.856784184988598</v>
      </c>
      <c r="G182" s="10">
        <f t="shared" si="54"/>
        <v>8.6666666666666607</v>
      </c>
      <c r="H182" s="5">
        <f t="shared" si="54"/>
        <v>7.5</v>
      </c>
      <c r="I182">
        <f t="shared" si="46"/>
        <v>6.7269643587857066</v>
      </c>
      <c r="J182">
        <f t="shared" si="47"/>
        <v>3.9473546307401204</v>
      </c>
      <c r="K182">
        <f t="shared" si="47"/>
        <v>-5.4470580044229129</v>
      </c>
      <c r="L182">
        <f t="shared" si="48"/>
        <v>-0.78451716383840131</v>
      </c>
      <c r="M182">
        <f t="shared" si="49"/>
        <v>-31.091424225425651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1.5670475552077496</v>
      </c>
      <c r="B183">
        <f t="shared" si="41"/>
        <v>1.5670475552077496</v>
      </c>
      <c r="C183" s="9">
        <f t="shared" si="42"/>
        <v>0.82000000000000062</v>
      </c>
      <c r="D183" s="9">
        <f t="shared" si="53"/>
        <v>4.4488819016194796</v>
      </c>
      <c r="E183" s="9">
        <f t="shared" si="53"/>
        <v>13.135607265999328</v>
      </c>
      <c r="F183" s="9">
        <f t="shared" si="44"/>
        <v>17.894557345857343</v>
      </c>
      <c r="G183" s="10">
        <f t="shared" si="54"/>
        <v>8.6666666666666607</v>
      </c>
      <c r="H183" s="5">
        <f t="shared" si="54"/>
        <v>7.5</v>
      </c>
      <c r="I183">
        <f t="shared" si="46"/>
        <v>6.8761902450268293</v>
      </c>
      <c r="J183">
        <f t="shared" si="47"/>
        <v>3.94264752775709</v>
      </c>
      <c r="K183">
        <f t="shared" si="47"/>
        <v>-5.6336065497754664</v>
      </c>
      <c r="L183">
        <f t="shared" si="48"/>
        <v>-0.80096403276026473</v>
      </c>
      <c r="M183">
        <f t="shared" si="49"/>
        <v>-31.029511128163215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1.5434060873937971</v>
      </c>
      <c r="B184">
        <f t="shared" si="41"/>
        <v>1.5434060873937971</v>
      </c>
      <c r="C184" s="9">
        <f t="shared" si="42"/>
        <v>0.82500000000000062</v>
      </c>
      <c r="D184" s="9">
        <f t="shared" si="53"/>
        <v>4.4725233694334321</v>
      </c>
      <c r="E184" s="9">
        <f t="shared" si="53"/>
        <v>13.101247095500367</v>
      </c>
      <c r="F184" s="9">
        <f t="shared" si="44"/>
        <v>17.931771283262588</v>
      </c>
      <c r="G184" s="10">
        <f t="shared" si="54"/>
        <v>8.6666666666666607</v>
      </c>
      <c r="H184" s="5">
        <f t="shared" si="54"/>
        <v>7.5</v>
      </c>
      <c r="I184">
        <f t="shared" si="46"/>
        <v>7.0268398971889896</v>
      </c>
      <c r="J184">
        <f t="shared" si="47"/>
        <v>3.9378417435605284</v>
      </c>
      <c r="K184">
        <f t="shared" si="47"/>
        <v>-5.8197836165444459</v>
      </c>
      <c r="L184">
        <f t="shared" si="48"/>
        <v>-0.81751455706443099</v>
      </c>
      <c r="M184">
        <f t="shared" si="49"/>
        <v>-30.965785415635246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1.5197937521944613</v>
      </c>
      <c r="B185">
        <f t="shared" si="41"/>
        <v>1.5197937521944613</v>
      </c>
      <c r="C185" s="9">
        <f t="shared" si="42"/>
        <v>0.83000000000000063</v>
      </c>
      <c r="D185" s="9">
        <f t="shared" si="53"/>
        <v>4.4961357046327679</v>
      </c>
      <c r="E185" s="9">
        <f t="shared" si="53"/>
        <v>13.065771009663619</v>
      </c>
      <c r="F185" s="9">
        <f t="shared" si="44"/>
        <v>17.968426940734162</v>
      </c>
      <c r="G185" s="10">
        <f t="shared" si="54"/>
        <v>8.6666666666666607</v>
      </c>
      <c r="H185" s="5">
        <f t="shared" si="54"/>
        <v>7.5</v>
      </c>
      <c r="I185">
        <f t="shared" si="46"/>
        <v>7.1787855385182171</v>
      </c>
      <c r="J185">
        <f t="shared" si="47"/>
        <v>3.9329366562181418</v>
      </c>
      <c r="K185">
        <f t="shared" si="47"/>
        <v>-6.0055783290382569</v>
      </c>
      <c r="L185">
        <f t="shared" si="48"/>
        <v>-0.83415183348014355</v>
      </c>
      <c r="M185">
        <f t="shared" si="49"/>
        <v>-30.900253532114345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1.4962111469901549</v>
      </c>
      <c r="B186">
        <f t="shared" si="41"/>
        <v>1.4962111469901549</v>
      </c>
      <c r="C186" s="9">
        <f t="shared" si="42"/>
        <v>0.83500000000000063</v>
      </c>
      <c r="D186" s="9">
        <f t="shared" si="53"/>
        <v>4.5197183098370743</v>
      </c>
      <c r="E186" s="9">
        <f t="shared" si="53"/>
        <v>13.029181335125811</v>
      </c>
      <c r="F186" s="9">
        <f t="shared" si="44"/>
        <v>18.004525305812418</v>
      </c>
      <c r="G186" s="10">
        <f t="shared" si="54"/>
        <v>8.6666666666666607</v>
      </c>
      <c r="H186" s="5">
        <f t="shared" si="54"/>
        <v>7.5</v>
      </c>
      <c r="I186">
        <f t="shared" si="46"/>
        <v>7.3319082987344482</v>
      </c>
      <c r="J186">
        <f t="shared" si="47"/>
        <v>3.9279317452172609</v>
      </c>
      <c r="K186">
        <f t="shared" si="47"/>
        <v>-6.190979850230943</v>
      </c>
      <c r="L186">
        <f t="shared" si="48"/>
        <v>-0.85086005368268458</v>
      </c>
      <c r="M186">
        <f t="shared" si="49"/>
        <v>-30.832923375099391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1.4726588719998173</v>
      </c>
      <c r="B187">
        <f t="shared" si="41"/>
        <v>1.4726588719998173</v>
      </c>
      <c r="C187" s="9">
        <f t="shared" si="42"/>
        <v>0.84000000000000064</v>
      </c>
      <c r="D187" s="9">
        <f t="shared" si="53"/>
        <v>4.543270584827412</v>
      </c>
      <c r="E187" s="9">
        <f t="shared" si="53"/>
        <v>12.991480463403674</v>
      </c>
      <c r="F187" s="9">
        <f t="shared" si="44"/>
        <v>18.040067411140519</v>
      </c>
      <c r="G187" s="10">
        <f t="shared" si="54"/>
        <v>8.6666666666666607</v>
      </c>
      <c r="H187" s="5">
        <f t="shared" si="54"/>
        <v>7.5</v>
      </c>
      <c r="I187">
        <f t="shared" si="46"/>
        <v>7.4860975213452869</v>
      </c>
      <c r="J187">
        <f t="shared" si="47"/>
        <v>3.9228265848951649</v>
      </c>
      <c r="K187">
        <f t="shared" si="47"/>
        <v>-6.3759773904815393</v>
      </c>
      <c r="L187">
        <f t="shared" si="48"/>
        <v>-0.86762442168621212</v>
      </c>
      <c r="M187">
        <f t="shared" si="49"/>
        <v>-30.763804168911854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1.4491375297300371</v>
      </c>
      <c r="B188">
        <f t="shared" si="41"/>
        <v>1.4491375297300371</v>
      </c>
      <c r="C188" s="9">
        <f t="shared" si="42"/>
        <v>0.84500000000000064</v>
      </c>
      <c r="D188" s="9">
        <f t="shared" si="53"/>
        <v>4.5667919270971922</v>
      </c>
      <c r="E188" s="9">
        <f t="shared" si="53"/>
        <v>12.952670850585744</v>
      </c>
      <c r="F188" s="9">
        <f t="shared" si="44"/>
        <v>18.075054335419807</v>
      </c>
      <c r="G188" s="10">
        <f t="shared" si="54"/>
        <v>8.6666666666666607</v>
      </c>
      <c r="H188" s="5">
        <f t="shared" si="54"/>
        <v>7.5</v>
      </c>
      <c r="I188">
        <f t="shared" si="46"/>
        <v>7.6412501185557327</v>
      </c>
      <c r="J188">
        <f t="shared" si="47"/>
        <v>3.9176208383650475</v>
      </c>
      <c r="K188">
        <f t="shared" si="47"/>
        <v>-6.5605602154950109</v>
      </c>
      <c r="L188">
        <f t="shared" si="48"/>
        <v>-0.88443107700703683</v>
      </c>
      <c r="M188">
        <f t="shared" si="49"/>
        <v>-30.692906352463325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1.4256477244592327</v>
      </c>
      <c r="B189">
        <f t="shared" si="41"/>
        <v>1.4256477244592327</v>
      </c>
      <c r="C189" s="9">
        <f t="shared" si="42"/>
        <v>0.85000000000000064</v>
      </c>
      <c r="D189" s="9">
        <f t="shared" si="53"/>
        <v>4.5902817323679965</v>
      </c>
      <c r="E189" s="9">
        <f t="shared" si="53"/>
        <v>12.91275501697843</v>
      </c>
      <c r="F189" s="9">
        <f t="shared" si="44"/>
        <v>18.109487204238238</v>
      </c>
      <c r="G189" s="10">
        <f t="shared" si="54"/>
        <v>8.6666666666666607</v>
      </c>
      <c r="H189" s="5">
        <f t="shared" si="54"/>
        <v>7.5</v>
      </c>
      <c r="I189">
        <f t="shared" si="46"/>
        <v>7.7972699730456254</v>
      </c>
      <c r="J189">
        <f t="shared" si="47"/>
        <v>3.9123142519030054</v>
      </c>
      <c r="K189">
        <f t="shared" si="47"/>
        <v>-6.7447176536097908</v>
      </c>
      <c r="L189">
        <f t="shared" si="48"/>
        <v>-0.90126702349332799</v>
      </c>
      <c r="M189">
        <f t="shared" si="49"/>
        <v>-30.620241479447877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1.4021900617542373</v>
      </c>
      <c r="B190">
        <f t="shared" si="41"/>
        <v>1.4021900617542373</v>
      </c>
      <c r="C190" s="9">
        <f t="shared" si="42"/>
        <v>0.85500000000000065</v>
      </c>
      <c r="D190" s="9">
        <f t="shared" si="53"/>
        <v>4.6137393950729919</v>
      </c>
      <c r="E190" s="9">
        <f t="shared" si="53"/>
        <v>12.871735546710141</v>
      </c>
      <c r="F190" s="9">
        <f t="shared" si="44"/>
        <v>18.143367190781419</v>
      </c>
      <c r="G190" s="10">
        <f t="shared" si="54"/>
        <v>8.6666666666666607</v>
      </c>
      <c r="H190" s="5">
        <f t="shared" si="54"/>
        <v>7.5</v>
      </c>
      <c r="I190">
        <f t="shared" si="46"/>
        <v>7.9540673851067236</v>
      </c>
      <c r="J190">
        <f t="shared" si="47"/>
        <v>3.9069066497620453</v>
      </c>
      <c r="K190">
        <f t="shared" si="47"/>
        <v>-6.928439102486478</v>
      </c>
      <c r="L190">
        <f t="shared" si="48"/>
        <v>-0.91812006362633747</v>
      </c>
      <c r="M190">
        <f t="shared" si="49"/>
        <v>-30.545822129409331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1.3787651480168099</v>
      </c>
      <c r="B191">
        <f t="shared" si="41"/>
        <v>1.3787651480168099</v>
      </c>
      <c r="C191" s="9">
        <f t="shared" si="42"/>
        <v>0.86000000000000065</v>
      </c>
      <c r="D191" s="9">
        <f t="shared" si="53"/>
        <v>4.6371643088104193</v>
      </c>
      <c r="E191" s="9">
        <f t="shared" si="53"/>
        <v>12.829615087296894</v>
      </c>
      <c r="F191" s="9">
        <f t="shared" si="44"/>
        <v>18.17669551643483</v>
      </c>
      <c r="G191" s="10">
        <f t="shared" si="54"/>
        <v>8.6666666666666607</v>
      </c>
      <c r="H191" s="5">
        <f t="shared" si="54"/>
        <v>7.5</v>
      </c>
      <c r="I191">
        <f t="shared" si="46"/>
        <v>8.1115585631078684</v>
      </c>
      <c r="J191">
        <f t="shared" si="47"/>
        <v>3.9013979293802872</v>
      </c>
      <c r="K191">
        <f t="shared" si="47"/>
        <v>-7.111714035262934</v>
      </c>
      <c r="L191">
        <f t="shared" si="48"/>
        <v>-0.93497873803772846</v>
      </c>
      <c r="M191">
        <f t="shared" si="49"/>
        <v>-30.469661828315076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1.3553735900578125</v>
      </c>
      <c r="B192">
        <f t="shared" si="41"/>
        <v>1.3553735900578125</v>
      </c>
      <c r="C192" s="9">
        <f t="shared" si="42"/>
        <v>0.86500000000000066</v>
      </c>
      <c r="D192" s="9">
        <f t="shared" si="53"/>
        <v>4.6605558667694167</v>
      </c>
      <c r="E192" s="9">
        <f t="shared" si="53"/>
        <v>12.786396349172406</v>
      </c>
      <c r="F192" s="9">
        <f t="shared" si="44"/>
        <v>18.209473451285167</v>
      </c>
      <c r="G192" s="10">
        <f t="shared" si="54"/>
        <v>8.6666666666666607</v>
      </c>
      <c r="H192" s="5">
        <f t="shared" si="54"/>
        <v>7.5</v>
      </c>
      <c r="I192">
        <f t="shared" si="46"/>
        <v>8.2696651549289086</v>
      </c>
      <c r="J192">
        <f t="shared" si="47"/>
        <v>3.8957880569520609</v>
      </c>
      <c r="K192">
        <f t="shared" si="47"/>
        <v>-7.2945320062328243</v>
      </c>
      <c r="L192">
        <f t="shared" si="48"/>
        <v>-0.95183226995022696</v>
      </c>
      <c r="M192">
        <f t="shared" si="49"/>
        <v>-30.391774977433119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1.3320159946969596</v>
      </c>
      <c r="B193">
        <f t="shared" si="41"/>
        <v>1.3320159946969596</v>
      </c>
      <c r="C193" s="9">
        <f t="shared" si="42"/>
        <v>0.87000000000000066</v>
      </c>
      <c r="D193" s="9">
        <f t="shared" si="53"/>
        <v>4.6839134621302696</v>
      </c>
      <c r="E193" s="9">
        <f t="shared" si="53"/>
        <v>12.742082105185416</v>
      </c>
      <c r="F193" s="9">
        <f t="shared" si="44"/>
        <v>18.241702314528105</v>
      </c>
      <c r="G193" s="10">
        <f t="shared" si="54"/>
        <v>8.6666666666666607</v>
      </c>
      <c r="H193" s="5">
        <f t="shared" si="54"/>
        <v>7.5</v>
      </c>
      <c r="I193">
        <f t="shared" si="46"/>
        <v>8.4283138178235255</v>
      </c>
      <c r="J193">
        <f t="shared" si="47"/>
        <v>3.8900770633323596</v>
      </c>
      <c r="K193">
        <f t="shared" si="47"/>
        <v>-7.4768826560974233</v>
      </c>
      <c r="L193">
        <f t="shared" si="48"/>
        <v>-0.96867051422883266</v>
      </c>
      <c r="M193">
        <f t="shared" si="49"/>
        <v>-30.31217678945767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1.3086929683862216</v>
      </c>
      <c r="B194">
        <f t="shared" si="41"/>
        <v>1.3086929683862216</v>
      </c>
      <c r="C194" s="9">
        <f t="shared" si="42"/>
        <v>0.87500000000000067</v>
      </c>
      <c r="D194" s="9">
        <f t="shared" si="53"/>
        <v>4.7072364884410076</v>
      </c>
      <c r="E194" s="9">
        <f t="shared" si="53"/>
        <v>12.696675190066621</v>
      </c>
      <c r="F194" s="9">
        <f t="shared" si="44"/>
        <v>18.273383474789174</v>
      </c>
      <c r="G194" s="10">
        <f t="shared" si="54"/>
        <v>8.6666666666666607</v>
      </c>
      <c r="H194" s="5">
        <f t="shared" si="54"/>
        <v>7.5</v>
      </c>
      <c r="I194">
        <f t="shared" si="46"/>
        <v>8.5874358240993569</v>
      </c>
      <c r="J194">
        <f t="shared" si="47"/>
        <v>3.8842650402469867</v>
      </c>
      <c r="K194">
        <f t="shared" si="47"/>
        <v>-7.6587557168341691</v>
      </c>
      <c r="L194">
        <f t="shared" si="48"/>
        <v>-0.98548391072262775</v>
      </c>
      <c r="M194">
        <f t="shared" si="49"/>
        <v>-30.230883230961219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1.2854051168551326</v>
      </c>
      <c r="B195">
        <f t="shared" si="41"/>
        <v>1.2854051168551326</v>
      </c>
      <c r="C195" s="9">
        <f t="shared" si="42"/>
        <v>0.88000000000000067</v>
      </c>
      <c r="D195" s="9">
        <f t="shared" si="53"/>
        <v>4.7305243399720966</v>
      </c>
      <c r="E195" s="9">
        <f t="shared" si="53"/>
        <v>12.650178499867458</v>
      </c>
      <c r="F195" s="9">
        <f t="shared" si="44"/>
        <v>18.304518350363825</v>
      </c>
      <c r="G195" s="10">
        <f t="shared" si="54"/>
        <v>8.6666666666666607</v>
      </c>
      <c r="H195" s="5">
        <f t="shared" si="54"/>
        <v>7.5</v>
      </c>
      <c r="I195">
        <f t="shared" si="46"/>
        <v>8.746966700010967</v>
      </c>
      <c r="J195">
        <f t="shared" si="47"/>
        <v>3.878352136782651</v>
      </c>
      <c r="K195">
        <f t="shared" si="47"/>
        <v>-7.8401410162199365</v>
      </c>
      <c r="L195">
        <f t="shared" si="48"/>
        <v>-1.0022634415792753</v>
      </c>
      <c r="M195">
        <f t="shared" si="49"/>
        <v>-30.147910970368443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1.2621530447763849</v>
      </c>
      <c r="B196">
        <f t="shared" si="41"/>
        <v>1.2621530447763849</v>
      </c>
      <c r="C196" s="9">
        <f t="shared" si="42"/>
        <v>0.88500000000000068</v>
      </c>
      <c r="D196" s="9">
        <f t="shared" si="53"/>
        <v>4.7537764120508443</v>
      </c>
      <c r="E196" s="9">
        <f t="shared" si="53"/>
        <v>12.602594991372671</v>
      </c>
      <c r="F196" s="9">
        <f t="shared" si="44"/>
        <v>18.33510840938245</v>
      </c>
      <c r="G196" s="10">
        <f t="shared" si="54"/>
        <v>8.6666666666666607</v>
      </c>
      <c r="H196" s="5">
        <f t="shared" si="54"/>
        <v>7.5</v>
      </c>
      <c r="I196">
        <f t="shared" si="46"/>
        <v>8.9068458953238281</v>
      </c>
      <c r="J196">
        <f t="shared" si="47"/>
        <v>3.8723385561331756</v>
      </c>
      <c r="K196">
        <f t="shared" si="47"/>
        <v>-8.0210284820421478</v>
      </c>
      <c r="L196">
        <f t="shared" si="48"/>
        <v>-1.0190005922228127</v>
      </c>
      <c r="M196">
        <f t="shared" si="49"/>
        <v>-30.06327733075106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1.2389373554502461</v>
      </c>
      <c r="B197">
        <f t="shared" si="41"/>
        <v>1.2389373554502461</v>
      </c>
      <c r="C197" s="9">
        <f t="shared" si="42"/>
        <v>0.89000000000000068</v>
      </c>
      <c r="D197" s="9">
        <f t="shared" ref="D197:E212" si="55">D196+$C$7*(J196+J197)/2</f>
        <v>4.7769921013769832</v>
      </c>
      <c r="E197" s="9">
        <f t="shared" si="55"/>
        <v>12.553927681488464</v>
      </c>
      <c r="F197" s="9">
        <f t="shared" si="44"/>
        <v>18.365155169905343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9.0670164811079683</v>
      </c>
      <c r="J197">
        <f t="shared" si="47"/>
        <v>3.8662245525798387</v>
      </c>
      <c r="K197">
        <f t="shared" si="47"/>
        <v>-8.2014081460266546</v>
      </c>
      <c r="L197">
        <f t="shared" si="48"/>
        <v>-1.0356873156982345</v>
      </c>
      <c r="M197">
        <f t="shared" si="49"/>
        <v>-29.977000246833548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1.2157586505064497</v>
      </c>
      <c r="B198">
        <f t="shared" si="41"/>
        <v>1.2157586505064497</v>
      </c>
      <c r="C198" s="9">
        <f t="shared" si="42"/>
        <v>0.89500000000000068</v>
      </c>
      <c r="D198" s="9">
        <f t="shared" si="55"/>
        <v>4.8001708063207795</v>
      </c>
      <c r="E198" s="9">
        <f t="shared" si="55"/>
        <v>12.504179646607861</v>
      </c>
      <c r="F198" s="9">
        <f t="shared" si="44"/>
        <v>18.394660199952561</v>
      </c>
      <c r="G198" s="10">
        <f t="shared" si="56"/>
        <v>8.6666666666666607</v>
      </c>
      <c r="H198" s="5">
        <f t="shared" si="56"/>
        <v>7.5</v>
      </c>
      <c r="I198">
        <f t="shared" si="46"/>
        <v>9.2274248734446491</v>
      </c>
      <c r="J198">
        <f t="shared" si="47"/>
        <v>3.8600104286856491</v>
      </c>
      <c r="K198">
        <f t="shared" si="47"/>
        <v>-8.3812701475076565</v>
      </c>
      <c r="L198">
        <f t="shared" si="48"/>
        <v>-1.0523160001020346</v>
      </c>
      <c r="M198">
        <f t="shared" si="49"/>
        <v>-29.889098225679401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1.1926175296223374</v>
      </c>
      <c r="B199">
        <f t="shared" si="41"/>
        <v>1.1926175296223374</v>
      </c>
      <c r="C199" s="9">
        <f t="shared" si="42"/>
        <v>0.90000000000000069</v>
      </c>
      <c r="D199" s="9">
        <f t="shared" si="55"/>
        <v>4.8233119272048919</v>
      </c>
      <c r="E199" s="9">
        <f t="shared" si="55"/>
        <v>12.453354021954754</v>
      </c>
      <c r="F199" s="9">
        <f t="shared" si="44"/>
        <v>18.423625117472852</v>
      </c>
      <c r="G199" s="10">
        <f t="shared" si="56"/>
        <v>8.6666666666666607</v>
      </c>
      <c r="H199" s="5">
        <f t="shared" si="56"/>
        <v>7.5</v>
      </c>
      <c r="I199">
        <f t="shared" si="46"/>
        <v>9.3880205808683765</v>
      </c>
      <c r="J199">
        <f t="shared" si="47"/>
        <v>3.8536965326850368</v>
      </c>
      <c r="K199">
        <f t="shared" si="47"/>
        <v>-8.5606047368617322</v>
      </c>
      <c r="L199">
        <f t="shared" si="48"/>
        <v>-1.0688794388351186</v>
      </c>
      <c r="M199">
        <f t="shared" si="49"/>
        <v>-29.799590310597019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1.1695145902561261</v>
      </c>
      <c r="B200">
        <f t="shared" si="41"/>
        <v>1.1695145902561261</v>
      </c>
      <c r="C200" s="9">
        <f t="shared" si="42"/>
        <v>0.90500000000000069</v>
      </c>
      <c r="D200" s="9">
        <f t="shared" si="55"/>
        <v>4.8464148665711031</v>
      </c>
      <c r="E200" s="9">
        <f t="shared" si="55"/>
        <v>12.401454000907993</v>
      </c>
      <c r="F200" s="9">
        <f t="shared" si="44"/>
        <v>18.45205159025587</v>
      </c>
      <c r="G200" s="10">
        <f t="shared" si="56"/>
        <v>8.6666666666666607</v>
      </c>
      <c r="H200" s="5">
        <f t="shared" si="56"/>
        <v>7.5</v>
      </c>
      <c r="I200">
        <f t="shared" si="46"/>
        <v>9.5487559735123355</v>
      </c>
      <c r="J200">
        <f t="shared" si="47"/>
        <v>3.8472832560520263</v>
      </c>
      <c r="K200">
        <f t="shared" si="47"/>
        <v>-8.7394022787253149</v>
      </c>
      <c r="L200">
        <f t="shared" si="48"/>
        <v>-1.0853708034324798</v>
      </c>
      <c r="M200">
        <f t="shared" si="49"/>
        <v>-29.708496047864827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1.1464504273942762</v>
      </c>
      <c r="B201">
        <f t="shared" si="41"/>
        <v>1.1464504273942762</v>
      </c>
      <c r="C201" s="9">
        <f t="shared" si="42"/>
        <v>0.9100000000000007</v>
      </c>
      <c r="D201" s="9">
        <f t="shared" si="55"/>
        <v>4.8694790294329531</v>
      </c>
      <c r="E201" s="9">
        <f t="shared" si="55"/>
        <v>12.348482834306779</v>
      </c>
      <c r="F201" s="9">
        <f t="shared" si="44"/>
        <v>18.479941335791249</v>
      </c>
      <c r="G201" s="10">
        <f t="shared" si="56"/>
        <v>8.6666666666666607</v>
      </c>
      <c r="H201" s="5">
        <f t="shared" si="56"/>
        <v>7.5</v>
      </c>
      <c r="I201">
        <f t="shared" si="46"/>
        <v>9.7095860720723639</v>
      </c>
      <c r="J201">
        <f t="shared" si="47"/>
        <v>3.8407710312314314</v>
      </c>
      <c r="K201">
        <f t="shared" si="47"/>
        <v>-8.9176532550125032</v>
      </c>
      <c r="L201">
        <f t="shared" si="48"/>
        <v>-1.1017836187420837</v>
      </c>
      <c r="M201">
        <f t="shared" si="49"/>
        <v>-29.615835455928078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1.1234256333120252</v>
      </c>
      <c r="B202">
        <f t="shared" si="41"/>
        <v>1.1234256333120252</v>
      </c>
      <c r="C202" s="9">
        <f t="shared" si="42"/>
        <v>0.9150000000000007</v>
      </c>
      <c r="D202" s="9">
        <f t="shared" si="55"/>
        <v>4.8925038235152041</v>
      </c>
      <c r="E202" s="9">
        <f t="shared" si="55"/>
        <v>12.294443829738498</v>
      </c>
      <c r="F202" s="9">
        <f t="shared" si="44"/>
        <v>18.507296121078014</v>
      </c>
      <c r="G202" s="10">
        <f t="shared" si="56"/>
        <v>8.6666666666666607</v>
      </c>
      <c r="H202" s="5">
        <f t="shared" si="56"/>
        <v>7.5</v>
      </c>
      <c r="I202">
        <f t="shared" si="46"/>
        <v>9.8704683548494767</v>
      </c>
      <c r="J202">
        <f t="shared" si="47"/>
        <v>3.834160329518979</v>
      </c>
      <c r="K202">
        <f t="shared" si="47"/>
        <v>-9.0953482677480721</v>
      </c>
      <c r="L202">
        <f t="shared" si="48"/>
        <v>-1.118111740243114</v>
      </c>
      <c r="M202">
        <f t="shared" si="49"/>
        <v>-29.521628996765287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1.100440797346236</v>
      </c>
      <c r="B203">
        <f t="shared" si="41"/>
        <v>1.100440797346236</v>
      </c>
      <c r="C203" s="9">
        <f t="shared" si="42"/>
        <v>0.92000000000000071</v>
      </c>
      <c r="D203" s="9">
        <f t="shared" si="55"/>
        <v>4.9154886594809932</v>
      </c>
      <c r="E203" s="9">
        <f t="shared" si="55"/>
        <v>12.239340350810068</v>
      </c>
      <c r="F203" s="9">
        <f t="shared" si="44"/>
        <v>18.534117762387559</v>
      </c>
      <c r="G203" s="10">
        <f t="shared" si="56"/>
        <v>8.6666666666666607</v>
      </c>
      <c r="H203" s="5">
        <f t="shared" si="56"/>
        <v>7.5</v>
      </c>
      <c r="I203">
        <f t="shared" si="46"/>
        <v>10.031362581270578</v>
      </c>
      <c r="J203">
        <f t="shared" si="47"/>
        <v>3.8274516590775205</v>
      </c>
      <c r="K203">
        <f t="shared" si="47"/>
        <v>-9.2724780417286645</v>
      </c>
      <c r="L203">
        <f t="shared" si="48"/>
        <v>-1.1343493333107744</v>
      </c>
      <c r="M203">
        <f t="shared" si="49"/>
        <v>-29.425897549162315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1.0774965056797701</v>
      </c>
      <c r="B204">
        <f t="shared" si="41"/>
        <v>1.0774965056797701</v>
      </c>
      <c r="C204" s="9">
        <f t="shared" si="42"/>
        <v>0.92500000000000071</v>
      </c>
      <c r="D204" s="9">
        <f t="shared" si="55"/>
        <v>4.9384329511474592</v>
      </c>
      <c r="E204" s="9">
        <f t="shared" si="55"/>
        <v>12.183175816403811</v>
      </c>
      <c r="F204" s="9">
        <f t="shared" si="44"/>
        <v>18.56040812498302</v>
      </c>
      <c r="G204" s="10">
        <f t="shared" si="56"/>
        <v>8.6666666666666607</v>
      </c>
      <c r="H204" s="5">
        <f t="shared" si="56"/>
        <v>7.5</v>
      </c>
      <c r="I204">
        <f t="shared" si="46"/>
        <v>10.192230630420166</v>
      </c>
      <c r="J204">
        <f t="shared" si="47"/>
        <v>3.8206455630776559</v>
      </c>
      <c r="K204">
        <f t="shared" si="47"/>
        <v>-9.4490334270236378</v>
      </c>
      <c r="L204">
        <f t="shared" si="48"/>
        <v>-1.150490854251045</v>
      </c>
      <c r="M204">
        <f t="shared" si="49"/>
        <v>-29.328662383666352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1.0545933411366804</v>
      </c>
      <c r="B205">
        <f t="shared" si="41"/>
        <v>1.0545933411366804</v>
      </c>
      <c r="C205" s="9">
        <f t="shared" si="42"/>
        <v>0.93000000000000071</v>
      </c>
      <c r="D205" s="9">
        <f t="shared" si="55"/>
        <v>4.9613361156905489</v>
      </c>
      <c r="E205" s="9">
        <f t="shared" si="55"/>
        <v>12.125953699918762</v>
      </c>
      <c r="F205" s="9">
        <f t="shared" si="44"/>
        <v>18.586169122797834</v>
      </c>
      <c r="G205" s="10">
        <f t="shared" si="56"/>
        <v>8.6666666666666607</v>
      </c>
      <c r="H205" s="5">
        <f t="shared" si="56"/>
        <v>7.5</v>
      </c>
      <c r="I205">
        <f t="shared" si="46"/>
        <v>10.353036353241119</v>
      </c>
      <c r="J205">
        <f t="shared" si="47"/>
        <v>3.8137426179521494</v>
      </c>
      <c r="K205">
        <f t="shared" si="47"/>
        <v>-9.6250054013256356</v>
      </c>
      <c r="L205">
        <f t="shared" si="48"/>
        <v>-1.1665310329440239</v>
      </c>
      <c r="M205">
        <f t="shared" si="49"/>
        <v>-29.229945139022206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1.0317318829875601</v>
      </c>
      <c r="B206">
        <f t="shared" si="41"/>
        <v>1.0317318829875601</v>
      </c>
      <c r="C206" s="9">
        <f t="shared" si="42"/>
        <v>0.93500000000000072</v>
      </c>
      <c r="D206" s="9">
        <f t="shared" si="55"/>
        <v>4.9841975738396691</v>
      </c>
      <c r="E206" s="9">
        <f t="shared" si="55"/>
        <v>12.067677528498306</v>
      </c>
      <c r="F206" s="9">
        <f t="shared" si="44"/>
        <v>18.611402718076064</v>
      </c>
      <c r="G206" s="10">
        <f t="shared" si="56"/>
        <v>8.6666666666666607</v>
      </c>
      <c r="H206" s="5">
        <f t="shared" si="56"/>
        <v>7.5</v>
      </c>
      <c r="I206">
        <f t="shared" si="46"/>
        <v>10.513745437179747</v>
      </c>
      <c r="J206">
        <f t="shared" si="47"/>
        <v>3.8067434317544855</v>
      </c>
      <c r="K206">
        <f t="shared" si="47"/>
        <v>-9.8003850721597683</v>
      </c>
      <c r="L206">
        <f t="shared" si="48"/>
        <v>-1.1824648569486791</v>
      </c>
      <c r="M206">
        <f t="shared" si="49"/>
        <v>-29.129767799919126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1.0089127067644581</v>
      </c>
      <c r="B207">
        <f t="shared" si="41"/>
        <v>1.0089127067644581</v>
      </c>
      <c r="C207" s="9">
        <f t="shared" si="42"/>
        <v>0.94000000000000072</v>
      </c>
      <c r="D207" s="9">
        <f t="shared" si="55"/>
        <v>5.0070167500627711</v>
      </c>
      <c r="E207" s="9">
        <f t="shared" si="55"/>
        <v>12.008350882244949</v>
      </c>
      <c r="F207" s="9">
        <f t="shared" si="44"/>
        <v>18.63611092097668</v>
      </c>
      <c r="G207" s="10">
        <f t="shared" si="56"/>
        <v>8.6666666666666607</v>
      </c>
      <c r="H207" s="5">
        <f t="shared" si="56"/>
        <v>7.5</v>
      </c>
      <c r="I207">
        <f t="shared" si="46"/>
        <v>10.67432528215895</v>
      </c>
      <c r="J207">
        <f t="shared" si="47"/>
        <v>3.7996486426127936</v>
      </c>
      <c r="K207">
        <f t="shared" si="47"/>
        <v>-9.9751636789592837</v>
      </c>
      <c r="L207">
        <f t="shared" si="48"/>
        <v>-1.1982875569350229</v>
      </c>
      <c r="M207">
        <f t="shared" si="49"/>
        <v>-29.028152675899094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0.98613638408480586</v>
      </c>
      <c r="B208">
        <f t="shared" si="41"/>
        <v>0.98613638408480586</v>
      </c>
      <c r="C208" s="9">
        <f t="shared" si="42"/>
        <v>0.94500000000000073</v>
      </c>
      <c r="D208" s="9">
        <f t="shared" si="55"/>
        <v>5.0297930727424234</v>
      </c>
      <c r="E208" s="9">
        <f t="shared" si="55"/>
        <v>11.947977393423027</v>
      </c>
      <c r="F208" s="9">
        <f t="shared" si="44"/>
        <v>18.660295789144236</v>
      </c>
      <c r="G208" s="10">
        <f t="shared" si="56"/>
        <v>8.6666666666666607</v>
      </c>
      <c r="H208" s="5">
        <f t="shared" si="56"/>
        <v>7.5</v>
      </c>
      <c r="I208">
        <f t="shared" si="46"/>
        <v>10.834744886863609</v>
      </c>
      <c r="J208">
        <f t="shared" si="47"/>
        <v>3.7924589172711833</v>
      </c>
      <c r="K208">
        <f t="shared" si="47"/>
        <v>-10.149332595014679</v>
      </c>
      <c r="L208">
        <f t="shared" si="48"/>
        <v>-1.2139945933218539</v>
      </c>
      <c r="M208">
        <f t="shared" si="49"/>
        <v>-28.925122381296969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0.96340348248385865</v>
      </c>
      <c r="B209">
        <f t="shared" si="41"/>
        <v>0.96340348248385865</v>
      </c>
      <c r="C209" s="9">
        <f t="shared" si="42"/>
        <v>0.95000000000000073</v>
      </c>
      <c r="D209" s="9">
        <f t="shared" si="55"/>
        <v>5.0525259743433706</v>
      </c>
      <c r="E209" s="9">
        <f t="shared" si="55"/>
        <v>11.886560745650076</v>
      </c>
      <c r="F209" s="9">
        <f t="shared" si="44"/>
        <v>18.683959427247785</v>
      </c>
      <c r="G209" s="10">
        <f t="shared" si="56"/>
        <v>8.6666666666666607</v>
      </c>
      <c r="H209" s="5">
        <f t="shared" si="56"/>
        <v>7.5</v>
      </c>
      <c r="I209">
        <f t="shared" si="46"/>
        <v>10.994974744414478</v>
      </c>
      <c r="J209">
        <f t="shared" si="47"/>
        <v>3.7851749497112523</v>
      </c>
      <c r="K209">
        <f t="shared" si="47"/>
        <v>-10.32288332930246</v>
      </c>
      <c r="L209">
        <f t="shared" si="48"/>
        <v>-1.229581644009361</v>
      </c>
      <c r="M209">
        <f t="shared" si="49"/>
        <v>-28.820699816099964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0.94071456525518293</v>
      </c>
      <c r="B210">
        <f t="shared" si="41"/>
        <v>0.94071456525518293</v>
      </c>
      <c r="C210" s="9">
        <f t="shared" si="42"/>
        <v>0.95500000000000074</v>
      </c>
      <c r="D210" s="9">
        <f t="shared" si="55"/>
        <v>5.0752148915720463</v>
      </c>
      <c r="E210" s="9">
        <f t="shared" si="55"/>
        <v>11.824104673077571</v>
      </c>
      <c r="F210" s="9">
        <f t="shared" si="44"/>
        <v>18.707103986490083</v>
      </c>
      <c r="G210" s="10">
        <f t="shared" si="56"/>
        <v>8.6666666666666607</v>
      </c>
      <c r="H210" s="5">
        <f t="shared" si="56"/>
        <v>7.5</v>
      </c>
      <c r="I210">
        <f t="shared" si="46"/>
        <v>11.15498674659132</v>
      </c>
      <c r="J210">
        <f t="shared" si="47"/>
        <v>3.7777974598471964</v>
      </c>
      <c r="K210">
        <f t="shared" si="47"/>
        <v>-10.495807528199061</v>
      </c>
      <c r="L210">
        <f t="shared" si="48"/>
        <v>-1.2450445931061023</v>
      </c>
      <c r="M210">
        <f t="shared" si="49"/>
        <v>-28.714908147628663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0.91807019129877609</v>
      </c>
      <c r="B211">
        <f t="shared" si="41"/>
        <v>0.91807019129877609</v>
      </c>
      <c r="C211" s="9">
        <f t="shared" si="42"/>
        <v>0.96000000000000074</v>
      </c>
      <c r="D211" s="9">
        <f t="shared" si="55"/>
        <v>5.0978592655284531</v>
      </c>
      <c r="E211" s="9">
        <f t="shared" si="55"/>
        <v>11.760612959561719</v>
      </c>
      <c r="F211" s="9">
        <f t="shared" si="44"/>
        <v>18.729731664088824</v>
      </c>
      <c r="G211" s="10">
        <f t="shared" si="56"/>
        <v>8.6666666666666607</v>
      </c>
      <c r="H211" s="5">
        <f t="shared" si="56"/>
        <v>7.5</v>
      </c>
      <c r="I211">
        <f t="shared" si="46"/>
        <v>11.314754095843051</v>
      </c>
      <c r="J211">
        <f t="shared" si="47"/>
        <v>3.7703271922885597</v>
      </c>
      <c r="K211">
        <f t="shared" si="47"/>
        <v>-10.668096977084833</v>
      </c>
      <c r="L211">
        <f t="shared" si="48"/>
        <v>-1.2603795205591681</v>
      </c>
      <c r="M211">
        <f t="shared" si="49"/>
        <v>-28.607770792954611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0.89547091497641507</v>
      </c>
      <c r="B212">
        <f t="shared" si="41"/>
        <v>0.89547091497641507</v>
      </c>
      <c r="C212" s="9">
        <f t="shared" si="42"/>
        <v>0.96500000000000075</v>
      </c>
      <c r="D212" s="9">
        <f t="shared" si="55"/>
        <v>5.1204585418508142</v>
      </c>
      <c r="E212" s="9">
        <f t="shared" si="55"/>
        <v>11.696089437824936</v>
      </c>
      <c r="F212" s="9">
        <f t="shared" si="44"/>
        <v>18.75184470273166</v>
      </c>
      <c r="G212" s="10">
        <f t="shared" si="56"/>
        <v>8.6666666666666607</v>
      </c>
      <c r="H212" s="5">
        <f t="shared" si="56"/>
        <v>7.5</v>
      </c>
      <c r="I212">
        <f t="shared" si="46"/>
        <v>11.474251224393029</v>
      </c>
      <c r="J212">
        <f t="shared" si="47"/>
        <v>3.7627649151652047</v>
      </c>
      <c r="K212">
        <f t="shared" si="47"/>
        <v>-10.83974360184256</v>
      </c>
      <c r="L212">
        <f t="shared" si="48"/>
        <v>-1.275582692604847</v>
      </c>
      <c r="M212">
        <f t="shared" si="49"/>
        <v>-28.499311401980737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0.87291728597389096</v>
      </c>
      <c r="B213">
        <f t="shared" ref="B213:B276" si="60">ABS(D213-$D$11)</f>
        <v>0.87291728597389096</v>
      </c>
      <c r="C213" s="9">
        <f t="shared" ref="C213:C276" si="61">C212+_dt</f>
        <v>0.97000000000000075</v>
      </c>
      <c r="D213" s="9">
        <f t="shared" ref="D213:E228" si="62">D212+$C$7*(J212+J213)/2</f>
        <v>5.1430121708533383</v>
      </c>
      <c r="E213" s="9">
        <f t="shared" si="62"/>
        <v>11.630537988608644</v>
      </c>
      <c r="F213" s="9">
        <f t="shared" ref="F213:F276" si="63">$O$1*D213^2+$O$2*D213+$O$3</f>
        <v>18.773445390006572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11.633453719811465</v>
      </c>
      <c r="J213">
        <f t="shared" ref="J213:K276" si="66">J212+L212*$C$7</f>
        <v>3.7551114190095758</v>
      </c>
      <c r="K213">
        <f t="shared" si="66"/>
        <v>-11.010739470254444</v>
      </c>
      <c r="L213">
        <f t="shared" ref="L213:L276" si="67">-$C$15*I213*J213</f>
        <v>-1.2906505529648091</v>
      </c>
      <c r="M213">
        <f t="shared" ref="M213:M276" si="68">-$C$6-$C$15*I213*K213</f>
        <v>-28.389553841120495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0.8504098491697869</v>
      </c>
      <c r="B214">
        <f t="shared" si="60"/>
        <v>0.8504098491697869</v>
      </c>
      <c r="C214" s="9">
        <f t="shared" si="61"/>
        <v>0.97500000000000075</v>
      </c>
      <c r="D214" s="9">
        <f t="shared" si="62"/>
        <v>5.1655196076574423</v>
      </c>
      <c r="E214" s="9">
        <f t="shared" si="62"/>
        <v>11.563962539817977</v>
      </c>
      <c r="F214" s="9">
        <f t="shared" si="63"/>
        <v>18.794536057809072</v>
      </c>
      <c r="G214" s="10">
        <f t="shared" si="64"/>
        <v>8.6666666666666607</v>
      </c>
      <c r="H214" s="5">
        <f t="shared" si="64"/>
        <v>7.5</v>
      </c>
      <c r="I214">
        <f t="shared" si="65"/>
        <v>11.792338256485012</v>
      </c>
      <c r="J214">
        <f t="shared" si="66"/>
        <v>3.7473675156917867</v>
      </c>
      <c r="K214">
        <f t="shared" si="66"/>
        <v>-11.181076793301168</v>
      </c>
      <c r="L214">
        <f t="shared" si="67"/>
        <v>-1.3055797147198351</v>
      </c>
      <c r="M214">
        <f t="shared" si="68"/>
        <v>-28.278522177520166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0.82794914451050072</v>
      </c>
      <c r="B215">
        <f t="shared" si="60"/>
        <v>0.82794914451050072</v>
      </c>
      <c r="C215" s="9">
        <f t="shared" si="61"/>
        <v>0.98000000000000076</v>
      </c>
      <c r="D215" s="9">
        <f t="shared" si="62"/>
        <v>5.1879803123167285</v>
      </c>
      <c r="E215" s="9">
        <f t="shared" si="62"/>
        <v>11.496367065658974</v>
      </c>
      <c r="F215" s="9">
        <f t="shared" si="63"/>
        <v>18.815119081727723</v>
      </c>
      <c r="G215" s="10">
        <f t="shared" si="64"/>
        <v>8.6666666666666607</v>
      </c>
      <c r="H215" s="5">
        <f t="shared" si="64"/>
        <v>7.5</v>
      </c>
      <c r="I215">
        <f t="shared" si="65"/>
        <v>11.950882532466281</v>
      </c>
      <c r="J215">
        <f t="shared" si="66"/>
        <v>3.7395340374034678</v>
      </c>
      <c r="K215">
        <f t="shared" si="66"/>
        <v>-11.350747926366289</v>
      </c>
      <c r="L215">
        <f t="shared" si="67"/>
        <v>-1.3203669527994766</v>
      </c>
      <c r="M215">
        <f t="shared" si="68"/>
        <v>-28.166240663775984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0.80553570689122989</v>
      </c>
      <c r="B216">
        <f t="shared" si="60"/>
        <v>0.80553570689122989</v>
      </c>
      <c r="C216" s="9">
        <f t="shared" si="61"/>
        <v>0.98500000000000076</v>
      </c>
      <c r="D216" s="9">
        <f t="shared" si="62"/>
        <v>5.2103937499359994</v>
      </c>
      <c r="E216" s="9">
        <f t="shared" si="62"/>
        <v>11.427755585768828</v>
      </c>
      <c r="F216" s="9">
        <f t="shared" si="63"/>
        <v>18.835196880409299</v>
      </c>
      <c r="G216" s="10">
        <f t="shared" si="64"/>
        <v>8.6666666666666607</v>
      </c>
      <c r="H216" s="5">
        <f t="shared" si="64"/>
        <v>7.5</v>
      </c>
      <c r="I216">
        <f t="shared" si="65"/>
        <v>12.109065211233805</v>
      </c>
      <c r="J216">
        <f t="shared" si="66"/>
        <v>3.731611835686671</v>
      </c>
      <c r="K216">
        <f t="shared" si="66"/>
        <v>-11.519745370348945</v>
      </c>
      <c r="L216">
        <f t="shared" si="67"/>
        <v>-1.3350091970317819</v>
      </c>
      <c r="M216">
        <f t="shared" si="68"/>
        <v>-28.052733723104353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0.78317006604265682</v>
      </c>
      <c r="B217">
        <f t="shared" si="60"/>
        <v>0.78317006604265682</v>
      </c>
      <c r="C217" s="9">
        <f t="shared" si="61"/>
        <v>0.99000000000000077</v>
      </c>
      <c r="D217" s="9">
        <f t="shared" si="62"/>
        <v>5.2327593907845724</v>
      </c>
      <c r="E217" s="9">
        <f t="shared" si="62"/>
        <v>11.358132164339718</v>
      </c>
      <c r="F217" s="9">
        <f t="shared" si="63"/>
        <v>18.854771914904859</v>
      </c>
      <c r="G217" s="10">
        <f t="shared" si="64"/>
        <v>8.6666666666666607</v>
      </c>
      <c r="H217" s="5">
        <f t="shared" si="64"/>
        <v>7.5</v>
      </c>
      <c r="I217">
        <f t="shared" si="65"/>
        <v>12.26686586793614</v>
      </c>
      <c r="J217">
        <f t="shared" si="66"/>
        <v>3.7236017805044801</v>
      </c>
      <c r="K217">
        <f t="shared" si="66"/>
        <v>-11.68806177268757</v>
      </c>
      <c r="L217">
        <f t="shared" si="67"/>
        <v>-1.349503525702443</v>
      </c>
      <c r="M217">
        <f t="shared" si="68"/>
        <v>-27.938025934928827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0.76085274642309297</v>
      </c>
      <c r="B218">
        <f t="shared" si="60"/>
        <v>0.76085274642309297</v>
      </c>
      <c r="C218" s="9">
        <f t="shared" si="61"/>
        <v>0.99500000000000077</v>
      </c>
      <c r="D218" s="9">
        <f t="shared" si="62"/>
        <v>5.2550767104041363</v>
      </c>
      <c r="E218" s="9">
        <f t="shared" si="62"/>
        <v>11.287500909236764</v>
      </c>
      <c r="F218" s="9">
        <f t="shared" si="63"/>
        <v>18.87384668799794</v>
      </c>
      <c r="G218" s="10">
        <f t="shared" si="64"/>
        <v>8.6666666666666607</v>
      </c>
      <c r="H218" s="5">
        <f t="shared" si="64"/>
        <v>7.5</v>
      </c>
      <c r="I218">
        <f t="shared" si="65"/>
        <v>12.424264939733087</v>
      </c>
      <c r="J218">
        <f t="shared" si="66"/>
        <v>3.7155047593502655</v>
      </c>
      <c r="K218">
        <f t="shared" si="66"/>
        <v>-11.855689928297144</v>
      </c>
      <c r="L218">
        <f t="shared" si="67"/>
        <v>-1.3638471595774404</v>
      </c>
      <c r="M218">
        <f t="shared" si="68"/>
        <v>-27.82214202085251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0.738584267115864</v>
      </c>
      <c r="B219">
        <f t="shared" si="60"/>
        <v>0.738584267115864</v>
      </c>
      <c r="C219" s="9">
        <f t="shared" si="61"/>
        <v>1.0000000000000007</v>
      </c>
      <c r="D219" s="9">
        <f t="shared" si="62"/>
        <v>5.2773451897113652</v>
      </c>
      <c r="E219" s="9">
        <f t="shared" si="62"/>
        <v>11.215865971110606</v>
      </c>
      <c r="F219" s="9">
        <f t="shared" si="63"/>
        <v>18.892423743516101</v>
      </c>
      <c r="G219" s="10">
        <f t="shared" si="64"/>
        <v>8.6666666666666607</v>
      </c>
      <c r="H219" s="5">
        <f t="shared" si="64"/>
        <v>7.5</v>
      </c>
      <c r="I219">
        <f t="shared" si="65"/>
        <v>12.581243679882373</v>
      </c>
      <c r="J219">
        <f t="shared" si="66"/>
        <v>3.7073216763928007</v>
      </c>
      <c r="K219">
        <f t="shared" si="66"/>
        <v>-12.022622780422259</v>
      </c>
      <c r="L219">
        <f t="shared" si="67"/>
        <v>-1.3780374563475317</v>
      </c>
      <c r="M219">
        <f t="shared" si="68"/>
        <v>-27.70510683098879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0.71636514173172117</v>
      </c>
      <c r="B220">
        <f t="shared" si="60"/>
        <v>0.71636514173172117</v>
      </c>
      <c r="C220" s="9">
        <f t="shared" si="61"/>
        <v>1.0050000000000006</v>
      </c>
      <c r="D220" s="9">
        <f t="shared" si="62"/>
        <v>5.2995643150955081</v>
      </c>
      <c r="E220" s="9">
        <f t="shared" si="62"/>
        <v>11.143231542505115</v>
      </c>
      <c r="F220" s="9">
        <f t="shared" si="63"/>
        <v>18.910505665626797</v>
      </c>
      <c r="G220" s="10">
        <f t="shared" si="64"/>
        <v>8.6666666666666607</v>
      </c>
      <c r="H220" s="5">
        <f t="shared" si="64"/>
        <v>7.5</v>
      </c>
      <c r="I220">
        <f t="shared" si="65"/>
        <v>12.737784115252262</v>
      </c>
      <c r="J220">
        <f t="shared" si="66"/>
        <v>3.6990534516547156</v>
      </c>
      <c r="K220">
        <f t="shared" si="66"/>
        <v>-12.188853421408192</v>
      </c>
      <c r="L220">
        <f t="shared" si="67"/>
        <v>-1.3920719054567972</v>
      </c>
      <c r="M220">
        <f t="shared" si="68"/>
        <v>-27.586945330626939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0.69419587831609153</v>
      </c>
      <c r="B221">
        <f t="shared" si="60"/>
        <v>0.69419587831609153</v>
      </c>
      <c r="C221" s="9">
        <f t="shared" si="61"/>
        <v>1.0100000000000005</v>
      </c>
      <c r="D221" s="9">
        <f t="shared" si="62"/>
        <v>5.3217335785111377</v>
      </c>
      <c r="E221" s="9">
        <f t="shared" si="62"/>
        <v>11.069601856960714</v>
      </c>
      <c r="F221" s="9">
        <f t="shared" si="63"/>
        <v>18.928095078118773</v>
      </c>
      <c r="G221" s="10">
        <f t="shared" si="64"/>
        <v>8.6666666666666607</v>
      </c>
      <c r="H221" s="5">
        <f t="shared" si="64"/>
        <v>7.5</v>
      </c>
      <c r="I221">
        <f t="shared" si="65"/>
        <v>12.89386900696959</v>
      </c>
      <c r="J221">
        <f t="shared" si="66"/>
        <v>3.6907010202219745</v>
      </c>
      <c r="K221">
        <f t="shared" si="66"/>
        <v>-12.354375093391953</v>
      </c>
      <c r="L221">
        <f t="shared" si="67"/>
        <v>-1.4059481232809541</v>
      </c>
      <c r="M221">
        <f t="shared" si="68"/>
        <v>-27.467682587212472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0.67207697926097865</v>
      </c>
      <c r="B222">
        <f t="shared" si="60"/>
        <v>0.67207697926097865</v>
      </c>
      <c r="C222" s="9">
        <f t="shared" si="61"/>
        <v>1.0150000000000003</v>
      </c>
      <c r="D222" s="9">
        <f t="shared" si="62"/>
        <v>5.3438524775662506</v>
      </c>
      <c r="E222" s="9">
        <f t="shared" si="62"/>
        <v>10.994981188113792</v>
      </c>
      <c r="F222" s="9">
        <f t="shared" si="63"/>
        <v>18.945194643669886</v>
      </c>
      <c r="G222" s="10">
        <f t="shared" si="64"/>
        <v>8.6666666666666607</v>
      </c>
      <c r="H222" s="5">
        <f t="shared" si="64"/>
        <v>7.5</v>
      </c>
      <c r="I222">
        <f t="shared" si="65"/>
        <v>13.049481813939023</v>
      </c>
      <c r="J222">
        <f t="shared" si="66"/>
        <v>3.6822653314822889</v>
      </c>
      <c r="K222">
        <f t="shared" si="66"/>
        <v>-12.519181188915228</v>
      </c>
      <c r="L222">
        <f t="shared" si="67"/>
        <v>-1.4196638486243223</v>
      </c>
      <c r="M222">
        <f t="shared" si="68"/>
        <v>-27.347343757624845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0.6500089412213601</v>
      </c>
      <c r="B223">
        <f t="shared" si="60"/>
        <v>0.6500089412213601</v>
      </c>
      <c r="C223" s="9">
        <f t="shared" si="61"/>
        <v>1.0200000000000002</v>
      </c>
      <c r="D223" s="9">
        <f t="shared" si="62"/>
        <v>5.3659205156058691</v>
      </c>
      <c r="E223" s="9">
        <f t="shared" si="62"/>
        <v>10.919373848792663</v>
      </c>
      <c r="F223" s="9">
        <f t="shared" si="63"/>
        <v>18.96180706310237</v>
      </c>
      <c r="G223" s="10">
        <f t="shared" si="64"/>
        <v>8.6666666666666607</v>
      </c>
      <c r="H223" s="5">
        <f t="shared" si="64"/>
        <v>7.5</v>
      </c>
      <c r="I223">
        <f t="shared" si="65"/>
        <v>13.204606658993066</v>
      </c>
      <c r="J223">
        <f t="shared" si="66"/>
        <v>3.6737473483905427</v>
      </c>
      <c r="K223">
        <f t="shared" si="66"/>
        <v>-12.683265251460977</v>
      </c>
      <c r="L223">
        <f t="shared" si="67"/>
        <v>-1.4332169385071727</v>
      </c>
      <c r="M223">
        <f t="shared" si="68"/>
        <v>-27.225954075737686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0.62799225503590961</v>
      </c>
      <c r="B224">
        <f t="shared" si="60"/>
        <v>0.62799225503590961</v>
      </c>
      <c r="C224" s="9">
        <f t="shared" si="61"/>
        <v>1.0250000000000001</v>
      </c>
      <c r="D224" s="9">
        <f t="shared" si="62"/>
        <v>5.3879372017913196</v>
      </c>
      <c r="E224" s="9">
        <f t="shared" si="62"/>
        <v>10.842784190110534</v>
      </c>
      <c r="F224" s="9">
        <f t="shared" si="63"/>
        <v>18.977935074626451</v>
      </c>
      <c r="G224" s="10">
        <f t="shared" si="64"/>
        <v>8.6666666666666607</v>
      </c>
      <c r="H224" s="5">
        <f t="shared" si="64"/>
        <v>7.5</v>
      </c>
      <c r="I224">
        <f t="shared" si="65"/>
        <v>13.359228297453958</v>
      </c>
      <c r="J224">
        <f t="shared" si="66"/>
        <v>3.6651480467594997</v>
      </c>
      <c r="K224">
        <f t="shared" si="66"/>
        <v>-12.846620975915403</v>
      </c>
      <c r="L224">
        <f t="shared" si="67"/>
        <v>-1.4466053642178078</v>
      </c>
      <c r="M224">
        <f t="shared" si="68"/>
        <v>-27.103538840248742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0.6060274056519086</v>
      </c>
      <c r="B225">
        <f t="shared" si="60"/>
        <v>0.6060274056519086</v>
      </c>
      <c r="C225" s="9">
        <f t="shared" si="61"/>
        <v>1.03</v>
      </c>
      <c r="D225" s="9">
        <f t="shared" si="62"/>
        <v>5.4099020511753206</v>
      </c>
      <c r="E225" s="9">
        <f t="shared" si="62"/>
        <v>10.765216600555917</v>
      </c>
      <c r="F225" s="9">
        <f t="shared" si="63"/>
        <v>18.993581453073226</v>
      </c>
      <c r="G225" s="10">
        <f t="shared" si="64"/>
        <v>8.6666666666666607</v>
      </c>
      <c r="H225" s="5">
        <f t="shared" si="64"/>
        <v>7.5</v>
      </c>
      <c r="I225">
        <f t="shared" si="65"/>
        <v>13.513332087908015</v>
      </c>
      <c r="J225">
        <f t="shared" si="66"/>
        <v>3.656468414574193</v>
      </c>
      <c r="K225">
        <f t="shared" si="66"/>
        <v>-13.009242208956895</v>
      </c>
      <c r="L225">
        <f t="shared" si="67"/>
        <v>-1.4598272076060497</v>
      </c>
      <c r="M225">
        <f t="shared" si="68"/>
        <v>-26.980123402768708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0.58411487205419999</v>
      </c>
      <c r="B226">
        <f t="shared" si="60"/>
        <v>0.58411487205419999</v>
      </c>
      <c r="C226" s="9">
        <f t="shared" si="61"/>
        <v>1.0349999999999999</v>
      </c>
      <c r="D226" s="9">
        <f t="shared" si="62"/>
        <v>5.4318145847730293</v>
      </c>
      <c r="E226" s="9">
        <f t="shared" si="62"/>
        <v>10.686675505080926</v>
      </c>
      <c r="F226" s="9">
        <f t="shared" si="63"/>
        <v>19.008749009117608</v>
      </c>
      <c r="G226" s="10">
        <f t="shared" si="64"/>
        <v>8.6666666666666607</v>
      </c>
      <c r="H226" s="5">
        <f t="shared" si="64"/>
        <v>7.5</v>
      </c>
      <c r="I226">
        <f t="shared" si="65"/>
        <v>13.666903965010698</v>
      </c>
      <c r="J226">
        <f t="shared" si="66"/>
        <v>3.6477094513285566</v>
      </c>
      <c r="K226">
        <f t="shared" si="66"/>
        <v>-13.171122949373506</v>
      </c>
      <c r="L226">
        <f t="shared" si="67"/>
        <v>-1.4728806575969486</v>
      </c>
      <c r="M226">
        <f t="shared" si="68"/>
        <v>-26.855733156159712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0.56225512719806581</v>
      </c>
      <c r="B227">
        <f t="shared" si="60"/>
        <v>0.56225512719806581</v>
      </c>
      <c r="C227" s="9">
        <f t="shared" si="61"/>
        <v>1.0399999999999998</v>
      </c>
      <c r="D227" s="9">
        <f t="shared" si="62"/>
        <v>5.4536743296291634</v>
      </c>
      <c r="E227" s="9">
        <f t="shared" si="62"/>
        <v>10.607165364187873</v>
      </c>
      <c r="F227" s="9">
        <f t="shared" si="63"/>
        <v>19.023440588492235</v>
      </c>
      <c r="G227" s="10">
        <f t="shared" si="64"/>
        <v>8.6666666666666607</v>
      </c>
      <c r="H227" s="5">
        <f t="shared" si="64"/>
        <v>7.5</v>
      </c>
      <c r="I227">
        <f t="shared" si="65"/>
        <v>13.819930414156682</v>
      </c>
      <c r="J227">
        <f t="shared" si="66"/>
        <v>3.6388721673829751</v>
      </c>
      <c r="K227">
        <f t="shared" si="66"/>
        <v>-13.332257348310465</v>
      </c>
      <c r="L227">
        <f t="shared" si="67"/>
        <v>-1.4857640069054576</v>
      </c>
      <c r="M227">
        <f t="shared" si="68"/>
        <v>-26.730393523115559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0.54044863794589215</v>
      </c>
      <c r="B228">
        <f t="shared" si="60"/>
        <v>0.54044863794589215</v>
      </c>
      <c r="C228" s="9">
        <f t="shared" si="61"/>
        <v>1.0449999999999997</v>
      </c>
      <c r="D228" s="9">
        <f t="shared" si="62"/>
        <v>5.4754808188813371</v>
      </c>
      <c r="E228" s="9">
        <f t="shared" si="62"/>
        <v>10.526690673014594</v>
      </c>
      <c r="F228" s="9">
        <f t="shared" si="63"/>
        <v>19.037659071193062</v>
      </c>
      <c r="G228" s="10">
        <f t="shared" si="64"/>
        <v>8.6666666666666607</v>
      </c>
      <c r="H228" s="5">
        <f t="shared" si="64"/>
        <v>7.5</v>
      </c>
      <c r="I228">
        <f t="shared" si="65"/>
        <v>13.972398447863666</v>
      </c>
      <c r="J228">
        <f t="shared" si="66"/>
        <v>3.6299575833415423</v>
      </c>
      <c r="K228">
        <f t="shared" si="66"/>
        <v>-13.492639709449158</v>
      </c>
      <c r="L228">
        <f t="shared" si="67"/>
        <v>-1.4984756489345517</v>
      </c>
      <c r="M228">
        <f t="shared" si="68"/>
        <v>-26.604129944977217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0.51869586500752352</v>
      </c>
      <c r="B229">
        <f t="shared" si="60"/>
        <v>0.51869586500752352</v>
      </c>
      <c r="C229" s="9">
        <f t="shared" si="61"/>
        <v>1.0499999999999996</v>
      </c>
      <c r="D229" s="9">
        <f t="shared" ref="D229:E244" si="70">D228+$C$7*(J228+J229)/2</f>
        <v>5.4972335918197057</v>
      </c>
      <c r="E229" s="9">
        <f t="shared" si="70"/>
        <v>10.445255960418889</v>
      </c>
      <c r="F229" s="9">
        <f t="shared" si="63"/>
        <v>19.051407370677428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14.124295583731925</v>
      </c>
      <c r="J229">
        <f t="shared" si="66"/>
        <v>3.6209667294479351</v>
      </c>
      <c r="K229">
        <f t="shared" si="66"/>
        <v>-13.652264489119021</v>
      </c>
      <c r="L229">
        <f t="shared" si="67"/>
        <v>-1.5110140748408685</v>
      </c>
      <c r="M229">
        <f t="shared" si="68"/>
        <v>-26.476967870777937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0.49699726288418322</v>
      </c>
      <c r="B230">
        <f t="shared" si="60"/>
        <v>0.49699726288418322</v>
      </c>
      <c r="C230" s="9">
        <f t="shared" si="61"/>
        <v>1.0549999999999995</v>
      </c>
      <c r="D230" s="9">
        <f t="shared" si="70"/>
        <v>5.518932193943046</v>
      </c>
      <c r="E230" s="9">
        <f t="shared" si="70"/>
        <v>10.3628657880625</v>
      </c>
      <c r="F230" s="9">
        <f t="shared" si="63"/>
        <v>19.064688433055338</v>
      </c>
      <c r="G230" s="10">
        <f t="shared" si="71"/>
        <v>8.6666666666666607</v>
      </c>
      <c r="H230" s="5">
        <f t="shared" si="71"/>
        <v>7.5</v>
      </c>
      <c r="I230">
        <f t="shared" si="65"/>
        <v>14.275609823853394</v>
      </c>
      <c r="J230">
        <f t="shared" si="66"/>
        <v>3.6119006449988897</v>
      </c>
      <c r="K230">
        <f t="shared" si="66"/>
        <v>-13.811126296343689</v>
      </c>
      <c r="L230">
        <f t="shared" si="67"/>
        <v>-1.5233778707533756</v>
      </c>
      <c r="M230">
        <f t="shared" si="68"/>
        <v>-26.348932746513444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0.47535327981586306</v>
      </c>
      <c r="B231">
        <f t="shared" si="60"/>
        <v>0.47535327981586306</v>
      </c>
      <c r="C231" s="9">
        <f t="shared" si="61"/>
        <v>1.0599999999999994</v>
      </c>
      <c r="D231" s="9">
        <f t="shared" si="70"/>
        <v>5.5405761770113662</v>
      </c>
      <c r="E231" s="9">
        <f t="shared" si="70"/>
        <v>10.279524749495</v>
      </c>
      <c r="F231" s="9">
        <f t="shared" si="63"/>
        <v>19.077505236274689</v>
      </c>
      <c r="G231" s="10">
        <f t="shared" si="71"/>
        <v>8.6666666666666607</v>
      </c>
      <c r="H231" s="5">
        <f t="shared" si="71"/>
        <v>7.5</v>
      </c>
      <c r="I231">
        <f t="shared" si="65"/>
        <v>14.426329635555133</v>
      </c>
      <c r="J231">
        <f t="shared" si="66"/>
        <v>3.6027603777743695</v>
      </c>
      <c r="K231">
        <f t="shared" si="66"/>
        <v>-13.969219892822769</v>
      </c>
      <c r="L231">
        <f t="shared" si="67"/>
        <v>-1.5355657151318864</v>
      </c>
      <c r="M231">
        <f t="shared" si="68"/>
        <v>-26.220050004633318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0.4537643577320889</v>
      </c>
      <c r="B232">
        <f t="shared" si="60"/>
        <v>0.4537643577320889</v>
      </c>
      <c r="C232" s="9">
        <f t="shared" si="61"/>
        <v>1.0649999999999993</v>
      </c>
      <c r="D232" s="9">
        <f t="shared" si="70"/>
        <v>5.5621650990951403</v>
      </c>
      <c r="E232" s="9">
        <f t="shared" si="70"/>
        <v>10.195237469237981</v>
      </c>
      <c r="F232" s="9">
        <f t="shared" si="63"/>
        <v>19.089860789301056</v>
      </c>
      <c r="G232" s="10">
        <f t="shared" si="71"/>
        <v>8.6666666666666607</v>
      </c>
      <c r="H232" s="5">
        <f t="shared" si="71"/>
        <v>7.5</v>
      </c>
      <c r="I232">
        <f t="shared" si="65"/>
        <v>14.576443933371628</v>
      </c>
      <c r="J232">
        <f t="shared" si="66"/>
        <v>3.593546983483578</v>
      </c>
      <c r="K232">
        <f t="shared" si="66"/>
        <v>-14.12654019285057</v>
      </c>
      <c r="L232">
        <f t="shared" si="67"/>
        <v>-1.5475763762534132</v>
      </c>
      <c r="M232">
        <f t="shared" si="68"/>
        <v>-26.09034505375049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0.43223093220596009</v>
      </c>
      <c r="B233">
        <f t="shared" si="60"/>
        <v>0.43223093220596009</v>
      </c>
      <c r="C233" s="9">
        <f t="shared" si="61"/>
        <v>1.0699999999999992</v>
      </c>
      <c r="D233" s="9">
        <f t="shared" si="70"/>
        <v>5.5836985246212691</v>
      </c>
      <c r="E233" s="9">
        <f t="shared" si="70"/>
        <v>10.110008601869909</v>
      </c>
      <c r="F233" s="9">
        <f t="shared" si="63"/>
        <v>19.101758131292797</v>
      </c>
      <c r="G233" s="10">
        <f t="shared" si="71"/>
        <v>8.6666666666666607</v>
      </c>
      <c r="H233" s="5">
        <f t="shared" si="71"/>
        <v>7.5</v>
      </c>
      <c r="I233">
        <f t="shared" si="65"/>
        <v>14.72594206214954</v>
      </c>
      <c r="J233">
        <f t="shared" si="66"/>
        <v>3.5842615252260575</v>
      </c>
      <c r="K233">
        <f t="shared" si="66"/>
        <v>-14.283082263173073</v>
      </c>
      <c r="L233">
        <f t="shared" si="67"/>
        <v>-1.5594087098154432</v>
      </c>
      <c r="M233">
        <f t="shared" si="68"/>
        <v>-25.959843268566232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0.41075343241138018</v>
      </c>
      <c r="B234">
        <f t="shared" si="60"/>
        <v>0.41075343241138018</v>
      </c>
      <c r="C234" s="9">
        <f t="shared" si="61"/>
        <v>1.0749999999999991</v>
      </c>
      <c r="D234" s="9">
        <f t="shared" si="70"/>
        <v>5.6051760244158491</v>
      </c>
      <c r="E234" s="9">
        <f t="shared" si="70"/>
        <v>10.023842831112036</v>
      </c>
      <c r="F234" s="9">
        <f t="shared" si="63"/>
        <v>19.113200330772031</v>
      </c>
      <c r="G234" s="10">
        <f t="shared" si="71"/>
        <v>8.6666666666666607</v>
      </c>
      <c r="H234" s="5">
        <f t="shared" si="71"/>
        <v>7.5</v>
      </c>
      <c r="I234">
        <f t="shared" si="65"/>
        <v>14.874813781196549</v>
      </c>
      <c r="J234">
        <f t="shared" si="66"/>
        <v>3.574905072967165</v>
      </c>
      <c r="K234">
        <f t="shared" si="66"/>
        <v>-14.438841322784471</v>
      </c>
      <c r="L234">
        <f t="shared" si="67"/>
        <v>-1.5710616566461912</v>
      </c>
      <c r="M234">
        <f t="shared" si="68"/>
        <v>-25.828569980008638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0.38933228108339701</v>
      </c>
      <c r="B235">
        <f t="shared" si="60"/>
        <v>0.38933228108339701</v>
      </c>
      <c r="C235" s="9">
        <f t="shared" si="61"/>
        <v>1.079999999999999</v>
      </c>
      <c r="D235" s="9">
        <f t="shared" si="70"/>
        <v>5.6265971757438322</v>
      </c>
      <c r="E235" s="9">
        <f t="shared" si="70"/>
        <v>9.9367448689156888</v>
      </c>
      <c r="F235" s="9">
        <f t="shared" si="63"/>
        <v>19.124190484792159</v>
      </c>
      <c r="G235" s="10">
        <f t="shared" si="71"/>
        <v>8.6666666666666607</v>
      </c>
      <c r="H235" s="5">
        <f t="shared" si="71"/>
        <v>7.5</v>
      </c>
      <c r="I235">
        <f t="shared" si="65"/>
        <v>15.023049249393367</v>
      </c>
      <c r="J235">
        <f t="shared" si="66"/>
        <v>3.5654787030272876</v>
      </c>
      <c r="K235">
        <f t="shared" si="66"/>
        <v>-14.593812742664523</v>
      </c>
      <c r="L235">
        <f t="shared" si="67"/>
        <v>-1.5825342405127751</v>
      </c>
      <c r="M235">
        <f t="shared" si="68"/>
        <v>-25.696550465582881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0.36796789448156275</v>
      </c>
      <c r="B236">
        <f t="shared" si="60"/>
        <v>0.36796789448156275</v>
      </c>
      <c r="C236" s="9">
        <f t="shared" si="61"/>
        <v>1.0849999999999989</v>
      </c>
      <c r="D236" s="9">
        <f t="shared" si="70"/>
        <v>5.6479615623456665</v>
      </c>
      <c r="E236" s="9">
        <f t="shared" si="70"/>
        <v>9.8487194545513219</v>
      </c>
      <c r="F236" s="9">
        <f t="shared" si="63"/>
        <v>19.134731718102532</v>
      </c>
      <c r="G236" s="10">
        <f t="shared" si="71"/>
        <v>8.6666666666666607</v>
      </c>
      <c r="H236" s="5">
        <f t="shared" si="71"/>
        <v>7.5</v>
      </c>
      <c r="I236">
        <f t="shared" si="65"/>
        <v>15.17063901119476</v>
      </c>
      <c r="J236">
        <f t="shared" si="66"/>
        <v>3.5559834975842111</v>
      </c>
      <c r="K236">
        <f t="shared" si="66"/>
        <v>-14.747992045458021</v>
      </c>
      <c r="L236">
        <f t="shared" si="67"/>
        <v>-1.5938255660190701</v>
      </c>
      <c r="M236">
        <f t="shared" si="68"/>
        <v>-25.563809939932032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0.34666068235624614</v>
      </c>
      <c r="B237">
        <f t="shared" si="60"/>
        <v>0.34666068235624614</v>
      </c>
      <c r="C237" s="9">
        <f t="shared" si="61"/>
        <v>1.0899999999999987</v>
      </c>
      <c r="D237" s="9">
        <f t="shared" si="70"/>
        <v>5.6692687744709831</v>
      </c>
      <c r="E237" s="9">
        <f t="shared" si="70"/>
        <v>9.7597713536996551</v>
      </c>
      <c r="F237" s="9">
        <f t="shared" si="63"/>
        <v>19.144827182310806</v>
      </c>
      <c r="G237" s="10">
        <f t="shared" si="71"/>
        <v>8.6666666666666607</v>
      </c>
      <c r="H237" s="5">
        <f t="shared" si="71"/>
        <v>7.5</v>
      </c>
      <c r="I237">
        <f t="shared" si="65"/>
        <v>15.317573983451567</v>
      </c>
      <c r="J237">
        <f t="shared" si="66"/>
        <v>3.5464205441880967</v>
      </c>
      <c r="K237">
        <f t="shared" si="66"/>
        <v>-14.901374905097613</v>
      </c>
      <c r="L237">
        <f t="shared" si="67"/>
        <v>-1.6049348165857422</v>
      </c>
      <c r="M237">
        <f t="shared" si="68"/>
        <v>-25.430373545607409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0.32541104791781628</v>
      </c>
      <c r="B238">
        <f t="shared" si="60"/>
        <v>0.32541104791781628</v>
      </c>
      <c r="C238" s="9">
        <f t="shared" si="61"/>
        <v>1.0949999999999986</v>
      </c>
      <c r="D238" s="9">
        <f t="shared" si="70"/>
        <v>5.690518408909413</v>
      </c>
      <c r="E238" s="9">
        <f t="shared" si="70"/>
        <v>9.6699053575452485</v>
      </c>
      <c r="F238" s="9">
        <f t="shared" si="63"/>
        <v>19.154480055043585</v>
      </c>
      <c r="G238" s="10">
        <f t="shared" si="71"/>
        <v>8.6666666666666607</v>
      </c>
      <c r="H238" s="5">
        <f t="shared" si="71"/>
        <v>7.5</v>
      </c>
      <c r="I238">
        <f t="shared" si="65"/>
        <v>15.463845442991268</v>
      </c>
      <c r="J238">
        <f t="shared" si="66"/>
        <v>3.5367909352885825</v>
      </c>
      <c r="K238">
        <f t="shared" si="66"/>
        <v>-15.053957146371259</v>
      </c>
      <c r="L238">
        <f t="shared" si="67"/>
        <v>-1.6158612525056253</v>
      </c>
      <c r="M238">
        <f t="shared" si="68"/>
        <v>-25.296266344047652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0.30421938780862945</v>
      </c>
      <c r="B239">
        <f t="shared" si="60"/>
        <v>0.30421938780862945</v>
      </c>
      <c r="C239" s="9">
        <f t="shared" si="61"/>
        <v>1.0999999999999985</v>
      </c>
      <c r="D239" s="9">
        <f t="shared" si="70"/>
        <v>5.7117100690185998</v>
      </c>
      <c r="E239" s="9">
        <f t="shared" si="70"/>
        <v>9.5791262818728278</v>
      </c>
      <c r="F239" s="9">
        <f t="shared" si="63"/>
        <v>19.163693539105875</v>
      </c>
      <c r="G239" s="10">
        <f t="shared" si="71"/>
        <v>8.6666666666666607</v>
      </c>
      <c r="H239" s="5">
        <f t="shared" si="71"/>
        <v>7.5</v>
      </c>
      <c r="I239">
        <f t="shared" si="65"/>
        <v>15.609445014899805</v>
      </c>
      <c r="J239">
        <f t="shared" si="66"/>
        <v>3.5270957677735488</v>
      </c>
      <c r="K239">
        <f t="shared" si="66"/>
        <v>-15.205734744435544</v>
      </c>
      <c r="L239">
        <f t="shared" si="67"/>
        <v>-1.6266042090682193</v>
      </c>
      <c r="M239">
        <f t="shared" si="68"/>
        <v>-25.161513306766068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0.28308609207775159</v>
      </c>
      <c r="B240">
        <f t="shared" si="60"/>
        <v>0.28308609207775159</v>
      </c>
      <c r="C240" s="9">
        <f t="shared" si="61"/>
        <v>1.1049999999999984</v>
      </c>
      <c r="D240" s="9">
        <f t="shared" si="70"/>
        <v>5.7328433647494776</v>
      </c>
      <c r="E240" s="9">
        <f t="shared" si="70"/>
        <v>9.4874389661666925</v>
      </c>
      <c r="F240" s="9">
        <f t="shared" si="63"/>
        <v>19.172470861639901</v>
      </c>
      <c r="G240" s="10">
        <f t="shared" si="71"/>
        <v>8.6666666666666607</v>
      </c>
      <c r="H240" s="5">
        <f t="shared" si="71"/>
        <v>7.5</v>
      </c>
      <c r="I240">
        <f t="shared" si="65"/>
        <v>15.754364661452041</v>
      </c>
      <c r="J240">
        <f t="shared" si="66"/>
        <v>3.5173361425191394</v>
      </c>
      <c r="K240">
        <f t="shared" si="66"/>
        <v>-15.35670382427614</v>
      </c>
      <c r="L240">
        <f t="shared" si="67"/>
        <v>-1.637163094747659</v>
      </c>
      <c r="M240">
        <f t="shared" si="68"/>
        <v>-25.026139306745737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0.2620115441583426</v>
      </c>
      <c r="B241">
        <f t="shared" si="60"/>
        <v>0.2620115441583426</v>
      </c>
      <c r="C241" s="9">
        <f t="shared" si="61"/>
        <v>1.1099999999999983</v>
      </c>
      <c r="D241" s="9">
        <f t="shared" si="70"/>
        <v>5.7539179126688866</v>
      </c>
      <c r="E241" s="9">
        <f t="shared" si="70"/>
        <v>9.3948482727135136</v>
      </c>
      <c r="F241" s="9">
        <f t="shared" si="63"/>
        <v>19.180815273283763</v>
      </c>
      <c r="G241" s="10">
        <f t="shared" si="71"/>
        <v>8.6666666666666607</v>
      </c>
      <c r="H241" s="5">
        <f t="shared" si="71"/>
        <v>7.5</v>
      </c>
      <c r="I241">
        <f t="shared" si="65"/>
        <v>15.898596671642419</v>
      </c>
      <c r="J241">
        <f t="shared" si="66"/>
        <v>3.5075131639506534</v>
      </c>
      <c r="K241">
        <f t="shared" si="66"/>
        <v>-15.506860660116615</v>
      </c>
      <c r="L241">
        <f t="shared" si="67"/>
        <v>-1.6475373894489886</v>
      </c>
      <c r="M241">
        <f t="shared" si="68"/>
        <v>-24.890169110042095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0.24099612084764832</v>
      </c>
      <c r="B242">
        <f t="shared" si="60"/>
        <v>0.24099612084764832</v>
      </c>
      <c r="C242" s="9">
        <f t="shared" si="61"/>
        <v>1.1149999999999982</v>
      </c>
      <c r="D242" s="9">
        <f t="shared" si="70"/>
        <v>5.7749333359795809</v>
      </c>
      <c r="E242" s="9">
        <f t="shared" si="70"/>
        <v>9.3013590857088335</v>
      </c>
      <c r="F242" s="9">
        <f t="shared" si="63"/>
        <v>19.188730047330473</v>
      </c>
      <c r="G242" s="10">
        <f t="shared" si="71"/>
        <v>8.6666666666666607</v>
      </c>
      <c r="H242" s="5">
        <f t="shared" si="71"/>
        <v>7.5</v>
      </c>
      <c r="I242">
        <f t="shared" si="65"/>
        <v>16.042133651271399</v>
      </c>
      <c r="J242">
        <f t="shared" si="66"/>
        <v>3.4976279396139596</v>
      </c>
      <c r="K242">
        <f t="shared" si="66"/>
        <v>-15.656201674776868</v>
      </c>
      <c r="L242">
        <f t="shared" si="67"/>
        <v>-1.6577266428080715</v>
      </c>
      <c r="M242">
        <f t="shared" si="68"/>
        <v>-24.75362736759287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0.22004019228953542</v>
      </c>
      <c r="B243">
        <f t="shared" si="60"/>
        <v>0.22004019228953542</v>
      </c>
      <c r="C243" s="9">
        <f t="shared" si="61"/>
        <v>1.1199999999999981</v>
      </c>
      <c r="D243" s="9">
        <f t="shared" si="70"/>
        <v>5.7958892645376938</v>
      </c>
      <c r="E243" s="9">
        <f t="shared" si="70"/>
        <v>9.2069763103675548</v>
      </c>
      <c r="F243" s="9">
        <f t="shared" si="63"/>
        <v>19.196218478887786</v>
      </c>
      <c r="G243" s="10">
        <f t="shared" si="71"/>
        <v>8.6666666666666607</v>
      </c>
      <c r="H243" s="5">
        <f t="shared" si="71"/>
        <v>7.5</v>
      </c>
      <c r="I243">
        <f t="shared" si="65"/>
        <v>16.184968513546682</v>
      </c>
      <c r="J243">
        <f t="shared" si="66"/>
        <v>3.487681579757111</v>
      </c>
      <c r="K243">
        <f t="shared" si="66"/>
        <v>-15.804723438982426</v>
      </c>
      <c r="L243">
        <f t="shared" si="67"/>
        <v>-1.667730472540857</v>
      </c>
      <c r="M243">
        <f t="shared" si="68"/>
        <v>-24.616538607235082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0.19914412195949804</v>
      </c>
      <c r="B244">
        <f t="shared" si="60"/>
        <v>0.19914412195949804</v>
      </c>
      <c r="C244" s="9">
        <f t="shared" si="61"/>
        <v>1.124999999999998</v>
      </c>
      <c r="D244" s="9">
        <f t="shared" si="70"/>
        <v>5.8167853348677312</v>
      </c>
      <c r="E244" s="9">
        <f t="shared" si="70"/>
        <v>9.1117048720387306</v>
      </c>
      <c r="F244" s="9">
        <f t="shared" si="63"/>
        <v>19.203283884039344</v>
      </c>
      <c r="G244" s="10">
        <f t="shared" si="71"/>
        <v>8.6666666666666607</v>
      </c>
      <c r="H244" s="5">
        <f t="shared" si="71"/>
        <v>7.5</v>
      </c>
      <c r="I244">
        <f t="shared" si="65"/>
        <v>16.327094470161637</v>
      </c>
      <c r="J244">
        <f t="shared" si="66"/>
        <v>3.477675196921866</v>
      </c>
      <c r="K244">
        <f t="shared" si="66"/>
        <v>-15.952422670625838</v>
      </c>
      <c r="L244">
        <f t="shared" si="67"/>
        <v>-1.6775485628381481</v>
      </c>
      <c r="M244">
        <f t="shared" si="68"/>
        <v>-24.478927225929112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0.17830826665209809</v>
      </c>
      <c r="B245">
        <f t="shared" si="60"/>
        <v>0.17830826665209809</v>
      </c>
      <c r="C245" s="9">
        <f t="shared" si="61"/>
        <v>1.1299999999999979</v>
      </c>
      <c r="D245" s="9">
        <f t="shared" ref="D245:E260" si="72">D244+$C$7*(J244+J245)/2</f>
        <v>5.8376211901751311</v>
      </c>
      <c r="E245" s="9">
        <f t="shared" si="72"/>
        <v>9.0155497153249087</v>
      </c>
      <c r="F245" s="9">
        <f t="shared" si="63"/>
        <v>19.209929599007602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16.468505022816149</v>
      </c>
      <c r="J245">
        <f t="shared" si="66"/>
        <v>3.4676099055448373</v>
      </c>
      <c r="K245">
        <f t="shared" si="66"/>
        <v>-16.099296233981413</v>
      </c>
      <c r="L245">
        <f t="shared" si="67"/>
        <v>-1.687180662802336</v>
      </c>
      <c r="M245">
        <f t="shared" si="68"/>
        <v>-24.340817482189621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0.15753297647075915</v>
      </c>
      <c r="B246">
        <f t="shared" si="60"/>
        <v>0.15753297647075915</v>
      </c>
      <c r="C246" s="9">
        <f t="shared" si="61"/>
        <v>1.1349999999999978</v>
      </c>
      <c r="D246" s="9">
        <f t="shared" si="72"/>
        <v>5.8583964803564701</v>
      </c>
      <c r="E246" s="9">
        <f t="shared" si="72"/>
        <v>8.9185158032063416</v>
      </c>
      <c r="F246" s="9">
        <f t="shared" si="63"/>
        <v>19.216158979318894</v>
      </c>
      <c r="G246" s="10">
        <f t="shared" si="73"/>
        <v>8.6666666666666607</v>
      </c>
      <c r="H246" s="5">
        <f t="shared" si="73"/>
        <v>7.5</v>
      </c>
      <c r="I246">
        <f t="shared" si="65"/>
        <v>16.609193955148047</v>
      </c>
      <c r="J246">
        <f t="shared" si="66"/>
        <v>3.4574868215680232</v>
      </c>
      <c r="K246">
        <f t="shared" si="66"/>
        <v>-16.245341138874551</v>
      </c>
      <c r="L246">
        <f t="shared" si="67"/>
        <v>-1.696626584922915</v>
      </c>
      <c r="M246">
        <f t="shared" si="68"/>
        <v>-24.202233488723305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0.13681859481987946</v>
      </c>
      <c r="B247">
        <f t="shared" si="60"/>
        <v>0.13681859481987946</v>
      </c>
      <c r="C247" s="9">
        <f t="shared" si="61"/>
        <v>1.1399999999999977</v>
      </c>
      <c r="D247" s="9">
        <f t="shared" si="72"/>
        <v>5.8791108620073498</v>
      </c>
      <c r="E247" s="9">
        <f t="shared" si="72"/>
        <v>8.8206081161702965</v>
      </c>
      <c r="F247" s="9">
        <f t="shared" si="63"/>
        <v>19.221975398971097</v>
      </c>
      <c r="G247" s="10">
        <f t="shared" si="73"/>
        <v>8.6666666666666607</v>
      </c>
      <c r="H247" s="5">
        <f t="shared" si="73"/>
        <v>7.5</v>
      </c>
      <c r="I247">
        <f t="shared" si="65"/>
        <v>16.749155325045578</v>
      </c>
      <c r="J247">
        <f t="shared" si="66"/>
        <v>3.4473070620584858</v>
      </c>
      <c r="K247">
        <f t="shared" si="66"/>
        <v>-16.390554539806892</v>
      </c>
      <c r="L247">
        <f t="shared" si="67"/>
        <v>-1.7058862035878755</v>
      </c>
      <c r="M247">
        <f t="shared" si="68"/>
        <v>-24.063199205273222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0.1161654583991929</v>
      </c>
      <c r="B248">
        <f t="shared" si="60"/>
        <v>0.1161654583991929</v>
      </c>
      <c r="C248" s="9">
        <f t="shared" si="61"/>
        <v>1.1449999999999976</v>
      </c>
      <c r="D248" s="9">
        <f t="shared" si="72"/>
        <v>5.8997639984280363</v>
      </c>
      <c r="E248" s="9">
        <f t="shared" si="72"/>
        <v>8.7218316513457594</v>
      </c>
      <c r="F248" s="9">
        <f t="shared" si="63"/>
        <v>19.227382249604346</v>
      </c>
      <c r="G248" s="10">
        <f t="shared" si="73"/>
        <v>8.6666666666666607</v>
      </c>
      <c r="H248" s="5">
        <f t="shared" si="73"/>
        <v>7.5</v>
      </c>
      <c r="I248">
        <f t="shared" si="65"/>
        <v>16.888383457313843</v>
      </c>
      <c r="J248">
        <f t="shared" si="66"/>
        <v>3.4370717448369588</v>
      </c>
      <c r="K248">
        <f t="shared" si="66"/>
        <v>-16.534933735038532</v>
      </c>
      <c r="L248">
        <f t="shared" si="67"/>
        <v>-1.7149594536283441</v>
      </c>
      <c r="M248">
        <f t="shared" si="68"/>
        <v>-23.923738431669634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9.5573897200336155E-2</v>
      </c>
      <c r="B249">
        <f t="shared" si="60"/>
        <v>9.5573897200336155E-2</v>
      </c>
      <c r="C249" s="9">
        <f t="shared" si="61"/>
        <v>1.1499999999999975</v>
      </c>
      <c r="D249" s="9">
        <f t="shared" si="72"/>
        <v>5.9203555596268931</v>
      </c>
      <c r="E249" s="9">
        <f t="shared" si="72"/>
        <v>8.622191421643759</v>
      </c>
      <c r="F249" s="9">
        <f t="shared" si="63"/>
        <v>19.232382939675144</v>
      </c>
      <c r="G249" s="10">
        <f t="shared" si="73"/>
        <v>8.6666666666666607</v>
      </c>
      <c r="H249" s="5">
        <f t="shared" si="73"/>
        <v>7.5</v>
      </c>
      <c r="I249">
        <f t="shared" si="65"/>
        <v>17.026872936670145</v>
      </c>
      <c r="J249">
        <f t="shared" si="66"/>
        <v>3.4267819881151889</v>
      </c>
      <c r="K249">
        <f t="shared" si="66"/>
        <v>-16.678476165628549</v>
      </c>
      <c r="L249">
        <f t="shared" si="67"/>
        <v>-1.7238463288940922</v>
      </c>
      <c r="M249">
        <f t="shared" si="68"/>
        <v>-23.783874801087013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7.5044234505565299E-2</v>
      </c>
      <c r="B250">
        <f t="shared" si="60"/>
        <v>7.5044234505565299E-2</v>
      </c>
      <c r="C250" s="9">
        <f t="shared" si="61"/>
        <v>1.1549999999999974</v>
      </c>
      <c r="D250" s="9">
        <f t="shared" si="72"/>
        <v>5.9408852223216639</v>
      </c>
      <c r="E250" s="9">
        <f t="shared" si="72"/>
        <v>8.5216924549035689</v>
      </c>
      <c r="F250" s="9">
        <f t="shared" si="63"/>
        <v>19.236980893634222</v>
      </c>
      <c r="G250" s="10">
        <f t="shared" si="73"/>
        <v>8.6666666666666607</v>
      </c>
      <c r="H250" s="5">
        <f t="shared" si="73"/>
        <v>7.5</v>
      </c>
      <c r="I250">
        <f t="shared" si="65"/>
        <v>17.164618601045156</v>
      </c>
      <c r="J250">
        <f t="shared" si="66"/>
        <v>3.4164389101418244</v>
      </c>
      <c r="K250">
        <f t="shared" si="66"/>
        <v>-16.821179414435072</v>
      </c>
      <c r="L250">
        <f t="shared" si="67"/>
        <v>-1.7325468808577587</v>
      </c>
      <c r="M250">
        <f t="shared" si="68"/>
        <v>-23.643631773506989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5.4576786888569373E-2</v>
      </c>
      <c r="B251">
        <f t="shared" si="60"/>
        <v>5.4576786888569373E-2</v>
      </c>
      <c r="C251" s="9">
        <f t="shared" si="61"/>
        <v>1.1599999999999973</v>
      </c>
      <c r="D251" s="9">
        <f t="shared" si="72"/>
        <v>5.9613526699386599</v>
      </c>
      <c r="E251" s="9">
        <f t="shared" si="72"/>
        <v>8.4203397930450361</v>
      </c>
      <c r="F251" s="9">
        <f t="shared" si="63"/>
        <v>19.241179551108583</v>
      </c>
      <c r="G251" s="10">
        <f t="shared" si="73"/>
        <v>8.6666666666666607</v>
      </c>
      <c r="H251" s="5">
        <f t="shared" si="73"/>
        <v>7.5</v>
      </c>
      <c r="I251">
        <f t="shared" si="65"/>
        <v>17.301615535168537</v>
      </c>
      <c r="J251">
        <f t="shared" si="66"/>
        <v>3.4060436288566778</v>
      </c>
      <c r="K251">
        <f t="shared" si="66"/>
        <v>-16.963041205076113</v>
      </c>
      <c r="L251">
        <f t="shared" si="67"/>
        <v>-1.7410612172458266</v>
      </c>
      <c r="M251">
        <f t="shared" si="68"/>
        <v>-23.503032629386887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3.4171864217340087E-2</v>
      </c>
      <c r="B252">
        <f t="shared" si="60"/>
        <v>3.4171864217340087E-2</v>
      </c>
      <c r="C252" s="9">
        <f t="shared" si="61"/>
        <v>1.1649999999999971</v>
      </c>
      <c r="D252" s="9">
        <f t="shared" si="72"/>
        <v>5.9817575926098892</v>
      </c>
      <c r="E252" s="9">
        <f t="shared" si="72"/>
        <v>8.3181384912272502</v>
      </c>
      <c r="F252" s="9">
        <f t="shared" si="63"/>
        <v>19.244982366088092</v>
      </c>
      <c r="G252" s="10">
        <f t="shared" si="73"/>
        <v>8.6666666666666607</v>
      </c>
      <c r="H252" s="5">
        <f t="shared" si="73"/>
        <v>7.5</v>
      </c>
      <c r="I252">
        <f t="shared" si="65"/>
        <v>17.437859064419467</v>
      </c>
      <c r="J252">
        <f t="shared" si="66"/>
        <v>3.3955972615532026</v>
      </c>
      <c r="K252">
        <f t="shared" si="66"/>
        <v>-17.104059400852435</v>
      </c>
      <c r="L252">
        <f t="shared" si="67"/>
        <v>-1.7493895006946185</v>
      </c>
      <c r="M252">
        <f t="shared" si="68"/>
        <v>-23.362100463533277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1.3829769659033708E-2</v>
      </c>
      <c r="B253">
        <f t="shared" si="60"/>
        <v>1.3829769659033708E-2</v>
      </c>
      <c r="C253" s="9">
        <f t="shared" si="61"/>
        <v>1.169999999999997</v>
      </c>
      <c r="D253" s="9">
        <f t="shared" si="72"/>
        <v>6.0020996871681955</v>
      </c>
      <c r="E253" s="9">
        <f t="shared" si="72"/>
        <v>8.2150936170137925</v>
      </c>
      <c r="F253" s="9">
        <f t="shared" si="63"/>
        <v>19.248392806116836</v>
      </c>
      <c r="G253" s="10">
        <f t="shared" si="73"/>
        <v>8.6666666666666607</v>
      </c>
      <c r="H253" s="5">
        <f t="shared" si="73"/>
        <v>7.5</v>
      </c>
      <c r="I253">
        <f t="shared" si="65"/>
        <v>17.573344748923727</v>
      </c>
      <c r="J253">
        <f t="shared" si="66"/>
        <v>3.3851009245490351</v>
      </c>
      <c r="K253">
        <f t="shared" si="66"/>
        <v>-17.244232003633634</v>
      </c>
      <c r="L253">
        <f t="shared" si="67"/>
        <v>-1.7575319474296955</v>
      </c>
      <c r="M253">
        <f t="shared" si="68"/>
        <v>-23.220858179180212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6.4492003132068376E-3</v>
      </c>
      <c r="B254">
        <f t="shared" si="60"/>
        <v>6.4492003132068376E-3</v>
      </c>
      <c r="C254" s="9">
        <f t="shared" si="61"/>
        <v>1.1749999999999969</v>
      </c>
      <c r="D254" s="9">
        <f t="shared" si="72"/>
        <v>6.0223786571404361</v>
      </c>
      <c r="E254" s="9">
        <f t="shared" si="72"/>
        <v>8.1112102495447651</v>
      </c>
      <c r="F254" s="9">
        <f t="shared" si="63"/>
        <v>19.251414351489711</v>
      </c>
      <c r="G254" s="10">
        <f t="shared" si="73"/>
        <v>8.6666666666666607</v>
      </c>
      <c r="H254" s="5">
        <f t="shared" si="73"/>
        <v>7.5</v>
      </c>
      <c r="I254">
        <f t="shared" si="65"/>
        <v>17.708068377880707</v>
      </c>
      <c r="J254">
        <f t="shared" si="66"/>
        <v>3.3745557328644571</v>
      </c>
      <c r="K254">
        <f t="shared" si="66"/>
        <v>-17.383557152708715</v>
      </c>
      <c r="L254">
        <f t="shared" si="67"/>
        <v>-1.7654888259672556</v>
      </c>
      <c r="M254">
        <f t="shared" si="68"/>
        <v>-23.079328482271322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2.6664755911526505E-2</v>
      </c>
      <c r="C255" s="9">
        <f t="shared" si="61"/>
        <v>1.1799999999999968</v>
      </c>
      <c r="D255" s="9">
        <f t="shared" si="72"/>
        <v>6.0425942127387557</v>
      </c>
      <c r="E255" s="9">
        <f t="shared" si="72"/>
        <v>8.0064934787158322</v>
      </c>
      <c r="F255" s="9">
        <f t="shared" si="63"/>
        <v>19.254050494454585</v>
      </c>
      <c r="G255" s="10">
        <f t="shared" si="73"/>
        <v>8.6666666666666607</v>
      </c>
      <c r="H255" s="5">
        <f t="shared" si="73"/>
        <v>7.5</v>
      </c>
      <c r="I255">
        <f t="shared" si="65"/>
        <v>17.842025964104717</v>
      </c>
      <c r="J255">
        <f t="shared" si="66"/>
        <v>3.3639627999086534</v>
      </c>
      <c r="K255">
        <f t="shared" si="66"/>
        <v>-17.522033123602341</v>
      </c>
      <c r="L255">
        <f t="shared" si="67"/>
        <v>-1.7732604558362342</v>
      </c>
      <c r="M255">
        <f t="shared" si="68"/>
        <v>-22.937533875945238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4.6816614022773706E-2</v>
      </c>
      <c r="C256" s="9">
        <f t="shared" si="61"/>
        <v>1.1849999999999967</v>
      </c>
      <c r="D256" s="9">
        <f t="shared" si="72"/>
        <v>6.0627460708500029</v>
      </c>
      <c r="E256" s="9">
        <f t="shared" si="72"/>
        <v>7.9009484043644509</v>
      </c>
      <c r="F256" s="9">
        <f t="shared" si="63"/>
        <v>19.256304738420109</v>
      </c>
      <c r="G256" s="10">
        <f t="shared" si="73"/>
        <v>8.6666666666666607</v>
      </c>
      <c r="H256" s="5">
        <f t="shared" si="73"/>
        <v>7.5</v>
      </c>
      <c r="I256">
        <f t="shared" si="65"/>
        <v>17.975213738766339</v>
      </c>
      <c r="J256">
        <f t="shared" si="66"/>
        <v>3.3533232371736359</v>
      </c>
      <c r="K256">
        <f t="shared" si="66"/>
        <v>-17.659658326858011</v>
      </c>
      <c r="L256">
        <f t="shared" si="67"/>
        <v>-1.7808472063199638</v>
      </c>
      <c r="M256">
        <f t="shared" si="68"/>
        <v>-22.79549665522336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6.6904498196101336E-2</v>
      </c>
      <c r="C257" s="9">
        <f t="shared" si="61"/>
        <v>1.1899999999999966</v>
      </c>
      <c r="D257" s="9">
        <f t="shared" si="72"/>
        <v>6.0828339550233306</v>
      </c>
      <c r="E257" s="9">
        <f t="shared" si="72"/>
        <v>7.7945801354635087</v>
      </c>
      <c r="F257" s="9">
        <f t="shared" si="63"/>
        <v>19.258180597169787</v>
      </c>
      <c r="G257" s="10">
        <f t="shared" si="73"/>
        <v>8.6666666666666607</v>
      </c>
      <c r="H257" s="5">
        <f t="shared" si="73"/>
        <v>7.5</v>
      </c>
      <c r="I257">
        <f t="shared" si="65"/>
        <v>18.107628146320515</v>
      </c>
      <c r="J257">
        <f t="shared" si="66"/>
        <v>3.3426381539357162</v>
      </c>
      <c r="K257">
        <f t="shared" si="66"/>
        <v>-17.796431306789351</v>
      </c>
      <c r="L257">
        <f t="shared" si="67"/>
        <v>-1.7882494952163588</v>
      </c>
      <c r="M257">
        <f t="shared" si="68"/>
        <v>-22.653238901899194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8.692813862880211E-2</v>
      </c>
      <c r="C258" s="9">
        <f t="shared" si="61"/>
        <v>1.1949999999999965</v>
      </c>
      <c r="D258" s="9">
        <f t="shared" si="72"/>
        <v>6.1028575954560313</v>
      </c>
      <c r="E258" s="9">
        <f t="shared" si="72"/>
        <v>7.6873937893225381</v>
      </c>
      <c r="F258" s="9">
        <f t="shared" si="63"/>
        <v>19.259681594082362</v>
      </c>
      <c r="G258" s="10">
        <f t="shared" si="73"/>
        <v>8.6666666666666607</v>
      </c>
      <c r="H258" s="5">
        <f t="shared" si="73"/>
        <v>7.5</v>
      </c>
      <c r="I258">
        <f t="shared" si="65"/>
        <v>18.239265839609132</v>
      </c>
      <c r="J258">
        <f t="shared" si="66"/>
        <v>3.3319086569644178</v>
      </c>
      <c r="K258">
        <f t="shared" si="66"/>
        <v>-17.932350740200746</v>
      </c>
      <c r="L258">
        <f t="shared" si="67"/>
        <v>-1.7954677876157061</v>
      </c>
      <c r="M258">
        <f t="shared" si="68"/>
        <v>-22.510782479628176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0.10688727215041194</v>
      </c>
      <c r="C259" s="9">
        <f t="shared" si="61"/>
        <v>1.1999999999999964</v>
      </c>
      <c r="D259" s="9">
        <f t="shared" si="72"/>
        <v>6.1228167289776412</v>
      </c>
      <c r="E259" s="9">
        <f t="shared" si="72"/>
        <v>7.5793944907966999</v>
      </c>
      <c r="F259" s="9">
        <f t="shared" si="63"/>
        <v>19.260811261358867</v>
      </c>
      <c r="G259" s="10">
        <f t="shared" si="73"/>
        <v>8.6666666666666607</v>
      </c>
      <c r="H259" s="5">
        <f t="shared" si="73"/>
        <v>7.5</v>
      </c>
      <c r="I259">
        <f t="shared" si="65"/>
        <v>18.370123675126802</v>
      </c>
      <c r="J259">
        <f t="shared" si="66"/>
        <v>3.3211358502387238</v>
      </c>
      <c r="K259">
        <f t="shared" si="66"/>
        <v>-18.067415435078516</v>
      </c>
      <c r="L259">
        <f t="shared" si="67"/>
        <v>-1.8025025946952473</v>
      </c>
      <c r="M259">
        <f t="shared" si="68"/>
        <v>-22.368149029216887</v>
      </c>
      <c r="S259">
        <f t="shared" si="57"/>
        <v>1</v>
      </c>
      <c r="T259" t="b">
        <f t="shared" si="58"/>
        <v>0</v>
      </c>
      <c r="U259" t="b">
        <f t="shared" si="59"/>
        <v>1</v>
      </c>
    </row>
    <row r="260" spans="1:21" x14ac:dyDescent="0.2">
      <c r="A260">
        <f t="shared" si="69"/>
        <v>100</v>
      </c>
      <c r="B260">
        <f t="shared" si="60"/>
        <v>0.12678164220513999</v>
      </c>
      <c r="C260" s="9">
        <f t="shared" si="61"/>
        <v>1.2049999999999963</v>
      </c>
      <c r="D260" s="9">
        <f t="shared" si="72"/>
        <v>6.1427110990323692</v>
      </c>
      <c r="E260" s="9">
        <f t="shared" si="72"/>
        <v>7.4705873715037026</v>
      </c>
      <c r="F260" s="9">
        <f t="shared" si="63"/>
        <v>19.261573139256637</v>
      </c>
      <c r="G260" s="10">
        <f t="shared" si="73"/>
        <v>8.6666666666666607</v>
      </c>
      <c r="H260" s="5">
        <f t="shared" si="73"/>
        <v>7.5</v>
      </c>
      <c r="I260">
        <f t="shared" si="65"/>
        <v>18.500198708439282</v>
      </c>
      <c r="J260">
        <f t="shared" si="66"/>
        <v>3.3103208346705522</v>
      </c>
      <c r="K260">
        <f t="shared" si="66"/>
        <v>-18.201624329253818</v>
      </c>
      <c r="L260">
        <f t="shared" si="67"/>
        <v>-1.8093544725298194</v>
      </c>
      <c r="M260">
        <f t="shared" si="68"/>
        <v>-22.225359964110389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0.14661099883265738</v>
      </c>
      <c r="C261" s="9">
        <f t="shared" si="61"/>
        <v>1.2099999999999962</v>
      </c>
      <c r="D261" s="9">
        <f t="shared" ref="D261:E276" si="74">D260+$C$7*(J260+J261)/2</f>
        <v>6.1625404556598866</v>
      </c>
      <c r="E261" s="9">
        <f t="shared" si="74"/>
        <v>7.3609775690488259</v>
      </c>
      <c r="F261" s="9">
        <f t="shared" si="63"/>
        <v>19.261970775330443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18.629488189744908</v>
      </c>
      <c r="J261">
        <f t="shared" si="66"/>
        <v>3.2994647078353734</v>
      </c>
      <c r="K261">
        <f t="shared" si="66"/>
        <v>-18.334976489038482</v>
      </c>
      <c r="L261">
        <f t="shared" si="67"/>
        <v>-1.8160240209179159</v>
      </c>
      <c r="M261">
        <f t="shared" si="68"/>
        <v>-22.082436466076466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0.16637509864729338</v>
      </c>
      <c r="C262" s="9">
        <f t="shared" si="61"/>
        <v>1.2149999999999961</v>
      </c>
      <c r="D262" s="9">
        <f t="shared" si="74"/>
        <v>6.1823045554745226</v>
      </c>
      <c r="E262" s="9">
        <f t="shared" si="74"/>
        <v>7.2505702262582057</v>
      </c>
      <c r="F262" s="9">
        <f t="shared" si="63"/>
        <v>19.262007723681116</v>
      </c>
      <c r="G262" s="10">
        <f t="shared" si="75"/>
        <v>8.6666666666666607</v>
      </c>
      <c r="H262" s="5">
        <f t="shared" si="75"/>
        <v>7.5</v>
      </c>
      <c r="I262">
        <f t="shared" si="65"/>
        <v>18.757989559570049</v>
      </c>
      <c r="J262">
        <f t="shared" si="66"/>
        <v>3.2885685637098661</v>
      </c>
      <c r="K262">
        <f t="shared" si="66"/>
        <v>-18.467471107834939</v>
      </c>
      <c r="L262">
        <f t="shared" si="67"/>
        <v>-1.8225118822226025</v>
      </c>
      <c r="M262">
        <f t="shared" si="68"/>
        <v>-21.939399481085232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0.18607370481567287</v>
      </c>
      <c r="C263" s="9">
        <f t="shared" si="61"/>
        <v>1.219999999999996</v>
      </c>
      <c r="D263" s="9">
        <f t="shared" si="74"/>
        <v>6.2020031616429021</v>
      </c>
      <c r="E263" s="9">
        <f t="shared" si="74"/>
        <v>7.1393704904205366</v>
      </c>
      <c r="F263" s="9">
        <f t="shared" si="63"/>
        <v>19.261687544211714</v>
      </c>
      <c r="G263" s="10">
        <f t="shared" si="75"/>
        <v>8.6666666666666607</v>
      </c>
      <c r="H263" s="5">
        <f t="shared" si="75"/>
        <v>7.5</v>
      </c>
      <c r="I263">
        <f t="shared" si="65"/>
        <v>18.885700444590249</v>
      </c>
      <c r="J263">
        <f t="shared" si="66"/>
        <v>3.2776334924165305</v>
      </c>
      <c r="K263">
        <f t="shared" si="66"/>
        <v>-18.599107504721449</v>
      </c>
      <c r="L263">
        <f t="shared" si="67"/>
        <v>-1.828818740226787</v>
      </c>
      <c r="M263">
        <f t="shared" si="68"/>
        <v>-21.796269715382621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0.20570658703284828</v>
      </c>
      <c r="C264" s="9">
        <f t="shared" si="61"/>
        <v>1.2249999999999959</v>
      </c>
      <c r="D264" s="9">
        <f t="shared" si="74"/>
        <v>6.2216360438600775</v>
      </c>
      <c r="E264" s="9">
        <f t="shared" si="74"/>
        <v>7.0273835125373312</v>
      </c>
      <c r="F264" s="9">
        <f t="shared" si="63"/>
        <v>19.261013801891696</v>
      </c>
      <c r="G264" s="10">
        <f t="shared" si="75"/>
        <v>8.6666666666666607</v>
      </c>
      <c r="H264" s="5">
        <f t="shared" si="75"/>
        <v>7.5</v>
      </c>
      <c r="I264">
        <f t="shared" si="65"/>
        <v>19.012618653569405</v>
      </c>
      <c r="J264">
        <f t="shared" si="66"/>
        <v>3.2666605799751696</v>
      </c>
      <c r="K264">
        <f t="shared" si="66"/>
        <v>-18.729885123013744</v>
      </c>
      <c r="L264">
        <f t="shared" si="67"/>
        <v>-1.8349453190024123</v>
      </c>
      <c r="M264">
        <f t="shared" si="68"/>
        <v>-21.653067631756151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0.22527352149695723</v>
      </c>
      <c r="C265" s="9">
        <f t="shared" si="61"/>
        <v>1.2299999999999958</v>
      </c>
      <c r="D265" s="9">
        <f t="shared" si="74"/>
        <v>6.2412029783241865</v>
      </c>
      <c r="E265" s="9">
        <f t="shared" si="74"/>
        <v>6.9146144465818775</v>
      </c>
      <c r="F265" s="9">
        <f t="shared" si="63"/>
        <v>19.259990066029012</v>
      </c>
      <c r="G265" s="10">
        <f t="shared" si="75"/>
        <v>8.6666666666666607</v>
      </c>
      <c r="H265" s="5">
        <f t="shared" si="75"/>
        <v>7.5</v>
      </c>
      <c r="I265">
        <f t="shared" si="65"/>
        <v>19.138742173409877</v>
      </c>
      <c r="J265">
        <f t="shared" si="66"/>
        <v>3.2556509080611553</v>
      </c>
      <c r="K265">
        <f t="shared" si="66"/>
        <v>-18.859803528804282</v>
      </c>
      <c r="L265">
        <f t="shared" si="67"/>
        <v>-1.8408923817931975</v>
      </c>
      <c r="M265">
        <f t="shared" si="68"/>
        <v>-21.509813445991213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0.24477429088245195</v>
      </c>
      <c r="C266" s="9">
        <f t="shared" si="61"/>
        <v>1.2349999999999957</v>
      </c>
      <c r="D266" s="9">
        <f t="shared" si="74"/>
        <v>6.2607037477096812</v>
      </c>
      <c r="E266" s="9">
        <f t="shared" si="74"/>
        <v>6.8010684487670243</v>
      </c>
      <c r="F266" s="9">
        <f t="shared" si="63"/>
        <v>19.258619909550607</v>
      </c>
      <c r="G266" s="10">
        <f t="shared" si="75"/>
        <v>8.6666666666666607</v>
      </c>
      <c r="H266" s="5">
        <f t="shared" si="75"/>
        <v>7.5</v>
      </c>
      <c r="I266">
        <f t="shared" si="65"/>
        <v>19.264069165306925</v>
      </c>
      <c r="J266">
        <f t="shared" si="66"/>
        <v>3.2446055537703962</v>
      </c>
      <c r="K266">
        <f t="shared" si="66"/>
        <v>-18.98886240948023</v>
      </c>
      <c r="L266">
        <f t="shared" si="67"/>
        <v>-1.8466607299106002</v>
      </c>
      <c r="M266">
        <f t="shared" si="68"/>
        <v>-21.366527123516057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0.264208684311936</v>
      </c>
      <c r="C267" s="9">
        <f t="shared" si="61"/>
        <v>1.2399999999999956</v>
      </c>
      <c r="D267" s="9">
        <f t="shared" si="74"/>
        <v>6.2801381411391652</v>
      </c>
      <c r="E267" s="9">
        <f t="shared" si="74"/>
        <v>6.6867506768219194</v>
      </c>
      <c r="F267" s="9">
        <f t="shared" si="63"/>
        <v>19.256906908291292</v>
      </c>
      <c r="G267" s="10">
        <f t="shared" si="75"/>
        <v>8.6666666666666607</v>
      </c>
      <c r="H267" s="5">
        <f t="shared" si="75"/>
        <v>7.5</v>
      </c>
      <c r="I267">
        <f t="shared" si="65"/>
        <v>19.388597961001391</v>
      </c>
      <c r="J267">
        <f t="shared" si="66"/>
        <v>3.2335255893909327</v>
      </c>
      <c r="K267">
        <f t="shared" si="66"/>
        <v>-19.117061572221328</v>
      </c>
      <c r="L267">
        <f t="shared" si="67"/>
        <v>-1.8522512016427248</v>
      </c>
      <c r="M267">
        <f t="shared" si="68"/>
        <v>-21.22322837623355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0.28357649732665191</v>
      </c>
      <c r="C268" s="9">
        <f t="shared" si="61"/>
        <v>1.2449999999999954</v>
      </c>
      <c r="D268" s="9">
        <f t="shared" si="74"/>
        <v>6.2995059541538811</v>
      </c>
      <c r="E268" s="9">
        <f t="shared" si="74"/>
        <v>6.571666289277819</v>
      </c>
      <c r="F268" s="9">
        <f t="shared" si="63"/>
        <v>19.25485464029132</v>
      </c>
      <c r="G268" s="10">
        <f t="shared" si="75"/>
        <v>8.6666666666666607</v>
      </c>
      <c r="H268" s="5">
        <f t="shared" si="75"/>
        <v>7.5</v>
      </c>
      <c r="I268">
        <f t="shared" si="65"/>
        <v>19.512327059125028</v>
      </c>
      <c r="J268">
        <f t="shared" si="66"/>
        <v>3.2224120821810764</v>
      </c>
      <c r="K268">
        <f t="shared" si="66"/>
        <v>-19.24440094247873</v>
      </c>
      <c r="L268">
        <f t="shared" si="67"/>
        <v>-1.8576646711759464</v>
      </c>
      <c r="M268">
        <f t="shared" si="68"/>
        <v>-21.079936659537715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0.30287753185565691</v>
      </c>
      <c r="C269" s="9">
        <f t="shared" si="61"/>
        <v>1.2499999999999953</v>
      </c>
      <c r="D269" s="9">
        <f t="shared" si="74"/>
        <v>6.3188069886828861</v>
      </c>
      <c r="E269" s="9">
        <f t="shared" si="74"/>
        <v>6.4558204447630754</v>
      </c>
      <c r="F269" s="9">
        <f t="shared" si="63"/>
        <v>19.252466685102746</v>
      </c>
      <c r="G269" s="10">
        <f t="shared" si="75"/>
        <v>8.6666666666666607</v>
      </c>
      <c r="H269" s="5">
        <f t="shared" si="75"/>
        <v>7.5</v>
      </c>
      <c r="I269">
        <f t="shared" si="65"/>
        <v>19.63525512163319</v>
      </c>
      <c r="J269">
        <f t="shared" si="66"/>
        <v>3.2112660941540208</v>
      </c>
      <c r="K269">
        <f t="shared" si="66"/>
        <v>-19.370880562435957</v>
      </c>
      <c r="L269">
        <f t="shared" si="67"/>
        <v>-1.8629020475290434</v>
      </c>
      <c r="M269">
        <f t="shared" si="68"/>
        <v>-20.936671169512955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0.32211159618372509</v>
      </c>
      <c r="C270" s="9">
        <f t="shared" si="61"/>
        <v>1.2549999999999952</v>
      </c>
      <c r="D270" s="9">
        <f t="shared" si="74"/>
        <v>6.3380410530109543</v>
      </c>
      <c r="E270" s="9">
        <f t="shared" si="74"/>
        <v>6.3392183013074082</v>
      </c>
      <c r="F270" s="9">
        <f t="shared" si="63"/>
        <v>19.249746623104738</v>
      </c>
      <c r="G270" s="10">
        <f t="shared" si="75"/>
        <v>8.6666666666666607</v>
      </c>
      <c r="H270" s="5">
        <f t="shared" si="75"/>
        <v>7.5</v>
      </c>
      <c r="I270">
        <f t="shared" si="65"/>
        <v>19.757380970320121</v>
      </c>
      <c r="J270">
        <f t="shared" si="66"/>
        <v>3.2000886818688463</v>
      </c>
      <c r="K270">
        <f t="shared" si="66"/>
        <v>-19.496500589453035</v>
      </c>
      <c r="L270">
        <f t="shared" si="67"/>
        <v>-1.867964273499692</v>
      </c>
      <c r="M270">
        <f t="shared" si="68"/>
        <v>-20.793450840313756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0.34127850491801492</v>
      </c>
      <c r="C271" s="9">
        <f t="shared" si="61"/>
        <v>1.2599999999999951</v>
      </c>
      <c r="D271" s="9">
        <f t="shared" si="74"/>
        <v>6.3572079617452442</v>
      </c>
      <c r="E271" s="9">
        <f t="shared" si="74"/>
        <v>6.2218650156555642</v>
      </c>
      <c r="F271" s="9">
        <f t="shared" si="63"/>
        <v>19.2466980348281</v>
      </c>
      <c r="G271" s="10">
        <f t="shared" si="75"/>
        <v>8.6666666666666607</v>
      </c>
      <c r="H271" s="5">
        <f t="shared" si="75"/>
        <v>7.5</v>
      </c>
      <c r="I271">
        <f t="shared" si="65"/>
        <v>19.87870358341236</v>
      </c>
      <c r="J271">
        <f t="shared" si="66"/>
        <v>3.1888808962278481</v>
      </c>
      <c r="K271">
        <f t="shared" si="66"/>
        <v>-19.621261294494918</v>
      </c>
      <c r="L271">
        <f t="shared" si="67"/>
        <v>-1.8728523246231807</v>
      </c>
      <c r="M271">
        <f t="shared" si="68"/>
        <v>-20.650294341722571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0.36037807895353868</v>
      </c>
      <c r="C272" s="9">
        <f t="shared" si="61"/>
        <v>1.264999999999995</v>
      </c>
      <c r="D272" s="9">
        <f t="shared" si="74"/>
        <v>6.3763075357807679</v>
      </c>
      <c r="E272" s="9">
        <f t="shared" si="74"/>
        <v>6.1037657425904435</v>
      </c>
      <c r="F272" s="9">
        <f t="shared" si="63"/>
        <v>19.243324500288939</v>
      </c>
      <c r="G272" s="10">
        <f t="shared" si="75"/>
        <v>8.6666666666666607</v>
      </c>
      <c r="H272" s="5">
        <f t="shared" si="75"/>
        <v>7.5</v>
      </c>
      <c r="I272">
        <f t="shared" si="65"/>
        <v>19.999222092236092</v>
      </c>
      <c r="J272">
        <f t="shared" si="66"/>
        <v>3.1776437822801089</v>
      </c>
      <c r="K272">
        <f t="shared" si="66"/>
        <v>-19.745163060545252</v>
      </c>
      <c r="L272">
        <f t="shared" si="67"/>
        <v>-1.8775672081432464</v>
      </c>
      <c r="M272">
        <f t="shared" si="68"/>
        <v>-20.507220076883641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0.37941014543747276</v>
      </c>
      <c r="C273" s="9">
        <f t="shared" si="61"/>
        <v>1.2699999999999949</v>
      </c>
      <c r="D273" s="9">
        <f t="shared" si="74"/>
        <v>6.395339602264702</v>
      </c>
      <c r="E273" s="9">
        <f t="shared" si="74"/>
        <v>5.9849256342657879</v>
      </c>
      <c r="F273" s="9">
        <f t="shared" si="63"/>
        <v>19.239629598331859</v>
      </c>
      <c r="G273" s="10">
        <f t="shared" si="75"/>
        <v>8.6666666666666607</v>
      </c>
      <c r="H273" s="5">
        <f t="shared" si="75"/>
        <v>7.5</v>
      </c>
      <c r="I273">
        <f t="shared" si="65"/>
        <v>20.118935777954711</v>
      </c>
      <c r="J273">
        <f t="shared" si="66"/>
        <v>3.1663783790312494</v>
      </c>
      <c r="K273">
        <f t="shared" si="66"/>
        <v>-19.868206381006555</v>
      </c>
      <c r="L273">
        <f t="shared" si="67"/>
        <v>-1.8821099619949579</v>
      </c>
      <c r="M273">
        <f t="shared" si="68"/>
        <v>-20.36424618021017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0.39837453773234444</v>
      </c>
      <c r="C274" s="9">
        <f t="shared" si="61"/>
        <v>1.2749999999999948</v>
      </c>
      <c r="D274" s="9">
        <f t="shared" si="74"/>
        <v>6.4143039945595737</v>
      </c>
      <c r="E274" s="9">
        <f t="shared" si="74"/>
        <v>5.8653498395485046</v>
      </c>
      <c r="F274" s="9">
        <f t="shared" si="63"/>
        <v>19.235616905982596</v>
      </c>
      <c r="G274" s="10">
        <f t="shared" si="75"/>
        <v>8.6666666666666607</v>
      </c>
      <c r="H274" s="5">
        <f t="shared" si="75"/>
        <v>7.5</v>
      </c>
      <c r="I274">
        <f t="shared" si="65"/>
        <v>20.237844068372929</v>
      </c>
      <c r="J274">
        <f t="shared" si="66"/>
        <v>3.1550857192592798</v>
      </c>
      <c r="K274">
        <f t="shared" si="66"/>
        <v>-19.990391858087815</v>
      </c>
      <c r="L274">
        <f t="shared" si="67"/>
        <v>-1.8864816537995803</v>
      </c>
      <c r="M274">
        <f t="shared" si="68"/>
        <v>-20.221390515462538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0.41727109537813156</v>
      </c>
      <c r="C275" s="9">
        <f t="shared" si="61"/>
        <v>1.2799999999999947</v>
      </c>
      <c r="D275" s="9">
        <f t="shared" si="74"/>
        <v>6.4332005522053608</v>
      </c>
      <c r="E275" s="9">
        <f t="shared" si="74"/>
        <v>5.7450435033706997</v>
      </c>
      <c r="F275" s="9">
        <f t="shared" si="63"/>
        <v>19.231289997810304</v>
      </c>
      <c r="G275" s="10">
        <f t="shared" si="75"/>
        <v>8.6666666666666607</v>
      </c>
      <c r="H275" s="5">
        <f t="shared" si="75"/>
        <v>7.5</v>
      </c>
      <c r="I275">
        <f t="shared" si="65"/>
        <v>20.355946534804314</v>
      </c>
      <c r="J275">
        <f t="shared" si="66"/>
        <v>3.1437668293364824</v>
      </c>
      <c r="K275">
        <f t="shared" si="66"/>
        <v>-20.111720201180589</v>
      </c>
      <c r="L275">
        <f t="shared" si="67"/>
        <v>-1.8906833798713971</v>
      </c>
      <c r="M275">
        <f t="shared" si="68"/>
        <v>-20.07867067399479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0.43609966405331235</v>
      </c>
      <c r="C276" s="9">
        <f t="shared" si="61"/>
        <v>1.2849999999999946</v>
      </c>
      <c r="D276" s="9">
        <f t="shared" si="74"/>
        <v>6.4520291208805416</v>
      </c>
      <c r="E276" s="9">
        <f t="shared" si="74"/>
        <v>5.6240117660914839</v>
      </c>
      <c r="F276" s="9">
        <f t="shared" si="63"/>
        <v>19.226652445299653</v>
      </c>
      <c r="G276" s="10">
        <f t="shared" si="75"/>
        <v>8.6666666666666607</v>
      </c>
      <c r="H276" s="5">
        <f t="shared" si="75"/>
        <v>7.5</v>
      </c>
      <c r="I276">
        <f t="shared" si="65"/>
        <v>20.473242888999085</v>
      </c>
      <c r="J276">
        <f t="shared" si="66"/>
        <v>3.1324227290572542</v>
      </c>
      <c r="K276">
        <f t="shared" si="66"/>
        <v>-20.232192225224559</v>
      </c>
      <c r="L276">
        <f t="shared" si="67"/>
        <v>-1.8947162642364561</v>
      </c>
      <c r="M276">
        <f t="shared" si="68"/>
        <v>-19.936103973166936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0.45486009553490003</v>
      </c>
      <c r="C277" s="9">
        <f t="shared" ref="C277:C289" si="80">C276+_dt</f>
        <v>1.2899999999999945</v>
      </c>
      <c r="D277" s="9">
        <f t="shared" ref="D277:E289" si="81">D276+$C$7*(J276+J277)/2</f>
        <v>6.4707895523621293</v>
      </c>
      <c r="E277" s="9">
        <f t="shared" si="81"/>
        <v>5.5022597628686194</v>
      </c>
      <c r="F277" s="9">
        <f t="shared" ref="F277:F289" si="82">$O$1*D277^2+$O$2*D277+$O$3</f>
        <v>19.22170781623268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20.589732980129487</v>
      </c>
      <c r="J277">
        <f t="shared" ref="J277:K289" si="85">J276+L276*$C$7</f>
        <v>3.1210544314718356</v>
      </c>
      <c r="K277">
        <f t="shared" si="85"/>
        <v>-20.351808849063559</v>
      </c>
      <c r="L277">
        <f t="shared" ref="L277:L289" si="86">-$C$15*I277*J277</f>
        <v>-1.898581457663248</v>
      </c>
      <c r="M277">
        <f t="shared" ref="M277:M289" si="87">-$C$6-$C$15*I277*K277</f>
        <v>-19.793707454920252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0.47355224765749337</v>
      </c>
      <c r="C278" s="9">
        <f t="shared" si="80"/>
        <v>1.2949999999999944</v>
      </c>
      <c r="D278" s="9">
        <f t="shared" si="81"/>
        <v>6.4894817044847226</v>
      </c>
      <c r="E278" s="9">
        <f t="shared" si="81"/>
        <v>5.3797926230400499</v>
      </c>
      <c r="F278" s="9">
        <f t="shared" si="82"/>
        <v>19.216459674080664</v>
      </c>
      <c r="G278" s="10">
        <f t="shared" si="83"/>
        <v>8.6666666666666607</v>
      </c>
      <c r="H278" s="5">
        <f t="shared" si="83"/>
        <v>7.5</v>
      </c>
      <c r="I278">
        <f t="shared" si="84"/>
        <v>20.705416791830086</v>
      </c>
      <c r="J278">
        <f t="shared" si="85"/>
        <v>3.1096629427258562</v>
      </c>
      <c r="K278">
        <f t="shared" si="85"/>
        <v>-20.47057109379308</v>
      </c>
      <c r="L278">
        <f t="shared" si="86"/>
        <v>-1.902280136705311</v>
      </c>
      <c r="M278">
        <f t="shared" si="87"/>
        <v>-19.651497884512864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0.49217598427138753</v>
      </c>
      <c r="C279" s="9">
        <f t="shared" si="80"/>
        <v>1.2999999999999943</v>
      </c>
      <c r="D279" s="9">
        <f t="shared" si="81"/>
        <v>6.5081054410986168</v>
      </c>
      <c r="E279" s="9">
        <f t="shared" si="81"/>
        <v>5.2566154695153706</v>
      </c>
      <c r="F279" s="9">
        <f t="shared" si="82"/>
        <v>19.210911577406012</v>
      </c>
      <c r="G279" s="10">
        <f t="shared" si="83"/>
        <v>8.6666666666666607</v>
      </c>
      <c r="H279" s="5">
        <f t="shared" si="83"/>
        <v>7.5</v>
      </c>
      <c r="I279">
        <f t="shared" si="84"/>
        <v>20.820294439290638</v>
      </c>
      <c r="J279">
        <f t="shared" si="85"/>
        <v>3.0982492619056243</v>
      </c>
      <c r="K279">
        <f t="shared" si="85"/>
        <v>-20.588480081100158</v>
      </c>
      <c r="L279">
        <f t="shared" si="86"/>
        <v>-1.9058135027557932</v>
      </c>
      <c r="M279">
        <f t="shared" si="87"/>
        <v>-19.509491749412835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0.51073117519977185</v>
      </c>
      <c r="C280" s="9">
        <f t="shared" si="80"/>
        <v>1.3049999999999942</v>
      </c>
      <c r="D280" s="9">
        <f t="shared" si="81"/>
        <v>6.5266606320270011</v>
      </c>
      <c r="E280" s="9">
        <f t="shared" si="81"/>
        <v>5.1327334181772803</v>
      </c>
      <c r="F280" s="9">
        <f t="shared" si="82"/>
        <v>19.205067079274176</v>
      </c>
      <c r="G280" s="10">
        <f t="shared" si="83"/>
        <v>8.6666666666666607</v>
      </c>
      <c r="H280" s="5">
        <f t="shared" si="83"/>
        <v>7.5</v>
      </c>
      <c r="I280">
        <f t="shared" si="84"/>
        <v>20.93436616639929</v>
      </c>
      <c r="J280">
        <f t="shared" si="85"/>
        <v>3.0868143808890895</v>
      </c>
      <c r="K280">
        <f t="shared" si="85"/>
        <v>-20.705537031596634</v>
      </c>
      <c r="L280">
        <f t="shared" si="86"/>
        <v>-1.9091827811139928</v>
      </c>
      <c r="M280">
        <f t="shared" si="87"/>
        <v>-19.367705258345829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0.52921769619504655</v>
      </c>
      <c r="C281" s="9">
        <f t="shared" si="80"/>
        <v>1.3099999999999941</v>
      </c>
      <c r="D281" s="9">
        <f t="shared" si="81"/>
        <v>6.5451471530222758</v>
      </c>
      <c r="E281" s="9">
        <f t="shared" si="81"/>
        <v>5.0081515772930505</v>
      </c>
      <c r="F281" s="9">
        <f t="shared" si="82"/>
        <v>19.198929726675797</v>
      </c>
      <c r="G281" s="10">
        <f t="shared" si="83"/>
        <v>8.6666666666666607</v>
      </c>
      <c r="H281" s="5">
        <f t="shared" si="83"/>
        <v>7.5</v>
      </c>
      <c r="I281">
        <f t="shared" si="84"/>
        <v>21.047632342934094</v>
      </c>
      <c r="J281">
        <f t="shared" si="85"/>
        <v>3.0753592842024058</v>
      </c>
      <c r="K281">
        <f t="shared" si="85"/>
        <v>-20.821743263146708</v>
      </c>
      <c r="L281">
        <f t="shared" si="86"/>
        <v>-1.9123892200639101</v>
      </c>
      <c r="M281">
        <f t="shared" si="87"/>
        <v>-19.226154340494485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0.54763542889430017</v>
      </c>
      <c r="C282" s="9">
        <f t="shared" si="80"/>
        <v>1.314999999999994</v>
      </c>
      <c r="D282" s="9">
        <f t="shared" si="81"/>
        <v>6.5635648857215294</v>
      </c>
      <c r="E282" s="9">
        <f t="shared" si="81"/>
        <v>4.8828750469360411</v>
      </c>
      <c r="F282" s="9">
        <f t="shared" si="82"/>
        <v>19.192503059959105</v>
      </c>
      <c r="G282" s="10">
        <f t="shared" si="83"/>
        <v>8.6666666666666607</v>
      </c>
      <c r="H282" s="5">
        <f t="shared" si="83"/>
        <v>7.5</v>
      </c>
      <c r="I282">
        <f t="shared" si="84"/>
        <v>21.160093461800969</v>
      </c>
      <c r="J282">
        <f t="shared" si="85"/>
        <v>3.0638849488820221</v>
      </c>
      <c r="K282">
        <f t="shared" si="85"/>
        <v>-20.937100189189675</v>
      </c>
      <c r="L282">
        <f t="shared" si="86"/>
        <v>-1.9154340899648628</v>
      </c>
      <c r="M282">
        <f t="shared" si="87"/>
        <v>-19.084854644846551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0.56598426077397335</v>
      </c>
      <c r="C283" s="9">
        <f t="shared" si="80"/>
        <v>1.3199999999999938</v>
      </c>
      <c r="D283" s="9">
        <f t="shared" si="81"/>
        <v>6.5819137176012026</v>
      </c>
      <c r="E283" s="9">
        <f t="shared" si="81"/>
        <v>4.7569089184172961</v>
      </c>
      <c r="F283" s="9">
        <f t="shared" si="82"/>
        <v>19.185790612272513</v>
      </c>
      <c r="G283" s="10">
        <f t="shared" si="83"/>
        <v>8.6666666666666607</v>
      </c>
      <c r="H283" s="5">
        <f t="shared" si="83"/>
        <v>7.5</v>
      </c>
      <c r="I283">
        <f t="shared" si="84"/>
        <v>21.271750136316335</v>
      </c>
      <c r="J283">
        <f t="shared" si="85"/>
        <v>3.0523923443422327</v>
      </c>
      <c r="K283">
        <f t="shared" si="85"/>
        <v>-21.051609317058755</v>
      </c>
      <c r="L283">
        <f t="shared" si="86"/>
        <v>-1.9183186823541991</v>
      </c>
      <c r="M283">
        <f t="shared" si="87"/>
        <v>-18.943821539688763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0.58426408510374461</v>
      </c>
      <c r="C284" s="9">
        <f t="shared" si="80"/>
        <v>1.3249999999999937</v>
      </c>
      <c r="D284" s="9">
        <f t="shared" si="81"/>
        <v>6.6001935419309739</v>
      </c>
      <c r="E284" s="9">
        <f t="shared" si="81"/>
        <v>4.6302582737272289</v>
      </c>
      <c r="F284" s="9">
        <f t="shared" si="82"/>
        <v>19.178795909017605</v>
      </c>
      <c r="G284" s="10">
        <f t="shared" si="83"/>
        <v>8.6666666666666607</v>
      </c>
      <c r="H284" s="5">
        <f t="shared" si="83"/>
        <v>7.5</v>
      </c>
      <c r="I284">
        <f t="shared" si="84"/>
        <v>21.382603097532826</v>
      </c>
      <c r="J284">
        <f t="shared" si="85"/>
        <v>3.0408824322481074</v>
      </c>
      <c r="K284">
        <f t="shared" si="85"/>
        <v>-21.165272246296887</v>
      </c>
      <c r="L284">
        <f t="shared" si="86"/>
        <v>-1.9210443090621696</v>
      </c>
      <c r="M284">
        <f t="shared" si="87"/>
        <v>-18.803070112243425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0.60247480089967009</v>
      </c>
      <c r="C285" s="9">
        <f t="shared" si="80"/>
        <v>1.3299999999999936</v>
      </c>
      <c r="D285" s="9">
        <f t="shared" si="81"/>
        <v>6.6184042577268993</v>
      </c>
      <c r="E285" s="9">
        <f t="shared" si="81"/>
        <v>4.502928184987427</v>
      </c>
      <c r="F285" s="9">
        <f t="shared" si="82"/>
        <v>19.17152246731245</v>
      </c>
      <c r="G285" s="10">
        <f t="shared" si="83"/>
        <v>8.6666666666666607</v>
      </c>
      <c r="H285" s="5">
        <f t="shared" si="83"/>
        <v>7.5</v>
      </c>
      <c r="I285">
        <f t="shared" si="84"/>
        <v>21.492653191606621</v>
      </c>
      <c r="J285">
        <f t="shared" si="85"/>
        <v>3.0293561663937343</v>
      </c>
      <c r="K285">
        <f t="shared" si="85"/>
        <v>-21.278090666970346</v>
      </c>
      <c r="L285">
        <f t="shared" si="86"/>
        <v>-1.9236123013390034</v>
      </c>
      <c r="M285">
        <f t="shared" si="87"/>
        <v>-18.662615168444706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0.62061631287660823</v>
      </c>
      <c r="C286" s="9">
        <f t="shared" si="80"/>
        <v>1.3349999999999935</v>
      </c>
      <c r="D286" s="9">
        <f t="shared" si="81"/>
        <v>6.6365457697038375</v>
      </c>
      <c r="E286" s="9">
        <f t="shared" si="81"/>
        <v>4.3749237139125725</v>
      </c>
      <c r="F286" s="9">
        <f t="shared" si="82"/>
        <v>19.16397379546536</v>
      </c>
      <c r="G286" s="10">
        <f t="shared" si="83"/>
        <v>8.6666666666666607</v>
      </c>
      <c r="H286" s="5">
        <f t="shared" si="83"/>
        <v>7.5</v>
      </c>
      <c r="I286">
        <f t="shared" si="84"/>
        <v>21.601901377205003</v>
      </c>
      <c r="J286">
        <f t="shared" si="85"/>
        <v>3.0178144925857002</v>
      </c>
      <c r="K286">
        <f t="shared" si="85"/>
        <v>-21.390066357981013</v>
      </c>
      <c r="L286">
        <f t="shared" si="86"/>
        <v>-1.9260240089942475</v>
      </c>
      <c r="M286">
        <f t="shared" si="87"/>
        <v>-18.522471232851423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0.63868853139996062</v>
      </c>
      <c r="C287" s="9">
        <f t="shared" si="80"/>
        <v>1.3399999999999934</v>
      </c>
      <c r="D287" s="9">
        <f t="shared" si="81"/>
        <v>6.6546179882271899</v>
      </c>
      <c r="E287" s="9">
        <f t="shared" si="81"/>
        <v>4.2462499112824954</v>
      </c>
      <c r="F287" s="9">
        <f t="shared" si="82"/>
        <v>19.156153392459018</v>
      </c>
      <c r="G287" s="10">
        <f t="shared" si="83"/>
        <v>8.6666666666666607</v>
      </c>
      <c r="H287" s="5">
        <f t="shared" si="83"/>
        <v>7.5</v>
      </c>
      <c r="I287">
        <f t="shared" si="84"/>
        <v>21.710348722952894</v>
      </c>
      <c r="J287">
        <f t="shared" si="85"/>
        <v>3.0062583485317349</v>
      </c>
      <c r="K287">
        <f t="shared" si="85"/>
        <v>-21.501201185378122</v>
      </c>
      <c r="L287">
        <f t="shared" si="86"/>
        <v>-1.9282807995484246</v>
      </c>
      <c r="M287">
        <f t="shared" si="87"/>
        <v>-18.382652548693358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0.65669137243675912</v>
      </c>
      <c r="C288" s="9">
        <f t="shared" si="80"/>
        <v>1.3449999999999933</v>
      </c>
      <c r="D288" s="9">
        <f t="shared" si="81"/>
        <v>6.6726208292639884</v>
      </c>
      <c r="E288" s="9">
        <f t="shared" si="81"/>
        <v>4.1169118164243503</v>
      </c>
      <c r="F288" s="9">
        <f t="shared" si="82"/>
        <v>19.148064747445058</v>
      </c>
      <c r="G288" s="10">
        <f t="shared" si="83"/>
        <v>8.6666666666666607</v>
      </c>
      <c r="H288" s="5">
        <f t="shared" si="83"/>
        <v>7.5</v>
      </c>
      <c r="I288">
        <f t="shared" si="84"/>
        <v>21.817996404917192</v>
      </c>
      <c r="J288">
        <f t="shared" si="85"/>
        <v>2.9946886637344443</v>
      </c>
      <c r="K288">
        <f t="shared" si="85"/>
        <v>-21.611497100670281</v>
      </c>
      <c r="L288">
        <f t="shared" si="86"/>
        <v>-1.9303840573970632</v>
      </c>
      <c r="M288">
        <f t="shared" si="87"/>
        <v>-18.243173078047832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0.67462475750613304</v>
      </c>
      <c r="C289" s="9">
        <f t="shared" si="80"/>
        <v>1.3499999999999932</v>
      </c>
      <c r="D289" s="9">
        <f t="shared" si="81"/>
        <v>6.6905542143333623</v>
      </c>
      <c r="E289" s="9">
        <f t="shared" si="81"/>
        <v>3.9869144567049237</v>
      </c>
      <c r="F289" s="9">
        <f t="shared" si="82"/>
        <v>19.139711339249168</v>
      </c>
      <c r="G289" s="10">
        <f t="shared" si="83"/>
        <v>8.6666666666666607</v>
      </c>
      <c r="H289" s="5">
        <f t="shared" si="83"/>
        <v>7.5</v>
      </c>
      <c r="I289">
        <f t="shared" si="84"/>
        <v>21.924845704127883</v>
      </c>
      <c r="J289">
        <f t="shared" si="85"/>
        <v>2.983106359390062</v>
      </c>
      <c r="K289">
        <f t="shared" si="85"/>
        <v>-21.720956139138568</v>
      </c>
      <c r="L289">
        <f t="shared" si="86"/>
        <v>-1.9323351829871571</v>
      </c>
      <c r="M289">
        <f t="shared" si="87"/>
        <v>-18.104046502143444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47" priority="16" stopIfTrue="1" operator="greaterThan">
      <formula>$G$19</formula>
    </cfRule>
    <cfRule type="cellIs" dxfId="346" priority="17" stopIfTrue="1" operator="lessThan">
      <formula>$H$19</formula>
    </cfRule>
    <cfRule type="cellIs" dxfId="345" priority="18" stopIfTrue="1" operator="between">
      <formula>$H$19</formula>
      <formula>$G$19</formula>
    </cfRule>
  </conditionalFormatting>
  <conditionalFormatting sqref="E19:E20">
    <cfRule type="cellIs" dxfId="344" priority="13" stopIfTrue="1" operator="lessThan">
      <formula>$H$19</formula>
    </cfRule>
    <cfRule type="cellIs" dxfId="343" priority="14" stopIfTrue="1" operator="greaterThan">
      <formula>$G$19</formula>
    </cfRule>
    <cfRule type="cellIs" dxfId="342" priority="15" stopIfTrue="1" operator="between">
      <formula>$H$19</formula>
      <formula>$G$19</formula>
    </cfRule>
  </conditionalFormatting>
  <conditionalFormatting sqref="F19">
    <cfRule type="cellIs" dxfId="341" priority="10" stopIfTrue="1" operator="lessThan">
      <formula>$H$19</formula>
    </cfRule>
    <cfRule type="cellIs" dxfId="340" priority="11" stopIfTrue="1" operator="greaterThan">
      <formula>$G$19</formula>
    </cfRule>
    <cfRule type="cellIs" dxfId="339" priority="12" stopIfTrue="1" operator="between">
      <formula>$H$19</formula>
      <formula>$G$19</formula>
    </cfRule>
  </conditionalFormatting>
  <conditionalFormatting sqref="F20">
    <cfRule type="cellIs" dxfId="338" priority="7" stopIfTrue="1" operator="lessThan">
      <formula>$H$19</formula>
    </cfRule>
    <cfRule type="cellIs" dxfId="337" priority="8" stopIfTrue="1" operator="greaterThan">
      <formula>$G$19</formula>
    </cfRule>
    <cfRule type="cellIs" dxfId="336" priority="9" stopIfTrue="1" operator="between">
      <formula>$H$19</formula>
      <formula>$G$19</formula>
    </cfRule>
  </conditionalFormatting>
  <conditionalFormatting sqref="E21:E289">
    <cfRule type="cellIs" dxfId="335" priority="4" stopIfTrue="1" operator="lessThan">
      <formula>$H$19</formula>
    </cfRule>
    <cfRule type="cellIs" dxfId="334" priority="5" stopIfTrue="1" operator="greaterThan">
      <formula>$G$19</formula>
    </cfRule>
    <cfRule type="cellIs" dxfId="333" priority="6" stopIfTrue="1" operator="between">
      <formula>$H$19</formula>
      <formula>$G$19</formula>
    </cfRule>
  </conditionalFormatting>
  <conditionalFormatting sqref="F21:F289">
    <cfRule type="cellIs" dxfId="332" priority="1" stopIfTrue="1" operator="lessThan">
      <formula>$H$19</formula>
    </cfRule>
    <cfRule type="cellIs" dxfId="331" priority="2" stopIfTrue="1" operator="greaterThan">
      <formula>$G$19</formula>
    </cfRule>
    <cfRule type="cellIs" dxfId="33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46"/>
  <sheetViews>
    <sheetView topLeftCell="B1"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SummaryChart!I15</f>
        <v>36.55298265845456</v>
      </c>
      <c r="D1" s="1" t="s">
        <v>17</v>
      </c>
      <c r="G1" t="s">
        <v>27</v>
      </c>
      <c r="H1" s="6" t="s">
        <v>22</v>
      </c>
      <c r="O1" s="28">
        <f>-(C6/2)/(COS(C2/180*PI())*C1)^2</f>
        <v>-0.39929048483165031</v>
      </c>
      <c r="P1" s="5" t="s">
        <v>10</v>
      </c>
    </row>
    <row r="2" spans="2:22" ht="22.5" x14ac:dyDescent="0.3">
      <c r="C2" s="24">
        <f>SummaryChart!J15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SummaryChart!N15/12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5.8999999999999999E-3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SummaryChart!M15</f>
        <v>6.7159294568272294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8.7905357467858991E-3</v>
      </c>
      <c r="C12" s="14"/>
      <c r="D12" s="15">
        <f ca="1">CELL("contents",INDIRECT("D"&amp;C13-1))</f>
        <v>6.7051387728258813</v>
      </c>
      <c r="E12" s="15">
        <f ca="1">CELL("contents",INDIRECT("E"&amp;C13-1))</f>
        <v>8.2144587055826968</v>
      </c>
      <c r="F12">
        <f ca="1">D13-D12</f>
        <v>1.9581219748133982E-2</v>
      </c>
      <c r="G12">
        <f ca="1">D13-D11</f>
        <v>8.7905357467858991E-3</v>
      </c>
      <c r="H12" s="27">
        <f ca="1">G12/F12</f>
        <v>0.44892687278194732</v>
      </c>
      <c r="I12">
        <f ca="1">D13-D12</f>
        <v>1.9581219748133982E-2</v>
      </c>
      <c r="J12">
        <f ca="1">E13-E12</f>
        <v>-0.1124742385603632</v>
      </c>
      <c r="K12">
        <f ca="1">ATAN(J12/I12)*180/PI()</f>
        <v>-80.124065594926307</v>
      </c>
      <c r="N12" s="26">
        <f ca="1">E13-E12</f>
        <v>-0.1124742385603632</v>
      </c>
      <c r="O12" s="26">
        <f ca="1">N12+E13-H12*N12</f>
        <v>8.0400029366474044</v>
      </c>
      <c r="P12">
        <f ca="1">IF(AND(G12&gt;0,G12&lt;F12),1,0)</f>
        <v>1</v>
      </c>
      <c r="Q12" s="26">
        <f ca="1">IF(P12=1,O12,O13)</f>
        <v>8.0400029366474044</v>
      </c>
    </row>
    <row r="13" spans="2:22" x14ac:dyDescent="0.2">
      <c r="B13" t="str">
        <f ca="1">CELL("address",INDEX(B20:B290,MATCH(MIN(B20:B290),B20:B290,0)))</f>
        <v>$B$279</v>
      </c>
      <c r="C13">
        <f ca="1">CELL("row",INDEX(A20:A289,MATCH(MIN(A20:A289),A20:A289,0)))</f>
        <v>279</v>
      </c>
      <c r="D13" s="15">
        <f ca="1">CELL("contents",INDIRECT("D"&amp;C13))</f>
        <v>6.7247199925740153</v>
      </c>
      <c r="E13" s="15">
        <f ca="1">CELL("contents",INDIRECT("E"&amp;C13))</f>
        <v>8.1019844670223335</v>
      </c>
      <c r="F13">
        <f ca="1">D14-D13</f>
        <v>1.951517297577432E-2</v>
      </c>
      <c r="G13">
        <f ca="1">D14-D11</f>
        <v>2.8305708722560219E-2</v>
      </c>
      <c r="H13" s="27">
        <f ca="1">G13/F13</f>
        <v>1.4504462121703079</v>
      </c>
      <c r="N13" s="26">
        <f ca="1">E14-E13</f>
        <v>-0.11321483783813058</v>
      </c>
      <c r="O13" s="26">
        <f ca="1">E13+H13*N13</f>
        <v>7.937772434318541</v>
      </c>
      <c r="P13">
        <f ca="1">IF(G13&lt;F13,1,0)</f>
        <v>0</v>
      </c>
    </row>
    <row r="14" spans="2:22" x14ac:dyDescent="0.2">
      <c r="D14" s="15">
        <f ca="1">CELL("contents",INDIRECT("D"&amp;C13+1))</f>
        <v>6.7442351655497896</v>
      </c>
      <c r="E14" s="15">
        <f ca="1">CELL("contents",INDIRECT("E"&amp;C13+1))</f>
        <v>7.988769629184203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6.8216316513023356</v>
      </c>
      <c r="P15" s="10">
        <f>Q19</f>
        <v>1.1266458156130734</v>
      </c>
      <c r="Q15" s="10">
        <f>Q19</f>
        <v>1.1266458156130734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36.55298265845456</v>
      </c>
      <c r="J19">
        <f>C1*COS(C2/180*PI())</f>
        <v>6.3473588269315435</v>
      </c>
      <c r="K19">
        <f>C1*SIN(C2/180*PI())</f>
        <v>35.997660717766841</v>
      </c>
      <c r="L19">
        <f>-C15*I19*J19</f>
        <v>-6.8547725437928282</v>
      </c>
      <c r="M19">
        <f>-C6-C15*I19*K19</f>
        <v>-71.049346905226884</v>
      </c>
      <c r="N19" s="16">
        <f>MAX(E19:E289)</f>
        <v>15.064918691345019</v>
      </c>
      <c r="O19" s="19">
        <f>INDEX(C19:C289,MATCH(N19,E19:E289,0),1)</f>
        <v>0.72000000000000053</v>
      </c>
      <c r="P19" s="19">
        <f>COUNTIF(E19:E289,"&gt;"&amp;H19)*_dt</f>
        <v>1.165</v>
      </c>
      <c r="Q19" s="21">
        <f>INDEX(D19:D289,MATCH(T17,T19:T289,0),1)</f>
        <v>1.1266458156130734</v>
      </c>
      <c r="R19" s="21">
        <f>INDEX(D19:D289,MATCH(T17,U19:U289,0),1)</f>
        <v>6.8216316513023356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5.6949858356892626</v>
      </c>
    </row>
    <row r="20" spans="1:22" x14ac:dyDescent="0.2">
      <c r="A20">
        <f>B20</f>
        <v>6.6785993470644582</v>
      </c>
      <c r="B20">
        <f>ABS(D20-$D$11)</f>
        <v>6.6785993470644582</v>
      </c>
      <c r="C20" s="9">
        <f>C19+_dt</f>
        <v>5.0000000000000001E-3</v>
      </c>
      <c r="D20" s="9">
        <f>D19+$C$7*(J19+J20)/2</f>
        <v>3.7330109762771395E-2</v>
      </c>
      <c r="E20" s="9">
        <f>E19+$C$7*(K19+K20)/2</f>
        <v>1.9646403398520709</v>
      </c>
      <c r="F20" s="9">
        <f>$O$1*D20^2+$O$2*D20+$O$3</f>
        <v>1.9646439022198172</v>
      </c>
      <c r="G20" s="10">
        <f>G19</f>
        <v>8.6666666666666607</v>
      </c>
      <c r="H20" s="5">
        <f>H19</f>
        <v>7.5</v>
      </c>
      <c r="I20">
        <f>SQRT(J20^2+K20^2)</f>
        <v>36.133152121996389</v>
      </c>
      <c r="J20">
        <f>J19+L19*$C$7</f>
        <v>6.3069156689231658</v>
      </c>
      <c r="K20">
        <f>K19+M19*$C$7</f>
        <v>35.578469571026005</v>
      </c>
      <c r="L20">
        <f>-$C$15*I20*J20</f>
        <v>-6.7328672419443869</v>
      </c>
      <c r="M20">
        <f>-$C$6-$C$15*I20*K20</f>
        <v>-70.155340621631581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6.641505730172157</v>
      </c>
      <c r="B21">
        <f t="shared" ref="B21:B84" si="3">ABS(D21-$D$11)</f>
        <v>6.641505730172157</v>
      </c>
      <c r="C21" s="9">
        <f t="shared" ref="C21:C84" si="4">C20+_dt</f>
        <v>0.01</v>
      </c>
      <c r="D21" s="9">
        <f t="shared" ref="D21:E36" si="5">D20+$C$7*(J20+J21)/2</f>
        <v>7.4423726655072034E-2</v>
      </c>
      <c r="E21" s="9">
        <f t="shared" si="5"/>
        <v>2.1733322566176048</v>
      </c>
      <c r="F21" s="9">
        <f t="shared" ref="F21:F84" si="6">$O$1*D21^2+$O$2*D21+$O$3</f>
        <v>2.1733570569187917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35.718671370361449</v>
      </c>
      <c r="J21">
        <f t="shared" ref="J21:K84" si="9">J20+L20*$C$7</f>
        <v>6.2671917521956937</v>
      </c>
      <c r="K21">
        <f t="shared" si="9"/>
        <v>35.164553061358376</v>
      </c>
      <c r="L21">
        <f t="shared" ref="L21:L84" si="10">-$C$15*I21*J21</f>
        <v>-6.6137146981353592</v>
      </c>
      <c r="M21">
        <f t="shared" ref="M21:M84" si="11">-$C$6-$C$15*I21*K21</f>
        <v>-69.282856826310919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6.6046444105385236</v>
      </c>
      <c r="B22">
        <f t="shared" si="3"/>
        <v>6.6046444105385236</v>
      </c>
      <c r="C22" s="9">
        <f t="shared" si="4"/>
        <v>1.4999999999999999E-2</v>
      </c>
      <c r="D22" s="9">
        <f t="shared" si="5"/>
        <v>0.11128504628870559</v>
      </c>
      <c r="E22" s="9">
        <f t="shared" si="5"/>
        <v>2.3795972515565573</v>
      </c>
      <c r="F22" s="9">
        <f t="shared" si="6"/>
        <v>2.3796746575939451</v>
      </c>
      <c r="G22" s="10">
        <f t="shared" si="7"/>
        <v>8.6666666666666607</v>
      </c>
      <c r="H22" s="5">
        <f t="shared" si="7"/>
        <v>7.5</v>
      </c>
      <c r="I22">
        <f t="shared" si="8"/>
        <v>35.309413018849533</v>
      </c>
      <c r="J22">
        <f t="shared" si="9"/>
        <v>6.2281708354766954</v>
      </c>
      <c r="K22">
        <f t="shared" si="9"/>
        <v>34.755784206083142</v>
      </c>
      <c r="L22">
        <f t="shared" si="10"/>
        <v>-6.4972292709164607</v>
      </c>
      <c r="M22">
        <f t="shared" si="11"/>
        <v>-68.431242205228585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6.5680112868846718</v>
      </c>
      <c r="B23">
        <f t="shared" si="3"/>
        <v>6.5680112868846718</v>
      </c>
      <c r="C23" s="9">
        <f t="shared" si="4"/>
        <v>0.02</v>
      </c>
      <c r="D23" s="9">
        <f t="shared" si="5"/>
        <v>0.1479181699425578</v>
      </c>
      <c r="E23" s="9">
        <f t="shared" si="5"/>
        <v>2.5834653326018659</v>
      </c>
      <c r="F23" s="9">
        <f t="shared" si="6"/>
        <v>2.5836399935261571</v>
      </c>
      <c r="G23" s="10">
        <f t="shared" si="7"/>
        <v>8.6666666666666607</v>
      </c>
      <c r="H23" s="5">
        <f t="shared" si="7"/>
        <v>7.5</v>
      </c>
      <c r="I23">
        <f t="shared" si="8"/>
        <v>34.905253588324925</v>
      </c>
      <c r="J23">
        <f t="shared" si="9"/>
        <v>6.1898371827782883</v>
      </c>
      <c r="K23">
        <f t="shared" si="9"/>
        <v>34.352039877072293</v>
      </c>
      <c r="L23">
        <f t="shared" si="10"/>
        <v>-6.3833285883263082</v>
      </c>
      <c r="M23">
        <f t="shared" si="11"/>
        <v>-67.599868522799767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6.5316023493403597</v>
      </c>
      <c r="B24">
        <f t="shared" si="3"/>
        <v>6.5316023493403597</v>
      </c>
      <c r="C24" s="9">
        <f t="shared" si="4"/>
        <v>2.5000000000000001E-2</v>
      </c>
      <c r="D24" s="9">
        <f t="shared" si="5"/>
        <v>0.18432710748686987</v>
      </c>
      <c r="E24" s="9">
        <f t="shared" si="5"/>
        <v>2.7849657921649533</v>
      </c>
      <c r="F24" s="9">
        <f t="shared" si="6"/>
        <v>2.7852952428610851</v>
      </c>
      <c r="G24" s="10">
        <f t="shared" si="7"/>
        <v>8.6666666666666607</v>
      </c>
      <c r="H24" s="5">
        <f t="shared" si="7"/>
        <v>7.5</v>
      </c>
      <c r="I24">
        <f t="shared" si="8"/>
        <v>34.50607335664229</v>
      </c>
      <c r="J24">
        <f t="shared" si="9"/>
        <v>6.1521755441071635</v>
      </c>
      <c r="K24">
        <f t="shared" si="9"/>
        <v>33.953200652787778</v>
      </c>
      <c r="L24">
        <f t="shared" si="10"/>
        <v>-6.2719333987898391</v>
      </c>
      <c r="M24">
        <f t="shared" si="11"/>
        <v>-66.78813147971826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6.4954136766309336</v>
      </c>
      <c r="B25">
        <f t="shared" si="3"/>
        <v>6.4954136766309336</v>
      </c>
      <c r="C25" s="9">
        <f t="shared" si="4"/>
        <v>3.0000000000000002E-2</v>
      </c>
      <c r="D25" s="9">
        <f t="shared" si="5"/>
        <v>0.2205157801962962</v>
      </c>
      <c r="E25" s="9">
        <f t="shared" si="5"/>
        <v>2.9841272285879965</v>
      </c>
      <c r="F25" s="9">
        <f t="shared" si="6"/>
        <v>2.9846815086825726</v>
      </c>
      <c r="G25" s="10">
        <f t="shared" si="7"/>
        <v>8.6666666666666607</v>
      </c>
      <c r="H25" s="5">
        <f t="shared" si="7"/>
        <v>7.5</v>
      </c>
      <c r="I25">
        <f t="shared" si="8"/>
        <v>34.111756216895472</v>
      </c>
      <c r="J25">
        <f t="shared" si="9"/>
        <v>6.1151711370543032</v>
      </c>
      <c r="K25">
        <f t="shared" si="9"/>
        <v>33.559150677057438</v>
      </c>
      <c r="L25">
        <f t="shared" si="10"/>
        <v>-6.1629674299029862</v>
      </c>
      <c r="M25">
        <f t="shared" si="11"/>
        <v>-65.995449631177365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6.4594414333704302</v>
      </c>
      <c r="B26">
        <f t="shared" si="3"/>
        <v>6.4594414333704302</v>
      </c>
      <c r="C26" s="9">
        <f t="shared" si="4"/>
        <v>3.5000000000000003E-2</v>
      </c>
      <c r="D26" s="9">
        <f t="shared" si="5"/>
        <v>0.25648802345679911</v>
      </c>
      <c r="E26" s="9">
        <f t="shared" si="5"/>
        <v>3.1809775667818045</v>
      </c>
      <c r="F26" s="9">
        <f t="shared" si="6"/>
        <v>3.1818388536498459</v>
      </c>
      <c r="G26" s="10">
        <f t="shared" si="7"/>
        <v>8.6666666666666607</v>
      </c>
      <c r="H26" s="5">
        <f t="shared" si="7"/>
        <v>7.5</v>
      </c>
      <c r="I26">
        <f t="shared" si="8"/>
        <v>33.722189542131112</v>
      </c>
      <c r="J26">
        <f t="shared" si="9"/>
        <v>6.0788096292178757</v>
      </c>
      <c r="K26">
        <f t="shared" si="9"/>
        <v>33.169777524233488</v>
      </c>
      <c r="L26">
        <f t="shared" si="10"/>
        <v>-6.0563572546306368</v>
      </c>
      <c r="M26">
        <f t="shared" si="11"/>
        <v>-65.221263361860338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6.4236818674560618</v>
      </c>
      <c r="B27">
        <f t="shared" si="3"/>
        <v>6.4236818674560618</v>
      </c>
      <c r="C27" s="9">
        <f t="shared" si="4"/>
        <v>0.04</v>
      </c>
      <c r="D27" s="9">
        <f t="shared" si="5"/>
        <v>0.29224758937116774</v>
      </c>
      <c r="E27" s="9">
        <f t="shared" si="5"/>
        <v>3.3755440780859689</v>
      </c>
      <c r="F27" s="9">
        <f t="shared" si="6"/>
        <v>3.3768063332657947</v>
      </c>
      <c r="G27" s="10">
        <f t="shared" si="7"/>
        <v>8.6666666666666607</v>
      </c>
      <c r="H27" s="5">
        <f t="shared" si="7"/>
        <v>7.5</v>
      </c>
      <c r="I27">
        <f t="shared" si="8"/>
        <v>33.337264056190733</v>
      </c>
      <c r="J27">
        <f t="shared" si="9"/>
        <v>6.0430771214155552</v>
      </c>
      <c r="K27">
        <f t="shared" si="9"/>
        <v>32.78497207039851</v>
      </c>
      <c r="L27">
        <f t="shared" si="10"/>
        <v>-5.9520321644766394</v>
      </c>
      <c r="M27">
        <f t="shared" si="11"/>
        <v>-64.465033914319875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6.388131307559533</v>
      </c>
      <c r="B28">
        <f t="shared" si="3"/>
        <v>6.388131307559533</v>
      </c>
      <c r="C28" s="9">
        <f t="shared" si="4"/>
        <v>4.4999999999999998E-2</v>
      </c>
      <c r="D28" s="9">
        <f t="shared" si="5"/>
        <v>0.32779814926769679</v>
      </c>
      <c r="E28" s="9">
        <f t="shared" si="5"/>
        <v>3.5678533993860415</v>
      </c>
      <c r="F28" s="9">
        <f t="shared" si="6"/>
        <v>3.569622027840003</v>
      </c>
      <c r="G28" s="10">
        <f t="shared" si="7"/>
        <v>8.6666666666666607</v>
      </c>
      <c r="H28" s="5">
        <f t="shared" si="7"/>
        <v>7.5</v>
      </c>
      <c r="I28">
        <f t="shared" si="8"/>
        <v>32.956873710365031</v>
      </c>
      <c r="J28">
        <f t="shared" si="9"/>
        <v>6.0079601316451434</v>
      </c>
      <c r="K28">
        <f t="shared" si="9"/>
        <v>32.404628370304025</v>
      </c>
      <c r="L28">
        <f t="shared" si="10"/>
        <v>-5.8499240492140396</v>
      </c>
      <c r="M28">
        <f t="shared" si="11"/>
        <v>-63.726242467590595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6.3527861607109024</v>
      </c>
      <c r="B29">
        <f t="shared" si="3"/>
        <v>6.3527861607109024</v>
      </c>
      <c r="C29" s="9">
        <f t="shared" si="4"/>
        <v>4.9999999999999996E-2</v>
      </c>
      <c r="D29" s="9">
        <f t="shared" si="5"/>
        <v>0.36314329611632656</v>
      </c>
      <c r="E29" s="9">
        <f t="shared" si="5"/>
        <v>3.757931551520687</v>
      </c>
      <c r="F29" s="9">
        <f t="shared" si="6"/>
        <v>3.7603230732067767</v>
      </c>
      <c r="G29" s="10">
        <f t="shared" si="7"/>
        <v>8.6666666666666607</v>
      </c>
      <c r="H29" s="5">
        <f t="shared" si="7"/>
        <v>7.5</v>
      </c>
      <c r="I29">
        <f t="shared" si="8"/>
        <v>32.580915565563174</v>
      </c>
      <c r="J29">
        <f t="shared" si="9"/>
        <v>5.973445579754781</v>
      </c>
      <c r="K29">
        <f t="shared" si="9"/>
        <v>32.028643539745239</v>
      </c>
      <c r="L29">
        <f t="shared" si="10"/>
        <v>-5.7499672827909603</v>
      </c>
      <c r="M29">
        <f t="shared" si="11"/>
        <v>-63.004389263087475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6.3176429099709068</v>
      </c>
      <c r="B30">
        <f t="shared" si="3"/>
        <v>6.3176429099709068</v>
      </c>
      <c r="C30" s="9">
        <f t="shared" si="4"/>
        <v>5.4999999999999993E-2</v>
      </c>
      <c r="D30" s="9">
        <f t="shared" si="5"/>
        <v>0.39828654685632281</v>
      </c>
      <c r="E30" s="9">
        <f t="shared" si="5"/>
        <v>3.9458039570100598</v>
      </c>
      <c r="F30" s="9">
        <f t="shared" si="6"/>
        <v>3.9489456902552384</v>
      </c>
      <c r="G30" s="10">
        <f t="shared" si="7"/>
        <v>8.6666666666666607</v>
      </c>
      <c r="H30" s="5">
        <f t="shared" si="7"/>
        <v>7.5</v>
      </c>
      <c r="I30">
        <f t="shared" si="8"/>
        <v>32.209289679717159</v>
      </c>
      <c r="J30">
        <f t="shared" si="9"/>
        <v>5.939520772786314</v>
      </c>
      <c r="K30">
        <f t="shared" si="9"/>
        <v>31.656917643093024</v>
      </c>
      <c r="L30">
        <f t="shared" si="10"/>
        <v>-5.6520986150527195</v>
      </c>
      <c r="M30">
        <f t="shared" si="11"/>
        <v>-62.298992775036027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6.2826981121878624</v>
      </c>
      <c r="B31">
        <f t="shared" si="3"/>
        <v>6.2826981121878624</v>
      </c>
      <c r="C31" s="9">
        <f t="shared" si="4"/>
        <v>5.9999999999999991E-2</v>
      </c>
      <c r="D31" s="9">
        <f t="shared" si="5"/>
        <v>0.43323134463936708</v>
      </c>
      <c r="E31" s="9">
        <f t="shared" si="5"/>
        <v>4.1314954571350588</v>
      </c>
      <c r="F31" s="9">
        <f t="shared" si="6"/>
        <v>4.1355252133254981</v>
      </c>
      <c r="G31" s="10">
        <f t="shared" si="7"/>
        <v>8.6666666666666607</v>
      </c>
      <c r="H31" s="5">
        <f t="shared" si="7"/>
        <v>7.5</v>
      </c>
      <c r="I31">
        <f t="shared" si="8"/>
        <v>31.841899000158318</v>
      </c>
      <c r="J31">
        <f t="shared" si="9"/>
        <v>5.9061733909575027</v>
      </c>
      <c r="K31">
        <f t="shared" si="9"/>
        <v>31.289353585720313</v>
      </c>
      <c r="L31">
        <f t="shared" si="10"/>
        <v>-5.5562570689443369</v>
      </c>
      <c r="M31">
        <f t="shared" si="11"/>
        <v>-61.609588922859686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6.2479483958354978</v>
      </c>
      <c r="B32">
        <f t="shared" si="3"/>
        <v>6.2479483958354978</v>
      </c>
      <c r="C32" s="9">
        <f t="shared" si="4"/>
        <v>6.4999999999999988E-2</v>
      </c>
      <c r="D32" s="9">
        <f t="shared" si="5"/>
        <v>0.46798106099173137</v>
      </c>
      <c r="E32" s="9">
        <f t="shared" si="5"/>
        <v>4.315030328395606</v>
      </c>
      <c r="F32" s="9">
        <f t="shared" si="6"/>
        <v>4.3200961175221391</v>
      </c>
      <c r="G32" s="10">
        <f t="shared" si="7"/>
        <v>8.6666666666666607</v>
      </c>
      <c r="H32" s="5">
        <f t="shared" si="7"/>
        <v>7.5</v>
      </c>
      <c r="I32">
        <f t="shared" si="8"/>
        <v>31.478649260717734</v>
      </c>
      <c r="J32">
        <f t="shared" si="9"/>
        <v>5.8733914742507309</v>
      </c>
      <c r="K32">
        <f t="shared" si="9"/>
        <v>30.92585701107544</v>
      </c>
      <c r="L32">
        <f t="shared" si="10"/>
        <v>-5.4623838428791291</v>
      </c>
      <c r="M32">
        <f t="shared" si="11"/>
        <v>-60.935730323116083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6.2133904589282043</v>
      </c>
      <c r="B33">
        <f t="shared" si="3"/>
        <v>6.2133904589282043</v>
      </c>
      <c r="C33" s="9">
        <f t="shared" si="4"/>
        <v>6.9999999999999993E-2</v>
      </c>
      <c r="D33" s="9">
        <f t="shared" si="5"/>
        <v>0.50253899789902534</v>
      </c>
      <c r="E33" s="9">
        <f t="shared" si="5"/>
        <v>4.4964322983746774</v>
      </c>
      <c r="F33" s="9">
        <f t="shared" si="6"/>
        <v>4.5026920449935393</v>
      </c>
      <c r="G33" s="10">
        <f t="shared" si="7"/>
        <v>8.6666666666666607</v>
      </c>
      <c r="H33" s="5">
        <f t="shared" si="7"/>
        <v>7.5</v>
      </c>
      <c r="I33">
        <f t="shared" si="8"/>
        <v>31.119448883317656</v>
      </c>
      <c r="J33">
        <f t="shared" si="9"/>
        <v>5.841163409577744</v>
      </c>
      <c r="K33">
        <f t="shared" si="9"/>
        <v>30.566336202169055</v>
      </c>
      <c r="L33">
        <f t="shared" si="10"/>
        <v>-5.3704222179795078</v>
      </c>
      <c r="M33">
        <f t="shared" si="11"/>
        <v>-60.276985578728521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6.1790210670103995</v>
      </c>
      <c r="B34">
        <f t="shared" si="3"/>
        <v>6.1790210670103995</v>
      </c>
      <c r="C34" s="9">
        <f t="shared" si="4"/>
        <v>7.4999999999999997E-2</v>
      </c>
      <c r="D34" s="9">
        <f t="shared" si="5"/>
        <v>0.53690838981683009</v>
      </c>
      <c r="E34" s="9">
        <f t="shared" si="5"/>
        <v>4.6757245610334772</v>
      </c>
      <c r="F34" s="9">
        <f t="shared" si="6"/>
        <v>4.6833458302230664</v>
      </c>
      <c r="G34" s="10">
        <f t="shared" si="7"/>
        <v>8.6666666666666607</v>
      </c>
      <c r="H34" s="5">
        <f t="shared" si="7"/>
        <v>7.5</v>
      </c>
      <c r="I34">
        <f t="shared" si="8"/>
        <v>30.764208883833639</v>
      </c>
      <c r="J34">
        <f t="shared" si="9"/>
        <v>5.8094779184916652</v>
      </c>
      <c r="K34">
        <f t="shared" si="9"/>
        <v>30.210701987254556</v>
      </c>
      <c r="L34">
        <f t="shared" si="10"/>
        <v>-5.2803174699146362</v>
      </c>
      <c r="M34">
        <f t="shared" si="11"/>
        <v>-59.632938603402479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6.1448370512168626</v>
      </c>
      <c r="B35">
        <f t="shared" si="3"/>
        <v>6.1448370512168626</v>
      </c>
      <c r="C35" s="9">
        <f t="shared" si="4"/>
        <v>0.08</v>
      </c>
      <c r="D35" s="9">
        <f t="shared" si="5"/>
        <v>0.571092405610367</v>
      </c>
      <c r="E35" s="9">
        <f t="shared" si="5"/>
        <v>4.8529297914618867</v>
      </c>
      <c r="F35" s="9">
        <f t="shared" si="6"/>
        <v>4.8620895243758291</v>
      </c>
      <c r="G35" s="10">
        <f t="shared" si="7"/>
        <v>8.6666666666666607</v>
      </c>
      <c r="H35" s="5">
        <f t="shared" si="7"/>
        <v>7.5</v>
      </c>
      <c r="I35">
        <f t="shared" si="8"/>
        <v>30.412842782020515</v>
      </c>
      <c r="J35">
        <f t="shared" si="9"/>
        <v>5.7783240454191684</v>
      </c>
      <c r="K35">
        <f t="shared" si="9"/>
        <v>29.858867649494481</v>
      </c>
      <c r="L35">
        <f t="shared" si="10"/>
        <v>-5.192016785077211</v>
      </c>
      <c r="M35">
        <f t="shared" si="11"/>
        <v>-59.003187979250534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6.1108353064010332</v>
      </c>
      <c r="B36">
        <f t="shared" si="3"/>
        <v>6.1108353064010332</v>
      </c>
      <c r="C36" s="9">
        <f t="shared" si="4"/>
        <v>8.5000000000000006E-2</v>
      </c>
      <c r="D36" s="9">
        <f t="shared" si="5"/>
        <v>0.60509415042619585</v>
      </c>
      <c r="E36" s="9">
        <f t="shared" si="5"/>
        <v>5.0280701601071254</v>
      </c>
      <c r="F36" s="9">
        <f t="shared" si="6"/>
        <v>5.0389544187424207</v>
      </c>
      <c r="G36" s="10">
        <f t="shared" si="7"/>
        <v>8.6666666666666607</v>
      </c>
      <c r="H36" s="5">
        <f t="shared" si="7"/>
        <v>7.5</v>
      </c>
      <c r="I36">
        <f t="shared" si="8"/>
        <v>30.065266515306753</v>
      </c>
      <c r="J36">
        <f t="shared" si="9"/>
        <v>5.7476911463872131</v>
      </c>
      <c r="K36">
        <f t="shared" si="9"/>
        <v>29.510748840416902</v>
      </c>
      <c r="L36">
        <f t="shared" si="10"/>
        <v>-5.105469180857777</v>
      </c>
      <c r="M36">
        <f t="shared" si="11"/>
        <v>-58.38734634577331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6.0770127893284416</v>
      </c>
      <c r="B37">
        <f t="shared" si="3"/>
        <v>6.0770127893284416</v>
      </c>
      <c r="C37" s="9">
        <f t="shared" si="4"/>
        <v>9.0000000000000011E-2</v>
      </c>
      <c r="D37" s="9">
        <f t="shared" ref="D37:E52" si="13">D36+$C$7*(J36+J37)/2</f>
        <v>0.63891666749878762</v>
      </c>
      <c r="E37" s="9">
        <f t="shared" si="13"/>
        <v>5.2011673465024373</v>
      </c>
      <c r="F37" s="9">
        <f t="shared" si="6"/>
        <v>5.2139710673190063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29.721398356273131</v>
      </c>
      <c r="J37">
        <f t="shared" si="9"/>
        <v>5.7175688782201526</v>
      </c>
      <c r="K37">
        <f t="shared" si="9"/>
        <v>29.166263496976839</v>
      </c>
      <c r="L37">
        <f t="shared" si="10"/>
        <v>-5.0206254297900967</v>
      </c>
      <c r="M37">
        <f t="shared" si="11"/>
        <v>-57.785039818459396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6.0433665169325481</v>
      </c>
      <c r="B38">
        <f t="shared" si="3"/>
        <v>6.0433665169325481</v>
      </c>
      <c r="C38" s="9">
        <f t="shared" si="4"/>
        <v>9.5000000000000015E-2</v>
      </c>
      <c r="D38" s="9">
        <f t="shared" si="13"/>
        <v>0.67256293989468108</v>
      </c>
      <c r="E38" s="9">
        <f t="shared" si="13"/>
        <v>5.3722425525165605</v>
      </c>
      <c r="F38" s="9">
        <f t="shared" si="6"/>
        <v>5.3871693085611385</v>
      </c>
      <c r="G38" s="10">
        <f t="shared" si="14"/>
        <v>8.6666666666666607</v>
      </c>
      <c r="H38" s="5">
        <f t="shared" si="14"/>
        <v>7.5</v>
      </c>
      <c r="I38">
        <f t="shared" si="8"/>
        <v>29.381158833642075</v>
      </c>
      <c r="J38">
        <f t="shared" si="9"/>
        <v>5.687947188184391</v>
      </c>
      <c r="K38">
        <f t="shared" si="9"/>
        <v>28.825331762047927</v>
      </c>
      <c r="L38">
        <f t="shared" si="10"/>
        <v>-4.9374379873551915</v>
      </c>
      <c r="M38">
        <f t="shared" si="11"/>
        <v>-57.195907435375048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6.0098935646304303</v>
      </c>
      <c r="B39">
        <f t="shared" si="3"/>
        <v>6.0098935646304303</v>
      </c>
      <c r="C39" s="9">
        <f t="shared" si="4"/>
        <v>0.10000000000000002</v>
      </c>
      <c r="D39" s="9">
        <f t="shared" si="13"/>
        <v>0.70603589219679908</v>
      </c>
      <c r="E39" s="9">
        <f t="shared" si="13"/>
        <v>5.5413165151437305</v>
      </c>
      <c r="F39" s="9">
        <f t="shared" si="6"/>
        <v>5.5585782863467932</v>
      </c>
      <c r="G39" s="10">
        <f t="shared" si="14"/>
        <v>8.6666666666666607</v>
      </c>
      <c r="H39" s="5">
        <f t="shared" si="14"/>
        <v>7.5</v>
      </c>
      <c r="I39">
        <f t="shared" si="8"/>
        <v>29.044470656613829</v>
      </c>
      <c r="J39">
        <f t="shared" si="9"/>
        <v>5.6588163040589956</v>
      </c>
      <c r="K39">
        <f t="shared" si="9"/>
        <v>28.487875908179216</v>
      </c>
      <c r="L39">
        <f t="shared" si="10"/>
        <v>-4.8558609232447454</v>
      </c>
      <c r="M39">
        <f t="shared" si="11"/>
        <v>-56.619600630214535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5.9765910646958513</v>
      </c>
      <c r="B40">
        <f t="shared" si="3"/>
        <v>5.9765910646958513</v>
      </c>
      <c r="C40" s="9">
        <f t="shared" si="4"/>
        <v>0.10500000000000002</v>
      </c>
      <c r="D40" s="9">
        <f t="shared" si="13"/>
        <v>0.73933839213137809</v>
      </c>
      <c r="E40" s="9">
        <f t="shared" si="13"/>
        <v>5.7084095188530188</v>
      </c>
      <c r="F40" s="9">
        <f t="shared" si="6"/>
        <v>5.7282264701823884</v>
      </c>
      <c r="G40" s="10">
        <f t="shared" si="14"/>
        <v>8.6666666666666607</v>
      </c>
      <c r="H40" s="5">
        <f t="shared" si="14"/>
        <v>7.5</v>
      </c>
      <c r="I40">
        <f t="shared" si="8"/>
        <v>28.711258642394949</v>
      </c>
      <c r="J40">
        <f t="shared" si="9"/>
        <v>5.6301667246118514</v>
      </c>
      <c r="K40">
        <f t="shared" si="9"/>
        <v>28.153820264460951</v>
      </c>
      <c r="L40">
        <f t="shared" si="10"/>
        <v>-4.7758498558967961</v>
      </c>
      <c r="M40">
        <f t="shared" si="11"/>
        <v>-56.055782730375505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5.9434562046873829</v>
      </c>
      <c r="B41">
        <f t="shared" si="3"/>
        <v>5.9434562046873829</v>
      </c>
      <c r="C41" s="9">
        <f t="shared" si="4"/>
        <v>0.11000000000000003</v>
      </c>
      <c r="D41" s="9">
        <f t="shared" si="13"/>
        <v>0.77247325213984608</v>
      </c>
      <c r="E41" s="9">
        <f t="shared" si="13"/>
        <v>5.8735414075149164</v>
      </c>
      <c r="F41" s="9">
        <f t="shared" si="6"/>
        <v>5.8961416746838617</v>
      </c>
      <c r="G41" s="10">
        <f t="shared" si="14"/>
        <v>8.6666666666666607</v>
      </c>
      <c r="H41" s="5">
        <f t="shared" si="14"/>
        <v>7.5</v>
      </c>
      <c r="I41">
        <f t="shared" si="8"/>
        <v>28.381449646773323</v>
      </c>
      <c r="J41">
        <f t="shared" si="9"/>
        <v>5.6019892104620599</v>
      </c>
      <c r="K41">
        <f t="shared" si="9"/>
        <v>27.823091146351736</v>
      </c>
      <c r="L41">
        <f t="shared" si="10"/>
        <v>-4.6973618901280281</v>
      </c>
      <c r="M41">
        <f t="shared" si="11"/>
        <v>-55.50412847871074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5.9104862259293549</v>
      </c>
      <c r="B42">
        <f t="shared" si="3"/>
        <v>5.9104862259293549</v>
      </c>
      <c r="C42" s="9">
        <f t="shared" si="4"/>
        <v>0.11500000000000003</v>
      </c>
      <c r="D42" s="9">
        <f t="shared" si="13"/>
        <v>0.80544323089787451</v>
      </c>
      <c r="E42" s="9">
        <f t="shared" si="13"/>
        <v>6.0367315959222196</v>
      </c>
      <c r="F42" s="9">
        <f t="shared" si="6"/>
        <v>6.0623510783633305</v>
      </c>
      <c r="G42" s="10">
        <f t="shared" si="14"/>
        <v>8.6666666666666607</v>
      </c>
      <c r="H42" s="5">
        <f t="shared" si="14"/>
        <v>7.5</v>
      </c>
      <c r="I42">
        <f t="shared" si="8"/>
        <v>28.054972497602083</v>
      </c>
      <c r="J42">
        <f t="shared" si="9"/>
        <v>5.5742747753103048</v>
      </c>
      <c r="K42">
        <f t="shared" si="9"/>
        <v>27.495616788327343</v>
      </c>
      <c r="L42">
        <f t="shared" si="10"/>
        <v>-4.6203555576976356</v>
      </c>
      <c r="M42">
        <f t="shared" si="11"/>
        <v>-54.964323577689207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5.8776784220435054</v>
      </c>
      <c r="B43">
        <f t="shared" si="3"/>
        <v>5.8776784220435054</v>
      </c>
      <c r="C43" s="9">
        <f t="shared" si="4"/>
        <v>0.12000000000000004</v>
      </c>
      <c r="D43" s="9">
        <f t="shared" si="13"/>
        <v>0.83825103478372354</v>
      </c>
      <c r="E43" s="9">
        <f t="shared" si="13"/>
        <v>6.1979990809214813</v>
      </c>
      <c r="F43" s="9">
        <f t="shared" si="6"/>
        <v>6.2268812417503607</v>
      </c>
      <c r="G43" s="10">
        <f t="shared" si="14"/>
        <v>8.6666666666666607</v>
      </c>
      <c r="H43" s="5">
        <f t="shared" si="14"/>
        <v>7.5</v>
      </c>
      <c r="I43">
        <f t="shared" si="8"/>
        <v>27.73175793106255</v>
      </c>
      <c r="J43">
        <f t="shared" si="9"/>
        <v>5.547014677519889</v>
      </c>
      <c r="K43">
        <f t="shared" si="9"/>
        <v>27.171327279218978</v>
      </c>
      <c r="L43">
        <f t="shared" si="10"/>
        <v>-4.5447907606476079</v>
      </c>
      <c r="M43">
        <f t="shared" si="11"/>
        <v>-54.436064254774806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5.8450301375293279</v>
      </c>
      <c r="B44">
        <f t="shared" si="3"/>
        <v>5.8450301375293279</v>
      </c>
      <c r="C44" s="9">
        <f t="shared" si="4"/>
        <v>0.12500000000000003</v>
      </c>
      <c r="D44" s="9">
        <f t="shared" si="13"/>
        <v>0.87089931929790176</v>
      </c>
      <c r="E44" s="9">
        <f t="shared" si="13"/>
        <v>6.357362452170519</v>
      </c>
      <c r="F44" s="9">
        <f t="shared" si="6"/>
        <v>6.38975812487549</v>
      </c>
      <c r="G44" s="10">
        <f t="shared" si="14"/>
        <v>8.6666666666666607</v>
      </c>
      <c r="H44" s="5">
        <f t="shared" si="14"/>
        <v>7.5</v>
      </c>
      <c r="I44">
        <f t="shared" si="8"/>
        <v>27.411738530583719</v>
      </c>
      <c r="J44">
        <f t="shared" si="9"/>
        <v>5.520200412032068</v>
      </c>
      <c r="K44">
        <f t="shared" si="9"/>
        <v>26.850154500115806</v>
      </c>
      <c r="L44">
        <f t="shared" si="10"/>
        <v>-4.470628717273641</v>
      </c>
      <c r="M44">
        <f t="shared" si="11"/>
        <v>-53.919056847902439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5.812538766391163</v>
      </c>
      <c r="B45">
        <f t="shared" si="3"/>
        <v>5.812538766391163</v>
      </c>
      <c r="C45" s="9">
        <f t="shared" si="4"/>
        <v>0.13000000000000003</v>
      </c>
      <c r="D45" s="9">
        <f t="shared" si="13"/>
        <v>0.90339069043606679</v>
      </c>
      <c r="E45" s="9">
        <f t="shared" si="13"/>
        <v>6.5148399025367647</v>
      </c>
      <c r="F45" s="9">
        <f t="shared" si="6"/>
        <v>6.5510071041423004</v>
      </c>
      <c r="G45" s="10">
        <f t="shared" si="14"/>
        <v>8.6666666666666607</v>
      </c>
      <c r="H45" s="5">
        <f t="shared" si="14"/>
        <v>7.5</v>
      </c>
      <c r="I45">
        <f t="shared" si="8"/>
        <v>27.09484866830261</v>
      </c>
      <c r="J45">
        <f t="shared" si="9"/>
        <v>5.493823702600154</v>
      </c>
      <c r="K45">
        <f t="shared" si="9"/>
        <v>26.532032064713182</v>
      </c>
      <c r="L45">
        <f t="shared" si="10"/>
        <v>-4.3978319105894776</v>
      </c>
      <c r="M45">
        <f t="shared" si="11"/>
        <v>-53.413017409996996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5.7802017508102255</v>
      </c>
      <c r="B46">
        <f t="shared" si="3"/>
        <v>5.7802017508102255</v>
      </c>
      <c r="C46" s="9">
        <f t="shared" si="4"/>
        <v>0.13500000000000004</v>
      </c>
      <c r="D46" s="9">
        <f t="shared" si="13"/>
        <v>0.93572770601700384</v>
      </c>
      <c r="E46" s="9">
        <f t="shared" si="13"/>
        <v>6.6704492381505514</v>
      </c>
      <c r="F46" s="9">
        <f t="shared" si="6"/>
        <v>6.7106529886131039</v>
      </c>
      <c r="G46" s="10">
        <f t="shared" si="14"/>
        <v>8.6666666666666607</v>
      </c>
      <c r="H46" s="5">
        <f t="shared" si="14"/>
        <v>7.5</v>
      </c>
      <c r="I46">
        <f t="shared" si="8"/>
        <v>26.781024448956298</v>
      </c>
      <c r="J46">
        <f t="shared" si="9"/>
        <v>5.4678764943276761</v>
      </c>
      <c r="K46">
        <f t="shared" si="9"/>
        <v>26.2168952619942</v>
      </c>
      <c r="L46">
        <f t="shared" si="10"/>
        <v>-4.3263640391556173</v>
      </c>
      <c r="M46">
        <f t="shared" si="11"/>
        <v>-52.917671331542657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5.7480165798597938</v>
      </c>
      <c r="B47">
        <f t="shared" si="3"/>
        <v>5.7480165798597938</v>
      </c>
      <c r="C47" s="9">
        <f t="shared" si="4"/>
        <v>0.14000000000000004</v>
      </c>
      <c r="D47" s="9">
        <f t="shared" si="13"/>
        <v>0.96791287696743566</v>
      </c>
      <c r="E47" s="9">
        <f t="shared" si="13"/>
        <v>6.824207888126792</v>
      </c>
      <c r="F47" s="9">
        <f t="shared" si="6"/>
        <v>6.8687200357321032</v>
      </c>
      <c r="G47" s="10">
        <f t="shared" si="14"/>
        <v>8.6666666666666607</v>
      </c>
      <c r="H47" s="5">
        <f t="shared" si="14"/>
        <v>7.5</v>
      </c>
      <c r="I47">
        <f t="shared" si="8"/>
        <v>26.470203656102804</v>
      </c>
      <c r="J47">
        <f t="shared" si="9"/>
        <v>5.4423509464966582</v>
      </c>
      <c r="K47">
        <f t="shared" si="9"/>
        <v>25.904681001138098</v>
      </c>
      <c r="L47">
        <f t="shared" si="10"/>
        <v>-4.2561899701509622</v>
      </c>
      <c r="M47">
        <f t="shared" si="11"/>
        <v>-52.432752980268106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5.715980788261894</v>
      </c>
      <c r="B48">
        <f t="shared" si="3"/>
        <v>5.715980788261894</v>
      </c>
      <c r="C48" s="9">
        <f t="shared" si="4"/>
        <v>0.14500000000000005</v>
      </c>
      <c r="D48" s="9">
        <f t="shared" si="13"/>
        <v>0.99994866856533549</v>
      </c>
      <c r="E48" s="9">
        <f t="shared" si="13"/>
        <v>6.9761329139678852</v>
      </c>
      <c r="F48" s="9">
        <f t="shared" si="6"/>
        <v>7.0252319665087724</v>
      </c>
      <c r="G48" s="10">
        <f t="shared" si="14"/>
        <v>8.6666666666666607</v>
      </c>
      <c r="H48" s="5">
        <f t="shared" si="14"/>
        <v>7.5</v>
      </c>
      <c r="I48">
        <f t="shared" si="8"/>
        <v>26.162325700573614</v>
      </c>
      <c r="J48">
        <f t="shared" si="9"/>
        <v>5.4172394256727676</v>
      </c>
      <c r="K48">
        <f t="shared" si="9"/>
        <v>25.595327758554514</v>
      </c>
      <c r="L48">
        <f t="shared" si="10"/>
        <v>-4.1872756945729863</v>
      </c>
      <c r="M48">
        <f t="shared" si="11"/>
        <v>-51.958005357066995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5.6840919551838889</v>
      </c>
      <c r="B49">
        <f t="shared" si="3"/>
        <v>5.6840919551838889</v>
      </c>
      <c r="C49" s="9">
        <f t="shared" si="4"/>
        <v>0.15000000000000005</v>
      </c>
      <c r="D49" s="9">
        <f t="shared" si="13"/>
        <v>1.0318375016433408</v>
      </c>
      <c r="E49" s="9">
        <f t="shared" si="13"/>
        <v>7.1262410186601173</v>
      </c>
      <c r="F49" s="9">
        <f t="shared" si="6"/>
        <v>7.1802119801831479</v>
      </c>
      <c r="G49" s="10">
        <f t="shared" si="14"/>
        <v>8.6666666666666607</v>
      </c>
      <c r="H49" s="5">
        <f t="shared" si="14"/>
        <v>7.5</v>
      </c>
      <c r="I49">
        <f t="shared" si="8"/>
        <v>25.857331571066393</v>
      </c>
      <c r="J49">
        <f t="shared" si="9"/>
        <v>5.3925344990747872</v>
      </c>
      <c r="K49">
        <f t="shared" si="9"/>
        <v>25.28877552694782</v>
      </c>
      <c r="L49">
        <f t="shared" si="10"/>
        <v>-4.1195882844587608</v>
      </c>
      <c r="M49">
        <f t="shared" si="11"/>
        <v>-51.49317976732388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5.6523477030734384</v>
      </c>
      <c r="B50">
        <f t="shared" si="3"/>
        <v>5.6523477030734384</v>
      </c>
      <c r="C50" s="9">
        <f t="shared" si="4"/>
        <v>0.15500000000000005</v>
      </c>
      <c r="D50" s="9">
        <f t="shared" si="13"/>
        <v>1.063581753753791</v>
      </c>
      <c r="E50" s="9">
        <f t="shared" si="13"/>
        <v>7.2745485554752589</v>
      </c>
      <c r="F50" s="9">
        <f t="shared" si="6"/>
        <v>7.3336827683936958</v>
      </c>
      <c r="G50" s="10">
        <f t="shared" si="14"/>
        <v>8.6666666666666607</v>
      </c>
      <c r="H50" s="5">
        <f t="shared" si="14"/>
        <v>7.5</v>
      </c>
      <c r="I50">
        <f t="shared" si="8"/>
        <v>25.555163786791475</v>
      </c>
      <c r="J50">
        <f t="shared" si="9"/>
        <v>5.3682289281964808</v>
      </c>
      <c r="K50">
        <f t="shared" si="9"/>
        <v>24.98496576632061</v>
      </c>
      <c r="L50">
        <f t="shared" si="10"/>
        <v>-4.0530958520253249</v>
      </c>
      <c r="M50">
        <f t="shared" si="11"/>
        <v>-51.038035506863238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5.6207456965303839</v>
      </c>
      <c r="B51">
        <f t="shared" si="3"/>
        <v>5.6207456965303839</v>
      </c>
      <c r="C51" s="9">
        <f t="shared" si="4"/>
        <v>0.16000000000000006</v>
      </c>
      <c r="D51" s="9">
        <f t="shared" si="13"/>
        <v>1.0951837602968457</v>
      </c>
      <c r="E51" s="9">
        <f t="shared" si="13"/>
        <v>7.4210715364885536</v>
      </c>
      <c r="F51" s="9">
        <f t="shared" si="6"/>
        <v>7.4856665288674753</v>
      </c>
      <c r="G51" s="10">
        <f t="shared" si="14"/>
        <v>8.6666666666666607</v>
      </c>
      <c r="H51" s="5">
        <f t="shared" si="14"/>
        <v>7.5</v>
      </c>
      <c r="I51">
        <f t="shared" si="8"/>
        <v>25.255766352090994</v>
      </c>
      <c r="J51">
        <f t="shared" si="9"/>
        <v>5.3443156626695316</v>
      </c>
      <c r="K51">
        <f t="shared" si="9"/>
        <v>24.683841356830115</v>
      </c>
      <c r="L51">
        <f t="shared" si="10"/>
        <v>-3.9877675106338035</v>
      </c>
      <c r="M51">
        <f t="shared" si="11"/>
        <v>-50.592339561783632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5.5892836412141556</v>
      </c>
      <c r="B52">
        <f t="shared" si="3"/>
        <v>5.5892836412141556</v>
      </c>
      <c r="C52" s="9">
        <f t="shared" si="4"/>
        <v>0.16500000000000006</v>
      </c>
      <c r="D52" s="9">
        <f t="shared" si="13"/>
        <v>1.1266458156130734</v>
      </c>
      <c r="E52" s="9">
        <f t="shared" si="13"/>
        <v>7.5658256408237783</v>
      </c>
      <c r="F52" s="9">
        <f t="shared" si="6"/>
        <v>7.6361849786514204</v>
      </c>
      <c r="G52" s="10">
        <f t="shared" si="14"/>
        <v>8.6666666666666607</v>
      </c>
      <c r="H52" s="5">
        <f t="shared" si="14"/>
        <v>7.5</v>
      </c>
      <c r="I52">
        <f t="shared" si="8"/>
        <v>24.959084712954059</v>
      </c>
      <c r="J52">
        <f t="shared" si="9"/>
        <v>5.3207878343567918</v>
      </c>
      <c r="K52">
        <f t="shared" si="9"/>
        <v>24.385346553415591</v>
      </c>
      <c r="L52">
        <f t="shared" si="10"/>
        <v>-3.9235733374871176</v>
      </c>
      <c r="M52">
        <f t="shared" si="11"/>
        <v>-50.15586632148073</v>
      </c>
      <c r="S52">
        <f t="shared" si="0"/>
        <v>1</v>
      </c>
      <c r="T52" t="b">
        <f t="shared" si="1"/>
        <v>1</v>
      </c>
      <c r="U52" t="b">
        <f t="shared" si="2"/>
        <v>0</v>
      </c>
    </row>
    <row r="53" spans="1:21" x14ac:dyDescent="0.2">
      <c r="A53">
        <f t="shared" si="12"/>
        <v>5.5579592827853901</v>
      </c>
      <c r="B53">
        <f t="shared" si="3"/>
        <v>5.5579592827853901</v>
      </c>
      <c r="C53" s="9">
        <f t="shared" si="4"/>
        <v>0.17000000000000007</v>
      </c>
      <c r="D53" s="9">
        <f t="shared" ref="D53:E68" si="15">D52+$C$7*(J52+J53)/2</f>
        <v>1.1579701740418396</v>
      </c>
      <c r="E53" s="9">
        <f t="shared" si="15"/>
        <v>7.7088262226356052</v>
      </c>
      <c r="F53" s="9">
        <f t="shared" si="6"/>
        <v>7.7852593669026939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24.665065715356022</v>
      </c>
      <c r="J53">
        <f t="shared" si="9"/>
        <v>5.2976387516656178</v>
      </c>
      <c r="K53">
        <f t="shared" si="9"/>
        <v>24.089426942118855</v>
      </c>
      <c r="L53">
        <f t="shared" si="10"/>
        <v>-3.8604843379762936</v>
      </c>
      <c r="M53">
        <f t="shared" si="11"/>
        <v>-49.72839730420182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5.5267704058804652</v>
      </c>
      <c r="B54">
        <f t="shared" si="3"/>
        <v>5.5267704058804652</v>
      </c>
      <c r="C54" s="9">
        <f t="shared" si="4"/>
        <v>0.17500000000000007</v>
      </c>
      <c r="D54" s="9">
        <f t="shared" si="15"/>
        <v>1.1891590509467642</v>
      </c>
      <c r="E54" s="9">
        <f t="shared" si="15"/>
        <v>7.8500883188390267</v>
      </c>
      <c r="F54" s="9">
        <f t="shared" si="6"/>
        <v>7.9329104872552447</v>
      </c>
      <c r="G54" s="10">
        <f t="shared" si="16"/>
        <v>8.6666666666666607</v>
      </c>
      <c r="H54" s="5">
        <f t="shared" si="16"/>
        <v>7.5</v>
      </c>
      <c r="I54">
        <f t="shared" si="8"/>
        <v>24.373657565354318</v>
      </c>
      <c r="J54">
        <f t="shared" si="9"/>
        <v>5.2748618940715577</v>
      </c>
      <c r="K54">
        <f t="shared" si="9"/>
        <v>23.796029398024064</v>
      </c>
      <c r="L54">
        <f t="shared" si="10"/>
        <v>-3.79847241159524</v>
      </c>
      <c r="M54">
        <f t="shared" si="11"/>
        <v>-49.309720894511344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5.4957148331177663</v>
      </c>
      <c r="B55">
        <f t="shared" si="3"/>
        <v>5.4957148331177663</v>
      </c>
      <c r="C55" s="9">
        <f t="shared" si="4"/>
        <v>0.18000000000000008</v>
      </c>
      <c r="D55" s="9">
        <f t="shared" si="15"/>
        <v>1.2202146237094627</v>
      </c>
      <c r="E55" s="9">
        <f t="shared" si="15"/>
        <v>7.9896266565951999</v>
      </c>
      <c r="F55" s="9">
        <f t="shared" si="6"/>
        <v>8.0791586897789696</v>
      </c>
      <c r="G55" s="10">
        <f t="shared" si="16"/>
        <v>8.6666666666666607</v>
      </c>
      <c r="H55" s="5">
        <f t="shared" si="16"/>
        <v>7.5</v>
      </c>
      <c r="I55">
        <f t="shared" si="8"/>
        <v>24.084809790877344</v>
      </c>
      <c r="J55">
        <f t="shared" si="9"/>
        <v>5.252450906843146</v>
      </c>
      <c r="K55">
        <f t="shared" si="9"/>
        <v>23.505102044746447</v>
      </c>
      <c r="L55">
        <f t="shared" si="10"/>
        <v>-3.7375103193483632</v>
      </c>
      <c r="M55">
        <f t="shared" si="11"/>
        <v>-48.899632092081092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5.4647904241345007</v>
      </c>
      <c r="B56">
        <f t="shared" si="3"/>
        <v>5.4647904241345007</v>
      </c>
      <c r="C56" s="9">
        <f t="shared" si="4"/>
        <v>0.18500000000000008</v>
      </c>
      <c r="D56" s="9">
        <f t="shared" si="15"/>
        <v>1.251139032692729</v>
      </c>
      <c r="E56" s="9">
        <f t="shared" si="15"/>
        <v>8.1274556605626405</v>
      </c>
      <c r="F56" s="9">
        <f t="shared" si="6"/>
        <v>8.2240238925470699</v>
      </c>
      <c r="G56" s="10">
        <f t="shared" si="16"/>
        <v>8.6666666666666607</v>
      </c>
      <c r="H56" s="5">
        <f t="shared" si="16"/>
        <v>7.5</v>
      </c>
      <c r="I56">
        <f t="shared" si="8"/>
        <v>23.798473205147001</v>
      </c>
      <c r="J56">
        <f t="shared" si="9"/>
        <v>5.2303995959589908</v>
      </c>
      <c r="K56">
        <f t="shared" si="9"/>
        <v>23.21659421540317</v>
      </c>
      <c r="L56">
        <f t="shared" si="10"/>
        <v>-3.6775716525797169</v>
      </c>
      <c r="M56">
        <f t="shared" si="11"/>
        <v>-48.49793227125096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5.4339950746529553</v>
      </c>
      <c r="B57">
        <f t="shared" si="3"/>
        <v>5.4339950746529553</v>
      </c>
      <c r="C57" s="9">
        <f t="shared" si="4"/>
        <v>0.19000000000000009</v>
      </c>
      <c r="D57" s="9">
        <f t="shared" si="15"/>
        <v>1.2819343821742739</v>
      </c>
      <c r="E57" s="9">
        <f t="shared" si="15"/>
        <v>8.2635894599223381</v>
      </c>
      <c r="F57" s="9">
        <f t="shared" si="6"/>
        <v>8.3675255928265919</v>
      </c>
      <c r="G57" s="10">
        <f t="shared" si="16"/>
        <v>8.6666666666666607</v>
      </c>
      <c r="H57" s="5">
        <f t="shared" si="16"/>
        <v>7.5</v>
      </c>
      <c r="I57">
        <f t="shared" si="8"/>
        <v>23.514599871679327</v>
      </c>
      <c r="J57">
        <f t="shared" si="9"/>
        <v>5.2087019232087703</v>
      </c>
      <c r="K57">
        <f t="shared" si="9"/>
        <v>22.930456415002791</v>
      </c>
      <c r="L57">
        <f t="shared" si="10"/>
        <v>-3.6186308031563756</v>
      </c>
      <c r="M57">
        <f t="shared" si="11"/>
        <v>-48.104428950836706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5.4033267155751528</v>
      </c>
      <c r="B58">
        <f t="shared" si="3"/>
        <v>5.4033267155751528</v>
      </c>
      <c r="C58" s="9">
        <f t="shared" si="4"/>
        <v>0.19500000000000009</v>
      </c>
      <c r="D58" s="9">
        <f t="shared" si="15"/>
        <v>1.3126027412520767</v>
      </c>
      <c r="E58" s="9">
        <f t="shared" si="15"/>
        <v>8.3980418951849654</v>
      </c>
      <c r="F58" s="9">
        <f t="shared" si="6"/>
        <v>8.509682877906382</v>
      </c>
      <c r="G58" s="10">
        <f t="shared" si="16"/>
        <v>8.6666666666666607</v>
      </c>
      <c r="H58" s="5">
        <f t="shared" si="16"/>
        <v>7.5</v>
      </c>
      <c r="I58">
        <f t="shared" si="8"/>
        <v>23.233143070811209</v>
      </c>
      <c r="J58">
        <f t="shared" si="9"/>
        <v>5.1873520014701473</v>
      </c>
      <c r="K58">
        <f t="shared" si="9"/>
        <v>22.646640284192856</v>
      </c>
      <c r="L58">
        <f t="shared" si="10"/>
        <v>-3.5606629349425232</v>
      </c>
      <c r="M58">
        <f t="shared" si="11"/>
        <v>-47.718935573689308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5.3727833121048612</v>
      </c>
      <c r="B59">
        <f t="shared" si="3"/>
        <v>5.3727833121048612</v>
      </c>
      <c r="C59" s="9">
        <f t="shared" si="4"/>
        <v>0.20000000000000009</v>
      </c>
      <c r="D59" s="9">
        <f t="shared" si="15"/>
        <v>1.3431461447223678</v>
      </c>
      <c r="E59" s="9">
        <f t="shared" si="15"/>
        <v>8.5308265247880435</v>
      </c>
      <c r="F59" s="9">
        <f t="shared" si="6"/>
        <v>8.6505144355761541</v>
      </c>
      <c r="G59" s="10">
        <f t="shared" si="16"/>
        <v>8.6666666666666607</v>
      </c>
      <c r="H59" s="5">
        <f t="shared" si="16"/>
        <v>7.5</v>
      </c>
      <c r="I59">
        <f t="shared" si="8"/>
        <v>22.954057267705085</v>
      </c>
      <c r="J59">
        <f t="shared" si="9"/>
        <v>5.1663440901539861</v>
      </c>
      <c r="K59">
        <f t="shared" si="9"/>
        <v>22.365098564308088</v>
      </c>
      <c r="L59">
        <f t="shared" si="10"/>
        <v>-3.5036439565043245</v>
      </c>
      <c r="M59">
        <f t="shared" si="11"/>
        <v>-47.341271295537346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5.3423628628960156</v>
      </c>
      <c r="B60">
        <f t="shared" si="3"/>
        <v>5.3423628628960156</v>
      </c>
      <c r="C60" s="9">
        <f t="shared" si="4"/>
        <v>0.2050000000000001</v>
      </c>
      <c r="D60" s="9">
        <f t="shared" si="15"/>
        <v>1.3735665939312134</v>
      </c>
      <c r="E60" s="9">
        <f t="shared" si="15"/>
        <v>8.6619566314905629</v>
      </c>
      <c r="F60" s="9">
        <f t="shared" si="6"/>
        <v>8.7900385642696826</v>
      </c>
      <c r="G60" s="10">
        <f t="shared" si="16"/>
        <v>8.6666666666666607</v>
      </c>
      <c r="H60" s="5">
        <f t="shared" si="16"/>
        <v>7.5</v>
      </c>
      <c r="I60">
        <f t="shared" si="8"/>
        <v>22.677298081786592</v>
      </c>
      <c r="J60">
        <f t="shared" si="9"/>
        <v>5.1456725908106105</v>
      </c>
      <c r="K60">
        <f t="shared" si="9"/>
        <v>22.085785063664417</v>
      </c>
      <c r="L60">
        <f t="shared" si="10"/>
        <v>-3.447550494989017</v>
      </c>
      <c r="M60">
        <f t="shared" si="11"/>
        <v>-46.971260782669127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5.3120633992265986</v>
      </c>
      <c r="B61">
        <f t="shared" si="3"/>
        <v>5.3120633992265986</v>
      </c>
      <c r="C61" s="9">
        <f t="shared" si="4"/>
        <v>0.2100000000000001</v>
      </c>
      <c r="D61" s="9">
        <f t="shared" si="15"/>
        <v>1.4038660576006308</v>
      </c>
      <c r="E61" s="9">
        <f t="shared" si="15"/>
        <v>8.7914452285722611</v>
      </c>
      <c r="F61" s="9">
        <f t="shared" si="6"/>
        <v>8.9282731828846096</v>
      </c>
      <c r="G61" s="10">
        <f t="shared" si="16"/>
        <v>8.6666666666666607</v>
      </c>
      <c r="H61" s="5">
        <f t="shared" si="16"/>
        <v>7.5</v>
      </c>
      <c r="I61">
        <f t="shared" si="8"/>
        <v>22.402822257573852</v>
      </c>
      <c r="J61">
        <f t="shared" si="9"/>
        <v>5.1253320428901752</v>
      </c>
      <c r="K61">
        <f t="shared" si="9"/>
        <v>21.808654625046671</v>
      </c>
      <c r="L61">
        <f t="shared" si="10"/>
        <v>-3.3923598711248348</v>
      </c>
      <c r="M61">
        <f t="shared" si="11"/>
        <v>-46.608734018034554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5.2818829841971038</v>
      </c>
      <c r="B62">
        <f t="shared" si="3"/>
        <v>5.2818829841971038</v>
      </c>
      <c r="C62" s="9">
        <f t="shared" si="4"/>
        <v>0.21500000000000011</v>
      </c>
      <c r="D62" s="9">
        <f t="shared" si="15"/>
        <v>1.4340464726301259</v>
      </c>
      <c r="E62" s="9">
        <f t="shared" si="15"/>
        <v>8.919305065844453</v>
      </c>
      <c r="F62" s="9">
        <f t="shared" si="6"/>
        <v>9.0652358402908302</v>
      </c>
      <c r="G62" s="10">
        <f t="shared" si="16"/>
        <v>8.6666666666666607</v>
      </c>
      <c r="H62" s="5">
        <f t="shared" si="16"/>
        <v>7.5</v>
      </c>
      <c r="I62">
        <f t="shared" si="8"/>
        <v>22.130587636860184</v>
      </c>
      <c r="J62">
        <f t="shared" si="9"/>
        <v>5.1053171196505387</v>
      </c>
      <c r="K62">
        <f t="shared" si="9"/>
        <v>21.533663094340266</v>
      </c>
      <c r="L62">
        <f t="shared" si="10"/>
        <v>-3.3380500752913971</v>
      </c>
      <c r="M62">
        <f t="shared" si="11"/>
        <v>-46.253526115369368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5.2518197119527255</v>
      </c>
      <c r="B63">
        <f t="shared" si="3"/>
        <v>5.2518197119527255</v>
      </c>
      <c r="C63" s="9">
        <f t="shared" si="4"/>
        <v>0.22000000000000011</v>
      </c>
      <c r="D63" s="9">
        <f t="shared" si="15"/>
        <v>1.4641097448745035</v>
      </c>
      <c r="E63" s="9">
        <f t="shared" si="15"/>
        <v>9.0455486354790224</v>
      </c>
      <c r="F63" s="9">
        <f t="shared" si="6"/>
        <v>9.2009437245388703</v>
      </c>
      <c r="G63" s="10">
        <f t="shared" si="16"/>
        <v>8.6666666666666607</v>
      </c>
      <c r="H63" s="5">
        <f t="shared" si="16"/>
        <v>7.5</v>
      </c>
      <c r="I63">
        <f t="shared" si="8"/>
        <v>21.860553132215369</v>
      </c>
      <c r="J63">
        <f t="shared" si="9"/>
        <v>5.0856226242063194</v>
      </c>
      <c r="K63">
        <f t="shared" si="9"/>
        <v>21.260767290259587</v>
      </c>
      <c r="L63">
        <f t="shared" si="10"/>
        <v>-3.2845997446130348</v>
      </c>
      <c r="M63">
        <f t="shared" si="11"/>
        <v>-45.905477140965054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5.2218717069284635</v>
      </c>
      <c r="B64">
        <f t="shared" si="3"/>
        <v>5.2218717069284635</v>
      </c>
      <c r="C64" s="9">
        <f t="shared" si="4"/>
        <v>0.22500000000000012</v>
      </c>
      <c r="D64" s="9">
        <f t="shared" si="15"/>
        <v>1.4940577498987657</v>
      </c>
      <c r="E64" s="9">
        <f t="shared" si="15"/>
        <v>9.170188177661915</v>
      </c>
      <c r="F64" s="9">
        <f t="shared" si="6"/>
        <v>9.3354136717791789</v>
      </c>
      <c r="G64" s="10">
        <f t="shared" si="16"/>
        <v>8.6666666666666607</v>
      </c>
      <c r="H64" s="5">
        <f t="shared" si="16"/>
        <v>7.5</v>
      </c>
      <c r="I64">
        <f t="shared" si="8"/>
        <v>21.592678701773618</v>
      </c>
      <c r="J64">
        <f t="shared" si="9"/>
        <v>5.0662434857131027</v>
      </c>
      <c r="K64">
        <f t="shared" si="9"/>
        <v>20.989924975127892</v>
      </c>
      <c r="L64">
        <f t="shared" si="10"/>
        <v>-3.2319881410302047</v>
      </c>
      <c r="M64">
        <f t="shared" si="11"/>
        <v>-45.564431942727346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5.1920371231163509</v>
      </c>
      <c r="B65">
        <f t="shared" si="3"/>
        <v>5.1920371231163509</v>
      </c>
      <c r="C65" s="9">
        <f t="shared" si="4"/>
        <v>0.23000000000000012</v>
      </c>
      <c r="D65" s="9">
        <f t="shared" si="15"/>
        <v>1.5238923337108783</v>
      </c>
      <c r="E65" s="9">
        <f t="shared" si="15"/>
        <v>9.2932356860772067</v>
      </c>
      <c r="F65" s="9">
        <f t="shared" si="6"/>
        <v>9.4686621749028319</v>
      </c>
      <c r="G65" s="10">
        <f t="shared" si="16"/>
        <v>8.6666666666666607</v>
      </c>
      <c r="H65" s="5">
        <f t="shared" si="16"/>
        <v>7.5</v>
      </c>
      <c r="I65">
        <f t="shared" si="8"/>
        <v>21.326925325279781</v>
      </c>
      <c r="J65">
        <f t="shared" si="9"/>
        <v>5.0471747556810245</v>
      </c>
      <c r="K65">
        <f t="shared" si="9"/>
        <v>20.721094826665801</v>
      </c>
      <c r="L65">
        <f t="shared" si="10"/>
        <v>-3.1801951303067271</v>
      </c>
      <c r="M65">
        <f t="shared" si="11"/>
        <v>-45.230239986185083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5.1623141433540756</v>
      </c>
      <c r="B66">
        <f t="shared" si="3"/>
        <v>5.1623141433540756</v>
      </c>
      <c r="C66" s="9">
        <f t="shared" si="4"/>
        <v>0.23500000000000013</v>
      </c>
      <c r="D66" s="9">
        <f t="shared" si="15"/>
        <v>1.5536153134731534</v>
      </c>
      <c r="E66" s="9">
        <f t="shared" si="15"/>
        <v>9.4147029132275755</v>
      </c>
      <c r="F66" s="9">
        <f t="shared" si="6"/>
        <v>9.6007053919136673</v>
      </c>
      <c r="G66" s="10">
        <f t="shared" si="16"/>
        <v>8.6666666666666607</v>
      </c>
      <c r="H66" s="5">
        <f t="shared" si="16"/>
        <v>7.5</v>
      </c>
      <c r="I66">
        <f t="shared" si="8"/>
        <v>21.063254981368107</v>
      </c>
      <c r="J66">
        <f t="shared" si="9"/>
        <v>5.0284116044122147</v>
      </c>
      <c r="K66">
        <f t="shared" si="9"/>
        <v>20.45423641074731</v>
      </c>
      <c r="L66">
        <f t="shared" si="10"/>
        <v>-3.1292011619329694</v>
      </c>
      <c r="M66">
        <f t="shared" si="11"/>
        <v>-44.902755197128279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5.1327009786342677</v>
      </c>
      <c r="B67">
        <f t="shared" si="3"/>
        <v>5.1327009786342677</v>
      </c>
      <c r="C67" s="9">
        <f t="shared" si="4"/>
        <v>0.24000000000000013</v>
      </c>
      <c r="D67" s="9">
        <f t="shared" si="15"/>
        <v>1.583228478192962</v>
      </c>
      <c r="E67" s="9">
        <f t="shared" si="15"/>
        <v>9.5346013755967789</v>
      </c>
      <c r="F67" s="9">
        <f t="shared" si="6"/>
        <v>9.7315591540414257</v>
      </c>
      <c r="G67" s="10">
        <f t="shared" si="16"/>
        <v>8.6666666666666607</v>
      </c>
      <c r="H67" s="5">
        <f t="shared" si="16"/>
        <v>7.5</v>
      </c>
      <c r="I67">
        <f t="shared" si="8"/>
        <v>20.801630626051317</v>
      </c>
      <c r="J67">
        <f t="shared" si="9"/>
        <v>5.0099493175568099</v>
      </c>
      <c r="K67">
        <f t="shared" si="9"/>
        <v>20.189310155084254</v>
      </c>
      <c r="L67">
        <f t="shared" si="10"/>
        <v>-3.0789872498874411</v>
      </c>
      <c r="M67">
        <f t="shared" si="11"/>
        <v>-44.581835810571064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5.103195867433767</v>
      </c>
      <c r="B68">
        <f t="shared" si="3"/>
        <v>5.103195867433767</v>
      </c>
      <c r="C68" s="9">
        <f t="shared" si="4"/>
        <v>0.24500000000000013</v>
      </c>
      <c r="D68" s="9">
        <f t="shared" si="15"/>
        <v>1.6127335893934629</v>
      </c>
      <c r="E68" s="9">
        <f t="shared" si="15"/>
        <v>9.6529423586594927</v>
      </c>
      <c r="F68" s="9">
        <f t="shared" si="6"/>
        <v>9.8612389736051611</v>
      </c>
      <c r="G68" s="10">
        <f t="shared" si="16"/>
        <v>8.6666666666666607</v>
      </c>
      <c r="H68" s="5">
        <f t="shared" si="16"/>
        <v>7.5</v>
      </c>
      <c r="I68">
        <f t="shared" si="8"/>
        <v>20.542016172400494</v>
      </c>
      <c r="J68">
        <f t="shared" si="9"/>
        <v>4.9917832927824737</v>
      </c>
      <c r="K68">
        <f t="shared" si="9"/>
        <v>19.926277323801884</v>
      </c>
      <c r="L68">
        <f t="shared" si="10"/>
        <v>-3.0295349542214169</v>
      </c>
      <c r="M68">
        <f t="shared" si="11"/>
        <v>-44.267344225750229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5.0737970750622283</v>
      </c>
      <c r="B69">
        <f t="shared" si="3"/>
        <v>5.0737970750622283</v>
      </c>
      <c r="C69" s="9">
        <f t="shared" si="4"/>
        <v>0.25000000000000011</v>
      </c>
      <c r="D69" s="9">
        <f t="shared" ref="D69:E84" si="17">D68+$C$7*(J68+J69)/2</f>
        <v>1.6421323817650013</v>
      </c>
      <c r="E69" s="9">
        <f t="shared" si="17"/>
        <v>9.7697369217436751</v>
      </c>
      <c r="F69" s="9">
        <f t="shared" si="6"/>
        <v>9.9897600516356633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20.284376471399689</v>
      </c>
      <c r="J69">
        <f t="shared" si="9"/>
        <v>4.9739090365525671</v>
      </c>
      <c r="K69">
        <f t="shared" si="9"/>
        <v>19.665099992869958</v>
      </c>
      <c r="L69">
        <f t="shared" si="10"/>
        <v>-2.9808263634333239</v>
      </c>
      <c r="M69">
        <f>'0ft'!C5</f>
        <v>33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5.0445028930294233</v>
      </c>
      <c r="B70">
        <f t="shared" si="3"/>
        <v>5.0445028930294233</v>
      </c>
      <c r="C70" s="9">
        <f t="shared" si="4"/>
        <v>0.25500000000000012</v>
      </c>
      <c r="D70" s="9">
        <f t="shared" si="17"/>
        <v>1.6714265637978059</v>
      </c>
      <c r="E70" s="9">
        <f t="shared" si="17"/>
        <v>9.8863353767016076</v>
      </c>
      <c r="F70" s="9">
        <f t="shared" si="6"/>
        <v>10.117137285265382</v>
      </c>
      <c r="G70" s="10">
        <f t="shared" si="18"/>
        <v>8.6666666666666607</v>
      </c>
      <c r="H70" s="5">
        <f t="shared" si="18"/>
        <v>7.5</v>
      </c>
      <c r="I70">
        <f t="shared" si="8"/>
        <v>20.468922422064619</v>
      </c>
      <c r="J70">
        <f t="shared" si="9"/>
        <v>4.9563221610083108</v>
      </c>
      <c r="K70">
        <f t="shared" si="9"/>
        <v>19.859799992869959</v>
      </c>
      <c r="L70">
        <f t="shared" si="10"/>
        <v>-2.9973101577974339</v>
      </c>
      <c r="M70">
        <f t="shared" si="11"/>
        <v>-44.184111190662513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5.0153127604627707</v>
      </c>
      <c r="B71">
        <f t="shared" si="3"/>
        <v>5.0153127604627707</v>
      </c>
      <c r="C71" s="9">
        <f t="shared" si="4"/>
        <v>0.26000000000000012</v>
      </c>
      <c r="D71" s="9">
        <f t="shared" si="17"/>
        <v>1.7006166963644584</v>
      </c>
      <c r="E71" s="9">
        <f t="shared" si="17"/>
        <v>10.002739172204267</v>
      </c>
      <c r="F71" s="9">
        <f t="shared" si="6"/>
        <v>10.2433804353436</v>
      </c>
      <c r="G71" s="10">
        <f t="shared" si="18"/>
        <v>8.6666666666666607</v>
      </c>
      <c r="H71" s="5">
        <f t="shared" si="18"/>
        <v>7.5</v>
      </c>
      <c r="I71">
        <f t="shared" si="8"/>
        <v>20.211764021771863</v>
      </c>
      <c r="J71">
        <f t="shared" si="9"/>
        <v>4.9386380310773061</v>
      </c>
      <c r="K71">
        <f t="shared" si="9"/>
        <v>19.599113736845052</v>
      </c>
      <c r="L71">
        <f t="shared" si="10"/>
        <v>-2.9490938486546896</v>
      </c>
      <c r="M71">
        <f t="shared" si="11"/>
        <v>-43.877555797509025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4.9862261250578506</v>
      </c>
      <c r="B72">
        <f t="shared" si="3"/>
        <v>4.9862261250578506</v>
      </c>
      <c r="C72" s="9">
        <f t="shared" si="4"/>
        <v>0.26500000000000012</v>
      </c>
      <c r="D72" s="9">
        <f t="shared" si="17"/>
        <v>1.7297033317693786</v>
      </c>
      <c r="E72" s="9">
        <f t="shared" si="17"/>
        <v>10.117610254392996</v>
      </c>
      <c r="F72" s="9">
        <f t="shared" si="6"/>
        <v>10.368499147634637</v>
      </c>
      <c r="G72" s="10">
        <f t="shared" si="18"/>
        <v>8.6666666666666607</v>
      </c>
      <c r="H72" s="5">
        <f t="shared" si="18"/>
        <v>7.5</v>
      </c>
      <c r="I72">
        <f t="shared" si="8"/>
        <v>19.956535816623525</v>
      </c>
      <c r="J72">
        <f t="shared" si="9"/>
        <v>4.9212383773702433</v>
      </c>
      <c r="K72">
        <f t="shared" si="9"/>
        <v>19.340236157639747</v>
      </c>
      <c r="L72">
        <f t="shared" si="10"/>
        <v>-2.9015946092321312</v>
      </c>
      <c r="M72">
        <f t="shared" si="11"/>
        <v>-43.577130812425978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4.9572413208855401</v>
      </c>
      <c r="B73">
        <f t="shared" si="3"/>
        <v>4.9572413208855401</v>
      </c>
      <c r="C73" s="9">
        <f t="shared" si="4"/>
        <v>0.27000000000000013</v>
      </c>
      <c r="D73" s="9">
        <f t="shared" si="17"/>
        <v>1.7586881359416893</v>
      </c>
      <c r="E73" s="9">
        <f t="shared" si="17"/>
        <v>10.230959187761281</v>
      </c>
      <c r="F73" s="9">
        <f t="shared" si="6"/>
        <v>10.492507742477496</v>
      </c>
      <c r="G73" s="10">
        <f t="shared" si="18"/>
        <v>8.6666666666666607</v>
      </c>
      <c r="H73" s="5">
        <f t="shared" si="18"/>
        <v>7.5</v>
      </c>
      <c r="I73">
        <f t="shared" si="8"/>
        <v>19.703204686127286</v>
      </c>
      <c r="J73">
        <f t="shared" si="9"/>
        <v>4.9041189691757738</v>
      </c>
      <c r="K73">
        <f t="shared" si="9"/>
        <v>19.083131085846436</v>
      </c>
      <c r="L73">
        <f t="shared" si="10"/>
        <v>-2.8547957658108429</v>
      </c>
      <c r="M73">
        <f t="shared" si="11"/>
        <v>-43.282711302622367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4.9283567066877065</v>
      </c>
      <c r="B74">
        <f t="shared" si="3"/>
        <v>4.9283567066877065</v>
      </c>
      <c r="C74" s="9">
        <f t="shared" si="4"/>
        <v>0.27500000000000013</v>
      </c>
      <c r="D74" s="9">
        <f t="shared" si="17"/>
        <v>1.7875727501395224</v>
      </c>
      <c r="E74" s="9">
        <f t="shared" si="17"/>
        <v>10.342796325577552</v>
      </c>
      <c r="F74" s="9">
        <f t="shared" si="6"/>
        <v>10.615420256154202</v>
      </c>
      <c r="G74" s="10">
        <f t="shared" si="18"/>
        <v>8.6666666666666607</v>
      </c>
      <c r="H74" s="5">
        <f t="shared" si="18"/>
        <v>7.5</v>
      </c>
      <c r="I74">
        <f t="shared" si="8"/>
        <v>19.451738391639537</v>
      </c>
      <c r="J74">
        <f t="shared" si="9"/>
        <v>4.8872756741574896</v>
      </c>
      <c r="K74">
        <f t="shared" si="9"/>
        <v>18.827763089160964</v>
      </c>
      <c r="L74">
        <f t="shared" si="10"/>
        <v>-2.8086811174812074</v>
      </c>
      <c r="M74">
        <f t="shared" si="11"/>
        <v>-42.994175942305965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4.8995706653050277</v>
      </c>
      <c r="B75">
        <f t="shared" si="3"/>
        <v>4.8995706653050277</v>
      </c>
      <c r="C75" s="9">
        <f t="shared" si="4"/>
        <v>0.28000000000000014</v>
      </c>
      <c r="D75" s="9">
        <f t="shared" si="17"/>
        <v>1.8163587915222019</v>
      </c>
      <c r="E75" s="9">
        <f t="shared" si="17"/>
        <v>10.453131814171327</v>
      </c>
      <c r="F75" s="9">
        <f t="shared" si="6"/>
        <v>10.737250447484232</v>
      </c>
      <c r="G75" s="10">
        <f t="shared" si="18"/>
        <v>8.6666666666666607</v>
      </c>
      <c r="H75" s="5">
        <f t="shared" si="18"/>
        <v>7.5</v>
      </c>
      <c r="I75">
        <f t="shared" si="8"/>
        <v>19.202105562059188</v>
      </c>
      <c r="J75">
        <f t="shared" si="9"/>
        <v>4.8707044555643506</v>
      </c>
      <c r="K75">
        <f t="shared" si="9"/>
        <v>18.574097451101359</v>
      </c>
      <c r="L75">
        <f t="shared" si="10"/>
        <v>-2.7632349216430256</v>
      </c>
      <c r="M75">
        <f t="shared" si="11"/>
        <v>-42.711406895269562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4.8708816031210089</v>
      </c>
      <c r="B76">
        <f t="shared" si="3"/>
        <v>4.8708816031210089</v>
      </c>
      <c r="C76" s="9">
        <f t="shared" si="4"/>
        <v>0.28500000000000014</v>
      </c>
      <c r="D76" s="9">
        <f t="shared" si="17"/>
        <v>1.8450478537062205</v>
      </c>
      <c r="E76" s="9">
        <f t="shared" si="17"/>
        <v>10.561975597095813</v>
      </c>
      <c r="F76" s="9">
        <f t="shared" si="6"/>
        <v>10.858011804221398</v>
      </c>
      <c r="G76" s="10">
        <f t="shared" si="18"/>
        <v>8.6666666666666607</v>
      </c>
      <c r="H76" s="5">
        <f t="shared" si="18"/>
        <v>7.5</v>
      </c>
      <c r="I76">
        <f t="shared" si="8"/>
        <v>18.954275680659919</v>
      </c>
      <c r="J76">
        <f t="shared" si="9"/>
        <v>4.8544013695266566</v>
      </c>
      <c r="K76">
        <f t="shared" si="9"/>
        <v>18.322100150419267</v>
      </c>
      <c r="L76">
        <f t="shared" si="10"/>
        <v>-2.7184418801466768</v>
      </c>
      <c r="M76">
        <f t="shared" si="11"/>
        <v>-42.434289702002559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4.8422879495217259</v>
      </c>
      <c r="B77">
        <f t="shared" si="3"/>
        <v>4.8422879495217259</v>
      </c>
      <c r="C77" s="9">
        <f t="shared" si="4"/>
        <v>0.29000000000000015</v>
      </c>
      <c r="D77" s="9">
        <f t="shared" si="17"/>
        <v>1.8736415073055037</v>
      </c>
      <c r="E77" s="9">
        <f t="shared" si="17"/>
        <v>10.669337419171024</v>
      </c>
      <c r="F77" s="9">
        <f t="shared" si="6"/>
        <v>10.977717549259978</v>
      </c>
      <c r="G77" s="10">
        <f t="shared" si="18"/>
        <v>8.6666666666666607</v>
      </c>
      <c r="H77" s="5">
        <f t="shared" si="18"/>
        <v>7.5</v>
      </c>
      <c r="I77">
        <f t="shared" si="8"/>
        <v>18.708219073065347</v>
      </c>
      <c r="J77">
        <f t="shared" si="9"/>
        <v>4.8383625624337911</v>
      </c>
      <c r="K77">
        <f t="shared" si="9"/>
        <v>18.071737841177452</v>
      </c>
      <c r="L77">
        <f t="shared" si="10"/>
        <v>-2.6742871260534651</v>
      </c>
      <c r="M77">
        <f t="shared" si="11"/>
        <v>-42.162713171127805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4.8137881563707952</v>
      </c>
      <c r="B78">
        <f t="shared" si="3"/>
        <v>4.8137881563707952</v>
      </c>
      <c r="C78" s="9">
        <f t="shared" si="4"/>
        <v>0.29500000000000015</v>
      </c>
      <c r="D78" s="9">
        <f t="shared" si="17"/>
        <v>1.902141300456434</v>
      </c>
      <c r="E78" s="9">
        <f t="shared" si="17"/>
        <v>10.775226830411228</v>
      </c>
      <c r="F78" s="9">
        <f t="shared" si="6"/>
        <v>11.096380646656424</v>
      </c>
      <c r="G78" s="10">
        <f t="shared" si="18"/>
        <v>8.6666666666666607</v>
      </c>
      <c r="H78" s="5">
        <f t="shared" si="18"/>
        <v>7.5</v>
      </c>
      <c r="I78">
        <f t="shared" si="8"/>
        <v>18.4639068963751</v>
      </c>
      <c r="J78">
        <f t="shared" si="9"/>
        <v>4.8225842683900755</v>
      </c>
      <c r="K78">
        <f t="shared" si="9"/>
        <v>17.8229778334678</v>
      </c>
      <c r="L78">
        <f t="shared" si="10"/>
        <v>-2.630756210994821</v>
      </c>
      <c r="M78">
        <f t="shared" si="11"/>
        <v>-41.896569274973196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4.7853806974991464</v>
      </c>
      <c r="B79">
        <f t="shared" si="3"/>
        <v>4.7853806974991464</v>
      </c>
      <c r="C79" s="9">
        <f t="shared" si="4"/>
        <v>0.30000000000000016</v>
      </c>
      <c r="D79" s="9">
        <f t="shared" si="17"/>
        <v>1.930548759328083</v>
      </c>
      <c r="E79" s="9">
        <f t="shared" si="17"/>
        <v>10.879653189840457</v>
      </c>
      <c r="F79" s="9">
        <f t="shared" si="6"/>
        <v>11.214013807472814</v>
      </c>
      <c r="G79" s="10">
        <f t="shared" si="18"/>
        <v>8.6666666666666607</v>
      </c>
      <c r="H79" s="5">
        <f t="shared" si="18"/>
        <v>7.5</v>
      </c>
      <c r="I79">
        <f t="shared" si="8"/>
        <v>18.221311129453824</v>
      </c>
      <c r="J79">
        <f t="shared" si="9"/>
        <v>4.8070628067452059</v>
      </c>
      <c r="K79">
        <f t="shared" si="9"/>
        <v>17.575788074745457</v>
      </c>
      <c r="L79">
        <f t="shared" si="10"/>
        <v>-2.5878350931115981</v>
      </c>
      <c r="M79">
        <f t="shared" si="11"/>
        <v>-41.635753049096252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4.7570640682091456</v>
      </c>
      <c r="B80">
        <f t="shared" si="3"/>
        <v>4.7570640682091456</v>
      </c>
      <c r="C80" s="9">
        <f t="shared" si="4"/>
        <v>0.30500000000000016</v>
      </c>
      <c r="D80" s="9">
        <f t="shared" si="17"/>
        <v>1.958865388618084</v>
      </c>
      <c r="E80" s="9">
        <f t="shared" si="17"/>
        <v>10.982625669199637</v>
      </c>
      <c r="F80" s="9">
        <f t="shared" si="6"/>
        <v>11.33062949544799</v>
      </c>
      <c r="G80" s="10">
        <f t="shared" si="18"/>
        <v>8.6666666666666607</v>
      </c>
      <c r="H80" s="5">
        <f t="shared" si="18"/>
        <v>7.5</v>
      </c>
      <c r="I80">
        <f t="shared" si="8"/>
        <v>17.98040456439908</v>
      </c>
      <c r="J80">
        <f t="shared" si="9"/>
        <v>4.7917945796958472</v>
      </c>
      <c r="K80">
        <f t="shared" si="9"/>
        <v>17.330137131755791</v>
      </c>
      <c r="L80">
        <f t="shared" si="10"/>
        <v>-2.5455101255561741</v>
      </c>
      <c r="M80">
        <f t="shared" si="11"/>
        <v>-41.380162495588756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4.7288367847926747</v>
      </c>
      <c r="B81">
        <f t="shared" si="3"/>
        <v>4.7288367847926747</v>
      </c>
      <c r="C81" s="9">
        <f t="shared" si="4"/>
        <v>0.31000000000000016</v>
      </c>
      <c r="D81" s="9">
        <f t="shared" si="17"/>
        <v>1.9870926720345543</v>
      </c>
      <c r="E81" s="9">
        <f t="shared" si="17"/>
        <v>11.08415325654876</v>
      </c>
      <c r="F81" s="9">
        <f t="shared" si="6"/>
        <v>11.446239932501999</v>
      </c>
      <c r="G81" s="10">
        <f t="shared" si="18"/>
        <v>8.6666666666666607</v>
      </c>
      <c r="H81" s="5">
        <f t="shared" si="18"/>
        <v>7.5</v>
      </c>
      <c r="I81">
        <f t="shared" si="8"/>
        <v>17.741160799208505</v>
      </c>
      <c r="J81">
        <f t="shared" si="9"/>
        <v>4.7767760699550657</v>
      </c>
      <c r="K81">
        <f t="shared" si="9"/>
        <v>17.085994173031818</v>
      </c>
      <c r="L81">
        <f t="shared" si="10"/>
        <v>-2.503768045541539</v>
      </c>
      <c r="M81">
        <f t="shared" si="11"/>
        <v>-41.12969848999608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4.7006973840627726</v>
      </c>
      <c r="B82">
        <f t="shared" si="3"/>
        <v>4.7006973840627726</v>
      </c>
      <c r="C82" s="9">
        <f t="shared" si="4"/>
        <v>0.31500000000000017</v>
      </c>
      <c r="D82" s="9">
        <f t="shared" si="17"/>
        <v>2.0152320727644564</v>
      </c>
      <c r="E82" s="9">
        <f t="shared" si="17"/>
        <v>11.184244759767429</v>
      </c>
      <c r="F82" s="9">
        <f t="shared" si="6"/>
        <v>11.560857104079275</v>
      </c>
      <c r="G82" s="10">
        <f t="shared" si="18"/>
        <v>8.6666666666666607</v>
      </c>
      <c r="H82" s="5">
        <f t="shared" si="18"/>
        <v>7.5</v>
      </c>
      <c r="I82">
        <f t="shared" si="8"/>
        <v>17.503554231670989</v>
      </c>
      <c r="J82">
        <f t="shared" si="9"/>
        <v>4.762003838486371</v>
      </c>
      <c r="K82">
        <f t="shared" si="9"/>
        <v>16.84332895194084</v>
      </c>
      <c r="L82">
        <f t="shared" si="10"/>
        <v>-2.4625959639230195</v>
      </c>
      <c r="M82">
        <f t="shared" si="11"/>
        <v>-40.884264691693602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4.6726444228984558</v>
      </c>
      <c r="B83">
        <f t="shared" si="3"/>
        <v>4.6726444228984558</v>
      </c>
      <c r="C83" s="9">
        <f t="shared" si="4"/>
        <v>0.32000000000000017</v>
      </c>
      <c r="D83" s="9">
        <f t="shared" si="17"/>
        <v>2.043285033928774</v>
      </c>
      <c r="E83" s="9">
        <f t="shared" si="17"/>
        <v>11.282908809956922</v>
      </c>
      <c r="F83" s="9">
        <f t="shared" si="6"/>
        <v>11.674492764335831</v>
      </c>
      <c r="G83" s="10">
        <f t="shared" si="18"/>
        <v>8.6666666666666607</v>
      </c>
      <c r="H83" s="5">
        <f t="shared" si="18"/>
        <v>7.5</v>
      </c>
      <c r="I83">
        <f t="shared" si="8"/>
        <v>17.267560054511616</v>
      </c>
      <c r="J83">
        <f t="shared" si="9"/>
        <v>4.7474745222992247</v>
      </c>
      <c r="K83">
        <f t="shared" si="9"/>
        <v>16.602111790259848</v>
      </c>
      <c r="L83">
        <f t="shared" si="10"/>
        <v>-2.4219813552996952</v>
      </c>
      <c r="M83">
        <f t="shared" si="11"/>
        <v>-40.643767457569567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4.6446764778023795</v>
      </c>
      <c r="B84">
        <f t="shared" si="3"/>
        <v>4.6446764778023795</v>
      </c>
      <c r="C84" s="9">
        <f t="shared" si="4"/>
        <v>0.32500000000000018</v>
      </c>
      <c r="D84" s="9">
        <f t="shared" si="17"/>
        <v>2.0712529790248504</v>
      </c>
      <c r="E84" s="9">
        <f t="shared" si="17"/>
        <v>11.380153864746855</v>
      </c>
      <c r="F84" s="9">
        <f t="shared" si="6"/>
        <v>11.787158441175386</v>
      </c>
      <c r="G84" s="10">
        <f t="shared" si="18"/>
        <v>8.6666666666666607</v>
      </c>
      <c r="H84" s="5">
        <f t="shared" si="18"/>
        <v>7.5</v>
      </c>
      <c r="I84">
        <f t="shared" si="8"/>
        <v>17.033154251825067</v>
      </c>
      <c r="J84">
        <f t="shared" si="9"/>
        <v>4.7331848323029568</v>
      </c>
      <c r="K84">
        <f t="shared" si="9"/>
        <v>16.362313562260187</v>
      </c>
      <c r="L84">
        <f t="shared" si="10"/>
        <v>-2.3819120486240197</v>
      </c>
      <c r="M84">
        <f t="shared" si="11"/>
        <v>-40.408115758870316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4.6167921444709981</v>
      </c>
      <c r="B85">
        <f t="shared" ref="B85:B148" si="22">ABS(D85-$D$11)</f>
        <v>4.6167921444709981</v>
      </c>
      <c r="C85" s="9">
        <f t="shared" ref="C85:C148" si="23">C84+_dt</f>
        <v>0.33000000000000018</v>
      </c>
      <c r="D85" s="9">
        <f t="shared" ref="D85:E100" si="24">D84+$C$7*(J84+J85)/2</f>
        <v>2.0991373123562314</v>
      </c>
      <c r="E85" s="9">
        <f t="shared" si="24"/>
        <v>11.475988211509407</v>
      </c>
      <c r="F85" s="9">
        <f t="shared" ref="F85:F148" si="25">$O$1*D85^2+$O$2*D85+$O$3</f>
        <v>11.898865441139343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16.800313596837796</v>
      </c>
      <c r="J85">
        <f t="shared" ref="J85:K148" si="28">J84+L84*$C$7</f>
        <v>4.7191315512160754</v>
      </c>
      <c r="K85">
        <f t="shared" si="28"/>
        <v>16.123905679282853</v>
      </c>
      <c r="L85">
        <f t="shared" ref="L85:L148" si="29">-$C$15*I85*J85</f>
        <v>-2.3423762183095604</v>
      </c>
      <c r="M85">
        <f t="shared" ref="M85:M148" si="30">-$C$6-$C$15*I85*K85</f>
        <v>-40.177221101070195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4.5889900373769024</v>
      </c>
      <c r="B86">
        <f t="shared" si="22"/>
        <v>4.5889900373769024</v>
      </c>
      <c r="C86" s="9">
        <f t="shared" si="23"/>
        <v>0.33500000000000019</v>
      </c>
      <c r="D86" s="9">
        <f t="shared" si="24"/>
        <v>2.1269394194503266</v>
      </c>
      <c r="E86" s="9">
        <f t="shared" si="24"/>
        <v>11.570419970483911</v>
      </c>
      <c r="F86" s="9">
        <f t="shared" si="25"/>
        <v>12.009624854155096</v>
      </c>
      <c r="G86" s="10">
        <f t="shared" si="26"/>
        <v>8.6666666666666607</v>
      </c>
      <c r="H86" s="5">
        <f t="shared" si="26"/>
        <v>7.5</v>
      </c>
      <c r="I86">
        <f t="shared" si="27"/>
        <v>16.569015651045095</v>
      </c>
      <c r="J86">
        <f t="shared" si="28"/>
        <v>4.7053115315280492</v>
      </c>
      <c r="K86">
        <f t="shared" si="28"/>
        <v>15.886860074786538</v>
      </c>
      <c r="L86">
        <f t="shared" si="29"/>
        <v>-2.3033623758282395</v>
      </c>
      <c r="M86">
        <f t="shared" si="30"/>
        <v>-39.950997446633991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4.561268789363039</v>
      </c>
      <c r="B87">
        <f t="shared" si="22"/>
        <v>4.561268789363039</v>
      </c>
      <c r="C87" s="9">
        <f t="shared" si="23"/>
        <v>0.34000000000000019</v>
      </c>
      <c r="D87" s="9">
        <f t="shared" si="24"/>
        <v>2.1546606674641908</v>
      </c>
      <c r="E87" s="9">
        <f t="shared" si="24"/>
        <v>11.663457097814593</v>
      </c>
      <c r="F87" s="9">
        <f t="shared" si="25"/>
        <v>12.119447558147236</v>
      </c>
      <c r="G87" s="10">
        <f t="shared" si="26"/>
        <v>8.6666666666666607</v>
      </c>
      <c r="H87" s="5">
        <f t="shared" si="26"/>
        <v>7.5</v>
      </c>
      <c r="I87">
        <f t="shared" si="27"/>
        <v>16.339238764775569</v>
      </c>
      <c r="J87">
        <f t="shared" si="28"/>
        <v>4.6917216935106625</v>
      </c>
      <c r="K87">
        <f t="shared" si="28"/>
        <v>15.651149189851397</v>
      </c>
      <c r="L87">
        <f t="shared" si="29"/>
        <v>-2.2648593617898904</v>
      </c>
      <c r="M87">
        <f t="shared" si="30"/>
        <v>-39.729361140545585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4.5336270512485175</v>
      </c>
      <c r="B88">
        <f t="shared" si="22"/>
        <v>4.5336270512485175</v>
      </c>
      <c r="C88" s="9">
        <f t="shared" si="23"/>
        <v>0.3450000000000002</v>
      </c>
      <c r="D88" s="9">
        <f t="shared" si="24"/>
        <v>2.1823024055787119</v>
      </c>
      <c r="E88" s="9">
        <f t="shared" si="24"/>
        <v>11.755107388504065</v>
      </c>
      <c r="F88" s="9">
        <f t="shared" si="25"/>
        <v>12.228344223515801</v>
      </c>
      <c r="G88" s="10">
        <f t="shared" si="26"/>
        <v>8.6666666666666607</v>
      </c>
      <c r="H88" s="5">
        <f t="shared" si="26"/>
        <v>7.5</v>
      </c>
      <c r="I88">
        <f t="shared" si="27"/>
        <v>16.110962079242164</v>
      </c>
      <c r="J88">
        <f t="shared" si="28"/>
        <v>4.6783590232761023</v>
      </c>
      <c r="K88">
        <f t="shared" si="28"/>
        <v>15.416745959122178</v>
      </c>
      <c r="L88">
        <f t="shared" si="29"/>
        <v>-2.2268563384984263</v>
      </c>
      <c r="M88">
        <f t="shared" si="30"/>
        <v>-39.512230838481145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4.5060634914457598</v>
      </c>
      <c r="B89">
        <f t="shared" si="22"/>
        <v>4.5060634914457598</v>
      </c>
      <c r="C89" s="9">
        <f t="shared" si="23"/>
        <v>0.3500000000000002</v>
      </c>
      <c r="D89" s="9">
        <f t="shared" si="24"/>
        <v>2.2098659653814692</v>
      </c>
      <c r="E89" s="9">
        <f t="shared" si="24"/>
        <v>11.845378479285142</v>
      </c>
      <c r="F89" s="9">
        <f t="shared" si="25"/>
        <v>12.336325317485716</v>
      </c>
      <c r="G89" s="10">
        <f t="shared" si="26"/>
        <v>8.6666666666666607</v>
      </c>
      <c r="H89" s="5">
        <f t="shared" si="26"/>
        <v>7.5</v>
      </c>
      <c r="I89">
        <f t="shared" si="27"/>
        <v>15.884165530146536</v>
      </c>
      <c r="J89">
        <f t="shared" si="28"/>
        <v>4.6652205708789616</v>
      </c>
      <c r="K89">
        <f t="shared" si="28"/>
        <v>15.183623797175139</v>
      </c>
      <c r="L89">
        <f t="shared" si="29"/>
        <v>-2.1893427829804493</v>
      </c>
      <c r="M89">
        <f t="shared" si="30"/>
        <v>-39.299527437510321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4.4785767955887117</v>
      </c>
      <c r="B90">
        <f t="shared" si="22"/>
        <v>4.4785767955887117</v>
      </c>
      <c r="C90" s="9">
        <f t="shared" si="23"/>
        <v>0.3550000000000002</v>
      </c>
      <c r="D90" s="9">
        <f t="shared" si="24"/>
        <v>2.2373526612385173</v>
      </c>
      <c r="E90" s="9">
        <f t="shared" si="24"/>
        <v>11.934277851413425</v>
      </c>
      <c r="F90" s="9">
        <f t="shared" si="25"/>
        <v>12.443401108331287</v>
      </c>
      <c r="G90" s="10">
        <f t="shared" si="26"/>
        <v>8.6666666666666607</v>
      </c>
      <c r="H90" s="5">
        <f t="shared" si="26"/>
        <v>7.5</v>
      </c>
      <c r="I90">
        <f t="shared" si="27"/>
        <v>15.658829852911245</v>
      </c>
      <c r="J90">
        <f t="shared" si="28"/>
        <v>4.652303448459377</v>
      </c>
      <c r="K90">
        <f t="shared" si="28"/>
        <v>14.951756585293829</v>
      </c>
      <c r="L90">
        <f t="shared" si="29"/>
        <v>-2.1523084804836543</v>
      </c>
      <c r="M90">
        <f t="shared" si="30"/>
        <v>-39.091174009213006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4.4511656661719048</v>
      </c>
      <c r="B91">
        <f t="shared" si="22"/>
        <v>4.4511656661719048</v>
      </c>
      <c r="C91" s="9">
        <f t="shared" si="23"/>
        <v>0.36000000000000021</v>
      </c>
      <c r="D91" s="9">
        <f t="shared" si="24"/>
        <v>2.2647637906553246</v>
      </c>
      <c r="E91" s="9">
        <f t="shared" si="24"/>
        <v>12.021812833383029</v>
      </c>
      <c r="F91" s="9">
        <f t="shared" si="25"/>
        <v>12.549581669479569</v>
      </c>
      <c r="G91" s="10">
        <f t="shared" si="26"/>
        <v>8.6666666666666607</v>
      </c>
      <c r="H91" s="5">
        <f t="shared" si="26"/>
        <v>7.5</v>
      </c>
      <c r="I91">
        <f t="shared" si="27"/>
        <v>15.434936589623016</v>
      </c>
      <c r="J91">
        <f t="shared" si="28"/>
        <v>4.639604828424523</v>
      </c>
      <c r="K91">
        <f t="shared" si="28"/>
        <v>14.721118658639472</v>
      </c>
      <c r="L91">
        <f t="shared" si="29"/>
        <v>-2.1157435184440136</v>
      </c>
      <c r="M91">
        <f t="shared" si="30"/>
        <v>-38.887095735103372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4.4238288222001385</v>
      </c>
      <c r="B92">
        <f t="shared" si="22"/>
        <v>4.4238288222001385</v>
      </c>
      <c r="C92" s="9">
        <f t="shared" si="23"/>
        <v>0.36500000000000021</v>
      </c>
      <c r="D92" s="9">
        <f t="shared" si="24"/>
        <v>2.2921006346270909</v>
      </c>
      <c r="E92" s="9">
        <f t="shared" si="24"/>
        <v>12.107990603567732</v>
      </c>
      <c r="F92" s="9">
        <f t="shared" si="25"/>
        <v>12.654876883496151</v>
      </c>
      <c r="G92" s="10">
        <f t="shared" si="26"/>
        <v>8.6666666666666607</v>
      </c>
      <c r="H92" s="5">
        <f t="shared" si="26"/>
        <v>7.5</v>
      </c>
      <c r="I92">
        <f t="shared" si="27"/>
        <v>15.212468097779755</v>
      </c>
      <c r="J92">
        <f t="shared" si="28"/>
        <v>4.6271219416657035</v>
      </c>
      <c r="K92">
        <f t="shared" si="28"/>
        <v>14.491684793802362</v>
      </c>
      <c r="L92">
        <f t="shared" si="29"/>
        <v>-2.0796382809223961</v>
      </c>
      <c r="M92">
        <f t="shared" si="30"/>
        <v>-38.687219844256639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4.3965649988485902</v>
      </c>
      <c r="B93">
        <f t="shared" si="22"/>
        <v>4.3965649988485902</v>
      </c>
      <c r="C93" s="9">
        <f t="shared" si="23"/>
        <v>0.37000000000000022</v>
      </c>
      <c r="D93" s="9">
        <f t="shared" si="24"/>
        <v>2.3193644579786392</v>
      </c>
      <c r="E93" s="9">
        <f t="shared" si="24"/>
        <v>12.192818192789776</v>
      </c>
      <c r="F93" s="9">
        <f t="shared" si="25"/>
        <v>12.759296445956846</v>
      </c>
      <c r="G93" s="10">
        <f t="shared" si="26"/>
        <v>8.6666666666666607</v>
      </c>
      <c r="H93" s="5">
        <f t="shared" si="26"/>
        <v>7.5</v>
      </c>
      <c r="I93">
        <f t="shared" si="27"/>
        <v>14.991407560944081</v>
      </c>
      <c r="J93">
        <f t="shared" si="28"/>
        <v>4.614852075808261</v>
      </c>
      <c r="K93">
        <f t="shared" si="28"/>
        <v>14.263430196721247</v>
      </c>
      <c r="L93">
        <f t="shared" si="29"/>
        <v>-2.0439834435130089</v>
      </c>
      <c r="M93">
        <f t="shared" si="30"/>
        <v>-38.491475553037212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4.3693729471331562</v>
      </c>
      <c r="B94">
        <f t="shared" si="22"/>
        <v>4.3693729471331562</v>
      </c>
      <c r="C94" s="9">
        <f t="shared" si="23"/>
        <v>0.37500000000000022</v>
      </c>
      <c r="D94" s="9">
        <f t="shared" si="24"/>
        <v>2.3465565096940737</v>
      </c>
      <c r="E94" s="9">
        <f t="shared" si="24"/>
        <v>12.27630248681843</v>
      </c>
      <c r="F94" s="9">
        <f t="shared" si="25"/>
        <v>12.862849869208596</v>
      </c>
      <c r="G94" s="10">
        <f t="shared" si="26"/>
        <v>8.6666666666666607</v>
      </c>
      <c r="H94" s="5">
        <f t="shared" si="26"/>
        <v>7.5</v>
      </c>
      <c r="I94">
        <f t="shared" si="27"/>
        <v>14.771739001417378</v>
      </c>
      <c r="J94">
        <f t="shared" si="28"/>
        <v>4.6027925734915343</v>
      </c>
      <c r="K94">
        <f t="shared" si="28"/>
        <v>14.036330490958328</v>
      </c>
      <c r="L94">
        <f t="shared" si="29"/>
        <v>-2.0087699687279006</v>
      </c>
      <c r="M94">
        <f t="shared" si="30"/>
        <v>-38.299794006830169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4.342251433590862</v>
      </c>
      <c r="B95">
        <f t="shared" si="22"/>
        <v>4.342251433590862</v>
      </c>
      <c r="C95" s="9">
        <f t="shared" si="23"/>
        <v>0.38000000000000023</v>
      </c>
      <c r="D95" s="9">
        <f t="shared" si="24"/>
        <v>2.3736780232363679</v>
      </c>
      <c r="E95" s="9">
        <f t="shared" si="24"/>
        <v>12.358450228800395</v>
      </c>
      <c r="F95" s="9">
        <f t="shared" si="25"/>
        <v>12.965546486022767</v>
      </c>
      <c r="G95" s="10">
        <f t="shared" si="26"/>
        <v>8.6666666666666607</v>
      </c>
      <c r="H95" s="5">
        <f t="shared" si="26"/>
        <v>7.5</v>
      </c>
      <c r="I95">
        <f t="shared" si="27"/>
        <v>14.553447295060502</v>
      </c>
      <c r="J95">
        <f t="shared" si="28"/>
        <v>4.5909408306760398</v>
      </c>
      <c r="K95">
        <f t="shared" si="28"/>
        <v>13.81036170631803</v>
      </c>
      <c r="L95">
        <f t="shared" si="29"/>
        <v>-1.9739891018636861</v>
      </c>
      <c r="M95">
        <f t="shared" si="30"/>
        <v>-38.112108223680366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4.3151992399701911</v>
      </c>
      <c r="B96">
        <f t="shared" si="22"/>
        <v>4.3151992399701911</v>
      </c>
      <c r="C96" s="9">
        <f t="shared" si="23"/>
        <v>0.38500000000000023</v>
      </c>
      <c r="D96" s="9">
        <f t="shared" si="24"/>
        <v>2.4007302168570388</v>
      </c>
      <c r="E96" s="9">
        <f t="shared" si="24"/>
        <v>12.439268021624038</v>
      </c>
      <c r="F96" s="9">
        <f t="shared" si="25"/>
        <v>13.067395453143867</v>
      </c>
      <c r="G96" s="10">
        <f t="shared" si="26"/>
        <v>8.6666666666666607</v>
      </c>
      <c r="H96" s="5">
        <f t="shared" si="26"/>
        <v>7.5</v>
      </c>
      <c r="I96">
        <f t="shared" si="27"/>
        <v>14.336518188400527</v>
      </c>
      <c r="J96">
        <f t="shared" si="28"/>
        <v>4.5792942949750444</v>
      </c>
      <c r="K96">
        <f t="shared" si="28"/>
        <v>13.585500267798317</v>
      </c>
      <c r="L96">
        <f t="shared" si="29"/>
        <v>-1.939632367358717</v>
      </c>
      <c r="M96">
        <f t="shared" si="30"/>
        <v>-37.928353039746213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4.2882151629311913</v>
      </c>
      <c r="B97">
        <f t="shared" si="22"/>
        <v>4.2882151629311913</v>
      </c>
      <c r="C97" s="9">
        <f t="shared" si="23"/>
        <v>0.39000000000000024</v>
      </c>
      <c r="D97" s="9">
        <f t="shared" si="24"/>
        <v>2.4277142938960377</v>
      </c>
      <c r="E97" s="9">
        <f t="shared" si="24"/>
        <v>12.518762330219392</v>
      </c>
      <c r="F97" s="9">
        <f t="shared" si="25"/>
        <v>13.168405754736614</v>
      </c>
      <c r="G97" s="10">
        <f t="shared" si="26"/>
        <v>8.6666666666666607</v>
      </c>
      <c r="H97" s="5">
        <f t="shared" si="26"/>
        <v>7.5</v>
      </c>
      <c r="I97">
        <f t="shared" si="27"/>
        <v>14.120938318177465</v>
      </c>
      <c r="J97">
        <f t="shared" si="28"/>
        <v>4.5678504640076278</v>
      </c>
      <c r="K97">
        <f t="shared" si="28"/>
        <v>13.361722984863814</v>
      </c>
      <c r="L97">
        <f t="shared" si="29"/>
        <v>-1.9056915656510847</v>
      </c>
      <c r="M97">
        <f t="shared" si="30"/>
        <v>-37.748465056476654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4.2612980137552467</v>
      </c>
      <c r="B98">
        <f t="shared" si="22"/>
        <v>4.2612980137552467</v>
      </c>
      <c r="C98" s="9">
        <f t="shared" si="23"/>
        <v>0.39500000000000024</v>
      </c>
      <c r="D98" s="9">
        <f t="shared" si="24"/>
        <v>2.4546314430719827</v>
      </c>
      <c r="E98" s="9">
        <f t="shared" si="24"/>
        <v>12.596939483795781</v>
      </c>
      <c r="F98" s="9">
        <f t="shared" si="25"/>
        <v>13.268586205734135</v>
      </c>
      <c r="G98" s="10">
        <f t="shared" si="26"/>
        <v>8.6666666666666607</v>
      </c>
      <c r="H98" s="5">
        <f t="shared" si="26"/>
        <v>7.5</v>
      </c>
      <c r="I98">
        <f t="shared" si="27"/>
        <v>13.906695233500823</v>
      </c>
      <c r="J98">
        <f t="shared" si="28"/>
        <v>4.5566068837702867</v>
      </c>
      <c r="K98">
        <f t="shared" si="28"/>
        <v>13.139007041030602</v>
      </c>
      <c r="L98">
        <f t="shared" si="29"/>
        <v>-1.8721587705501965</v>
      </c>
      <c r="M98">
        <f t="shared" si="30"/>
        <v>-37.572382589422062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4.2344466180644034</v>
      </c>
      <c r="B99">
        <f t="shared" si="22"/>
        <v>4.2344466180644034</v>
      </c>
      <c r="C99" s="9">
        <f t="shared" si="23"/>
        <v>0.40000000000000024</v>
      </c>
      <c r="D99" s="9">
        <f t="shared" si="24"/>
        <v>2.481482838762826</v>
      </c>
      <c r="E99" s="9">
        <f t="shared" si="24"/>
        <v>12.673805678018892</v>
      </c>
      <c r="F99" s="9">
        <f t="shared" si="25"/>
        <v>13.367945455089934</v>
      </c>
      <c r="G99" s="10">
        <f t="shared" si="26"/>
        <v>8.6666666666666607</v>
      </c>
      <c r="H99" s="5">
        <f t="shared" si="26"/>
        <v>7.5</v>
      </c>
      <c r="I99">
        <f t="shared" si="27"/>
        <v>13.693777420803183</v>
      </c>
      <c r="J99">
        <f t="shared" si="28"/>
        <v>4.5455611470240402</v>
      </c>
      <c r="K99">
        <f t="shared" si="28"/>
        <v>12.917329983753012</v>
      </c>
      <c r="L99">
        <f t="shared" si="29"/>
        <v>-1.8390263271371314</v>
      </c>
      <c r="M99">
        <f t="shared" si="30"/>
        <v>-37.400045618590376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4.2076598155501852</v>
      </c>
      <c r="B100">
        <f t="shared" si="22"/>
        <v>4.2076598155501852</v>
      </c>
      <c r="C100" s="9">
        <f t="shared" si="23"/>
        <v>0.40500000000000025</v>
      </c>
      <c r="D100" s="9">
        <f t="shared" si="24"/>
        <v>2.5082696412770442</v>
      </c>
      <c r="E100" s="9">
        <f t="shared" si="24"/>
        <v>12.749366977129043</v>
      </c>
      <c r="F100" s="9">
        <f t="shared" si="25"/>
        <v>13.46649198893622</v>
      </c>
      <c r="G100" s="10">
        <f t="shared" si="26"/>
        <v>8.6666666666666607</v>
      </c>
      <c r="H100" s="5">
        <f t="shared" si="26"/>
        <v>7.5</v>
      </c>
      <c r="I100">
        <f t="shared" si="27"/>
        <v>13.482174331797262</v>
      </c>
      <c r="J100">
        <f t="shared" si="28"/>
        <v>4.5347108916939316</v>
      </c>
      <c r="K100">
        <f t="shared" si="28"/>
        <v>12.696669714603329</v>
      </c>
      <c r="L100">
        <f t="shared" si="29"/>
        <v>-1.8062868502116998</v>
      </c>
      <c r="M100">
        <f t="shared" si="30"/>
        <v>-37.231395740261235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4.1809364597118188</v>
      </c>
      <c r="B101">
        <f t="shared" si="22"/>
        <v>4.1809364597118188</v>
      </c>
      <c r="C101" s="9">
        <f t="shared" si="23"/>
        <v>0.41000000000000025</v>
      </c>
      <c r="D101" s="9">
        <f t="shared" ref="D101:E116" si="32">D100+$C$7*(J100+J101)/2</f>
        <v>2.5349929971154106</v>
      </c>
      <c r="E101" s="9">
        <f t="shared" si="32"/>
        <v>12.823629316002343</v>
      </c>
      <c r="F101" s="9">
        <f t="shared" si="25"/>
        <v>13.564234133650988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13.271876414663668</v>
      </c>
      <c r="J101">
        <f t="shared" si="28"/>
        <v>4.5240537992776826</v>
      </c>
      <c r="K101">
        <f t="shared" si="28"/>
        <v>12.477004479735788</v>
      </c>
      <c r="L101">
        <f t="shared" si="29"/>
        <v>-1.773933223306986</v>
      </c>
      <c r="M101">
        <f t="shared" si="30"/>
        <v>-37.066376120170645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4.1542754176038326</v>
      </c>
      <c r="B102">
        <f t="shared" si="22"/>
        <v>4.1542754176038326</v>
      </c>
      <c r="C102" s="9">
        <f t="shared" si="23"/>
        <v>0.41500000000000026</v>
      </c>
      <c r="D102" s="9">
        <f t="shared" si="32"/>
        <v>2.5616540392233973</v>
      </c>
      <c r="E102" s="9">
        <f t="shared" si="32"/>
        <v>12.896598502156413</v>
      </c>
      <c r="F102" s="9">
        <f t="shared" si="25"/>
        <v>13.661180058836152</v>
      </c>
      <c r="G102" s="10">
        <f t="shared" si="33"/>
        <v>8.6666666666666607</v>
      </c>
      <c r="H102" s="5">
        <f t="shared" si="33"/>
        <v>7.5</v>
      </c>
      <c r="I102">
        <f t="shared" si="27"/>
        <v>13.062875148719751</v>
      </c>
      <c r="J102">
        <f t="shared" si="28"/>
        <v>4.513587593260171</v>
      </c>
      <c r="K102">
        <f t="shared" si="28"/>
        <v>12.258312860626781</v>
      </c>
      <c r="L102">
        <f t="shared" si="29"/>
        <v>-1.7419585982953161</v>
      </c>
      <c r="M102">
        <f t="shared" si="30"/>
        <v>-36.904931447979109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4.1276755695930003</v>
      </c>
      <c r="B103">
        <f t="shared" si="22"/>
        <v>4.1276755695930003</v>
      </c>
      <c r="C103" s="9">
        <f t="shared" si="23"/>
        <v>0.42000000000000026</v>
      </c>
      <c r="D103" s="9">
        <f t="shared" si="32"/>
        <v>2.5882538872342291</v>
      </c>
      <c r="E103" s="9">
        <f t="shared" si="32"/>
        <v>12.96828021770226</v>
      </c>
      <c r="F103" s="9">
        <f t="shared" si="25"/>
        <v>13.757337780208996</v>
      </c>
      <c r="G103" s="10">
        <f t="shared" si="33"/>
        <v>8.6666666666666607</v>
      </c>
      <c r="H103" s="5">
        <f t="shared" si="33"/>
        <v>7.5</v>
      </c>
      <c r="I103">
        <f t="shared" si="27"/>
        <v>12.855163082845058</v>
      </c>
      <c r="J103">
        <f t="shared" si="28"/>
        <v>4.5033100375302286</v>
      </c>
      <c r="K103">
        <f t="shared" si="28"/>
        <v>12.040573765083703</v>
      </c>
      <c r="L103">
        <f t="shared" si="29"/>
        <v>-1.7103563956129433</v>
      </c>
      <c r="M103">
        <f t="shared" si="30"/>
        <v>-36.747007892935258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4.1011358091246377</v>
      </c>
      <c r="B104">
        <f t="shared" si="22"/>
        <v>4.1011358091246377</v>
      </c>
      <c r="C104" s="9">
        <f t="shared" si="23"/>
        <v>0.42500000000000027</v>
      </c>
      <c r="D104" s="9">
        <f t="shared" si="32"/>
        <v>2.6147936477025917</v>
      </c>
      <c r="E104" s="9">
        <f t="shared" si="32"/>
        <v>13.038680021243877</v>
      </c>
      <c r="F104" s="9">
        <f t="shared" si="25"/>
        <v>13.852715162408931</v>
      </c>
      <c r="G104" s="10">
        <f t="shared" si="33"/>
        <v>8.6666666666666607</v>
      </c>
      <c r="H104" s="5">
        <f t="shared" si="33"/>
        <v>7.5</v>
      </c>
      <c r="I104">
        <f t="shared" si="27"/>
        <v>12.648733877966698</v>
      </c>
      <c r="J104">
        <f t="shared" si="28"/>
        <v>4.4932189347961122</v>
      </c>
      <c r="K104">
        <f t="shared" si="28"/>
        <v>11.823766418515385</v>
      </c>
      <c r="L104">
        <f t="shared" si="29"/>
        <v>-1.6791203051344323</v>
      </c>
      <c r="M104">
        <f t="shared" si="30"/>
        <v>-36.592553060645976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4.0746550424982519</v>
      </c>
      <c r="B105">
        <f t="shared" si="22"/>
        <v>4.0746550424982519</v>
      </c>
      <c r="C105" s="9">
        <f t="shared" si="23"/>
        <v>0.43000000000000027</v>
      </c>
      <c r="D105" s="9">
        <f t="shared" si="32"/>
        <v>2.6412744143289779</v>
      </c>
      <c r="E105" s="9">
        <f t="shared" si="32"/>
        <v>13.107803349727098</v>
      </c>
      <c r="F105" s="9">
        <f t="shared" si="25"/>
        <v>13.94731992172164</v>
      </c>
      <c r="G105" s="10">
        <f t="shared" si="33"/>
        <v>8.6666666666666607</v>
      </c>
      <c r="H105" s="5">
        <f t="shared" si="33"/>
        <v>7.5</v>
      </c>
      <c r="I105">
        <f t="shared" si="27"/>
        <v>12.443582353938327</v>
      </c>
      <c r="J105">
        <f t="shared" si="28"/>
        <v>4.4833121249958188</v>
      </c>
      <c r="K105">
        <f t="shared" si="28"/>
        <v>11.607870355457575</v>
      </c>
      <c r="L105">
        <f t="shared" si="29"/>
        <v>-1.6482442877317092</v>
      </c>
      <c r="M105">
        <f t="shared" si="30"/>
        <v>-36.441515950862119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4.0482321886526043</v>
      </c>
      <c r="B106">
        <f t="shared" si="22"/>
        <v>4.0482321886526043</v>
      </c>
      <c r="C106" s="9">
        <f t="shared" si="23"/>
        <v>0.43500000000000028</v>
      </c>
      <c r="D106" s="9">
        <f t="shared" si="32"/>
        <v>2.6676972681746252</v>
      </c>
      <c r="E106" s="9">
        <f t="shared" si="32"/>
        <v>13.175655520239173</v>
      </c>
      <c r="F106" s="9">
        <f t="shared" si="25"/>
        <v>14.041159628722397</v>
      </c>
      <c r="G106" s="10">
        <f t="shared" si="33"/>
        <v>8.6666666666666607</v>
      </c>
      <c r="H106" s="5">
        <f t="shared" si="33"/>
        <v>7.5</v>
      </c>
      <c r="I106">
        <f t="shared" si="27"/>
        <v>12.239704541179872</v>
      </c>
      <c r="J106">
        <f t="shared" si="28"/>
        <v>4.4735874836982017</v>
      </c>
      <c r="K106">
        <f t="shared" si="28"/>
        <v>11.392865411347488</v>
      </c>
      <c r="L106">
        <f t="shared" si="29"/>
        <v>-1.6177225775570707</v>
      </c>
      <c r="M106">
        <f t="shared" si="30"/>
        <v>-36.293846916186787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4.0218661789602468</v>
      </c>
      <c r="B107">
        <f t="shared" si="22"/>
        <v>4.0218661789602468</v>
      </c>
      <c r="C107" s="9">
        <f t="shared" si="23"/>
        <v>0.44000000000000028</v>
      </c>
      <c r="D107" s="9">
        <f t="shared" si="32"/>
        <v>2.6940632778669822</v>
      </c>
      <c r="E107" s="9">
        <f t="shared" si="32"/>
        <v>13.242241731760547</v>
      </c>
      <c r="F107" s="9">
        <f t="shared" si="25"/>
        <v>14.134241710840396</v>
      </c>
      <c r="G107" s="10">
        <f t="shared" si="33"/>
        <v>8.6666666666666607</v>
      </c>
      <c r="H107" s="5">
        <f t="shared" si="33"/>
        <v>7.5</v>
      </c>
      <c r="I107">
        <f t="shared" si="27"/>
        <v>12.037097737481789</v>
      </c>
      <c r="J107">
        <f t="shared" si="28"/>
        <v>4.4640429204906154</v>
      </c>
      <c r="K107">
        <f t="shared" si="28"/>
        <v>11.178731714541986</v>
      </c>
      <c r="L107">
        <f t="shared" si="29"/>
        <v>-1.5875496850941697</v>
      </c>
      <c r="M107">
        <f t="shared" si="30"/>
        <v>-36.149497621609541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3.9955559570316215</v>
      </c>
      <c r="B108">
        <f t="shared" si="22"/>
        <v>3.9955559570316215</v>
      </c>
      <c r="C108" s="9">
        <f t="shared" si="23"/>
        <v>0.44500000000000028</v>
      </c>
      <c r="D108" s="9">
        <f t="shared" si="32"/>
        <v>2.7203734997956079</v>
      </c>
      <c r="E108" s="9">
        <f t="shared" si="32"/>
        <v>13.307567066870241</v>
      </c>
      <c r="F108" s="9">
        <f t="shared" si="25"/>
        <v>14.226573454845681</v>
      </c>
      <c r="G108" s="10">
        <f t="shared" si="33"/>
        <v>8.6666666666666607</v>
      </c>
      <c r="H108" s="5">
        <f t="shared" si="33"/>
        <v>7.5</v>
      </c>
      <c r="I108">
        <f t="shared" si="27"/>
        <v>11.835760570417799</v>
      </c>
      <c r="J108">
        <f t="shared" si="28"/>
        <v>4.4546763773485596</v>
      </c>
      <c r="K108">
        <f t="shared" si="28"/>
        <v>10.965449678574489</v>
      </c>
      <c r="L108">
        <f t="shared" si="29"/>
        <v>-1.5577204010261254</v>
      </c>
      <c r="M108">
        <f t="shared" si="30"/>
        <v>-36.008421004766141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3.969300478528845</v>
      </c>
      <c r="B109">
        <f t="shared" si="22"/>
        <v>3.969300478528845</v>
      </c>
      <c r="C109" s="9">
        <f t="shared" si="23"/>
        <v>0.45000000000000029</v>
      </c>
      <c r="D109" s="9">
        <f t="shared" si="32"/>
        <v>2.7466289782983844</v>
      </c>
      <c r="E109" s="9">
        <f t="shared" si="32"/>
        <v>13.371636493406243</v>
      </c>
      <c r="F109" s="9">
        <f t="shared" si="25"/>
        <v>14.318162009260302</v>
      </c>
      <c r="G109" s="10">
        <f t="shared" si="33"/>
        <v>8.6666666666666607</v>
      </c>
      <c r="H109" s="5">
        <f t="shared" si="33"/>
        <v>7.5</v>
      </c>
      <c r="I109">
        <f t="shared" si="27"/>
        <v>11.635693065854182</v>
      </c>
      <c r="J109">
        <f t="shared" si="28"/>
        <v>4.4454858269825053</v>
      </c>
      <c r="K109">
        <f t="shared" si="28"/>
        <v>10.752999994646368</v>
      </c>
      <c r="L109">
        <f t="shared" si="29"/>
        <v>-1.5282298009755069</v>
      </c>
      <c r="M109">
        <f t="shared" si="30"/>
        <v>-35.870571236818549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3.9430987109893341</v>
      </c>
      <c r="B110">
        <f t="shared" si="22"/>
        <v>3.9430987109893341</v>
      </c>
      <c r="C110" s="9">
        <f t="shared" si="23"/>
        <v>0.45500000000000029</v>
      </c>
      <c r="D110" s="9">
        <f t="shared" si="32"/>
        <v>2.7728307458378953</v>
      </c>
      <c r="E110" s="9">
        <f t="shared" si="32"/>
        <v>13.43445486608228</v>
      </c>
      <c r="F110" s="9">
        <f t="shared" si="25"/>
        <v>14.409014386695066</v>
      </c>
      <c r="G110" s="10">
        <f t="shared" si="33"/>
        <v>8.6666666666666607</v>
      </c>
      <c r="H110" s="5">
        <f t="shared" si="33"/>
        <v>7.5</v>
      </c>
      <c r="I110">
        <f t="shared" si="27"/>
        <v>11.436896723091859</v>
      </c>
      <c r="J110">
        <f t="shared" si="28"/>
        <v>4.4364692711567502</v>
      </c>
      <c r="K110">
        <f t="shared" si="28"/>
        <v>10.541363624349138</v>
      </c>
      <c r="L110">
        <f t="shared" si="29"/>
        <v>-1.4990732511770115</v>
      </c>
      <c r="M110">
        <f t="shared" si="30"/>
        <v>-35.735903683843596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3.916949633659446</v>
      </c>
      <c r="B111">
        <f t="shared" si="22"/>
        <v>3.916949633659446</v>
      </c>
      <c r="C111" s="9">
        <f t="shared" si="23"/>
        <v>0.4600000000000003</v>
      </c>
      <c r="D111" s="9">
        <f t="shared" si="32"/>
        <v>2.7989798231677834</v>
      </c>
      <c r="E111" s="9">
        <f t="shared" si="32"/>
        <v>13.496026928062323</v>
      </c>
      <c r="F111" s="9">
        <f t="shared" si="25"/>
        <v>14.499137466113275</v>
      </c>
      <c r="G111" s="10">
        <f t="shared" si="33"/>
        <v>8.6666666666666607</v>
      </c>
      <c r="H111" s="5">
        <f t="shared" si="33"/>
        <v>7.5</v>
      </c>
      <c r="I111">
        <f t="shared" si="27"/>
        <v>11.239374597230221</v>
      </c>
      <c r="J111">
        <f t="shared" si="28"/>
        <v>4.4276247389748056</v>
      </c>
      <c r="K111">
        <f t="shared" si="28"/>
        <v>10.33052179261446</v>
      </c>
      <c r="L111">
        <f t="shared" si="29"/>
        <v>-1.4702464151502836</v>
      </c>
      <c r="M111">
        <f t="shared" si="30"/>
        <v>-35.604374868611856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3.8908522373383505</v>
      </c>
      <c r="B112">
        <f t="shared" si="22"/>
        <v>3.8908522373383505</v>
      </c>
      <c r="C112" s="9">
        <f t="shared" si="23"/>
        <v>0.4650000000000003</v>
      </c>
      <c r="D112" s="9">
        <f t="shared" si="32"/>
        <v>2.8250772194888789</v>
      </c>
      <c r="E112" s="9">
        <f t="shared" si="32"/>
        <v>13.556357312494161</v>
      </c>
      <c r="F112" s="9">
        <f t="shared" si="25"/>
        <v>14.588537995022637</v>
      </c>
      <c r="G112" s="10">
        <f t="shared" si="33"/>
        <v>8.6666666666666607</v>
      </c>
      <c r="H112" s="5">
        <f t="shared" si="33"/>
        <v>7.5</v>
      </c>
      <c r="I112">
        <f t="shared" si="27"/>
        <v>11.043131389399255</v>
      </c>
      <c r="J112">
        <f t="shared" si="28"/>
        <v>4.418950285125419</v>
      </c>
      <c r="K112">
        <f t="shared" si="28"/>
        <v>10.12045598088965</v>
      </c>
      <c r="L112">
        <f t="shared" si="29"/>
        <v>-1.4417452614475206</v>
      </c>
      <c r="M112">
        <f t="shared" si="30"/>
        <v>-35.475942432629502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3.864805524232386</v>
      </c>
      <c r="B113">
        <f t="shared" si="22"/>
        <v>3.864805524232386</v>
      </c>
      <c r="C113" s="9">
        <f t="shared" si="23"/>
        <v>0.47000000000000031</v>
      </c>
      <c r="D113" s="9">
        <f t="shared" si="32"/>
        <v>2.8511239325948434</v>
      </c>
      <c r="E113" s="9">
        <f t="shared" si="32"/>
        <v>13.61545054400337</v>
      </c>
      <c r="F113" s="9">
        <f t="shared" si="25"/>
        <v>14.67722259159655</v>
      </c>
      <c r="G113" s="10">
        <f t="shared" si="33"/>
        <v>8.6666666666666607</v>
      </c>
      <c r="H113" s="5">
        <f t="shared" si="33"/>
        <v>7.5</v>
      </c>
      <c r="I113">
        <f t="shared" si="27"/>
        <v>10.848173545569042</v>
      </c>
      <c r="J113">
        <f t="shared" si="28"/>
        <v>4.4104439880828785</v>
      </c>
      <c r="K113">
        <f t="shared" si="28"/>
        <v>9.911147920537136</v>
      </c>
      <c r="L113">
        <f t="shared" si="29"/>
        <v>-1.4135660725582813</v>
      </c>
      <c r="M113">
        <f t="shared" si="30"/>
        <v>-35.350565098306056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3.8388085078201897</v>
      </c>
      <c r="B114">
        <f t="shared" si="22"/>
        <v>3.8388085078201897</v>
      </c>
      <c r="C114" s="9">
        <f t="shared" si="23"/>
        <v>0.47500000000000031</v>
      </c>
      <c r="D114" s="9">
        <f t="shared" si="32"/>
        <v>2.8771209490070397</v>
      </c>
      <c r="E114" s="9">
        <f t="shared" si="32"/>
        <v>13.673311040149002</v>
      </c>
      <c r="F114" s="9">
        <f t="shared" si="25"/>
        <v>14.765197746725601</v>
      </c>
      <c r="G114" s="10">
        <f t="shared" si="33"/>
        <v>8.6666666666666607</v>
      </c>
      <c r="H114" s="5">
        <f t="shared" si="33"/>
        <v>7.5</v>
      </c>
      <c r="I114">
        <f t="shared" si="27"/>
        <v>10.654509364713842</v>
      </c>
      <c r="J114">
        <f t="shared" si="28"/>
        <v>4.4021039482547843</v>
      </c>
      <c r="K114">
        <f t="shared" si="28"/>
        <v>9.70257958645713</v>
      </c>
      <c r="L114">
        <f t="shared" si="29"/>
        <v>-1.3857054550623835</v>
      </c>
      <c r="M114">
        <f t="shared" si="30"/>
        <v>-35.228202631098888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3.8128602127289319</v>
      </c>
      <c r="B115">
        <f t="shared" si="22"/>
        <v>3.8128602127289319</v>
      </c>
      <c r="C115" s="9">
        <f t="shared" si="23"/>
        <v>0.48000000000000032</v>
      </c>
      <c r="D115" s="9">
        <f t="shared" si="32"/>
        <v>2.9030692440982975</v>
      </c>
      <c r="E115" s="9">
        <f t="shared" si="32"/>
        <v>13.729943112842305</v>
      </c>
      <c r="F115" s="9">
        <f t="shared" si="25"/>
        <v>14.852469826000387</v>
      </c>
      <c r="G115" s="10">
        <f t="shared" si="33"/>
        <v>8.6666666666666607</v>
      </c>
      <c r="H115" s="5">
        <f t="shared" si="33"/>
        <v>7.5</v>
      </c>
      <c r="I115">
        <f t="shared" si="27"/>
        <v>10.462149117181532</v>
      </c>
      <c r="J115">
        <f t="shared" si="28"/>
        <v>4.393928286069916</v>
      </c>
      <c r="K115">
        <f t="shared" si="28"/>
        <v>9.4947331909336459</v>
      </c>
      <c r="L115">
        <f t="shared" si="29"/>
        <v>-1.3581603511308429</v>
      </c>
      <c r="M115">
        <f t="shared" si="30"/>
        <v>-35.108815801471849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3.7869596746220306</v>
      </c>
      <c r="B116">
        <f t="shared" si="22"/>
        <v>3.7869596746220306</v>
      </c>
      <c r="C116" s="9">
        <f t="shared" si="23"/>
        <v>0.48500000000000032</v>
      </c>
      <c r="D116" s="9">
        <f t="shared" si="32"/>
        <v>2.9289697822051988</v>
      </c>
      <c r="E116" s="9">
        <f t="shared" si="32"/>
        <v>13.785350969729789</v>
      </c>
      <c r="F116" s="9">
        <f t="shared" si="25"/>
        <v>14.939045071626257</v>
      </c>
      <c r="G116" s="10">
        <f t="shared" si="33"/>
        <v>8.6666666666666607</v>
      </c>
      <c r="H116" s="5">
        <f t="shared" si="33"/>
        <v>7.5</v>
      </c>
      <c r="I116">
        <f t="shared" si="27"/>
        <v>10.271105174198581</v>
      </c>
      <c r="J116">
        <f t="shared" si="28"/>
        <v>4.3859151399982439</v>
      </c>
      <c r="K116">
        <f t="shared" si="28"/>
        <v>9.2875911777049627</v>
      </c>
      <c r="L116">
        <f t="shared" si="29"/>
        <v>-1.3309280514846071</v>
      </c>
      <c r="M116">
        <f t="shared" si="30"/>
        <v>-34.992366346489192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3.7611059400987772</v>
      </c>
      <c r="B117">
        <f t="shared" si="22"/>
        <v>3.7611059400987772</v>
      </c>
      <c r="C117" s="9">
        <f t="shared" si="23"/>
        <v>0.49000000000000032</v>
      </c>
      <c r="D117" s="9">
        <f t="shared" ref="D117:E132" si="34">D116+$C$7*(J116+J117)/2</f>
        <v>2.9548235167284522</v>
      </c>
      <c r="E117" s="9">
        <f t="shared" si="34"/>
        <v>13.839538715541988</v>
      </c>
      <c r="F117" s="9">
        <f t="shared" si="25"/>
        <v>15.024929604270699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10.081392149525868</v>
      </c>
      <c r="J117">
        <f t="shared" si="28"/>
        <v>4.3780626644944851</v>
      </c>
      <c r="K117">
        <f t="shared" si="28"/>
        <v>9.0811362162606759</v>
      </c>
      <c r="L117">
        <f t="shared" si="29"/>
        <v>-1.3040062099312786</v>
      </c>
      <c r="M117">
        <f t="shared" si="30"/>
        <v>-34.878816930847442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3.7352980666063438</v>
      </c>
      <c r="B118">
        <f t="shared" si="22"/>
        <v>3.7352980666063438</v>
      </c>
      <c r="C118" s="9">
        <f t="shared" si="23"/>
        <v>0.49500000000000033</v>
      </c>
      <c r="D118" s="9">
        <f t="shared" si="34"/>
        <v>2.9806313902208856</v>
      </c>
      <c r="E118" s="9">
        <f t="shared" si="34"/>
        <v>13.892510353409245</v>
      </c>
      <c r="F118" s="9">
        <f t="shared" si="25"/>
        <v>15.110129424843915</v>
      </c>
      <c r="G118" s="10">
        <f t="shared" si="35"/>
        <v>8.6666666666666607</v>
      </c>
      <c r="H118" s="5">
        <f t="shared" si="35"/>
        <v>7.5</v>
      </c>
      <c r="I118">
        <f t="shared" si="27"/>
        <v>9.8930270543714247</v>
      </c>
      <c r="J118">
        <f t="shared" si="28"/>
        <v>4.3703690278558902</v>
      </c>
      <c r="K118">
        <f t="shared" si="28"/>
        <v>8.8753511963686762</v>
      </c>
      <c r="L118">
        <f t="shared" si="29"/>
        <v>-1.2773928596111452</v>
      </c>
      <c r="M118">
        <f t="shared" si="30"/>
        <v>-34.768131107126365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3.7095351223647155</v>
      </c>
      <c r="B119">
        <f t="shared" si="22"/>
        <v>3.7095351223647155</v>
      </c>
      <c r="C119" s="9">
        <f t="shared" si="23"/>
        <v>0.50000000000000033</v>
      </c>
      <c r="D119" s="9">
        <f t="shared" si="34"/>
        <v>3.0063943344625139</v>
      </c>
      <c r="E119" s="9">
        <f t="shared" si="34"/>
        <v>13.944269786145901</v>
      </c>
      <c r="F119" s="9">
        <f t="shared" si="25"/>
        <v>15.194650416212955</v>
      </c>
      <c r="G119" s="10">
        <f t="shared" si="35"/>
        <v>8.6666666666666607</v>
      </c>
      <c r="H119" s="5">
        <f t="shared" si="35"/>
        <v>7.5</v>
      </c>
      <c r="I119">
        <f t="shared" si="27"/>
        <v>9.7060294667621037</v>
      </c>
      <c r="J119">
        <f t="shared" si="28"/>
        <v>4.3628324099841844</v>
      </c>
      <c r="K119">
        <f t="shared" si="28"/>
        <v>8.6702192228366304</v>
      </c>
      <c r="L119">
        <f t="shared" si="29"/>
        <v>-1.251086431095531</v>
      </c>
      <c r="M119">
        <f t="shared" si="30"/>
        <v>-34.660273275015363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3.6838161863051422</v>
      </c>
      <c r="B120">
        <f t="shared" si="22"/>
        <v>3.6838161863051422</v>
      </c>
      <c r="C120" s="9">
        <f t="shared" si="23"/>
        <v>0.50500000000000034</v>
      </c>
      <c r="D120" s="9">
        <f t="shared" si="34"/>
        <v>3.0321132705220872</v>
      </c>
      <c r="E120" s="9">
        <f t="shared" si="34"/>
        <v>13.994820817504285</v>
      </c>
      <c r="F120" s="9">
        <f t="shared" si="25"/>
        <v>15.278498344849694</v>
      </c>
      <c r="G120" s="10">
        <f t="shared" si="35"/>
        <v>8.6666666666666607</v>
      </c>
      <c r="H120" s="5">
        <f t="shared" si="35"/>
        <v>7.5</v>
      </c>
      <c r="I120">
        <f t="shared" si="27"/>
        <v>9.5204217166767666</v>
      </c>
      <c r="J120">
        <f t="shared" si="28"/>
        <v>4.3554510000407207</v>
      </c>
      <c r="K120">
        <f t="shared" si="28"/>
        <v>8.4657236105140399</v>
      </c>
      <c r="L120">
        <f t="shared" si="29"/>
        <v>-1.2250857724927295</v>
      </c>
      <c r="M120">
        <f t="shared" si="30"/>
        <v>-34.555208639242998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3.6581403480227723</v>
      </c>
      <c r="B121">
        <f t="shared" si="22"/>
        <v>3.6581403480227723</v>
      </c>
      <c r="C121" s="9">
        <f t="shared" si="23"/>
        <v>0.51000000000000034</v>
      </c>
      <c r="D121" s="9">
        <f t="shared" si="34"/>
        <v>3.0577891088044571</v>
      </c>
      <c r="E121" s="9">
        <f t="shared" si="34"/>
        <v>14.044167153399952</v>
      </c>
      <c r="F121" s="9">
        <f t="shared" si="25"/>
        <v>15.361678862412781</v>
      </c>
      <c r="G121" s="10">
        <f t="shared" si="35"/>
        <v>8.6666666666666607</v>
      </c>
      <c r="H121" s="5">
        <f t="shared" si="35"/>
        <v>7.5</v>
      </c>
      <c r="I121">
        <f t="shared" si="27"/>
        <v>9.3362290883473715</v>
      </c>
      <c r="J121">
        <f t="shared" si="28"/>
        <v>4.3482229939830139</v>
      </c>
      <c r="K121">
        <f t="shared" si="28"/>
        <v>8.2618478795425059</v>
      </c>
      <c r="L121">
        <f t="shared" si="29"/>
        <v>-1.199390171729364</v>
      </c>
      <c r="M121">
        <f t="shared" si="30"/>
        <v>-34.452903165904438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3.6325067077442115</v>
      </c>
      <c r="B122">
        <f t="shared" si="22"/>
        <v>3.6325067077442115</v>
      </c>
      <c r="C122" s="9">
        <f t="shared" si="23"/>
        <v>0.51500000000000035</v>
      </c>
      <c r="D122" s="9">
        <f t="shared" si="34"/>
        <v>3.0834227490830179</v>
      </c>
      <c r="E122" s="9">
        <f t="shared" si="34"/>
        <v>14.09231240310965</v>
      </c>
      <c r="F122" s="9">
        <f t="shared" si="25"/>
        <v>15.444197507263514</v>
      </c>
      <c r="G122" s="10">
        <f t="shared" si="35"/>
        <v>8.6666666666666607</v>
      </c>
      <c r="H122" s="5">
        <f t="shared" si="35"/>
        <v>7.5</v>
      </c>
      <c r="I122">
        <f t="shared" si="27"/>
        <v>9.1534800412400017</v>
      </c>
      <c r="J122">
        <f t="shared" si="28"/>
        <v>4.3411465919698111</v>
      </c>
      <c r="K122">
        <f t="shared" si="28"/>
        <v>8.0585757508636693</v>
      </c>
      <c r="L122">
        <f t="shared" si="29"/>
        <v>-1.1739993811877663</v>
      </c>
      <c r="M122">
        <f t="shared" si="30"/>
        <v>-34.353323536843718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3.6069143763108191</v>
      </c>
      <c r="B123">
        <f t="shared" si="22"/>
        <v>3.6069143763108191</v>
      </c>
      <c r="C123" s="9">
        <f t="shared" si="23"/>
        <v>0.52000000000000035</v>
      </c>
      <c r="D123" s="9">
        <f t="shared" si="34"/>
        <v>3.1090150805164103</v>
      </c>
      <c r="E123" s="9">
        <f t="shared" si="34"/>
        <v>14.139260080443588</v>
      </c>
      <c r="F123" s="9">
        <f t="shared" si="25"/>
        <v>15.526059705915568</v>
      </c>
      <c r="G123" s="10">
        <f t="shared" si="35"/>
        <v>8.6666666666666607</v>
      </c>
      <c r="H123" s="5">
        <f t="shared" si="35"/>
        <v>7.5</v>
      </c>
      <c r="I123">
        <f t="shared" si="27"/>
        <v>8.9722064513326369</v>
      </c>
      <c r="J123">
        <f t="shared" si="28"/>
        <v>4.3342199956208036</v>
      </c>
      <c r="K123">
        <f t="shared" si="28"/>
        <v>7.8558911419962918</v>
      </c>
      <c r="L123">
        <f t="shared" si="29"/>
        <v>-1.1489136448925656</v>
      </c>
      <c r="M123">
        <f t="shared" si="30"/>
        <v>-34.256437101704478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3.5813624751786457</v>
      </c>
      <c r="B124">
        <f t="shared" si="22"/>
        <v>3.5813624751786457</v>
      </c>
      <c r="C124" s="9">
        <f t="shared" si="23"/>
        <v>0.52500000000000036</v>
      </c>
      <c r="D124" s="9">
        <f t="shared" si="34"/>
        <v>3.1345669816485837</v>
      </c>
      <c r="E124" s="9">
        <f t="shared" si="34"/>
        <v>14.18501360489361</v>
      </c>
      <c r="F124" s="9">
        <f t="shared" si="25"/>
        <v>15.607270774418115</v>
      </c>
      <c r="G124" s="10">
        <f t="shared" si="35"/>
        <v>8.6666666666666607</v>
      </c>
      <c r="H124" s="5">
        <f t="shared" si="35"/>
        <v>7.5</v>
      </c>
      <c r="I124">
        <f t="shared" si="27"/>
        <v>8.7924438744071924</v>
      </c>
      <c r="J124">
        <f t="shared" si="28"/>
        <v>4.3274414051159376</v>
      </c>
      <c r="K124">
        <f t="shared" si="28"/>
        <v>7.6537781630962352</v>
      </c>
      <c r="L124">
        <f t="shared" si="29"/>
        <v>-1.1241337284516879</v>
      </c>
      <c r="M124">
        <f t="shared" si="30"/>
        <v>-34.16221182721317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3.5558501364360056</v>
      </c>
      <c r="B125">
        <f t="shared" si="22"/>
        <v>3.5558501364360056</v>
      </c>
      <c r="C125" s="9">
        <f t="shared" si="23"/>
        <v>0.53000000000000036</v>
      </c>
      <c r="D125" s="9">
        <f t="shared" si="34"/>
        <v>3.1600793203912239</v>
      </c>
      <c r="E125" s="9">
        <f t="shared" si="34"/>
        <v>14.229576302759025</v>
      </c>
      <c r="F125" s="9">
        <f t="shared" si="25"/>
        <v>15.687835919672001</v>
      </c>
      <c r="G125" s="10">
        <f t="shared" si="35"/>
        <v>8.6666666666666607</v>
      </c>
      <c r="H125" s="5">
        <f t="shared" si="35"/>
        <v>7.5</v>
      </c>
      <c r="I125">
        <f t="shared" si="27"/>
        <v>8.6142318331651122</v>
      </c>
      <c r="J125">
        <f t="shared" si="28"/>
        <v>4.3208090161180728</v>
      </c>
      <c r="K125">
        <f t="shared" si="28"/>
        <v>7.4522211133156775</v>
      </c>
      <c r="L125">
        <f t="shared" si="29"/>
        <v>-1.0996609519678118</v>
      </c>
      <c r="M125">
        <f t="shared" si="30"/>
        <v>-34.070616243202032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3.5303765028397778</v>
      </c>
      <c r="B126">
        <f t="shared" si="22"/>
        <v>3.5303765028397778</v>
      </c>
      <c r="C126" s="9">
        <f t="shared" si="23"/>
        <v>0.53500000000000036</v>
      </c>
      <c r="D126" s="9">
        <f t="shared" si="34"/>
        <v>3.1855529539874516</v>
      </c>
      <c r="E126" s="9">
        <f t="shared" si="34"/>
        <v>14.272951408251874</v>
      </c>
      <c r="F126" s="9">
        <f t="shared" si="25"/>
        <v>15.767760240678236</v>
      </c>
      <c r="G126" s="10">
        <f t="shared" si="35"/>
        <v>8.6666666666666607</v>
      </c>
      <c r="H126" s="5">
        <f t="shared" si="35"/>
        <v>7.5</v>
      </c>
      <c r="I126">
        <f t="shared" si="27"/>
        <v>8.4376141300526175</v>
      </c>
      <c r="J126">
        <f t="shared" si="28"/>
        <v>4.3143210165014629</v>
      </c>
      <c r="K126">
        <f t="shared" si="28"/>
        <v>7.2512044774807851</v>
      </c>
      <c r="L126">
        <f t="shared" si="29"/>
        <v>-1.0754972261452298</v>
      </c>
      <c r="M126">
        <f t="shared" si="30"/>
        <v>-33.98161938481492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3.5049407278716402</v>
      </c>
      <c r="B127">
        <f t="shared" si="22"/>
        <v>3.5049407278716402</v>
      </c>
      <c r="C127" s="9">
        <f t="shared" si="23"/>
        <v>0.54000000000000037</v>
      </c>
      <c r="D127" s="9">
        <f t="shared" si="34"/>
        <v>3.2109887289555892</v>
      </c>
      <c r="E127" s="9">
        <f t="shared" si="34"/>
        <v>14.315142064583618</v>
      </c>
      <c r="F127" s="9">
        <f t="shared" si="25"/>
        <v>15.847048729717994</v>
      </c>
      <c r="G127" s="10">
        <f t="shared" si="35"/>
        <v>8.6666666666666607</v>
      </c>
      <c r="H127" s="5">
        <f t="shared" si="35"/>
        <v>7.5</v>
      </c>
      <c r="I127">
        <f t="shared" si="27"/>
        <v>8.2626391877350986</v>
      </c>
      <c r="J127">
        <f t="shared" si="28"/>
        <v>4.3079755828672059</v>
      </c>
      <c r="K127">
        <f t="shared" si="28"/>
        <v>7.0507129231103773</v>
      </c>
      <c r="L127">
        <f t="shared" si="29"/>
        <v>-1.0516450918230165</v>
      </c>
      <c r="M127">
        <f t="shared" si="30"/>
        <v>-33.895190730265732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3.4795419758155468</v>
      </c>
      <c r="B128">
        <f t="shared" si="22"/>
        <v>3.4795419758155468</v>
      </c>
      <c r="C128" s="9">
        <f t="shared" si="23"/>
        <v>0.54500000000000037</v>
      </c>
      <c r="D128" s="9">
        <f t="shared" si="34"/>
        <v>3.2363874810116826</v>
      </c>
      <c r="E128" s="9">
        <f t="shared" si="34"/>
        <v>14.356151325035309</v>
      </c>
      <c r="F128" s="9">
        <f t="shared" si="25"/>
        <v>15.925706273463145</v>
      </c>
      <c r="G128" s="10">
        <f t="shared" si="35"/>
        <v>8.6666666666666607</v>
      </c>
      <c r="H128" s="5">
        <f t="shared" si="35"/>
        <v>7.5</v>
      </c>
      <c r="I128">
        <f t="shared" si="27"/>
        <v>8.0893604191793091</v>
      </c>
      <c r="J128">
        <f t="shared" si="28"/>
        <v>4.3017708768254499</v>
      </c>
      <c r="K128">
        <f t="shared" si="28"/>
        <v>6.8507312978018096</v>
      </c>
      <c r="L128">
        <f t="shared" si="29"/>
        <v>-1.028107763167005</v>
      </c>
      <c r="M128">
        <f t="shared" si="30"/>
        <v>-33.811300133436887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3.4541794218578947</v>
      </c>
      <c r="B129">
        <f t="shared" si="22"/>
        <v>3.4541794218578947</v>
      </c>
      <c r="C129" s="9">
        <f t="shared" si="23"/>
        <v>0.55000000000000038</v>
      </c>
      <c r="D129" s="9">
        <f t="shared" si="34"/>
        <v>3.2617500349693347</v>
      </c>
      <c r="E129" s="9">
        <f t="shared" si="34"/>
        <v>14.395982154013518</v>
      </c>
      <c r="F129" s="9">
        <f t="shared" si="25"/>
        <v>16.003737654016124</v>
      </c>
      <c r="G129" s="10">
        <f t="shared" si="35"/>
        <v>8.6666666666666607</v>
      </c>
      <c r="H129" s="5">
        <f t="shared" si="35"/>
        <v>7.5</v>
      </c>
      <c r="I129">
        <f t="shared" si="27"/>
        <v>7.9178366292730535</v>
      </c>
      <c r="J129">
        <f t="shared" si="28"/>
        <v>4.2957050410227646</v>
      </c>
      <c r="K129">
        <f t="shared" si="28"/>
        <v>6.651244627014532</v>
      </c>
      <c r="L129">
        <f t="shared" si="29"/>
        <v>-1.0048891747486737</v>
      </c>
      <c r="M129">
        <f t="shared" si="30"/>
        <v>-33.729917750512229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3.4288522522119469</v>
      </c>
      <c r="B130">
        <f t="shared" si="22"/>
        <v>3.4288522522119469</v>
      </c>
      <c r="C130" s="9">
        <f t="shared" si="23"/>
        <v>0.55500000000000038</v>
      </c>
      <c r="D130" s="9">
        <f t="shared" si="34"/>
        <v>3.2870772046152825</v>
      </c>
      <c r="E130" s="9">
        <f t="shared" si="34"/>
        <v>14.434637428094456</v>
      </c>
      <c r="F130" s="9">
        <f t="shared" si="25"/>
        <v>16.081147549877738</v>
      </c>
      <c r="G130" s="10">
        <f t="shared" si="35"/>
        <v>8.6666666666666607</v>
      </c>
      <c r="H130" s="5">
        <f t="shared" si="35"/>
        <v>7.5</v>
      </c>
      <c r="I130">
        <f t="shared" si="27"/>
        <v>7.7481324498166986</v>
      </c>
      <c r="J130">
        <f t="shared" si="28"/>
        <v>4.2897761948917479</v>
      </c>
      <c r="K130">
        <f t="shared" si="28"/>
        <v>6.4522381122865102</v>
      </c>
      <c r="L130">
        <f t="shared" si="29"/>
        <v>-0.98199403272632735</v>
      </c>
      <c r="M130">
        <f t="shared" si="30"/>
        <v>-33.651013959735174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3.4035596642682253</v>
      </c>
      <c r="B131">
        <f t="shared" si="22"/>
        <v>3.4035596642682253</v>
      </c>
      <c r="C131" s="9">
        <f t="shared" si="23"/>
        <v>0.56000000000000039</v>
      </c>
      <c r="D131" s="9">
        <f t="shared" si="34"/>
        <v>3.3123697925590041</v>
      </c>
      <c r="E131" s="9">
        <f t="shared" si="34"/>
        <v>14.472119937058977</v>
      </c>
      <c r="F131" s="9">
        <f t="shared" si="25"/>
        <v>16.157940536841402</v>
      </c>
      <c r="G131" s="10">
        <f t="shared" si="35"/>
        <v>8.6666666666666607</v>
      </c>
      <c r="H131" s="5">
        <f t="shared" si="35"/>
        <v>7.5</v>
      </c>
      <c r="I131">
        <f t="shared" si="27"/>
        <v>7.5803188095366165</v>
      </c>
      <c r="J131">
        <f t="shared" si="28"/>
        <v>4.2839824300986624</v>
      </c>
      <c r="K131">
        <f t="shared" si="28"/>
        <v>6.2536971299240731</v>
      </c>
      <c r="L131">
        <f t="shared" si="29"/>
        <v>-0.95942787032020327</v>
      </c>
      <c r="M131">
        <f t="shared" si="30"/>
        <v>-33.57455927326771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3.3783008667727263</v>
      </c>
      <c r="B132">
        <f t="shared" si="22"/>
        <v>3.3783008667727263</v>
      </c>
      <c r="C132" s="9">
        <f t="shared" si="23"/>
        <v>0.56500000000000039</v>
      </c>
      <c r="D132" s="9">
        <f t="shared" si="34"/>
        <v>3.3376285900545031</v>
      </c>
      <c r="E132" s="9">
        <f t="shared" si="34"/>
        <v>14.508432384921377</v>
      </c>
      <c r="F132" s="9">
        <f t="shared" si="25"/>
        <v>16.234121088812028</v>
      </c>
      <c r="G132" s="10">
        <f t="shared" si="35"/>
        <v>8.6666666666666607</v>
      </c>
      <c r="H132" s="5">
        <f t="shared" si="35"/>
        <v>7.5</v>
      </c>
      <c r="I132">
        <f t="shared" si="27"/>
        <v>7.4144734404684112</v>
      </c>
      <c r="J132">
        <f t="shared" si="28"/>
        <v>4.2783218056637731</v>
      </c>
      <c r="K132">
        <f t="shared" si="28"/>
        <v>6.0556072302117938</v>
      </c>
      <c r="L132">
        <f t="shared" si="29"/>
        <v>-0.93719710773470921</v>
      </c>
      <c r="M132">
        <f t="shared" si="30"/>
        <v>-33.500524239999606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3.3530750800349702</v>
      </c>
      <c r="B133">
        <f t="shared" si="22"/>
        <v>3.3530750800349702</v>
      </c>
      <c r="C133" s="9">
        <f t="shared" si="23"/>
        <v>0.5700000000000004</v>
      </c>
      <c r="D133" s="9">
        <f t="shared" ref="D133:E148" si="36">D132+$C$7*(J132+J133)/2</f>
        <v>3.3628543767922592</v>
      </c>
      <c r="E133" s="9">
        <f t="shared" si="36"/>
        <v>14.54357739095523</v>
      </c>
      <c r="F133" s="9">
        <f t="shared" si="25"/>
        <v>16.309693578547709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7.2506814216020796</v>
      </c>
      <c r="J133">
        <f t="shared" si="28"/>
        <v>4.2727923427281382</v>
      </c>
      <c r="K133">
        <f t="shared" si="28"/>
        <v>5.8579541371957964</v>
      </c>
      <c r="L133">
        <f t="shared" si="29"/>
        <v>-0.91530911662359526</v>
      </c>
      <c r="M133">
        <f t="shared" si="30"/>
        <v>-33.428879338019676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3.3278815361680492</v>
      </c>
      <c r="B134">
        <f t="shared" si="22"/>
        <v>3.3278815361680492</v>
      </c>
      <c r="C134" s="9">
        <f t="shared" si="23"/>
        <v>0.5750000000000004</v>
      </c>
      <c r="D134" s="9">
        <f t="shared" si="36"/>
        <v>3.3880479206591803</v>
      </c>
      <c r="E134" s="9">
        <f t="shared" si="36"/>
        <v>14.577557490719807</v>
      </c>
      <c r="F134" s="9">
        <f t="shared" si="25"/>
        <v>16.384662278322057</v>
      </c>
      <c r="G134" s="10">
        <f t="shared" si="37"/>
        <v>8.6666666666666607</v>
      </c>
      <c r="H134" s="5">
        <f t="shared" si="37"/>
        <v>7.5</v>
      </c>
      <c r="I134">
        <f t="shared" si="27"/>
        <v>7.0890357600279348</v>
      </c>
      <c r="J134">
        <f t="shared" si="28"/>
        <v>4.2673920189400594</v>
      </c>
      <c r="K134">
        <f t="shared" si="28"/>
        <v>5.6607237491014804</v>
      </c>
      <c r="L134">
        <f t="shared" si="29"/>
        <v>-0.89377228911202633</v>
      </c>
      <c r="M134">
        <f t="shared" si="30"/>
        <v>-33.359594855314441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3.3027194793629948</v>
      </c>
      <c r="B135">
        <f t="shared" si="22"/>
        <v>3.3027194793629948</v>
      </c>
      <c r="C135" s="9">
        <f t="shared" si="23"/>
        <v>0.5800000000000004</v>
      </c>
      <c r="D135" s="9">
        <f t="shared" si="36"/>
        <v>3.4132099774642346</v>
      </c>
      <c r="E135" s="9">
        <f t="shared" si="36"/>
        <v>14.610375137091049</v>
      </c>
      <c r="F135" s="9">
        <f t="shared" si="25"/>
        <v>16.459031360505065</v>
      </c>
      <c r="G135" s="10">
        <f t="shared" si="37"/>
        <v>8.6666666666666607</v>
      </c>
      <c r="H135" s="5">
        <f t="shared" si="37"/>
        <v>7.5</v>
      </c>
      <c r="I135">
        <f t="shared" si="27"/>
        <v>6.9296380089176921</v>
      </c>
      <c r="J135">
        <f t="shared" si="28"/>
        <v>4.262118762434298</v>
      </c>
      <c r="K135">
        <f t="shared" si="28"/>
        <v>5.4639021394551248</v>
      </c>
      <c r="L135">
        <f t="shared" si="29"/>
        <v>-0.87259611127671777</v>
      </c>
      <c r="M135">
        <f t="shared" si="30"/>
        <v>-33.292640757105971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3.2775881661999491</v>
      </c>
      <c r="B136">
        <f t="shared" si="22"/>
        <v>3.2775881661999491</v>
      </c>
      <c r="C136" s="9">
        <f t="shared" si="23"/>
        <v>0.58500000000000041</v>
      </c>
      <c r="D136" s="9">
        <f t="shared" si="36"/>
        <v>3.4383412906272803</v>
      </c>
      <c r="E136" s="9">
        <f t="shared" si="36"/>
        <v>14.642032701301456</v>
      </c>
      <c r="F136" s="9">
        <f t="shared" si="25"/>
        <v>16.532804898060121</v>
      </c>
      <c r="G136" s="10">
        <f t="shared" si="37"/>
        <v>8.6666666666666607</v>
      </c>
      <c r="H136" s="5">
        <f t="shared" si="37"/>
        <v>7.5</v>
      </c>
      <c r="I136">
        <f t="shared" si="27"/>
        <v>6.7725989204557084</v>
      </c>
      <c r="J136">
        <f t="shared" si="28"/>
        <v>4.2569704453777657</v>
      </c>
      <c r="K136">
        <f t="shared" si="28"/>
        <v>5.2674755589881999</v>
      </c>
      <c r="L136">
        <f t="shared" si="29"/>
        <v>-0.85179124083371638</v>
      </c>
      <c r="M136">
        <f t="shared" si="30"/>
        <v>-33.227986538084522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3.2524868659987671</v>
      </c>
      <c r="B137">
        <f t="shared" si="22"/>
        <v>3.2524868659987671</v>
      </c>
      <c r="C137" s="9">
        <f t="shared" si="23"/>
        <v>0.59000000000000041</v>
      </c>
      <c r="D137" s="9">
        <f t="shared" si="36"/>
        <v>3.4634425908284623</v>
      </c>
      <c r="E137" s="9">
        <f t="shared" si="36"/>
        <v>14.672532473993792</v>
      </c>
      <c r="F137" s="9">
        <f t="shared" si="25"/>
        <v>16.60598686495484</v>
      </c>
      <c r="G137" s="10">
        <f t="shared" si="37"/>
        <v>8.6666666666666607</v>
      </c>
      <c r="H137" s="5">
        <f t="shared" si="37"/>
        <v>7.5</v>
      </c>
      <c r="I137">
        <f t="shared" si="27"/>
        <v>6.6180391302255774</v>
      </c>
      <c r="J137">
        <f t="shared" si="28"/>
        <v>4.2519448770568467</v>
      </c>
      <c r="K137">
        <f t="shared" si="28"/>
        <v>5.0714304384135014</v>
      </c>
      <c r="L137">
        <f t="shared" si="29"/>
        <v>-0.83136958858383059</v>
      </c>
      <c r="M137">
        <f t="shared" si="30"/>
        <v>-33.165601057639719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3.227414861211821</v>
      </c>
      <c r="B138">
        <f t="shared" si="22"/>
        <v>3.227414861211821</v>
      </c>
      <c r="C138" s="9">
        <f t="shared" si="23"/>
        <v>0.59500000000000042</v>
      </c>
      <c r="D138" s="9">
        <f t="shared" si="36"/>
        <v>3.4885145956154084</v>
      </c>
      <c r="E138" s="9">
        <f t="shared" si="36"/>
        <v>14.701876666294023</v>
      </c>
      <c r="F138" s="9">
        <f t="shared" si="25"/>
        <v>16.67858113648337</v>
      </c>
      <c r="G138" s="10">
        <f t="shared" si="37"/>
        <v>8.6666666666666607</v>
      </c>
      <c r="H138" s="5">
        <f t="shared" si="37"/>
        <v>7.5</v>
      </c>
      <c r="I138">
        <f t="shared" si="27"/>
        <v>6.466089867471009</v>
      </c>
      <c r="J138">
        <f t="shared" si="28"/>
        <v>4.2470397964842022</v>
      </c>
      <c r="K138">
        <f t="shared" si="28"/>
        <v>4.8757533921734266</v>
      </c>
      <c r="L138">
        <f t="shared" si="29"/>
        <v>-0.81134440290767507</v>
      </c>
      <c r="M138">
        <f t="shared" si="30"/>
        <v>-33.105452356055814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3.2023714478618968</v>
      </c>
      <c r="B139">
        <f t="shared" si="22"/>
        <v>3.2023714478618968</v>
      </c>
      <c r="C139" s="9">
        <f t="shared" si="23"/>
        <v>0.60000000000000042</v>
      </c>
      <c r="D139" s="9">
        <f t="shared" si="36"/>
        <v>3.5135580089653327</v>
      </c>
      <c r="E139" s="9">
        <f t="shared" si="36"/>
        <v>14.730067410909589</v>
      </c>
      <c r="F139" s="9">
        <f t="shared" si="25"/>
        <v>16.750591489497815</v>
      </c>
      <c r="G139" s="10">
        <f t="shared" si="37"/>
        <v>8.6666666666666607</v>
      </c>
      <c r="H139" s="5">
        <f t="shared" si="37"/>
        <v>7.5</v>
      </c>
      <c r="I139">
        <f t="shared" si="27"/>
        <v>6.3168936829904148</v>
      </c>
      <c r="J139">
        <f t="shared" si="28"/>
        <v>4.242252864507047</v>
      </c>
      <c r="K139">
        <f t="shared" si="28"/>
        <v>4.6804312232726977</v>
      </c>
      <c r="L139">
        <f t="shared" si="29"/>
        <v>-0.79173035627402621</v>
      </c>
      <c r="M139">
        <f t="shared" si="30"/>
        <v>-33.04750744952549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3.1773559360281562</v>
      </c>
      <c r="B140">
        <f t="shared" si="22"/>
        <v>3.1773559360281562</v>
      </c>
      <c r="C140" s="9">
        <f t="shared" si="23"/>
        <v>0.60500000000000043</v>
      </c>
      <c r="D140" s="9">
        <f t="shared" si="36"/>
        <v>3.5385735207990732</v>
      </c>
      <c r="E140" s="9">
        <f t="shared" si="36"/>
        <v>14.757106763259738</v>
      </c>
      <c r="F140" s="9">
        <f t="shared" si="25"/>
        <v>16.822021602546734</v>
      </c>
      <c r="G140" s="10">
        <f t="shared" si="37"/>
        <v>8.6666666666666607</v>
      </c>
      <c r="H140" s="5">
        <f t="shared" si="37"/>
        <v>7.5</v>
      </c>
      <c r="I140">
        <f t="shared" si="27"/>
        <v>6.1706051830892035</v>
      </c>
      <c r="J140">
        <f t="shared" si="28"/>
        <v>4.2375816554050303</v>
      </c>
      <c r="K140">
        <f t="shared" si="28"/>
        <v>4.4854509293204972</v>
      </c>
      <c r="L140">
        <f t="shared" si="29"/>
        <v>-0.77254363231425305</v>
      </c>
      <c r="M140">
        <f t="shared" si="30"/>
        <v>-32.991732101771944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3.1523676503831868</v>
      </c>
      <c r="B141">
        <f t="shared" si="22"/>
        <v>3.1523676503831868</v>
      </c>
      <c r="C141" s="9">
        <f t="shared" si="23"/>
        <v>0.61000000000000043</v>
      </c>
      <c r="D141" s="9">
        <f t="shared" si="36"/>
        <v>3.5635618064440426</v>
      </c>
      <c r="E141" s="9">
        <f t="shared" si="36"/>
        <v>14.782996702645498</v>
      </c>
      <c r="F141" s="9">
        <f t="shared" si="25"/>
        <v>16.892875055918985</v>
      </c>
      <c r="G141" s="10">
        <f t="shared" si="37"/>
        <v>8.6666666666666607</v>
      </c>
      <c r="H141" s="5">
        <f t="shared" si="37"/>
        <v>7.5</v>
      </c>
      <c r="I141">
        <f t="shared" si="27"/>
        <v>6.0273917538982165</v>
      </c>
      <c r="J141">
        <f t="shared" si="28"/>
        <v>4.2330236479743766</v>
      </c>
      <c r="K141">
        <f t="shared" si="28"/>
        <v>4.2907997099200426</v>
      </c>
      <c r="L141">
        <f t="shared" si="29"/>
        <v>-0.7538020115094729</v>
      </c>
      <c r="M141">
        <f t="shared" si="30"/>
        <v>-32.938090570075069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3.1274059307841484</v>
      </c>
      <c r="B142">
        <f t="shared" si="22"/>
        <v>3.1274059307841484</v>
      </c>
      <c r="C142" s="9">
        <f t="shared" si="23"/>
        <v>0.61500000000000044</v>
      </c>
      <c r="D142" s="9">
        <f t="shared" si="36"/>
        <v>3.588523526043081</v>
      </c>
      <c r="E142" s="9">
        <f t="shared" si="36"/>
        <v>14.807739133467654</v>
      </c>
      <c r="F142" s="9">
        <f t="shared" si="25"/>
        <v>16.963155331591555</v>
      </c>
      <c r="G142" s="10">
        <f t="shared" si="37"/>
        <v>8.6666666666666607</v>
      </c>
      <c r="H142" s="5">
        <f t="shared" si="37"/>
        <v>7.5</v>
      </c>
      <c r="I142">
        <f t="shared" si="27"/>
        <v>5.8874342553767214</v>
      </c>
      <c r="J142">
        <f t="shared" si="28"/>
        <v>4.2285762161064708</v>
      </c>
      <c r="K142">
        <f t="shared" si="28"/>
        <v>4.0964649755566001</v>
      </c>
      <c r="L142">
        <f t="shared" si="29"/>
        <v>-0.73552495292448405</v>
      </c>
      <c r="M142">
        <f t="shared" si="30"/>
        <v>-32.886545323607145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3.1024701329209261</v>
      </c>
      <c r="B143">
        <f t="shared" si="22"/>
        <v>3.1024701329209261</v>
      </c>
      <c r="C143" s="9">
        <f t="shared" si="23"/>
        <v>0.62000000000000044</v>
      </c>
      <c r="D143" s="9">
        <f t="shared" si="36"/>
        <v>3.6134593239063033</v>
      </c>
      <c r="E143" s="9">
        <f t="shared" si="36"/>
        <v>14.831335886502082</v>
      </c>
      <c r="F143" s="9">
        <f t="shared" si="25"/>
        <v>17.032865813080939</v>
      </c>
      <c r="G143" s="10">
        <f t="shared" si="37"/>
        <v>8.6666666666666607</v>
      </c>
      <c r="H143" s="5">
        <f t="shared" si="37"/>
        <v>7.5</v>
      </c>
      <c r="I143">
        <f t="shared" si="27"/>
        <v>5.7509276583844304</v>
      </c>
      <c r="J143">
        <f t="shared" si="28"/>
        <v>4.2242366188842162</v>
      </c>
      <c r="K143">
        <f t="shared" si="28"/>
        <v>3.902434358147318</v>
      </c>
      <c r="L143">
        <f t="shared" si="29"/>
        <v>-0.71773366869539568</v>
      </c>
      <c r="M143">
        <f t="shared" si="30"/>
        <v>-32.837056732237663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3.0775596290240128</v>
      </c>
      <c r="B144">
        <f t="shared" si="22"/>
        <v>3.0775596290240128</v>
      </c>
      <c r="C144" s="9">
        <f t="shared" si="23"/>
        <v>0.62500000000000044</v>
      </c>
      <c r="D144" s="9">
        <f t="shared" si="36"/>
        <v>3.6383698278032166</v>
      </c>
      <c r="E144" s="9">
        <f t="shared" si="36"/>
        <v>14.853788720242726</v>
      </c>
      <c r="F144" s="9">
        <f t="shared" si="25"/>
        <v>17.102009785198437</v>
      </c>
      <c r="G144" s="10">
        <f t="shared" si="37"/>
        <v>8.6666666666666607</v>
      </c>
      <c r="H144" s="5">
        <f t="shared" si="37"/>
        <v>7.5</v>
      </c>
      <c r="I144">
        <f t="shared" si="27"/>
        <v>5.6180815913073889</v>
      </c>
      <c r="J144">
        <f t="shared" si="28"/>
        <v>4.220001990238913</v>
      </c>
      <c r="K144">
        <f t="shared" si="28"/>
        <v>3.7086957234271156</v>
      </c>
      <c r="L144">
        <f t="shared" si="29"/>
        <v>-0.70045118713402454</v>
      </c>
      <c r="M144">
        <f t="shared" si="30"/>
        <v>-32.789582724416285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3.0526738086345153</v>
      </c>
      <c r="B145">
        <f t="shared" si="22"/>
        <v>3.0526738086345153</v>
      </c>
      <c r="C145" s="9">
        <f t="shared" si="23"/>
        <v>0.63000000000000045</v>
      </c>
      <c r="D145" s="9">
        <f t="shared" si="36"/>
        <v>3.6632556481927141</v>
      </c>
      <c r="E145" s="9">
        <f t="shared" si="36"/>
        <v>14.875099322323628</v>
      </c>
      <c r="F145" s="9">
        <f t="shared" si="25"/>
        <v>17.170590433711084</v>
      </c>
      <c r="G145" s="10">
        <f t="shared" si="37"/>
        <v>8.6666666666666607</v>
      </c>
      <c r="H145" s="5">
        <f t="shared" si="37"/>
        <v>7.5</v>
      </c>
      <c r="I145">
        <f t="shared" si="27"/>
        <v>5.4891207549151284</v>
      </c>
      <c r="J145">
        <f t="shared" si="28"/>
        <v>4.2158693282348221</v>
      </c>
      <c r="K145">
        <f t="shared" si="28"/>
        <v>3.5152371853530595</v>
      </c>
      <c r="L145">
        <f t="shared" si="29"/>
        <v>-0.68370239935933719</v>
      </c>
      <c r="M145">
        <f t="shared" si="30"/>
        <v>-32.744078413447731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3.0278120794381906</v>
      </c>
      <c r="B146">
        <f t="shared" si="22"/>
        <v>3.0278120794381906</v>
      </c>
      <c r="C146" s="9">
        <f t="shared" si="23"/>
        <v>0.63500000000000045</v>
      </c>
      <c r="D146" s="9">
        <f t="shared" si="36"/>
        <v>3.6881173773890388</v>
      </c>
      <c r="E146" s="9">
        <f t="shared" si="36"/>
        <v>14.895269311032425</v>
      </c>
      <c r="F146" s="9">
        <f t="shared" si="25"/>
        <v>17.238610844911779</v>
      </c>
      <c r="G146" s="10">
        <f t="shared" si="37"/>
        <v>8.6666666666666607</v>
      </c>
      <c r="H146" s="5">
        <f t="shared" si="37"/>
        <v>7.5</v>
      </c>
      <c r="I146">
        <f t="shared" si="27"/>
        <v>5.3642851555891511</v>
      </c>
      <c r="J146">
        <f t="shared" si="28"/>
        <v>4.2118354840786019</v>
      </c>
      <c r="K146">
        <f t="shared" si="28"/>
        <v>3.3220471227137178</v>
      </c>
      <c r="L146">
        <f t="shared" si="29"/>
        <v>-0.66751408332705442</v>
      </c>
      <c r="M146">
        <f t="shared" si="30"/>
        <v>-32.700495692500354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3.0029738681647471</v>
      </c>
      <c r="B147">
        <f t="shared" si="22"/>
        <v>3.0029738681647471</v>
      </c>
      <c r="C147" s="9">
        <f t="shared" si="23"/>
        <v>0.64000000000000046</v>
      </c>
      <c r="D147" s="9">
        <f t="shared" si="36"/>
        <v>3.7129555886624823</v>
      </c>
      <c r="E147" s="9">
        <f t="shared" si="36"/>
        <v>14.914300236928909</v>
      </c>
      <c r="F147" s="9">
        <f t="shared" si="25"/>
        <v>17.306074005103905</v>
      </c>
      <c r="G147" s="10">
        <f t="shared" si="37"/>
        <v>8.6666666666666607</v>
      </c>
      <c r="H147" s="5">
        <f t="shared" si="37"/>
        <v>7.5</v>
      </c>
      <c r="I147">
        <f t="shared" si="27"/>
        <v>5.2438300981448949</v>
      </c>
      <c r="J147">
        <f t="shared" si="28"/>
        <v>4.2078971509869723</v>
      </c>
      <c r="K147">
        <f t="shared" si="28"/>
        <v>3.1291141981279655</v>
      </c>
      <c r="L147">
        <f t="shared" si="29"/>
        <v>-0.65191489804670233</v>
      </c>
      <c r="M147">
        <f t="shared" si="30"/>
        <v>-32.658782800114452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2.9781586215527245</v>
      </c>
      <c r="B148">
        <f t="shared" si="22"/>
        <v>2.9781586215527245</v>
      </c>
      <c r="C148" s="9">
        <f t="shared" si="23"/>
        <v>0.64500000000000046</v>
      </c>
      <c r="D148" s="9">
        <f t="shared" si="36"/>
        <v>3.7377708352745049</v>
      </c>
      <c r="E148" s="9">
        <f t="shared" si="36"/>
        <v>14.932193584583228</v>
      </c>
      <c r="F148" s="9">
        <f t="shared" si="25"/>
        <v>17.372982800008899</v>
      </c>
      <c r="G148" s="10">
        <f t="shared" si="37"/>
        <v>8.6666666666666607</v>
      </c>
      <c r="H148" s="5">
        <f t="shared" si="37"/>
        <v>7.5</v>
      </c>
      <c r="I148">
        <f t="shared" si="27"/>
        <v>5.1280258707480648</v>
      </c>
      <c r="J148">
        <f t="shared" si="28"/>
        <v>4.2040508530884964</v>
      </c>
      <c r="K148">
        <f t="shared" si="28"/>
        <v>2.9364273796072902</v>
      </c>
      <c r="L148">
        <f t="shared" si="29"/>
        <v>-0.63693533972256167</v>
      </c>
      <c r="M148">
        <f t="shared" si="30"/>
        <v>-32.618883859867388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2.95336580737909</v>
      </c>
      <c r="B149">
        <f t="shared" ref="B149:B212" si="41">ABS(D149-$D$11)</f>
        <v>2.95336580737909</v>
      </c>
      <c r="C149" s="9">
        <f t="shared" ref="C149:C212" si="42">C148+_dt</f>
        <v>0.65000000000000047</v>
      </c>
      <c r="D149" s="9">
        <f t="shared" ref="D149:E164" si="43">D148+$C$7*(J148+J149)/2</f>
        <v>3.7625636494481394</v>
      </c>
      <c r="E149" s="9">
        <f t="shared" si="43"/>
        <v>14.94895077444933</v>
      </c>
      <c r="F149" s="9">
        <f t="shared" ref="F149:F212" si="44">$O$1*D149^2+$O$2*D149+$O$3</f>
        <v>17.439340014107856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5.0171570467650763</v>
      </c>
      <c r="J149">
        <f t="shared" ref="J149:K212" si="47">J148+L148*$C$7</f>
        <v>4.2002929345841329</v>
      </c>
      <c r="K149">
        <f t="shared" si="47"/>
        <v>2.7439759648340725</v>
      </c>
      <c r="L149">
        <f t="shared" ref="L149:L212" si="48">-$C$15*I149*J149</f>
        <v>-0.62260765063784429</v>
      </c>
      <c r="M149">
        <f t="shared" ref="M149:M212" si="49">-$C$6-$C$15*I149*K149</f>
        <v>-32.580738400268551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2.9285949155512032</v>
      </c>
      <c r="B150">
        <f t="shared" si="41"/>
        <v>2.9285949155512032</v>
      </c>
      <c r="C150" s="9">
        <f t="shared" si="42"/>
        <v>0.65500000000000047</v>
      </c>
      <c r="D150" s="9">
        <f t="shared" si="43"/>
        <v>3.7873345412760262</v>
      </c>
      <c r="E150" s="9">
        <f t="shared" si="43"/>
        <v>14.964573164889995</v>
      </c>
      <c r="F150" s="9">
        <f t="shared" si="44"/>
        <v>17.505148329932457</v>
      </c>
      <c r="G150" s="10">
        <f t="shared" si="45"/>
        <v>8.6666666666666607</v>
      </c>
      <c r="H150" s="5">
        <f t="shared" si="45"/>
        <v>7.5</v>
      </c>
      <c r="I150">
        <f t="shared" si="46"/>
        <v>4.9115213229818977</v>
      </c>
      <c r="J150">
        <f t="shared" si="47"/>
        <v>4.1966195494453693</v>
      </c>
      <c r="K150">
        <f t="shared" si="47"/>
        <v>2.551749608272488</v>
      </c>
      <c r="L150">
        <f t="shared" si="48"/>
        <v>-0.6089656709671849</v>
      </c>
      <c r="M150">
        <f t="shared" si="49"/>
        <v>-32.544280863927078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2.9038454592569787</v>
      </c>
      <c r="B151">
        <f t="shared" si="41"/>
        <v>2.9038454592569787</v>
      </c>
      <c r="C151" s="9">
        <f t="shared" si="42"/>
        <v>0.66000000000000048</v>
      </c>
      <c r="D151" s="9">
        <f t="shared" si="43"/>
        <v>3.8120839975702507</v>
      </c>
      <c r="E151" s="9">
        <f t="shared" si="43"/>
        <v>14.979062054370365</v>
      </c>
      <c r="F151" s="9">
        <f t="shared" si="44"/>
        <v>17.570410327324648</v>
      </c>
      <c r="G151" s="10">
        <f t="shared" si="45"/>
        <v>8.6666666666666607</v>
      </c>
      <c r="H151" s="5">
        <f t="shared" si="45"/>
        <v>7.5</v>
      </c>
      <c r="I151">
        <f t="shared" si="46"/>
        <v>4.811427812019847</v>
      </c>
      <c r="J151">
        <f t="shared" si="47"/>
        <v>4.1930266519866626</v>
      </c>
      <c r="K151">
        <f t="shared" si="47"/>
        <v>2.3597383511753183</v>
      </c>
      <c r="L151">
        <f t="shared" si="48"/>
        <v>-0.59604462354065668</v>
      </c>
      <c r="M151">
        <f t="shared" si="49"/>
        <v>-32.509440118539274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2.8791169761669302</v>
      </c>
      <c r="B152">
        <f t="shared" si="41"/>
        <v>2.8791169761669302</v>
      </c>
      <c r="C152" s="9">
        <f t="shared" si="42"/>
        <v>0.66500000000000048</v>
      </c>
      <c r="D152" s="9">
        <f t="shared" si="43"/>
        <v>3.8368124806602992</v>
      </c>
      <c r="E152" s="9">
        <f t="shared" si="43"/>
        <v>14.992418683837036</v>
      </c>
      <c r="F152" s="9">
        <f t="shared" si="44"/>
        <v>17.635128482689531</v>
      </c>
      <c r="G152" s="10">
        <f t="shared" si="45"/>
        <v>8.6666666666666607</v>
      </c>
      <c r="H152" s="5">
        <f t="shared" si="45"/>
        <v>7.5</v>
      </c>
      <c r="I152">
        <f t="shared" si="46"/>
        <v>4.7171947108239323</v>
      </c>
      <c r="J152">
        <f t="shared" si="47"/>
        <v>4.1895099887077727</v>
      </c>
      <c r="K152">
        <f t="shared" si="47"/>
        <v>2.1679326544759365</v>
      </c>
      <c r="L152">
        <f t="shared" si="48"/>
        <v>-0.58388082211958359</v>
      </c>
      <c r="M152">
        <f t="shared" si="49"/>
        <v>-32.476138986183855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2.8544090296792635</v>
      </c>
      <c r="B153">
        <f t="shared" si="41"/>
        <v>2.8544090296792635</v>
      </c>
      <c r="C153" s="9">
        <f t="shared" si="42"/>
        <v>0.67000000000000048</v>
      </c>
      <c r="D153" s="9">
        <f t="shared" si="43"/>
        <v>3.861520427147966</v>
      </c>
      <c r="E153" s="9">
        <f t="shared" si="43"/>
        <v>15.00464423929939</v>
      </c>
      <c r="F153" s="9">
        <f t="shared" si="44"/>
        <v>17.699305168271394</v>
      </c>
      <c r="G153" s="10">
        <f t="shared" si="45"/>
        <v>8.6666666666666607</v>
      </c>
      <c r="H153" s="5">
        <f t="shared" si="45"/>
        <v>7.5</v>
      </c>
      <c r="I153">
        <f t="shared" si="46"/>
        <v>4.6291462788349742</v>
      </c>
      <c r="J153">
        <f t="shared" si="47"/>
        <v>4.1860650918572668</v>
      </c>
      <c r="K153">
        <f t="shared" si="47"/>
        <v>1.9763234344574518</v>
      </c>
      <c r="L153">
        <f t="shared" si="48"/>
        <v>-0.57251129522837074</v>
      </c>
      <c r="M153">
        <f t="shared" si="49"/>
        <v>-32.44429381159226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2.8297212101963991</v>
      </c>
      <c r="B154">
        <f t="shared" si="41"/>
        <v>2.8297212101963991</v>
      </c>
      <c r="C154" s="9">
        <f t="shared" si="42"/>
        <v>0.67500000000000049</v>
      </c>
      <c r="D154" s="9">
        <f t="shared" si="43"/>
        <v>3.8862082466308303</v>
      </c>
      <c r="E154" s="9">
        <f t="shared" si="43"/>
        <v>15.015739854628897</v>
      </c>
      <c r="F154" s="9">
        <f t="shared" si="44"/>
        <v>17.762942651488537</v>
      </c>
      <c r="G154" s="10">
        <f t="shared" si="45"/>
        <v>8.6666666666666607</v>
      </c>
      <c r="H154" s="5">
        <f t="shared" si="45"/>
        <v>7.5</v>
      </c>
      <c r="I154">
        <f t="shared" si="46"/>
        <v>4.5476090808569678</v>
      </c>
      <c r="J154">
        <f t="shared" si="47"/>
        <v>4.1826872752154198</v>
      </c>
      <c r="K154">
        <f t="shared" si="47"/>
        <v>1.7849021009690575</v>
      </c>
      <c r="L154">
        <f t="shared" si="48"/>
        <v>-0.5619733202566225</v>
      </c>
      <c r="M154">
        <f t="shared" si="49"/>
        <v>-32.41381409414906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2.8050531364182674</v>
      </c>
      <c r="B155">
        <f t="shared" si="41"/>
        <v>2.8050531364182674</v>
      </c>
      <c r="C155" s="9">
        <f t="shared" si="42"/>
        <v>0.68000000000000049</v>
      </c>
      <c r="D155" s="9">
        <f t="shared" si="43"/>
        <v>3.910876320408962</v>
      </c>
      <c r="E155" s="9">
        <f t="shared" si="43"/>
        <v>15.025706614590305</v>
      </c>
      <c r="F155" s="9">
        <f t="shared" si="44"/>
        <v>17.826043094368472</v>
      </c>
      <c r="G155" s="10">
        <f t="shared" si="45"/>
        <v>8.6666666666666607</v>
      </c>
      <c r="H155" s="5">
        <f t="shared" si="45"/>
        <v>7.5</v>
      </c>
      <c r="I155">
        <f t="shared" si="46"/>
        <v>4.4729074822336381</v>
      </c>
      <c r="J155">
        <f t="shared" si="47"/>
        <v>4.1793716326259061</v>
      </c>
      <c r="K155">
        <f t="shared" si="47"/>
        <v>1.5936605978135781</v>
      </c>
      <c r="L155">
        <f t="shared" si="48"/>
        <v>-0.55230386658581043</v>
      </c>
      <c r="M155">
        <f t="shared" si="49"/>
        <v>-32.384602211903534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2.7804044566345723</v>
      </c>
      <c r="B156">
        <f t="shared" si="41"/>
        <v>2.7804044566345723</v>
      </c>
      <c r="C156" s="9">
        <f t="shared" si="42"/>
        <v>0.6850000000000005</v>
      </c>
      <c r="D156" s="9">
        <f t="shared" si="43"/>
        <v>3.9355250001926572</v>
      </c>
      <c r="E156" s="9">
        <f t="shared" si="43"/>
        <v>15.034545558115907</v>
      </c>
      <c r="F156" s="9">
        <f t="shared" si="44"/>
        <v>17.888608553130727</v>
      </c>
      <c r="G156" s="10">
        <f t="shared" si="45"/>
        <v>8.6666666666666607</v>
      </c>
      <c r="H156" s="5">
        <f t="shared" si="45"/>
        <v>7.5</v>
      </c>
      <c r="I156">
        <f t="shared" si="46"/>
        <v>4.4053584283483591</v>
      </c>
      <c r="J156">
        <f t="shared" si="47"/>
        <v>4.1761130398130497</v>
      </c>
      <c r="K156">
        <f t="shared" si="47"/>
        <v>1.4025914447633472</v>
      </c>
      <c r="L156">
        <f t="shared" si="48"/>
        <v>-0.54353895197148261</v>
      </c>
      <c r="M156">
        <f t="shared" si="49"/>
        <v>-32.356553268233604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2.7557748499951344</v>
      </c>
      <c r="B157">
        <f t="shared" si="41"/>
        <v>2.7557748499951344</v>
      </c>
      <c r="C157" s="9">
        <f t="shared" si="42"/>
        <v>0.6900000000000005</v>
      </c>
      <c r="D157" s="9">
        <f t="shared" si="43"/>
        <v>3.960154606832095</v>
      </c>
      <c r="E157" s="9">
        <f t="shared" si="43"/>
        <v>15.042257681830376</v>
      </c>
      <c r="F157" s="9">
        <f t="shared" si="44"/>
        <v>17.950640977969336</v>
      </c>
      <c r="G157" s="10">
        <f t="shared" si="45"/>
        <v>8.6666666666666607</v>
      </c>
      <c r="H157" s="5">
        <f t="shared" si="45"/>
        <v>7.5</v>
      </c>
      <c r="I157">
        <f t="shared" si="46"/>
        <v>4.3452655957377866</v>
      </c>
      <c r="J157">
        <f t="shared" si="47"/>
        <v>4.1729061599964181</v>
      </c>
      <c r="K157">
        <f t="shared" si="47"/>
        <v>1.2116877804807689</v>
      </c>
      <c r="L157">
        <f t="shared" si="48"/>
        <v>-0.5357129232049519</v>
      </c>
      <c r="M157">
        <f t="shared" si="49"/>
        <v>-32.329555092303735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2.7311640277345841</v>
      </c>
      <c r="B158">
        <f t="shared" si="41"/>
        <v>2.7311640277345841</v>
      </c>
      <c r="C158" s="9">
        <f t="shared" si="42"/>
        <v>0.69500000000000051</v>
      </c>
      <c r="D158" s="9">
        <f t="shared" si="43"/>
        <v>3.9847654290926453</v>
      </c>
      <c r="E158" s="9">
        <f t="shared" si="43"/>
        <v>15.048843943828832</v>
      </c>
      <c r="F158" s="9">
        <f t="shared" si="44"/>
        <v>18.012142213091003</v>
      </c>
      <c r="G158" s="10">
        <f t="shared" si="45"/>
        <v>8.6666666666666607</v>
      </c>
      <c r="H158" s="5">
        <f t="shared" si="45"/>
        <v>7.5</v>
      </c>
      <c r="I158">
        <f t="shared" si="46"/>
        <v>4.292913065293579</v>
      </c>
      <c r="J158">
        <f t="shared" si="47"/>
        <v>4.1697454537495089</v>
      </c>
      <c r="K158">
        <f t="shared" si="47"/>
        <v>1.0209434054361768</v>
      </c>
      <c r="L158">
        <f t="shared" si="48"/>
        <v>-0.52885767981587828</v>
      </c>
      <c r="M158">
        <f t="shared" si="49"/>
        <v>-32.303488422401607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2.7065717343253795</v>
      </c>
      <c r="B159">
        <f t="shared" si="41"/>
        <v>2.7065717343253795</v>
      </c>
      <c r="C159" s="9">
        <f t="shared" si="42"/>
        <v>0.70000000000000051</v>
      </c>
      <c r="D159" s="9">
        <f t="shared" si="43"/>
        <v>4.00935772250185</v>
      </c>
      <c r="E159" s="9">
        <f t="shared" si="43"/>
        <v>15.054305267704914</v>
      </c>
      <c r="F159" s="9">
        <f t="shared" si="44"/>
        <v>18.073113997066777</v>
      </c>
      <c r="G159" s="10">
        <f t="shared" si="45"/>
        <v>8.6666666666666607</v>
      </c>
      <c r="H159" s="5">
        <f t="shared" si="45"/>
        <v>7.5</v>
      </c>
      <c r="I159">
        <f t="shared" si="46"/>
        <v>4.248558733793951</v>
      </c>
      <c r="J159">
        <f t="shared" si="47"/>
        <v>4.1666251934385956</v>
      </c>
      <c r="K159">
        <f t="shared" si="47"/>
        <v>0.83035282374400732</v>
      </c>
      <c r="L159">
        <f t="shared" si="48"/>
        <v>-0.52300186759953327</v>
      </c>
      <c r="M159">
        <f t="shared" si="49"/>
        <v>-32.278227296054496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2.6819977485315976</v>
      </c>
      <c r="B160">
        <f t="shared" si="41"/>
        <v>2.6819977485315976</v>
      </c>
      <c r="C160" s="9">
        <f t="shared" si="42"/>
        <v>0.70500000000000052</v>
      </c>
      <c r="D160" s="9">
        <f t="shared" si="43"/>
        <v>4.0339317082956319</v>
      </c>
      <c r="E160" s="9">
        <f t="shared" si="43"/>
        <v>15.058642546818916</v>
      </c>
      <c r="F160" s="9">
        <f t="shared" si="44"/>
        <v>18.133557963554736</v>
      </c>
      <c r="G160" s="10">
        <f t="shared" si="45"/>
        <v>8.6666666666666607</v>
      </c>
      <c r="H160" s="5">
        <f t="shared" si="45"/>
        <v>7.5</v>
      </c>
      <c r="I160">
        <f t="shared" si="46"/>
        <v>4.2124277407917008</v>
      </c>
      <c r="J160">
        <f t="shared" si="47"/>
        <v>4.1635394824197585</v>
      </c>
      <c r="K160">
        <f t="shared" si="47"/>
        <v>0.63991128269728581</v>
      </c>
      <c r="L160">
        <f t="shared" si="48"/>
        <v>-0.51817007612816102</v>
      </c>
      <c r="M160">
        <f t="shared" si="49"/>
        <v>-32.253639662232246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2.6574418843354959</v>
      </c>
      <c r="B161">
        <f t="shared" si="41"/>
        <v>2.6574418843354959</v>
      </c>
      <c r="C161" s="9">
        <f t="shared" si="42"/>
        <v>0.71000000000000052</v>
      </c>
      <c r="D161" s="9">
        <f t="shared" si="43"/>
        <v>4.0584875724917335</v>
      </c>
      <c r="E161" s="9">
        <f t="shared" si="43"/>
        <v>15.06185664878851</v>
      </c>
      <c r="F161" s="9">
        <f t="shared" si="44"/>
        <v>18.193475642448046</v>
      </c>
      <c r="G161" s="10">
        <f t="shared" si="45"/>
        <v>8.6666666666666607</v>
      </c>
      <c r="H161" s="5">
        <f t="shared" si="45"/>
        <v>7.5</v>
      </c>
      <c r="I161">
        <f t="shared" si="46"/>
        <v>4.1847062345906512</v>
      </c>
      <c r="J161">
        <f t="shared" si="47"/>
        <v>4.1604822789706022</v>
      </c>
      <c r="K161">
        <f t="shared" si="47"/>
        <v>0.44961480869011555</v>
      </c>
      <c r="L161">
        <f t="shared" si="48"/>
        <v>-0.51438208001993413</v>
      </c>
      <c r="M161">
        <f t="shared" si="49"/>
        <v>-32.229588219104016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2.6329039917096724</v>
      </c>
      <c r="B162">
        <f t="shared" si="41"/>
        <v>2.6329039917096724</v>
      </c>
      <c r="C162" s="9">
        <f t="shared" si="42"/>
        <v>0.71500000000000052</v>
      </c>
      <c r="D162" s="9">
        <f t="shared" si="43"/>
        <v>4.083025465117557</v>
      </c>
      <c r="E162" s="9">
        <f t="shared" si="43"/>
        <v>15.063948420176828</v>
      </c>
      <c r="F162" s="9">
        <f t="shared" si="44"/>
        <v>18.252868461496288</v>
      </c>
      <c r="G162" s="10">
        <f t="shared" si="45"/>
        <v>8.6666666666666607</v>
      </c>
      <c r="H162" s="5">
        <f t="shared" si="45"/>
        <v>7.5</v>
      </c>
      <c r="I162">
        <f t="shared" si="46"/>
        <v>4.1655358243973266</v>
      </c>
      <c r="J162">
        <f t="shared" si="47"/>
        <v>4.1574474246984847</v>
      </c>
      <c r="K162">
        <f t="shared" si="47"/>
        <v>0.25946023819740183</v>
      </c>
      <c r="L162">
        <f t="shared" si="48"/>
        <v>-0.51165216646139378</v>
      </c>
      <c r="M162">
        <f t="shared" si="49"/>
        <v>-32.205931466455986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2.6083839572099086</v>
      </c>
      <c r="B163">
        <f t="shared" si="41"/>
        <v>2.6083839572099086</v>
      </c>
      <c r="C163" s="9">
        <f t="shared" si="42"/>
        <v>0.72000000000000053</v>
      </c>
      <c r="D163" s="9">
        <f t="shared" si="43"/>
        <v>4.1075454996173208</v>
      </c>
      <c r="E163" s="9">
        <f t="shared" si="43"/>
        <v>15.064918691345019</v>
      </c>
      <c r="F163" s="9">
        <f t="shared" si="44"/>
        <v>18.311737748438404</v>
      </c>
      <c r="G163" s="10">
        <f t="shared" si="45"/>
        <v>8.6666666666666607</v>
      </c>
      <c r="H163" s="5">
        <f t="shared" si="45"/>
        <v>7.5</v>
      </c>
      <c r="I163">
        <f t="shared" si="46"/>
        <v>4.1550090581486359</v>
      </c>
      <c r="J163">
        <f t="shared" si="47"/>
        <v>4.1544286769163623</v>
      </c>
      <c r="K163">
        <f t="shared" si="47"/>
        <v>6.9445242545311509E-2</v>
      </c>
      <c r="L163">
        <f t="shared" si="48"/>
        <v>-0.50998859039215561</v>
      </c>
      <c r="M163">
        <f t="shared" si="49"/>
        <v>-32.182524946294521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2.583881704367518</v>
      </c>
      <c r="B164">
        <f t="shared" si="41"/>
        <v>2.583881704367518</v>
      </c>
      <c r="C164" s="9">
        <f t="shared" si="42"/>
        <v>0.72500000000000053</v>
      </c>
      <c r="D164" s="9">
        <f t="shared" si="43"/>
        <v>4.1320477524597115</v>
      </c>
      <c r="E164" s="9">
        <f t="shared" si="43"/>
        <v>15.064768281429346</v>
      </c>
      <c r="F164" s="9">
        <f t="shared" si="44"/>
        <v>18.370084733672805</v>
      </c>
      <c r="G164" s="10">
        <f t="shared" si="45"/>
        <v>8.6666666666666607</v>
      </c>
      <c r="H164" s="5">
        <f t="shared" si="45"/>
        <v>7.5</v>
      </c>
      <c r="I164">
        <f t="shared" si="46"/>
        <v>4.1531662230455924</v>
      </c>
      <c r="J164">
        <f t="shared" si="47"/>
        <v>4.1514197442330483</v>
      </c>
      <c r="K164">
        <f t="shared" si="47"/>
        <v>-0.12043165463782615</v>
      </c>
      <c r="L164">
        <f t="shared" si="48"/>
        <v>-0.50939319339853628</v>
      </c>
      <c r="M164">
        <f t="shared" si="49"/>
        <v>-32.159222630106854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2.5593971938650739</v>
      </c>
      <c r="B165">
        <f t="shared" si="41"/>
        <v>2.5593971938650739</v>
      </c>
      <c r="C165" s="9">
        <f t="shared" si="42"/>
        <v>0.73000000000000054</v>
      </c>
      <c r="D165" s="9">
        <f t="shared" ref="D165:E180" si="51">D164+$C$7*(J164+J165)/2</f>
        <v>4.1565322629621555</v>
      </c>
      <c r="E165" s="9">
        <f t="shared" si="51"/>
        <v>15.063498003397106</v>
      </c>
      <c r="F165" s="9">
        <f t="shared" si="44"/>
        <v>18.427910553475108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4.159993689699709</v>
      </c>
      <c r="J165">
        <f t="shared" si="47"/>
        <v>4.1484143243919966</v>
      </c>
      <c r="K165">
        <f t="shared" si="47"/>
        <v>-0.31017106815545659</v>
      </c>
      <c r="L165">
        <f t="shared" si="48"/>
        <v>-0.50986121289717157</v>
      </c>
      <c r="M165">
        <f t="shared" si="49"/>
        <v>-32.135878398672595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2.5349304234855712</v>
      </c>
      <c r="B166">
        <f t="shared" si="41"/>
        <v>2.5349304234855712</v>
      </c>
      <c r="C166" s="9">
        <f t="shared" si="42"/>
        <v>0.73500000000000054</v>
      </c>
      <c r="D166" s="9">
        <f t="shared" si="51"/>
        <v>4.1809990333416582</v>
      </c>
      <c r="E166" s="9">
        <f t="shared" si="51"/>
        <v>15.06110866913146</v>
      </c>
      <c r="F166" s="9">
        <f t="shared" si="44"/>
        <v>18.485216253756978</v>
      </c>
      <c r="G166" s="10">
        <f t="shared" si="52"/>
        <v>8.6666666666666607</v>
      </c>
      <c r="H166" s="5">
        <f t="shared" si="52"/>
        <v>7.5</v>
      </c>
      <c r="I166">
        <f t="shared" si="46"/>
        <v>4.1754239179666337</v>
      </c>
      <c r="J166">
        <f t="shared" si="47"/>
        <v>4.1454061432359035</v>
      </c>
      <c r="K166">
        <f t="shared" si="47"/>
        <v>-0.49977275070762489</v>
      </c>
      <c r="L166">
        <f t="shared" si="48"/>
        <v>-0.51138129549124234</v>
      </c>
      <c r="M166">
        <f t="shared" si="49"/>
        <v>-32.112347551994368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2.5104814278319276</v>
      </c>
      <c r="B167">
        <f t="shared" si="41"/>
        <v>2.5104814278319276</v>
      </c>
      <c r="C167" s="9">
        <f t="shared" si="42"/>
        <v>0.74000000000000055</v>
      </c>
      <c r="D167" s="9">
        <f t="shared" si="51"/>
        <v>4.2054480289953018</v>
      </c>
      <c r="E167" s="9">
        <f t="shared" si="51"/>
        <v>15.057601094493142</v>
      </c>
      <c r="F167" s="9">
        <f t="shared" si="44"/>
        <v>18.542002794342302</v>
      </c>
      <c r="G167" s="10">
        <f t="shared" si="52"/>
        <v>8.6666666666666607</v>
      </c>
      <c r="H167" s="5">
        <f t="shared" si="52"/>
        <v>7.5</v>
      </c>
      <c r="I167">
        <f t="shared" si="46"/>
        <v>4.1993371248670455</v>
      </c>
      <c r="J167">
        <f t="shared" si="47"/>
        <v>4.1423889935925056</v>
      </c>
      <c r="K167">
        <f t="shared" si="47"/>
        <v>-0.68923560126439165</v>
      </c>
      <c r="L167">
        <f t="shared" si="48"/>
        <v>-0.51393571391929849</v>
      </c>
      <c r="M167">
        <f t="shared" si="49"/>
        <v>-32.088488284093472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2.4860502778208327</v>
      </c>
      <c r="B168">
        <f t="shared" si="41"/>
        <v>2.4860502778208327</v>
      </c>
      <c r="C168" s="9">
        <f t="shared" si="42"/>
        <v>0.74500000000000055</v>
      </c>
      <c r="D168" s="9">
        <f t="shared" si="51"/>
        <v>4.2298791790063968</v>
      </c>
      <c r="E168" s="9">
        <f t="shared" si="51"/>
        <v>15.052976104307097</v>
      </c>
      <c r="F168" s="9">
        <f t="shared" si="44"/>
        <v>18.598271053720158</v>
      </c>
      <c r="G168" s="10">
        <f t="shared" si="52"/>
        <v>8.6666666666666607</v>
      </c>
      <c r="H168" s="5">
        <f t="shared" si="52"/>
        <v>7.5</v>
      </c>
      <c r="I168">
        <f t="shared" si="46"/>
        <v>4.2315644972089048</v>
      </c>
      <c r="J168">
        <f t="shared" si="47"/>
        <v>4.1393567728803813</v>
      </c>
      <c r="K168">
        <f t="shared" si="47"/>
        <v>-0.87855768214054319</v>
      </c>
      <c r="L168">
        <f t="shared" si="48"/>
        <v>-0.5175007726014168</v>
      </c>
      <c r="M168">
        <f t="shared" si="49"/>
        <v>-32.064163060536032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2.4616370799617853</v>
      </c>
      <c r="B169">
        <f t="shared" si="41"/>
        <v>2.4616370799617853</v>
      </c>
      <c r="C169" s="9">
        <f t="shared" si="42"/>
        <v>0.75000000000000056</v>
      </c>
      <c r="D169" s="9">
        <f t="shared" si="51"/>
        <v>4.2542923768654441</v>
      </c>
      <c r="E169" s="9">
        <f t="shared" si="51"/>
        <v>15.0472345372244</v>
      </c>
      <c r="F169" s="9">
        <f t="shared" si="44"/>
        <v>18.654021834219133</v>
      </c>
      <c r="G169" s="10">
        <f t="shared" si="52"/>
        <v>8.6666666666666607</v>
      </c>
      <c r="H169" s="5">
        <f t="shared" si="52"/>
        <v>7.5</v>
      </c>
      <c r="I169">
        <f t="shared" si="46"/>
        <v>4.2718927283882788</v>
      </c>
      <c r="J169">
        <f t="shared" si="47"/>
        <v>4.1363035183220331</v>
      </c>
      <c r="K169">
        <f t="shared" si="47"/>
        <v>-1.0677362441977059</v>
      </c>
      <c r="L169">
        <f t="shared" si="48"/>
        <v>-0.52204737422492264</v>
      </c>
      <c r="M169">
        <f t="shared" si="49"/>
        <v>-32.039239845146973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2.4372419754382335</v>
      </c>
      <c r="B170">
        <f t="shared" si="41"/>
        <v>2.4372419754382335</v>
      </c>
      <c r="C170" s="9">
        <f t="shared" si="42"/>
        <v>0.75500000000000056</v>
      </c>
      <c r="D170" s="9">
        <f t="shared" si="51"/>
        <v>4.2786874813889959</v>
      </c>
      <c r="E170" s="9">
        <f t="shared" si="51"/>
        <v>15.040377250414128</v>
      </c>
      <c r="F170" s="9">
        <f t="shared" si="44"/>
        <v>18.709255867535688</v>
      </c>
      <c r="G170" s="10">
        <f t="shared" si="52"/>
        <v>8.6666666666666607</v>
      </c>
      <c r="H170" s="5">
        <f t="shared" si="52"/>
        <v>7.5</v>
      </c>
      <c r="I170">
        <f t="shared" si="46"/>
        <v>4.3200695823028381</v>
      </c>
      <c r="J170">
        <f t="shared" si="47"/>
        <v>4.133223438814106</v>
      </c>
      <c r="K170">
        <f t="shared" si="47"/>
        <v>-1.2567677592840729</v>
      </c>
      <c r="L170">
        <f t="shared" si="48"/>
        <v>-0.52754171055369337</v>
      </c>
      <c r="M170">
        <f t="shared" si="49"/>
        <v>-32.013593135160463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2.4128651390127027</v>
      </c>
      <c r="B171">
        <f t="shared" si="41"/>
        <v>2.4128651390127027</v>
      </c>
      <c r="C171" s="9">
        <f t="shared" si="42"/>
        <v>0.76000000000000056</v>
      </c>
      <c r="D171" s="9">
        <f t="shared" si="51"/>
        <v>4.3030643178145267</v>
      </c>
      <c r="E171" s="9">
        <f t="shared" si="51"/>
        <v>15.032405124045834</v>
      </c>
      <c r="F171" s="9">
        <f t="shared" si="44"/>
        <v>18.763973820540791</v>
      </c>
      <c r="G171" s="10">
        <f t="shared" si="52"/>
        <v>8.6666666666666607</v>
      </c>
      <c r="H171" s="5">
        <f t="shared" si="52"/>
        <v>7.5</v>
      </c>
      <c r="I171">
        <f t="shared" si="46"/>
        <v>4.3758101444098161</v>
      </c>
      <c r="J171">
        <f t="shared" si="47"/>
        <v>4.1301109427218394</v>
      </c>
      <c r="K171">
        <f t="shared" si="47"/>
        <v>-1.4456479587815196</v>
      </c>
      <c r="L171">
        <f t="shared" si="48"/>
        <v>-0.53394603553642661</v>
      </c>
      <c r="M171">
        <f t="shared" si="49"/>
        <v>-31.987104779247399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2.3885067777813926</v>
      </c>
      <c r="B172">
        <f t="shared" si="41"/>
        <v>2.3885067777813926</v>
      </c>
      <c r="C172" s="9">
        <f t="shared" si="42"/>
        <v>0.76500000000000057</v>
      </c>
      <c r="D172" s="9">
        <f t="shared" si="51"/>
        <v>4.3274226790458368</v>
      </c>
      <c r="E172" s="9">
        <f t="shared" si="51"/>
        <v>15.023319065530339</v>
      </c>
      <c r="F172" s="9">
        <f t="shared" si="44"/>
        <v>18.818176301284552</v>
      </c>
      <c r="G172" s="10">
        <f t="shared" si="52"/>
        <v>8.6666666666666607</v>
      </c>
      <c r="H172" s="5">
        <f t="shared" si="52"/>
        <v>7.5</v>
      </c>
      <c r="I172">
        <f t="shared" si="46"/>
        <v>4.438803412027565</v>
      </c>
      <c r="J172">
        <f t="shared" si="47"/>
        <v>4.1269606611121743</v>
      </c>
      <c r="K172">
        <f t="shared" si="47"/>
        <v>-1.6343718769790794</v>
      </c>
      <c r="L172">
        <f t="shared" si="48"/>
        <v>-0.54121947797268477</v>
      </c>
      <c r="M172">
        <f t="shared" si="49"/>
        <v>-31.959664568502699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2.3641671298058453</v>
      </c>
      <c r="B173">
        <f t="shared" si="41"/>
        <v>2.3641671298058453</v>
      </c>
      <c r="C173" s="9">
        <f t="shared" si="42"/>
        <v>0.77000000000000057</v>
      </c>
      <c r="D173" s="9">
        <f t="shared" si="51"/>
        <v>4.3517623270213841</v>
      </c>
      <c r="E173" s="9">
        <f t="shared" si="51"/>
        <v>15.013120013494348</v>
      </c>
      <c r="F173" s="9">
        <f t="shared" si="44"/>
        <v>18.871863865117881</v>
      </c>
      <c r="G173" s="10">
        <f t="shared" si="52"/>
        <v>8.6666666666666607</v>
      </c>
      <c r="H173" s="5">
        <f t="shared" si="52"/>
        <v>7.5</v>
      </c>
      <c r="I173">
        <f t="shared" si="46"/>
        <v>4.5087188991396214</v>
      </c>
      <c r="J173">
        <f t="shared" si="47"/>
        <v>4.1237674661921355</v>
      </c>
      <c r="K173">
        <f t="shared" si="47"/>
        <v>-1.8229338979332452</v>
      </c>
      <c r="L173">
        <f t="shared" si="48"/>
        <v>-0.54931885397732416</v>
      </c>
      <c r="M173">
        <f t="shared" si="49"/>
        <v>-31.931170604817403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2.3398464626499651</v>
      </c>
      <c r="B174">
        <f t="shared" si="41"/>
        <v>2.3398464626499651</v>
      </c>
      <c r="C174" s="9">
        <f t="shared" si="42"/>
        <v>0.77500000000000058</v>
      </c>
      <c r="D174" s="9">
        <f t="shared" si="51"/>
        <v>4.3760829941772643</v>
      </c>
      <c r="E174" s="9">
        <f t="shared" si="51"/>
        <v>15.001808941472165</v>
      </c>
      <c r="F174" s="9">
        <f t="shared" si="44"/>
        <v>18.925037020853221</v>
      </c>
      <c r="G174" s="10">
        <f t="shared" si="52"/>
        <v>8.6666666666666607</v>
      </c>
      <c r="H174" s="5">
        <f t="shared" si="52"/>
        <v>7.5</v>
      </c>
      <c r="I174">
        <f t="shared" si="46"/>
        <v>4.5852129776452193</v>
      </c>
      <c r="J174">
        <f t="shared" si="47"/>
        <v>4.1205264849536691</v>
      </c>
      <c r="K174">
        <f t="shared" si="47"/>
        <v>-2.011327804501668</v>
      </c>
      <c r="L174">
        <f t="shared" si="48"/>
        <v>-0.55819944532290988</v>
      </c>
      <c r="M174">
        <f t="shared" si="49"/>
        <v>-31.901529462816207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2.3155450718500843</v>
      </c>
      <c r="B175">
        <f t="shared" si="41"/>
        <v>2.3155450718500843</v>
      </c>
      <c r="C175" s="9">
        <f t="shared" si="42"/>
        <v>0.78000000000000058</v>
      </c>
      <c r="D175" s="9">
        <f t="shared" si="51"/>
        <v>4.4003843849771451</v>
      </c>
      <c r="E175" s="9">
        <f t="shared" si="51"/>
        <v>14.989386861305304</v>
      </c>
      <c r="F175" s="9">
        <f t="shared" si="44"/>
        <v>18.977696236891816</v>
      </c>
      <c r="G175" s="10">
        <f t="shared" si="52"/>
        <v>8.6666666666666607</v>
      </c>
      <c r="H175" s="5">
        <f t="shared" si="52"/>
        <v>7.5</v>
      </c>
      <c r="I175">
        <f t="shared" si="46"/>
        <v>4.6679347379222333</v>
      </c>
      <c r="J175">
        <f t="shared" si="47"/>
        <v>4.1172331082262641</v>
      </c>
      <c r="K175">
        <f t="shared" si="47"/>
        <v>-2.1995468283322834</v>
      </c>
      <c r="L175">
        <f t="shared" si="48"/>
        <v>-0.56781571728991309</v>
      </c>
      <c r="M175">
        <f t="shared" si="49"/>
        <v>-31.870656170002405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2.2912632793441086</v>
      </c>
      <c r="B176">
        <f t="shared" si="41"/>
        <v>2.2912632793441086</v>
      </c>
      <c r="C176" s="9">
        <f t="shared" si="42"/>
        <v>0.78500000000000059</v>
      </c>
      <c r="D176" s="9">
        <f t="shared" si="51"/>
        <v>4.4246661774831209</v>
      </c>
      <c r="E176" s="9">
        <f t="shared" si="51"/>
        <v>14.975854826247504</v>
      </c>
      <c r="F176" s="9">
        <f t="shared" si="44"/>
        <v>19.029841947253189</v>
      </c>
      <c r="G176" s="10">
        <f t="shared" si="52"/>
        <v>8.6666666666666607</v>
      </c>
      <c r="H176" s="5">
        <f t="shared" si="52"/>
        <v>7.5</v>
      </c>
      <c r="I176">
        <f t="shared" si="46"/>
        <v>4.7565312175847714</v>
      </c>
      <c r="J176">
        <f t="shared" si="47"/>
        <v>4.1138829954942535</v>
      </c>
      <c r="K176">
        <f t="shared" si="47"/>
        <v>-2.3875836997352975</v>
      </c>
      <c r="L176">
        <f t="shared" si="48"/>
        <v>-0.57812195779374242</v>
      </c>
      <c r="M176">
        <f t="shared" si="49"/>
        <v>-31.838474034774642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2.2670014318833678</v>
      </c>
      <c r="B177">
        <f t="shared" si="41"/>
        <v>2.2670014318833678</v>
      </c>
      <c r="C177" s="9">
        <f t="shared" si="42"/>
        <v>0.79000000000000059</v>
      </c>
      <c r="D177" s="9">
        <f t="shared" si="51"/>
        <v>4.4489280249438616</v>
      </c>
      <c r="E177" s="9">
        <f t="shared" si="51"/>
        <v>14.96121393377849</v>
      </c>
      <c r="F177" s="9">
        <f t="shared" si="44"/>
        <v>19.081474557451372</v>
      </c>
      <c r="G177" s="10">
        <f t="shared" si="52"/>
        <v>8.6666666666666607</v>
      </c>
      <c r="H177" s="5">
        <f t="shared" si="52"/>
        <v>7.5</v>
      </c>
      <c r="I177">
        <f t="shared" si="46"/>
        <v>4.850651910804598</v>
      </c>
      <c r="J177">
        <f t="shared" si="47"/>
        <v>4.11047207594327</v>
      </c>
      <c r="K177">
        <f t="shared" si="47"/>
        <v>-2.5754306965404679</v>
      </c>
      <c r="L177">
        <f t="shared" si="48"/>
        <v>-0.58907282735481303</v>
      </c>
      <c r="M177">
        <f t="shared" si="49"/>
        <v>-31.804914353865467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2.2427598994478624</v>
      </c>
      <c r="B178">
        <f t="shared" si="41"/>
        <v>2.2427598994478624</v>
      </c>
      <c r="C178" s="9">
        <f t="shared" si="42"/>
        <v>0.7950000000000006</v>
      </c>
      <c r="D178" s="9">
        <f t="shared" si="51"/>
        <v>4.4731695573793671</v>
      </c>
      <c r="E178" s="9">
        <f t="shared" si="51"/>
        <v>14.945465328134572</v>
      </c>
      <c r="F178" s="9">
        <f t="shared" si="44"/>
        <v>19.132594450172441</v>
      </c>
      <c r="G178" s="10">
        <f t="shared" si="52"/>
        <v>8.6666666666666607</v>
      </c>
      <c r="H178" s="5">
        <f t="shared" si="52"/>
        <v>7.5</v>
      </c>
      <c r="I178">
        <f t="shared" si="46"/>
        <v>4.9499525261445809</v>
      </c>
      <c r="J178">
        <f t="shared" si="47"/>
        <v>4.1069965462618763</v>
      </c>
      <c r="K178">
        <f t="shared" si="47"/>
        <v>-2.763079691228274</v>
      </c>
      <c r="L178">
        <f t="shared" si="48"/>
        <v>-0.60062381627989503</v>
      </c>
      <c r="M178">
        <f t="shared" si="49"/>
        <v>-31.769916030087359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2.2185390736824395</v>
      </c>
      <c r="B179">
        <f t="shared" si="41"/>
        <v>2.2185390736824395</v>
      </c>
      <c r="C179" s="9">
        <f t="shared" si="42"/>
        <v>0.8000000000000006</v>
      </c>
      <c r="D179" s="9">
        <f t="shared" si="51"/>
        <v>4.4973903831447899</v>
      </c>
      <c r="E179" s="9">
        <f t="shared" si="51"/>
        <v>14.928610202567821</v>
      </c>
      <c r="F179" s="9">
        <f t="shared" si="44"/>
        <v>19.183201990717663</v>
      </c>
      <c r="G179" s="10">
        <f t="shared" si="52"/>
        <v>8.6666666666666607</v>
      </c>
      <c r="H179" s="5">
        <f t="shared" si="52"/>
        <v>7.5</v>
      </c>
      <c r="I179">
        <f t="shared" si="46"/>
        <v>5.054098005513965</v>
      </c>
      <c r="J179">
        <f t="shared" si="47"/>
        <v>4.1034528657458251</v>
      </c>
      <c r="K179">
        <f t="shared" si="47"/>
        <v>-2.9505221958057892</v>
      </c>
      <c r="L179">
        <f t="shared" si="48"/>
        <v>-0.61273161086860417</v>
      </c>
      <c r="M179">
        <f t="shared" si="49"/>
        <v>-31.733425128766267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2.1943393663682267</v>
      </c>
      <c r="B180">
        <f t="shared" si="41"/>
        <v>2.1943393663682267</v>
      </c>
      <c r="C180" s="9">
        <f t="shared" si="42"/>
        <v>0.8050000000000006</v>
      </c>
      <c r="D180" s="9">
        <f t="shared" si="51"/>
        <v>4.5215900904590027</v>
      </c>
      <c r="E180" s="9">
        <f t="shared" si="51"/>
        <v>14.910649801348201</v>
      </c>
      <c r="F180" s="9">
        <f t="shared" si="44"/>
        <v>19.233297532185844</v>
      </c>
      <c r="G180" s="10">
        <f t="shared" si="52"/>
        <v>8.6666666666666607</v>
      </c>
      <c r="H180" s="5">
        <f t="shared" si="52"/>
        <v>7.5</v>
      </c>
      <c r="I180">
        <f t="shared" si="46"/>
        <v>5.1627648496537892</v>
      </c>
      <c r="J180">
        <f t="shared" si="47"/>
        <v>4.0998377492417006</v>
      </c>
      <c r="K180">
        <f t="shared" si="47"/>
        <v>-3.1377494040655103</v>
      </c>
      <c r="L180">
        <f t="shared" si="48"/>
        <v>-0.62535437443954656</v>
      </c>
      <c r="M180">
        <f t="shared" si="49"/>
        <v>-31.695394397597717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2.1701612079405876</v>
      </c>
      <c r="B181">
        <f t="shared" si="41"/>
        <v>2.1701612079405876</v>
      </c>
      <c r="C181" s="9">
        <f t="shared" si="42"/>
        <v>0.81000000000000061</v>
      </c>
      <c r="D181" s="9">
        <f t="shared" ref="D181:E196" si="53">D180+$C$7*(J180+J181)/2</f>
        <v>4.5457682488866418</v>
      </c>
      <c r="E181" s="9">
        <f t="shared" si="53"/>
        <v>14.891585421524725</v>
      </c>
      <c r="F181" s="9">
        <f t="shared" si="44"/>
        <v>19.282881420376953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5.275642817083515</v>
      </c>
      <c r="J181">
        <f t="shared" si="47"/>
        <v>4.0961481584325075</v>
      </c>
      <c r="K181">
        <f t="shared" si="47"/>
        <v>-3.3247522310113369</v>
      </c>
      <c r="L181">
        <f t="shared" si="48"/>
        <v>-0.63845195156465928</v>
      </c>
      <c r="M181">
        <f t="shared" si="49"/>
        <v>-31.655782770482002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2.1460050460620526</v>
      </c>
      <c r="B182">
        <f t="shared" si="41"/>
        <v>2.1460050460620526</v>
      </c>
      <c r="C182" s="9">
        <f t="shared" si="42"/>
        <v>0.81500000000000061</v>
      </c>
      <c r="D182" s="9">
        <f t="shared" si="53"/>
        <v>4.5699244107651769</v>
      </c>
      <c r="E182" s="9">
        <f t="shared" si="53"/>
        <v>14.871418414462639</v>
      </c>
      <c r="F182" s="9">
        <f t="shared" si="44"/>
        <v>19.331953998406561</v>
      </c>
      <c r="G182" s="10">
        <f t="shared" si="54"/>
        <v>8.6666666666666607</v>
      </c>
      <c r="H182" s="5">
        <f t="shared" si="54"/>
        <v>7.5</v>
      </c>
      <c r="I182">
        <f t="shared" si="46"/>
        <v>5.3924360752292619</v>
      </c>
      <c r="J182">
        <f t="shared" si="47"/>
        <v>4.0923812919182758</v>
      </c>
      <c r="K182">
        <f t="shared" si="47"/>
        <v>-3.5115213493571806</v>
      </c>
      <c r="L182">
        <f t="shared" si="48"/>
        <v>-0.65198600530154405</v>
      </c>
      <c r="M182">
        <f t="shared" si="49"/>
        <v>-31.61455487165388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2.1218713442561574</v>
      </c>
      <c r="B183">
        <f t="shared" si="41"/>
        <v>2.1218713442561574</v>
      </c>
      <c r="C183" s="9">
        <f t="shared" si="42"/>
        <v>0.82000000000000062</v>
      </c>
      <c r="D183" s="9">
        <f t="shared" si="53"/>
        <v>4.594058112571072</v>
      </c>
      <c r="E183" s="9">
        <f t="shared" si="53"/>
        <v>14.85015018717389</v>
      </c>
      <c r="F183" s="9">
        <f t="shared" si="44"/>
        <v>19.380515611026908</v>
      </c>
      <c r="G183" s="10">
        <f t="shared" si="54"/>
        <v>8.6666666666666607</v>
      </c>
      <c r="H183" s="5">
        <f t="shared" si="54"/>
        <v>7.5</v>
      </c>
      <c r="I183">
        <f t="shared" si="46"/>
        <v>5.5128638864979003</v>
      </c>
      <c r="J183">
        <f t="shared" si="47"/>
        <v>4.0885345744869968</v>
      </c>
      <c r="K183">
        <f t="shared" si="47"/>
        <v>-3.6980472230999384</v>
      </c>
      <c r="L183">
        <f t="shared" si="48"/>
        <v>-0.66592009766901827</v>
      </c>
      <c r="M183">
        <f t="shared" si="49"/>
        <v>-31.571680532443498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2.0977605806059838</v>
      </c>
      <c r="B184">
        <f t="shared" si="41"/>
        <v>2.0977605806059838</v>
      </c>
      <c r="C184" s="9">
        <f t="shared" si="42"/>
        <v>0.82500000000000062</v>
      </c>
      <c r="D184" s="9">
        <f t="shared" si="53"/>
        <v>4.6181688762212456</v>
      </c>
      <c r="E184" s="9">
        <f t="shared" si="53"/>
        <v>14.827782203457932</v>
      </c>
      <c r="F184" s="9">
        <f t="shared" si="44"/>
        <v>19.428566608655625</v>
      </c>
      <c r="G184" s="10">
        <f t="shared" si="54"/>
        <v>8.6666666666666607</v>
      </c>
      <c r="H184" s="5">
        <f t="shared" si="54"/>
        <v>7.5</v>
      </c>
      <c r="I184">
        <f t="shared" si="46"/>
        <v>5.6366609104108178</v>
      </c>
      <c r="J184">
        <f t="shared" si="47"/>
        <v>4.0846056459107496</v>
      </c>
      <c r="K184">
        <f t="shared" si="47"/>
        <v>-3.884320138241355</v>
      </c>
      <c r="L184">
        <f t="shared" si="48"/>
        <v>-0.68021972337396941</v>
      </c>
      <c r="M184">
        <f t="shared" si="49"/>
        <v>-31.527134329485229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2.0736732465193954</v>
      </c>
      <c r="B185">
        <f t="shared" si="41"/>
        <v>2.0736732465193954</v>
      </c>
      <c r="C185" s="9">
        <f t="shared" si="42"/>
        <v>0.83000000000000063</v>
      </c>
      <c r="D185" s="9">
        <f t="shared" si="53"/>
        <v>4.642256210307834</v>
      </c>
      <c r="E185" s="9">
        <f t="shared" si="53"/>
        <v>14.804315984869303</v>
      </c>
      <c r="F185" s="9">
        <f t="shared" si="44"/>
        <v>19.476107351117207</v>
      </c>
      <c r="G185" s="10">
        <f t="shared" si="54"/>
        <v>8.6666666666666607</v>
      </c>
      <c r="H185" s="5">
        <f t="shared" si="54"/>
        <v>7.5</v>
      </c>
      <c r="I185">
        <f t="shared" si="46"/>
        <v>5.7635771974349792</v>
      </c>
      <c r="J185">
        <f t="shared" si="47"/>
        <v>4.0805923495428429</v>
      </c>
      <c r="K185">
        <f t="shared" si="47"/>
        <v>-4.0703302307853182</v>
      </c>
      <c r="L185">
        <f t="shared" si="48"/>
        <v>-0.69485230609769921</v>
      </c>
      <c r="M185">
        <f t="shared" si="49"/>
        <v>-31.480895150220721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2.0496098455614806</v>
      </c>
      <c r="B186">
        <f t="shared" si="41"/>
        <v>2.0496098455614806</v>
      </c>
      <c r="C186" s="9">
        <f t="shared" si="42"/>
        <v>0.83500000000000063</v>
      </c>
      <c r="D186" s="9">
        <f t="shared" si="53"/>
        <v>4.6663196112657488</v>
      </c>
      <c r="E186" s="9">
        <f t="shared" si="53"/>
        <v>14.77975311152758</v>
      </c>
      <c r="F186" s="9">
        <f t="shared" si="44"/>
        <v>19.52313821110555</v>
      </c>
      <c r="G186" s="10">
        <f t="shared" si="54"/>
        <v>8.6666666666666607</v>
      </c>
      <c r="H186" s="5">
        <f t="shared" si="54"/>
        <v>7.5</v>
      </c>
      <c r="I186">
        <f t="shared" si="46"/>
        <v>5.8933779424039985</v>
      </c>
      <c r="J186">
        <f t="shared" si="47"/>
        <v>4.0764927209368667</v>
      </c>
      <c r="K186">
        <f t="shared" si="47"/>
        <v>-4.2560675121716205</v>
      </c>
      <c r="L186">
        <f t="shared" si="48"/>
        <v>-0.70978716567812561</v>
      </c>
      <c r="M186">
        <f t="shared" si="49"/>
        <v>-31.432945789137879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2.0255708923535716</v>
      </c>
      <c r="B187">
        <f t="shared" si="41"/>
        <v>2.0255708923535716</v>
      </c>
      <c r="C187" s="9">
        <f t="shared" si="42"/>
        <v>0.84000000000000064</v>
      </c>
      <c r="D187" s="9">
        <f t="shared" si="53"/>
        <v>4.6903585644736578</v>
      </c>
      <c r="E187" s="9">
        <f t="shared" si="53"/>
        <v>14.754095222784308</v>
      </c>
      <c r="F187" s="9">
        <f t="shared" si="44"/>
        <v>19.569659577378026</v>
      </c>
      <c r="G187" s="10">
        <f t="shared" si="54"/>
        <v>8.6666666666666607</v>
      </c>
      <c r="H187" s="5">
        <f t="shared" si="54"/>
        <v>7.5</v>
      </c>
      <c r="I187">
        <f t="shared" si="46"/>
        <v>6.0258430566145185</v>
      </c>
      <c r="J187">
        <f t="shared" si="47"/>
        <v>4.0723049766593657</v>
      </c>
      <c r="K187">
        <f t="shared" si="47"/>
        <v>-4.4415218923275344</v>
      </c>
      <c r="L187">
        <f t="shared" si="48"/>
        <v>-0.72499546342778898</v>
      </c>
      <c r="M187">
        <f t="shared" si="49"/>
        <v>-31.383272576315193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2.001556911537322</v>
      </c>
      <c r="B188">
        <f t="shared" si="41"/>
        <v>2.001556911537322</v>
      </c>
      <c r="C188" s="9">
        <f t="shared" si="42"/>
        <v>0.84500000000000064</v>
      </c>
      <c r="D188" s="9">
        <f t="shared" si="53"/>
        <v>4.7143725452899075</v>
      </c>
      <c r="E188" s="9">
        <f t="shared" si="53"/>
        <v>14.727344017760384</v>
      </c>
      <c r="F188" s="9">
        <f t="shared" si="44"/>
        <v>19.61567185769335</v>
      </c>
      <c r="G188" s="10">
        <f t="shared" si="54"/>
        <v>8.6666666666666607</v>
      </c>
      <c r="H188" s="5">
        <f t="shared" si="54"/>
        <v>7.5</v>
      </c>
      <c r="I188">
        <f t="shared" si="46"/>
        <v>6.1607666086834927</v>
      </c>
      <c r="J188">
        <f t="shared" si="47"/>
        <v>4.0680275034251414</v>
      </c>
      <c r="K188">
        <f t="shared" si="47"/>
        <v>-4.6266832005277942</v>
      </c>
      <c r="L188">
        <f t="shared" si="48"/>
        <v>-0.74045013171252838</v>
      </c>
      <c r="M188">
        <f t="shared" si="49"/>
        <v>-31.331865038439755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1.9775684368016559</v>
      </c>
      <c r="B189">
        <f t="shared" si="41"/>
        <v>1.9775684368016559</v>
      </c>
      <c r="C189" s="9">
        <f t="shared" si="42"/>
        <v>0.85000000000000064</v>
      </c>
      <c r="D189" s="9">
        <f t="shared" si="53"/>
        <v>4.7383610200255735</v>
      </c>
      <c r="E189" s="9">
        <f t="shared" si="53"/>
        <v>14.699501255766275</v>
      </c>
      <c r="F189" s="9">
        <f t="shared" si="44"/>
        <v>19.661175481506291</v>
      </c>
      <c r="G189" s="10">
        <f t="shared" si="54"/>
        <v>8.6666666666666607</v>
      </c>
      <c r="H189" s="5">
        <f t="shared" si="54"/>
        <v>7.5</v>
      </c>
      <c r="I189">
        <f t="shared" si="46"/>
        <v>6.2979561756420521</v>
      </c>
      <c r="J189">
        <f t="shared" si="47"/>
        <v>4.0636588476480373</v>
      </c>
      <c r="K189">
        <f t="shared" si="47"/>
        <v>-4.8115412042545884</v>
      </c>
      <c r="L189">
        <f t="shared" si="48"/>
        <v>-0.75612579285238801</v>
      </c>
      <c r="M189">
        <f t="shared" si="49"/>
        <v>-31.278715591463932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1.953606009969957</v>
      </c>
      <c r="B190">
        <f t="shared" si="41"/>
        <v>1.953606009969957</v>
      </c>
      <c r="C190" s="9">
        <f t="shared" si="42"/>
        <v>0.85500000000000065</v>
      </c>
      <c r="D190" s="9">
        <f t="shared" si="53"/>
        <v>4.7623234468572724</v>
      </c>
      <c r="E190" s="9">
        <f t="shared" si="53"/>
        <v>14.670568756616303</v>
      </c>
      <c r="F190" s="9">
        <f t="shared" si="44"/>
        <v>19.706170902432852</v>
      </c>
      <c r="G190" s="10">
        <f t="shared" si="54"/>
        <v>8.6666666666666607</v>
      </c>
      <c r="H190" s="5">
        <f t="shared" si="54"/>
        <v>7.5</v>
      </c>
      <c r="I190">
        <f t="shared" si="46"/>
        <v>6.4372321378725159</v>
      </c>
      <c r="J190">
        <f t="shared" si="47"/>
        <v>4.0591977054702086</v>
      </c>
      <c r="K190">
        <f t="shared" si="47"/>
        <v>-4.9960856262442253</v>
      </c>
      <c r="L190">
        <f t="shared" si="48"/>
        <v>-0.77199867143701595</v>
      </c>
      <c r="M190">
        <f t="shared" si="49"/>
        <v>-31.22381926338586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1.9296701801445595</v>
      </c>
      <c r="B191">
        <f t="shared" si="41"/>
        <v>1.9296701801445595</v>
      </c>
      <c r="C191" s="9">
        <f t="shared" si="42"/>
        <v>0.86000000000000065</v>
      </c>
      <c r="D191" s="9">
        <f t="shared" si="53"/>
        <v>4.7862592766826699</v>
      </c>
      <c r="E191" s="9">
        <f t="shared" si="53"/>
        <v>14.640548400847184</v>
      </c>
      <c r="F191" s="9">
        <f t="shared" si="44"/>
        <v>19.750658600499804</v>
      </c>
      <c r="G191" s="10">
        <f t="shared" si="54"/>
        <v>8.6666666666666607</v>
      </c>
      <c r="H191" s="5">
        <f t="shared" si="54"/>
        <v>7.5</v>
      </c>
      <c r="I191">
        <f t="shared" si="46"/>
        <v>6.5784269445456305</v>
      </c>
      <c r="J191">
        <f t="shared" si="47"/>
        <v>4.0546429133087303</v>
      </c>
      <c r="K191">
        <f t="shared" si="47"/>
        <v>-5.1803061598982021</v>
      </c>
      <c r="L191">
        <f t="shared" si="48"/>
        <v>-0.78804650329364911</v>
      </c>
      <c r="M191">
        <f t="shared" si="49"/>
        <v>-31.167173445212956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1.9057615029054276</v>
      </c>
      <c r="B192">
        <f t="shared" si="41"/>
        <v>1.9057615029054276</v>
      </c>
      <c r="C192" s="9">
        <f t="shared" si="42"/>
        <v>0.86500000000000066</v>
      </c>
      <c r="D192" s="9">
        <f t="shared" si="53"/>
        <v>4.8101679539218019</v>
      </c>
      <c r="E192" s="9">
        <f t="shared" si="53"/>
        <v>14.60944212984997</v>
      </c>
      <c r="F192" s="9">
        <f t="shared" si="44"/>
        <v>19.794639084192042</v>
      </c>
      <c r="G192" s="10">
        <f t="shared" si="54"/>
        <v>8.6666666666666607</v>
      </c>
      <c r="H192" s="5">
        <f t="shared" si="54"/>
        <v>7.5</v>
      </c>
      <c r="I192">
        <f t="shared" si="46"/>
        <v>6.7213843702423768</v>
      </c>
      <c r="J192">
        <f t="shared" si="47"/>
        <v>4.049993438939298</v>
      </c>
      <c r="K192">
        <f t="shared" si="47"/>
        <v>-5.3641924832249588</v>
      </c>
      <c r="L192">
        <f t="shared" si="48"/>
        <v>-0.80424844361311021</v>
      </c>
      <c r="M192">
        <f t="shared" si="49"/>
        <v>-31.108777667935012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1.8818805395598464</v>
      </c>
      <c r="B193">
        <f t="shared" si="41"/>
        <v>1.8818805395598464</v>
      </c>
      <c r="C193" s="9">
        <f t="shared" si="42"/>
        <v>0.87000000000000066</v>
      </c>
      <c r="D193" s="9">
        <f t="shared" si="53"/>
        <v>4.8340489172673831</v>
      </c>
      <c r="E193" s="9">
        <f t="shared" si="53"/>
        <v>14.577251945923633</v>
      </c>
      <c r="F193" s="9">
        <f t="shared" si="44"/>
        <v>19.838112892311202</v>
      </c>
      <c r="G193" s="10">
        <f t="shared" si="54"/>
        <v>8.6666666666666607</v>
      </c>
      <c r="H193" s="5">
        <f t="shared" si="54"/>
        <v>7.5</v>
      </c>
      <c r="I193">
        <f t="shared" si="46"/>
        <v>6.8659587784257727</v>
      </c>
      <c r="J193">
        <f t="shared" si="47"/>
        <v>4.0452483731219804</v>
      </c>
      <c r="K193">
        <f t="shared" si="47"/>
        <v>-5.5477342714657754</v>
      </c>
      <c r="L193">
        <f t="shared" si="48"/>
        <v>-0.82058497612471515</v>
      </c>
      <c r="M193">
        <f t="shared" si="49"/>
        <v>-31.048633403243016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1.8580278564399357</v>
      </c>
      <c r="B194">
        <f t="shared" si="41"/>
        <v>1.8580278564399357</v>
      </c>
      <c r="C194" s="9">
        <f t="shared" si="42"/>
        <v>0.87500000000000067</v>
      </c>
      <c r="D194" s="9">
        <f t="shared" si="53"/>
        <v>4.8579016003872937</v>
      </c>
      <c r="E194" s="9">
        <f t="shared" si="53"/>
        <v>14.543979912257601</v>
      </c>
      <c r="F194" s="9">
        <f t="shared" si="44"/>
        <v>19.881080595658162</v>
      </c>
      <c r="G194" s="10">
        <f t="shared" si="54"/>
        <v>8.6666666666666607</v>
      </c>
      <c r="H194" s="5">
        <f t="shared" si="54"/>
        <v>7.5</v>
      </c>
      <c r="I194">
        <f t="shared" si="46"/>
        <v>7.0120144032923193</v>
      </c>
      <c r="J194">
        <f t="shared" si="47"/>
        <v>4.0404069217628447</v>
      </c>
      <c r="K194">
        <f t="shared" si="47"/>
        <v>-5.7309212085449088</v>
      </c>
      <c r="L194">
        <f t="shared" si="48"/>
        <v>-0.83703782470554222</v>
      </c>
      <c r="M194">
        <f t="shared" si="49"/>
        <v>-30.986743885740513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1.8342040242448743</v>
      </c>
      <c r="B195">
        <f t="shared" si="41"/>
        <v>1.8342040242448743</v>
      </c>
      <c r="C195" s="9">
        <f t="shared" si="42"/>
        <v>0.88000000000000067</v>
      </c>
      <c r="D195" s="9">
        <f t="shared" si="53"/>
        <v>4.8817254325823551</v>
      </c>
      <c r="E195" s="9">
        <f t="shared" si="53"/>
        <v>14.509628152849855</v>
      </c>
      <c r="F195" s="9">
        <f t="shared" si="44"/>
        <v>19.923542798551679</v>
      </c>
      <c r="G195" s="10">
        <f t="shared" si="54"/>
        <v>8.6666666666666607</v>
      </c>
      <c r="H195" s="5">
        <f t="shared" si="54"/>
        <v>7.5</v>
      </c>
      <c r="I195">
        <f t="shared" si="46"/>
        <v>7.1594246581838101</v>
      </c>
      <c r="J195">
        <f t="shared" si="47"/>
        <v>4.0354683985970823</v>
      </c>
      <c r="K195">
        <f t="shared" si="47"/>
        <v>-5.913742997470778</v>
      </c>
      <c r="L195">
        <f t="shared" si="48"/>
        <v>-0.85358986840099238</v>
      </c>
      <c r="M195">
        <f t="shared" si="49"/>
        <v>-30.923113954473472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1.8104096174248108</v>
      </c>
      <c r="B196">
        <f t="shared" si="41"/>
        <v>1.8104096174248108</v>
      </c>
      <c r="C196" s="9">
        <f t="shared" si="42"/>
        <v>0.88500000000000068</v>
      </c>
      <c r="D196" s="9">
        <f t="shared" si="53"/>
        <v>4.9055198394024186</v>
      </c>
      <c r="E196" s="9">
        <f t="shared" si="53"/>
        <v>14.474198852366399</v>
      </c>
      <c r="F196" s="9">
        <f t="shared" si="44"/>
        <v>19.965500140194649</v>
      </c>
      <c r="G196" s="10">
        <f t="shared" si="54"/>
        <v>8.6666666666666607</v>
      </c>
      <c r="H196" s="5">
        <f t="shared" si="54"/>
        <v>7.5</v>
      </c>
      <c r="I196">
        <f t="shared" si="46"/>
        <v>7.3080714760730316</v>
      </c>
      <c r="J196">
        <f t="shared" si="47"/>
        <v>4.0304322183735168</v>
      </c>
      <c r="K196">
        <f t="shared" si="47"/>
        <v>-6.0961893698021719</v>
      </c>
      <c r="L196">
        <f t="shared" si="48"/>
        <v>-0.87022506050888282</v>
      </c>
      <c r="M196">
        <f t="shared" si="49"/>
        <v>-30.857749911727691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1.7866452136035855</v>
      </c>
      <c r="B197">
        <f t="shared" si="41"/>
        <v>1.7866452136035855</v>
      </c>
      <c r="C197" s="9">
        <f t="shared" si="42"/>
        <v>0.89000000000000068</v>
      </c>
      <c r="D197" s="9">
        <f t="shared" ref="D197:E212" si="55">D196+$C$7*(J196+J197)/2</f>
        <v>4.9292842432236439</v>
      </c>
      <c r="E197" s="9">
        <f t="shared" si="55"/>
        <v>14.437694255947353</v>
      </c>
      <c r="F197" s="9">
        <f t="shared" si="44"/>
        <v>20.006953295898711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7.4578446855469354</v>
      </c>
      <c r="J197">
        <f t="shared" si="47"/>
        <v>4.025297890516514</v>
      </c>
      <c r="K197">
        <f t="shared" si="47"/>
        <v>-6.2782500942813648</v>
      </c>
      <c r="L197">
        <f t="shared" si="48"/>
        <v>-0.88692835212546595</v>
      </c>
      <c r="M197">
        <f t="shared" si="49"/>
        <v>-30.790659397191096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1.7629113930375064</v>
      </c>
      <c r="B198">
        <f t="shared" si="41"/>
        <v>1.7629113930375064</v>
      </c>
      <c r="C198" s="9">
        <f t="shared" si="42"/>
        <v>0.89500000000000068</v>
      </c>
      <c r="D198" s="9">
        <f t="shared" si="55"/>
        <v>4.953018063789723</v>
      </c>
      <c r="E198" s="9">
        <f t="shared" si="55"/>
        <v>14.400116668964284</v>
      </c>
      <c r="F198" s="9">
        <f t="shared" si="44"/>
        <v>20.04790297817739</v>
      </c>
      <c r="G198" s="10">
        <f t="shared" si="56"/>
        <v>8.6666666666666607</v>
      </c>
      <c r="H198" s="5">
        <f t="shared" si="56"/>
        <v>7.5</v>
      </c>
      <c r="I198">
        <f t="shared" si="46"/>
        <v>7.6086414241006244</v>
      </c>
      <c r="J198">
        <f t="shared" si="47"/>
        <v>4.0200650132389741</v>
      </c>
      <c r="K198">
        <f t="shared" si="47"/>
        <v>-6.4599149847247919</v>
      </c>
      <c r="L198">
        <f t="shared" si="48"/>
        <v>-0.90368562035669187</v>
      </c>
      <c r="M198">
        <f t="shared" si="49"/>
        <v>-30.721851275738686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1.7392087381076191</v>
      </c>
      <c r="B199">
        <f t="shared" si="41"/>
        <v>1.7392087381076191</v>
      </c>
      <c r="C199" s="9">
        <f t="shared" si="42"/>
        <v>0.90000000000000069</v>
      </c>
      <c r="D199" s="9">
        <f t="shared" si="55"/>
        <v>4.9767207187196103</v>
      </c>
      <c r="E199" s="9">
        <f t="shared" si="55"/>
        <v>14.361468456732954</v>
      </c>
      <c r="F199" s="9">
        <f t="shared" si="44"/>
        <v>20.088349937717147</v>
      </c>
      <c r="G199" s="10">
        <f t="shared" si="56"/>
        <v>8.6666666666666607</v>
      </c>
      <c r="H199" s="5">
        <f t="shared" si="56"/>
        <v>7.5</v>
      </c>
      <c r="I199">
        <f t="shared" si="46"/>
        <v>7.7603655893378756</v>
      </c>
      <c r="J199">
        <f t="shared" si="47"/>
        <v>4.0147332680788699</v>
      </c>
      <c r="K199">
        <f t="shared" si="47"/>
        <v>-6.64117390725165</v>
      </c>
      <c r="L199">
        <f t="shared" si="48"/>
        <v>-0.9204836012509704</v>
      </c>
      <c r="M199">
        <f t="shared" si="49"/>
        <v>-30.651335537260682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1.715537832843034</v>
      </c>
      <c r="B200">
        <f t="shared" si="41"/>
        <v>1.715537832843034</v>
      </c>
      <c r="C200" s="9">
        <f t="shared" si="42"/>
        <v>0.90500000000000069</v>
      </c>
      <c r="D200" s="9">
        <f t="shared" si="55"/>
        <v>5.0003916239841955</v>
      </c>
      <c r="E200" s="9">
        <f t="shared" si="55"/>
        <v>14.321752044185143</v>
      </c>
      <c r="F200" s="9">
        <f t="shared" si="44"/>
        <v>20.128294964234968</v>
      </c>
      <c r="G200" s="10">
        <f t="shared" si="56"/>
        <v>8.6666666666666607</v>
      </c>
      <c r="H200" s="5">
        <f t="shared" si="56"/>
        <v>7.5</v>
      </c>
      <c r="I200">
        <f t="shared" si="46"/>
        <v>7.9129273277727119</v>
      </c>
      <c r="J200">
        <f t="shared" si="47"/>
        <v>4.0093024148314891</v>
      </c>
      <c r="K200">
        <f t="shared" si="47"/>
        <v>-6.8220167869214876</v>
      </c>
      <c r="L200">
        <f t="shared" si="48"/>
        <v>-0.93730982740128344</v>
      </c>
      <c r="M200">
        <f t="shared" si="49"/>
        <v>-30.579123207113625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1.6918992624730738</v>
      </c>
      <c r="B201">
        <f t="shared" si="41"/>
        <v>1.6918992624730738</v>
      </c>
      <c r="C201" s="9">
        <f t="shared" si="42"/>
        <v>0.9100000000000007</v>
      </c>
      <c r="D201" s="9">
        <f t="shared" si="55"/>
        <v>5.0240301943541557</v>
      </c>
      <c r="E201" s="9">
        <f t="shared" si="55"/>
        <v>14.280969915502887</v>
      </c>
      <c r="F201" s="9">
        <f t="shared" si="44"/>
        <v>20.16773888723074</v>
      </c>
      <c r="G201" s="10">
        <f t="shared" si="56"/>
        <v>8.6666666666666607</v>
      </c>
      <c r="H201" s="5">
        <f t="shared" si="56"/>
        <v>7.5</v>
      </c>
      <c r="I201">
        <f t="shared" si="46"/>
        <v>8.0662425602774555</v>
      </c>
      <c r="J201">
        <f t="shared" si="47"/>
        <v>4.0037722868498218</v>
      </c>
      <c r="K201">
        <f t="shared" si="47"/>
        <v>-7.0024336138434577</v>
      </c>
      <c r="L201">
        <f t="shared" si="48"/>
        <v>-0.95415257008679444</v>
      </c>
      <c r="M201">
        <f t="shared" si="49"/>
        <v>-30.505226265925369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1.6682936130061421</v>
      </c>
      <c r="B202">
        <f t="shared" si="41"/>
        <v>1.6682936130061421</v>
      </c>
      <c r="C202" s="9">
        <f t="shared" si="42"/>
        <v>0.9150000000000007</v>
      </c>
      <c r="D202" s="9">
        <f t="shared" si="55"/>
        <v>5.0476358438210873</v>
      </c>
      <c r="E202" s="9">
        <f t="shared" si="55"/>
        <v>14.239124613718051</v>
      </c>
      <c r="F202" s="9">
        <f t="shared" si="44"/>
        <v>20.206682576641704</v>
      </c>
      <c r="G202" s="10">
        <f t="shared" si="56"/>
        <v>8.6666666666666607</v>
      </c>
      <c r="H202" s="5">
        <f t="shared" si="56"/>
        <v>7.5</v>
      </c>
      <c r="I202">
        <f t="shared" si="46"/>
        <v>8.2202325427715941</v>
      </c>
      <c r="J202">
        <f t="shared" si="47"/>
        <v>3.9981427866863095</v>
      </c>
      <c r="K202">
        <f t="shared" si="47"/>
        <v>-7.1824144488124171</v>
      </c>
      <c r="L202">
        <f t="shared" si="48"/>
        <v>-0.97100078577050986</v>
      </c>
      <c r="M202">
        <f t="shared" si="49"/>
        <v>-30.429657577625804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1.6447214708333693</v>
      </c>
      <c r="B203">
        <f t="shared" si="41"/>
        <v>1.6447214708333693</v>
      </c>
      <c r="C203" s="9">
        <f t="shared" si="42"/>
        <v>0.92000000000000071</v>
      </c>
      <c r="D203" s="9">
        <f t="shared" si="55"/>
        <v>5.0712079859938601</v>
      </c>
      <c r="E203" s="9">
        <f t="shared" si="55"/>
        <v>14.196218740279919</v>
      </c>
      <c r="F203" s="9">
        <f t="shared" si="44"/>
        <v>20.245126943406003</v>
      </c>
      <c r="G203" s="10">
        <f t="shared" si="56"/>
        <v>8.6666666666666607</v>
      </c>
      <c r="H203" s="5">
        <f t="shared" si="56"/>
        <v>7.5</v>
      </c>
      <c r="I203">
        <f t="shared" si="46"/>
        <v>8.3748234604485621</v>
      </c>
      <c r="J203">
        <f t="shared" si="47"/>
        <v>3.9924138820502635</v>
      </c>
      <c r="K203">
        <f t="shared" si="47"/>
        <v>-7.3619494285204095</v>
      </c>
      <c r="L203">
        <f t="shared" si="48"/>
        <v>-0.98784406673462022</v>
      </c>
      <c r="M203">
        <f t="shared" si="49"/>
        <v>-30.352430824704598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1.6211834223552541</v>
      </c>
      <c r="B204">
        <f t="shared" si="41"/>
        <v>1.6211834223552541</v>
      </c>
      <c r="C204" s="9">
        <f t="shared" si="42"/>
        <v>0.92500000000000071</v>
      </c>
      <c r="D204" s="9">
        <f t="shared" si="55"/>
        <v>5.0947460344719753</v>
      </c>
      <c r="E204" s="9">
        <f t="shared" si="55"/>
        <v>14.152254954593145</v>
      </c>
      <c r="F204" s="9">
        <f t="shared" si="44"/>
        <v>20.283072939941619</v>
      </c>
      <c r="G204" s="10">
        <f t="shared" si="56"/>
        <v>8.6666666666666607</v>
      </c>
      <c r="H204" s="5">
        <f t="shared" si="56"/>
        <v>7.5</v>
      </c>
      <c r="I204">
        <f t="shared" si="46"/>
        <v>8.5299460536580369</v>
      </c>
      <c r="J204">
        <f t="shared" si="47"/>
        <v>3.9865856020565293</v>
      </c>
      <c r="K204">
        <f t="shared" si="47"/>
        <v>-7.5410287703861663</v>
      </c>
      <c r="L204">
        <f t="shared" si="48"/>
        <v>-1.0046725956144831</v>
      </c>
      <c r="M204">
        <f t="shared" si="49"/>
        <v>-30.273560449814735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1.5976800536296469</v>
      </c>
      <c r="B205">
        <f t="shared" si="41"/>
        <v>1.5976800536296469</v>
      </c>
      <c r="C205" s="9">
        <f t="shared" si="42"/>
        <v>0.93000000000000071</v>
      </c>
      <c r="D205" s="9">
        <f t="shared" si="55"/>
        <v>5.1182494031975825</v>
      </c>
      <c r="E205" s="9">
        <f t="shared" si="55"/>
        <v>14.107235973528237</v>
      </c>
      <c r="F205" s="9">
        <f t="shared" si="44"/>
        <v>20.320521560546506</v>
      </c>
      <c r="G205" s="10">
        <f t="shared" si="56"/>
        <v>8.6666666666666607</v>
      </c>
      <c r="H205" s="5">
        <f t="shared" si="56"/>
        <v>7.5</v>
      </c>
      <c r="I205">
        <f t="shared" si="46"/>
        <v>8.6855352734707676</v>
      </c>
      <c r="J205">
        <f t="shared" si="47"/>
        <v>3.980658033742404</v>
      </c>
      <c r="K205">
        <f t="shared" si="47"/>
        <v>-7.7196427770400735</v>
      </c>
      <c r="L205">
        <f t="shared" si="48"/>
        <v>-1.0214771035822816</v>
      </c>
      <c r="M205">
        <f t="shared" si="49"/>
        <v>-30.193061602946258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1.5742119500395546</v>
      </c>
      <c r="B206">
        <f t="shared" si="41"/>
        <v>1.5742119500395546</v>
      </c>
      <c r="C206" s="9">
        <f t="shared" si="42"/>
        <v>0.93500000000000072</v>
      </c>
      <c r="D206" s="9">
        <f t="shared" si="55"/>
        <v>5.1417175067876748</v>
      </c>
      <c r="E206" s="9">
        <f t="shared" si="55"/>
        <v>14.061164570906501</v>
      </c>
      <c r="F206" s="9">
        <f t="shared" si="44"/>
        <v>20.357473841725458</v>
      </c>
      <c r="G206" s="10">
        <f t="shared" si="56"/>
        <v>8.6666666666666607</v>
      </c>
      <c r="H206" s="5">
        <f t="shared" si="56"/>
        <v>7.5</v>
      </c>
      <c r="I206">
        <f t="shared" si="46"/>
        <v>8.841529964928343</v>
      </c>
      <c r="J206">
        <f t="shared" si="47"/>
        <v>3.9746313188312685</v>
      </c>
      <c r="K206">
        <f t="shared" si="47"/>
        <v>-7.8977818404974567</v>
      </c>
      <c r="L206">
        <f t="shared" si="48"/>
        <v>-1.038248831929409</v>
      </c>
      <c r="M206">
        <f t="shared" si="49"/>
        <v>-30.11095009348919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1.5507796959793696</v>
      </c>
      <c r="B207">
        <f t="shared" si="41"/>
        <v>1.5507796959793696</v>
      </c>
      <c r="C207" s="9">
        <f t="shared" si="42"/>
        <v>0.94000000000000072</v>
      </c>
      <c r="D207" s="9">
        <f t="shared" si="55"/>
        <v>5.1651497608478598</v>
      </c>
      <c r="E207" s="9">
        <f t="shared" si="55"/>
        <v>14.014043576961189</v>
      </c>
      <c r="F207" s="9">
        <f t="shared" si="44"/>
        <v>20.393930862448492</v>
      </c>
      <c r="G207" s="10">
        <f t="shared" si="56"/>
        <v>8.6666666666666607</v>
      </c>
      <c r="H207" s="5">
        <f t="shared" si="56"/>
        <v>7.5</v>
      </c>
      <c r="I207">
        <f t="shared" si="46"/>
        <v>8.9978725760035445</v>
      </c>
      <c r="J207">
        <f t="shared" si="47"/>
        <v>3.9685056507228849</v>
      </c>
      <c r="K207">
        <f t="shared" si="47"/>
        <v>-8.0754364460490429</v>
      </c>
      <c r="L207">
        <f t="shared" si="48"/>
        <v>-1.054979496800363</v>
      </c>
      <c r="M207">
        <f t="shared" si="49"/>
        <v>-30.027242346588501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1.5273838745582466</v>
      </c>
      <c r="B208">
        <f t="shared" si="41"/>
        <v>1.5273838745582466</v>
      </c>
      <c r="C208" s="9">
        <f t="shared" si="42"/>
        <v>0.94500000000000073</v>
      </c>
      <c r="D208" s="9">
        <f t="shared" si="55"/>
        <v>5.1885455822689828</v>
      </c>
      <c r="E208" s="9">
        <f t="shared" si="55"/>
        <v>13.965875877776458</v>
      </c>
      <c r="F208" s="9">
        <f t="shared" si="44"/>
        <v>20.42989374434547</v>
      </c>
      <c r="G208" s="10">
        <f t="shared" si="56"/>
        <v>8.6666666666666607</v>
      </c>
      <c r="H208" s="5">
        <f t="shared" si="56"/>
        <v>7.5</v>
      </c>
      <c r="I208">
        <f t="shared" si="46"/>
        <v>9.1545088903540588</v>
      </c>
      <c r="J208">
        <f t="shared" si="47"/>
        <v>3.9622812716917628</v>
      </c>
      <c r="K208">
        <f t="shared" si="47"/>
        <v>-8.2525971758939143</v>
      </c>
      <c r="L208">
        <f t="shared" si="48"/>
        <v>-1.071661256838728</v>
      </c>
      <c r="M208">
        <f t="shared" si="49"/>
        <v>-29.94195536326826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1.5040250673194402</v>
      </c>
      <c r="B209">
        <f t="shared" si="41"/>
        <v>1.5040250673194402</v>
      </c>
      <c r="C209" s="9">
        <f t="shared" si="42"/>
        <v>0.95000000000000073</v>
      </c>
      <c r="D209" s="9">
        <f t="shared" si="55"/>
        <v>5.2119043895077892</v>
      </c>
      <c r="E209" s="9">
        <f t="shared" si="55"/>
        <v>13.916664414705586</v>
      </c>
      <c r="F209" s="9">
        <f t="shared" si="44"/>
        <v>20.465363651841137</v>
      </c>
      <c r="G209" s="10">
        <f t="shared" si="56"/>
        <v>8.6666666666666607</v>
      </c>
      <c r="H209" s="5">
        <f t="shared" si="56"/>
        <v>7.5</v>
      </c>
      <c r="I209">
        <f t="shared" si="46"/>
        <v>9.3113877820323996</v>
      </c>
      <c r="J209">
        <f t="shared" si="47"/>
        <v>3.9559584702764141</v>
      </c>
      <c r="K209">
        <f t="shared" si="47"/>
        <v>-8.4292547125371975</v>
      </c>
      <c r="L209">
        <f t="shared" si="48"/>
        <v>-1.0882866835162963</v>
      </c>
      <c r="M209">
        <f t="shared" si="49"/>
        <v>-29.855106683867628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1.4807038539745356</v>
      </c>
      <c r="B210">
        <f t="shared" si="41"/>
        <v>1.4807038539745356</v>
      </c>
      <c r="C210" s="9">
        <f t="shared" si="42"/>
        <v>0.95500000000000074</v>
      </c>
      <c r="D210" s="9">
        <f t="shared" si="55"/>
        <v>5.2352256028526938</v>
      </c>
      <c r="E210" s="9">
        <f t="shared" si="55"/>
        <v>13.866412183769784</v>
      </c>
      <c r="F210" s="9">
        <f t="shared" si="44"/>
        <v>20.500341792234394</v>
      </c>
      <c r="G210" s="10">
        <f t="shared" si="56"/>
        <v>8.6666666666666607</v>
      </c>
      <c r="H210" s="5">
        <f t="shared" si="56"/>
        <v>7.5</v>
      </c>
      <c r="I210">
        <f t="shared" si="46"/>
        <v>9.468460990409703</v>
      </c>
      <c r="J210">
        <f t="shared" si="47"/>
        <v>3.949537578843668</v>
      </c>
      <c r="K210">
        <f t="shared" si="47"/>
        <v>-8.6053998419720159</v>
      </c>
      <c r="L210">
        <f t="shared" si="48"/>
        <v>-1.1048487339285922</v>
      </c>
      <c r="M210">
        <f t="shared" si="49"/>
        <v>-29.766714354388871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1.4574208121515717</v>
      </c>
      <c r="B211">
        <f t="shared" si="41"/>
        <v>1.4574208121515717</v>
      </c>
      <c r="C211" s="9">
        <f t="shared" si="42"/>
        <v>0.96000000000000074</v>
      </c>
      <c r="D211" s="9">
        <f t="shared" si="55"/>
        <v>5.2585086446756577</v>
      </c>
      <c r="E211" s="9">
        <f t="shared" si="55"/>
        <v>13.81512223503881</v>
      </c>
      <c r="F211" s="9">
        <f t="shared" si="44"/>
        <v>20.53482941572554</v>
      </c>
      <c r="G211" s="10">
        <f t="shared" si="56"/>
        <v>8.6666666666666607</v>
      </c>
      <c r="H211" s="5">
        <f t="shared" si="56"/>
        <v>7.5</v>
      </c>
      <c r="I211">
        <f t="shared" si="46"/>
        <v>9.6256829136743498</v>
      </c>
      <c r="J211">
        <f t="shared" si="47"/>
        <v>3.9430189713134891</v>
      </c>
      <c r="K211">
        <f t="shared" si="47"/>
        <v>-8.7810234566629095</v>
      </c>
      <c r="L211">
        <f t="shared" si="48"/>
        <v>-1.1213407258532186</v>
      </c>
      <c r="M211">
        <f t="shared" si="49"/>
        <v>-29.67679689540817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1.434176517156156</v>
      </c>
      <c r="B212">
        <f t="shared" si="41"/>
        <v>1.434176517156156</v>
      </c>
      <c r="C212" s="9">
        <f t="shared" si="42"/>
        <v>0.96500000000000075</v>
      </c>
      <c r="D212" s="9">
        <f t="shared" si="55"/>
        <v>5.2817529396710734</v>
      </c>
      <c r="E212" s="9">
        <f t="shared" si="55"/>
        <v>13.762797671994534</v>
      </c>
      <c r="F212" s="9">
        <f t="shared" si="44"/>
        <v>20.568827815394712</v>
      </c>
      <c r="G212" s="10">
        <f t="shared" si="56"/>
        <v>8.6666666666666607</v>
      </c>
      <c r="H212" s="5">
        <f t="shared" si="56"/>
        <v>7.5</v>
      </c>
      <c r="I212">
        <f t="shared" si="46"/>
        <v>9.7830104193734755</v>
      </c>
      <c r="J212">
        <f t="shared" si="47"/>
        <v>3.9364030610309553</v>
      </c>
      <c r="K212">
        <f t="shared" si="47"/>
        <v>-8.9561165583458173</v>
      </c>
      <c r="L212">
        <f t="shared" si="48"/>
        <v>-1.1377563148810133</v>
      </c>
      <c r="M212">
        <f t="shared" si="49"/>
        <v>-29.585373273244127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1.4109715417447335</v>
      </c>
      <c r="B213">
        <f t="shared" ref="B213:B276" si="60">ABS(D213-$D$11)</f>
        <v>1.4109715417447335</v>
      </c>
      <c r="C213" s="9">
        <f t="shared" ref="C213:C276" si="61">C212+_dt</f>
        <v>0.97000000000000075</v>
      </c>
      <c r="D213" s="9">
        <f t="shared" ref="D213:E228" si="62">D212+$C$7*(J212+J213)/2</f>
        <v>5.3049579150824959</v>
      </c>
      <c r="E213" s="9">
        <f t="shared" si="62"/>
        <v>13.709441650878473</v>
      </c>
      <c r="F213" s="9">
        <f t="shared" ref="F213:F276" si="63">$O$1*D213^2+$O$2*D213+$O$3</f>
        <v>20.602338327134568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9.9404026705730342</v>
      </c>
      <c r="J213">
        <f t="shared" ref="J213:K276" si="66">J212+L212*$C$7</f>
        <v>3.9296902987731572</v>
      </c>
      <c r="K213">
        <f t="shared" si="66"/>
        <v>-9.1306702606579577</v>
      </c>
      <c r="L213">
        <f t="shared" ref="L213:L276" si="67">-$C$15*I213*J213</f>
        <v>-1.1540894734435505</v>
      </c>
      <c r="M213">
        <f t="shared" ref="M213:M276" si="68">-$C$6-$C$15*I213*K213</f>
        <v>-29.492462873117695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1.3878064559092573</v>
      </c>
      <c r="B214">
        <f t="shared" si="60"/>
        <v>1.3878064559092573</v>
      </c>
      <c r="C214" s="9">
        <f t="shared" si="61"/>
        <v>0.97500000000000075</v>
      </c>
      <c r="D214" s="9">
        <f t="shared" si="62"/>
        <v>5.3281230009179721</v>
      </c>
      <c r="E214" s="9">
        <f t="shared" si="62"/>
        <v>13.655057380024285</v>
      </c>
      <c r="F214" s="9">
        <f t="shared" si="63"/>
        <v>20.635362329540204</v>
      </c>
      <c r="G214" s="10">
        <f t="shared" si="64"/>
        <v>8.6666666666666607</v>
      </c>
      <c r="H214" s="5">
        <f t="shared" si="64"/>
        <v>7.5</v>
      </c>
      <c r="I214">
        <f t="shared" si="65"/>
        <v>10.09782096631767</v>
      </c>
      <c r="J214">
        <f t="shared" si="66"/>
        <v>3.9228811708798403</v>
      </c>
      <c r="K214">
        <f t="shared" si="66"/>
        <v>-9.3046757916093519</v>
      </c>
      <c r="L214">
        <f t="shared" si="67"/>
        <v>-1.1703344715738047</v>
      </c>
      <c r="M214">
        <f t="shared" si="68"/>
        <v>-29.398085474071003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1.3646818266725438</v>
      </c>
      <c r="B215">
        <f t="shared" si="60"/>
        <v>1.3646818266725438</v>
      </c>
      <c r="C215" s="9">
        <f t="shared" si="61"/>
        <v>0.98000000000000076</v>
      </c>
      <c r="D215" s="9">
        <f t="shared" si="62"/>
        <v>5.3512476301546856</v>
      </c>
      <c r="E215" s="9">
        <f t="shared" si="62"/>
        <v>13.599648119176114</v>
      </c>
      <c r="F215" s="9">
        <f t="shared" si="63"/>
        <v>20.667901243758742</v>
      </c>
      <c r="G215" s="10">
        <f t="shared" si="64"/>
        <v>8.6666666666666607</v>
      </c>
      <c r="H215" s="5">
        <f t="shared" si="64"/>
        <v>7.5</v>
      </c>
      <c r="I215">
        <f t="shared" si="65"/>
        <v>10.255228595173675</v>
      </c>
      <c r="J215">
        <f t="shared" si="66"/>
        <v>3.9159761974975549</v>
      </c>
      <c r="K215">
        <f t="shared" si="66"/>
        <v>-9.4781244959063713</v>
      </c>
      <c r="L215">
        <f t="shared" si="67"/>
        <v>-1.1864858592495504</v>
      </c>
      <c r="M215">
        <f t="shared" si="68"/>
        <v>-29.302261225442059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1.3415982178936883</v>
      </c>
      <c r="B216">
        <f t="shared" si="60"/>
        <v>1.3415982178936883</v>
      </c>
      <c r="C216" s="9">
        <f t="shared" si="61"/>
        <v>0.98500000000000076</v>
      </c>
      <c r="D216" s="9">
        <f t="shared" si="62"/>
        <v>5.3743312389335411</v>
      </c>
      <c r="E216" s="9">
        <f t="shared" si="62"/>
        <v>13.543217178793638</v>
      </c>
      <c r="F216" s="9">
        <f t="shared" si="63"/>
        <v>20.699956533301286</v>
      </c>
      <c r="G216" s="10">
        <f t="shared" si="64"/>
        <v>8.6666666666666607</v>
      </c>
      <c r="H216" s="5">
        <f t="shared" si="64"/>
        <v>7.5</v>
      </c>
      <c r="I216">
        <f t="shared" si="65"/>
        <v>10.41259070073553</v>
      </c>
      <c r="J216">
        <f t="shared" si="66"/>
        <v>3.9089759309279826</v>
      </c>
      <c r="K216">
        <f t="shared" si="66"/>
        <v>-9.6510078371364791</v>
      </c>
      <c r="L216">
        <f t="shared" si="67"/>
        <v>-1.2025384501812533</v>
      </c>
      <c r="M216">
        <f t="shared" si="68"/>
        <v>-29.205010624718259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1.3185561900829388</v>
      </c>
      <c r="B217">
        <f t="shared" si="60"/>
        <v>1.3185561900829388</v>
      </c>
      <c r="C217" s="9">
        <f t="shared" si="61"/>
        <v>0.99000000000000077</v>
      </c>
      <c r="D217" s="9">
        <f t="shared" si="62"/>
        <v>5.3973732667442906</v>
      </c>
      <c r="E217" s="9">
        <f t="shared" si="62"/>
        <v>13.48576791934461</v>
      </c>
      <c r="F217" s="9">
        <f t="shared" si="63"/>
        <v>20.73152970381927</v>
      </c>
      <c r="G217" s="10">
        <f t="shared" si="64"/>
        <v>8.6666666666666607</v>
      </c>
      <c r="H217" s="5">
        <f t="shared" si="64"/>
        <v>7.5</v>
      </c>
      <c r="I217">
        <f t="shared" si="65"/>
        <v>10.569874158068346</v>
      </c>
      <c r="J217">
        <f t="shared" si="66"/>
        <v>3.9018809540719133</v>
      </c>
      <c r="K217">
        <f t="shared" si="66"/>
        <v>-9.8233173998223169</v>
      </c>
      <c r="L217">
        <f t="shared" si="67"/>
        <v>-1.2184873069176398</v>
      </c>
      <c r="M217">
        <f t="shared" si="68"/>
        <v>-29.106354496613868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1.2955563002254911</v>
      </c>
      <c r="B218">
        <f t="shared" si="60"/>
        <v>1.2955563002254911</v>
      </c>
      <c r="C218" s="9">
        <f t="shared" si="61"/>
        <v>0.99500000000000077</v>
      </c>
      <c r="D218" s="9">
        <f t="shared" si="62"/>
        <v>5.4203731566017384</v>
      </c>
      <c r="E218" s="9">
        <f t="shared" si="62"/>
        <v>13.427303750585645</v>
      </c>
      <c r="F218" s="9">
        <f t="shared" si="63"/>
        <v>20.762622302847554</v>
      </c>
      <c r="G218" s="10">
        <f t="shared" si="64"/>
        <v>8.6666666666666607</v>
      </c>
      <c r="H218" s="5">
        <f t="shared" si="64"/>
        <v>7.5</v>
      </c>
      <c r="I218">
        <f t="shared" si="65"/>
        <v>10.727047460144568</v>
      </c>
      <c r="J218">
        <f t="shared" si="66"/>
        <v>3.8946918789610994</v>
      </c>
      <c r="K218">
        <f t="shared" si="66"/>
        <v>-9.9950448913523395</v>
      </c>
      <c r="L218">
        <f t="shared" si="67"/>
        <v>-1.234327727152881</v>
      </c>
      <c r="M218">
        <f t="shared" si="68"/>
        <v>-29.006313973236605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1.2725991016137117</v>
      </c>
      <c r="B219">
        <f t="shared" si="60"/>
        <v>1.2725991016137117</v>
      </c>
      <c r="C219" s="9">
        <f t="shared" si="61"/>
        <v>1.0000000000000007</v>
      </c>
      <c r="D219" s="9">
        <f t="shared" si="62"/>
        <v>5.4433303552135177</v>
      </c>
      <c r="E219" s="9">
        <f t="shared" si="62"/>
        <v>13.367828130831963</v>
      </c>
      <c r="F219" s="9">
        <f t="shared" si="63"/>
        <v>20.793235919516107</v>
      </c>
      <c r="G219" s="10">
        <f t="shared" si="64"/>
        <v>8.6666666666666607</v>
      </c>
      <c r="H219" s="5">
        <f t="shared" si="64"/>
        <v>7.5</v>
      </c>
      <c r="I219">
        <f t="shared" si="65"/>
        <v>10.884080613413419</v>
      </c>
      <c r="J219">
        <f t="shared" si="66"/>
        <v>3.8874093453708976</v>
      </c>
      <c r="K219">
        <f t="shared" si="66"/>
        <v>-10.166182143794435</v>
      </c>
      <c r="L219">
        <f t="shared" si="67"/>
        <v>-1.250055231129277</v>
      </c>
      <c r="M219">
        <f t="shared" si="68"/>
        <v>-28.904910475225297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1.2496851436873211</v>
      </c>
      <c r="B220">
        <f t="shared" si="60"/>
        <v>1.2496851436873211</v>
      </c>
      <c r="C220" s="9">
        <f t="shared" si="61"/>
        <v>1.0050000000000006</v>
      </c>
      <c r="D220" s="9">
        <f t="shared" si="62"/>
        <v>5.4662443131399083</v>
      </c>
      <c r="E220" s="9">
        <f t="shared" si="62"/>
        <v>13.307344566216754</v>
      </c>
      <c r="F220" s="9">
        <f t="shared" si="63"/>
        <v>20.823372184232195</v>
      </c>
      <c r="G220" s="10">
        <f t="shared" si="64"/>
        <v>8.6666666666666607</v>
      </c>
      <c r="H220" s="5">
        <f t="shared" si="64"/>
        <v>7.5</v>
      </c>
      <c r="I220">
        <f t="shared" si="65"/>
        <v>11.040945041715789</v>
      </c>
      <c r="J220">
        <f t="shared" si="66"/>
        <v>3.8800340195072347</v>
      </c>
      <c r="K220">
        <f t="shared" si="66"/>
        <v>-10.336721115598264</v>
      </c>
      <c r="L220">
        <f t="shared" si="67"/>
        <v>-1.2656655500385798</v>
      </c>
      <c r="M220">
        <f t="shared" si="68"/>
        <v>-28.802165693755796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1.2268149718811268</v>
      </c>
      <c r="B221">
        <f t="shared" si="60"/>
        <v>1.2268149718811268</v>
      </c>
      <c r="C221" s="9">
        <f t="shared" si="61"/>
        <v>1.0100000000000005</v>
      </c>
      <c r="D221" s="9">
        <f t="shared" si="62"/>
        <v>5.4891144849461027</v>
      </c>
      <c r="E221" s="9">
        <f t="shared" si="62"/>
        <v>13.245856609940825</v>
      </c>
      <c r="F221" s="9">
        <f t="shared" si="63"/>
        <v>20.853032768334803</v>
      </c>
      <c r="G221" s="10">
        <f t="shared" si="64"/>
        <v>8.6666666666666607</v>
      </c>
      <c r="H221" s="5">
        <f t="shared" si="64"/>
        <v>7.5</v>
      </c>
      <c r="I221">
        <f t="shared" si="65"/>
        <v>11.197613497825811</v>
      </c>
      <c r="J221">
        <f t="shared" si="66"/>
        <v>3.872566592762007</v>
      </c>
      <c r="K221">
        <f t="shared" si="66"/>
        <v>-10.506653893191423</v>
      </c>
      <c r="L221">
        <f t="shared" si="67"/>
        <v>-1.2811546153335873</v>
      </c>
      <c r="M221">
        <f t="shared" si="68"/>
        <v>-28.698101573325214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1.203989127479911</v>
      </c>
      <c r="B222">
        <f t="shared" si="60"/>
        <v>1.203989127479911</v>
      </c>
      <c r="C222" s="9">
        <f t="shared" si="61"/>
        <v>1.0150000000000003</v>
      </c>
      <c r="D222" s="9">
        <f t="shared" si="62"/>
        <v>5.5119403293473184</v>
      </c>
      <c r="E222" s="9">
        <f t="shared" si="62"/>
        <v>13.183367861513112</v>
      </c>
      <c r="F222" s="9">
        <f t="shared" si="63"/>
        <v>20.882219383722898</v>
      </c>
      <c r="G222" s="10">
        <f t="shared" si="64"/>
        <v>8.6666666666666607</v>
      </c>
      <c r="H222" s="5">
        <f t="shared" si="64"/>
        <v>7.5</v>
      </c>
      <c r="I222">
        <f t="shared" si="65"/>
        <v>11.354059981963315</v>
      </c>
      <c r="J222">
        <f t="shared" si="66"/>
        <v>3.8650077805315388</v>
      </c>
      <c r="K222">
        <f t="shared" si="66"/>
        <v>-10.675972692474042</v>
      </c>
      <c r="L222">
        <f t="shared" si="67"/>
        <v>-1.2965185488694748</v>
      </c>
      <c r="M222">
        <f t="shared" si="68"/>
        <v>-28.592740295236091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1.1812081474801177</v>
      </c>
      <c r="B223">
        <f t="shared" si="60"/>
        <v>1.1812081474801177</v>
      </c>
      <c r="C223" s="9">
        <f t="shared" si="61"/>
        <v>1.0200000000000002</v>
      </c>
      <c r="D223" s="9">
        <f t="shared" si="62"/>
        <v>5.5347213093471117</v>
      </c>
      <c r="E223" s="9">
        <f t="shared" si="62"/>
        <v>13.119881965982676</v>
      </c>
      <c r="F223" s="9">
        <f t="shared" si="63"/>
        <v>20.910933782459125</v>
      </c>
      <c r="G223" s="10">
        <f t="shared" si="64"/>
        <v>8.6666666666666607</v>
      </c>
      <c r="H223" s="5">
        <f t="shared" si="64"/>
        <v>7.5</v>
      </c>
      <c r="I223">
        <f t="shared" si="65"/>
        <v>11.510259666679243</v>
      </c>
      <c r="J223">
        <f t="shared" si="66"/>
        <v>3.857358321093209</v>
      </c>
      <c r="K223">
        <f t="shared" si="66"/>
        <v>-10.844669860215935</v>
      </c>
      <c r="L223">
        <f t="shared" si="67"/>
        <v>-1.3117536538015035</v>
      </c>
      <c r="M223">
        <f t="shared" si="68"/>
        <v>-28.486104261712025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1.1584725644580125</v>
      </c>
      <c r="B224">
        <f t="shared" si="60"/>
        <v>1.1584725644580125</v>
      </c>
      <c r="C224" s="9">
        <f t="shared" si="61"/>
        <v>1.0250000000000001</v>
      </c>
      <c r="D224" s="9">
        <f t="shared" si="62"/>
        <v>5.5574568923692169</v>
      </c>
      <c r="E224" s="9">
        <f t="shared" si="62"/>
        <v>13.055402613162727</v>
      </c>
      <c r="F224" s="9">
        <f t="shared" si="63"/>
        <v>20.939177756350315</v>
      </c>
      <c r="G224" s="10">
        <f t="shared" si="64"/>
        <v>8.6666666666666607</v>
      </c>
      <c r="H224" s="5">
        <f t="shared" si="64"/>
        <v>7.5</v>
      </c>
      <c r="I224">
        <f t="shared" si="65"/>
        <v>11.666188827568984</v>
      </c>
      <c r="J224">
        <f t="shared" si="66"/>
        <v>3.8496189745357801</v>
      </c>
      <c r="K224">
        <f t="shared" si="66"/>
        <v>-11.012737875360036</v>
      </c>
      <c r="L224">
        <f t="shared" si="67"/>
        <v>-1.3268564061723016</v>
      </c>
      <c r="M224">
        <f t="shared" si="68"/>
        <v>-28.378216080584991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1.1357829064440006</v>
      </c>
      <c r="B225">
        <f t="shared" si="60"/>
        <v>1.1357829064440006</v>
      </c>
      <c r="C225" s="9">
        <f t="shared" si="61"/>
        <v>1.03</v>
      </c>
      <c r="D225" s="9">
        <f t="shared" si="62"/>
        <v>5.5801465503832288</v>
      </c>
      <c r="E225" s="9">
        <f t="shared" si="62"/>
        <v>12.98993353684722</v>
      </c>
      <c r="F225" s="9">
        <f t="shared" si="63"/>
        <v>20.96695313650617</v>
      </c>
      <c r="G225" s="10">
        <f t="shared" si="64"/>
        <v>8.6666666666666607</v>
      </c>
      <c r="H225" s="5">
        <f t="shared" si="64"/>
        <v>7.5</v>
      </c>
      <c r="I225">
        <f t="shared" si="65"/>
        <v>11.821824779316914</v>
      </c>
      <c r="J225">
        <f t="shared" si="66"/>
        <v>3.8417905217393633</v>
      </c>
      <c r="K225">
        <f t="shared" si="66"/>
        <v>-11.180169350235488</v>
      </c>
      <c r="L225">
        <f t="shared" si="67"/>
        <v>-1.3418234471279111</v>
      </c>
      <c r="M225">
        <f t="shared" si="68"/>
        <v>-28.269098550502239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1.1131396968028353</v>
      </c>
      <c r="B226">
        <f t="shared" si="60"/>
        <v>1.1131396968028353</v>
      </c>
      <c r="C226" s="9">
        <f t="shared" si="61"/>
        <v>1.0349999999999999</v>
      </c>
      <c r="D226" s="9">
        <f t="shared" si="62"/>
        <v>5.6027897600243941</v>
      </c>
      <c r="E226" s="9">
        <f t="shared" si="62"/>
        <v>12.923478514020559</v>
      </c>
      <c r="F226" s="9">
        <f t="shared" si="63"/>
        <v>20.994261792877481</v>
      </c>
      <c r="G226" s="10">
        <f t="shared" si="64"/>
        <v>8.6666666666666607</v>
      </c>
      <c r="H226" s="5">
        <f t="shared" si="64"/>
        <v>7.5</v>
      </c>
      <c r="I226">
        <f t="shared" si="65"/>
        <v>11.977145816619561</v>
      </c>
      <c r="J226">
        <f t="shared" si="66"/>
        <v>3.8338737634013085</v>
      </c>
      <c r="K226">
        <f t="shared" si="66"/>
        <v>-11.346957031683452</v>
      </c>
      <c r="L226">
        <f t="shared" si="67"/>
        <v>-1.3566515757072555</v>
      </c>
      <c r="M226">
        <f t="shared" si="68"/>
        <v>-28.158774646607338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1.0905434541194428</v>
      </c>
      <c r="B227">
        <f t="shared" si="60"/>
        <v>1.0905434541194428</v>
      </c>
      <c r="C227" s="9">
        <f t="shared" si="61"/>
        <v>1.0399999999999998</v>
      </c>
      <c r="D227" s="9">
        <f t="shared" si="62"/>
        <v>5.6253860027077867</v>
      </c>
      <c r="E227" s="9">
        <f t="shared" si="62"/>
        <v>12.856041364060902</v>
      </c>
      <c r="F227" s="9">
        <f t="shared" si="63"/>
        <v>21.021105633774962</v>
      </c>
      <c r="G227" s="10">
        <f t="shared" si="64"/>
        <v>8.6666666666666607</v>
      </c>
      <c r="H227" s="5">
        <f t="shared" si="64"/>
        <v>7.5</v>
      </c>
      <c r="I227">
        <f t="shared" si="65"/>
        <v>12.13213115957503</v>
      </c>
      <c r="J227">
        <f t="shared" si="66"/>
        <v>3.8258695191046357</v>
      </c>
      <c r="K227">
        <f t="shared" si="66"/>
        <v>-11.513093802098435</v>
      </c>
      <c r="L227">
        <f t="shared" si="67"/>
        <v>-1.3713377421546651</v>
      </c>
      <c r="M227">
        <f t="shared" si="68"/>
        <v>-28.047267506655725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1.067994692090128</v>
      </c>
      <c r="B228">
        <f t="shared" si="60"/>
        <v>1.067994692090128</v>
      </c>
      <c r="C228" s="9">
        <f t="shared" si="61"/>
        <v>1.0449999999999997</v>
      </c>
      <c r="D228" s="9">
        <f t="shared" si="62"/>
        <v>5.6479347647371014</v>
      </c>
      <c r="E228" s="9">
        <f t="shared" si="62"/>
        <v>12.787625947937567</v>
      </c>
      <c r="F228" s="9">
        <f t="shared" si="63"/>
        <v>21.047486605370032</v>
      </c>
      <c r="G228" s="10">
        <f t="shared" si="64"/>
        <v>8.6666666666666607</v>
      </c>
      <c r="H228" s="5">
        <f t="shared" si="64"/>
        <v>7.5</v>
      </c>
      <c r="I228">
        <f t="shared" si="65"/>
        <v>12.286760903162911</v>
      </c>
      <c r="J228">
        <f t="shared" si="66"/>
        <v>3.8177786264259232</v>
      </c>
      <c r="K228">
        <f t="shared" si="66"/>
        <v>-11.678572680387704</v>
      </c>
      <c r="L228">
        <f t="shared" si="67"/>
        <v>-1.3858790417096296</v>
      </c>
      <c r="M228">
        <f t="shared" si="68"/>
        <v>-27.934600417530255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1.0454939194189361</v>
      </c>
      <c r="B229">
        <f t="shared" si="60"/>
        <v>1.0454939194189361</v>
      </c>
      <c r="C229" s="9">
        <f t="shared" si="61"/>
        <v>1.0499999999999996</v>
      </c>
      <c r="D229" s="9">
        <f t="shared" ref="D229:E244" si="70">D228+$C$7*(J228+J229)/2</f>
        <v>5.6704355374082933</v>
      </c>
      <c r="E229" s="9">
        <f t="shared" si="70"/>
        <v>12.718236167403012</v>
      </c>
      <c r="F229" s="9">
        <f t="shared" si="63"/>
        <v>21.073406691178445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12.441015970472183</v>
      </c>
      <c r="J229">
        <f t="shared" si="66"/>
        <v>3.8096019400798364</v>
      </c>
      <c r="K229">
        <f t="shared" si="66"/>
        <v>-11.843386822851134</v>
      </c>
      <c r="L229">
        <f t="shared" si="67"/>
        <v>-1.4002727088320637</v>
      </c>
      <c r="M229">
        <f t="shared" si="68"/>
        <v>-27.820796802126736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1.0230416397189623</v>
      </c>
      <c r="B230">
        <f t="shared" si="60"/>
        <v>1.0230416397189623</v>
      </c>
      <c r="C230" s="9">
        <f t="shared" si="61"/>
        <v>1.0549999999999995</v>
      </c>
      <c r="D230" s="9">
        <f t="shared" si="70"/>
        <v>5.6928878171082671</v>
      </c>
      <c r="E230" s="9">
        <f t="shared" si="70"/>
        <v>12.64787596417985</v>
      </c>
      <c r="F230" s="9">
        <f t="shared" si="63"/>
        <v>21.098867911527961</v>
      </c>
      <c r="G230" s="10">
        <f t="shared" si="71"/>
        <v>8.6666666666666607</v>
      </c>
      <c r="H230" s="5">
        <f t="shared" si="71"/>
        <v>7.5</v>
      </c>
      <c r="I230">
        <f t="shared" si="65"/>
        <v>12.59487806936494</v>
      </c>
      <c r="J230">
        <f t="shared" si="66"/>
        <v>3.8013403310977272</v>
      </c>
      <c r="K230">
        <f t="shared" si="66"/>
        <v>-12.007529523983681</v>
      </c>
      <c r="L230">
        <f t="shared" si="67"/>
        <v>-1.4145161118251288</v>
      </c>
      <c r="M230">
        <f t="shared" si="68"/>
        <v>-27.705880206583327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1.0006383514184121</v>
      </c>
      <c r="B231">
        <f t="shared" si="60"/>
        <v>1.0006383514184121</v>
      </c>
      <c r="C231" s="9">
        <f t="shared" si="61"/>
        <v>1.0599999999999994</v>
      </c>
      <c r="D231" s="9">
        <f t="shared" si="70"/>
        <v>5.7152911054088174</v>
      </c>
      <c r="E231" s="9">
        <f t="shared" si="70"/>
        <v>12.57654931914335</v>
      </c>
      <c r="F231" s="9">
        <f t="shared" si="63"/>
        <v>21.123872323010922</v>
      </c>
      <c r="G231" s="10">
        <f t="shared" si="71"/>
        <v>8.6666666666666607</v>
      </c>
      <c r="H231" s="5">
        <f t="shared" si="71"/>
        <v>7.5</v>
      </c>
      <c r="I231">
        <f t="shared" si="65"/>
        <v>12.748329652291293</v>
      </c>
      <c r="J231">
        <f t="shared" si="66"/>
        <v>3.7929946860379591</v>
      </c>
      <c r="K231">
        <f t="shared" si="66"/>
        <v>-12.170994217202523</v>
      </c>
      <c r="L231">
        <f t="shared" si="67"/>
        <v>-1.4286067478210567</v>
      </c>
      <c r="M231">
        <f t="shared" si="68"/>
        <v>-27.589874287831108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0.97828454767123407</v>
      </c>
      <c r="B232">
        <f t="shared" si="60"/>
        <v>0.97828454767123407</v>
      </c>
      <c r="C232" s="9">
        <f t="shared" si="61"/>
        <v>1.0649999999999993</v>
      </c>
      <c r="D232" s="9">
        <f t="shared" si="70"/>
        <v>5.7376449091559953</v>
      </c>
      <c r="E232" s="9">
        <f t="shared" si="70"/>
        <v>12.504260251499876</v>
      </c>
      <c r="F232" s="9">
        <f t="shared" si="63"/>
        <v>21.148422017922815</v>
      </c>
      <c r="G232" s="10">
        <f t="shared" si="71"/>
        <v>8.6666666666666607</v>
      </c>
      <c r="H232" s="5">
        <f t="shared" si="71"/>
        <v>7.5</v>
      </c>
      <c r="I232">
        <f t="shared" si="65"/>
        <v>12.901353878995803</v>
      </c>
      <c r="J232">
        <f t="shared" si="66"/>
        <v>3.784565906225815</v>
      </c>
      <c r="K232">
        <f t="shared" si="66"/>
        <v>-12.333774475500727</v>
      </c>
      <c r="L232">
        <f t="shared" si="67"/>
        <v>-1.4425422380985073</v>
      </c>
      <c r="M232">
        <f t="shared" si="68"/>
        <v>-27.472802801446189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0.95598071627215564</v>
      </c>
      <c r="B233">
        <f t="shared" si="60"/>
        <v>0.95598071627215564</v>
      </c>
      <c r="C233" s="9">
        <f t="shared" si="61"/>
        <v>1.0699999999999992</v>
      </c>
      <c r="D233" s="9">
        <f t="shared" si="70"/>
        <v>5.7599487405550738</v>
      </c>
      <c r="E233" s="9">
        <f t="shared" si="70"/>
        <v>12.431012817961662</v>
      </c>
      <c r="F233" s="9">
        <f t="shared" si="63"/>
        <v>21.172519123687586</v>
      </c>
      <c r="G233" s="10">
        <f t="shared" si="71"/>
        <v>8.6666666666666607</v>
      </c>
      <c r="H233" s="5">
        <f t="shared" si="71"/>
        <v>7.5</v>
      </c>
      <c r="I233">
        <f t="shared" si="65"/>
        <v>13.053934581878584</v>
      </c>
      <c r="J233">
        <f t="shared" si="66"/>
        <v>3.7760549070210336</v>
      </c>
      <c r="K233">
        <f t="shared" si="66"/>
        <v>-12.495864012029259</v>
      </c>
      <c r="L233">
        <f t="shared" si="67"/>
        <v>-1.4563203237028295</v>
      </c>
      <c r="M233">
        <f t="shared" si="68"/>
        <v>-27.3546895897863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0.93372733957596576</v>
      </c>
      <c r="B234">
        <f t="shared" si="60"/>
        <v>0.93372733957596576</v>
      </c>
      <c r="C234" s="9">
        <f t="shared" si="61"/>
        <v>1.0749999999999991</v>
      </c>
      <c r="D234" s="9">
        <f t="shared" si="70"/>
        <v>5.7822021172512637</v>
      </c>
      <c r="E234" s="9">
        <f t="shared" si="70"/>
        <v>12.356811111918379</v>
      </c>
      <c r="F234" s="9">
        <f t="shared" si="63"/>
        <v>21.196165802270642</v>
      </c>
      <c r="G234" s="10">
        <f t="shared" si="71"/>
        <v>8.6666666666666607</v>
      </c>
      <c r="H234" s="5">
        <f t="shared" si="71"/>
        <v>7.5</v>
      </c>
      <c r="I234">
        <f t="shared" si="65"/>
        <v>13.206056233794833</v>
      </c>
      <c r="J234">
        <f t="shared" si="66"/>
        <v>3.7674626171111871</v>
      </c>
      <c r="K234">
        <f t="shared" si="66"/>
        <v>-12.657256680608997</v>
      </c>
      <c r="L234">
        <f t="shared" si="67"/>
        <v>-1.469938861343119</v>
      </c>
      <c r="M234">
        <f t="shared" si="68"/>
        <v>-27.235558570397121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0.91152489442089113</v>
      </c>
      <c r="B235">
        <f t="shared" si="60"/>
        <v>0.91152489442089113</v>
      </c>
      <c r="C235" s="9">
        <f t="shared" si="61"/>
        <v>1.079999999999999</v>
      </c>
      <c r="D235" s="9">
        <f t="shared" si="70"/>
        <v>5.8044045624063383</v>
      </c>
      <c r="E235" s="9">
        <f t="shared" si="70"/>
        <v>12.281659262605869</v>
      </c>
      <c r="F235" s="9">
        <f t="shared" si="63"/>
        <v>21.219364249580373</v>
      </c>
      <c r="G235" s="10">
        <f t="shared" si="71"/>
        <v>8.6666666666666607</v>
      </c>
      <c r="H235" s="5">
        <f t="shared" si="71"/>
        <v>7.5</v>
      </c>
      <c r="I235">
        <f t="shared" si="65"/>
        <v>13.35770391809535</v>
      </c>
      <c r="J235">
        <f t="shared" si="66"/>
        <v>3.7587899778292626</v>
      </c>
      <c r="K235">
        <f t="shared" si="66"/>
        <v>-12.81794647617434</v>
      </c>
      <c r="L235">
        <f t="shared" si="67"/>
        <v>-1.4833958195423149</v>
      </c>
      <c r="M235">
        <f t="shared" si="68"/>
        <v>-27.115433724675679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0.88937385205593777</v>
      </c>
      <c r="B236">
        <f t="shared" si="60"/>
        <v>0.88937385205593777</v>
      </c>
      <c r="C236" s="9">
        <f t="shared" si="61"/>
        <v>1.0849999999999989</v>
      </c>
      <c r="D236" s="9">
        <f t="shared" si="70"/>
        <v>5.8265556047712916</v>
      </c>
      <c r="E236" s="9">
        <f t="shared" si="70"/>
        <v>12.205561434272463</v>
      </c>
      <c r="F236" s="9">
        <f t="shared" si="63"/>
        <v>21.242116694858915</v>
      </c>
      <c r="G236" s="10">
        <f t="shared" si="71"/>
        <v>8.6666666666666607</v>
      </c>
      <c r="H236" s="5">
        <f t="shared" si="71"/>
        <v>7.5</v>
      </c>
      <c r="I236">
        <f t="shared" si="65"/>
        <v>13.508863300727675</v>
      </c>
      <c r="J236">
        <f t="shared" si="66"/>
        <v>3.7500379424939632</v>
      </c>
      <c r="K236">
        <f t="shared" si="66"/>
        <v>-12.977927535149927</v>
      </c>
      <c r="L236">
        <f t="shared" si="67"/>
        <v>-1.4966892750186733</v>
      </c>
      <c r="M236">
        <f t="shared" si="68"/>
        <v>-26.994339086779867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0.86727467807205549</v>
      </c>
      <c r="B237">
        <f t="shared" si="60"/>
        <v>0.86727467807205549</v>
      </c>
      <c r="C237" s="9">
        <f t="shared" si="61"/>
        <v>1.0899999999999987</v>
      </c>
      <c r="D237" s="9">
        <f t="shared" si="70"/>
        <v>5.8486547787551739</v>
      </c>
      <c r="E237" s="9">
        <f t="shared" si="70"/>
        <v>12.128521825343272</v>
      </c>
      <c r="F237" s="9">
        <f t="shared" si="63"/>
        <v>21.264425400063004</v>
      </c>
      <c r="G237" s="10">
        <f t="shared" si="71"/>
        <v>8.6666666666666607</v>
      </c>
      <c r="H237" s="5">
        <f t="shared" si="71"/>
        <v>7.5</v>
      </c>
      <c r="I237">
        <f t="shared" si="65"/>
        <v>13.659520604232972</v>
      </c>
      <c r="J237">
        <f t="shared" si="66"/>
        <v>3.7412074757713532</v>
      </c>
      <c r="K237">
        <f t="shared" si="66"/>
        <v>-13.137194135761929</v>
      </c>
      <c r="L237">
        <f t="shared" si="67"/>
        <v>-1.5098174092788768</v>
      </c>
      <c r="M237">
        <f t="shared" si="68"/>
        <v>-26.872298732774706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0.84522783233701304</v>
      </c>
      <c r="B238">
        <f t="shared" si="60"/>
        <v>0.84522783233701304</v>
      </c>
      <c r="C238" s="9">
        <f t="shared" si="61"/>
        <v>1.0949999999999986</v>
      </c>
      <c r="D238" s="9">
        <f t="shared" si="70"/>
        <v>5.8707016244902164</v>
      </c>
      <c r="E238" s="9">
        <f t="shared" si="70"/>
        <v>12.050544667582832</v>
      </c>
      <c r="F238" s="9">
        <f t="shared" si="63"/>
        <v>21.286292659235578</v>
      </c>
      <c r="G238" s="10">
        <f t="shared" si="71"/>
        <v>8.6666666666666607</v>
      </c>
      <c r="H238" s="5">
        <f t="shared" si="71"/>
        <v>7.5</v>
      </c>
      <c r="I238">
        <f t="shared" si="65"/>
        <v>13.809662583487935</v>
      </c>
      <c r="J238">
        <f t="shared" si="66"/>
        <v>3.7322995530566079</v>
      </c>
      <c r="K238">
        <f t="shared" si="66"/>
        <v>-13.2957406982853</v>
      </c>
      <c r="L238">
        <f t="shared" si="67"/>
        <v>-1.5227785054047895</v>
      </c>
      <c r="M238">
        <f t="shared" si="68"/>
        <v>-26.749336770007258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0.82323376893386602</v>
      </c>
      <c r="B239">
        <f t="shared" si="60"/>
        <v>0.82323376893386602</v>
      </c>
      <c r="C239" s="9">
        <f t="shared" si="61"/>
        <v>1.0999999999999985</v>
      </c>
      <c r="D239" s="9">
        <f t="shared" si="70"/>
        <v>5.8926956878933634</v>
      </c>
      <c r="E239" s="9">
        <f t="shared" si="70"/>
        <v>11.971634225256468</v>
      </c>
      <c r="F239" s="9">
        <f t="shared" si="63"/>
        <v>21.307720797868836</v>
      </c>
      <c r="G239" s="10">
        <f t="shared" si="71"/>
        <v>8.6666666666666607</v>
      </c>
      <c r="H239" s="5">
        <f t="shared" si="71"/>
        <v>7.5</v>
      </c>
      <c r="I239">
        <f t="shared" si="65"/>
        <v>13.959276503053779</v>
      </c>
      <c r="J239">
        <f t="shared" si="66"/>
        <v>3.7233151598747196</v>
      </c>
      <c r="K239">
        <f t="shared" si="66"/>
        <v>-13.453561785228343</v>
      </c>
      <c r="L239">
        <f t="shared" si="67"/>
        <v>-1.5355709450174451</v>
      </c>
      <c r="M239">
        <f t="shared" si="68"/>
        <v>-26.625477326703443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0.80129293610290286</v>
      </c>
      <c r="B240">
        <f t="shared" si="60"/>
        <v>0.80129293610290286</v>
      </c>
      <c r="C240" s="9">
        <f t="shared" si="61"/>
        <v>1.1049999999999984</v>
      </c>
      <c r="D240" s="9">
        <f t="shared" si="70"/>
        <v>5.9146365207243266</v>
      </c>
      <c r="E240" s="9">
        <f t="shared" si="70"/>
        <v>11.89179479429075</v>
      </c>
      <c r="F240" s="9">
        <f t="shared" si="63"/>
        <v>21.328712172259525</v>
      </c>
      <c r="G240" s="10">
        <f t="shared" si="71"/>
        <v>8.6666666666666607</v>
      </c>
      <c r="H240" s="5">
        <f t="shared" si="71"/>
        <v>7.5</v>
      </c>
      <c r="I240">
        <f t="shared" si="65"/>
        <v>14.108350116006097</v>
      </c>
      <c r="J240">
        <f t="shared" si="66"/>
        <v>3.7142552912991169</v>
      </c>
      <c r="K240">
        <f t="shared" si="66"/>
        <v>-13.610652101455894</v>
      </c>
      <c r="L240">
        <f t="shared" si="67"/>
        <v>-1.5481932054033014</v>
      </c>
      <c r="M240">
        <f t="shared" si="68"/>
        <v>-26.500744541780819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0.77940577618697837</v>
      </c>
      <c r="B241">
        <f t="shared" si="60"/>
        <v>0.77940577618697837</v>
      </c>
      <c r="C241" s="9">
        <f t="shared" si="61"/>
        <v>1.1099999999999983</v>
      </c>
      <c r="D241" s="9">
        <f t="shared" si="70"/>
        <v>5.936523680640251</v>
      </c>
      <c r="E241" s="9">
        <f t="shared" si="70"/>
        <v>11.81103070143341</v>
      </c>
      <c r="F241" s="9">
        <f t="shared" si="63"/>
        <v>21.349269168856889</v>
      </c>
      <c r="G241" s="10">
        <f t="shared" si="71"/>
        <v>8.6666666666666607</v>
      </c>
      <c r="H241" s="5">
        <f t="shared" si="71"/>
        <v>7.5</v>
      </c>
      <c r="I241">
        <f t="shared" si="65"/>
        <v>14.256871644129944</v>
      </c>
      <c r="J241">
        <f t="shared" si="66"/>
        <v>3.7051209513872374</v>
      </c>
      <c r="K241">
        <f t="shared" si="66"/>
        <v>-13.767006494252401</v>
      </c>
      <c r="L241">
        <f t="shared" si="67"/>
        <v>-1.560643856789115</v>
      </c>
      <c r="M241">
        <f t="shared" si="68"/>
        <v>-26.375162554872468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0.75757272558012101</v>
      </c>
      <c r="B242">
        <f t="shared" si="60"/>
        <v>0.75757272558012101</v>
      </c>
      <c r="C242" s="9">
        <f t="shared" si="61"/>
        <v>1.1149999999999982</v>
      </c>
      <c r="D242" s="9">
        <f t="shared" si="70"/>
        <v>5.9583567312471084</v>
      </c>
      <c r="E242" s="9">
        <f t="shared" si="70"/>
        <v>11.729346303413053</v>
      </c>
      <c r="F242" s="9">
        <f t="shared" si="63"/>
        <v>21.369394203604184</v>
      </c>
      <c r="G242" s="10">
        <f t="shared" si="71"/>
        <v>8.6666666666666607</v>
      </c>
      <c r="H242" s="5">
        <f t="shared" si="71"/>
        <v>7.5</v>
      </c>
      <c r="I242">
        <f t="shared" si="65"/>
        <v>14.404829759374282</v>
      </c>
      <c r="J242">
        <f t="shared" si="66"/>
        <v>3.6959131526321816</v>
      </c>
      <c r="K242">
        <f t="shared" si="66"/>
        <v>-13.922619953326148</v>
      </c>
      <c r="L242">
        <f t="shared" si="67"/>
        <v>-1.5729215597529727</v>
      </c>
      <c r="M242">
        <f t="shared" si="68"/>
        <v>-26.248755496557784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0.73579421467933859</v>
      </c>
      <c r="B243">
        <f t="shared" si="60"/>
        <v>0.73579421467933859</v>
      </c>
      <c r="C243" s="9">
        <f t="shared" si="61"/>
        <v>1.1199999999999981</v>
      </c>
      <c r="D243" s="9">
        <f t="shared" si="70"/>
        <v>5.9801352421478908</v>
      </c>
      <c r="E243" s="9">
        <f t="shared" si="70"/>
        <v>11.646745986099011</v>
      </c>
      <c r="F243" s="9">
        <f t="shared" si="63"/>
        <v>21.389089721274154</v>
      </c>
      <c r="G243" s="10">
        <f t="shared" si="71"/>
        <v>8.6666666666666607</v>
      </c>
      <c r="H243" s="5">
        <f t="shared" si="71"/>
        <v>7.5</v>
      </c>
      <c r="I243">
        <f t="shared" si="65"/>
        <v>14.55221356646862</v>
      </c>
      <c r="J243">
        <f t="shared" si="66"/>
        <v>3.6866329154296391</v>
      </c>
      <c r="K243">
        <f t="shared" si="66"/>
        <v>-14.077487610755838</v>
      </c>
      <c r="L243">
        <f t="shared" si="67"/>
        <v>-1.5850250627601197</v>
      </c>
      <c r="M243">
        <f t="shared" si="68"/>
        <v>-26.121547478796728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0.714070667839521</v>
      </c>
      <c r="B244">
        <f t="shared" si="60"/>
        <v>0.714070667839521</v>
      </c>
      <c r="C244" s="9">
        <f t="shared" si="61"/>
        <v>1.124999999999998</v>
      </c>
      <c r="D244" s="9">
        <f t="shared" si="70"/>
        <v>6.0018587889877084</v>
      </c>
      <c r="E244" s="9">
        <f t="shared" si="70"/>
        <v>11.563234163661683</v>
      </c>
      <c r="F244" s="9">
        <f t="shared" si="63"/>
        <v>21.408358194799078</v>
      </c>
      <c r="G244" s="10">
        <f t="shared" si="71"/>
        <v>8.6666666666666607</v>
      </c>
      <c r="H244" s="5">
        <f t="shared" si="71"/>
        <v>7.5</v>
      </c>
      <c r="I244">
        <f t="shared" si="65"/>
        <v>14.699012586612819</v>
      </c>
      <c r="J244">
        <f t="shared" si="66"/>
        <v>3.6772812675593545</v>
      </c>
      <c r="K244">
        <f t="shared" si="66"/>
        <v>-14.231604740880739</v>
      </c>
      <c r="L244">
        <f t="shared" si="67"/>
        <v>-1.5969531998132087</v>
      </c>
      <c r="M244">
        <f t="shared" si="68"/>
        <v>-25.993562585564582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0.69240250333136366</v>
      </c>
      <c r="B245">
        <f t="shared" si="60"/>
        <v>0.69240250333136366</v>
      </c>
      <c r="C245" s="9">
        <f t="shared" si="61"/>
        <v>1.1299999999999979</v>
      </c>
      <c r="D245" s="9">
        <f t="shared" ref="D245:E260" si="72">D244+$C$7*(J244+J245)/2</f>
        <v>6.0235269534958658</v>
      </c>
      <c r="E245" s="9">
        <f t="shared" si="72"/>
        <v>11.478815277733684</v>
      </c>
      <c r="F245" s="9">
        <f t="shared" si="63"/>
        <v>21.427202124596114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14.845216742158311</v>
      </c>
      <c r="J245">
        <f t="shared" si="66"/>
        <v>3.6678592436804567</v>
      </c>
      <c r="K245">
        <f t="shared" si="66"/>
        <v>-14.384966760135569</v>
      </c>
      <c r="L245">
        <f t="shared" si="67"/>
        <v>-1.608704888207497</v>
      </c>
      <c r="M245">
        <f t="shared" si="68"/>
        <v>-25.864824863684845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0.67079013330222814</v>
      </c>
      <c r="B246">
        <f t="shared" si="60"/>
        <v>0.67079013330222814</v>
      </c>
      <c r="C246" s="9">
        <f t="shared" si="61"/>
        <v>1.1349999999999978</v>
      </c>
      <c r="D246" s="9">
        <f t="shared" si="72"/>
        <v>6.0451393235250013</v>
      </c>
      <c r="E246" s="9">
        <f t="shared" si="72"/>
        <v>11.393493796572132</v>
      </c>
      <c r="F246" s="9">
        <f t="shared" si="63"/>
        <v>21.445624037888258</v>
      </c>
      <c r="G246" s="10">
        <f t="shared" si="73"/>
        <v>8.6666666666666607</v>
      </c>
      <c r="H246" s="5">
        <f t="shared" si="73"/>
        <v>7.5</v>
      </c>
      <c r="I246">
        <f t="shared" si="65"/>
        <v>14.990816342205704</v>
      </c>
      <c r="J246">
        <f t="shared" si="66"/>
        <v>3.6583678848400325</v>
      </c>
      <c r="K246">
        <f t="shared" si="66"/>
        <v>-14.537569226831309</v>
      </c>
      <c r="L246">
        <f t="shared" si="67"/>
        <v>-1.620279126382357</v>
      </c>
      <c r="M246">
        <f t="shared" si="68"/>
        <v>-25.735358313858246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0.6492339637398663</v>
      </c>
      <c r="B247">
        <f t="shared" si="60"/>
        <v>0.6492339637398663</v>
      </c>
      <c r="C247" s="9">
        <f t="shared" si="61"/>
        <v>1.1399999999999977</v>
      </c>
      <c r="D247" s="9">
        <f t="shared" si="72"/>
        <v>6.0666954930873631</v>
      </c>
      <c r="E247" s="9">
        <f t="shared" si="72"/>
        <v>11.307274214222375</v>
      </c>
      <c r="F247" s="9">
        <f t="shared" si="63"/>
        <v>21.4636264880216</v>
      </c>
      <c r="G247" s="10">
        <f t="shared" si="73"/>
        <v>8.6666666666666607</v>
      </c>
      <c r="H247" s="5">
        <f t="shared" si="73"/>
        <v>7.5</v>
      </c>
      <c r="I247">
        <f t="shared" si="65"/>
        <v>15.135802069049817</v>
      </c>
      <c r="J247">
        <f t="shared" si="66"/>
        <v>3.6488082379943765</v>
      </c>
      <c r="K247">
        <f t="shared" si="66"/>
        <v>-14.689407840883073</v>
      </c>
      <c r="L247">
        <f t="shared" si="67"/>
        <v>-1.6316749918612015</v>
      </c>
      <c r="M247">
        <f t="shared" si="68"/>
        <v>-25.605186881886311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0.62773439443893242</v>
      </c>
      <c r="B248">
        <f t="shared" si="60"/>
        <v>0.62773439443893242</v>
      </c>
      <c r="C248" s="9">
        <f t="shared" si="61"/>
        <v>1.1449999999999976</v>
      </c>
      <c r="D248" s="9">
        <f t="shared" si="72"/>
        <v>6.088195062388297</v>
      </c>
      <c r="E248" s="9">
        <f t="shared" si="72"/>
        <v>11.220161049683485</v>
      </c>
      <c r="F248" s="9">
        <f t="shared" si="63"/>
        <v>21.481212053779331</v>
      </c>
      <c r="G248" s="10">
        <f t="shared" si="73"/>
        <v>8.6666666666666607</v>
      </c>
      <c r="H248" s="5">
        <f t="shared" si="73"/>
        <v>7.5</v>
      </c>
      <c r="I248">
        <f t="shared" si="65"/>
        <v>15.280164965408783</v>
      </c>
      <c r="J248">
        <f t="shared" si="66"/>
        <v>3.6391813555423953</v>
      </c>
      <c r="K248">
        <f t="shared" si="66"/>
        <v>-14.840478443486202</v>
      </c>
      <c r="L248">
        <f t="shared" si="67"/>
        <v>-1.6428916392726249</v>
      </c>
      <c r="M248">
        <f t="shared" si="68"/>
        <v>-25.474334450088094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0.606291818970214</v>
      </c>
      <c r="B249">
        <f t="shared" si="60"/>
        <v>0.606291818970214</v>
      </c>
      <c r="C249" s="9">
        <f t="shared" si="61"/>
        <v>1.1499999999999975</v>
      </c>
      <c r="D249" s="9">
        <f t="shared" si="72"/>
        <v>6.1096376378570154</v>
      </c>
      <c r="E249" s="9">
        <f t="shared" si="72"/>
        <v>11.132158846075813</v>
      </c>
      <c r="F249" s="9">
        <f t="shared" si="63"/>
        <v>21.498383338693024</v>
      </c>
      <c r="G249" s="10">
        <f t="shared" si="73"/>
        <v>8.6666666666666607</v>
      </c>
      <c r="H249" s="5">
        <f t="shared" si="73"/>
        <v>7.5</v>
      </c>
      <c r="I249">
        <f t="shared" si="65"/>
        <v>15.423896422378981</v>
      </c>
      <c r="J249">
        <f t="shared" si="66"/>
        <v>3.6294882948706868</v>
      </c>
      <c r="K249">
        <f t="shared" si="66"/>
        <v>-14.99077701674172</v>
      </c>
      <c r="L249">
        <f t="shared" si="67"/>
        <v>-1.6539282984461854</v>
      </c>
      <c r="M249">
        <f t="shared" si="68"/>
        <v>-25.342824828909063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0.5849066246525112</v>
      </c>
      <c r="B250">
        <f t="shared" si="60"/>
        <v>0.5849066246525112</v>
      </c>
      <c r="C250" s="9">
        <f t="shared" si="61"/>
        <v>1.1549999999999974</v>
      </c>
      <c r="D250" s="9">
        <f t="shared" si="72"/>
        <v>6.1310228321747182</v>
      </c>
      <c r="E250" s="9">
        <f t="shared" si="72"/>
        <v>11.043272169810889</v>
      </c>
      <c r="F250" s="9">
        <f t="shared" si="63"/>
        <v>21.515142970351633</v>
      </c>
      <c r="G250" s="10">
        <f t="shared" si="73"/>
        <v>8.6666666666666607</v>
      </c>
      <c r="H250" s="5">
        <f t="shared" si="73"/>
        <v>7.5</v>
      </c>
      <c r="I250">
        <f t="shared" si="65"/>
        <v>15.56698816806216</v>
      </c>
      <c r="J250">
        <f t="shared" si="66"/>
        <v>3.6197301179098544</v>
      </c>
      <c r="K250">
        <f t="shared" si="66"/>
        <v>-15.140299683232284</v>
      </c>
      <c r="L250">
        <f t="shared" si="67"/>
        <v>-1.6647842725768252</v>
      </c>
      <c r="M250">
        <f t="shared" si="68"/>
        <v>-25.210681748721271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0.56357919252710698</v>
      </c>
      <c r="B251">
        <f t="shared" si="60"/>
        <v>0.56357919252710698</v>
      </c>
      <c r="C251" s="9">
        <f t="shared" si="61"/>
        <v>1.1599999999999973</v>
      </c>
      <c r="D251" s="9">
        <f t="shared" si="72"/>
        <v>6.1523502643001224</v>
      </c>
      <c r="E251" s="9">
        <f t="shared" si="72"/>
        <v>10.953505609763981</v>
      </c>
      <c r="F251" s="9">
        <f t="shared" si="63"/>
        <v>21.531493599708682</v>
      </c>
      <c r="G251" s="10">
        <f t="shared" si="73"/>
        <v>8.6666666666666607</v>
      </c>
      <c r="H251" s="5">
        <f t="shared" si="73"/>
        <v>7.5</v>
      </c>
      <c r="I251">
        <f t="shared" si="65"/>
        <v>15.70943225681545</v>
      </c>
      <c r="J251">
        <f t="shared" si="66"/>
        <v>3.6099078907016513</v>
      </c>
      <c r="K251">
        <f t="shared" si="66"/>
        <v>-15.28904270554974</v>
      </c>
      <c r="L251">
        <f t="shared" si="67"/>
        <v>-1.6754589364524524</v>
      </c>
      <c r="M251">
        <f t="shared" si="68"/>
        <v>-25.077928851814132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0.54230989733475621</v>
      </c>
      <c r="B252">
        <f t="shared" si="60"/>
        <v>0.54230989733475621</v>
      </c>
      <c r="C252" s="9">
        <f t="shared" si="61"/>
        <v>1.1649999999999971</v>
      </c>
      <c r="D252" s="9">
        <f t="shared" si="72"/>
        <v>6.1736195594924732</v>
      </c>
      <c r="E252" s="9">
        <f t="shared" si="72"/>
        <v>10.862863776449572</v>
      </c>
      <c r="F252" s="9">
        <f t="shared" si="63"/>
        <v>21.5474379003881</v>
      </c>
      <c r="G252" s="10">
        <f t="shared" si="73"/>
        <v>8.6666666666666607</v>
      </c>
      <c r="H252" s="5">
        <f t="shared" si="73"/>
        <v>7.5</v>
      </c>
      <c r="I252">
        <f t="shared" si="65"/>
        <v>15.851221059078796</v>
      </c>
      <c r="J252">
        <f t="shared" si="66"/>
        <v>3.600022682976582</v>
      </c>
      <c r="K252">
        <f t="shared" si="66"/>
        <v>-15.437002485775443</v>
      </c>
      <c r="L252">
        <f t="shared" si="67"/>
        <v>-1.6859517347396871</v>
      </c>
      <c r="M252">
        <f t="shared" si="68"/>
        <v>-24.944589684575256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0.52109910749513766</v>
      </c>
      <c r="B253">
        <f t="shared" si="60"/>
        <v>0.52109910749513766</v>
      </c>
      <c r="C253" s="9">
        <f t="shared" si="61"/>
        <v>1.169999999999997</v>
      </c>
      <c r="D253" s="9">
        <f t="shared" si="72"/>
        <v>6.1948303493320918</v>
      </c>
      <c r="E253" s="9">
        <f t="shared" si="72"/>
        <v>10.771351301200037</v>
      </c>
      <c r="F253" s="9">
        <f t="shared" si="63"/>
        <v>21.562978567989212</v>
      </c>
      <c r="G253" s="10">
        <f t="shared" si="73"/>
        <v>8.6666666666666607</v>
      </c>
      <c r="H253" s="5">
        <f t="shared" si="73"/>
        <v>7.5</v>
      </c>
      <c r="I253">
        <f t="shared" si="65"/>
        <v>15.992347251737986</v>
      </c>
      <c r="J253">
        <f t="shared" si="66"/>
        <v>3.5900755677416178</v>
      </c>
      <c r="K253">
        <f t="shared" si="66"/>
        <v>-15.584175564914437</v>
      </c>
      <c r="L253">
        <f t="shared" si="67"/>
        <v>-1.6962621803232123</v>
      </c>
      <c r="M253">
        <f t="shared" si="68"/>
        <v>-24.810687689860895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0.49994718508871028</v>
      </c>
      <c r="B254">
        <f t="shared" si="60"/>
        <v>0.49994718508871028</v>
      </c>
      <c r="C254" s="9">
        <f t="shared" si="61"/>
        <v>1.1749999999999969</v>
      </c>
      <c r="D254" s="9">
        <f t="shared" si="72"/>
        <v>6.2159822717385191</v>
      </c>
      <c r="E254" s="9">
        <f t="shared" si="72"/>
        <v>10.6789728353478</v>
      </c>
      <c r="F254" s="9">
        <f t="shared" si="63"/>
        <v>21.578118319391066</v>
      </c>
      <c r="G254" s="10">
        <f t="shared" si="73"/>
        <v>8.6666666666666607</v>
      </c>
      <c r="H254" s="5">
        <f t="shared" si="73"/>
        <v>7.5</v>
      </c>
      <c r="I254">
        <f t="shared" si="65"/>
        <v>16.132803808984658</v>
      </c>
      <c r="J254">
        <f t="shared" si="66"/>
        <v>3.5800676208777107</v>
      </c>
      <c r="K254">
        <f t="shared" si="66"/>
        <v>-15.730558622284617</v>
      </c>
      <c r="L254">
        <f t="shared" si="67"/>
        <v>-1.706389852694568</v>
      </c>
      <c r="M254">
        <f t="shared" si="68"/>
        <v>-24.676246199555678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0.47885448584091783</v>
      </c>
      <c r="B255">
        <f t="shared" si="60"/>
        <v>0.47885448584091783</v>
      </c>
      <c r="C255" s="9">
        <f t="shared" si="61"/>
        <v>1.1799999999999968</v>
      </c>
      <c r="D255" s="9">
        <f t="shared" si="72"/>
        <v>6.2370749709863116</v>
      </c>
      <c r="E255" s="9">
        <f t="shared" si="72"/>
        <v>10.585733049411218</v>
      </c>
      <c r="F255" s="9">
        <f t="shared" si="63"/>
        <v>21.592859892056858</v>
      </c>
      <c r="G255" s="10">
        <f t="shared" si="73"/>
        <v>8.6666666666666607</v>
      </c>
      <c r="H255" s="5">
        <f t="shared" si="73"/>
        <v>7.5</v>
      </c>
      <c r="I255">
        <f t="shared" si="65"/>
        <v>16.272583993637738</v>
      </c>
      <c r="J255">
        <f t="shared" si="66"/>
        <v>3.5699999207468127</v>
      </c>
      <c r="K255">
        <f t="shared" si="66"/>
        <v>-15.876148474861996</v>
      </c>
      <c r="L255">
        <f t="shared" si="67"/>
        <v>-1.7163343963866029</v>
      </c>
      <c r="M255">
        <f t="shared" si="68"/>
        <v>-24.54128842732127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0.4578213591086806</v>
      </c>
      <c r="B256">
        <f t="shared" si="60"/>
        <v>0.4578213591086806</v>
      </c>
      <c r="C256" s="9">
        <f t="shared" si="61"/>
        <v>1.1849999999999967</v>
      </c>
      <c r="D256" s="9">
        <f t="shared" si="72"/>
        <v>6.2581080977185488</v>
      </c>
      <c r="E256" s="9">
        <f t="shared" si="72"/>
        <v>10.491636632284454</v>
      </c>
      <c r="F256" s="9">
        <f t="shared" si="63"/>
        <v>21.60720604333854</v>
      </c>
      <c r="G256" s="10">
        <f t="shared" si="73"/>
        <v>8.6666666666666607</v>
      </c>
      <c r="H256" s="5">
        <f t="shared" si="73"/>
        <v>7.5</v>
      </c>
      <c r="I256">
        <f t="shared" si="65"/>
        <v>16.411681348893467</v>
      </c>
      <c r="J256">
        <f t="shared" si="66"/>
        <v>3.5598735478081318</v>
      </c>
      <c r="K256">
        <f t="shared" si="66"/>
        <v>-16.020942076583189</v>
      </c>
      <c r="L256">
        <f t="shared" si="67"/>
        <v>-1.7260955194501235</v>
      </c>
      <c r="M256">
        <f t="shared" si="68"/>
        <v>-24.405837461533714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0.43684814786912884</v>
      </c>
      <c r="B257">
        <f t="shared" si="60"/>
        <v>0.43684814786912884</v>
      </c>
      <c r="C257" s="9">
        <f t="shared" si="61"/>
        <v>1.1899999999999966</v>
      </c>
      <c r="D257" s="9">
        <f t="shared" si="72"/>
        <v>6.2790813089581006</v>
      </c>
      <c r="E257" s="9">
        <f t="shared" si="72"/>
        <v>10.396688290431594</v>
      </c>
      <c r="F257" s="9">
        <f t="shared" si="63"/>
        <v>21.621159549782156</v>
      </c>
      <c r="G257" s="10">
        <f t="shared" si="73"/>
        <v>8.6666666666666607</v>
      </c>
      <c r="H257" s="5">
        <f t="shared" si="73"/>
        <v>7.5</v>
      </c>
      <c r="I257">
        <f t="shared" si="65"/>
        <v>16.550089690473754</v>
      </c>
      <c r="J257">
        <f t="shared" si="66"/>
        <v>3.5496895842433762</v>
      </c>
      <c r="K257">
        <f t="shared" si="66"/>
        <v>-16.16493651760624</v>
      </c>
      <c r="L257">
        <f t="shared" si="67"/>
        <v>-1.7356729919696001</v>
      </c>
      <c r="M257">
        <f t="shared" si="68"/>
        <v>-24.2699162584092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0.41593518871051849</v>
      </c>
      <c r="B258">
        <f t="shared" si="60"/>
        <v>0.41593518871051849</v>
      </c>
      <c r="C258" s="9">
        <f t="shared" si="61"/>
        <v>1.1949999999999965</v>
      </c>
      <c r="D258" s="9">
        <f t="shared" si="72"/>
        <v>6.2999942681167109</v>
      </c>
      <c r="E258" s="9">
        <f t="shared" si="72"/>
        <v>10.300892747085241</v>
      </c>
      <c r="F258" s="9">
        <f t="shared" si="63"/>
        <v>21.634723206434238</v>
      </c>
      <c r="G258" s="10">
        <f t="shared" si="73"/>
        <v>8.6666666666666607</v>
      </c>
      <c r="H258" s="5">
        <f t="shared" si="73"/>
        <v>7.5</v>
      </c>
      <c r="I258">
        <f t="shared" si="65"/>
        <v>16.68780309914483</v>
      </c>
      <c r="J258">
        <f t="shared" si="66"/>
        <v>3.5394491135907558</v>
      </c>
      <c r="K258">
        <f t="shared" si="66"/>
        <v>-16.308129023530853</v>
      </c>
      <c r="L258">
        <f t="shared" si="67"/>
        <v>-1.7450666446150536</v>
      </c>
      <c r="M258">
        <f t="shared" si="68"/>
        <v>-24.133547635318013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0.39508281182528293</v>
      </c>
      <c r="B259">
        <f t="shared" si="60"/>
        <v>0.39508281182528293</v>
      </c>
      <c r="C259" s="9">
        <f t="shared" si="61"/>
        <v>1.1999999999999964</v>
      </c>
      <c r="D259" s="9">
        <f t="shared" si="72"/>
        <v>6.3208466450019465</v>
      </c>
      <c r="E259" s="9">
        <f t="shared" si="72"/>
        <v>10.204254741449816</v>
      </c>
      <c r="F259" s="9">
        <f t="shared" si="63"/>
        <v>21.647899826149612</v>
      </c>
      <c r="G259" s="10">
        <f t="shared" si="73"/>
        <v>8.6666666666666607</v>
      </c>
      <c r="H259" s="5">
        <f t="shared" si="73"/>
        <v>7.5</v>
      </c>
      <c r="I259">
        <f t="shared" si="65"/>
        <v>16.824815913580462</v>
      </c>
      <c r="J259">
        <f t="shared" si="66"/>
        <v>3.5291532203875269</v>
      </c>
      <c r="K259">
        <f t="shared" si="66"/>
        <v>-16.450516954579228</v>
      </c>
      <c r="L259">
        <f t="shared" si="67"/>
        <v>-1.7542763672275314</v>
      </c>
      <c r="M259">
        <f t="shared" si="68"/>
        <v>-23.996754264286302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0.37429134100516848</v>
      </c>
      <c r="B260">
        <f t="shared" si="60"/>
        <v>0.37429134100516848</v>
      </c>
      <c r="C260" s="9">
        <f t="shared" si="61"/>
        <v>1.2049999999999963</v>
      </c>
      <c r="D260" s="9">
        <f t="shared" si="72"/>
        <v>6.3416381158220609</v>
      </c>
      <c r="E260" s="9">
        <f t="shared" si="72"/>
        <v>10.106779027909829</v>
      </c>
      <c r="F260" s="9">
        <f t="shared" si="63"/>
        <v>21.660692238900985</v>
      </c>
      <c r="G260" s="10">
        <f t="shared" si="73"/>
        <v>8.6666666666666607</v>
      </c>
      <c r="H260" s="5">
        <f t="shared" si="73"/>
        <v>7.5</v>
      </c>
      <c r="I260">
        <f t="shared" si="65"/>
        <v>16.961122723545785</v>
      </c>
      <c r="J260">
        <f t="shared" si="66"/>
        <v>3.5188029898208844</v>
      </c>
      <c r="K260">
        <f t="shared" si="66"/>
        <v>-16.592097804738518</v>
      </c>
      <c r="L260">
        <f t="shared" si="67"/>
        <v>-1.7633021074357915</v>
      </c>
      <c r="M260">
        <f t="shared" si="68"/>
        <v>-23.859558665685501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0.35356109363840549</v>
      </c>
      <c r="B261">
        <f t="shared" si="60"/>
        <v>0.35356109363840549</v>
      </c>
      <c r="C261" s="9">
        <f t="shared" si="61"/>
        <v>1.2099999999999962</v>
      </c>
      <c r="D261" s="9">
        <f t="shared" ref="D261:E276" si="74">D260+$C$7*(J260+J261)/2</f>
        <v>6.3623683631888239</v>
      </c>
      <c r="E261" s="9">
        <f t="shared" si="74"/>
        <v>10.008470375243295</v>
      </c>
      <c r="F261" s="9">
        <f t="shared" si="63"/>
        <v>21.673103291090609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17.096718363379726</v>
      </c>
      <c r="J261">
        <f t="shared" si="66"/>
        <v>3.5083995073870131</v>
      </c>
      <c r="K261">
        <f t="shared" si="66"/>
        <v>-16.732869200866062</v>
      </c>
      <c r="L261">
        <f t="shared" si="67"/>
        <v>-1.7721438693020466</v>
      </c>
      <c r="M261">
        <f t="shared" si="68"/>
        <v>-23.72198320210892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0.33289238070886729</v>
      </c>
      <c r="B262">
        <f t="shared" si="60"/>
        <v>0.33289238070886729</v>
      </c>
      <c r="C262" s="9">
        <f t="shared" si="61"/>
        <v>1.2149999999999961</v>
      </c>
      <c r="D262" s="9">
        <f t="shared" si="74"/>
        <v>6.3830370761183621</v>
      </c>
      <c r="E262" s="9">
        <f t="shared" si="74"/>
        <v>9.9093335658405532</v>
      </c>
      <c r="F262" s="9">
        <f t="shared" si="63"/>
        <v>21.685135844864398</v>
      </c>
      <c r="G262" s="10">
        <f t="shared" si="75"/>
        <v>8.6666666666666607</v>
      </c>
      <c r="H262" s="5">
        <f t="shared" si="75"/>
        <v>7.5</v>
      </c>
      <c r="I262">
        <f t="shared" si="65"/>
        <v>17.231597905755628</v>
      </c>
      <c r="J262">
        <f t="shared" si="66"/>
        <v>3.4979438585581311</v>
      </c>
      <c r="K262">
        <f t="shared" si="66"/>
        <v>-16.872828901758506</v>
      </c>
      <c r="L262">
        <f t="shared" si="67"/>
        <v>-1.7808017119948141</v>
      </c>
      <c r="M262">
        <f t="shared" si="68"/>
        <v>-23.584050072435208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0.31228550679717149</v>
      </c>
      <c r="B263">
        <f t="shared" si="60"/>
        <v>0.31228550679717149</v>
      </c>
      <c r="C263" s="9">
        <f t="shared" si="61"/>
        <v>1.219999999999996</v>
      </c>
      <c r="D263" s="9">
        <f t="shared" si="74"/>
        <v>6.4036439500300579</v>
      </c>
      <c r="E263" s="9">
        <f t="shared" si="74"/>
        <v>9.8093733949286666</v>
      </c>
      <c r="F263" s="9">
        <f t="shared" si="63"/>
        <v>21.696792777428783</v>
      </c>
      <c r="G263" s="10">
        <f t="shared" si="75"/>
        <v>8.6666666666666607</v>
      </c>
      <c r="H263" s="5">
        <f t="shared" si="75"/>
        <v>7.5</v>
      </c>
      <c r="I263">
        <f t="shared" si="65"/>
        <v>17.365756655701194</v>
      </c>
      <c r="J263">
        <f t="shared" si="66"/>
        <v>3.4874371284573615</v>
      </c>
      <c r="K263">
        <f t="shared" si="66"/>
        <v>-17.011974797185875</v>
      </c>
      <c r="L263">
        <f t="shared" si="67"/>
        <v>-1.7892757484871036</v>
      </c>
      <c r="M263">
        <f t="shared" si="68"/>
        <v>-23.445781306078203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0.29174077008367583</v>
      </c>
      <c r="B264">
        <f t="shared" si="60"/>
        <v>0.29174077008367583</v>
      </c>
      <c r="C264" s="9">
        <f t="shared" si="61"/>
        <v>1.2249999999999959</v>
      </c>
      <c r="D264" s="9">
        <f t="shared" si="74"/>
        <v>6.4241886867435536</v>
      </c>
      <c r="E264" s="9">
        <f t="shared" si="74"/>
        <v>9.7085946698016379</v>
      </c>
      <c r="F264" s="9">
        <f t="shared" si="63"/>
        <v>21.708076980370588</v>
      </c>
      <c r="G264" s="10">
        <f t="shared" si="75"/>
        <v>8.6666666666666607</v>
      </c>
      <c r="H264" s="5">
        <f t="shared" si="75"/>
        <v>7.5</v>
      </c>
      <c r="I264">
        <f t="shared" si="65"/>
        <v>17.499190144860325</v>
      </c>
      <c r="J264">
        <f t="shared" si="66"/>
        <v>3.4768804015412877</v>
      </c>
      <c r="K264">
        <f t="shared" si="66"/>
        <v>-17.150304906891737</v>
      </c>
      <c r="L264">
        <f t="shared" si="67"/>
        <v>-1.7975661442783328</v>
      </c>
      <c r="M264">
        <f t="shared" si="68"/>
        <v>-23.30719875742264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0.27125846235332318</v>
      </c>
      <c r="B265">
        <f t="shared" si="60"/>
        <v>0.27125846235332318</v>
      </c>
      <c r="C265" s="9">
        <f t="shared" si="61"/>
        <v>1.2299999999999958</v>
      </c>
      <c r="D265" s="9">
        <f t="shared" si="74"/>
        <v>6.4446709944739062</v>
      </c>
      <c r="E265" s="9">
        <f t="shared" si="74"/>
        <v>9.6070022090566045</v>
      </c>
      <c r="F265" s="9">
        <f t="shared" si="63"/>
        <v>21.718991358980276</v>
      </c>
      <c r="G265" s="10">
        <f t="shared" si="75"/>
        <v>8.6666666666666607</v>
      </c>
      <c r="H265" s="5">
        <f t="shared" si="75"/>
        <v>7.5</v>
      </c>
      <c r="I265">
        <f t="shared" si="65"/>
        <v>17.631894125980665</v>
      </c>
      <c r="J265">
        <f t="shared" si="66"/>
        <v>3.4662747612900455</v>
      </c>
      <c r="K265">
        <f t="shared" si="66"/>
        <v>-17.287817379560529</v>
      </c>
      <c r="L265">
        <f t="shared" si="67"/>
        <v>-1.8056731161385273</v>
      </c>
      <c r="M265">
        <f t="shared" si="68"/>
        <v>-23.168324100445194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0.25083886900229846</v>
      </c>
      <c r="B266">
        <f t="shared" si="60"/>
        <v>0.25083886900229846</v>
      </c>
      <c r="C266" s="9">
        <f t="shared" si="61"/>
        <v>1.2349999999999957</v>
      </c>
      <c r="D266" s="9">
        <f t="shared" si="74"/>
        <v>6.465090587824931</v>
      </c>
      <c r="E266" s="9">
        <f t="shared" si="74"/>
        <v>9.5046008418362291</v>
      </c>
      <c r="F266" s="9">
        <f t="shared" si="63"/>
        <v>21.729538831578814</v>
      </c>
      <c r="G266" s="10">
        <f t="shared" si="75"/>
        <v>8.6666666666666607</v>
      </c>
      <c r="H266" s="5">
        <f t="shared" si="75"/>
        <v>7.5</v>
      </c>
      <c r="I266">
        <f t="shared" si="65"/>
        <v>17.76386456761195</v>
      </c>
      <c r="J266">
        <f t="shared" si="66"/>
        <v>3.4556212899048284</v>
      </c>
      <c r="K266">
        <f t="shared" si="66"/>
        <v>-17.424510491753157</v>
      </c>
      <c r="L266">
        <f t="shared" si="67"/>
        <v>-1.8135969308734914</v>
      </c>
      <c r="M266">
        <f t="shared" si="68"/>
        <v>-23.029178823520098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0.23048226904644142</v>
      </c>
      <c r="B267">
        <f t="shared" si="60"/>
        <v>0.23048226904644142</v>
      </c>
      <c r="C267" s="9">
        <f t="shared" si="61"/>
        <v>1.2399999999999956</v>
      </c>
      <c r="D267" s="9">
        <f t="shared" si="74"/>
        <v>6.485447187780788</v>
      </c>
      <c r="E267" s="9">
        <f t="shared" si="74"/>
        <v>9.4013954070774624</v>
      </c>
      <c r="F267" s="9">
        <f t="shared" si="63"/>
        <v>21.73972232884843</v>
      </c>
      <c r="G267" s="10">
        <f t="shared" si="75"/>
        <v>8.6666666666666607</v>
      </c>
      <c r="H267" s="5">
        <f t="shared" si="75"/>
        <v>7.5</v>
      </c>
      <c r="I267">
        <f t="shared" si="65"/>
        <v>17.895097649001279</v>
      </c>
      <c r="J267">
        <f t="shared" si="66"/>
        <v>3.4449210680126749</v>
      </c>
      <c r="K267">
        <f t="shared" si="66"/>
        <v>-17.560382646811927</v>
      </c>
      <c r="L267">
        <f t="shared" si="67"/>
        <v>-1.8213379041097686</v>
      </c>
      <c r="M267">
        <f t="shared" si="68"/>
        <v>-22.889784224408736</v>
      </c>
      <c r="S267">
        <f t="shared" si="57"/>
        <v>1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0.21018893513138792</v>
      </c>
      <c r="B268">
        <f t="shared" si="60"/>
        <v>0.21018893513138792</v>
      </c>
      <c r="C268" s="9">
        <f t="shared" si="61"/>
        <v>1.2449999999999954</v>
      </c>
      <c r="D268" s="9">
        <f t="shared" si="74"/>
        <v>6.5057405216958415</v>
      </c>
      <c r="E268" s="9">
        <f t="shared" si="74"/>
        <v>9.2973907527668462</v>
      </c>
      <c r="F268" s="9">
        <f t="shared" si="63"/>
        <v>21.74954479316753</v>
      </c>
      <c r="G268" s="10">
        <f t="shared" si="75"/>
        <v>8.6666666666666607</v>
      </c>
      <c r="H268" s="5">
        <f t="shared" si="75"/>
        <v>7.5</v>
      </c>
      <c r="I268">
        <f t="shared" si="65"/>
        <v>18.025589755172479</v>
      </c>
      <c r="J268">
        <f t="shared" si="66"/>
        <v>3.4341751743784275</v>
      </c>
      <c r="K268">
        <f t="shared" si="66"/>
        <v>-17.69543237373594</v>
      </c>
      <c r="L268">
        <f t="shared" si="67"/>
        <v>-1.8288963990983285</v>
      </c>
      <c r="M268">
        <f t="shared" si="68"/>
        <v>-22.750161405432308</v>
      </c>
      <c r="S268">
        <f t="shared" si="57"/>
        <v>1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0.18995913354438176</v>
      </c>
      <c r="B269">
        <f t="shared" si="60"/>
        <v>0.18995913354438176</v>
      </c>
      <c r="C269" s="9">
        <f t="shared" si="61"/>
        <v>1.2499999999999953</v>
      </c>
      <c r="D269" s="9">
        <f t="shared" si="74"/>
        <v>6.5259703232828477</v>
      </c>
      <c r="E269" s="9">
        <f t="shared" si="74"/>
        <v>9.1925917352025426</v>
      </c>
      <c r="F269" s="9">
        <f t="shared" si="63"/>
        <v>21.759009177950045</v>
      </c>
      <c r="G269" s="10">
        <f t="shared" si="75"/>
        <v>8.6666666666666607</v>
      </c>
      <c r="H269" s="5">
        <f t="shared" si="75"/>
        <v>7.5</v>
      </c>
      <c r="I269">
        <f t="shared" si="65"/>
        <v>18.155337472177777</v>
      </c>
      <c r="J269">
        <f t="shared" si="66"/>
        <v>3.4233846856237475</v>
      </c>
      <c r="K269">
        <f t="shared" si="66"/>
        <v>-17.829658326027992</v>
      </c>
      <c r="L269">
        <f t="shared" si="67"/>
        <v>-1.8362728255360306</v>
      </c>
      <c r="M269">
        <f t="shared" si="68"/>
        <v>-22.610331268826684</v>
      </c>
      <c r="S269">
        <f t="shared" si="57"/>
        <v>1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0.16979312422772974</v>
      </c>
      <c r="B270">
        <f t="shared" si="60"/>
        <v>0.16979312422772974</v>
      </c>
      <c r="C270" s="9">
        <f t="shared" si="61"/>
        <v>1.2549999999999952</v>
      </c>
      <c r="D270" s="9">
        <f t="shared" si="74"/>
        <v>6.5461363325994997</v>
      </c>
      <c r="E270" s="9">
        <f t="shared" si="74"/>
        <v>9.0870032182632432</v>
      </c>
      <c r="F270" s="9">
        <f t="shared" si="63"/>
        <v>21.768118446989423</v>
      </c>
      <c r="G270" s="10">
        <f t="shared" si="75"/>
        <v>8.6666666666666607</v>
      </c>
      <c r="H270" s="5">
        <f t="shared" si="75"/>
        <v>7.5</v>
      </c>
      <c r="I270">
        <f t="shared" si="65"/>
        <v>18.284337582510627</v>
      </c>
      <c r="J270">
        <f t="shared" si="66"/>
        <v>3.412550675953085</v>
      </c>
      <c r="K270">
        <f t="shared" si="66"/>
        <v>-17.96305928051407</v>
      </c>
      <c r="L270">
        <f t="shared" si="67"/>
        <v>-1.8434676384039974</v>
      </c>
      <c r="M270">
        <f t="shared" si="68"/>
        <v>-22.47031451227846</v>
      </c>
      <c r="S270">
        <f t="shared" si="57"/>
        <v>1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0.1496911607938527</v>
      </c>
      <c r="B271">
        <f t="shared" si="60"/>
        <v>0.1496911607938527</v>
      </c>
      <c r="C271" s="9">
        <f t="shared" si="61"/>
        <v>1.2599999999999951</v>
      </c>
      <c r="D271" s="9">
        <f t="shared" si="74"/>
        <v>6.5662382960333767</v>
      </c>
      <c r="E271" s="9">
        <f t="shared" si="74"/>
        <v>8.9806300726841233</v>
      </c>
      <c r="F271" s="9">
        <f t="shared" si="63"/>
        <v>21.776875573807537</v>
      </c>
      <c r="G271" s="10">
        <f t="shared" si="75"/>
        <v>8.6666666666666607</v>
      </c>
      <c r="H271" s="5">
        <f t="shared" si="75"/>
        <v>7.5</v>
      </c>
      <c r="I271">
        <f t="shared" si="65"/>
        <v>18.412587060669651</v>
      </c>
      <c r="J271">
        <f t="shared" si="66"/>
        <v>3.4016742168865015</v>
      </c>
      <c r="K271">
        <f t="shared" si="66"/>
        <v>-18.095634136136514</v>
      </c>
      <c r="L271">
        <f t="shared" si="67"/>
        <v>-1.8504813368221438</v>
      </c>
      <c r="M271">
        <f t="shared" si="68"/>
        <v>-22.330131624641236</v>
      </c>
      <c r="S271">
        <f t="shared" si="57"/>
        <v>1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0.12965349054189002</v>
      </c>
      <c r="B272">
        <f t="shared" si="60"/>
        <v>0.12965349054189002</v>
      </c>
      <c r="C272" s="9">
        <f t="shared" si="61"/>
        <v>1.264999999999995</v>
      </c>
      <c r="D272" s="9">
        <f t="shared" si="74"/>
        <v>6.5862759662853394</v>
      </c>
      <c r="E272" s="9">
        <f t="shared" si="74"/>
        <v>8.8734771753399908</v>
      </c>
      <c r="F272" s="9">
        <f t="shared" si="63"/>
        <v>21.785283541008717</v>
      </c>
      <c r="G272" s="10">
        <f t="shared" si="75"/>
        <v>8.6666666666666607</v>
      </c>
      <c r="H272" s="5">
        <f t="shared" si="75"/>
        <v>7.5</v>
      </c>
      <c r="I272">
        <f t="shared" si="65"/>
        <v>18.540083068864131</v>
      </c>
      <c r="J272">
        <f t="shared" si="66"/>
        <v>3.390756376999251</v>
      </c>
      <c r="K272">
        <f t="shared" si="66"/>
        <v>-18.227381912721896</v>
      </c>
      <c r="L272">
        <f t="shared" si="67"/>
        <v>-1.8573144629191716</v>
      </c>
      <c r="M272">
        <f t="shared" si="68"/>
        <v>-22.189802881830822</v>
      </c>
      <c r="S272">
        <f t="shared" si="57"/>
        <v>1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0.10968035447582114</v>
      </c>
      <c r="B273">
        <f t="shared" si="60"/>
        <v>0.10968035447582114</v>
      </c>
      <c r="C273" s="9">
        <f t="shared" si="61"/>
        <v>1.2699999999999949</v>
      </c>
      <c r="D273" s="9">
        <f t="shared" si="74"/>
        <v>6.6062491023514083</v>
      </c>
      <c r="E273" s="9">
        <f t="shared" si="74"/>
        <v>8.7655494085357741</v>
      </c>
      <c r="F273" s="9">
        <f t="shared" si="63"/>
        <v>21.793345339639107</v>
      </c>
      <c r="G273" s="10">
        <f t="shared" si="75"/>
        <v>8.6666666666666607</v>
      </c>
      <c r="H273" s="5">
        <f t="shared" si="75"/>
        <v>7.5</v>
      </c>
      <c r="I273">
        <f t="shared" si="65"/>
        <v>18.66682295285235</v>
      </c>
      <c r="J273">
        <f t="shared" si="66"/>
        <v>3.379798221668028</v>
      </c>
      <c r="K273">
        <f t="shared" si="66"/>
        <v>-18.358301749724699</v>
      </c>
      <c r="L273">
        <f t="shared" si="67"/>
        <v>-1.8639676007174251</v>
      </c>
      <c r="M273">
        <f t="shared" si="68"/>
        <v>-22.04934834289822</v>
      </c>
      <c r="S273">
        <f t="shared" si="57"/>
        <v>1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8.9771987324070324E-2</v>
      </c>
      <c r="B274">
        <f t="shared" si="60"/>
        <v>8.9771987324070324E-2</v>
      </c>
      <c r="C274" s="9">
        <f t="shared" si="61"/>
        <v>1.2749999999999948</v>
      </c>
      <c r="D274" s="9">
        <f t="shared" si="74"/>
        <v>6.6261574695031591</v>
      </c>
      <c r="E274" s="9">
        <f t="shared" si="74"/>
        <v>8.6568516593044897</v>
      </c>
      <c r="F274" s="9">
        <f t="shared" si="63"/>
        <v>21.801063968551613</v>
      </c>
      <c r="G274" s="10">
        <f t="shared" si="75"/>
        <v>8.6666666666666607</v>
      </c>
      <c r="H274" s="5">
        <f t="shared" si="75"/>
        <v>7.5</v>
      </c>
      <c r="I274">
        <f t="shared" si="65"/>
        <v>18.792804237904633</v>
      </c>
      <c r="J274">
        <f t="shared" si="66"/>
        <v>3.3688008128237952</v>
      </c>
      <c r="K274">
        <f t="shared" si="66"/>
        <v>-18.488392904947798</v>
      </c>
      <c r="L274">
        <f t="shared" si="67"/>
        <v>-1.8704413750320661</v>
      </c>
      <c r="M274">
        <f t="shared" si="68"/>
        <v>-21.908787846279104</v>
      </c>
      <c r="S274">
        <f t="shared" si="57"/>
        <v>1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6.992861756054225E-2</v>
      </c>
      <c r="B275">
        <f t="shared" si="60"/>
        <v>6.992861756054225E-2</v>
      </c>
      <c r="C275" s="9">
        <f t="shared" si="61"/>
        <v>1.2799999999999947</v>
      </c>
      <c r="D275" s="9">
        <f t="shared" si="74"/>
        <v>6.6460008392666872</v>
      </c>
      <c r="E275" s="9">
        <f t="shared" si="74"/>
        <v>8.5473888187128324</v>
      </c>
      <c r="F275" s="9">
        <f t="shared" si="63"/>
        <v>21.808442433776559</v>
      </c>
      <c r="G275" s="10">
        <f t="shared" si="75"/>
        <v>8.6666666666666607</v>
      </c>
      <c r="H275" s="5">
        <f t="shared" si="75"/>
        <v>7.5</v>
      </c>
      <c r="I275">
        <f t="shared" si="65"/>
        <v>18.918024624883596</v>
      </c>
      <c r="J275">
        <f t="shared" si="66"/>
        <v>3.3577652087111058</v>
      </c>
      <c r="K275">
        <f t="shared" si="66"/>
        <v>-18.617654753240846</v>
      </c>
      <c r="L275">
        <f t="shared" si="67"/>
        <v>-1.8767364503841037</v>
      </c>
      <c r="M275">
        <f t="shared" si="68"/>
        <v>-21.768141006218237</v>
      </c>
      <c r="S275">
        <f t="shared" si="57"/>
        <v>1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5.0150467427065415E-2</v>
      </c>
      <c r="B276">
        <f t="shared" si="60"/>
        <v>5.0150467427065415E-2</v>
      </c>
      <c r="C276" s="9">
        <f t="shared" si="61"/>
        <v>1.2849999999999946</v>
      </c>
      <c r="D276" s="9">
        <f t="shared" si="74"/>
        <v>6.665778989400164</v>
      </c>
      <c r="E276" s="9">
        <f t="shared" si="74"/>
        <v>8.4371657811744978</v>
      </c>
      <c r="F276" s="9">
        <f t="shared" si="63"/>
        <v>21.81548374789832</v>
      </c>
      <c r="G276" s="10">
        <f t="shared" si="75"/>
        <v>8.6666666666666607</v>
      </c>
      <c r="H276" s="5">
        <f t="shared" si="75"/>
        <v>7.5</v>
      </c>
      <c r="I276">
        <f t="shared" si="65"/>
        <v>19.04248198643457</v>
      </c>
      <c r="J276">
        <f t="shared" si="66"/>
        <v>3.3466924636538398</v>
      </c>
      <c r="K276">
        <f t="shared" si="66"/>
        <v>-18.746086785177532</v>
      </c>
      <c r="L276">
        <f t="shared" si="67"/>
        <v>-1.8828535299268452</v>
      </c>
      <c r="M276">
        <f t="shared" si="68"/>
        <v>-21.627427209367479</v>
      </c>
      <c r="S276">
        <f t="shared" ref="S276:S289" si="76">GESTEP(E276,H276)</f>
        <v>1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3.0437752957196196E-2</v>
      </c>
      <c r="B277">
        <f t="shared" ref="B277:B289" si="79">ABS(D277-$D$11)</f>
        <v>3.0437752957196196E-2</v>
      </c>
      <c r="C277" s="9">
        <f t="shared" ref="C277:C289" si="80">C276+_dt</f>
        <v>1.2899999999999945</v>
      </c>
      <c r="D277" s="9">
        <f t="shared" ref="D277:E289" si="81">D276+$C$7*(J276+J277)/2</f>
        <v>6.6854917038700332</v>
      </c>
      <c r="E277" s="9">
        <f t="shared" si="81"/>
        <v>8.3261874437713708</v>
      </c>
      <c r="F277" s="9">
        <f t="shared" ref="F277:F289" si="82">$O$1*D277^2+$O$2*D277+$O$3</f>
        <v>21.822190929438072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19.166174363279765</v>
      </c>
      <c r="J277">
        <f t="shared" ref="J277:K289" si="85">J276+L276*$C$7</f>
        <v>3.3355836278272712</v>
      </c>
      <c r="K277">
        <f t="shared" si="85"/>
        <v>-18.8736886057128</v>
      </c>
      <c r="L277">
        <f t="shared" ref="L277:L289" si="86">-$C$15*I277*J277</f>
        <v>-1.8887933543854158</v>
      </c>
      <c r="M277">
        <f t="shared" ref="M277:M289" si="87">-$C$6-$C$15*I277*K277</f>
        <v>-21.486665611555733</v>
      </c>
      <c r="S277">
        <f t="shared" si="76"/>
        <v>1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1.0790684001348083E-2</v>
      </c>
      <c r="B278">
        <f t="shared" si="79"/>
        <v>1.0790684001348083E-2</v>
      </c>
      <c r="C278" s="9">
        <f t="shared" si="80"/>
        <v>1.2949999999999944</v>
      </c>
      <c r="D278" s="9">
        <f t="shared" si="81"/>
        <v>6.7051387728258813</v>
      </c>
      <c r="E278" s="9">
        <f t="shared" si="81"/>
        <v>8.2144587055826968</v>
      </c>
      <c r="F278" s="9">
        <f t="shared" si="82"/>
        <v>21.828567002242895</v>
      </c>
      <c r="G278" s="10">
        <f t="shared" si="83"/>
        <v>8.6666666666666607</v>
      </c>
      <c r="H278" s="5">
        <f t="shared" si="83"/>
        <v>7.5</v>
      </c>
      <c r="I278">
        <f t="shared" si="84"/>
        <v>19.289099960610162</v>
      </c>
      <c r="J278">
        <f t="shared" si="85"/>
        <v>3.3244397470363971</v>
      </c>
      <c r="K278">
        <f t="shared" si="85"/>
        <v>-19.000459932820981</v>
      </c>
      <c r="L278">
        <f t="shared" si="86"/>
        <v>-1.894556701009025</v>
      </c>
      <c r="M278">
        <f t="shared" si="87"/>
        <v>-21.34587513472917</v>
      </c>
      <c r="S278">
        <f t="shared" si="76"/>
        <v>1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8.7905357467858991E-3</v>
      </c>
      <c r="B279">
        <f t="shared" si="79"/>
        <v>8.7905357467858991E-3</v>
      </c>
      <c r="C279" s="9">
        <f t="shared" si="80"/>
        <v>1.2999999999999943</v>
      </c>
      <c r="D279" s="9">
        <f t="shared" si="81"/>
        <v>6.7247199925740153</v>
      </c>
      <c r="E279" s="9">
        <f t="shared" si="81"/>
        <v>8.1019844670223335</v>
      </c>
      <c r="F279" s="9">
        <f t="shared" si="82"/>
        <v>21.834614994881228</v>
      </c>
      <c r="G279" s="10">
        <f t="shared" si="83"/>
        <v>8.6666666666666607</v>
      </c>
      <c r="H279" s="5">
        <f t="shared" si="83"/>
        <v>7.5</v>
      </c>
      <c r="I279">
        <f t="shared" si="84"/>
        <v>19.411257144569536</v>
      </c>
      <c r="J279">
        <f t="shared" si="85"/>
        <v>3.3132618625004437</v>
      </c>
      <c r="K279">
        <f t="shared" si="85"/>
        <v>-19.126400596115882</v>
      </c>
      <c r="L279">
        <f t="shared" si="86"/>
        <v>-1.9001443825357016</v>
      </c>
      <c r="M279">
        <f t="shared" si="87"/>
        <v>-21.205074464060047</v>
      </c>
      <c r="S279">
        <f t="shared" si="76"/>
        <v>1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2.8305708722560219E-2</v>
      </c>
      <c r="C280" s="9">
        <f t="shared" si="80"/>
        <v>1.3049999999999942</v>
      </c>
      <c r="D280" s="9">
        <f t="shared" si="81"/>
        <v>6.7442351655497896</v>
      </c>
      <c r="E280" s="9">
        <f t="shared" si="81"/>
        <v>7.988769629184203</v>
      </c>
      <c r="F280" s="9">
        <f t="shared" si="82"/>
        <v>21.840337940045128</v>
      </c>
      <c r="G280" s="10">
        <f t="shared" si="83"/>
        <v>8.6666666666666607</v>
      </c>
      <c r="H280" s="5">
        <f t="shared" si="83"/>
        <v>7.5</v>
      </c>
      <c r="I280">
        <f t="shared" si="84"/>
        <v>19.532644438825525</v>
      </c>
      <c r="J280">
        <f t="shared" si="85"/>
        <v>3.3020510106434831</v>
      </c>
      <c r="K280">
        <f t="shared" si="85"/>
        <v>-19.251510535453836</v>
      </c>
      <c r="L280">
        <f t="shared" si="86"/>
        <v>-1.90555724616927</v>
      </c>
      <c r="M280">
        <f t="shared" si="87"/>
        <v>-21.064282045222193</v>
      </c>
      <c r="S280">
        <f t="shared" si="76"/>
        <v>1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4.7754643461487056E-2</v>
      </c>
      <c r="C281" s="9">
        <f t="shared" si="80"/>
        <v>1.3099999999999941</v>
      </c>
      <c r="D281" s="9">
        <f t="shared" si="81"/>
        <v>6.7636841002887165</v>
      </c>
      <c r="E281" s="9">
        <f t="shared" si="81"/>
        <v>7.8748190931960282</v>
      </c>
      <c r="F281" s="9">
        <f t="shared" si="82"/>
        <v>21.845738873959153</v>
      </c>
      <c r="G281" s="10">
        <f t="shared" si="83"/>
        <v>8.6666666666666607</v>
      </c>
      <c r="H281" s="5">
        <f t="shared" si="83"/>
        <v>7.5</v>
      </c>
      <c r="I281">
        <f t="shared" si="84"/>
        <v>19.65326052122283</v>
      </c>
      <c r="J281">
        <f t="shared" si="85"/>
        <v>3.2908082228910844</v>
      </c>
      <c r="K281">
        <f t="shared" si="85"/>
        <v>-19.375789799520646</v>
      </c>
      <c r="L281">
        <f t="shared" si="86"/>
        <v>-1.9107961725683578</v>
      </c>
      <c r="M281">
        <f t="shared" si="87"/>
        <v>-20.923516081831416</v>
      </c>
      <c r="S281">
        <f t="shared" si="76"/>
        <v>1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6.7137154569160806E-2</v>
      </c>
      <c r="C282" s="9">
        <f t="shared" si="80"/>
        <v>1.314999999999994</v>
      </c>
      <c r="D282" s="9">
        <f t="shared" si="81"/>
        <v>6.7830666113963902</v>
      </c>
      <c r="E282" s="9">
        <f t="shared" si="81"/>
        <v>7.7601377595814522</v>
      </c>
      <c r="F282" s="9">
        <f t="shared" si="82"/>
        <v>21.850820835796284</v>
      </c>
      <c r="G282" s="10">
        <f t="shared" si="83"/>
        <v>8.6666666666666607</v>
      </c>
      <c r="H282" s="5">
        <f t="shared" si="83"/>
        <v>7.5</v>
      </c>
      <c r="I282">
        <f t="shared" si="84"/>
        <v>19.773104220514242</v>
      </c>
      <c r="J282">
        <f t="shared" si="85"/>
        <v>3.2795345254729313</v>
      </c>
      <c r="K282">
        <f t="shared" si="85"/>
        <v>-19.49923854440345</v>
      </c>
      <c r="L282">
        <f t="shared" si="86"/>
        <v>-1.9158620748472739</v>
      </c>
      <c r="M282">
        <f t="shared" si="87"/>
        <v>-20.782794533048719</v>
      </c>
      <c r="S282">
        <f t="shared" si="76"/>
        <v>1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8.6453062690038607E-2</v>
      </c>
      <c r="C283" s="9">
        <f t="shared" si="80"/>
        <v>1.3199999999999938</v>
      </c>
      <c r="D283" s="9">
        <f t="shared" si="81"/>
        <v>6.802382519517268</v>
      </c>
      <c r="E283" s="9">
        <f t="shared" si="81"/>
        <v>7.6447305276306246</v>
      </c>
      <c r="F283" s="9">
        <f t="shared" si="82"/>
        <v>21.855586867100861</v>
      </c>
      <c r="G283" s="10">
        <f t="shared" si="83"/>
        <v>8.6666666666666607</v>
      </c>
      <c r="H283" s="5">
        <f t="shared" si="83"/>
        <v>7.5</v>
      </c>
      <c r="I283">
        <f t="shared" si="84"/>
        <v>19.892174513165273</v>
      </c>
      <c r="J283">
        <f t="shared" si="85"/>
        <v>3.2682309392313322</v>
      </c>
      <c r="K283">
        <f t="shared" si="85"/>
        <v>-19.621857032148437</v>
      </c>
      <c r="L283">
        <f t="shared" si="86"/>
        <v>-1.9207558975886136</v>
      </c>
      <c r="M283">
        <f t="shared" si="87"/>
        <v>-20.642135111344395</v>
      </c>
      <c r="S283">
        <f t="shared" si="76"/>
        <v>1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0.1057021944751062</v>
      </c>
      <c r="C284" s="9">
        <f t="shared" si="80"/>
        <v>1.3249999999999937</v>
      </c>
      <c r="D284" s="9">
        <f t="shared" si="81"/>
        <v>6.8216316513023356</v>
      </c>
      <c r="E284" s="9">
        <f t="shared" si="81"/>
        <v>7.5286022947793354</v>
      </c>
      <c r="F284" s="9">
        <f t="shared" si="82"/>
        <v>21.860040011218725</v>
      </c>
      <c r="G284" s="10">
        <f t="shared" si="83"/>
        <v>8.6666666666666607</v>
      </c>
      <c r="H284" s="5">
        <f t="shared" si="83"/>
        <v>7.5</v>
      </c>
      <c r="I284">
        <f t="shared" si="84"/>
        <v>20.010470520228619</v>
      </c>
      <c r="J284">
        <f t="shared" si="85"/>
        <v>3.2568984794355593</v>
      </c>
      <c r="K284">
        <f t="shared" si="85"/>
        <v>-19.743645629305369</v>
      </c>
      <c r="L284">
        <f t="shared" si="86"/>
        <v>-1.925478615867481</v>
      </c>
      <c r="M284">
        <f t="shared" si="87"/>
        <v>-20.501555280420853</v>
      </c>
      <c r="S284">
        <f t="shared" si="76"/>
        <v>1</v>
      </c>
      <c r="T284" t="b">
        <f t="shared" si="77"/>
        <v>0</v>
      </c>
      <c r="U284" t="b">
        <f t="shared" si="78"/>
        <v>1</v>
      </c>
    </row>
    <row r="285" spans="1:21" x14ac:dyDescent="0.2">
      <c r="A285">
        <f t="shared" si="88"/>
        <v>100</v>
      </c>
      <c r="B285">
        <f t="shared" si="79"/>
        <v>0.12488438254846645</v>
      </c>
      <c r="C285" s="9">
        <f t="shared" si="80"/>
        <v>1.3299999999999936</v>
      </c>
      <c r="D285" s="9">
        <f t="shared" si="81"/>
        <v>6.8408138393756959</v>
      </c>
      <c r="E285" s="9">
        <f t="shared" si="81"/>
        <v>7.4117579559967783</v>
      </c>
      <c r="F285" s="9">
        <f t="shared" si="82"/>
        <v>21.864183312734678</v>
      </c>
      <c r="G285" s="10">
        <f t="shared" si="83"/>
        <v>8.6666666666666607</v>
      </c>
      <c r="H285" s="5">
        <f t="shared" si="83"/>
        <v>7.5</v>
      </c>
      <c r="I285">
        <f t="shared" si="84"/>
        <v>20.127991504284939</v>
      </c>
      <c r="J285">
        <f t="shared" si="85"/>
        <v>3.2455381556019414</v>
      </c>
      <c r="K285">
        <f t="shared" si="85"/>
        <v>-19.864604805459852</v>
      </c>
      <c r="L285">
        <f t="shared" si="86"/>
        <v>-1.930031234287233</v>
      </c>
      <c r="M285">
        <f t="shared" si="87"/>
        <v>-20.361072253291969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0.14399946547288511</v>
      </c>
      <c r="C286" s="9">
        <f t="shared" si="80"/>
        <v>1.3349999999999935</v>
      </c>
      <c r="D286" s="9">
        <f t="shared" si="81"/>
        <v>6.8599289223001145</v>
      </c>
      <c r="E286" s="9">
        <f t="shared" si="81"/>
        <v>7.2942024031819965</v>
      </c>
      <c r="F286" s="9">
        <f t="shared" si="82"/>
        <v>21.868019816917379</v>
      </c>
      <c r="G286" s="10">
        <f t="shared" si="83"/>
        <v>8.6666666666666607</v>
      </c>
      <c r="H286" s="5">
        <f t="shared" si="83"/>
        <v>7.5</v>
      </c>
      <c r="I286">
        <f t="shared" si="84"/>
        <v>20.24473686644658</v>
      </c>
      <c r="J286">
        <f t="shared" si="85"/>
        <v>3.2341509713196466</v>
      </c>
      <c r="K286">
        <f t="shared" si="85"/>
        <v>-19.984735131754274</v>
      </c>
      <c r="L286">
        <f t="shared" si="86"/>
        <v>-1.9344147860266765</v>
      </c>
      <c r="M286">
        <f t="shared" si="87"/>
        <v>-20.22070299051682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0.16304728771432053</v>
      </c>
      <c r="C287" s="9">
        <f t="shared" si="80"/>
        <v>1.3399999999999934</v>
      </c>
      <c r="D287" s="9">
        <f t="shared" si="81"/>
        <v>6.8789767445415499</v>
      </c>
      <c r="E287" s="9">
        <f t="shared" si="81"/>
        <v>7.1759405245690964</v>
      </c>
      <c r="F287" s="9">
        <f t="shared" si="82"/>
        <v>21.871552569171769</v>
      </c>
      <c r="G287" s="10">
        <f t="shared" si="83"/>
        <v>8.6666666666666607</v>
      </c>
      <c r="H287" s="5">
        <f t="shared" si="83"/>
        <v>7.5</v>
      </c>
      <c r="I287">
        <f t="shared" si="84"/>
        <v>20.360706143421314</v>
      </c>
      <c r="J287">
        <f t="shared" si="85"/>
        <v>3.222737924082089</v>
      </c>
      <c r="K287">
        <f t="shared" si="85"/>
        <v>-20.104037279398323</v>
      </c>
      <c r="L287">
        <f t="shared" si="86"/>
        <v>-1.9386303318986717</v>
      </c>
      <c r="M287">
        <f t="shared" si="87"/>
        <v>-20.080464198585421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0.18202769960547815</v>
      </c>
      <c r="C288" s="9">
        <f t="shared" si="80"/>
        <v>1.3449999999999933</v>
      </c>
      <c r="D288" s="9">
        <f t="shared" si="81"/>
        <v>6.8979571564327076</v>
      </c>
      <c r="E288" s="9">
        <f t="shared" si="81"/>
        <v>7.0569772041412699</v>
      </c>
      <c r="F288" s="9">
        <f t="shared" si="82"/>
        <v>21.874784614499131</v>
      </c>
      <c r="G288" s="10">
        <f t="shared" si="83"/>
        <v>8.6666666666666607</v>
      </c>
      <c r="H288" s="5">
        <f t="shared" si="83"/>
        <v>7.5</v>
      </c>
      <c r="I288">
        <f t="shared" si="84"/>
        <v>20.475899004633174</v>
      </c>
      <c r="J288">
        <f t="shared" si="85"/>
        <v>3.2113000051238867</v>
      </c>
      <c r="K288">
        <f t="shared" si="85"/>
        <v>-20.222512018169976</v>
      </c>
      <c r="L288">
        <f t="shared" si="86"/>
        <v>-1.9426789594200995</v>
      </c>
      <c r="M288">
        <f t="shared" si="87"/>
        <v>-19.940372328454153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0.20094055730841998</v>
      </c>
      <c r="C289" s="9">
        <f t="shared" si="80"/>
        <v>1.3499999999999932</v>
      </c>
      <c r="D289" s="9">
        <f t="shared" si="81"/>
        <v>6.9168700141356494</v>
      </c>
      <c r="E289" s="9">
        <f t="shared" si="81"/>
        <v>6.9373173210536905</v>
      </c>
      <c r="F289" s="9">
        <f t="shared" si="82"/>
        <v>21.877718996964926</v>
      </c>
      <c r="G289" s="10">
        <f t="shared" si="83"/>
        <v>8.6666666666666607</v>
      </c>
      <c r="H289" s="5">
        <f t="shared" si="83"/>
        <v>7.5</v>
      </c>
      <c r="I289">
        <f t="shared" si="84"/>
        <v>20.590315249397833</v>
      </c>
      <c r="J289">
        <f t="shared" si="85"/>
        <v>3.1998381992633083</v>
      </c>
      <c r="K289">
        <f t="shared" si="85"/>
        <v>-20.340160214907854</v>
      </c>
      <c r="L289">
        <f t="shared" si="86"/>
        <v>-1.9465617818931733</v>
      </c>
      <c r="M289">
        <f t="shared" si="87"/>
        <v>-19.800443574228481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29" priority="16" stopIfTrue="1" operator="greaterThan">
      <formula>$G$19</formula>
    </cfRule>
    <cfRule type="cellIs" dxfId="328" priority="17" stopIfTrue="1" operator="lessThan">
      <formula>$H$19</formula>
    </cfRule>
    <cfRule type="cellIs" dxfId="327" priority="18" stopIfTrue="1" operator="between">
      <formula>$H$19</formula>
      <formula>$G$19</formula>
    </cfRule>
  </conditionalFormatting>
  <conditionalFormatting sqref="E19:E20">
    <cfRule type="cellIs" dxfId="326" priority="13" stopIfTrue="1" operator="lessThan">
      <formula>$H$19</formula>
    </cfRule>
    <cfRule type="cellIs" dxfId="325" priority="14" stopIfTrue="1" operator="greaterThan">
      <formula>$G$19</formula>
    </cfRule>
    <cfRule type="cellIs" dxfId="324" priority="15" stopIfTrue="1" operator="between">
      <formula>$H$19</formula>
      <formula>$G$19</formula>
    </cfRule>
  </conditionalFormatting>
  <conditionalFormatting sqref="F19">
    <cfRule type="cellIs" dxfId="323" priority="10" stopIfTrue="1" operator="lessThan">
      <formula>$H$19</formula>
    </cfRule>
    <cfRule type="cellIs" dxfId="322" priority="11" stopIfTrue="1" operator="greaterThan">
      <formula>$G$19</formula>
    </cfRule>
    <cfRule type="cellIs" dxfId="321" priority="12" stopIfTrue="1" operator="between">
      <formula>$H$19</formula>
      <formula>$G$19</formula>
    </cfRule>
  </conditionalFormatting>
  <conditionalFormatting sqref="F20">
    <cfRule type="cellIs" dxfId="320" priority="7" stopIfTrue="1" operator="lessThan">
      <formula>$H$19</formula>
    </cfRule>
    <cfRule type="cellIs" dxfId="319" priority="8" stopIfTrue="1" operator="greaterThan">
      <formula>$G$19</formula>
    </cfRule>
    <cfRule type="cellIs" dxfId="318" priority="9" stopIfTrue="1" operator="between">
      <formula>$H$19</formula>
      <formula>$G$19</formula>
    </cfRule>
  </conditionalFormatting>
  <conditionalFormatting sqref="E21:E289">
    <cfRule type="cellIs" dxfId="317" priority="4" stopIfTrue="1" operator="lessThan">
      <formula>$H$19</formula>
    </cfRule>
    <cfRule type="cellIs" dxfId="316" priority="5" stopIfTrue="1" operator="greaterThan">
      <formula>$G$19</formula>
    </cfRule>
    <cfRule type="cellIs" dxfId="315" priority="6" stopIfTrue="1" operator="between">
      <formula>$H$19</formula>
      <formula>$G$19</formula>
    </cfRule>
  </conditionalFormatting>
  <conditionalFormatting sqref="F21:F289">
    <cfRule type="cellIs" dxfId="314" priority="1" stopIfTrue="1" operator="lessThan">
      <formula>$H$19</formula>
    </cfRule>
    <cfRule type="cellIs" dxfId="313" priority="2" stopIfTrue="1" operator="greaterThan">
      <formula>$G$19</formula>
    </cfRule>
    <cfRule type="cellIs" dxfId="31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546"/>
  <sheetViews>
    <sheetView topLeftCell="B1" zoomScale="70" zoomScaleNormal="70" workbookViewId="0">
      <selection activeCell="C8" sqref="C8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SummaryChart!I16</f>
        <v>41.063458772444392</v>
      </c>
      <c r="D1" s="1" t="s">
        <v>17</v>
      </c>
      <c r="G1" t="s">
        <v>27</v>
      </c>
      <c r="H1" s="6" t="s">
        <v>22</v>
      </c>
      <c r="O1" s="28">
        <f>-(C6/2)/(COS(C2/180*PI())*C1)^2</f>
        <v>-0.31639058205780135</v>
      </c>
      <c r="P1" s="5" t="s">
        <v>10</v>
      </c>
    </row>
    <row r="2" spans="2:22" ht="22.5" x14ac:dyDescent="0.3">
      <c r="C2" s="24">
        <f>SummaryChart!J16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SummaryChart!N16/12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0.01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SummaryChart!M16</f>
        <v>7.7159294568272294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2.2166475707017241E-3</v>
      </c>
      <c r="C12" s="14"/>
      <c r="D12" s="15">
        <f ca="1">CELL("contents",INDIRECT("D"&amp;C13-1))</f>
        <v>7.6850421095863757</v>
      </c>
      <c r="E12" s="15">
        <f ca="1">CELL("contents",INDIRECT("E"&amp;C13-1))</f>
        <v>8.4434951518324457</v>
      </c>
      <c r="F12">
        <f ca="1">D13-D12</f>
        <v>3.3103994811555459E-2</v>
      </c>
      <c r="G12">
        <f ca="1">D13-D11</f>
        <v>2.2166475707017241E-3</v>
      </c>
      <c r="H12" s="27">
        <f ca="1">G12/F12</f>
        <v>6.6960123191173559E-2</v>
      </c>
      <c r="I12">
        <f ca="1">D13-D12</f>
        <v>3.3103994811555459E-2</v>
      </c>
      <c r="J12">
        <f ca="1">E13-E12</f>
        <v>-0.20873679029353376</v>
      </c>
      <c r="K12">
        <f ca="1">ATAN(J12/I12)*180/PI()</f>
        <v>-80.988396489226915</v>
      </c>
      <c r="N12" s="26">
        <f ca="1">E13-E12</f>
        <v>-0.20873679029353376</v>
      </c>
      <c r="O12" s="26">
        <f ca="1">N12+E13-H12*N12</f>
        <v>8.0399986124379641</v>
      </c>
      <c r="P12">
        <f ca="1">IF(AND(G12&gt;0,G12&lt;F12),1,0)</f>
        <v>1</v>
      </c>
      <c r="Q12" s="26">
        <f ca="1">IF(P12=1,O12,O13)</f>
        <v>8.0399986124379641</v>
      </c>
    </row>
    <row r="13" spans="2:22" x14ac:dyDescent="0.2">
      <c r="B13" t="str">
        <f ca="1">CELL("address",INDEX(B20:B290,MATCH(MIN(B20:B290),B20:B290,0)))</f>
        <v>$B$186</v>
      </c>
      <c r="C13">
        <f ca="1">CELL("row",INDEX(A20:A289,MATCH(MIN(A20:A289),A20:A289,0)))</f>
        <v>186</v>
      </c>
      <c r="D13" s="15">
        <f ca="1">CELL("contents",INDIRECT("D"&amp;C13))</f>
        <v>7.7181461043979311</v>
      </c>
      <c r="E13" s="15">
        <f ca="1">CELL("contents",INDIRECT("E"&amp;C13))</f>
        <v>8.2347583615389119</v>
      </c>
      <c r="F13">
        <f ca="1">D14-D13</f>
        <v>3.2897292697893654E-2</v>
      </c>
      <c r="G13">
        <f ca="1">D14-D11</f>
        <v>3.5113940268595378E-2</v>
      </c>
      <c r="H13" s="27">
        <f ca="1">G13/F13</f>
        <v>1.0673808507909117</v>
      </c>
      <c r="N13" s="26">
        <f ca="1">E14-E13</f>
        <v>-0.21065078834971906</v>
      </c>
      <c r="O13" s="26">
        <f ca="1">E13+H13*N13</f>
        <v>8.0099137438504133</v>
      </c>
      <c r="P13">
        <f ca="1">IF(G13&lt;F13,1,0)</f>
        <v>0</v>
      </c>
    </row>
    <row r="14" spans="2:22" x14ac:dyDescent="0.2">
      <c r="D14" s="15">
        <f ca="1">CELL("contents",INDIRECT("D"&amp;C13+1))</f>
        <v>7.7510433970958248</v>
      </c>
      <c r="E14" s="15">
        <f ca="1">CELL("contents",INDIRECT("E"&amp;C13+1))</f>
        <v>8.0241075731891929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7.8162158603975449</v>
      </c>
      <c r="P15" s="10">
        <f>Q19</f>
        <v>1.1050445331015328</v>
      </c>
      <c r="Q15" s="10">
        <f>Q19</f>
        <v>1.1050445331015328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41.063458772444392</v>
      </c>
      <c r="J19">
        <f>C1*COS(C2/180*PI())</f>
        <v>7.130594784536096</v>
      </c>
      <c r="K19">
        <f>C1*SIN(C2/180*PI())</f>
        <v>40.439612564600402</v>
      </c>
      <c r="L19">
        <f>-C15*I19*J19</f>
        <v>-8.6508436332712737</v>
      </c>
      <c r="M19">
        <f>-C6-C15*I19*K19</f>
        <v>-81.235372221726976</v>
      </c>
      <c r="N19" s="16">
        <f>MAX(E19:E289)</f>
        <v>17.021041913552139</v>
      </c>
      <c r="O19" s="19">
        <f>INDEX(C19:C289,MATCH(N19,E19:E289,0),1)</f>
        <v>0.45000000000000029</v>
      </c>
      <c r="P19" s="19">
        <f>COUNTIF(E19:E289,"&gt;"&amp;H19)*_dt</f>
        <v>0.77</v>
      </c>
      <c r="Q19" s="21">
        <f>INDEX(D19:D289,MATCH(T17,T19:T289,0),1)</f>
        <v>1.1050445331015328</v>
      </c>
      <c r="R19" s="21">
        <f>INDEX(D19:D289,MATCH(T17,U19:U289,0),1)</f>
        <v>7.8162158603975449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6.7111713272960118</v>
      </c>
    </row>
    <row r="20" spans="1:22" x14ac:dyDescent="0.2">
      <c r="A20">
        <f>B20</f>
        <v>7.6450560511635324</v>
      </c>
      <c r="B20">
        <f>ABS(D20-$D$11)</f>
        <v>7.6450560511635324</v>
      </c>
      <c r="C20" s="9">
        <f>C19+_dt</f>
        <v>5.0000000000000001E-3</v>
      </c>
      <c r="D20" s="9">
        <f>D19+$C$7*(J19+J20)/2</f>
        <v>7.0873405663697403E-2</v>
      </c>
      <c r="E20" s="9">
        <f>E19+$C$7*(K19+K20)/2</f>
        <v>2.1538251125350496</v>
      </c>
      <c r="F20" s="9">
        <f>$O$1*D20^2+$O$2*D20+$O$3</f>
        <v>2.1538445701026974</v>
      </c>
      <c r="G20" s="10">
        <f>G19</f>
        <v>8.6666666666666607</v>
      </c>
      <c r="H20" s="5">
        <f>H19</f>
        <v>7.5</v>
      </c>
      <c r="I20">
        <f>SQRT(J20^2+K20^2)</f>
        <v>40.248463273051527</v>
      </c>
      <c r="J20">
        <f>J19+L19*$C$7</f>
        <v>7.0440863482033835</v>
      </c>
      <c r="K20">
        <f>K19+M19*$C$7</f>
        <v>39.627258842383135</v>
      </c>
      <c r="L20">
        <f>-$C$15*I20*J20</f>
        <v>-8.3762793360052434</v>
      </c>
      <c r="M20">
        <f>-$C$6-$C$15*I20*K20</f>
        <v>-79.295652543149828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7.575034001648298</v>
      </c>
      <c r="B21">
        <f t="shared" ref="B21:B84" si="3">ABS(D21-$D$11)</f>
        <v>7.575034001648298</v>
      </c>
      <c r="C21" s="9">
        <f t="shared" ref="C21:C84" si="4">C20+_dt</f>
        <v>0.01</v>
      </c>
      <c r="D21" s="9">
        <f t="shared" ref="D21:E36" si="5">D20+$C$7*(J20+J21)/2</f>
        <v>0.14089545517893098</v>
      </c>
      <c r="E21" s="9">
        <f t="shared" si="5"/>
        <v>2.5461329183317236</v>
      </c>
      <c r="F21" s="9">
        <f t="shared" ref="F21:F84" si="6">$O$1*D21^2+$O$2*D21+$O$3</f>
        <v>2.5462677520163393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39.45312586389705</v>
      </c>
      <c r="J21">
        <f t="shared" ref="J21:K84" si="9">J20+L20*$C$7</f>
        <v>6.9603235548433311</v>
      </c>
      <c r="K21">
        <f t="shared" si="9"/>
        <v>38.834302316951636</v>
      </c>
      <c r="L21">
        <f t="shared" ref="L21:L84" si="10">-$C$15*I21*J21</f>
        <v>-8.1131223279205766</v>
      </c>
      <c r="M21">
        <f t="shared" ref="M21:M84" si="11">-$C$6-$C$15*I21*K21</f>
        <v>-77.440206769603236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7.5058364222162615</v>
      </c>
      <c r="B22">
        <f t="shared" si="3"/>
        <v>7.5058364222162615</v>
      </c>
      <c r="C22" s="9">
        <f t="shared" si="4"/>
        <v>1.4999999999999999E-2</v>
      </c>
      <c r="D22" s="9">
        <f t="shared" si="5"/>
        <v>0.21009303461096829</v>
      </c>
      <c r="E22" s="9">
        <f t="shared" si="5"/>
        <v>2.9306039311627599</v>
      </c>
      <c r="F22" s="9">
        <f t="shared" si="6"/>
        <v>2.9310223728950011</v>
      </c>
      <c r="G22" s="10">
        <f t="shared" si="7"/>
        <v>8.6666666666666607</v>
      </c>
      <c r="H22" s="5">
        <f t="shared" si="7"/>
        <v>7.5</v>
      </c>
      <c r="I22">
        <f t="shared" si="8"/>
        <v>38.676598792007781</v>
      </c>
      <c r="J22">
        <f t="shared" si="9"/>
        <v>6.8791923315641252</v>
      </c>
      <c r="K22">
        <f t="shared" si="9"/>
        <v>38.059900249255605</v>
      </c>
      <c r="L22">
        <f t="shared" si="10"/>
        <v>-7.8607304617333691</v>
      </c>
      <c r="M22">
        <f t="shared" si="11"/>
        <v>-75.664369630620953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7.4374375354237063</v>
      </c>
      <c r="B23">
        <f t="shared" si="3"/>
        <v>7.4374375354237063</v>
      </c>
      <c r="C23" s="9">
        <f t="shared" si="4"/>
        <v>0.02</v>
      </c>
      <c r="D23" s="9">
        <f t="shared" si="5"/>
        <v>0.27849192140352286</v>
      </c>
      <c r="E23" s="9">
        <f t="shared" si="5"/>
        <v>3.307419715173785</v>
      </c>
      <c r="F23" s="9">
        <f t="shared" si="6"/>
        <v>3.3083583845099289</v>
      </c>
      <c r="G23" s="10">
        <f t="shared" si="7"/>
        <v>8.6666666666666607</v>
      </c>
      <c r="H23" s="5">
        <f t="shared" si="7"/>
        <v>7.5</v>
      </c>
      <c r="I23">
        <f t="shared" si="8"/>
        <v>37.918081520086098</v>
      </c>
      <c r="J23">
        <f t="shared" si="9"/>
        <v>6.8005850269467913</v>
      </c>
      <c r="K23">
        <f t="shared" si="9"/>
        <v>37.303256552949392</v>
      </c>
      <c r="L23">
        <f t="shared" si="10"/>
        <v>-7.6185059062142537</v>
      </c>
      <c r="M23">
        <f t="shared" si="11"/>
        <v>-73.963798854594046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7.3698126104495492</v>
      </c>
      <c r="B24">
        <f t="shared" si="3"/>
        <v>7.3698126104495492</v>
      </c>
      <c r="C24" s="9">
        <f t="shared" si="4"/>
        <v>2.5000000000000001E-2</v>
      </c>
      <c r="D24" s="9">
        <f t="shared" si="5"/>
        <v>0.34611684637768003</v>
      </c>
      <c r="E24" s="9">
        <f t="shared" si="5"/>
        <v>3.6767540907605492</v>
      </c>
      <c r="F24" s="9">
        <f t="shared" si="6"/>
        <v>3.6785143319712827</v>
      </c>
      <c r="G24" s="10">
        <f t="shared" si="7"/>
        <v>8.6666666666666607</v>
      </c>
      <c r="H24" s="5">
        <f t="shared" si="7"/>
        <v>7.5</v>
      </c>
      <c r="I24">
        <f t="shared" si="8"/>
        <v>37.176817473410438</v>
      </c>
      <c r="J24">
        <f t="shared" si="9"/>
        <v>6.7243999678846489</v>
      </c>
      <c r="K24">
        <f t="shared" si="9"/>
        <v>36.563618564403448</v>
      </c>
      <c r="L24">
        <f t="shared" si="10"/>
        <v>-7.3858915139349559</v>
      </c>
      <c r="M24">
        <f t="shared" si="11"/>
        <v>-72.334448718599276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7.3029379053463996</v>
      </c>
      <c r="B25">
        <f t="shared" si="3"/>
        <v>7.3029379053463996</v>
      </c>
      <c r="C25" s="9">
        <f t="shared" si="4"/>
        <v>3.0000000000000002E-2</v>
      </c>
      <c r="D25" s="9">
        <f t="shared" si="5"/>
        <v>0.41299155148082978</v>
      </c>
      <c r="E25" s="9">
        <f t="shared" si="5"/>
        <v>4.038773553968654</v>
      </c>
      <c r="F25" s="9">
        <f t="shared" si="6"/>
        <v>4.0417180157798196</v>
      </c>
      <c r="G25" s="10">
        <f t="shared" si="7"/>
        <v>8.6666666666666607</v>
      </c>
      <c r="H25" s="5">
        <f t="shared" si="7"/>
        <v>7.5</v>
      </c>
      <c r="I25">
        <f t="shared" si="8"/>
        <v>36.452091054208623</v>
      </c>
      <c r="J25">
        <f t="shared" si="9"/>
        <v>6.6505410527452993</v>
      </c>
      <c r="K25">
        <f t="shared" si="9"/>
        <v>35.840274077217458</v>
      </c>
      <c r="L25">
        <f t="shared" si="10"/>
        <v>-7.1623675323563649</v>
      </c>
      <c r="M25">
        <f t="shared" si="11"/>
        <v>-70.772546098057873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7.2367906131955646</v>
      </c>
      <c r="B26">
        <f t="shared" si="3"/>
        <v>7.2367906131955646</v>
      </c>
      <c r="C26" s="9">
        <f t="shared" si="4"/>
        <v>3.5000000000000003E-2</v>
      </c>
      <c r="D26" s="9">
        <f t="shared" si="5"/>
        <v>0.47913884363166492</v>
      </c>
      <c r="E26" s="9">
        <f t="shared" si="5"/>
        <v>4.3936376674359252</v>
      </c>
      <c r="F26" s="9">
        <f t="shared" si="6"/>
        <v>4.3981871070167786</v>
      </c>
      <c r="G26" s="10">
        <f t="shared" si="7"/>
        <v>8.6666666666666607</v>
      </c>
      <c r="H26" s="5">
        <f t="shared" si="7"/>
        <v>7.5</v>
      </c>
      <c r="I26">
        <f t="shared" si="8"/>
        <v>35.743224898310302</v>
      </c>
      <c r="J26">
        <f t="shared" si="9"/>
        <v>6.5789173774217353</v>
      </c>
      <c r="K26">
        <f t="shared" si="9"/>
        <v>35.132548616236882</v>
      </c>
      <c r="L26">
        <f t="shared" si="10"/>
        <v>-6.9474486216233915</v>
      </c>
      <c r="M26">
        <f t="shared" si="11"/>
        <v>-69.274568749450822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7.171348811852428</v>
      </c>
      <c r="B27">
        <f t="shared" si="3"/>
        <v>7.171348811852428</v>
      </c>
      <c r="C27" s="9">
        <f t="shared" si="4"/>
        <v>0.04</v>
      </c>
      <c r="D27" s="9">
        <f t="shared" si="5"/>
        <v>0.54458064497480108</v>
      </c>
      <c r="E27" s="9">
        <f t="shared" si="5"/>
        <v>4.7414994251608213</v>
      </c>
      <c r="F27" s="9">
        <f t="shared" si="6"/>
        <v>4.7481297195644281</v>
      </c>
      <c r="G27" s="10">
        <f t="shared" si="7"/>
        <v>8.6666666666666607</v>
      </c>
      <c r="H27" s="5">
        <f t="shared" si="7"/>
        <v>7.5</v>
      </c>
      <c r="I27">
        <f t="shared" si="8"/>
        <v>35.049577351581256</v>
      </c>
      <c r="J27">
        <f t="shared" si="9"/>
        <v>6.5094428912055013</v>
      </c>
      <c r="K27">
        <f t="shared" si="9"/>
        <v>34.439802928742374</v>
      </c>
      <c r="L27">
        <f t="shared" si="10"/>
        <v>-6.7406811467796599</v>
      </c>
      <c r="M27">
        <f t="shared" si="11"/>
        <v>-67.837225590967364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7.1065914169977127</v>
      </c>
      <c r="B28">
        <f t="shared" si="3"/>
        <v>7.1065914169977127</v>
      </c>
      <c r="C28" s="9">
        <f t="shared" si="4"/>
        <v>4.4999999999999998E-2</v>
      </c>
      <c r="D28" s="9">
        <f t="shared" si="5"/>
        <v>0.60933803982951706</v>
      </c>
      <c r="E28" s="9">
        <f t="shared" si="5"/>
        <v>5.0825055931686967</v>
      </c>
      <c r="F28" s="9">
        <f t="shared" si="6"/>
        <v>5.0917449428791031</v>
      </c>
      <c r="G28" s="10">
        <f t="shared" si="7"/>
        <v>8.6666666666666607</v>
      </c>
      <c r="H28" s="5">
        <f t="shared" si="7"/>
        <v>7.5</v>
      </c>
      <c r="I28">
        <f t="shared" si="8"/>
        <v>34.370540146019401</v>
      </c>
      <c r="J28">
        <f t="shared" si="9"/>
        <v>6.4420360797377043</v>
      </c>
      <c r="K28">
        <f t="shared" si="9"/>
        <v>33.761430672832702</v>
      </c>
      <c r="L28">
        <f t="shared" si="10"/>
        <v>-6.541640715896504</v>
      </c>
      <c r="M28">
        <f t="shared" si="11"/>
        <v>-66.457438773492854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7.0424981382361302</v>
      </c>
      <c r="B29">
        <f t="shared" si="3"/>
        <v>7.0424981382361302</v>
      </c>
      <c r="C29" s="9">
        <f t="shared" si="4"/>
        <v>4.9999999999999996E-2</v>
      </c>
      <c r="D29" s="9">
        <f t="shared" si="5"/>
        <v>0.67343131859109928</v>
      </c>
      <c r="E29" s="9">
        <f t="shared" si="5"/>
        <v>5.4167970279583493</v>
      </c>
      <c r="F29" s="9">
        <f t="shared" si="6"/>
        <v>5.4292233385076418</v>
      </c>
      <c r="G29" s="10">
        <f t="shared" si="7"/>
        <v>8.6666666666666607</v>
      </c>
      <c r="H29" s="5">
        <f t="shared" si="7"/>
        <v>7.5</v>
      </c>
      <c r="I29">
        <f t="shared" si="8"/>
        <v>33.70553625749239</v>
      </c>
      <c r="J29">
        <f t="shared" si="9"/>
        <v>6.3766196725787392</v>
      </c>
      <c r="K29">
        <f t="shared" si="9"/>
        <v>33.096856285097772</v>
      </c>
      <c r="L29">
        <f t="shared" si="10"/>
        <v>-6.3499299389062243</v>
      </c>
      <c r="M29">
        <f t="shared" si="11"/>
        <v>-65.132327358330286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6.9790494380072881</v>
      </c>
      <c r="B30">
        <f t="shared" si="3"/>
        <v>6.9790494380072881</v>
      </c>
      <c r="C30" s="9">
        <f t="shared" si="4"/>
        <v>5.4999999999999993E-2</v>
      </c>
      <c r="D30" s="9">
        <f t="shared" si="5"/>
        <v>0.73688001881994136</v>
      </c>
      <c r="E30" s="9">
        <f t="shared" si="5"/>
        <v>5.7445089744414108</v>
      </c>
      <c r="F30" s="9">
        <f t="shared" si="6"/>
        <v>5.7607474032421617</v>
      </c>
      <c r="G30" s="10">
        <f t="shared" si="7"/>
        <v>8.6666666666666607</v>
      </c>
      <c r="H30" s="5">
        <f t="shared" si="7"/>
        <v>7.5</v>
      </c>
      <c r="I30">
        <f t="shared" si="8"/>
        <v>33.054017928954686</v>
      </c>
      <c r="J30">
        <f t="shared" si="9"/>
        <v>6.313120373189677</v>
      </c>
      <c r="K30">
        <f t="shared" si="9"/>
        <v>32.44553301151447</v>
      </c>
      <c r="L30">
        <f t="shared" si="10"/>
        <v>-6.1651763848066796</v>
      </c>
      <c r="M30">
        <f t="shared" si="11"/>
        <v>-63.859192438994953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6.9162264930946318</v>
      </c>
      <c r="B31">
        <f t="shared" si="3"/>
        <v>6.9162264930946318</v>
      </c>
      <c r="C31" s="9">
        <f t="shared" si="4"/>
        <v>5.9999999999999991E-2</v>
      </c>
      <c r="D31" s="9">
        <f t="shared" si="5"/>
        <v>0.79970296373259786</v>
      </c>
      <c r="E31" s="9">
        <f t="shared" si="5"/>
        <v>6.065771344934606</v>
      </c>
      <c r="F31" s="9">
        <f t="shared" si="6"/>
        <v>6.0864920015429638</v>
      </c>
      <c r="G31" s="10">
        <f t="shared" si="7"/>
        <v>8.6666666666666607</v>
      </c>
      <c r="H31" s="5">
        <f t="shared" si="7"/>
        <v>7.5</v>
      </c>
      <c r="I31">
        <f t="shared" si="8"/>
        <v>32.415464844629234</v>
      </c>
      <c r="J31">
        <f t="shared" si="9"/>
        <v>6.2514686093416101</v>
      </c>
      <c r="K31">
        <f t="shared" si="9"/>
        <v>31.806941087124521</v>
      </c>
      <c r="L31">
        <f t="shared" si="10"/>
        <v>-5.9870307174212414</v>
      </c>
      <c r="M31">
        <f t="shared" si="11"/>
        <v>-62.635503562740887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6.8540111585370864</v>
      </c>
      <c r="B32">
        <f t="shared" si="3"/>
        <v>6.8540111585370864</v>
      </c>
      <c r="C32" s="9">
        <f t="shared" si="4"/>
        <v>6.4999999999999988E-2</v>
      </c>
      <c r="D32" s="9">
        <f t="shared" si="5"/>
        <v>0.86191829829014288</v>
      </c>
      <c r="E32" s="9">
        <f t="shared" si="5"/>
        <v>6.3807089806277144</v>
      </c>
      <c r="F32" s="9">
        <f t="shared" si="6"/>
        <v>6.4066247696215823</v>
      </c>
      <c r="G32" s="10">
        <f t="shared" si="7"/>
        <v>8.6666666666666607</v>
      </c>
      <c r="H32" s="5">
        <f t="shared" si="7"/>
        <v>7.5</v>
      </c>
      <c r="I32">
        <f t="shared" si="8"/>
        <v>31.789382442101928</v>
      </c>
      <c r="J32">
        <f t="shared" si="9"/>
        <v>6.1915983021673977</v>
      </c>
      <c r="K32">
        <f t="shared" si="9"/>
        <v>31.180586051497112</v>
      </c>
      <c r="L32">
        <f t="shared" si="10"/>
        <v>-5.8151649921036173</v>
      </c>
      <c r="M32">
        <f t="shared" si="11"/>
        <v>-61.45888632353109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6.7923859337650176</v>
      </c>
      <c r="B33">
        <f t="shared" si="3"/>
        <v>6.7923859337650176</v>
      </c>
      <c r="C33" s="9">
        <f t="shared" si="4"/>
        <v>6.9999999999999993E-2</v>
      </c>
      <c r="D33" s="9">
        <f t="shared" si="5"/>
        <v>0.92354352306221166</v>
      </c>
      <c r="E33" s="9">
        <f t="shared" si="5"/>
        <v>6.6894418968265086</v>
      </c>
      <c r="F33" s="9">
        <f t="shared" si="6"/>
        <v>6.721306493362345</v>
      </c>
      <c r="G33" s="10">
        <f t="shared" si="7"/>
        <v>8.6666666666666607</v>
      </c>
      <c r="H33" s="5">
        <f t="shared" si="7"/>
        <v>7.5</v>
      </c>
      <c r="I33">
        <f t="shared" si="8"/>
        <v>31.175300350578507</v>
      </c>
      <c r="J33">
        <f t="shared" si="9"/>
        <v>6.1334466522463611</v>
      </c>
      <c r="K33">
        <f t="shared" si="9"/>
        <v>30.5659971882618</v>
      </c>
      <c r="L33">
        <f t="shared" si="10"/>
        <v>-5.6492710977133287</v>
      </c>
      <c r="M33">
        <f t="shared" si="11"/>
        <v>-60.327111012254775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6.7313339307974402</v>
      </c>
      <c r="B34">
        <f t="shared" si="3"/>
        <v>6.7313339307974402</v>
      </c>
      <c r="C34" s="9">
        <f t="shared" si="4"/>
        <v>7.4999999999999997E-2</v>
      </c>
      <c r="D34" s="9">
        <f t="shared" si="5"/>
        <v>0.98459552602978961</v>
      </c>
      <c r="E34" s="9">
        <f t="shared" si="5"/>
        <v>6.9920855131585142</v>
      </c>
      <c r="F34" s="9">
        <f t="shared" si="6"/>
        <v>7.0306914620686145</v>
      </c>
      <c r="G34" s="10">
        <f t="shared" si="7"/>
        <v>8.6666666666666607</v>
      </c>
      <c r="H34" s="5">
        <f t="shared" si="7"/>
        <v>7.5</v>
      </c>
      <c r="I34">
        <f t="shared" si="8"/>
        <v>30.572770944713426</v>
      </c>
      <c r="J34">
        <f t="shared" si="9"/>
        <v>6.0769539412692275</v>
      </c>
      <c r="K34">
        <f t="shared" si="9"/>
        <v>29.962726078139251</v>
      </c>
      <c r="L34">
        <f t="shared" si="10"/>
        <v>-5.489059329890206</v>
      </c>
      <c r="M34">
        <f t="shared" si="11"/>
        <v>-59.238082222384648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6.6708388443512421</v>
      </c>
      <c r="B35">
        <f t="shared" si="3"/>
        <v>6.6708388443512421</v>
      </c>
      <c r="C35" s="9">
        <f t="shared" si="4"/>
        <v>0.08</v>
      </c>
      <c r="D35" s="9">
        <f t="shared" si="5"/>
        <v>1.0450906124759873</v>
      </c>
      <c r="E35" s="9">
        <f t="shared" si="5"/>
        <v>7.2887508698287871</v>
      </c>
      <c r="F35" s="9">
        <f t="shared" si="6"/>
        <v>7.334927799846799</v>
      </c>
      <c r="G35" s="10">
        <f t="shared" si="7"/>
        <v>8.6666666666666607</v>
      </c>
      <c r="H35" s="5">
        <f t="shared" si="7"/>
        <v>7.5</v>
      </c>
      <c r="I35">
        <f t="shared" si="8"/>
        <v>29.981368004456371</v>
      </c>
      <c r="J35">
        <f t="shared" si="9"/>
        <v>6.0220633479703256</v>
      </c>
      <c r="K35">
        <f t="shared" si="9"/>
        <v>29.370345255915407</v>
      </c>
      <c r="L35">
        <f t="shared" si="10"/>
        <v>-5.3342570831562064</v>
      </c>
      <c r="M35">
        <f t="shared" si="11"/>
        <v>-58.18982932018038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6.6108849237256964</v>
      </c>
      <c r="B36">
        <f t="shared" si="3"/>
        <v>6.6108849237256964</v>
      </c>
      <c r="C36" s="9">
        <f t="shared" si="4"/>
        <v>8.5000000000000006E-2</v>
      </c>
      <c r="D36" s="9">
        <f t="shared" si="5"/>
        <v>1.1050445331015328</v>
      </c>
      <c r="E36" s="9">
        <f t="shared" si="5"/>
        <v>7.5795448309219324</v>
      </c>
      <c r="F36" s="9">
        <f t="shared" si="6"/>
        <v>7.6341577762850488</v>
      </c>
      <c r="G36" s="10">
        <f t="shared" si="7"/>
        <v>8.6666666666666607</v>
      </c>
      <c r="H36" s="5">
        <f t="shared" si="7"/>
        <v>7.5</v>
      </c>
      <c r="I36">
        <f t="shared" si="8"/>
        <v>29.400685472288263</v>
      </c>
      <c r="J36">
        <f t="shared" si="9"/>
        <v>5.9687207771387634</v>
      </c>
      <c r="K36">
        <f t="shared" si="9"/>
        <v>28.788446962713603</v>
      </c>
      <c r="L36">
        <f t="shared" si="10"/>
        <v>-5.1846076506961056</v>
      </c>
      <c r="M36">
        <f t="shared" si="11"/>
        <v>-57.180497698170683</v>
      </c>
      <c r="S36">
        <f t="shared" si="0"/>
        <v>1</v>
      </c>
      <c r="T36" t="b">
        <f t="shared" si="1"/>
        <v>1</v>
      </c>
      <c r="U36" t="b">
        <f t="shared" si="2"/>
        <v>0</v>
      </c>
    </row>
    <row r="37" spans="1:21" x14ac:dyDescent="0.2">
      <c r="A37">
        <f t="shared" si="12"/>
        <v>6.5514569463368435</v>
      </c>
      <c r="B37">
        <f t="shared" si="3"/>
        <v>6.5514569463368435</v>
      </c>
      <c r="C37" s="9">
        <f t="shared" si="4"/>
        <v>9.0000000000000011E-2</v>
      </c>
      <c r="D37" s="9">
        <f t="shared" ref="D37:E52" si="13">D36+$C$7*(J36+J37)/2</f>
        <v>1.1644725104903857</v>
      </c>
      <c r="E37" s="9">
        <f t="shared" si="13"/>
        <v>7.8645702756641596</v>
      </c>
      <c r="F37" s="9">
        <f t="shared" si="6"/>
        <v>7.9285180979425256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28.830336300049375</v>
      </c>
      <c r="J37">
        <f t="shared" si="9"/>
        <v>5.9168747006318023</v>
      </c>
      <c r="K37">
        <f t="shared" si="9"/>
        <v>28.216641985731897</v>
      </c>
      <c r="L37">
        <f t="shared" si="10"/>
        <v>-5.0398691218382181</v>
      </c>
      <c r="M37">
        <f t="shared" si="11"/>
        <v>-56.20834073915222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6.4925401927866178</v>
      </c>
      <c r="B38">
        <f t="shared" si="3"/>
        <v>6.4925401927866178</v>
      </c>
      <c r="C38" s="9">
        <f t="shared" si="4"/>
        <v>9.5000000000000015E-2</v>
      </c>
      <c r="D38" s="9">
        <f t="shared" si="13"/>
        <v>1.2233892640406119</v>
      </c>
      <c r="E38" s="9">
        <f t="shared" si="13"/>
        <v>8.1439262784845212</v>
      </c>
      <c r="F38" s="9">
        <f t="shared" si="6"/>
        <v>8.2181401820376188</v>
      </c>
      <c r="G38" s="10">
        <f t="shared" si="14"/>
        <v>8.6666666666666607</v>
      </c>
      <c r="H38" s="5">
        <f t="shared" si="14"/>
        <v>7.5</v>
      </c>
      <c r="I38">
        <f t="shared" si="8"/>
        <v>28.269951378307717</v>
      </c>
      <c r="J38">
        <f t="shared" si="9"/>
        <v>5.8664760094134198</v>
      </c>
      <c r="K38">
        <f t="shared" si="9"/>
        <v>27.654558578340374</v>
      </c>
      <c r="L38">
        <f t="shared" si="10"/>
        <v>-4.8998133682914666</v>
      </c>
      <c r="M38">
        <f t="shared" si="11"/>
        <v>-55.271712425470277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6.4341204233608984</v>
      </c>
      <c r="B39">
        <f t="shared" si="3"/>
        <v>6.4341204233608984</v>
      </c>
      <c r="C39" s="9">
        <f t="shared" si="4"/>
        <v>0.10000000000000002</v>
      </c>
      <c r="D39" s="9">
        <f t="shared" si="13"/>
        <v>1.2818090334663315</v>
      </c>
      <c r="E39" s="9">
        <f t="shared" si="13"/>
        <v>8.4177082786466517</v>
      </c>
      <c r="F39" s="9">
        <f t="shared" si="6"/>
        <v>8.5031504136079832</v>
      </c>
      <c r="G39" s="10">
        <f t="shared" si="14"/>
        <v>8.6666666666666607</v>
      </c>
      <c r="H39" s="5">
        <f t="shared" si="14"/>
        <v>7.5</v>
      </c>
      <c r="I39">
        <f t="shared" si="8"/>
        <v>27.719178541887032</v>
      </c>
      <c r="J39">
        <f t="shared" si="9"/>
        <v>5.8174778757305052</v>
      </c>
      <c r="K39">
        <f t="shared" si="9"/>
        <v>27.101841454085672</v>
      </c>
      <c r="L39">
        <f t="shared" si="10"/>
        <v>-4.764225111112947</v>
      </c>
      <c r="M39">
        <f t="shared" si="11"/>
        <v>-54.369060535016331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6.3761838558591482</v>
      </c>
      <c r="B40">
        <f t="shared" si="3"/>
        <v>6.3761838558591482</v>
      </c>
      <c r="C40" s="9">
        <f t="shared" si="4"/>
        <v>0.10500000000000002</v>
      </c>
      <c r="D40" s="9">
        <f t="shared" si="13"/>
        <v>1.3397456009680808</v>
      </c>
      <c r="E40" s="9">
        <f t="shared" si="13"/>
        <v>8.6860082401607581</v>
      </c>
      <c r="F40" s="9">
        <f t="shared" si="6"/>
        <v>8.7836703873106394</v>
      </c>
      <c r="G40" s="10">
        <f t="shared" si="14"/>
        <v>8.6666666666666607</v>
      </c>
      <c r="H40" s="5">
        <f t="shared" si="14"/>
        <v>7.5</v>
      </c>
      <c r="I40">
        <f t="shared" si="8"/>
        <v>27.177681645779085</v>
      </c>
      <c r="J40">
        <f t="shared" si="9"/>
        <v>5.7698356246193754</v>
      </c>
      <c r="K40">
        <f t="shared" si="9"/>
        <v>26.558150848735508</v>
      </c>
      <c r="L40">
        <f t="shared" si="10"/>
        <v>-4.6329010611950707</v>
      </c>
      <c r="M40">
        <f t="shared" si="11"/>
        <v>-53.4989203712978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6.3187171446660146</v>
      </c>
      <c r="B41">
        <f t="shared" si="3"/>
        <v>6.3187171446660146</v>
      </c>
      <c r="C41" s="9">
        <f t="shared" si="4"/>
        <v>0.11000000000000003</v>
      </c>
      <c r="D41" s="9">
        <f t="shared" si="13"/>
        <v>1.3972123121612148</v>
      </c>
      <c r="E41" s="9">
        <f t="shared" si="13"/>
        <v>8.9489148026295489</v>
      </c>
      <c r="F41" s="9">
        <f t="shared" si="6"/>
        <v>9.059817134935308</v>
      </c>
      <c r="G41" s="10">
        <f t="shared" si="14"/>
        <v>8.6666666666666607</v>
      </c>
      <c r="H41" s="5">
        <f t="shared" si="14"/>
        <v>7.5</v>
      </c>
      <c r="I41">
        <f t="shared" si="8"/>
        <v>26.64513970621206</v>
      </c>
      <c r="J41">
        <f t="shared" si="9"/>
        <v>5.7235066140074249</v>
      </c>
      <c r="K41">
        <f t="shared" si="9"/>
        <v>26.02316164502253</v>
      </c>
      <c r="L41">
        <f t="shared" si="10"/>
        <v>-4.5056491267861434</v>
      </c>
      <c r="M41">
        <f t="shared" si="11"/>
        <v>-52.659908980196789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6.26170736098228</v>
      </c>
      <c r="B42">
        <f t="shared" si="3"/>
        <v>6.26170736098228</v>
      </c>
      <c r="C42" s="9">
        <f t="shared" si="4"/>
        <v>0.11500000000000003</v>
      </c>
      <c r="D42" s="9">
        <f t="shared" si="13"/>
        <v>1.4542220958449497</v>
      </c>
      <c r="E42" s="9">
        <f t="shared" si="13"/>
        <v>9.2065134236307635</v>
      </c>
      <c r="F42" s="9">
        <f t="shared" si="6"/>
        <v>9.3317033396179099</v>
      </c>
      <c r="G42" s="10">
        <f t="shared" si="14"/>
        <v>8.6666666666666607</v>
      </c>
      <c r="H42" s="5">
        <f t="shared" si="14"/>
        <v>7.5</v>
      </c>
      <c r="I42">
        <f t="shared" si="8"/>
        <v>26.121246102142909</v>
      </c>
      <c r="J42">
        <f t="shared" si="9"/>
        <v>5.6784501227395632</v>
      </c>
      <c r="K42">
        <f t="shared" si="9"/>
        <v>25.49656255522056</v>
      </c>
      <c r="L42">
        <f t="shared" si="10"/>
        <v>-4.3822876822036907</v>
      </c>
      <c r="M42">
        <f t="shared" si="11"/>
        <v>-51.850719810717166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6.2051419741389946</v>
      </c>
      <c r="B43">
        <f t="shared" si="3"/>
        <v>6.2051419741389946</v>
      </c>
      <c r="C43" s="9">
        <f t="shared" si="4"/>
        <v>0.12000000000000004</v>
      </c>
      <c r="D43" s="9">
        <f t="shared" si="13"/>
        <v>1.510787482688235</v>
      </c>
      <c r="E43" s="9">
        <f t="shared" si="13"/>
        <v>9.458886513192434</v>
      </c>
      <c r="F43" s="9">
        <f t="shared" si="6"/>
        <v>9.5994375376625598</v>
      </c>
      <c r="G43" s="10">
        <f t="shared" si="14"/>
        <v>8.6666666666666607</v>
      </c>
      <c r="H43" s="5">
        <f t="shared" si="14"/>
        <v>7.5</v>
      </c>
      <c r="I43">
        <f t="shared" si="8"/>
        <v>25.605707832892588</v>
      </c>
      <c r="J43">
        <f t="shared" si="9"/>
        <v>5.6346272459175264</v>
      </c>
      <c r="K43">
        <f t="shared" si="9"/>
        <v>24.978055357113387</v>
      </c>
      <c r="L43">
        <f t="shared" si="10"/>
        <v>-4.2626448924757891</v>
      </c>
      <c r="M43">
        <f t="shared" si="11"/>
        <v>-51.070117781193034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6.1490088339244426</v>
      </c>
      <c r="B44">
        <f t="shared" si="3"/>
        <v>6.1490088339244426</v>
      </c>
      <c r="C44" s="9">
        <f t="shared" si="4"/>
        <v>0.12500000000000003</v>
      </c>
      <c r="D44" s="9">
        <f t="shared" si="13"/>
        <v>1.5669206229027866</v>
      </c>
      <c r="E44" s="9">
        <f t="shared" si="13"/>
        <v>9.7061135608745079</v>
      </c>
      <c r="F44" s="9">
        <f t="shared" si="6"/>
        <v>9.8631243088089491</v>
      </c>
      <c r="G44" s="10">
        <f t="shared" si="14"/>
        <v>8.6666666666666607</v>
      </c>
      <c r="H44" s="5">
        <f t="shared" si="14"/>
        <v>7.5</v>
      </c>
      <c r="I44">
        <f t="shared" si="8"/>
        <v>25.098244828054177</v>
      </c>
      <c r="J44">
        <f t="shared" si="9"/>
        <v>5.5920007969927683</v>
      </c>
      <c r="K44">
        <f t="shared" si="9"/>
        <v>24.467354179301456</v>
      </c>
      <c r="L44">
        <f t="shared" si="10"/>
        <v>-4.1465580891601039</v>
      </c>
      <c r="M44">
        <f t="shared" si="11"/>
        <v>-50.316934716155217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6.0932961538589732</v>
      </c>
      <c r="B45">
        <f t="shared" si="3"/>
        <v>6.0932961538589732</v>
      </c>
      <c r="C45" s="9">
        <f t="shared" si="4"/>
        <v>0.13000000000000003</v>
      </c>
      <c r="D45" s="9">
        <f t="shared" si="13"/>
        <v>1.6226333029682563</v>
      </c>
      <c r="E45" s="9">
        <f t="shared" si="13"/>
        <v>9.948271255931715</v>
      </c>
      <c r="F45" s="9">
        <f t="shared" si="6"/>
        <v>10.122864455716716</v>
      </c>
      <c r="G45" s="10">
        <f t="shared" si="14"/>
        <v>8.6666666666666607</v>
      </c>
      <c r="H45" s="5">
        <f t="shared" si="14"/>
        <v>7.5</v>
      </c>
      <c r="I45">
        <f t="shared" si="8"/>
        <v>24.598589306180617</v>
      </c>
      <c r="J45">
        <f t="shared" si="9"/>
        <v>5.5505352161011672</v>
      </c>
      <c r="K45">
        <f t="shared" si="9"/>
        <v>23.964184832139903</v>
      </c>
      <c r="L45">
        <f t="shared" si="10"/>
        <v>-4.0338731930507681</v>
      </c>
      <c r="M45">
        <f t="shared" si="11"/>
        <v>-49.590065122380267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6.0379924953576136</v>
      </c>
      <c r="B46">
        <f t="shared" si="3"/>
        <v>6.0379924953576136</v>
      </c>
      <c r="C46" s="9">
        <f t="shared" si="4"/>
        <v>0.13500000000000004</v>
      </c>
      <c r="D46" s="9">
        <f t="shared" si="13"/>
        <v>1.6779369614696154</v>
      </c>
      <c r="E46" s="9">
        <f t="shared" si="13"/>
        <v>10.185433600996996</v>
      </c>
      <c r="F46" s="9">
        <f t="shared" si="6"/>
        <v>10.378755173379016</v>
      </c>
      <c r="G46" s="10">
        <f t="shared" si="14"/>
        <v>8.6666666666666607</v>
      </c>
      <c r="H46" s="5">
        <f t="shared" si="14"/>
        <v>7.5</v>
      </c>
      <c r="I46">
        <f t="shared" si="8"/>
        <v>24.10648517910489</v>
      </c>
      <c r="J46">
        <f t="shared" si="9"/>
        <v>5.5101964841706597</v>
      </c>
      <c r="K46">
        <f t="shared" si="9"/>
        <v>23.4682841809161</v>
      </c>
      <c r="L46">
        <f t="shared" si="10"/>
        <v>-3.9244441798960157</v>
      </c>
      <c r="M46">
        <f t="shared" si="11"/>
        <v>-48.888462275623169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5.9830867527249021</v>
      </c>
      <c r="B47">
        <f t="shared" si="3"/>
        <v>5.9830867527249021</v>
      </c>
      <c r="C47" s="9">
        <f t="shared" si="4"/>
        <v>0.14000000000000004</v>
      </c>
      <c r="D47" s="9">
        <f t="shared" si="13"/>
        <v>1.7328427041023271</v>
      </c>
      <c r="E47" s="9">
        <f t="shared" si="13"/>
        <v>10.417672019692375</v>
      </c>
      <c r="F47" s="9">
        <f t="shared" si="6"/>
        <v>10.630890209123105</v>
      </c>
      <c r="G47" s="10">
        <f t="shared" si="14"/>
        <v>8.6666666666666607</v>
      </c>
      <c r="H47" s="5">
        <f t="shared" si="14"/>
        <v>7.5</v>
      </c>
      <c r="I47">
        <f t="shared" si="8"/>
        <v>23.621687499065114</v>
      </c>
      <c r="J47">
        <f t="shared" si="9"/>
        <v>5.4709520423716995</v>
      </c>
      <c r="K47">
        <f t="shared" si="9"/>
        <v>22.979399558159869</v>
      </c>
      <c r="L47">
        <f t="shared" si="10"/>
        <v>-3.818132585619971</v>
      </c>
      <c r="M47">
        <f t="shared" si="11"/>
        <v>-48.211134592200906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5.9285681389304665</v>
      </c>
      <c r="B48">
        <f t="shared" si="3"/>
        <v>5.9285681389304665</v>
      </c>
      <c r="C48" s="9">
        <f t="shared" si="4"/>
        <v>0.14500000000000005</v>
      </c>
      <c r="D48" s="9">
        <f t="shared" si="13"/>
        <v>1.7873613178967631</v>
      </c>
      <c r="E48" s="9">
        <f t="shared" si="13"/>
        <v>10.645055458544364</v>
      </c>
      <c r="F48" s="9">
        <f t="shared" si="6"/>
        <v>10.87936001380594</v>
      </c>
      <c r="G48" s="10">
        <f t="shared" si="14"/>
        <v>8.6666666666666607</v>
      </c>
      <c r="H48" s="5">
        <f t="shared" si="14"/>
        <v>7.5</v>
      </c>
      <c r="I48">
        <f t="shared" si="8"/>
        <v>23.143961946104319</v>
      </c>
      <c r="J48">
        <f t="shared" si="9"/>
        <v>5.4327707165154999</v>
      </c>
      <c r="K48">
        <f t="shared" si="9"/>
        <v>22.497288212237859</v>
      </c>
      <c r="L48">
        <f t="shared" si="10"/>
        <v>-3.7148070478754529</v>
      </c>
      <c r="M48">
        <f t="shared" si="11"/>
        <v>-47.557142261985447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5.8744261721177047</v>
      </c>
      <c r="B49">
        <f t="shared" si="3"/>
        <v>5.8744261721177047</v>
      </c>
      <c r="C49" s="9">
        <f t="shared" si="4"/>
        <v>0.15000000000000005</v>
      </c>
      <c r="D49" s="9">
        <f t="shared" si="13"/>
        <v>1.8415032847095243</v>
      </c>
      <c r="E49" s="9">
        <f t="shared" si="13"/>
        <v>10.867650483553644</v>
      </c>
      <c r="F49" s="9">
        <f t="shared" si="6"/>
        <v>11.124251884767457</v>
      </c>
      <c r="G49" s="10">
        <f t="shared" si="14"/>
        <v>8.6666666666666607</v>
      </c>
      <c r="H49" s="5">
        <f t="shared" si="14"/>
        <v>7.5</v>
      </c>
      <c r="I49">
        <f t="shared" si="8"/>
        <v>22.673084353492097</v>
      </c>
      <c r="J49">
        <f t="shared" si="9"/>
        <v>5.3956226460367454</v>
      </c>
      <c r="K49">
        <f t="shared" si="9"/>
        <v>22.021716789618004</v>
      </c>
      <c r="L49">
        <f t="shared" si="10"/>
        <v>-3.6143428810550273</v>
      </c>
      <c r="M49">
        <f t="shared" si="11"/>
        <v>-46.925594121510727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5.8206506628013903</v>
      </c>
      <c r="B50">
        <f t="shared" si="3"/>
        <v>5.8206506628013903</v>
      </c>
      <c r="C50" s="9">
        <f t="shared" si="4"/>
        <v>0.15500000000000005</v>
      </c>
      <c r="D50" s="9">
        <f t="shared" si="13"/>
        <v>1.8952787940258391</v>
      </c>
      <c r="E50" s="9">
        <f t="shared" si="13"/>
        <v>11.085521371743749</v>
      </c>
      <c r="F50" s="9">
        <f t="shared" si="6"/>
        <v>11.365650101062347</v>
      </c>
      <c r="G50" s="10">
        <f t="shared" si="14"/>
        <v>8.6666666666666607</v>
      </c>
      <c r="H50" s="5">
        <f t="shared" si="14"/>
        <v>7.5</v>
      </c>
      <c r="I50">
        <f t="shared" si="8"/>
        <v>22.208840269177031</v>
      </c>
      <c r="J50">
        <f t="shared" si="9"/>
        <v>5.3594792172261947</v>
      </c>
      <c r="K50">
        <f t="shared" si="9"/>
        <v>21.552460848402898</v>
      </c>
      <c r="L50">
        <f t="shared" si="10"/>
        <v>-3.5166216821589447</v>
      </c>
      <c r="M50">
        <f t="shared" si="11"/>
        <v>-46.315644747827115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5.7672317017132366</v>
      </c>
      <c r="B51">
        <f t="shared" si="3"/>
        <v>5.7672317017132366</v>
      </c>
      <c r="C51" s="9">
        <f t="shared" si="4"/>
        <v>0.16000000000000006</v>
      </c>
      <c r="D51" s="9">
        <f t="shared" si="13"/>
        <v>1.948697755113993</v>
      </c>
      <c r="E51" s="9">
        <f t="shared" si="13"/>
        <v>11.298730197990386</v>
      </c>
      <c r="F51" s="9">
        <f t="shared" si="6"/>
        <v>11.603636051452927</v>
      </c>
      <c r="G51" s="10">
        <f t="shared" si="14"/>
        <v>8.6666666666666607</v>
      </c>
      <c r="H51" s="5">
        <f t="shared" si="14"/>
        <v>7.5</v>
      </c>
      <c r="I51">
        <f t="shared" si="8"/>
        <v>21.751024551527134</v>
      </c>
      <c r="J51">
        <f t="shared" si="9"/>
        <v>5.3243130004046053</v>
      </c>
      <c r="K51">
        <f t="shared" si="9"/>
        <v>21.089304400924625</v>
      </c>
      <c r="L51">
        <f t="shared" si="10"/>
        <v>-3.421530965164258</v>
      </c>
      <c r="M51">
        <f t="shared" si="11"/>
        <v>-45.726491755472502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5.7141596482574482</v>
      </c>
      <c r="B52">
        <f t="shared" si="3"/>
        <v>5.7141596482574482</v>
      </c>
      <c r="C52" s="9">
        <f t="shared" si="4"/>
        <v>0.16500000000000006</v>
      </c>
      <c r="D52" s="9">
        <f t="shared" si="13"/>
        <v>2.0017698085697808</v>
      </c>
      <c r="E52" s="9">
        <f t="shared" si="13"/>
        <v>11.507336917411859</v>
      </c>
      <c r="F52" s="9">
        <f t="shared" si="6"/>
        <v>11.838288355610587</v>
      </c>
      <c r="G52" s="10">
        <f t="shared" si="14"/>
        <v>8.6666666666666607</v>
      </c>
      <c r="H52" s="5">
        <f t="shared" si="14"/>
        <v>7.5</v>
      </c>
      <c r="I52">
        <f t="shared" si="8"/>
        <v>21.299440997853544</v>
      </c>
      <c r="J52">
        <f t="shared" si="9"/>
        <v>5.2900976907529627</v>
      </c>
      <c r="K52">
        <f t="shared" si="9"/>
        <v>20.632039483369901</v>
      </c>
      <c r="L52">
        <f t="shared" si="10"/>
        <v>-3.3289638217623687</v>
      </c>
      <c r="M52">
        <f t="shared" si="11"/>
        <v>-45.157373280491377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5.6614251195410077</v>
      </c>
      <c r="B53">
        <f t="shared" si="3"/>
        <v>5.6614251195410077</v>
      </c>
      <c r="C53" s="9">
        <f t="shared" si="4"/>
        <v>0.17000000000000007</v>
      </c>
      <c r="D53" s="9">
        <f t="shared" ref="D53:E68" si="15">D52+$C$7*(J52+J53)/2</f>
        <v>2.0545043372862222</v>
      </c>
      <c r="E53" s="9">
        <f t="shared" si="15"/>
        <v>11.711399443581533</v>
      </c>
      <c r="F53" s="9">
        <f t="shared" si="6"/>
        <v>12.069682978940904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20.853902004443363</v>
      </c>
      <c r="J53">
        <f t="shared" si="9"/>
        <v>5.2568080525353391</v>
      </c>
      <c r="K53">
        <f t="shared" si="9"/>
        <v>20.180465750564988</v>
      </c>
      <c r="L53">
        <f t="shared" si="10"/>
        <v>-3.2388186065352373</v>
      </c>
      <c r="M53">
        <f t="shared" si="11"/>
        <v>-44.607565636841862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5.6090189799459811</v>
      </c>
      <c r="B54">
        <f t="shared" si="3"/>
        <v>5.6090189799459811</v>
      </c>
      <c r="C54" s="9">
        <f t="shared" si="4"/>
        <v>0.17500000000000007</v>
      </c>
      <c r="D54" s="9">
        <f t="shared" si="15"/>
        <v>2.1069104768812488</v>
      </c>
      <c r="E54" s="9">
        <f t="shared" si="15"/>
        <v>11.910973722805341</v>
      </c>
      <c r="F54" s="9">
        <f t="shared" si="6"/>
        <v>12.297893341417961</v>
      </c>
      <c r="G54" s="10">
        <f t="shared" si="16"/>
        <v>8.6666666666666607</v>
      </c>
      <c r="H54" s="5">
        <f t="shared" si="16"/>
        <v>7.5</v>
      </c>
      <c r="I54">
        <f t="shared" si="8"/>
        <v>20.414228257053704</v>
      </c>
      <c r="J54">
        <f t="shared" si="9"/>
        <v>5.2244198664699866</v>
      </c>
      <c r="K54">
        <f t="shared" si="9"/>
        <v>19.73439009419657</v>
      </c>
      <c r="L54">
        <f t="shared" si="10"/>
        <v>-3.1509986448259091</v>
      </c>
      <c r="M54">
        <f t="shared" si="11"/>
        <v>-44.076381131801107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5.5569323312135221</v>
      </c>
      <c r="B55">
        <f t="shared" si="3"/>
        <v>5.5569323312135221</v>
      </c>
      <c r="C55" s="9">
        <f t="shared" si="4"/>
        <v>0.18000000000000008</v>
      </c>
      <c r="D55" s="9">
        <f t="shared" si="15"/>
        <v>2.1589971256137073</v>
      </c>
      <c r="E55" s="9">
        <f t="shared" si="15"/>
        <v>12.106113804690716</v>
      </c>
      <c r="F55" s="9">
        <f t="shared" si="6"/>
        <v>12.522990420785803</v>
      </c>
      <c r="G55" s="10">
        <f t="shared" si="16"/>
        <v>8.6666666666666607</v>
      </c>
      <c r="H55" s="5">
        <f t="shared" si="16"/>
        <v>7.5</v>
      </c>
      <c r="I55">
        <f t="shared" si="8"/>
        <v>19.980248451043085</v>
      </c>
      <c r="J55">
        <f t="shared" si="9"/>
        <v>5.1929098800217277</v>
      </c>
      <c r="K55">
        <f t="shared" si="9"/>
        <v>19.293626282878559</v>
      </c>
      <c r="L55">
        <f t="shared" si="10"/>
        <v>-3.0654119617289464</v>
      </c>
      <c r="M55">
        <f t="shared" si="11"/>
        <v>-43.563166028126112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5.5051565030113911</v>
      </c>
      <c r="B56">
        <f t="shared" si="3"/>
        <v>5.5051565030113911</v>
      </c>
      <c r="C56" s="9">
        <f t="shared" si="4"/>
        <v>0.18500000000000008</v>
      </c>
      <c r="D56" s="9">
        <f t="shared" si="15"/>
        <v>2.2107729538158383</v>
      </c>
      <c r="E56" s="9">
        <f t="shared" si="15"/>
        <v>12.296871909218096</v>
      </c>
      <c r="F56" s="9">
        <f t="shared" si="6"/>
        <v>12.745042850459946</v>
      </c>
      <c r="G56" s="10">
        <f t="shared" si="16"/>
        <v>8.6666666666666607</v>
      </c>
      <c r="H56" s="5">
        <f t="shared" si="16"/>
        <v>7.5</v>
      </c>
      <c r="I56">
        <f t="shared" si="8"/>
        <v>19.551799040541958</v>
      </c>
      <c r="J56">
        <f t="shared" si="9"/>
        <v>5.1622557604044381</v>
      </c>
      <c r="K56">
        <f t="shared" si="9"/>
        <v>18.8579946225973</v>
      </c>
      <c r="L56">
        <f t="shared" si="10"/>
        <v>-2.9819710307830132</v>
      </c>
      <c r="M56">
        <f t="shared" si="11"/>
        <v>-43.067298641763017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5.4536830439588861</v>
      </c>
      <c r="B57">
        <f t="shared" si="3"/>
        <v>5.4536830439588861</v>
      </c>
      <c r="C57" s="9">
        <f t="shared" si="4"/>
        <v>0.19000000000000009</v>
      </c>
      <c r="D57" s="9">
        <f t="shared" si="15"/>
        <v>2.2622464128683437</v>
      </c>
      <c r="E57" s="9">
        <f t="shared" si="15"/>
        <v>12.483298490511981</v>
      </c>
      <c r="F57" s="9">
        <f t="shared" si="6"/>
        <v>12.964117012438322</v>
      </c>
      <c r="G57" s="10">
        <f t="shared" si="16"/>
        <v>8.6666666666666607</v>
      </c>
      <c r="H57" s="5">
        <f t="shared" si="16"/>
        <v>7.5</v>
      </c>
      <c r="I57">
        <f t="shared" si="8"/>
        <v>19.1287240162941</v>
      </c>
      <c r="J57">
        <f t="shared" si="9"/>
        <v>5.132436050096608</v>
      </c>
      <c r="K57">
        <f t="shared" si="9"/>
        <v>18.42732163617967</v>
      </c>
      <c r="L57">
        <f t="shared" si="10"/>
        <v>-2.9005925410928319</v>
      </c>
      <c r="M57">
        <f t="shared" si="11"/>
        <v>-42.588187564833902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5.4025037130849745</v>
      </c>
      <c r="B58">
        <f t="shared" si="3"/>
        <v>5.4025037130849745</v>
      </c>
      <c r="C58" s="9">
        <f t="shared" si="4"/>
        <v>0.19500000000000009</v>
      </c>
      <c r="D58" s="9">
        <f t="shared" si="15"/>
        <v>2.313425743742255</v>
      </c>
      <c r="E58" s="9">
        <f t="shared" si="15"/>
        <v>12.665442297495536</v>
      </c>
      <c r="F58" s="9">
        <f t="shared" si="6"/>
        <v>13.180277125509718</v>
      </c>
      <c r="G58" s="10">
        <f t="shared" si="16"/>
        <v>8.6666666666666607</v>
      </c>
      <c r="H58" s="5">
        <f t="shared" si="16"/>
        <v>7.5</v>
      </c>
      <c r="I58">
        <f t="shared" si="8"/>
        <v>18.71087471203812</v>
      </c>
      <c r="J58">
        <f t="shared" si="9"/>
        <v>5.1034301246856799</v>
      </c>
      <c r="K58">
        <f t="shared" si="9"/>
        <v>18.00143976053133</v>
      </c>
      <c r="L58">
        <f t="shared" si="10"/>
        <v>-2.8211971817428476</v>
      </c>
      <c r="M58">
        <f t="shared" si="11"/>
        <v>-42.125270004476157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5.3516104716972048</v>
      </c>
      <c r="B59">
        <f t="shared" si="3"/>
        <v>5.3516104716972048</v>
      </c>
      <c r="C59" s="9">
        <f t="shared" si="4"/>
        <v>0.20000000000000009</v>
      </c>
      <c r="D59" s="9">
        <f t="shared" si="15"/>
        <v>2.3643189851300246</v>
      </c>
      <c r="E59" s="9">
        <f t="shared" si="15"/>
        <v>12.843350431600626</v>
      </c>
      <c r="F59" s="9">
        <f t="shared" si="6"/>
        <v>13.393585329027669</v>
      </c>
      <c r="G59" s="10">
        <f t="shared" si="16"/>
        <v>8.6666666666666607</v>
      </c>
      <c r="H59" s="5">
        <f t="shared" si="16"/>
        <v>7.5</v>
      </c>
      <c r="I59">
        <f t="shared" si="8"/>
        <v>18.298109639547548</v>
      </c>
      <c r="J59">
        <f t="shared" si="9"/>
        <v>5.0752181528682518</v>
      </c>
      <c r="K59">
        <f t="shared" si="9"/>
        <v>17.580187060486569</v>
      </c>
      <c r="L59">
        <f t="shared" si="10"/>
        <v>-2.7437094424918076</v>
      </c>
      <c r="M59">
        <f t="shared" si="11"/>
        <v>-41.678010228874477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5.3009954756406472</v>
      </c>
      <c r="B60">
        <f t="shared" si="3"/>
        <v>5.3009954756406472</v>
      </c>
      <c r="C60" s="9">
        <f t="shared" si="4"/>
        <v>0.2050000000000001</v>
      </c>
      <c r="D60" s="9">
        <f t="shared" si="15"/>
        <v>2.4149339811865826</v>
      </c>
      <c r="E60" s="9">
        <f t="shared" si="15"/>
        <v>13.017068401694049</v>
      </c>
      <c r="F60" s="9">
        <f t="shared" si="6"/>
        <v>13.604101762499344</v>
      </c>
      <c r="G60" s="10">
        <f t="shared" si="16"/>
        <v>8.6666666666666607</v>
      </c>
      <c r="H60" s="5">
        <f t="shared" si="16"/>
        <v>7.5</v>
      </c>
      <c r="I60">
        <f t="shared" si="8"/>
        <v>17.890294352712388</v>
      </c>
      <c r="J60">
        <f t="shared" si="9"/>
        <v>5.0477810584433334</v>
      </c>
      <c r="K60">
        <f t="shared" si="9"/>
        <v>17.163406958197825</v>
      </c>
      <c r="L60">
        <f t="shared" si="10"/>
        <v>-2.6680574298574657</v>
      </c>
      <c r="M60">
        <f t="shared" si="11"/>
        <v>-41.245898112516187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5.2506510679277065</v>
      </c>
      <c r="B61">
        <f t="shared" si="3"/>
        <v>5.2506510679277065</v>
      </c>
      <c r="C61" s="9">
        <f t="shared" si="4"/>
        <v>0.2100000000000001</v>
      </c>
      <c r="D61" s="9">
        <f t="shared" si="15"/>
        <v>2.4652783888995229</v>
      </c>
      <c r="E61" s="9">
        <f t="shared" si="15"/>
        <v>13.186640176370402</v>
      </c>
      <c r="F61" s="9">
        <f t="shared" si="6"/>
        <v>13.811884641221898</v>
      </c>
      <c r="G61" s="10">
        <f t="shared" si="16"/>
        <v>8.6666666666666607</v>
      </c>
      <c r="H61" s="5">
        <f t="shared" si="16"/>
        <v>7.5</v>
      </c>
      <c r="I61">
        <f t="shared" si="8"/>
        <v>17.487301341329754</v>
      </c>
      <c r="J61">
        <f t="shared" si="9"/>
        <v>5.0211004841447586</v>
      </c>
      <c r="K61">
        <f t="shared" si="9"/>
        <v>16.750947977072663</v>
      </c>
      <c r="L61">
        <f t="shared" si="10"/>
        <v>-2.5941726978154342</v>
      </c>
      <c r="M61">
        <f t="shared" si="11"/>
        <v>-40.82844777332518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5.2005697717211499</v>
      </c>
      <c r="B62">
        <f t="shared" si="3"/>
        <v>5.2005697717211499</v>
      </c>
      <c r="C62" s="9">
        <f t="shared" si="4"/>
        <v>0.21500000000000011</v>
      </c>
      <c r="D62" s="9">
        <f t="shared" si="15"/>
        <v>2.5153596851060795</v>
      </c>
      <c r="E62" s="9">
        <f t="shared" si="15"/>
        <v>13.352108233752462</v>
      </c>
      <c r="F62" s="9">
        <f t="shared" si="6"/>
        <v>14.016990328182732</v>
      </c>
      <c r="G62" s="10">
        <f t="shared" si="16"/>
        <v>8.6666666666666607</v>
      </c>
      <c r="H62" s="5">
        <f t="shared" si="16"/>
        <v>7.5</v>
      </c>
      <c r="I62">
        <f t="shared" si="8"/>
        <v>17.089009955580778</v>
      </c>
      <c r="J62">
        <f t="shared" si="9"/>
        <v>4.9951587571666041</v>
      </c>
      <c r="K62">
        <f t="shared" si="9"/>
        <v>16.342663499339412</v>
      </c>
      <c r="L62">
        <f t="shared" si="10"/>
        <v>-2.5219900924470453</v>
      </c>
      <c r="M62">
        <f t="shared" si="11"/>
        <v>-40.425196294891904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5.150744283654106</v>
      </c>
      <c r="B63">
        <f t="shared" si="3"/>
        <v>5.150744283654106</v>
      </c>
      <c r="C63" s="9">
        <f t="shared" si="4"/>
        <v>0.22000000000000011</v>
      </c>
      <c r="D63" s="9">
        <f t="shared" si="15"/>
        <v>2.5651851731731234</v>
      </c>
      <c r="E63" s="9">
        <f t="shared" si="15"/>
        <v>13.513513608931111</v>
      </c>
      <c r="F63" s="9">
        <f t="shared" si="6"/>
        <v>14.219473402425404</v>
      </c>
      <c r="G63" s="10">
        <f t="shared" si="16"/>
        <v>8.6666666666666607</v>
      </c>
      <c r="H63" s="5">
        <f t="shared" si="16"/>
        <v>7.5</v>
      </c>
      <c r="I63">
        <f t="shared" si="8"/>
        <v>16.695306362511918</v>
      </c>
      <c r="J63">
        <f t="shared" si="9"/>
        <v>4.9699388562421341</v>
      </c>
      <c r="K63">
        <f t="shared" si="9"/>
        <v>15.938411536390493</v>
      </c>
      <c r="L63">
        <f t="shared" si="10"/>
        <v>-2.4514476099796521</v>
      </c>
      <c r="M63">
        <f t="shared" si="11"/>
        <v>-40.035702527523611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5.1011674674721839</v>
      </c>
      <c r="B64">
        <f t="shared" si="3"/>
        <v>5.1011674674721839</v>
      </c>
      <c r="C64" s="9">
        <f t="shared" si="4"/>
        <v>0.22500000000000012</v>
      </c>
      <c r="D64" s="9">
        <f t="shared" si="15"/>
        <v>2.614761989355046</v>
      </c>
      <c r="E64" s="9">
        <f t="shared" si="15"/>
        <v>13.67089593916864</v>
      </c>
      <c r="F64" s="9">
        <f t="shared" si="6"/>
        <v>14.41938672406895</v>
      </c>
      <c r="G64" s="10">
        <f t="shared" si="16"/>
        <v>8.6666666666666607</v>
      </c>
      <c r="H64" s="5">
        <f t="shared" si="16"/>
        <v>7.5</v>
      </c>
      <c r="I64">
        <f t="shared" si="8"/>
        <v>16.306083536217255</v>
      </c>
      <c r="J64">
        <f t="shared" si="9"/>
        <v>4.9454243801423372</v>
      </c>
      <c r="K64">
        <f t="shared" si="9"/>
        <v>15.538054511115257</v>
      </c>
      <c r="L64">
        <f t="shared" si="10"/>
        <v>-2.38248626777037</v>
      </c>
      <c r="M64">
        <f t="shared" si="11"/>
        <v>-39.659545962292938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5.0518323479841492</v>
      </c>
      <c r="B65">
        <f t="shared" si="3"/>
        <v>5.0518323479841492</v>
      </c>
      <c r="C65" s="9">
        <f t="shared" si="4"/>
        <v>0.23000000000000012</v>
      </c>
      <c r="D65" s="9">
        <f t="shared" si="15"/>
        <v>2.6640971088430807</v>
      </c>
      <c r="E65" s="9">
        <f t="shared" si="15"/>
        <v>13.824293506981677</v>
      </c>
      <c r="F65" s="9">
        <f t="shared" si="6"/>
        <v>14.61678149615571</v>
      </c>
      <c r="G65" s="10">
        <f t="shared" si="16"/>
        <v>8.6666666666666607</v>
      </c>
      <c r="H65" s="5">
        <f t="shared" si="16"/>
        <v>7.5</v>
      </c>
      <c r="I65">
        <f t="shared" si="8"/>
        <v>15.921241283842383</v>
      </c>
      <c r="J65">
        <f t="shared" si="9"/>
        <v>4.9215995174646334</v>
      </c>
      <c r="K65">
        <f t="shared" si="9"/>
        <v>15.141459051492328</v>
      </c>
      <c r="L65">
        <f t="shared" si="10"/>
        <v>-2.3150499878925368</v>
      </c>
      <c r="M65">
        <f t="shared" si="11"/>
        <v>-39.296325672668786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5.0027321053088976</v>
      </c>
      <c r="B66">
        <f t="shared" si="3"/>
        <v>5.0027321053088976</v>
      </c>
      <c r="C66" s="9">
        <f t="shared" si="4"/>
        <v>0.23500000000000013</v>
      </c>
      <c r="D66" s="9">
        <f t="shared" si="15"/>
        <v>2.7131973515183323</v>
      </c>
      <c r="E66" s="9">
        <f t="shared" si="15"/>
        <v>13.973743281212966</v>
      </c>
      <c r="F66" s="9">
        <f t="shared" si="6"/>
        <v>14.81170732349042</v>
      </c>
      <c r="G66" s="10">
        <f t="shared" si="16"/>
        <v>8.6666666666666607</v>
      </c>
      <c r="H66" s="5">
        <f t="shared" si="16"/>
        <v>7.5</v>
      </c>
      <c r="I66">
        <f t="shared" si="8"/>
        <v>15.540686310009161</v>
      </c>
      <c r="J66">
        <f t="shared" si="9"/>
        <v>4.8984490175857083</v>
      </c>
      <c r="K66">
        <f t="shared" si="9"/>
        <v>14.74849579476564</v>
      </c>
      <c r="L66">
        <f t="shared" si="10"/>
        <v>-2.2490854930947615</v>
      </c>
      <c r="M66">
        <f t="shared" si="11"/>
        <v>-38.945659318672519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4.9538600694076944</v>
      </c>
      <c r="B67">
        <f t="shared" si="3"/>
        <v>4.9538600694076944</v>
      </c>
      <c r="C67" s="9">
        <f t="shared" si="4"/>
        <v>0.24000000000000013</v>
      </c>
      <c r="D67" s="9">
        <f t="shared" si="15"/>
        <v>2.7620693874195346</v>
      </c>
      <c r="E67" s="9">
        <f t="shared" si="15"/>
        <v>14.119280956194689</v>
      </c>
      <c r="F67" s="9">
        <f t="shared" si="6"/>
        <v>15.004212268622179</v>
      </c>
      <c r="G67" s="10">
        <f t="shared" si="16"/>
        <v>8.6666666666666607</v>
      </c>
      <c r="H67" s="5">
        <f t="shared" si="16"/>
        <v>7.5</v>
      </c>
      <c r="I67">
        <f t="shared" si="8"/>
        <v>15.164332322804048</v>
      </c>
      <c r="J67">
        <f t="shared" si="9"/>
        <v>4.8759581626547606</v>
      </c>
      <c r="K67">
        <f t="shared" si="9"/>
        <v>14.359039201578915</v>
      </c>
      <c r="L67">
        <f t="shared" si="10"/>
        <v>-2.1845422150171059</v>
      </c>
      <c r="M67">
        <f t="shared" si="11"/>
        <v>-38.607182208818642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4.9052097148918978</v>
      </c>
      <c r="B68">
        <f t="shared" si="3"/>
        <v>4.9052097148918978</v>
      </c>
      <c r="C68" s="9">
        <f t="shared" si="4"/>
        <v>0.24500000000000013</v>
      </c>
      <c r="D68" s="9">
        <f t="shared" si="15"/>
        <v>2.8107197419353311</v>
      </c>
      <c r="E68" s="9">
        <f t="shared" si="15"/>
        <v>14.260940989100037</v>
      </c>
      <c r="F68" s="9">
        <f t="shared" si="6"/>
        <v>15.194342905110059</v>
      </c>
      <c r="G68" s="10">
        <f t="shared" si="16"/>
        <v>8.6666666666666607</v>
      </c>
      <c r="H68" s="5">
        <f t="shared" si="16"/>
        <v>7.5</v>
      </c>
      <c r="I68">
        <f t="shared" si="8"/>
        <v>14.792100185093425</v>
      </c>
      <c r="J68">
        <f t="shared" si="9"/>
        <v>4.8541127405045899</v>
      </c>
      <c r="K68">
        <f t="shared" si="9"/>
        <v>13.972967379490727</v>
      </c>
      <c r="L68">
        <f t="shared" si="10"/>
        <v>-2.1213722146697345</v>
      </c>
      <c r="M68">
        <f t="shared" si="11"/>
        <v>-38.28054641537166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4.8567746560975857</v>
      </c>
      <c r="B69">
        <f t="shared" si="3"/>
        <v>4.8567746560975857</v>
      </c>
      <c r="C69" s="9">
        <f t="shared" si="4"/>
        <v>0.25000000000000011</v>
      </c>
      <c r="D69" s="9">
        <f t="shared" ref="D69:E84" si="17">D68+$C$7*(J68+J69)/2</f>
        <v>2.8591548007296437</v>
      </c>
      <c r="E69" s="9">
        <f t="shared" si="17"/>
        <v>14.398756635574175</v>
      </c>
      <c r="F69" s="9">
        <f t="shared" si="6"/>
        <v>15.382144368203175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14.423918115641159</v>
      </c>
      <c r="J69">
        <f t="shared" si="9"/>
        <v>4.8328990183578924</v>
      </c>
      <c r="K69">
        <f t="shared" si="9"/>
        <v>13.59016191533701</v>
      </c>
      <c r="L69">
        <f t="shared" si="10"/>
        <v>-2.0595301153083172</v>
      </c>
      <c r="M69">
        <f t="shared" si="11"/>
        <v>-37.96541993868162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4.8085486424197725</v>
      </c>
      <c r="B70">
        <f t="shared" si="3"/>
        <v>4.8085486424197725</v>
      </c>
      <c r="C70" s="9">
        <f t="shared" si="4"/>
        <v>0.25500000000000012</v>
      </c>
      <c r="D70" s="9">
        <f t="shared" si="17"/>
        <v>2.9073808144074573</v>
      </c>
      <c r="E70" s="9">
        <f t="shared" si="17"/>
        <v>14.532759983730612</v>
      </c>
      <c r="F70" s="9">
        <f t="shared" si="6"/>
        <v>15.567660403056379</v>
      </c>
      <c r="G70" s="10">
        <f t="shared" si="18"/>
        <v>8.6666666666666607</v>
      </c>
      <c r="H70" s="5">
        <f t="shared" si="18"/>
        <v>7.5</v>
      </c>
      <c r="I70">
        <f t="shared" si="8"/>
        <v>14.059721945323201</v>
      </c>
      <c r="J70">
        <f t="shared" si="9"/>
        <v>4.8123037172048093</v>
      </c>
      <c r="K70">
        <f t="shared" si="9"/>
        <v>13.210507715950193</v>
      </c>
      <c r="L70">
        <f t="shared" si="10"/>
        <v>-1.9989730479801799</v>
      </c>
      <c r="M70">
        <f t="shared" si="11"/>
        <v>-37.661485916549175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4.7605255539001234</v>
      </c>
      <c r="B71">
        <f t="shared" si="3"/>
        <v>4.7605255539001234</v>
      </c>
      <c r="C71" s="9">
        <f t="shared" si="4"/>
        <v>0.26000000000000012</v>
      </c>
      <c r="D71" s="9">
        <f t="shared" si="17"/>
        <v>2.9554039029271064</v>
      </c>
      <c r="E71" s="9">
        <f t="shared" si="17"/>
        <v>14.662981986594286</v>
      </c>
      <c r="F71" s="9">
        <f t="shared" si="6"/>
        <v>15.750933410593564</v>
      </c>
      <c r="G71" s="10">
        <f t="shared" si="18"/>
        <v>8.6666666666666607</v>
      </c>
      <c r="H71" s="5">
        <f t="shared" si="18"/>
        <v>7.5</v>
      </c>
      <c r="I71">
        <f t="shared" si="8"/>
        <v>13.699455434680223</v>
      </c>
      <c r="J71">
        <f t="shared" si="9"/>
        <v>4.7923139867250075</v>
      </c>
      <c r="K71">
        <f t="shared" si="9"/>
        <v>12.833892856784701</v>
      </c>
      <c r="L71">
        <f t="shared" si="10"/>
        <v>-1.9396606101681999</v>
      </c>
      <c r="M71">
        <f t="shared" si="11"/>
        <v>-37.368441874714492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4.7126993970633819</v>
      </c>
      <c r="B72">
        <f t="shared" si="3"/>
        <v>4.7126993970633819</v>
      </c>
      <c r="C72" s="9">
        <f t="shared" si="4"/>
        <v>0.26500000000000012</v>
      </c>
      <c r="D72" s="9">
        <f t="shared" si="17"/>
        <v>3.0032300597638479</v>
      </c>
      <c r="E72" s="9">
        <f t="shared" si="17"/>
        <v>14.789452493068397</v>
      </c>
      <c r="F72" s="9">
        <f t="shared" si="6"/>
        <v>15.932004491121983</v>
      </c>
      <c r="G72" s="10">
        <f t="shared" si="18"/>
        <v>8.6666666666666607</v>
      </c>
      <c r="H72" s="5">
        <f t="shared" si="18"/>
        <v>7.5</v>
      </c>
      <c r="I72">
        <f t="shared" si="8"/>
        <v>13.343070660144109</v>
      </c>
      <c r="J72">
        <f t="shared" si="9"/>
        <v>4.7729173806233254</v>
      </c>
      <c r="K72">
        <f t="shared" si="9"/>
        <v>12.460208438037556</v>
      </c>
      <c r="L72">
        <f t="shared" si="10"/>
        <v>-1.8815548381289608</v>
      </c>
      <c r="M72">
        <f t="shared" si="11"/>
        <v>-37.085999014661994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4.6650643009990542</v>
      </c>
      <c r="B73">
        <f t="shared" si="3"/>
        <v>4.6650643009990542</v>
      </c>
      <c r="C73" s="9">
        <f t="shared" si="4"/>
        <v>0.27000000000000013</v>
      </c>
      <c r="D73" s="9">
        <f t="shared" si="17"/>
        <v>3.0508651558281747</v>
      </c>
      <c r="E73" s="9">
        <f t="shared" si="17"/>
        <v>14.912200277498039</v>
      </c>
      <c r="F73" s="9">
        <f t="shared" si="6"/>
        <v>16.110913485792373</v>
      </c>
      <c r="G73" s="10">
        <f t="shared" si="18"/>
        <v>8.6666666666666607</v>
      </c>
      <c r="H73" s="5">
        <f t="shared" si="18"/>
        <v>7.5</v>
      </c>
      <c r="I73">
        <f t="shared" si="8"/>
        <v>12.990528477542785</v>
      </c>
      <c r="J73">
        <f t="shared" si="9"/>
        <v>4.7541018322420356</v>
      </c>
      <c r="K73">
        <f t="shared" si="9"/>
        <v>12.089348447890936</v>
      </c>
      <c r="L73">
        <f t="shared" si="10"/>
        <v>-1.8246201937110458</v>
      </c>
      <c r="M73">
        <f t="shared" si="11"/>
        <v>-36.813881534979302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4.6176145136863198</v>
      </c>
      <c r="B74">
        <f t="shared" si="3"/>
        <v>4.6176145136863198</v>
      </c>
      <c r="C74" s="9">
        <f t="shared" si="4"/>
        <v>0.27500000000000013</v>
      </c>
      <c r="D74" s="9">
        <f t="shared" si="17"/>
        <v>3.0983149431409096</v>
      </c>
      <c r="E74" s="9">
        <f t="shared" si="17"/>
        <v>15.031253067900199</v>
      </c>
      <c r="F74" s="9">
        <f t="shared" si="6"/>
        <v>16.28769901599167</v>
      </c>
      <c r="G74" s="10">
        <f t="shared" si="18"/>
        <v>8.6666666666666607</v>
      </c>
      <c r="H74" s="5">
        <f t="shared" si="18"/>
        <v>7.5</v>
      </c>
      <c r="I74">
        <f t="shared" si="8"/>
        <v>12.641799072958964</v>
      </c>
      <c r="J74">
        <f t="shared" si="9"/>
        <v>4.7358556303049255</v>
      </c>
      <c r="K74">
        <f t="shared" si="9"/>
        <v>11.721209632541143</v>
      </c>
      <c r="L74">
        <f t="shared" si="10"/>
        <v>-1.768823566652465</v>
      </c>
      <c r="M74">
        <f t="shared" si="11"/>
        <v>-36.551825982498912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4.5703443985616037</v>
      </c>
      <c r="B75">
        <f t="shared" si="3"/>
        <v>4.5703443985616037</v>
      </c>
      <c r="C75" s="9">
        <f t="shared" si="4"/>
        <v>0.28000000000000014</v>
      </c>
      <c r="D75" s="9">
        <f t="shared" si="17"/>
        <v>3.1455850582656262</v>
      </c>
      <c r="E75" s="9">
        <f t="shared" si="17"/>
        <v>15.146637572926485</v>
      </c>
      <c r="F75" s="9">
        <f t="shared" si="6"/>
        <v>16.462398520746977</v>
      </c>
      <c r="G75" s="10">
        <f t="shared" si="18"/>
        <v>8.6666666666666607</v>
      </c>
      <c r="H75" s="5">
        <f t="shared" si="18"/>
        <v>7.5</v>
      </c>
      <c r="I75">
        <f t="shared" si="8"/>
        <v>12.296862612723988</v>
      </c>
      <c r="J75">
        <f t="shared" si="9"/>
        <v>4.7181673946384013</v>
      </c>
      <c r="K75">
        <f t="shared" si="9"/>
        <v>11.355691372716153</v>
      </c>
      <c r="L75">
        <f t="shared" si="10"/>
        <v>-1.7141342935973238</v>
      </c>
      <c r="M75">
        <f t="shared" si="11"/>
        <v>-36.29958062937736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4.5232484313298986</v>
      </c>
      <c r="B76">
        <f t="shared" si="3"/>
        <v>4.5232484313298986</v>
      </c>
      <c r="C76" s="9">
        <f t="shared" si="4"/>
        <v>0.28500000000000014</v>
      </c>
      <c r="D76" s="9">
        <f t="shared" si="17"/>
        <v>3.1926810254973303</v>
      </c>
      <c r="E76" s="9">
        <f t="shared" si="17"/>
        <v>15.258379507622177</v>
      </c>
      <c r="F76" s="9">
        <f t="shared" si="6"/>
        <v>16.635048292211657</v>
      </c>
      <c r="G76" s="10">
        <f t="shared" si="18"/>
        <v>8.6666666666666607</v>
      </c>
      <c r="H76" s="5">
        <f t="shared" si="18"/>
        <v>7.5</v>
      </c>
      <c r="I76">
        <f t="shared" si="8"/>
        <v>11.955710006303566</v>
      </c>
      <c r="J76">
        <f t="shared" si="9"/>
        <v>4.7010260517024278</v>
      </c>
      <c r="K76">
        <f t="shared" si="9"/>
        <v>10.99269556642238</v>
      </c>
      <c r="L76">
        <f t="shared" si="10"/>
        <v>-1.6605241953455676</v>
      </c>
      <c r="M76">
        <f t="shared" si="11"/>
        <v>-36.0569048721187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4.4763211970226422</v>
      </c>
      <c r="B77">
        <f t="shared" si="3"/>
        <v>4.4763211970226422</v>
      </c>
      <c r="C77" s="9">
        <f t="shared" si="4"/>
        <v>0.29000000000000015</v>
      </c>
      <c r="D77" s="9">
        <f t="shared" si="17"/>
        <v>3.2396082598045872</v>
      </c>
      <c r="E77" s="9">
        <f t="shared" si="17"/>
        <v>15.366503618042795</v>
      </c>
      <c r="F77" s="9">
        <f t="shared" si="6"/>
        <v>16.805683509296554</v>
      </c>
      <c r="G77" s="10">
        <f t="shared" si="18"/>
        <v>8.6666666666666607</v>
      </c>
      <c r="H77" s="5">
        <f t="shared" si="18"/>
        <v>7.5</v>
      </c>
      <c r="I77">
        <f t="shared" si="8"/>
        <v>11.618343798115726</v>
      </c>
      <c r="J77">
        <f t="shared" si="9"/>
        <v>4.6844208097489721</v>
      </c>
      <c r="K77">
        <f t="shared" si="9"/>
        <v>10.632126517701193</v>
      </c>
      <c r="L77">
        <f t="shared" si="10"/>
        <v>-1.6079676341609466</v>
      </c>
      <c r="M77">
        <f t="shared" si="11"/>
        <v>-35.823568648313639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4.4295573873068603</v>
      </c>
      <c r="B78">
        <f t="shared" si="3"/>
        <v>4.4295573873068603</v>
      </c>
      <c r="C78" s="9">
        <f t="shared" si="4"/>
        <v>0.29500000000000015</v>
      </c>
      <c r="D78" s="9">
        <f t="shared" si="17"/>
        <v>3.2863720695203691</v>
      </c>
      <c r="E78" s="9">
        <f t="shared" si="17"/>
        <v>15.471033704787391</v>
      </c>
      <c r="F78" s="9">
        <f t="shared" si="6"/>
        <v>16.974338269501477</v>
      </c>
      <c r="G78" s="10">
        <f t="shared" si="18"/>
        <v>8.6666666666666607</v>
      </c>
      <c r="H78" s="5">
        <f t="shared" si="18"/>
        <v>7.5</v>
      </c>
      <c r="I78">
        <f t="shared" si="8"/>
        <v>11.284779206951708</v>
      </c>
      <c r="J78">
        <f t="shared" si="9"/>
        <v>4.6683411334073623</v>
      </c>
      <c r="K78">
        <f t="shared" si="9"/>
        <v>10.273890831218058</v>
      </c>
      <c r="L78">
        <f t="shared" si="10"/>
        <v>-1.5564415933161719</v>
      </c>
      <c r="M78">
        <f t="shared" si="11"/>
        <v>-35.599351866526092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4.3829517980524528</v>
      </c>
      <c r="B79">
        <f t="shared" si="3"/>
        <v>4.3829517980524528</v>
      </c>
      <c r="C79" s="9">
        <f t="shared" si="4"/>
        <v>0.30000000000000016</v>
      </c>
      <c r="D79" s="9">
        <f t="shared" si="17"/>
        <v>3.332977658774777</v>
      </c>
      <c r="E79" s="9">
        <f t="shared" si="17"/>
        <v>15.571992645506246</v>
      </c>
      <c r="F79" s="9">
        <f t="shared" si="6"/>
        <v>17.141045618994067</v>
      </c>
      <c r="G79" s="10">
        <f t="shared" si="18"/>
        <v>8.6666666666666607</v>
      </c>
      <c r="H79" s="5">
        <f t="shared" si="18"/>
        <v>7.5</v>
      </c>
      <c r="I79">
        <f t="shared" si="8"/>
        <v>10.955045334685382</v>
      </c>
      <c r="J79">
        <f t="shared" si="9"/>
        <v>4.6527767174742003</v>
      </c>
      <c r="K79">
        <f t="shared" si="9"/>
        <v>9.9178973125527961</v>
      </c>
      <c r="L79">
        <f t="shared" si="10"/>
        <v>-1.5059257814553695</v>
      </c>
      <c r="M79">
        <f t="shared" si="11"/>
        <v>-35.384043844293501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4.3364993271667833</v>
      </c>
      <c r="B80">
        <f t="shared" si="3"/>
        <v>4.3364993271667833</v>
      </c>
      <c r="C80" s="9">
        <f t="shared" si="4"/>
        <v>0.30500000000000016</v>
      </c>
      <c r="D80" s="9">
        <f t="shared" si="17"/>
        <v>3.3794301296604461</v>
      </c>
      <c r="E80" s="9">
        <f t="shared" si="17"/>
        <v>15.669402416439558</v>
      </c>
      <c r="F80" s="9">
        <f t="shared" si="6"/>
        <v>17.305837580975027</v>
      </c>
      <c r="G80" s="10">
        <f t="shared" si="18"/>
        <v>8.6666666666666607</v>
      </c>
      <c r="H80" s="5">
        <f t="shared" si="18"/>
        <v>7.5</v>
      </c>
      <c r="I80">
        <f t="shared" si="8"/>
        <v>10.629186569387143</v>
      </c>
      <c r="J80">
        <f t="shared" si="9"/>
        <v>4.6377174596596467</v>
      </c>
      <c r="K80">
        <f t="shared" si="9"/>
        <v>9.5640568741098608</v>
      </c>
      <c r="L80">
        <f t="shared" si="10"/>
        <v>-1.4564027648061617</v>
      </c>
      <c r="M80">
        <f t="shared" si="11"/>
        <v>-35.177442748588483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4.2901949727084272</v>
      </c>
      <c r="B81">
        <f t="shared" si="3"/>
        <v>4.2901949727084272</v>
      </c>
      <c r="C81" s="9">
        <f t="shared" si="4"/>
        <v>0.31000000000000016</v>
      </c>
      <c r="D81" s="9">
        <f t="shared" si="17"/>
        <v>3.4257344841188022</v>
      </c>
      <c r="E81" s="9">
        <f t="shared" si="17"/>
        <v>15.763284113043227</v>
      </c>
      <c r="F81" s="9">
        <f t="shared" si="6"/>
        <v>17.468745182360149</v>
      </c>
      <c r="G81" s="10">
        <f t="shared" si="18"/>
        <v>8.6666666666666607</v>
      </c>
      <c r="H81" s="5">
        <f t="shared" si="18"/>
        <v>7.5</v>
      </c>
      <c r="I81">
        <f t="shared" si="8"/>
        <v>10.30726421182152</v>
      </c>
      <c r="J81">
        <f t="shared" si="9"/>
        <v>4.623153432011585</v>
      </c>
      <c r="K81">
        <f t="shared" si="9"/>
        <v>9.2122824466239752</v>
      </c>
      <c r="L81">
        <f t="shared" si="10"/>
        <v>-1.407858130779021</v>
      </c>
      <c r="M81">
        <f t="shared" si="11"/>
        <v>-34.979355032283493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4.2440338312948498</v>
      </c>
      <c r="B82">
        <f t="shared" si="3"/>
        <v>4.2440338312948498</v>
      </c>
      <c r="C82" s="9">
        <f t="shared" si="4"/>
        <v>0.31500000000000017</v>
      </c>
      <c r="D82" s="9">
        <f t="shared" si="17"/>
        <v>3.4718956255323792</v>
      </c>
      <c r="E82" s="9">
        <f t="shared" si="17"/>
        <v>15.853657969757853</v>
      </c>
      <c r="F82" s="9">
        <f t="shared" si="6"/>
        <v>17.629798478800737</v>
      </c>
      <c r="G82" s="10">
        <f t="shared" si="18"/>
        <v>8.6666666666666607</v>
      </c>
      <c r="H82" s="5">
        <f t="shared" si="18"/>
        <v>7.5</v>
      </c>
      <c r="I82">
        <f t="shared" si="8"/>
        <v>9.9893583585959718</v>
      </c>
      <c r="J82">
        <f t="shared" si="9"/>
        <v>4.6090748507037951</v>
      </c>
      <c r="K82">
        <f t="shared" si="9"/>
        <v>8.8624888963011408</v>
      </c>
      <c r="L82">
        <f t="shared" si="10"/>
        <v>-1.3602806870484438</v>
      </c>
      <c r="M82">
        <f t="shared" si="11"/>
        <v>-34.78959485912425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4.1980110968221647</v>
      </c>
      <c r="B83">
        <f t="shared" si="3"/>
        <v>4.1980110968221647</v>
      </c>
      <c r="C83" s="9">
        <f t="shared" si="4"/>
        <v>0.32000000000000017</v>
      </c>
      <c r="D83" s="9">
        <f t="shared" si="17"/>
        <v>3.5179183600050647</v>
      </c>
      <c r="E83" s="9">
        <f t="shared" si="17"/>
        <v>15.940543378977909</v>
      </c>
      <c r="F83" s="9">
        <f t="shared" si="6"/>
        <v>17.789026578054624</v>
      </c>
      <c r="G83" s="10">
        <f t="shared" si="18"/>
        <v>8.6666666666666607</v>
      </c>
      <c r="H83" s="5">
        <f t="shared" si="18"/>
        <v>7.5</v>
      </c>
      <c r="I83">
        <f t="shared" si="8"/>
        <v>9.6755700798890736</v>
      </c>
      <c r="J83">
        <f t="shared" si="9"/>
        <v>4.5954720438333103</v>
      </c>
      <c r="K83">
        <f t="shared" si="9"/>
        <v>8.5145929477098985</v>
      </c>
      <c r="L83">
        <f t="shared" si="10"/>
        <v>-1.3136627008117148</v>
      </c>
      <c r="M83">
        <f t="shared" si="11"/>
        <v>-34.607983508399442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4.1521220595188719</v>
      </c>
      <c r="B84">
        <f t="shared" si="3"/>
        <v>4.1521220595188719</v>
      </c>
      <c r="C84" s="9">
        <f t="shared" si="4"/>
        <v>0.32500000000000018</v>
      </c>
      <c r="D84" s="9">
        <f t="shared" si="17"/>
        <v>3.5638073973083571</v>
      </c>
      <c r="E84" s="9">
        <f t="shared" si="17"/>
        <v>16.023958909279589</v>
      </c>
      <c r="F84" s="9">
        <f t="shared" si="6"/>
        <v>17.946457661710035</v>
      </c>
      <c r="G84" s="10">
        <f t="shared" si="18"/>
        <v>8.6666666666666607</v>
      </c>
      <c r="H84" s="5">
        <f t="shared" si="18"/>
        <v>7.5</v>
      </c>
      <c r="I84">
        <f t="shared" si="8"/>
        <v>9.3660239345963596</v>
      </c>
      <c r="J84">
        <f t="shared" si="9"/>
        <v>4.5823354168251935</v>
      </c>
      <c r="K84">
        <f t="shared" si="9"/>
        <v>8.1685131126259041</v>
      </c>
      <c r="L84">
        <f t="shared" si="10"/>
        <v>-1.2680001835498484</v>
      </c>
      <c r="M84">
        <f t="shared" si="11"/>
        <v>-34.434348748829734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4.1063621053597981</v>
      </c>
      <c r="B85">
        <f t="shared" ref="B85:B148" si="22">ABS(D85-$D$11)</f>
        <v>4.1063621053597981</v>
      </c>
      <c r="C85" s="9">
        <f t="shared" ref="C85:C148" si="23">C84+_dt</f>
        <v>0.33000000000000018</v>
      </c>
      <c r="D85" s="9">
        <f t="shared" ref="D85:E100" si="24">D84+$C$7*(J84+J85)/2</f>
        <v>3.6095673514674314</v>
      </c>
      <c r="E85" s="9">
        <f t="shared" si="24"/>
        <v>16.103922322968405</v>
      </c>
      <c r="F85" s="9">
        <f t="shared" ref="F85:F148" si="25">$O$1*D85^2+$O$2*D85+$O$3</f>
        <v>18.102119005253996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9.0608708706542451</v>
      </c>
      <c r="J85">
        <f t="shared" ref="J85:K148" si="28">J84+L84*$C$7</f>
        <v>4.5696554149896951</v>
      </c>
      <c r="K85">
        <f t="shared" si="28"/>
        <v>7.8241696251376069</v>
      </c>
      <c r="L85">
        <f t="shared" ref="L85:L148" si="29">-$C$15*I85*J85</f>
        <v>-1.2232932272401833</v>
      </c>
      <c r="M85">
        <f t="shared" ref="M85:M148" si="30">-$C$6-$C$15*I85*K85</f>
        <v>-34.268524169111949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4.0607267158712634</v>
      </c>
      <c r="B86">
        <f t="shared" si="22"/>
        <v>4.0607267158712634</v>
      </c>
      <c r="C86" s="9">
        <f t="shared" si="23"/>
        <v>0.33500000000000019</v>
      </c>
      <c r="D86" s="9">
        <f t="shared" si="24"/>
        <v>3.6552027409559664</v>
      </c>
      <c r="E86" s="9">
        <f t="shared" si="24"/>
        <v>16.180450593011326</v>
      </c>
      <c r="F86" s="9">
        <f t="shared" si="25"/>
        <v>18.25603699646544</v>
      </c>
      <c r="G86" s="10">
        <f t="shared" si="26"/>
        <v>8.6666666666666607</v>
      </c>
      <c r="H86" s="5">
        <f t="shared" si="26"/>
        <v>7.5</v>
      </c>
      <c r="I86">
        <f t="shared" si="27"/>
        <v>8.7602915628265894</v>
      </c>
      <c r="J86">
        <f t="shared" si="28"/>
        <v>4.5574224827172936</v>
      </c>
      <c r="K86">
        <f t="shared" si="28"/>
        <v>7.481484383446487</v>
      </c>
      <c r="L86">
        <f t="shared" si="29"/>
        <v>-1.1795463985368302</v>
      </c>
      <c r="M86">
        <f t="shared" si="30"/>
        <v>-34.110348449955907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4.0152114683640168</v>
      </c>
      <c r="B87">
        <f t="shared" si="22"/>
        <v>4.0152114683640168</v>
      </c>
      <c r="C87" s="9">
        <f t="shared" si="23"/>
        <v>0.34000000000000019</v>
      </c>
      <c r="D87" s="9">
        <f t="shared" si="24"/>
        <v>3.7007179884632126</v>
      </c>
      <c r="E87" s="9">
        <f t="shared" si="24"/>
        <v>16.253559919423292</v>
      </c>
      <c r="F87" s="9">
        <f t="shared" si="25"/>
        <v>18.408237152101137</v>
      </c>
      <c r="G87" s="10">
        <f t="shared" si="26"/>
        <v>8.6666666666666607</v>
      </c>
      <c r="H87" s="5">
        <f t="shared" si="26"/>
        <v>7.5</v>
      </c>
      <c r="I87">
        <f t="shared" si="27"/>
        <v>8.4645002436925854</v>
      </c>
      <c r="J87">
        <f t="shared" si="28"/>
        <v>4.545627018731925</v>
      </c>
      <c r="K87">
        <f t="shared" si="28"/>
        <v>7.140380898946928</v>
      </c>
      <c r="L87">
        <f t="shared" si="29"/>
        <v>-1.1367691978555547</v>
      </c>
      <c r="M87">
        <f t="shared" si="30"/>
        <v>-33.95966455924124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3.9698120366365903</v>
      </c>
      <c r="B88">
        <f t="shared" si="22"/>
        <v>3.9698120366365903</v>
      </c>
      <c r="C88" s="9">
        <f t="shared" si="23"/>
        <v>0.3450000000000002</v>
      </c>
      <c r="D88" s="9">
        <f t="shared" si="24"/>
        <v>3.7461174201906391</v>
      </c>
      <c r="E88" s="9">
        <f t="shared" si="24"/>
        <v>16.323265745184798</v>
      </c>
      <c r="F88" s="9">
        <f t="shared" si="25"/>
        <v>18.558744132829521</v>
      </c>
      <c r="G88" s="10">
        <f t="shared" si="26"/>
        <v>8.6666666666666607</v>
      </c>
      <c r="H88" s="5">
        <f t="shared" si="26"/>
        <v>7.5</v>
      </c>
      <c r="I88">
        <f t="shared" si="27"/>
        <v>8.1737490849012886</v>
      </c>
      <c r="J88">
        <f t="shared" si="28"/>
        <v>4.5342593267533697</v>
      </c>
      <c r="K88">
        <f t="shared" si="28"/>
        <v>6.8007842533545153</v>
      </c>
      <c r="L88">
        <f t="shared" si="29"/>
        <v>-1.0949765904353856</v>
      </c>
      <c r="M88">
        <f t="shared" si="30"/>
        <v>-33.816318847995134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3.9245241921985783</v>
      </c>
      <c r="B89">
        <f t="shared" si="22"/>
        <v>3.9245241921985783</v>
      </c>
      <c r="C89" s="9">
        <f t="shared" si="23"/>
        <v>0.3500000000000002</v>
      </c>
      <c r="D89" s="9">
        <f t="shared" si="24"/>
        <v>3.7914052646286511</v>
      </c>
      <c r="E89" s="9">
        <f t="shared" si="24"/>
        <v>16.389582771775945</v>
      </c>
      <c r="F89" s="9">
        <f t="shared" si="25"/>
        <v>18.707581756353747</v>
      </c>
      <c r="G89" s="10">
        <f t="shared" si="26"/>
        <v>8.6666666666666607</v>
      </c>
      <c r="H89" s="5">
        <f t="shared" si="26"/>
        <v>7.5</v>
      </c>
      <c r="I89">
        <f t="shared" si="27"/>
        <v>7.8883331833428887</v>
      </c>
      <c r="J89">
        <f t="shared" si="28"/>
        <v>4.5233095608490155</v>
      </c>
      <c r="K89">
        <f t="shared" si="28"/>
        <v>6.4626210648745639</v>
      </c>
      <c r="L89">
        <f t="shared" si="29"/>
        <v>-1.0541896160899558</v>
      </c>
      <c r="M89">
        <f t="shared" si="30"/>
        <v>-33.680160020150424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3.8793438060708927</v>
      </c>
      <c r="B90">
        <f t="shared" si="22"/>
        <v>3.8793438060708927</v>
      </c>
      <c r="C90" s="9">
        <f t="shared" si="23"/>
        <v>0.3550000000000002</v>
      </c>
      <c r="D90" s="9">
        <f t="shared" si="24"/>
        <v>3.8365856507563367</v>
      </c>
      <c r="E90" s="9">
        <f t="shared" si="24"/>
        <v>16.452524974423682</v>
      </c>
      <c r="F90" s="9">
        <f t="shared" si="25"/>
        <v>18.854773008651311</v>
      </c>
      <c r="G90" s="10">
        <f t="shared" si="26"/>
        <v>8.6666666666666607</v>
      </c>
      <c r="H90" s="5">
        <f t="shared" si="26"/>
        <v>7.5</v>
      </c>
      <c r="I90">
        <f t="shared" si="27"/>
        <v>7.6085961983287014</v>
      </c>
      <c r="J90">
        <f t="shared" si="28"/>
        <v>4.5127676646881163</v>
      </c>
      <c r="K90">
        <f t="shared" si="28"/>
        <v>6.1258194646730599</v>
      </c>
      <c r="L90">
        <f t="shared" si="29"/>
        <v>-1.0144360831953507</v>
      </c>
      <c r="M90">
        <f t="shared" si="30"/>
        <v>-33.551037943417867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3.8342668512281715</v>
      </c>
      <c r="B91">
        <f t="shared" si="22"/>
        <v>3.8342668512281715</v>
      </c>
      <c r="C91" s="9">
        <f t="shared" si="23"/>
        <v>0.36000000000000021</v>
      </c>
      <c r="D91" s="9">
        <f t="shared" si="24"/>
        <v>3.881662605599058</v>
      </c>
      <c r="E91" s="9">
        <f t="shared" si="24"/>
        <v>16.512105617173241</v>
      </c>
      <c r="F91" s="9">
        <f t="shared" si="25"/>
        <v>19.000340053243022</v>
      </c>
      <c r="G91" s="10">
        <f t="shared" si="26"/>
        <v>8.6666666666666607</v>
      </c>
      <c r="H91" s="5">
        <f t="shared" si="26"/>
        <v>7.5</v>
      </c>
      <c r="I91">
        <f t="shared" si="27"/>
        <v>7.3349366676903571</v>
      </c>
      <c r="J91">
        <f t="shared" si="28"/>
        <v>4.5026233038561632</v>
      </c>
      <c r="K91">
        <f t="shared" si="28"/>
        <v>5.7903090852388814</v>
      </c>
      <c r="L91">
        <f t="shared" si="29"/>
        <v>-0.97575135003712143</v>
      </c>
      <c r="M91">
        <f t="shared" si="30"/>
        <v>-33.428802262098039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3.7892894057571116</v>
      </c>
      <c r="B92">
        <f t="shared" si="22"/>
        <v>3.7892894057571116</v>
      </c>
      <c r="C92" s="9">
        <f t="shared" si="23"/>
        <v>0.36500000000000021</v>
      </c>
      <c r="D92" s="9">
        <f t="shared" si="24"/>
        <v>3.9266400510701178</v>
      </c>
      <c r="E92" s="9">
        <f t="shared" si="24"/>
        <v>16.568337267912526</v>
      </c>
      <c r="F92" s="9">
        <f t="shared" si="25"/>
        <v>19.144304238390976</v>
      </c>
      <c r="G92" s="10">
        <f t="shared" si="26"/>
        <v>8.6666666666666607</v>
      </c>
      <c r="H92" s="5">
        <f t="shared" si="26"/>
        <v>7.5</v>
      </c>
      <c r="I92">
        <f t="shared" si="27"/>
        <v>7.0678149979947511</v>
      </c>
      <c r="J92">
        <f t="shared" si="28"/>
        <v>4.4928657903557916</v>
      </c>
      <c r="K92">
        <f t="shared" si="28"/>
        <v>5.4560210626179009</v>
      </c>
      <c r="L92">
        <f t="shared" si="29"/>
        <v>-0.93817919232277502</v>
      </c>
      <c r="M92">
        <f t="shared" si="30"/>
        <v>-33.313300765406915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3.7444076568131699</v>
      </c>
      <c r="B93">
        <f t="shared" si="22"/>
        <v>3.7444076568131699</v>
      </c>
      <c r="C93" s="9">
        <f t="shared" si="23"/>
        <v>0.37000000000000022</v>
      </c>
      <c r="D93" s="9">
        <f t="shared" si="24"/>
        <v>3.9715218000140595</v>
      </c>
      <c r="E93" s="9">
        <f t="shared" si="24"/>
        <v>16.621231813500433</v>
      </c>
      <c r="F93" s="9">
        <f t="shared" si="25"/>
        <v>19.28668610211307</v>
      </c>
      <c r="G93" s="10">
        <f t="shared" si="26"/>
        <v>8.6666666666666607</v>
      </c>
      <c r="H93" s="5">
        <f t="shared" si="26"/>
        <v>7.5</v>
      </c>
      <c r="I93">
        <f t="shared" si="27"/>
        <v>6.8077610701237123</v>
      </c>
      <c r="J93">
        <f t="shared" si="28"/>
        <v>4.4834839984325638</v>
      </c>
      <c r="K93">
        <f t="shared" si="28"/>
        <v>5.1228880549638314</v>
      </c>
      <c r="L93">
        <f t="shared" si="29"/>
        <v>-0.90177274859400269</v>
      </c>
      <c r="M93">
        <f t="shared" si="30"/>
        <v>-33.204377457280806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3.6996179054662743</v>
      </c>
      <c r="B94">
        <f t="shared" si="22"/>
        <v>3.6996179054662743</v>
      </c>
      <c r="C94" s="9">
        <f t="shared" si="23"/>
        <v>0.37500000000000022</v>
      </c>
      <c r="D94" s="9">
        <f t="shared" si="24"/>
        <v>4.0163115513609551</v>
      </c>
      <c r="E94" s="9">
        <f t="shared" si="24"/>
        <v>16.670800475177206</v>
      </c>
      <c r="F94" s="9">
        <f t="shared" si="25"/>
        <v>19.427505374893865</v>
      </c>
      <c r="G94" s="10">
        <f t="shared" si="26"/>
        <v>8.6666666666666607</v>
      </c>
      <c r="H94" s="5">
        <f t="shared" si="26"/>
        <v>7.5</v>
      </c>
      <c r="I94">
        <f t="shared" si="27"/>
        <v>6.55538231751546</v>
      </c>
      <c r="J94">
        <f t="shared" si="28"/>
        <v>4.4744662709466239</v>
      </c>
      <c r="K94">
        <f t="shared" si="28"/>
        <v>4.7908442803910232</v>
      </c>
      <c r="L94">
        <f t="shared" si="29"/>
        <v>-0.86659552431857878</v>
      </c>
      <c r="M94">
        <f t="shared" si="30"/>
        <v>-33.101870266461027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3.6549165725330237</v>
      </c>
      <c r="B95">
        <f t="shared" si="22"/>
        <v>3.6549165725330237</v>
      </c>
      <c r="C95" s="9">
        <f t="shared" si="23"/>
        <v>0.38000000000000023</v>
      </c>
      <c r="D95" s="9">
        <f t="shared" si="24"/>
        <v>4.0610128842942057</v>
      </c>
      <c r="E95" s="9">
        <f t="shared" si="24"/>
        <v>16.717053824467794</v>
      </c>
      <c r="F95" s="9">
        <f t="shared" si="25"/>
        <v>19.566780979969728</v>
      </c>
      <c r="G95" s="10">
        <f t="shared" si="26"/>
        <v>8.6666666666666607</v>
      </c>
      <c r="H95" s="5">
        <f t="shared" si="26"/>
        <v>7.5</v>
      </c>
      <c r="I95">
        <f t="shared" si="27"/>
        <v>6.31137200959345</v>
      </c>
      <c r="J95">
        <f t="shared" si="28"/>
        <v>4.4658003157034383</v>
      </c>
      <c r="K95">
        <f t="shared" si="28"/>
        <v>4.4598255777264129</v>
      </c>
      <c r="L95">
        <f t="shared" si="29"/>
        <v>-0.83272241922177459</v>
      </c>
      <c r="M95">
        <f t="shared" si="30"/>
        <v>-33.005608330388704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3.6103002054969506</v>
      </c>
      <c r="B96">
        <f t="shared" si="22"/>
        <v>3.6103002054969506</v>
      </c>
      <c r="C96" s="9">
        <f t="shared" si="23"/>
        <v>0.38500000000000023</v>
      </c>
      <c r="D96" s="9">
        <f t="shared" si="24"/>
        <v>4.1056292513302788</v>
      </c>
      <c r="E96" s="9">
        <f t="shared" si="24"/>
        <v>16.760001799828537</v>
      </c>
      <c r="F96" s="9">
        <f t="shared" si="25"/>
        <v>19.704531031074438</v>
      </c>
      <c r="G96" s="10">
        <f t="shared" si="26"/>
        <v>8.6666666666666607</v>
      </c>
      <c r="H96" s="5">
        <f t="shared" si="26"/>
        <v>7.5</v>
      </c>
      <c r="I96">
        <f t="shared" si="27"/>
        <v>6.0765172951789967</v>
      </c>
      <c r="J96">
        <f t="shared" si="28"/>
        <v>4.4574730915112202</v>
      </c>
      <c r="K96">
        <f t="shared" si="28"/>
        <v>4.1297694944225256</v>
      </c>
      <c r="L96">
        <f t="shared" si="29"/>
        <v>-0.8002407193880795</v>
      </c>
      <c r="M96">
        <f t="shared" si="30"/>
        <v>-32.915408785488189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3.5657654866178081</v>
      </c>
      <c r="B97">
        <f t="shared" si="22"/>
        <v>3.5657654866178081</v>
      </c>
      <c r="C97" s="9">
        <f t="shared" si="23"/>
        <v>0.39000000000000024</v>
      </c>
      <c r="D97" s="9">
        <f t="shared" si="24"/>
        <v>4.1501639702094213</v>
      </c>
      <c r="E97" s="9">
        <f t="shared" si="24"/>
        <v>16.799653724333488</v>
      </c>
      <c r="F97" s="9">
        <f t="shared" si="25"/>
        <v>19.840772827555242</v>
      </c>
      <c r="G97" s="10">
        <f t="shared" si="26"/>
        <v>8.6666666666666607</v>
      </c>
      <c r="H97" s="5">
        <f t="shared" si="26"/>
        <v>7.5</v>
      </c>
      <c r="I97">
        <f t="shared" si="27"/>
        <v>5.8517063186081675</v>
      </c>
      <c r="J97">
        <f t="shared" si="28"/>
        <v>4.4494706843173395</v>
      </c>
      <c r="K97">
        <f t="shared" si="28"/>
        <v>3.8006154065676436</v>
      </c>
      <c r="L97">
        <f t="shared" si="29"/>
        <v>-0.76925096439588803</v>
      </c>
      <c r="M97">
        <f t="shared" si="30"/>
        <v>-32.831073003560782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3.5213092423228547</v>
      </c>
      <c r="B98">
        <f t="shared" si="22"/>
        <v>3.5213092423228547</v>
      </c>
      <c r="C98" s="9">
        <f t="shared" si="23"/>
        <v>0.39500000000000024</v>
      </c>
      <c r="D98" s="9">
        <f t="shared" si="24"/>
        <v>4.1946202145043747</v>
      </c>
      <c r="E98" s="9">
        <f t="shared" si="24"/>
        <v>16.836018324748988</v>
      </c>
      <c r="F98" s="9">
        <f t="shared" si="25"/>
        <v>19.975522846814954</v>
      </c>
      <c r="G98" s="10">
        <f t="shared" si="26"/>
        <v>8.6666666666666607</v>
      </c>
      <c r="H98" s="5">
        <f t="shared" si="26"/>
        <v>7.5</v>
      </c>
      <c r="I98">
        <f t="shared" si="27"/>
        <v>5.6379334085878519</v>
      </c>
      <c r="J98">
        <f t="shared" si="28"/>
        <v>4.4417781746733809</v>
      </c>
      <c r="K98">
        <f t="shared" si="28"/>
        <v>3.472304676532036</v>
      </c>
      <c r="L98">
        <f t="shared" si="29"/>
        <v>-0.73986755949412786</v>
      </c>
      <c r="M98">
        <f t="shared" si="30"/>
        <v>-32.752382234730739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3.4769284539540957</v>
      </c>
      <c r="B99">
        <f t="shared" si="22"/>
        <v>3.4769284539540957</v>
      </c>
      <c r="C99" s="9">
        <f t="shared" si="23"/>
        <v>0.40000000000000024</v>
      </c>
      <c r="D99" s="9">
        <f t="shared" si="24"/>
        <v>4.2390010028731337</v>
      </c>
      <c r="E99" s="9">
        <f t="shared" si="24"/>
        <v>16.869103752402573</v>
      </c>
      <c r="F99" s="9">
        <f t="shared" si="25"/>
        <v>20.108796734112246</v>
      </c>
      <c r="G99" s="10">
        <f t="shared" si="26"/>
        <v>8.6666666666666607</v>
      </c>
      <c r="H99" s="5">
        <f t="shared" si="26"/>
        <v>7.5</v>
      </c>
      <c r="I99">
        <f t="shared" si="27"/>
        <v>5.4363009632188302</v>
      </c>
      <c r="J99">
        <f t="shared" si="28"/>
        <v>4.4343794990784398</v>
      </c>
      <c r="K99">
        <f t="shared" si="28"/>
        <v>3.1447808541847286</v>
      </c>
      <c r="L99">
        <f t="shared" si="29"/>
        <v>-0.71221895454187611</v>
      </c>
      <c r="M99">
        <f t="shared" si="30"/>
        <v>-32.679092659005896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3.4326202699110384</v>
      </c>
      <c r="B100">
        <f t="shared" si="22"/>
        <v>3.4326202699110384</v>
      </c>
      <c r="C100" s="9">
        <f t="shared" si="23"/>
        <v>0.40500000000000025</v>
      </c>
      <c r="D100" s="9">
        <f t="shared" si="24"/>
        <v>4.283309186916191</v>
      </c>
      <c r="E100" s="9">
        <f t="shared" si="24"/>
        <v>16.898917606311471</v>
      </c>
      <c r="F100" s="9">
        <f t="shared" si="25"/>
        <v>20.240609289869582</v>
      </c>
      <c r="G100" s="10">
        <f t="shared" si="26"/>
        <v>8.6666666666666607</v>
      </c>
      <c r="H100" s="5">
        <f t="shared" si="26"/>
        <v>7.5</v>
      </c>
      <c r="I100">
        <f t="shared" si="27"/>
        <v>5.2480162458626767</v>
      </c>
      <c r="J100">
        <f t="shared" si="28"/>
        <v>4.4272573095330214</v>
      </c>
      <c r="K100">
        <f t="shared" si="28"/>
        <v>2.8179899275946698</v>
      </c>
      <c r="L100">
        <f t="shared" si="29"/>
        <v>-0.6864471593232252</v>
      </c>
      <c r="M100">
        <f t="shared" si="30"/>
        <v>-32.610929919712042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3.3883820191736742</v>
      </c>
      <c r="B101">
        <f t="shared" si="22"/>
        <v>3.3883820191736742</v>
      </c>
      <c r="C101" s="9">
        <f t="shared" si="23"/>
        <v>0.41000000000000025</v>
      </c>
      <c r="D101" s="9">
        <f t="shared" ref="D101:E116" si="32">D100+$C$7*(J100+J101)/2</f>
        <v>4.3275474376535552</v>
      </c>
      <c r="E101" s="9">
        <f t="shared" si="32"/>
        <v>16.925466959091434</v>
      </c>
      <c r="F101" s="9">
        <f t="shared" si="25"/>
        <v>20.370974454806721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5.0743809383896616</v>
      </c>
      <c r="J101">
        <f t="shared" si="28"/>
        <v>4.4203928379397892</v>
      </c>
      <c r="K101">
        <f t="shared" si="28"/>
        <v>2.4918806283975492</v>
      </c>
      <c r="L101">
        <f t="shared" si="29"/>
        <v>-0.66270631843018479</v>
      </c>
      <c r="M101">
        <f t="shared" si="30"/>
        <v>-32.547583321156246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3.3442112261101977</v>
      </c>
      <c r="B102">
        <f t="shared" si="22"/>
        <v>3.3442112261101977</v>
      </c>
      <c r="C102" s="9">
        <f t="shared" si="23"/>
        <v>0.41500000000000026</v>
      </c>
      <c r="D102" s="9">
        <f t="shared" si="32"/>
        <v>4.3717182307170317</v>
      </c>
      <c r="E102" s="9">
        <f t="shared" si="32"/>
        <v>16.948758386209352</v>
      </c>
      <c r="F102" s="9">
        <f t="shared" si="25"/>
        <v>20.499905293446353</v>
      </c>
      <c r="G102" s="10">
        <f t="shared" si="33"/>
        <v>8.6666666666666607</v>
      </c>
      <c r="H102" s="5">
        <f t="shared" si="33"/>
        <v>7.5</v>
      </c>
      <c r="I102">
        <f t="shared" si="27"/>
        <v>4.9167711001233059</v>
      </c>
      <c r="J102">
        <f t="shared" si="28"/>
        <v>4.413765774755487</v>
      </c>
      <c r="K102">
        <f t="shared" si="28"/>
        <v>2.1664047951859868</v>
      </c>
      <c r="L102">
        <f t="shared" si="29"/>
        <v>-0.64116004495289036</v>
      </c>
      <c r="M102">
        <f t="shared" si="30"/>
        <v>-32.488700024140847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3.3001056263648909</v>
      </c>
      <c r="B103">
        <f t="shared" si="22"/>
        <v>3.3001056263648909</v>
      </c>
      <c r="C103" s="9">
        <f t="shared" si="23"/>
        <v>0.42000000000000026</v>
      </c>
      <c r="D103" s="9">
        <f t="shared" si="32"/>
        <v>4.4158238304623385</v>
      </c>
      <c r="E103" s="9">
        <f t="shared" si="32"/>
        <v>16.968797999160007</v>
      </c>
      <c r="F103" s="9">
        <f t="shared" si="25"/>
        <v>20.627413976829416</v>
      </c>
      <c r="G103" s="10">
        <f t="shared" si="33"/>
        <v>8.6666666666666607</v>
      </c>
      <c r="H103" s="5">
        <f t="shared" si="33"/>
        <v>7.5</v>
      </c>
      <c r="I103">
        <f t="shared" si="27"/>
        <v>4.776605343428499</v>
      </c>
      <c r="J103">
        <f t="shared" si="28"/>
        <v>4.4073541743059579</v>
      </c>
      <c r="K103">
        <f t="shared" si="28"/>
        <v>1.8415177949445782</v>
      </c>
      <c r="L103">
        <f t="shared" si="29"/>
        <v>-0.62197723535425742</v>
      </c>
      <c r="M103">
        <f t="shared" si="30"/>
        <v>-32.433879760431473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3.2560631834835991</v>
      </c>
      <c r="B104">
        <f t="shared" si="22"/>
        <v>3.2560631834835991</v>
      </c>
      <c r="C104" s="9">
        <f t="shared" si="23"/>
        <v>0.42500000000000027</v>
      </c>
      <c r="D104" s="9">
        <f t="shared" si="32"/>
        <v>4.4598662733436303</v>
      </c>
      <c r="E104" s="9">
        <f t="shared" si="32"/>
        <v>16.985591483121432</v>
      </c>
      <c r="F104" s="9">
        <f t="shared" si="25"/>
        <v>20.753511765624555</v>
      </c>
      <c r="G104" s="10">
        <f t="shared" si="33"/>
        <v>8.6666666666666607</v>
      </c>
      <c r="H104" s="5">
        <f t="shared" si="33"/>
        <v>7.5</v>
      </c>
      <c r="I104">
        <f t="shared" si="27"/>
        <v>4.6552997899189537</v>
      </c>
      <c r="J104">
        <f t="shared" si="28"/>
        <v>4.4011344019524152</v>
      </c>
      <c r="K104">
        <f t="shared" si="28"/>
        <v>1.5171789973402636</v>
      </c>
      <c r="L104">
        <f t="shared" si="29"/>
        <v>-0.60532618753713385</v>
      </c>
      <c r="M104">
        <f t="shared" si="30"/>
        <v>-32.382670786755334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3.2120821057734519</v>
      </c>
      <c r="B105">
        <f t="shared" si="22"/>
        <v>3.2120821057734519</v>
      </c>
      <c r="C105" s="9">
        <f t="shared" si="23"/>
        <v>0.43000000000000027</v>
      </c>
      <c r="D105" s="9">
        <f t="shared" si="32"/>
        <v>4.5038473510537775</v>
      </c>
      <c r="E105" s="9">
        <f t="shared" si="32"/>
        <v>16.999144139555497</v>
      </c>
      <c r="F105" s="9">
        <f t="shared" si="25"/>
        <v>20.878208995192502</v>
      </c>
      <c r="G105" s="10">
        <f t="shared" si="33"/>
        <v>8.6666666666666607</v>
      </c>
      <c r="H105" s="5">
        <f t="shared" si="33"/>
        <v>7.5</v>
      </c>
      <c r="I105">
        <f t="shared" si="27"/>
        <v>4.5542099111317524</v>
      </c>
      <c r="J105">
        <f t="shared" si="28"/>
        <v>4.3950811400770435</v>
      </c>
      <c r="K105">
        <f t="shared" si="28"/>
        <v>1.1933522894727102</v>
      </c>
      <c r="L105">
        <f t="shared" si="29"/>
        <v>-0.59136704506071947</v>
      </c>
      <c r="M105">
        <f t="shared" si="30"/>
        <v>-32.334567961011423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3.1681608627249345</v>
      </c>
      <c r="B106">
        <f t="shared" si="22"/>
        <v>3.1681608627249345</v>
      </c>
      <c r="C106" s="9">
        <f t="shared" si="23"/>
        <v>0.43500000000000028</v>
      </c>
      <c r="D106" s="9">
        <f t="shared" si="32"/>
        <v>4.5477685941022949</v>
      </c>
      <c r="E106" s="9">
        <f t="shared" si="32"/>
        <v>17.009460934052175</v>
      </c>
      <c r="F106" s="9">
        <f t="shared" si="25"/>
        <v>21.001515064524121</v>
      </c>
      <c r="G106" s="10">
        <f t="shared" si="33"/>
        <v>8.6666666666666607</v>
      </c>
      <c r="H106" s="5">
        <f t="shared" si="33"/>
        <v>7.5</v>
      </c>
      <c r="I106">
        <f t="shared" si="27"/>
        <v>4.4745617190548996</v>
      </c>
      <c r="J106">
        <f t="shared" si="28"/>
        <v>4.389167469626436</v>
      </c>
      <c r="K106">
        <f t="shared" si="28"/>
        <v>0.87000660986259604</v>
      </c>
      <c r="L106">
        <f t="shared" si="29"/>
        <v>-0.58024289637098225</v>
      </c>
      <c r="M106">
        <f t="shared" si="30"/>
        <v>-32.289013874194126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3.1242982001734889</v>
      </c>
      <c r="B107">
        <f t="shared" si="22"/>
        <v>3.1242982001734889</v>
      </c>
      <c r="C107" s="9">
        <f t="shared" si="23"/>
        <v>0.44000000000000028</v>
      </c>
      <c r="D107" s="9">
        <f t="shared" si="32"/>
        <v>4.5916312566537405</v>
      </c>
      <c r="E107" s="9">
        <f t="shared" si="32"/>
        <v>17.01654654945709</v>
      </c>
      <c r="F107" s="9">
        <f t="shared" si="25"/>
        <v>21.123438431239084</v>
      </c>
      <c r="G107" s="10">
        <f t="shared" si="33"/>
        <v>8.6666666666666607</v>
      </c>
      <c r="H107" s="5">
        <f t="shared" si="33"/>
        <v>7.5</v>
      </c>
      <c r="I107">
        <f t="shared" si="27"/>
        <v>4.4173776737647934</v>
      </c>
      <c r="J107">
        <f t="shared" si="28"/>
        <v>4.383365040662726</v>
      </c>
      <c r="K107">
        <f t="shared" si="28"/>
        <v>0.54711647112065476</v>
      </c>
      <c r="L107">
        <f t="shared" si="29"/>
        <v>-0.57207023145408076</v>
      </c>
      <c r="M107">
        <f t="shared" si="30"/>
        <v>-32.245403828648278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3.0804931532784341</v>
      </c>
      <c r="B108">
        <f t="shared" si="22"/>
        <v>3.0804931532784341</v>
      </c>
      <c r="C108" s="9">
        <f t="shared" si="23"/>
        <v>0.44500000000000028</v>
      </c>
      <c r="D108" s="9">
        <f t="shared" si="32"/>
        <v>4.6354363035487953</v>
      </c>
      <c r="E108" s="9">
        <f t="shared" si="32"/>
        <v>17.020405443976863</v>
      </c>
      <c r="F108" s="9">
        <f t="shared" si="25"/>
        <v>21.243986614921319</v>
      </c>
      <c r="G108" s="10">
        <f t="shared" si="33"/>
        <v>8.6666666666666607</v>
      </c>
      <c r="H108" s="5">
        <f t="shared" si="33"/>
        <v>7.5</v>
      </c>
      <c r="I108">
        <f t="shared" si="27"/>
        <v>4.3834054297770457</v>
      </c>
      <c r="J108">
        <f t="shared" si="28"/>
        <v>4.3776443383481851</v>
      </c>
      <c r="K108">
        <f t="shared" si="28"/>
        <v>0.22466243283417198</v>
      </c>
      <c r="L108">
        <f t="shared" si="29"/>
        <v>-0.56692980996197451</v>
      </c>
      <c r="M108">
        <f t="shared" si="30"/>
        <v>-32.203095061295073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3.0367450563854508</v>
      </c>
      <c r="B109">
        <f t="shared" si="22"/>
        <v>3.0367450563854508</v>
      </c>
      <c r="C109" s="9">
        <f t="shared" si="23"/>
        <v>0.45000000000000029</v>
      </c>
      <c r="D109" s="9">
        <f t="shared" si="32"/>
        <v>4.6791844004417786</v>
      </c>
      <c r="E109" s="9">
        <f t="shared" si="32"/>
        <v>17.021041913552139</v>
      </c>
      <c r="F109" s="9">
        <f t="shared" si="25"/>
        <v>21.36316621089512</v>
      </c>
      <c r="G109" s="10">
        <f t="shared" si="33"/>
        <v>8.6666666666666607</v>
      </c>
      <c r="H109" s="5">
        <f t="shared" si="33"/>
        <v>7.5</v>
      </c>
      <c r="I109">
        <f t="shared" si="27"/>
        <v>4.3730591558782832</v>
      </c>
      <c r="J109">
        <f t="shared" si="28"/>
        <v>4.3719750402485653</v>
      </c>
      <c r="K109">
        <f t="shared" si="28"/>
        <v>-9.7368517778778751E-2</v>
      </c>
      <c r="L109">
        <f t="shared" si="29"/>
        <v>-0.56485919640249893</v>
      </c>
      <c r="M109">
        <f t="shared" si="30"/>
        <v>-32.161419987030783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2.9930535489427852</v>
      </c>
      <c r="B110">
        <f t="shared" si="22"/>
        <v>2.9930535489427852</v>
      </c>
      <c r="C110" s="9">
        <f t="shared" si="23"/>
        <v>0.45500000000000029</v>
      </c>
      <c r="D110" s="9">
        <f t="shared" si="32"/>
        <v>4.7228759078844442</v>
      </c>
      <c r="E110" s="9">
        <f t="shared" si="32"/>
        <v>17.018460157374999</v>
      </c>
      <c r="F110" s="9">
        <f t="shared" si="25"/>
        <v>21.48098291606118</v>
      </c>
      <c r="G110" s="10">
        <f t="shared" si="33"/>
        <v>8.6666666666666607</v>
      </c>
      <c r="H110" s="5">
        <f t="shared" si="33"/>
        <v>7.5</v>
      </c>
      <c r="I110">
        <f t="shared" si="27"/>
        <v>4.3863826976995179</v>
      </c>
      <c r="J110">
        <f t="shared" si="28"/>
        <v>4.3663264482845401</v>
      </c>
      <c r="K110">
        <f t="shared" si="28"/>
        <v>-0.41898271764908657</v>
      </c>
      <c r="L110">
        <f t="shared" si="29"/>
        <v>-0.56584814971263064</v>
      </c>
      <c r="M110">
        <f t="shared" si="30"/>
        <v>-32.119702503385554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2.9494185768674255</v>
      </c>
      <c r="B111">
        <f t="shared" si="22"/>
        <v>2.9494185768674255</v>
      </c>
      <c r="C111" s="9">
        <f t="shared" si="23"/>
        <v>0.4600000000000003</v>
      </c>
      <c r="D111" s="9">
        <f t="shared" si="32"/>
        <v>4.7665108799598039</v>
      </c>
      <c r="E111" s="9">
        <f t="shared" si="32"/>
        <v>17.01266434507334</v>
      </c>
      <c r="F111" s="9">
        <f t="shared" si="25"/>
        <v>21.597441567629843</v>
      </c>
      <c r="G111" s="10">
        <f t="shared" si="33"/>
        <v>8.6666666666666607</v>
      </c>
      <c r="H111" s="5">
        <f t="shared" si="33"/>
        <v>7.5</v>
      </c>
      <c r="I111">
        <f t="shared" si="27"/>
        <v>4.4230409412579563</v>
      </c>
      <c r="J111">
        <f t="shared" si="28"/>
        <v>4.360667966787414</v>
      </c>
      <c r="K111">
        <f t="shared" si="28"/>
        <v>-0.74017974268294218</v>
      </c>
      <c r="L111">
        <f t="shared" si="29"/>
        <v>-0.56983767144137765</v>
      </c>
      <c r="M111">
        <f t="shared" si="30"/>
        <v>-32.077275758615194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2.9058403890831235</v>
      </c>
      <c r="B112">
        <f t="shared" si="22"/>
        <v>2.9058403890831235</v>
      </c>
      <c r="C112" s="9">
        <f t="shared" si="23"/>
        <v>0.4650000000000003</v>
      </c>
      <c r="D112" s="9">
        <f t="shared" si="32"/>
        <v>4.8100890677441059</v>
      </c>
      <c r="E112" s="9">
        <f t="shared" si="32"/>
        <v>17.003658683858578</v>
      </c>
      <c r="F112" s="9">
        <f t="shared" si="25"/>
        <v>21.712546194601966</v>
      </c>
      <c r="G112" s="10">
        <f t="shared" si="33"/>
        <v>8.6666666666666607</v>
      </c>
      <c r="H112" s="5">
        <f t="shared" si="33"/>
        <v>7.5</v>
      </c>
      <c r="I112">
        <f t="shared" si="27"/>
        <v>4.4823409440032371</v>
      </c>
      <c r="J112">
        <f t="shared" si="28"/>
        <v>4.3549695900729999</v>
      </c>
      <c r="K112">
        <f t="shared" si="28"/>
        <v>-1.060952500269094</v>
      </c>
      <c r="L112">
        <f t="shared" si="29"/>
        <v>-0.57672289429820645</v>
      </c>
      <c r="M112">
        <f t="shared" si="30"/>
        <v>-32.033499455963401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2.8623195293271086</v>
      </c>
      <c r="B113">
        <f t="shared" si="22"/>
        <v>2.8623195293271086</v>
      </c>
      <c r="C113" s="9">
        <f t="shared" si="23"/>
        <v>0.47000000000000031</v>
      </c>
      <c r="D113" s="9">
        <f t="shared" si="32"/>
        <v>4.8536099275001208</v>
      </c>
      <c r="E113" s="9">
        <f t="shared" si="32"/>
        <v>16.991447483883089</v>
      </c>
      <c r="F113" s="9">
        <f t="shared" si="25"/>
        <v>21.826300080814246</v>
      </c>
      <c r="G113" s="10">
        <f t="shared" si="33"/>
        <v>8.6666666666666607</v>
      </c>
      <c r="H113" s="5">
        <f t="shared" si="33"/>
        <v>7.5</v>
      </c>
      <c r="I113">
        <f t="shared" si="27"/>
        <v>4.5632791193865341</v>
      </c>
      <c r="J113">
        <f t="shared" si="28"/>
        <v>4.3492023611300175</v>
      </c>
      <c r="K113">
        <f t="shared" si="28"/>
        <v>-1.3812874948287281</v>
      </c>
      <c r="L113">
        <f t="shared" si="29"/>
        <v>-0.58635931211090131</v>
      </c>
      <c r="M113">
        <f t="shared" si="30"/>
        <v>-31.987774867655336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2.818856823681414</v>
      </c>
      <c r="B114">
        <f t="shared" si="22"/>
        <v>2.818856823681414</v>
      </c>
      <c r="C114" s="9">
        <f t="shared" si="23"/>
        <v>0.47500000000000031</v>
      </c>
      <c r="D114" s="9">
        <f t="shared" si="32"/>
        <v>4.8970726331458154</v>
      </c>
      <c r="E114" s="9">
        <f t="shared" si="32"/>
        <v>16.97603522019142</v>
      </c>
      <c r="F114" s="9">
        <f t="shared" si="25"/>
        <v>21.938705837466216</v>
      </c>
      <c r="G114" s="10">
        <f t="shared" si="33"/>
        <v>8.6666666666666607</v>
      </c>
      <c r="H114" s="5">
        <f t="shared" si="33"/>
        <v>7.5</v>
      </c>
      <c r="I114">
        <f t="shared" si="27"/>
        <v>4.6646066114303277</v>
      </c>
      <c r="J114">
        <f t="shared" si="28"/>
        <v>4.3433387680089082</v>
      </c>
      <c r="K114">
        <f t="shared" si="28"/>
        <v>-1.7011652435052815</v>
      </c>
      <c r="L114">
        <f t="shared" si="29"/>
        <v>-0.59857132200687158</v>
      </c>
      <c r="M114">
        <f t="shared" si="30"/>
        <v>-31.939556226869243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2.7754533645674249</v>
      </c>
      <c r="B115">
        <f t="shared" si="22"/>
        <v>2.7754533645674249</v>
      </c>
      <c r="C115" s="9">
        <f t="shared" si="23"/>
        <v>0.48000000000000032</v>
      </c>
      <c r="D115" s="9">
        <f t="shared" si="32"/>
        <v>4.9404760922598046</v>
      </c>
      <c r="E115" s="9">
        <f t="shared" si="32"/>
        <v>16.957426589945022</v>
      </c>
      <c r="F115" s="9">
        <f t="shared" si="25"/>
        <v>22.049765482429962</v>
      </c>
      <c r="G115" s="10">
        <f t="shared" si="33"/>
        <v>8.6666666666666607</v>
      </c>
      <c r="H115" s="5">
        <f t="shared" si="33"/>
        <v>7.5</v>
      </c>
      <c r="I115">
        <f t="shared" si="27"/>
        <v>4.7849030807024766</v>
      </c>
      <c r="J115">
        <f t="shared" si="28"/>
        <v>4.3373530547888395</v>
      </c>
      <c r="K115">
        <f t="shared" si="28"/>
        <v>-2.0205608057739739</v>
      </c>
      <c r="L115">
        <f t="shared" si="29"/>
        <v>-0.61316181032273398</v>
      </c>
      <c r="M115">
        <f t="shared" si="30"/>
        <v>-31.888357880051373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2.7321104921100527</v>
      </c>
      <c r="B116">
        <f t="shared" si="22"/>
        <v>2.7321104921100527</v>
      </c>
      <c r="C116" s="9">
        <f t="shared" si="23"/>
        <v>0.48500000000000032</v>
      </c>
      <c r="D116" s="9">
        <f t="shared" si="32"/>
        <v>4.9838189647171767</v>
      </c>
      <c r="E116" s="9">
        <f t="shared" si="32"/>
        <v>16.935626563993281</v>
      </c>
      <c r="F116" s="9">
        <f t="shared" si="25"/>
        <v>22.159480523386073</v>
      </c>
      <c r="G116" s="10">
        <f t="shared" si="33"/>
        <v>8.6666666666666607</v>
      </c>
      <c r="H116" s="5">
        <f t="shared" si="33"/>
        <v>7.5</v>
      </c>
      <c r="I116">
        <f t="shared" si="27"/>
        <v>4.9226496078963491</v>
      </c>
      <c r="J116">
        <f t="shared" si="28"/>
        <v>4.3312214366856123</v>
      </c>
      <c r="K116">
        <f t="shared" si="28"/>
        <v>-2.3394443845744877</v>
      </c>
      <c r="L116">
        <f t="shared" si="29"/>
        <v>-0.62992158411627763</v>
      </c>
      <c r="M116">
        <f t="shared" si="30"/>
        <v>-31.833757291511102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2.6888297738224027</v>
      </c>
      <c r="B117">
        <f t="shared" si="22"/>
        <v>2.6888297738224027</v>
      </c>
      <c r="C117" s="9">
        <f t="shared" si="23"/>
        <v>0.49000000000000032</v>
      </c>
      <c r="D117" s="9">
        <f t="shared" ref="D117:E132" si="34">D116+$C$7*(J116+J117)/2</f>
        <v>5.0270996830048267</v>
      </c>
      <c r="E117" s="9">
        <f t="shared" si="34"/>
        <v>16.91064043228296</v>
      </c>
      <c r="F117" s="9">
        <f t="shared" si="25"/>
        <v>22.267852041920069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5.0762936429949876</v>
      </c>
      <c r="J117">
        <f t="shared" si="28"/>
        <v>4.3249222208444493</v>
      </c>
      <c r="K117">
        <f t="shared" si="28"/>
        <v>-2.6577819574895987</v>
      </c>
      <c r="L117">
        <f t="shared" si="29"/>
        <v>-0.64863774262304785</v>
      </c>
      <c r="M117">
        <f t="shared" si="30"/>
        <v>-31.775394521968138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2.6456129835010893</v>
      </c>
      <c r="B118">
        <f t="shared" si="22"/>
        <v>2.6456129835010893</v>
      </c>
      <c r="C118" s="9">
        <f t="shared" si="23"/>
        <v>0.49500000000000033</v>
      </c>
      <c r="D118" s="9">
        <f t="shared" si="34"/>
        <v>5.0703164733261401</v>
      </c>
      <c r="E118" s="9">
        <f t="shared" si="34"/>
        <v>16.882473842981966</v>
      </c>
      <c r="F118" s="9">
        <f t="shared" si="25"/>
        <v>22.37488077607323</v>
      </c>
      <c r="G118" s="10">
        <f t="shared" si="35"/>
        <v>8.6666666666666607</v>
      </c>
      <c r="H118" s="5">
        <f t="shared" si="35"/>
        <v>7.5</v>
      </c>
      <c r="I118">
        <f t="shared" si="27"/>
        <v>5.2443018641217778</v>
      </c>
      <c r="J118">
        <f t="shared" si="28"/>
        <v>4.3184358434182188</v>
      </c>
      <c r="K118">
        <f t="shared" si="28"/>
        <v>-2.97553590270928</v>
      </c>
      <c r="L118">
        <f t="shared" si="29"/>
        <v>-0.66910046475511453</v>
      </c>
      <c r="M118">
        <f t="shared" si="30"/>
        <v>-31.712969078715684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2.6024620800901452</v>
      </c>
      <c r="B119">
        <f t="shared" si="22"/>
        <v>2.6024620800901452</v>
      </c>
      <c r="C119" s="9">
        <f t="shared" si="23"/>
        <v>0.50000000000000033</v>
      </c>
      <c r="D119" s="9">
        <f t="shared" si="34"/>
        <v>5.1134673767370842</v>
      </c>
      <c r="E119" s="9">
        <f t="shared" si="34"/>
        <v>16.851132835500938</v>
      </c>
      <c r="F119" s="9">
        <f t="shared" si="25"/>
        <v>22.480567199360092</v>
      </c>
      <c r="G119" s="10">
        <f t="shared" si="35"/>
        <v>8.6666666666666607</v>
      </c>
      <c r="H119" s="5">
        <f t="shared" si="35"/>
        <v>7.5</v>
      </c>
      <c r="I119">
        <f t="shared" si="27"/>
        <v>5.4251995599480702</v>
      </c>
      <c r="J119">
        <f t="shared" si="28"/>
        <v>4.3117448387706681</v>
      </c>
      <c r="K119">
        <f t="shared" si="28"/>
        <v>-3.2926655934964368</v>
      </c>
      <c r="L119">
        <f t="shared" si="29"/>
        <v>-0.69110804382016111</v>
      </c>
      <c r="M119">
        <f t="shared" si="30"/>
        <v>-31.64623507828815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2.5593791871046294</v>
      </c>
      <c r="B120">
        <f t="shared" si="22"/>
        <v>2.5593791871046294</v>
      </c>
      <c r="C120" s="9">
        <f t="shared" si="23"/>
        <v>0.50500000000000034</v>
      </c>
      <c r="D120" s="9">
        <f t="shared" si="34"/>
        <v>5.1565502697226</v>
      </c>
      <c r="E120" s="9">
        <f t="shared" si="34"/>
        <v>16.816623867812059</v>
      </c>
      <c r="F120" s="9">
        <f t="shared" si="25"/>
        <v>22.584911594833024</v>
      </c>
      <c r="G120" s="10">
        <f t="shared" si="35"/>
        <v>8.6666666666666607</v>
      </c>
      <c r="H120" s="5">
        <f t="shared" si="35"/>
        <v>7.5</v>
      </c>
      <c r="I120">
        <f t="shared" si="27"/>
        <v>5.6175971914206064</v>
      </c>
      <c r="J120">
        <f t="shared" si="28"/>
        <v>4.3048337583324665</v>
      </c>
      <c r="K120">
        <f t="shared" si="28"/>
        <v>-3.6091279442793183</v>
      </c>
      <c r="L120">
        <f t="shared" si="29"/>
        <v>-0.71447026263011371</v>
      </c>
      <c r="M120">
        <f t="shared" si="30"/>
        <v>-31.574995547104752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2.5163665730344364</v>
      </c>
      <c r="B121">
        <f t="shared" si="22"/>
        <v>2.5163665730344364</v>
      </c>
      <c r="C121" s="9">
        <f t="shared" si="23"/>
        <v>0.51000000000000034</v>
      </c>
      <c r="D121" s="9">
        <f t="shared" si="34"/>
        <v>5.199562883792793</v>
      </c>
      <c r="E121" s="9">
        <f t="shared" si="34"/>
        <v>16.77895383859191</v>
      </c>
      <c r="F121" s="9">
        <f t="shared" si="25"/>
        <v>22.687914123310073</v>
      </c>
      <c r="G121" s="10">
        <f t="shared" si="35"/>
        <v>8.6666666666666607</v>
      </c>
      <c r="H121" s="5">
        <f t="shared" si="35"/>
        <v>7.5</v>
      </c>
      <c r="I121">
        <f t="shared" si="27"/>
        <v>5.8202059884067152</v>
      </c>
      <c r="J121">
        <f t="shared" si="28"/>
        <v>4.2976890557061651</v>
      </c>
      <c r="K121">
        <f t="shared" si="28"/>
        <v>-3.9248778997503657</v>
      </c>
      <c r="L121">
        <f t="shared" si="29"/>
        <v>-0.73901035472655863</v>
      </c>
      <c r="M121">
        <f t="shared" si="30"/>
        <v>-31.499096494567972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2.4734266329951113</v>
      </c>
      <c r="B122">
        <f t="shared" si="22"/>
        <v>2.4734266329951113</v>
      </c>
      <c r="C122" s="9">
        <f t="shared" si="23"/>
        <v>0.51500000000000035</v>
      </c>
      <c r="D122" s="9">
        <f t="shared" si="34"/>
        <v>5.2425028238321181</v>
      </c>
      <c r="E122" s="9">
        <f t="shared" si="34"/>
        <v>16.738130104769677</v>
      </c>
      <c r="F122" s="9">
        <f t="shared" si="25"/>
        <v>22.78957488533554</v>
      </c>
      <c r="G122" s="10">
        <f t="shared" si="35"/>
        <v>8.6666666666666607</v>
      </c>
      <c r="H122" s="5">
        <f t="shared" si="35"/>
        <v>7.5</v>
      </c>
      <c r="I122">
        <f t="shared" si="27"/>
        <v>6.0318449158374987</v>
      </c>
      <c r="J122">
        <f t="shared" si="28"/>
        <v>4.2902989521588992</v>
      </c>
      <c r="K122">
        <f t="shared" si="28"/>
        <v>-4.2398688646960458</v>
      </c>
      <c r="L122">
        <f t="shared" si="29"/>
        <v>-0.76456585695363799</v>
      </c>
      <c r="M122">
        <f t="shared" si="30"/>
        <v>-31.41842119114423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2.4305618717663702</v>
      </c>
      <c r="B123">
        <f t="shared" si="22"/>
        <v>2.4305618717663702</v>
      </c>
      <c r="C123" s="9">
        <f t="shared" si="23"/>
        <v>0.52000000000000035</v>
      </c>
      <c r="D123" s="9">
        <f t="shared" si="34"/>
        <v>5.2853675850608592</v>
      </c>
      <c r="E123" s="9">
        <f t="shared" si="34"/>
        <v>16.694160495063159</v>
      </c>
      <c r="F123" s="9">
        <f t="shared" si="25"/>
        <v>22.889893976793921</v>
      </c>
      <c r="G123" s="10">
        <f t="shared" si="35"/>
        <v>8.6666666666666607</v>
      </c>
      <c r="H123" s="5">
        <f t="shared" si="35"/>
        <v>7.5</v>
      </c>
      <c r="I123">
        <f t="shared" si="27"/>
        <v>6.2514413264182478</v>
      </c>
      <c r="J123">
        <f t="shared" si="28"/>
        <v>4.2826532935893624</v>
      </c>
      <c r="K123">
        <f t="shared" si="28"/>
        <v>-4.554053076607488</v>
      </c>
      <c r="L123">
        <f t="shared" si="29"/>
        <v>-0.79098865442361299</v>
      </c>
      <c r="M123">
        <f t="shared" si="30"/>
        <v>-31.332884908887777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2.3877748882631975</v>
      </c>
      <c r="B124">
        <f t="shared" si="22"/>
        <v>2.3877748882631975</v>
      </c>
      <c r="C124" s="9">
        <f t="shared" si="23"/>
        <v>0.52500000000000036</v>
      </c>
      <c r="D124" s="9">
        <f t="shared" si="34"/>
        <v>5.3281545685640319</v>
      </c>
      <c r="E124" s="9">
        <f t="shared" si="34"/>
        <v>16.64705332005164</v>
      </c>
      <c r="F124" s="9">
        <f t="shared" si="25"/>
        <v>22.988871538348285</v>
      </c>
      <c r="G124" s="10">
        <f t="shared" si="35"/>
        <v>8.6666666666666607</v>
      </c>
      <c r="H124" s="5">
        <f t="shared" si="35"/>
        <v>7.5</v>
      </c>
      <c r="I124">
        <f t="shared" si="27"/>
        <v>6.4780273237052217</v>
      </c>
      <c r="J124">
        <f t="shared" si="28"/>
        <v>4.2747434070451265</v>
      </c>
      <c r="K124">
        <f t="shared" si="28"/>
        <v>-4.8673819256963657</v>
      </c>
      <c r="L124">
        <f t="shared" si="29"/>
        <v>-0.81814447967352688</v>
      </c>
      <c r="M124">
        <f t="shared" si="30"/>
        <v>-31.242430248606698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2.3450683614167298</v>
      </c>
      <c r="B125">
        <f t="shared" si="22"/>
        <v>2.3450683614167298</v>
      </c>
      <c r="C125" s="9">
        <f t="shared" si="23"/>
        <v>0.53000000000000036</v>
      </c>
      <c r="D125" s="9">
        <f t="shared" si="34"/>
        <v>5.3708610954104996</v>
      </c>
      <c r="E125" s="9">
        <f t="shared" si="34"/>
        <v>16.596817379282246</v>
      </c>
      <c r="F125" s="9">
        <f t="shared" si="25"/>
        <v>23.086507799036987</v>
      </c>
      <c r="G125" s="10">
        <f t="shared" si="35"/>
        <v>8.6666666666666607</v>
      </c>
      <c r="H125" s="5">
        <f t="shared" si="35"/>
        <v>7.5</v>
      </c>
      <c r="I125">
        <f t="shared" si="27"/>
        <v>6.7107334576201403</v>
      </c>
      <c r="J125">
        <f t="shared" si="28"/>
        <v>4.2665619622483915</v>
      </c>
      <c r="K125">
        <f t="shared" si="28"/>
        <v>-5.1798062281824331</v>
      </c>
      <c r="L125">
        <f t="shared" si="29"/>
        <v>-0.84591207506814425</v>
      </c>
      <c r="M125">
        <f t="shared" si="30"/>
        <v>-31.147023086573515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2.302445037397999</v>
      </c>
      <c r="B126">
        <f t="shared" si="22"/>
        <v>2.302445037397999</v>
      </c>
      <c r="C126" s="9">
        <f t="shared" si="23"/>
        <v>0.53500000000000036</v>
      </c>
      <c r="D126" s="9">
        <f t="shared" si="34"/>
        <v>5.4134844194292304</v>
      </c>
      <c r="E126" s="9">
        <f t="shared" si="34"/>
        <v>16.543461965846092</v>
      </c>
      <c r="F126" s="9">
        <f t="shared" si="25"/>
        <v>23.182803114455908</v>
      </c>
      <c r="G126" s="10">
        <f t="shared" si="35"/>
        <v>8.6666666666666607</v>
      </c>
      <c r="H126" s="5">
        <f t="shared" si="35"/>
        <v>7.5</v>
      </c>
      <c r="I126">
        <f t="shared" si="27"/>
        <v>6.9487809692396745</v>
      </c>
      <c r="J126">
        <f t="shared" si="28"/>
        <v>4.2581028414977098</v>
      </c>
      <c r="K126">
        <f t="shared" si="28"/>
        <v>-5.4912764590481684</v>
      </c>
      <c r="L126">
        <f t="shared" si="29"/>
        <v>-0.87418217470738346</v>
      </c>
      <c r="M126">
        <f t="shared" si="30"/>
        <v>-31.046649117323398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2.2599077180917568</v>
      </c>
      <c r="B127">
        <f t="shared" si="22"/>
        <v>2.2599077180917568</v>
      </c>
      <c r="C127" s="9">
        <f t="shared" si="23"/>
        <v>0.54000000000000037</v>
      </c>
      <c r="D127" s="9">
        <f t="shared" si="34"/>
        <v>5.4560217387354726</v>
      </c>
      <c r="E127" s="9">
        <f t="shared" si="34"/>
        <v>16.486996868799743</v>
      </c>
      <c r="F127" s="9">
        <f t="shared" si="25"/>
        <v>23.277757999995789</v>
      </c>
      <c r="G127" s="10">
        <f t="shared" si="35"/>
        <v>8.6666666666666607</v>
      </c>
      <c r="H127" s="5">
        <f t="shared" si="35"/>
        <v>7.5</v>
      </c>
      <c r="I127">
        <f t="shared" si="27"/>
        <v>7.1914734468410515</v>
      </c>
      <c r="J127">
        <f t="shared" si="28"/>
        <v>4.2493610197506362</v>
      </c>
      <c r="K127">
        <f t="shared" si="28"/>
        <v>-5.8017429502214029</v>
      </c>
      <c r="L127">
        <f t="shared" si="29"/>
        <v>-0.9028564160826319</v>
      </c>
      <c r="M127">
        <f t="shared" si="30"/>
        <v>-30.941310938580369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2.2174592507150548</v>
      </c>
      <c r="B128">
        <f t="shared" si="22"/>
        <v>2.2174592507150548</v>
      </c>
      <c r="C128" s="9">
        <f t="shared" si="23"/>
        <v>0.54500000000000037</v>
      </c>
      <c r="D128" s="9">
        <f t="shared" si="34"/>
        <v>5.4984702061121746</v>
      </c>
      <c r="E128" s="9">
        <f t="shared" si="34"/>
        <v>16.427432373750598</v>
      </c>
      <c r="F128" s="9">
        <f t="shared" si="25"/>
        <v>23.371373159610634</v>
      </c>
      <c r="G128" s="10">
        <f t="shared" si="35"/>
        <v>8.6666666666666607</v>
      </c>
      <c r="H128" s="5">
        <f t="shared" si="35"/>
        <v>7.5</v>
      </c>
      <c r="I128">
        <f t="shared" si="27"/>
        <v>7.4381884702393899</v>
      </c>
      <c r="J128">
        <f t="shared" si="28"/>
        <v>4.2403324555898099</v>
      </c>
      <c r="K128">
        <f t="shared" si="28"/>
        <v>-6.1111560596072065</v>
      </c>
      <c r="L128">
        <f t="shared" si="29"/>
        <v>-0.93184625491415995</v>
      </c>
      <c r="M128">
        <f t="shared" si="30"/>
        <v>-30.831025611321117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2.1751025184719026</v>
      </c>
      <c r="B129">
        <f t="shared" si="22"/>
        <v>2.1751025184719026</v>
      </c>
      <c r="C129" s="9">
        <f t="shared" si="23"/>
        <v>0.55000000000000038</v>
      </c>
      <c r="D129" s="9">
        <f t="shared" si="34"/>
        <v>5.5408269383553268</v>
      </c>
      <c r="E129" s="9">
        <f t="shared" si="34"/>
        <v>16.364779261873959</v>
      </c>
      <c r="F129" s="9">
        <f t="shared" si="25"/>
        <v>23.463649510577234</v>
      </c>
      <c r="G129" s="10">
        <f t="shared" si="35"/>
        <v>8.6666666666666607</v>
      </c>
      <c r="H129" s="5">
        <f t="shared" si="35"/>
        <v>7.5</v>
      </c>
      <c r="I129">
        <f t="shared" si="27"/>
        <v>7.6883696053178276</v>
      </c>
      <c r="J129">
        <f t="shared" si="28"/>
        <v>4.2310139930406683</v>
      </c>
      <c r="K129">
        <f t="shared" si="28"/>
        <v>-6.4194663157204177</v>
      </c>
      <c r="L129">
        <f t="shared" si="29"/>
        <v>-0.96107192890115789</v>
      </c>
      <c r="M129">
        <f t="shared" si="30"/>
        <v>-30.715822625802378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2.1328404321379413</v>
      </c>
      <c r="B130">
        <f t="shared" si="22"/>
        <v>2.1328404321379413</v>
      </c>
      <c r="C130" s="9">
        <f t="shared" si="23"/>
        <v>0.55500000000000038</v>
      </c>
      <c r="D130" s="9">
        <f t="shared" si="34"/>
        <v>5.5830890246892881</v>
      </c>
      <c r="E130" s="9">
        <f t="shared" si="34"/>
        <v>16.299048807585464</v>
      </c>
      <c r="F130" s="9">
        <f t="shared" si="25"/>
        <v>23.554588204676026</v>
      </c>
      <c r="G130" s="10">
        <f t="shared" si="35"/>
        <v>8.6666666666666607</v>
      </c>
      <c r="H130" s="5">
        <f t="shared" si="35"/>
        <v>7.5</v>
      </c>
      <c r="I130">
        <f t="shared" si="27"/>
        <v>7.9415189559924801</v>
      </c>
      <c r="J130">
        <f t="shared" si="28"/>
        <v>4.2214032737516565</v>
      </c>
      <c r="K130">
        <f t="shared" si="28"/>
        <v>-6.7266245419784418</v>
      </c>
      <c r="L130">
        <f t="shared" si="29"/>
        <v>-0.9904614962692132</v>
      </c>
      <c r="M130">
        <f t="shared" si="30"/>
        <v>-30.595742208304088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2.0906759224752385</v>
      </c>
      <c r="B131">
        <f t="shared" si="22"/>
        <v>2.0906759224752385</v>
      </c>
      <c r="C131" s="9">
        <f t="shared" si="23"/>
        <v>0.56000000000000039</v>
      </c>
      <c r="D131" s="9">
        <f t="shared" si="34"/>
        <v>5.6252535343519909</v>
      </c>
      <c r="E131" s="9">
        <f t="shared" si="34"/>
        <v>16.230252775055266</v>
      </c>
      <c r="F131" s="9">
        <f t="shared" si="25"/>
        <v>23.644190646187248</v>
      </c>
      <c r="G131" s="10">
        <f t="shared" si="35"/>
        <v>8.6666666666666607</v>
      </c>
      <c r="H131" s="5">
        <f t="shared" si="35"/>
        <v>7.5</v>
      </c>
      <c r="I131">
        <f t="shared" si="27"/>
        <v>8.197190374404153</v>
      </c>
      <c r="J131">
        <f t="shared" si="28"/>
        <v>4.2114986587889645</v>
      </c>
      <c r="K131">
        <f t="shared" si="28"/>
        <v>-7.0325819640614826</v>
      </c>
      <c r="L131">
        <f t="shared" si="29"/>
        <v>-1.0199499613912564</v>
      </c>
      <c r="M131">
        <f t="shared" si="30"/>
        <v>-30.470833910238511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2.048611933385418</v>
      </c>
      <c r="B132">
        <f t="shared" si="22"/>
        <v>2.048611933385418</v>
      </c>
      <c r="C132" s="9">
        <f t="shared" si="23"/>
        <v>0.56500000000000039</v>
      </c>
      <c r="D132" s="9">
        <f t="shared" si="34"/>
        <v>5.6673175234418114</v>
      </c>
      <c r="E132" s="9">
        <f t="shared" si="34"/>
        <v>16.158403413719139</v>
      </c>
      <c r="F132" s="9">
        <f t="shared" si="25"/>
        <v>23.732458507057217</v>
      </c>
      <c r="G132" s="10">
        <f t="shared" si="35"/>
        <v>8.6666666666666607</v>
      </c>
      <c r="H132" s="5">
        <f t="shared" si="35"/>
        <v>7.5</v>
      </c>
      <c r="I132">
        <f t="shared" si="27"/>
        <v>8.4549833599947153</v>
      </c>
      <c r="J132">
        <f t="shared" si="28"/>
        <v>4.2012991591750515</v>
      </c>
      <c r="K132">
        <f t="shared" si="28"/>
        <v>-7.3372903031638677</v>
      </c>
      <c r="L132">
        <f t="shared" si="29"/>
        <v>-1.0494784908334631</v>
      </c>
      <c r="M132">
        <f t="shared" si="30"/>
        <v>-30.341155429206946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2.0066514157182089</v>
      </c>
      <c r="B133">
        <f t="shared" si="22"/>
        <v>2.0066514157182089</v>
      </c>
      <c r="C133" s="9">
        <f t="shared" si="23"/>
        <v>0.5700000000000004</v>
      </c>
      <c r="D133" s="9">
        <f t="shared" ref="D133:E148" si="36">D132+$C$7*(J132+J133)/2</f>
        <v>5.7092780411090205</v>
      </c>
      <c r="E133" s="9">
        <f t="shared" si="36"/>
        <v>16.083513452916041</v>
      </c>
      <c r="F133" s="9">
        <f t="shared" si="25"/>
        <v>23.819393739551483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8.7145376342008909</v>
      </c>
      <c r="J133">
        <f t="shared" si="28"/>
        <v>4.1908043742667171</v>
      </c>
      <c r="K133">
        <f t="shared" si="28"/>
        <v>-7.6407018574559373</v>
      </c>
      <c r="L133">
        <f t="shared" si="29"/>
        <v>-1.078993717623445</v>
      </c>
      <c r="M133">
        <f t="shared" si="30"/>
        <v>-30.20677161944089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1.9647973216614227</v>
      </c>
      <c r="B134">
        <f t="shared" si="22"/>
        <v>1.9647973216614227</v>
      </c>
      <c r="C134" s="9">
        <f t="shared" si="23"/>
        <v>0.5750000000000004</v>
      </c>
      <c r="D134" s="9">
        <f t="shared" si="36"/>
        <v>5.7511321351658067</v>
      </c>
      <c r="E134" s="9">
        <f t="shared" si="36"/>
        <v>16.005596095760509</v>
      </c>
      <c r="F134" s="9">
        <f t="shared" si="25"/>
        <v>23.904998586674871</v>
      </c>
      <c r="G134" s="10">
        <f t="shared" si="37"/>
        <v>8.6666666666666607</v>
      </c>
      <c r="H134" s="5">
        <f t="shared" si="37"/>
        <v>7.5</v>
      </c>
      <c r="I134">
        <f t="shared" si="27"/>
        <v>8.975528351823673</v>
      </c>
      <c r="J134">
        <f t="shared" si="28"/>
        <v>4.1800144370904828</v>
      </c>
      <c r="K134">
        <f t="shared" si="28"/>
        <v>-7.9427695736503461</v>
      </c>
      <c r="L134">
        <f t="shared" si="29"/>
        <v>-1.1084471283234809</v>
      </c>
      <c r="M134">
        <f t="shared" si="30"/>
        <v>-30.067753656273013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1.9230525996469341</v>
      </c>
      <c r="B135">
        <f t="shared" si="22"/>
        <v>1.9230525996469341</v>
      </c>
      <c r="C135" s="9">
        <f t="shared" si="23"/>
        <v>0.5800000000000004</v>
      </c>
      <c r="D135" s="9">
        <f t="shared" si="36"/>
        <v>5.7928768571802953</v>
      </c>
      <c r="E135" s="9">
        <f t="shared" si="36"/>
        <v>15.924665012341192</v>
      </c>
      <c r="F135" s="9">
        <f t="shared" si="25"/>
        <v>23.989275590605509</v>
      </c>
      <c r="G135" s="10">
        <f t="shared" si="37"/>
        <v>8.6666666666666607</v>
      </c>
      <c r="H135" s="5">
        <f t="shared" si="37"/>
        <v>7.5</v>
      </c>
      <c r="I135">
        <f t="shared" si="27"/>
        <v>9.2376618967510353</v>
      </c>
      <c r="J135">
        <f t="shared" si="28"/>
        <v>4.1689299658072478</v>
      </c>
      <c r="K135">
        <f t="shared" si="28"/>
        <v>-8.2434471102130757</v>
      </c>
      <c r="L135">
        <f t="shared" si="29"/>
        <v>-1.1377945258473383</v>
      </c>
      <c r="M135">
        <f t="shared" si="30"/>
        <v>-29.924178325603908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1.8814201897151541</v>
      </c>
      <c r="B136">
        <f t="shared" si="22"/>
        <v>1.8814201897151541</v>
      </c>
      <c r="C136" s="9">
        <f t="shared" si="23"/>
        <v>0.58500000000000041</v>
      </c>
      <c r="D136" s="9">
        <f t="shared" si="36"/>
        <v>5.8345092671120753</v>
      </c>
      <c r="E136" s="9">
        <f t="shared" si="36"/>
        <v>15.840734332322782</v>
      </c>
      <c r="F136" s="9">
        <f t="shared" si="25"/>
        <v>24.072227599359572</v>
      </c>
      <c r="G136" s="10">
        <f t="shared" si="37"/>
        <v>8.6666666666666607</v>
      </c>
      <c r="H136" s="5">
        <f t="shared" si="37"/>
        <v>7.5</v>
      </c>
      <c r="I136">
        <f t="shared" si="27"/>
        <v>9.5006722043321634</v>
      </c>
      <c r="J136">
        <f t="shared" si="28"/>
        <v>4.1575520205487742</v>
      </c>
      <c r="K136">
        <f t="shared" si="28"/>
        <v>-8.5426888934691156</v>
      </c>
      <c r="L136">
        <f t="shared" si="29"/>
        <v>-1.1669955603325941</v>
      </c>
      <c r="M136">
        <f t="shared" si="30"/>
        <v>-29.776127414712388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1.8399030192876831</v>
      </c>
      <c r="B137">
        <f t="shared" si="22"/>
        <v>1.8399030192876831</v>
      </c>
      <c r="C137" s="9">
        <f t="shared" si="23"/>
        <v>0.59000000000000041</v>
      </c>
      <c r="D137" s="9">
        <f t="shared" si="36"/>
        <v>5.8760264375395463</v>
      </c>
      <c r="E137" s="9">
        <f t="shared" si="36"/>
        <v>15.753818637017355</v>
      </c>
      <c r="F137" s="9">
        <f t="shared" si="25"/>
        <v>24.153857771877107</v>
      </c>
      <c r="G137" s="10">
        <f t="shared" si="37"/>
        <v>8.6666666666666607</v>
      </c>
      <c r="H137" s="5">
        <f t="shared" si="37"/>
        <v>7.5</v>
      </c>
      <c r="I137">
        <f t="shared" si="27"/>
        <v>9.7643175523198931</v>
      </c>
      <c r="J137">
        <f t="shared" si="28"/>
        <v>4.1458820649454484</v>
      </c>
      <c r="K137">
        <f t="shared" si="28"/>
        <v>-8.8404501676162397</v>
      </c>
      <c r="L137">
        <f t="shared" si="29"/>
        <v>-1.1960133203856109</v>
      </c>
      <c r="M137">
        <f t="shared" si="30"/>
        <v>-29.623687185249601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1.7985039993042475</v>
      </c>
      <c r="B138">
        <f t="shared" si="22"/>
        <v>1.7985039993042475</v>
      </c>
      <c r="C138" s="9">
        <f t="shared" si="23"/>
        <v>0.59500000000000042</v>
      </c>
      <c r="D138" s="9">
        <f t="shared" si="36"/>
        <v>5.9174254575229819</v>
      </c>
      <c r="E138" s="9">
        <f t="shared" si="36"/>
        <v>15.663932950981931</v>
      </c>
      <c r="F138" s="9">
        <f t="shared" si="25"/>
        <v>24.23416958169598</v>
      </c>
      <c r="G138" s="10">
        <f t="shared" si="37"/>
        <v>8.6666666666666607</v>
      </c>
      <c r="H138" s="5">
        <f t="shared" si="37"/>
        <v>7.5</v>
      </c>
      <c r="I138">
        <f t="shared" si="27"/>
        <v>10.028377764869557</v>
      </c>
      <c r="J138">
        <f t="shared" si="28"/>
        <v>4.1339219317415923</v>
      </c>
      <c r="K138">
        <f t="shared" si="28"/>
        <v>-9.1366870394687361</v>
      </c>
      <c r="L138">
        <f t="shared" si="29"/>
        <v>-1.2248139773916924</v>
      </c>
      <c r="M138">
        <f t="shared" si="30"/>
        <v>-29.466947912956776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1.7572260206857013</v>
      </c>
      <c r="B139">
        <f t="shared" si="22"/>
        <v>1.7572260206857013</v>
      </c>
      <c r="C139" s="9">
        <f t="shared" si="23"/>
        <v>0.60000000000000042</v>
      </c>
      <c r="D139" s="9">
        <f t="shared" si="36"/>
        <v>5.9587034361415281</v>
      </c>
      <c r="E139" s="9">
        <f t="shared" si="36"/>
        <v>15.571092733191595</v>
      </c>
      <c r="F139" s="9">
        <f t="shared" si="25"/>
        <v>24.313166819360319</v>
      </c>
      <c r="G139" s="10">
        <f t="shared" si="37"/>
        <v>8.6666666666666607</v>
      </c>
      <c r="H139" s="5">
        <f t="shared" si="37"/>
        <v>7.5</v>
      </c>
      <c r="I139">
        <f t="shared" si="27"/>
        <v>10.292651778249368</v>
      </c>
      <c r="J139">
        <f t="shared" si="28"/>
        <v>4.1216737919676749</v>
      </c>
      <c r="K139">
        <f t="shared" si="28"/>
        <v>-9.431356518598303</v>
      </c>
      <c r="L139">
        <f t="shared" si="29"/>
        <v>-1.2533664761551682</v>
      </c>
      <c r="M139">
        <f t="shared" si="30"/>
        <v>-29.306003481664341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1.7160719510898321</v>
      </c>
      <c r="B140">
        <f t="shared" si="22"/>
        <v>1.7160719510898321</v>
      </c>
      <c r="C140" s="9">
        <f t="shared" si="23"/>
        <v>0.60500000000000043</v>
      </c>
      <c r="D140" s="9">
        <f t="shared" si="36"/>
        <v>5.9998575057373973</v>
      </c>
      <c r="E140" s="9">
        <f t="shared" si="36"/>
        <v>15.475313867831529</v>
      </c>
      <c r="F140" s="9">
        <f t="shared" si="25"/>
        <v>24.390853593692654</v>
      </c>
      <c r="G140" s="10">
        <f t="shared" si="37"/>
        <v>8.6666666666666607</v>
      </c>
      <c r="H140" s="5">
        <f t="shared" si="37"/>
        <v>7.5</v>
      </c>
      <c r="I140">
        <f t="shared" si="27"/>
        <v>10.556955521803914</v>
      </c>
      <c r="J140">
        <f t="shared" si="28"/>
        <v>4.109140127206123</v>
      </c>
      <c r="K140">
        <f t="shared" si="28"/>
        <v>-9.7244165534149456</v>
      </c>
      <c r="L140">
        <f t="shared" si="29"/>
        <v>-1.2816422657920072</v>
      </c>
      <c r="M140">
        <f t="shared" si="30"/>
        <v>-29.140951021575894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1.6750446319310601</v>
      </c>
      <c r="B141">
        <f t="shared" si="22"/>
        <v>1.6750446319310601</v>
      </c>
      <c r="C141" s="9">
        <f t="shared" si="23"/>
        <v>0.61000000000000043</v>
      </c>
      <c r="D141" s="9">
        <f t="shared" si="36"/>
        <v>6.0408848248961693</v>
      </c>
      <c r="E141" s="9">
        <f t="shared" si="36"/>
        <v>15.376612654746301</v>
      </c>
      <c r="F141" s="9">
        <f t="shared" si="25"/>
        <v>24.46723433204329</v>
      </c>
      <c r="G141" s="10">
        <f t="shared" si="37"/>
        <v>8.6666666666666607</v>
      </c>
      <c r="H141" s="5">
        <f t="shared" si="37"/>
        <v>7.5</v>
      </c>
      <c r="I141">
        <f t="shared" si="27"/>
        <v>10.821120072771933</v>
      </c>
      <c r="J141">
        <f t="shared" si="28"/>
        <v>4.0963237045482028</v>
      </c>
      <c r="K141">
        <f t="shared" si="28"/>
        <v>-10.015826063630705</v>
      </c>
      <c r="L141">
        <f t="shared" si="29"/>
        <v>-1.3096150654719638</v>
      </c>
      <c r="M141">
        <f t="shared" si="30"/>
        <v>-28.971890583814535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1.6341468756388515</v>
      </c>
      <c r="B142">
        <f t="shared" si="22"/>
        <v>1.6341468756388515</v>
      </c>
      <c r="C142" s="9">
        <f t="shared" si="23"/>
        <v>0.61500000000000044</v>
      </c>
      <c r="D142" s="9">
        <f t="shared" si="36"/>
        <v>6.0817825811883779</v>
      </c>
      <c r="E142" s="9">
        <f t="shared" si="36"/>
        <v>15.275005799580804</v>
      </c>
      <c r="F142" s="9">
        <f t="shared" si="25"/>
        <v>24.542313779617533</v>
      </c>
      <c r="G142" s="10">
        <f t="shared" si="37"/>
        <v>8.6666666666666607</v>
      </c>
      <c r="H142" s="5">
        <f t="shared" si="37"/>
        <v>7.5</v>
      </c>
      <c r="I142">
        <f t="shared" si="27"/>
        <v>11.084990048467326</v>
      </c>
      <c r="J142">
        <f t="shared" si="28"/>
        <v>4.083227553893483</v>
      </c>
      <c r="K142">
        <f t="shared" si="28"/>
        <v>-10.305544969468849</v>
      </c>
      <c r="L142">
        <f t="shared" si="29"/>
        <v>-1.3372606602575503</v>
      </c>
      <c r="M142">
        <f t="shared" si="30"/>
        <v>-28.798924844797103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1.5933814631329293</v>
      </c>
      <c r="B143">
        <f t="shared" si="22"/>
        <v>1.5933814631329293</v>
      </c>
      <c r="C143" s="9">
        <f t="shared" si="23"/>
        <v>0.62000000000000044</v>
      </c>
      <c r="D143" s="9">
        <f t="shared" si="36"/>
        <v>6.1225479936943001</v>
      </c>
      <c r="E143" s="9">
        <f t="shared" si="36"/>
        <v>15.170510403643876</v>
      </c>
      <c r="F143" s="9">
        <f t="shared" si="25"/>
        <v>24.616096997969933</v>
      </c>
      <c r="G143" s="10">
        <f t="shared" si="37"/>
        <v>8.6666666666666607</v>
      </c>
      <c r="H143" s="5">
        <f t="shared" si="37"/>
        <v>7.5</v>
      </c>
      <c r="I143">
        <f t="shared" si="27"/>
        <v>11.348422203908472</v>
      </c>
      <c r="J143">
        <f t="shared" si="28"/>
        <v>4.0698549472909074</v>
      </c>
      <c r="K143">
        <f t="shared" si="28"/>
        <v>-10.593534217916821</v>
      </c>
      <c r="L143">
        <f t="shared" si="29"/>
        <v>-1.364556722891022</v>
      </c>
      <c r="M143">
        <f t="shared" si="30"/>
        <v>-28.622158835278206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1.5527511414961648</v>
      </c>
      <c r="B144">
        <f t="shared" si="22"/>
        <v>1.5527511414961648</v>
      </c>
      <c r="C144" s="9">
        <f t="shared" si="23"/>
        <v>0.62500000000000044</v>
      </c>
      <c r="D144" s="9">
        <f t="shared" si="36"/>
        <v>6.1631783153310646</v>
      </c>
      <c r="E144" s="9">
        <f t="shared" si="36"/>
        <v>15.063143953522944</v>
      </c>
      <c r="F144" s="9">
        <f t="shared" si="25"/>
        <v>24.688589362744999</v>
      </c>
      <c r="G144" s="10">
        <f t="shared" si="37"/>
        <v>8.6666666666666607</v>
      </c>
      <c r="H144" s="5">
        <f t="shared" si="37"/>
        <v>7.5</v>
      </c>
      <c r="I144">
        <f t="shared" si="27"/>
        <v>11.611284207139194</v>
      </c>
      <c r="J144">
        <f t="shared" si="28"/>
        <v>4.0562093800619969</v>
      </c>
      <c r="K144">
        <f t="shared" si="28"/>
        <v>-10.879755806269603</v>
      </c>
      <c r="L144">
        <f t="shared" si="29"/>
        <v>-1.3914826579277755</v>
      </c>
      <c r="M144">
        <f t="shared" si="30"/>
        <v>-28.44169968993026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1.5122586218284413</v>
      </c>
      <c r="B145">
        <f t="shared" si="22"/>
        <v>1.5122586218284413</v>
      </c>
      <c r="C145" s="9">
        <f t="shared" si="23"/>
        <v>0.63000000000000045</v>
      </c>
      <c r="D145" s="9">
        <f t="shared" si="36"/>
        <v>6.2036708349987881</v>
      </c>
      <c r="E145" s="9">
        <f t="shared" si="36"/>
        <v>14.952924310475751</v>
      </c>
      <c r="F145" s="9">
        <f t="shared" si="25"/>
        <v>24.759796560735399</v>
      </c>
      <c r="G145" s="10">
        <f t="shared" si="37"/>
        <v>8.6666666666666607</v>
      </c>
      <c r="H145" s="5">
        <f t="shared" si="37"/>
        <v>7.5</v>
      </c>
      <c r="I145">
        <f t="shared" si="27"/>
        <v>11.873453568197094</v>
      </c>
      <c r="J145">
        <f t="shared" si="28"/>
        <v>4.0422945534827193</v>
      </c>
      <c r="K145">
        <f t="shared" si="28"/>
        <v>-11.164172803168906</v>
      </c>
      <c r="L145">
        <f t="shared" si="29"/>
        <v>-1.4180194651020341</v>
      </c>
      <c r="M145">
        <f t="shared" si="30"/>
        <v>-28.257656414148066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1.4719065772668696</v>
      </c>
      <c r="B146">
        <f t="shared" si="22"/>
        <v>1.4719065772668696</v>
      </c>
      <c r="C146" s="9">
        <f t="shared" si="23"/>
        <v>0.63500000000000045</v>
      </c>
      <c r="D146" s="9">
        <f t="shared" si="36"/>
        <v>6.2440228795603598</v>
      </c>
      <c r="E146" s="9">
        <f t="shared" si="36"/>
        <v>14.839869699623355</v>
      </c>
      <c r="F146" s="9">
        <f t="shared" si="25"/>
        <v>24.829724586321475</v>
      </c>
      <c r="G146" s="10">
        <f t="shared" si="37"/>
        <v>8.6666666666666607</v>
      </c>
      <c r="H146" s="5">
        <f t="shared" si="37"/>
        <v>7.5</v>
      </c>
      <c r="I146">
        <f t="shared" si="27"/>
        <v>12.134816700957904</v>
      </c>
      <c r="J146">
        <f t="shared" si="28"/>
        <v>4.028114358831699</v>
      </c>
      <c r="K146">
        <f t="shared" si="28"/>
        <v>-11.446749367310387</v>
      </c>
      <c r="L146">
        <f t="shared" si="29"/>
        <v>-1.4441496192397902</v>
      </c>
      <c r="M146">
        <f t="shared" si="30"/>
        <v>-28.070139665426691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1.4316976411595146</v>
      </c>
      <c r="B147">
        <f t="shared" si="22"/>
        <v>1.4316976411595146</v>
      </c>
      <c r="C147" s="9">
        <f t="shared" si="23"/>
        <v>0.64000000000000046</v>
      </c>
      <c r="D147" s="9">
        <f t="shared" si="36"/>
        <v>6.2842318156677148</v>
      </c>
      <c r="E147" s="9">
        <f t="shared" si="36"/>
        <v>14.72399869896698</v>
      </c>
      <c r="F147" s="9">
        <f t="shared" si="25"/>
        <v>24.898379737349494</v>
      </c>
      <c r="G147" s="10">
        <f t="shared" si="37"/>
        <v>8.6666666666666607</v>
      </c>
      <c r="H147" s="5">
        <f t="shared" si="37"/>
        <v>7.5</v>
      </c>
      <c r="I147">
        <f t="shared" si="27"/>
        <v>12.395268099944523</v>
      </c>
      <c r="J147">
        <f t="shared" si="28"/>
        <v>4.013672862639301</v>
      </c>
      <c r="K147">
        <f t="shared" si="28"/>
        <v>-11.727450763964654</v>
      </c>
      <c r="L147">
        <f t="shared" si="29"/>
        <v>-1.4698569644084321</v>
      </c>
      <c r="M147">
        <f t="shared" si="30"/>
        <v>-27.879261547191636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1.3916344053813416</v>
      </c>
      <c r="B148">
        <f t="shared" si="22"/>
        <v>1.3916344053813416</v>
      </c>
      <c r="C148" s="9">
        <f t="shared" si="23"/>
        <v>0.64500000000000046</v>
      </c>
      <c r="D148" s="9">
        <f t="shared" si="36"/>
        <v>6.3242950514458878</v>
      </c>
      <c r="E148" s="9">
        <f t="shared" si="36"/>
        <v>14.605330228249974</v>
      </c>
      <c r="F148" s="9">
        <f t="shared" si="25"/>
        <v>24.965768610500675</v>
      </c>
      <c r="G148" s="10">
        <f t="shared" si="37"/>
        <v>8.6666666666666607</v>
      </c>
      <c r="H148" s="5">
        <f t="shared" si="37"/>
        <v>7.5</v>
      </c>
      <c r="I148">
        <f t="shared" si="27"/>
        <v>12.654709616672406</v>
      </c>
      <c r="J148">
        <f t="shared" si="28"/>
        <v>3.9989742929952166</v>
      </c>
      <c r="K148">
        <f t="shared" si="28"/>
        <v>-12.006243379436571</v>
      </c>
      <c r="L148">
        <f t="shared" si="29"/>
        <v>-1.495126620317291</v>
      </c>
      <c r="M148">
        <f t="shared" si="30"/>
        <v>-27.685135413386533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1.3517194187824053</v>
      </c>
      <c r="B149">
        <f t="shared" ref="B149:B212" si="41">ABS(D149-$D$11)</f>
        <v>1.3517194187824053</v>
      </c>
      <c r="C149" s="9">
        <f t="shared" ref="C149:C212" si="42">C148+_dt</f>
        <v>0.65000000000000047</v>
      </c>
      <c r="D149" s="9">
        <f t="shared" ref="D149:E164" si="43">D148+$C$7*(J148+J149)/2</f>
        <v>6.3642100380448241</v>
      </c>
      <c r="E149" s="9">
        <f t="shared" si="43"/>
        <v>14.483883537684939</v>
      </c>
      <c r="F149" s="9">
        <f t="shared" ref="F149:F212" si="44">$O$1*D149^2+$O$2*D149+$O$3</f>
        <v>25.03189809619851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12.913049822248617</v>
      </c>
      <c r="J149">
        <f t="shared" ref="J149:K212" si="47">J148+L148*$C$7</f>
        <v>3.9840230267920438</v>
      </c>
      <c r="K149">
        <f t="shared" si="47"/>
        <v>-12.283094733570437</v>
      </c>
      <c r="L149">
        <f t="shared" ref="L149:L212" si="48">-$C$15*I149*J149</f>
        <v>-1.5199448992637725</v>
      </c>
      <c r="M149">
        <f t="shared" ref="M149:M212" si="49">-$C$6-$C$15*I149*K149</f>
        <v>-27.487875682466381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1.311955185759448</v>
      </c>
      <c r="B150">
        <f t="shared" si="41"/>
        <v>1.311955185759448</v>
      </c>
      <c r="C150" s="9">
        <f t="shared" si="42"/>
        <v>0.65500000000000047</v>
      </c>
      <c r="D150" s="9">
        <f t="shared" si="43"/>
        <v>6.4039742710677814</v>
      </c>
      <c r="E150" s="9">
        <f t="shared" si="43"/>
        <v>14.359678196565111</v>
      </c>
      <c r="F150" s="9">
        <f t="shared" si="44"/>
        <v>25.096775373097422</v>
      </c>
      <c r="G150" s="10">
        <f t="shared" si="45"/>
        <v>8.6666666666666607</v>
      </c>
      <c r="H150" s="5">
        <f t="shared" si="45"/>
        <v>7.5</v>
      </c>
      <c r="I150">
        <f t="shared" si="46"/>
        <v>13.170203444790161</v>
      </c>
      <c r="J150">
        <f t="shared" si="47"/>
        <v>3.9688235777994061</v>
      </c>
      <c r="K150">
        <f t="shared" si="47"/>
        <v>-12.557973490395101</v>
      </c>
      <c r="L150">
        <f t="shared" si="48"/>
        <v>-1.5442992321611586</v>
      </c>
      <c r="M150">
        <f t="shared" si="49"/>
        <v>-27.287597659720028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1.2723441649430622</v>
      </c>
      <c r="B151">
        <f t="shared" si="41"/>
        <v>1.2723441649430622</v>
      </c>
      <c r="C151" s="9">
        <f t="shared" si="42"/>
        <v>0.66000000000000048</v>
      </c>
      <c r="D151" s="9">
        <f t="shared" si="43"/>
        <v>6.4435852918841672</v>
      </c>
      <c r="E151" s="9">
        <f t="shared" si="43"/>
        <v>14.232734081778174</v>
      </c>
      <c r="F151" s="9">
        <f t="shared" si="44"/>
        <v>25.160407902192617</v>
      </c>
      <c r="G151" s="10">
        <f t="shared" si="45"/>
        <v>8.6666666666666607</v>
      </c>
      <c r="H151" s="5">
        <f t="shared" si="45"/>
        <v>7.5</v>
      </c>
      <c r="I151">
        <f t="shared" si="46"/>
        <v>13.426090871815569</v>
      </c>
      <c r="J151">
        <f t="shared" si="47"/>
        <v>3.9533805854777944</v>
      </c>
      <c r="K151">
        <f t="shared" si="47"/>
        <v>-12.830849466992301</v>
      </c>
      <c r="L151">
        <f t="shared" si="48"/>
        <v>-1.5681781023915538</v>
      </c>
      <c r="M151">
        <f t="shared" si="49"/>
        <v>-27.084417367067658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1.232888767993404</v>
      </c>
      <c r="B152">
        <f t="shared" si="41"/>
        <v>1.232888767993404</v>
      </c>
      <c r="C152" s="9">
        <f t="shared" si="42"/>
        <v>0.66500000000000048</v>
      </c>
      <c r="D152" s="9">
        <f t="shared" si="43"/>
        <v>6.4830406888338254</v>
      </c>
      <c r="E152" s="9">
        <f t="shared" si="43"/>
        <v>14.103071366239897</v>
      </c>
      <c r="F152" s="9">
        <f t="shared" si="44"/>
        <v>25.222803420587447</v>
      </c>
      <c r="G152" s="10">
        <f t="shared" si="45"/>
        <v>8.6666666666666607</v>
      </c>
      <c r="H152" s="5">
        <f t="shared" si="45"/>
        <v>7.5</v>
      </c>
      <c r="I152">
        <f t="shared" si="46"/>
        <v>13.680637709126948</v>
      </c>
      <c r="J152">
        <f t="shared" si="47"/>
        <v>3.9376988044538788</v>
      </c>
      <c r="K152">
        <f t="shared" si="47"/>
        <v>-13.101693640662978</v>
      </c>
      <c r="L152">
        <f t="shared" si="48"/>
        <v>-1.5915709864053349</v>
      </c>
      <c r="M152">
        <f t="shared" si="49"/>
        <v>-26.878451379657392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1.1935913584981854</v>
      </c>
      <c r="B153">
        <f t="shared" si="41"/>
        <v>1.1935913584981854</v>
      </c>
      <c r="C153" s="9">
        <f t="shared" si="42"/>
        <v>0.67000000000000048</v>
      </c>
      <c r="D153" s="9">
        <f t="shared" si="43"/>
        <v>6.522338098329044</v>
      </c>
      <c r="E153" s="9">
        <f t="shared" si="43"/>
        <v>13.970710507264284</v>
      </c>
      <c r="F153" s="9">
        <f t="shared" si="44"/>
        <v>25.28396993495231</v>
      </c>
      <c r="G153" s="10">
        <f t="shared" si="45"/>
        <v>8.6666666666666607</v>
      </c>
      <c r="H153" s="5">
        <f t="shared" si="45"/>
        <v>7.5</v>
      </c>
      <c r="I153">
        <f t="shared" si="46"/>
        <v>13.933774388868605</v>
      </c>
      <c r="J153">
        <f t="shared" si="47"/>
        <v>3.9217830945898253</v>
      </c>
      <c r="K153">
        <f t="shared" si="47"/>
        <v>-13.370478154459551</v>
      </c>
      <c r="L153">
        <f t="shared" si="48"/>
        <v>-1.6144683001409719</v>
      </c>
      <c r="M153">
        <f t="shared" si="49"/>
        <v>-26.669816668728849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1.1544542509672944</v>
      </c>
      <c r="B154">
        <f t="shared" si="41"/>
        <v>1.1544542509672944</v>
      </c>
      <c r="C154" s="9">
        <f t="shared" si="42"/>
        <v>0.67500000000000049</v>
      </c>
      <c r="D154" s="9">
        <f t="shared" si="43"/>
        <v>6.561475205859935</v>
      </c>
      <c r="E154" s="9">
        <f t="shared" si="43"/>
        <v>13.835672234886252</v>
      </c>
      <c r="F154" s="9">
        <f t="shared" si="44"/>
        <v>25.343915714706192</v>
      </c>
      <c r="G154" s="10">
        <f t="shared" si="45"/>
        <v>8.6666666666666607</v>
      </c>
      <c r="H154" s="5">
        <f t="shared" si="45"/>
        <v>7.5</v>
      </c>
      <c r="I154">
        <f t="shared" si="46"/>
        <v>14.185435820450598</v>
      </c>
      <c r="J154">
        <f t="shared" si="47"/>
        <v>3.9056384115884155</v>
      </c>
      <c r="K154">
        <f t="shared" si="47"/>
        <v>-13.637176321146839</v>
      </c>
      <c r="L154">
        <f t="shared" si="48"/>
        <v>-1.6368613504697918</v>
      </c>
      <c r="M154">
        <f t="shared" si="49"/>
        <v>-26.458630450326634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1.115479709918934</v>
      </c>
      <c r="B155">
        <f t="shared" si="41"/>
        <v>1.115479709918934</v>
      </c>
      <c r="C155" s="9">
        <f t="shared" si="42"/>
        <v>0.68000000000000049</v>
      </c>
      <c r="D155" s="9">
        <f t="shared" si="43"/>
        <v>6.6004497469082954</v>
      </c>
      <c r="E155" s="9">
        <f t="shared" si="43"/>
        <v>13.697977540152268</v>
      </c>
      <c r="F155" s="9">
        <f t="shared" si="44"/>
        <v>25.402649284950122</v>
      </c>
      <c r="G155" s="10">
        <f t="shared" si="45"/>
        <v>8.6666666666666607</v>
      </c>
      <c r="H155" s="5">
        <f t="shared" si="45"/>
        <v>7.5</v>
      </c>
      <c r="I155">
        <f t="shared" si="46"/>
        <v>14.435561078884612</v>
      </c>
      <c r="J155">
        <f t="shared" si="47"/>
        <v>3.8892697980837174</v>
      </c>
      <c r="K155">
        <f t="shared" si="47"/>
        <v>-13.901762625650106</v>
      </c>
      <c r="L155">
        <f t="shared" si="48"/>
        <v>-1.6587422909822533</v>
      </c>
      <c r="M155">
        <f t="shared" si="49"/>
        <v>-26.245010039539054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1.0766699490526461</v>
      </c>
      <c r="B156">
        <f t="shared" si="41"/>
        <v>1.0766699490526461</v>
      </c>
      <c r="C156" s="9">
        <f t="shared" si="42"/>
        <v>0.6850000000000005</v>
      </c>
      <c r="D156" s="9">
        <f t="shared" si="43"/>
        <v>6.6392595077745833</v>
      </c>
      <c r="E156" s="9">
        <f t="shared" si="43"/>
        <v>13.557647663393789</v>
      </c>
      <c r="F156" s="9">
        <f t="shared" si="44"/>
        <v>25.460179419179696</v>
      </c>
      <c r="G156" s="10">
        <f t="shared" si="45"/>
        <v>8.6666666666666607</v>
      </c>
      <c r="H156" s="5">
        <f t="shared" si="45"/>
        <v>7.5</v>
      </c>
      <c r="I156">
        <f t="shared" si="46"/>
        <v>14.684093125816512</v>
      </c>
      <c r="J156">
        <f t="shared" si="47"/>
        <v>3.8726823751738948</v>
      </c>
      <c r="K156">
        <f t="shared" si="47"/>
        <v>-14.164212726045497</v>
      </c>
      <c r="L156">
        <f t="shared" si="48"/>
        <v>-1.6801040815283659</v>
      </c>
      <c r="M156">
        <f t="shared" si="49"/>
        <v>-26.029072710011107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1.0380271305049833</v>
      </c>
      <c r="B157">
        <f t="shared" si="41"/>
        <v>1.0380271305049833</v>
      </c>
      <c r="C157" s="9">
        <f t="shared" si="42"/>
        <v>0.6900000000000005</v>
      </c>
      <c r="D157" s="9">
        <f t="shared" si="43"/>
        <v>6.6779023263222461</v>
      </c>
      <c r="E157" s="9">
        <f t="shared" si="43"/>
        <v>13.414704082497833</v>
      </c>
      <c r="F157" s="9">
        <f t="shared" si="44"/>
        <v>25.516515131802219</v>
      </c>
      <c r="G157" s="10">
        <f t="shared" si="45"/>
        <v>8.6666666666666607</v>
      </c>
      <c r="H157" s="5">
        <f t="shared" si="45"/>
        <v>7.5</v>
      </c>
      <c r="I157">
        <f t="shared" si="46"/>
        <v>14.93097855917236</v>
      </c>
      <c r="J157">
        <f t="shared" si="47"/>
        <v>3.8558813343586111</v>
      </c>
      <c r="K157">
        <f t="shared" si="47"/>
        <v>-14.424503453145608</v>
      </c>
      <c r="L157">
        <f t="shared" si="48"/>
        <v>-1.7009404510072601</v>
      </c>
      <c r="M157">
        <f t="shared" si="49"/>
        <v>-25.810935558539313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0.99955336418394758</v>
      </c>
      <c r="B158">
        <f t="shared" si="41"/>
        <v>0.99955336418394758</v>
      </c>
      <c r="C158" s="9">
        <f t="shared" si="42"/>
        <v>0.69500000000000051</v>
      </c>
      <c r="D158" s="9">
        <f t="shared" si="43"/>
        <v>6.7163760926432818</v>
      </c>
      <c r="E158" s="9">
        <f t="shared" si="43"/>
        <v>13.269168501188449</v>
      </c>
      <c r="F158" s="9">
        <f t="shared" si="44"/>
        <v>25.571665670482325</v>
      </c>
      <c r="G158" s="10">
        <f t="shared" si="45"/>
        <v>8.6666666666666607</v>
      </c>
      <c r="H158" s="5">
        <f t="shared" si="45"/>
        <v>7.5</v>
      </c>
      <c r="I158">
        <f t="shared" si="46"/>
        <v>15.176167387877966</v>
      </c>
      <c r="J158">
        <f t="shared" si="47"/>
        <v>3.8388719298485388</v>
      </c>
      <c r="K158">
        <f t="shared" si="47"/>
        <v>-14.682612808731001</v>
      </c>
      <c r="L158">
        <f t="shared" si="48"/>
        <v>-1.7212458629716756</v>
      </c>
      <c r="M158">
        <f t="shared" si="49"/>
        <v>-25.590715374602173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0.9612507071786105</v>
      </c>
      <c r="B159">
        <f t="shared" si="41"/>
        <v>0.9612507071786105</v>
      </c>
      <c r="C159" s="9">
        <f t="shared" si="42"/>
        <v>0.70000000000000051</v>
      </c>
      <c r="D159" s="9">
        <f t="shared" si="43"/>
        <v>6.7546787496486189</v>
      </c>
      <c r="E159" s="9">
        <f t="shared" si="43"/>
        <v>13.12106283733241</v>
      </c>
      <c r="F159" s="9">
        <f t="shared" si="44"/>
        <v>25.62564050833857</v>
      </c>
      <c r="G159" s="10">
        <f t="shared" si="45"/>
        <v>8.6666666666666607</v>
      </c>
      <c r="H159" s="5">
        <f t="shared" si="45"/>
        <v>7.5</v>
      </c>
      <c r="I159">
        <f t="shared" si="46"/>
        <v>15.419612828579096</v>
      </c>
      <c r="J159">
        <f t="shared" si="47"/>
        <v>3.8216594712188221</v>
      </c>
      <c r="K159">
        <f t="shared" si="47"/>
        <v>-14.938519962477022</v>
      </c>
      <c r="L159">
        <f t="shared" si="48"/>
        <v>-1.7410154836738958</v>
      </c>
      <c r="M159">
        <f t="shared" si="49"/>
        <v>-25.368528514716299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0.923121163240606</v>
      </c>
      <c r="B160">
        <f t="shared" si="41"/>
        <v>0.923121163240606</v>
      </c>
      <c r="C160" s="9">
        <f t="shared" si="42"/>
        <v>0.70500000000000052</v>
      </c>
      <c r="D160" s="9">
        <f t="shared" si="43"/>
        <v>6.7928082935866234</v>
      </c>
      <c r="E160" s="9">
        <f t="shared" si="43"/>
        <v>12.970409211281904</v>
      </c>
      <c r="F160" s="9">
        <f t="shared" si="44"/>
        <v>25.678449336012228</v>
      </c>
      <c r="G160" s="10">
        <f t="shared" si="45"/>
        <v>8.6666666666666607</v>
      </c>
      <c r="H160" s="5">
        <f t="shared" si="45"/>
        <v>7.5</v>
      </c>
      <c r="I160">
        <f t="shared" si="46"/>
        <v>15.661271121691668</v>
      </c>
      <c r="J160">
        <f t="shared" si="47"/>
        <v>3.8042493163820832</v>
      </c>
      <c r="K160">
        <f t="shared" si="47"/>
        <v>-15.192205247624186</v>
      </c>
      <c r="L160">
        <f t="shared" si="48"/>
        <v>-1.7602451522319522</v>
      </c>
      <c r="M160">
        <f t="shared" si="49"/>
        <v>-25.144490781535978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0.88516668233439688</v>
      </c>
      <c r="B161">
        <f t="shared" si="41"/>
        <v>0.88516668233439688</v>
      </c>
      <c r="C161" s="9">
        <f t="shared" si="42"/>
        <v>0.71000000000000052</v>
      </c>
      <c r="D161" s="9">
        <f t="shared" si="43"/>
        <v>6.8307627744928325</v>
      </c>
      <c r="E161" s="9">
        <f t="shared" si="43"/>
        <v>12.817229934266585</v>
      </c>
      <c r="F161" s="9">
        <f t="shared" si="44"/>
        <v>25.730102053628276</v>
      </c>
      <c r="G161" s="10">
        <f t="shared" si="45"/>
        <v>8.6666666666666607</v>
      </c>
      <c r="H161" s="5">
        <f t="shared" si="45"/>
        <v>7.5</v>
      </c>
      <c r="I161">
        <f t="shared" si="46"/>
        <v>15.901101364457752</v>
      </c>
      <c r="J161">
        <f t="shared" si="47"/>
        <v>3.7866468648597635</v>
      </c>
      <c r="K161">
        <f t="shared" si="47"/>
        <v>-15.443650155439546</v>
      </c>
      <c r="L161">
        <f t="shared" si="48"/>
        <v>-1.7789313526399084</v>
      </c>
      <c r="M161">
        <f t="shared" si="49"/>
        <v>-24.918717307635429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0.84738916025343158</v>
      </c>
      <c r="B162">
        <f t="shared" si="41"/>
        <v>0.84738916025343158</v>
      </c>
      <c r="C162" s="9">
        <f t="shared" si="42"/>
        <v>0.71500000000000052</v>
      </c>
      <c r="D162" s="9">
        <f t="shared" si="43"/>
        <v>6.8685402965737978</v>
      </c>
      <c r="E162" s="9">
        <f t="shared" si="43"/>
        <v>12.661547496846808</v>
      </c>
      <c r="F162" s="9">
        <f t="shared" si="44"/>
        <v>25.78060876266742</v>
      </c>
      <c r="G162" s="10">
        <f t="shared" si="45"/>
        <v>8.6666666666666607</v>
      </c>
      <c r="H162" s="5">
        <f t="shared" si="45"/>
        <v>7.5</v>
      </c>
      <c r="I162">
        <f t="shared" si="46"/>
        <v>16.139065358982364</v>
      </c>
      <c r="J162">
        <f t="shared" si="47"/>
        <v>3.7688575513333644</v>
      </c>
      <c r="K162">
        <f t="shared" si="47"/>
        <v>-15.6928373285159</v>
      </c>
      <c r="L162">
        <f t="shared" si="48"/>
        <v>-1.7970711873848211</v>
      </c>
      <c r="M162">
        <f t="shared" si="49"/>
        <v>-24.691322443928456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0.8097904382994674</v>
      </c>
      <c r="B163">
        <f t="shared" si="41"/>
        <v>0.8097904382994674</v>
      </c>
      <c r="C163" s="9">
        <f t="shared" si="42"/>
        <v>0.72000000000000053</v>
      </c>
      <c r="D163" s="9">
        <f t="shared" si="43"/>
        <v>6.906139018527762</v>
      </c>
      <c r="E163" s="9">
        <f t="shared" si="43"/>
        <v>12.503384557439452</v>
      </c>
      <c r="F163" s="9">
        <f t="shared" si="44"/>
        <v>25.829979757767163</v>
      </c>
      <c r="G163" s="10">
        <f t="shared" si="45"/>
        <v>8.6666666666666607</v>
      </c>
      <c r="H163" s="5">
        <f t="shared" si="45"/>
        <v>7.5</v>
      </c>
      <c r="I163">
        <f t="shared" si="46"/>
        <v>16.375127473484465</v>
      </c>
      <c r="J163">
        <f t="shared" si="47"/>
        <v>3.7508868394595161</v>
      </c>
      <c r="K163">
        <f t="shared" si="47"/>
        <v>-15.939750552955184</v>
      </c>
      <c r="L163">
        <f t="shared" si="48"/>
        <v>-1.8146623524664129</v>
      </c>
      <c r="M163">
        <f t="shared" si="49"/>
        <v>-24.462419652691668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0.77237230302249582</v>
      </c>
      <c r="B164">
        <f t="shared" si="41"/>
        <v>0.77237230302249582</v>
      </c>
      <c r="C164" s="9">
        <f t="shared" si="42"/>
        <v>0.72500000000000053</v>
      </c>
      <c r="D164" s="9">
        <f t="shared" si="43"/>
        <v>6.9435571538047336</v>
      </c>
      <c r="E164" s="9">
        <f t="shared" si="43"/>
        <v>12.342763930927266</v>
      </c>
      <c r="F164" s="9">
        <f t="shared" si="44"/>
        <v>25.878225518468696</v>
      </c>
      <c r="G164" s="10">
        <f t="shared" si="45"/>
        <v>8.6666666666666607</v>
      </c>
      <c r="H164" s="5">
        <f t="shared" si="45"/>
        <v>7.5</v>
      </c>
      <c r="I164">
        <f t="shared" si="46"/>
        <v>16.609254515219252</v>
      </c>
      <c r="J164">
        <f t="shared" si="47"/>
        <v>3.7327402159348519</v>
      </c>
      <c r="K164">
        <f t="shared" si="47"/>
        <v>-16.1843747494821</v>
      </c>
      <c r="L164">
        <f t="shared" si="48"/>
        <v>-1.8317031136443616</v>
      </c>
      <c r="M164">
        <f t="shared" si="49"/>
        <v>-24.232121405164794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0.73513648601882942</v>
      </c>
      <c r="B165">
        <f t="shared" si="41"/>
        <v>0.73513648601882942</v>
      </c>
      <c r="C165" s="9">
        <f t="shared" si="42"/>
        <v>0.73000000000000054</v>
      </c>
      <c r="D165" s="9">
        <f t="shared" ref="D165:E180" si="51">D164+$C$7*(J164+J165)/2</f>
        <v>6.9807929708084</v>
      </c>
      <c r="E165" s="9">
        <f t="shared" si="51"/>
        <v>12.179708577362186</v>
      </c>
      <c r="F165" s="9">
        <f t="shared" si="44"/>
        <v>25.925356700925818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16.841415613722731</v>
      </c>
      <c r="J165">
        <f t="shared" si="47"/>
        <v>3.7144231847984082</v>
      </c>
      <c r="K165">
        <f t="shared" si="47"/>
        <v>-16.426695963533746</v>
      </c>
      <c r="L165">
        <f t="shared" si="48"/>
        <v>-1.8481922837630487</v>
      </c>
      <c r="M165">
        <f t="shared" si="49"/>
        <v>-24.000539083706371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0.69808466378503375</v>
      </c>
      <c r="B166">
        <f t="shared" si="41"/>
        <v>0.69808466378503375</v>
      </c>
      <c r="C166" s="9">
        <f t="shared" si="42"/>
        <v>0.73500000000000054</v>
      </c>
      <c r="D166" s="9">
        <f t="shared" si="51"/>
        <v>7.0178447930421957</v>
      </c>
      <c r="E166" s="9">
        <f t="shared" si="51"/>
        <v>12.014241590772663</v>
      </c>
      <c r="F166" s="9">
        <f t="shared" si="44"/>
        <v>25.971384129590888</v>
      </c>
      <c r="G166" s="10">
        <f t="shared" si="52"/>
        <v>8.6666666666666607</v>
      </c>
      <c r="H166" s="5">
        <f t="shared" si="52"/>
        <v>7.5</v>
      </c>
      <c r="I166">
        <f t="shared" si="46"/>
        <v>17.07158211319765</v>
      </c>
      <c r="J166">
        <f t="shared" si="47"/>
        <v>3.6959412619607779</v>
      </c>
      <c r="K166">
        <f t="shared" si="47"/>
        <v>-16.666701354370808</v>
      </c>
      <c r="L166">
        <f t="shared" si="48"/>
        <v>-1.8641292010251673</v>
      </c>
      <c r="M166">
        <f t="shared" si="49"/>
        <v>-23.76778288848519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0.66121845762547693</v>
      </c>
      <c r="B167">
        <f t="shared" si="41"/>
        <v>0.66121845762547693</v>
      </c>
      <c r="C167" s="9">
        <f t="shared" si="42"/>
        <v>0.74000000000000055</v>
      </c>
      <c r="D167" s="9">
        <f t="shared" si="51"/>
        <v>7.0547109992017525</v>
      </c>
      <c r="E167" s="9">
        <f t="shared" si="51"/>
        <v>11.84638618808453</v>
      </c>
      <c r="F167" s="9">
        <f t="shared" si="44"/>
        <v>26.016318788892399</v>
      </c>
      <c r="G167" s="10">
        <f t="shared" si="52"/>
        <v>8.6666666666666607</v>
      </c>
      <c r="H167" s="5">
        <f t="shared" si="52"/>
        <v>7.5</v>
      </c>
      <c r="I167">
        <f t="shared" si="46"/>
        <v>17.299727473006197</v>
      </c>
      <c r="J167">
        <f t="shared" si="47"/>
        <v>3.6772999699505262</v>
      </c>
      <c r="K167">
        <f t="shared" si="47"/>
        <v>-16.90437918325566</v>
      </c>
      <c r="L167">
        <f t="shared" si="48"/>
        <v>-1.8795137081042337</v>
      </c>
      <c r="M167">
        <f t="shared" si="49"/>
        <v>-23.533961748688043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0.62453943361137654</v>
      </c>
      <c r="B168">
        <f t="shared" si="41"/>
        <v>0.62453943361137654</v>
      </c>
      <c r="C168" s="9">
        <f t="shared" si="42"/>
        <v>0.74500000000000055</v>
      </c>
      <c r="D168" s="9">
        <f t="shared" si="51"/>
        <v>7.0913900232158529</v>
      </c>
      <c r="E168" s="9">
        <f t="shared" si="51"/>
        <v>11.676165698164539</v>
      </c>
      <c r="F168" s="9">
        <f t="shared" si="44"/>
        <v>26.060171814917652</v>
      </c>
      <c r="G168" s="10">
        <f t="shared" si="52"/>
        <v>8.6666666666666607</v>
      </c>
      <c r="H168" s="5">
        <f t="shared" si="52"/>
        <v>7.5</v>
      </c>
      <c r="I168">
        <f t="shared" si="46"/>
        <v>17.525827175361986</v>
      </c>
      <c r="J168">
        <f t="shared" si="47"/>
        <v>3.6585048328694838</v>
      </c>
      <c r="K168">
        <f t="shared" si="47"/>
        <v>-17.139718800742539</v>
      </c>
      <c r="L168">
        <f t="shared" si="48"/>
        <v>-1.8943461320021853</v>
      </c>
      <c r="M168">
        <f t="shared" si="49"/>
        <v>-23.299183238223137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0.58804910258928178</v>
      </c>
      <c r="B169">
        <f t="shared" si="41"/>
        <v>0.58804910258928178</v>
      </c>
      <c r="C169" s="9">
        <f t="shared" si="42"/>
        <v>0.75000000000000056</v>
      </c>
      <c r="D169" s="9">
        <f t="shared" si="51"/>
        <v>7.1278803542379476</v>
      </c>
      <c r="E169" s="9">
        <f t="shared" si="51"/>
        <v>11.503603550995201</v>
      </c>
      <c r="F169" s="9">
        <f t="shared" si="44"/>
        <v>26.102954487113557</v>
      </c>
      <c r="G169" s="10">
        <f t="shared" si="52"/>
        <v>8.6666666666666607</v>
      </c>
      <c r="H169" s="5">
        <f t="shared" si="52"/>
        <v>7.5</v>
      </c>
      <c r="I169">
        <f t="shared" si="46"/>
        <v>17.749858639424751</v>
      </c>
      <c r="J169">
        <f t="shared" si="47"/>
        <v>3.6395613715494619</v>
      </c>
      <c r="K169">
        <f t="shared" si="47"/>
        <v>-17.372710633124772</v>
      </c>
      <c r="L169">
        <f t="shared" si="48"/>
        <v>-1.9086272645722013</v>
      </c>
      <c r="M169">
        <f t="shared" si="49"/>
        <v>-23.063553495895842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0.55174892023701538</v>
      </c>
      <c r="B170">
        <f t="shared" si="41"/>
        <v>0.55174892023701538</v>
      </c>
      <c r="C170" s="9">
        <f t="shared" si="42"/>
        <v>0.75500000000000056</v>
      </c>
      <c r="D170" s="9">
        <f t="shared" si="51"/>
        <v>7.164180536590214</v>
      </c>
      <c r="E170" s="9">
        <f t="shared" si="51"/>
        <v>11.32872326698916</v>
      </c>
      <c r="F170" s="9">
        <f t="shared" si="44"/>
        <v>26.144678220017717</v>
      </c>
      <c r="G170" s="10">
        <f t="shared" si="52"/>
        <v>8.6666666666666607</v>
      </c>
      <c r="H170" s="5">
        <f t="shared" si="52"/>
        <v>7.5</v>
      </c>
      <c r="I170">
        <f t="shared" si="46"/>
        <v>17.97180114109797</v>
      </c>
      <c r="J170">
        <f t="shared" si="47"/>
        <v>3.6204750989037398</v>
      </c>
      <c r="K170">
        <f t="shared" si="47"/>
        <v>-17.603346168083732</v>
      </c>
      <c r="L170">
        <f t="shared" si="48"/>
        <v>-1.9223583436389722</v>
      </c>
      <c r="M170">
        <f t="shared" si="49"/>
        <v>-22.827177150029996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0.51564028716515953</v>
      </c>
      <c r="B171">
        <f t="shared" si="41"/>
        <v>0.51564028716515953</v>
      </c>
      <c r="C171" s="9">
        <f t="shared" si="42"/>
        <v>0.76000000000000056</v>
      </c>
      <c r="D171" s="9">
        <f t="shared" si="51"/>
        <v>7.2002891696620699</v>
      </c>
      <c r="E171" s="9">
        <f t="shared" si="51"/>
        <v>11.151548446450821</v>
      </c>
      <c r="F171" s="9">
        <f t="shared" si="44"/>
        <v>26.185354555031367</v>
      </c>
      <c r="G171" s="10">
        <f t="shared" si="52"/>
        <v>8.6666666666666607</v>
      </c>
      <c r="H171" s="5">
        <f t="shared" si="52"/>
        <v>7.5</v>
      </c>
      <c r="I171">
        <f t="shared" si="46"/>
        <v>18.19163573791403</v>
      </c>
      <c r="J171">
        <f t="shared" si="47"/>
        <v>3.6012515154673501</v>
      </c>
      <c r="K171">
        <f t="shared" si="47"/>
        <v>-17.831617939584032</v>
      </c>
      <c r="L171">
        <f t="shared" si="48"/>
        <v>-1.9355410346590927</v>
      </c>
      <c r="M171">
        <f t="shared" si="49"/>
        <v>-22.59015724750369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0.47972454906221884</v>
      </c>
      <c r="B172">
        <f t="shared" si="41"/>
        <v>0.47972454906221884</v>
      </c>
      <c r="C172" s="9">
        <f t="shared" si="42"/>
        <v>0.76500000000000057</v>
      </c>
      <c r="D172" s="9">
        <f t="shared" si="51"/>
        <v>7.2362049077650106</v>
      </c>
      <c r="E172" s="9">
        <f t="shared" si="51"/>
        <v>10.972102759192605</v>
      </c>
      <c r="F172" s="9">
        <f t="shared" si="44"/>
        <v>26.224995152245132</v>
      </c>
      <c r="G172" s="10">
        <f t="shared" si="52"/>
        <v>8.6666666666666607</v>
      </c>
      <c r="H172" s="5">
        <f t="shared" si="52"/>
        <v>7.5</v>
      </c>
      <c r="I172">
        <f t="shared" si="46"/>
        <v>18.409345198465733</v>
      </c>
      <c r="J172">
        <f t="shared" si="47"/>
        <v>3.5818961051207592</v>
      </c>
      <c r="K172">
        <f t="shared" si="47"/>
        <v>-18.05751951205907</v>
      </c>
      <c r="L172">
        <f t="shared" si="48"/>
        <v>-1.9481774128733029</v>
      </c>
      <c r="M172">
        <f t="shared" si="49"/>
        <v>-22.352595187163754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0.44400299688165479</v>
      </c>
      <c r="B173">
        <f t="shared" si="41"/>
        <v>0.44400299688165479</v>
      </c>
      <c r="C173" s="9">
        <f t="shared" si="42"/>
        <v>0.77000000000000057</v>
      </c>
      <c r="D173" s="9">
        <f t="shared" si="51"/>
        <v>7.2719264599455746</v>
      </c>
      <c r="E173" s="9">
        <f t="shared" si="51"/>
        <v>10.790409934312656</v>
      </c>
      <c r="F173" s="9">
        <f t="shared" si="44"/>
        <v>26.263611782327796</v>
      </c>
      <c r="G173" s="10">
        <f t="shared" si="52"/>
        <v>8.6666666666666607</v>
      </c>
      <c r="H173" s="5">
        <f t="shared" si="52"/>
        <v>7.5</v>
      </c>
      <c r="I173">
        <f t="shared" si="46"/>
        <v>18.624913935907433</v>
      </c>
      <c r="J173">
        <f t="shared" si="47"/>
        <v>3.5624143309920262</v>
      </c>
      <c r="K173">
        <f t="shared" si="47"/>
        <v>-18.281045463930706</v>
      </c>
      <c r="L173">
        <f t="shared" si="48"/>
        <v>-1.960269945910099</v>
      </c>
      <c r="M173">
        <f t="shared" si="49"/>
        <v>-22.114590657577914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0.40847686706903019</v>
      </c>
      <c r="B174">
        <f t="shared" si="41"/>
        <v>0.40847686706903019</v>
      </c>
      <c r="C174" s="9">
        <f t="shared" si="42"/>
        <v>0.77500000000000058</v>
      </c>
      <c r="D174" s="9">
        <f t="shared" si="51"/>
        <v>7.3074525897581992</v>
      </c>
      <c r="E174" s="9">
        <f t="shared" si="51"/>
        <v>10.606493750140469</v>
      </c>
      <c r="F174" s="9">
        <f t="shared" si="44"/>
        <v>26.301216318487864</v>
      </c>
      <c r="G174" s="10">
        <f t="shared" si="52"/>
        <v>8.6666666666666607</v>
      </c>
      <c r="H174" s="5">
        <f t="shared" si="52"/>
        <v>7.5</v>
      </c>
      <c r="I174">
        <f t="shared" si="46"/>
        <v>18.838327945106212</v>
      </c>
      <c r="J174">
        <f t="shared" si="47"/>
        <v>3.542811631532925</v>
      </c>
      <c r="K174">
        <f t="shared" si="47"/>
        <v>-18.502191370506484</v>
      </c>
      <c r="L174">
        <f t="shared" si="48"/>
        <v>-1.9718214768069913</v>
      </c>
      <c r="M174">
        <f t="shared" si="49"/>
        <v>-21.876241579078261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0.37314734182754172</v>
      </c>
      <c r="B175">
        <f t="shared" si="41"/>
        <v>0.37314734182754172</v>
      </c>
      <c r="C175" s="9">
        <f t="shared" si="42"/>
        <v>0.78000000000000058</v>
      </c>
      <c r="D175" s="9">
        <f t="shared" si="51"/>
        <v>7.3427821149996877</v>
      </c>
      <c r="E175" s="9">
        <f t="shared" si="51"/>
        <v>10.420378024356451</v>
      </c>
      <c r="F175" s="9">
        <f t="shared" si="44"/>
        <v>26.337820728517045</v>
      </c>
      <c r="G175" s="10">
        <f t="shared" si="52"/>
        <v>8.6666666666666607</v>
      </c>
      <c r="H175" s="5">
        <f t="shared" si="52"/>
        <v>7.5</v>
      </c>
      <c r="I175">
        <f t="shared" si="46"/>
        <v>19.04957474307313</v>
      </c>
      <c r="J175">
        <f t="shared" si="47"/>
        <v>3.5230934167648549</v>
      </c>
      <c r="K175">
        <f t="shared" si="47"/>
        <v>-18.720953786297265</v>
      </c>
      <c r="L175">
        <f t="shared" si="48"/>
        <v>-1.9828352074214908</v>
      </c>
      <c r="M175">
        <f t="shared" si="49"/>
        <v>-21.637644050044088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0.33801554942026435</v>
      </c>
      <c r="B176">
        <f t="shared" si="41"/>
        <v>0.33801554942026435</v>
      </c>
      <c r="C176" s="9">
        <f t="shared" si="42"/>
        <v>0.78500000000000059</v>
      </c>
      <c r="D176" s="9">
        <f t="shared" si="51"/>
        <v>7.3779139074069651</v>
      </c>
      <c r="E176" s="9">
        <f t="shared" si="51"/>
        <v>10.232086604290975</v>
      </c>
      <c r="F176" s="9">
        <f t="shared" si="44"/>
        <v>26.373437066924147</v>
      </c>
      <c r="G176" s="10">
        <f t="shared" si="52"/>
        <v>8.6666666666666607</v>
      </c>
      <c r="H176" s="5">
        <f t="shared" si="52"/>
        <v>7.5</v>
      </c>
      <c r="I176">
        <f t="shared" si="46"/>
        <v>19.258643312348561</v>
      </c>
      <c r="J176">
        <f t="shared" si="47"/>
        <v>3.5032650646906398</v>
      </c>
      <c r="K176">
        <f t="shared" si="47"/>
        <v>-18.937330226797705</v>
      </c>
      <c r="L176">
        <f t="shared" si="48"/>
        <v>-1.9933146822088985</v>
      </c>
      <c r="M176">
        <f t="shared" si="49"/>
        <v>-21.398892297366707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0.30308256450746818</v>
      </c>
      <c r="B177">
        <f t="shared" si="41"/>
        <v>0.30308256450746818</v>
      </c>
      <c r="C177" s="9">
        <f t="shared" si="42"/>
        <v>0.79000000000000059</v>
      </c>
      <c r="D177" s="9">
        <f t="shared" si="51"/>
        <v>7.4128468923197612</v>
      </c>
      <c r="E177" s="9">
        <f t="shared" si="51"/>
        <v>10.04164335740813</v>
      </c>
      <c r="F177" s="9">
        <f t="shared" si="44"/>
        <v>26.408077467167441</v>
      </c>
      <c r="G177" s="10">
        <f t="shared" si="52"/>
        <v>8.6666666666666607</v>
      </c>
      <c r="H177" s="5">
        <f t="shared" si="52"/>
        <v>7.5</v>
      </c>
      <c r="I177">
        <f t="shared" si="46"/>
        <v>19.4655240470541</v>
      </c>
      <c r="J177">
        <f t="shared" si="47"/>
        <v>3.4833319178685507</v>
      </c>
      <c r="K177">
        <f t="shared" si="47"/>
        <v>-19.151319149771371</v>
      </c>
      <c r="L177">
        <f t="shared" si="48"/>
        <v>-2.0032637723482662</v>
      </c>
      <c r="M177">
        <f t="shared" si="49"/>
        <v>-21.160078631033187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0.26834940851740008</v>
      </c>
      <c r="B178">
        <f t="shared" si="41"/>
        <v>0.26834940851740008</v>
      </c>
      <c r="C178" s="9">
        <f t="shared" si="42"/>
        <v>0.7950000000000006</v>
      </c>
      <c r="D178" s="9">
        <f t="shared" si="51"/>
        <v>7.4475800483098293</v>
      </c>
      <c r="E178" s="9">
        <f t="shared" si="51"/>
        <v>9.8490721619788655</v>
      </c>
      <c r="F178" s="9">
        <f t="shared" si="44"/>
        <v>26.441754133992976</v>
      </c>
      <c r="G178" s="10">
        <f t="shared" si="52"/>
        <v>8.6666666666666607</v>
      </c>
      <c r="H178" s="5">
        <f t="shared" si="52"/>
        <v>7.5</v>
      </c>
      <c r="I178">
        <f t="shared" si="46"/>
        <v>19.670208701357584</v>
      </c>
      <c r="J178">
        <f t="shared" si="47"/>
        <v>3.4632992801450682</v>
      </c>
      <c r="K178">
        <f t="shared" si="47"/>
        <v>-19.362919936081703</v>
      </c>
      <c r="L178">
        <f t="shared" si="48"/>
        <v>-2.0126866602015552</v>
      </c>
      <c r="M178">
        <f t="shared" si="49"/>
        <v>-20.921293402760739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0.23381705004895981</v>
      </c>
      <c r="B179">
        <f t="shared" si="41"/>
        <v>0.23381705004895981</v>
      </c>
      <c r="C179" s="9">
        <f t="shared" si="42"/>
        <v>0.8000000000000006</v>
      </c>
      <c r="D179" s="9">
        <f t="shared" si="51"/>
        <v>7.4821124067782696</v>
      </c>
      <c r="E179" s="9">
        <f t="shared" si="51"/>
        <v>9.65439689794791</v>
      </c>
      <c r="F179" s="9">
        <f t="shared" si="44"/>
        <v>26.474479335885821</v>
      </c>
      <c r="G179" s="10">
        <f t="shared" si="52"/>
        <v>8.6666666666666607</v>
      </c>
      <c r="H179" s="5">
        <f t="shared" si="52"/>
        <v>7.5</v>
      </c>
      <c r="I179">
        <f t="shared" si="46"/>
        <v>19.872690340127509</v>
      </c>
      <c r="J179">
        <f t="shared" si="47"/>
        <v>3.4431724135430528</v>
      </c>
      <c r="K179">
        <f t="shared" si="47"/>
        <v>-19.572132870109311</v>
      </c>
      <c r="L179">
        <f t="shared" si="48"/>
        <v>-2.0215878240941483</v>
      </c>
      <c r="M179">
        <f t="shared" si="49"/>
        <v>-20.682624968608152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0.19948640530473405</v>
      </c>
      <c r="B180">
        <f t="shared" si="41"/>
        <v>0.19948640530473405</v>
      </c>
      <c r="C180" s="9">
        <f t="shared" si="42"/>
        <v>0.8050000000000006</v>
      </c>
      <c r="D180" s="9">
        <f t="shared" si="51"/>
        <v>7.5164430515224954</v>
      </c>
      <c r="E180" s="9">
        <f t="shared" si="51"/>
        <v>9.4576414379983866</v>
      </c>
      <c r="F180" s="9">
        <f t="shared" si="44"/>
        <v>26.506265397640725</v>
      </c>
      <c r="G180" s="10">
        <f t="shared" si="52"/>
        <v>8.6666666666666607</v>
      </c>
      <c r="H180" s="5">
        <f t="shared" si="52"/>
        <v>7.5</v>
      </c>
      <c r="I180">
        <f t="shared" si="46"/>
        <v>20.072963291579665</v>
      </c>
      <c r="J180">
        <f t="shared" si="47"/>
        <v>3.4229565353021112</v>
      </c>
      <c r="K180">
        <f t="shared" si="47"/>
        <v>-19.778959119795392</v>
      </c>
      <c r="L180">
        <f t="shared" si="48"/>
        <v>-2.0299720234075074</v>
      </c>
      <c r="M180">
        <f t="shared" si="49"/>
        <v>-20.444159655485748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0.16535833855288296</v>
      </c>
      <c r="B181">
        <f t="shared" si="41"/>
        <v>0.16535833855288296</v>
      </c>
      <c r="C181" s="9">
        <f t="shared" si="42"/>
        <v>0.81000000000000061</v>
      </c>
      <c r="D181" s="9">
        <f t="shared" ref="D181:E196" si="53">D180+$C$7*(J180+J181)/2</f>
        <v>7.5505711182743465</v>
      </c>
      <c r="E181" s="9">
        <f t="shared" si="53"/>
        <v>9.2588296388176587</v>
      </c>
      <c r="F181" s="9">
        <f t="shared" si="44"/>
        <v>26.537124693058118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20.271023101741971</v>
      </c>
      <c r="J181">
        <f t="shared" si="47"/>
        <v>3.4026568150680361</v>
      </c>
      <c r="K181">
        <f t="shared" si="47"/>
        <v>-19.98340071635025</v>
      </c>
      <c r="L181">
        <f t="shared" si="48"/>
        <v>-2.0378442839770154</v>
      </c>
      <c r="M181">
        <f t="shared" si="49"/>
        <v>-20.20598173148052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0.13143366261640121</v>
      </c>
      <c r="B182">
        <f t="shared" si="41"/>
        <v>0.13143366261640121</v>
      </c>
      <c r="C182" s="9">
        <f t="shared" si="42"/>
        <v>0.81500000000000061</v>
      </c>
      <c r="D182" s="9">
        <f t="shared" si="53"/>
        <v>7.5844957942108282</v>
      </c>
      <c r="E182" s="9">
        <f t="shared" si="53"/>
        <v>9.0579853325675828</v>
      </c>
      <c r="F182" s="9">
        <f t="shared" si="44"/>
        <v>26.567069637771084</v>
      </c>
      <c r="G182" s="10">
        <f t="shared" si="54"/>
        <v>8.6666666666666607</v>
      </c>
      <c r="H182" s="5">
        <f t="shared" si="54"/>
        <v>7.5</v>
      </c>
      <c r="I182">
        <f t="shared" si="46"/>
        <v>20.466866490584056</v>
      </c>
      <c r="J182">
        <f t="shared" si="47"/>
        <v>3.3822783722282659</v>
      </c>
      <c r="K182">
        <f t="shared" si="47"/>
        <v>-20.185460533665054</v>
      </c>
      <c r="L182">
        <f t="shared" si="48"/>
        <v>-2.0452098837898873</v>
      </c>
      <c r="M182">
        <f t="shared" si="49"/>
        <v>-19.968173379908809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9.7713139388307724E-2</v>
      </c>
      <c r="B183">
        <f t="shared" si="41"/>
        <v>9.7713139388307724E-2</v>
      </c>
      <c r="C183" s="9">
        <f t="shared" si="42"/>
        <v>0.82000000000000062</v>
      </c>
      <c r="D183" s="9">
        <f t="shared" si="53"/>
        <v>7.6182163174389217</v>
      </c>
      <c r="E183" s="9">
        <f t="shared" si="53"/>
        <v>8.8551323185619371</v>
      </c>
      <c r="F183" s="9">
        <f t="shared" si="44"/>
        <v>26.596112682208254</v>
      </c>
      <c r="G183" s="10">
        <f t="shared" si="54"/>
        <v>8.6666666666666607</v>
      </c>
      <c r="H183" s="5">
        <f t="shared" si="54"/>
        <v>7.5</v>
      </c>
      <c r="I183">
        <f t="shared" si="46"/>
        <v>20.660491309676324</v>
      </c>
      <c r="J183">
        <f t="shared" si="47"/>
        <v>3.361826273390367</v>
      </c>
      <c r="K183">
        <f t="shared" si="47"/>
        <v>-20.385142267464143</v>
      </c>
      <c r="L183">
        <f t="shared" si="48"/>
        <v>-2.0520743389796059</v>
      </c>
      <c r="M183">
        <f t="shared" si="49"/>
        <v>-19.730814677004489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6.4197480371353421E-2</v>
      </c>
      <c r="B184">
        <f t="shared" si="41"/>
        <v>6.4197480371353421E-2</v>
      </c>
      <c r="C184" s="9">
        <f t="shared" si="42"/>
        <v>0.82500000000000062</v>
      </c>
      <c r="D184" s="9">
        <f t="shared" si="53"/>
        <v>7.651731976455876</v>
      </c>
      <c r="E184" s="9">
        <f t="shared" si="53"/>
        <v>8.650294355153445</v>
      </c>
      <c r="F184" s="9">
        <f t="shared" si="44"/>
        <v>26.624266304697393</v>
      </c>
      <c r="G184" s="10">
        <f t="shared" si="54"/>
        <v>8.6666666666666607</v>
      </c>
      <c r="H184" s="5">
        <f t="shared" si="54"/>
        <v>7.5</v>
      </c>
      <c r="I184">
        <f t="shared" si="46"/>
        <v>20.851896501259102</v>
      </c>
      <c r="J184">
        <f t="shared" si="47"/>
        <v>3.3413055300005707</v>
      </c>
      <c r="K184">
        <f t="shared" si="47"/>
        <v>-20.582450414234188</v>
      </c>
      <c r="L184">
        <f t="shared" si="48"/>
        <v>-2.0584433901145869</v>
      </c>
      <c r="M184">
        <f t="shared" si="49"/>
        <v>-19.493983573147119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3.0887347240853735E-2</v>
      </c>
      <c r="B185">
        <f t="shared" si="41"/>
        <v>3.0887347240853735E-2</v>
      </c>
      <c r="C185" s="9">
        <f t="shared" si="42"/>
        <v>0.83000000000000063</v>
      </c>
      <c r="D185" s="9">
        <f t="shared" si="53"/>
        <v>7.6850421095863757</v>
      </c>
      <c r="E185" s="9">
        <f t="shared" si="53"/>
        <v>8.4434951518324457</v>
      </c>
      <c r="F185" s="9">
        <f t="shared" si="44"/>
        <v>26.651543004713695</v>
      </c>
      <c r="G185" s="10">
        <f t="shared" si="54"/>
        <v>8.6666666666666607</v>
      </c>
      <c r="H185" s="5">
        <f t="shared" si="54"/>
        <v>7.5</v>
      </c>
      <c r="I185">
        <f t="shared" si="46"/>
        <v>21.041082058616848</v>
      </c>
      <c r="J185">
        <f t="shared" si="47"/>
        <v>3.3207210960994247</v>
      </c>
      <c r="K185">
        <f t="shared" si="47"/>
        <v>-20.777390249965659</v>
      </c>
      <c r="L185">
        <f t="shared" si="48"/>
        <v>-2.0643229887798191</v>
      </c>
      <c r="M185">
        <f t="shared" si="49"/>
        <v>-19.257755877530769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2.2166475707017241E-3</v>
      </c>
      <c r="B186">
        <f t="shared" si="41"/>
        <v>2.2166475707017241E-3</v>
      </c>
      <c r="C186" s="9">
        <f t="shared" si="42"/>
        <v>0.83500000000000063</v>
      </c>
      <c r="D186" s="9">
        <f t="shared" si="53"/>
        <v>7.7181461043979311</v>
      </c>
      <c r="E186" s="9">
        <f t="shared" si="53"/>
        <v>8.2347583615389119</v>
      </c>
      <c r="F186" s="9">
        <f t="shared" si="44"/>
        <v>26.677955296276721</v>
      </c>
      <c r="G186" s="10">
        <f t="shared" si="54"/>
        <v>8.6666666666666607</v>
      </c>
      <c r="H186" s="5">
        <f t="shared" si="54"/>
        <v>7.5</v>
      </c>
      <c r="I186">
        <f t="shared" si="46"/>
        <v>21.228048987664703</v>
      </c>
      <c r="J186">
        <f t="shared" si="47"/>
        <v>3.3000778662116264</v>
      </c>
      <c r="K186">
        <f t="shared" si="47"/>
        <v>-20.969967808740968</v>
      </c>
      <c r="L186">
        <f t="shared" si="48"/>
        <v>-2.0697192844510335</v>
      </c>
      <c r="M186">
        <f t="shared" si="49"/>
        <v>-19.022205246171211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3.5113940268595378E-2</v>
      </c>
      <c r="C187" s="9">
        <f t="shared" si="42"/>
        <v>0.84000000000000064</v>
      </c>
      <c r="D187" s="9">
        <f t="shared" si="53"/>
        <v>7.7510433970958248</v>
      </c>
      <c r="E187" s="9">
        <f t="shared" si="53"/>
        <v>8.0241075731891929</v>
      </c>
      <c r="F187" s="9">
        <f t="shared" si="44"/>
        <v>26.703515701499335</v>
      </c>
      <c r="G187" s="10">
        <f t="shared" si="54"/>
        <v>8.6666666666666607</v>
      </c>
      <c r="H187" s="5">
        <f t="shared" si="54"/>
        <v>7.5</v>
      </c>
      <c r="I187">
        <f t="shared" si="46"/>
        <v>21.412799269665761</v>
      </c>
      <c r="J187">
        <f t="shared" si="47"/>
        <v>3.279380673367116</v>
      </c>
      <c r="K187">
        <f t="shared" si="47"/>
        <v>-21.160189861202682</v>
      </c>
      <c r="L187">
        <f t="shared" si="48"/>
        <v>-2.0746386116615727</v>
      </c>
      <c r="M187">
        <f t="shared" si="49"/>
        <v>-18.787403173146537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6.780401507168321E-2</v>
      </c>
      <c r="C188" s="9">
        <f t="shared" si="42"/>
        <v>0.84500000000000064</v>
      </c>
      <c r="D188" s="9">
        <f t="shared" si="53"/>
        <v>7.7837334718989126</v>
      </c>
      <c r="E188" s="9">
        <f t="shared" si="53"/>
        <v>7.8115663044185091</v>
      </c>
      <c r="F188" s="9">
        <f t="shared" si="44"/>
        <v>26.728236744291518</v>
      </c>
      <c r="G188" s="10">
        <f t="shared" si="54"/>
        <v>8.6666666666666607</v>
      </c>
      <c r="H188" s="5">
        <f t="shared" si="54"/>
        <v>7.5</v>
      </c>
      <c r="I188">
        <f t="shared" si="46"/>
        <v>21.595335825007286</v>
      </c>
      <c r="J188">
        <f t="shared" si="47"/>
        <v>3.2586342872505001</v>
      </c>
      <c r="K188">
        <f t="shared" si="47"/>
        <v>-21.348063892934146</v>
      </c>
      <c r="L188">
        <f t="shared" si="48"/>
        <v>-2.0790874774626227</v>
      </c>
      <c r="M188">
        <f t="shared" si="49"/>
        <v>-18.553418984963443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0.10028640357031549</v>
      </c>
      <c r="C189" s="9">
        <f t="shared" si="42"/>
        <v>0.85000000000000064</v>
      </c>
      <c r="D189" s="9">
        <f t="shared" si="53"/>
        <v>7.8162158603975449</v>
      </c>
      <c r="E189" s="9">
        <f t="shared" si="53"/>
        <v>7.597157994539919</v>
      </c>
      <c r="F189" s="9">
        <f t="shared" si="44"/>
        <v>26.752130944221857</v>
      </c>
      <c r="G189" s="10">
        <f t="shared" si="54"/>
        <v>8.6666666666666607</v>
      </c>
      <c r="H189" s="5">
        <f t="shared" si="54"/>
        <v>7.5</v>
      </c>
      <c r="I189">
        <f t="shared" si="46"/>
        <v>21.775662477972574</v>
      </c>
      <c r="J189">
        <f t="shared" si="47"/>
        <v>3.2378434124758737</v>
      </c>
      <c r="K189">
        <f t="shared" si="47"/>
        <v>-21.533598082783779</v>
      </c>
      <c r="L189">
        <f t="shared" si="48"/>
        <v>-2.0830725491777762</v>
      </c>
      <c r="M189">
        <f t="shared" si="49"/>
        <v>-18.32031983793987</v>
      </c>
      <c r="S189">
        <f t="shared" si="38"/>
        <v>1</v>
      </c>
      <c r="T189" t="b">
        <f t="shared" si="39"/>
        <v>0</v>
      </c>
      <c r="U189" t="b">
        <f t="shared" si="40"/>
        <v>1</v>
      </c>
    </row>
    <row r="190" spans="1:21" x14ac:dyDescent="0.2">
      <c r="A190">
        <f t="shared" si="50"/>
        <v>100</v>
      </c>
      <c r="B190">
        <f t="shared" si="41"/>
        <v>0.13256068406761568</v>
      </c>
      <c r="C190" s="9">
        <f t="shared" si="42"/>
        <v>0.85500000000000065</v>
      </c>
      <c r="D190" s="9">
        <f t="shared" si="53"/>
        <v>7.8484901408948451</v>
      </c>
      <c r="E190" s="9">
        <f t="shared" si="53"/>
        <v>7.3809059977201841</v>
      </c>
      <c r="F190" s="9">
        <f t="shared" si="44"/>
        <v>26.775210810538816</v>
      </c>
      <c r="G190" s="10">
        <f t="shared" si="54"/>
        <v>8.6666666666666607</v>
      </c>
      <c r="H190" s="5">
        <f t="shared" si="54"/>
        <v>7.5</v>
      </c>
      <c r="I190">
        <f t="shared" si="46"/>
        <v>21.953783922452807</v>
      </c>
      <c r="J190">
        <f t="shared" si="47"/>
        <v>3.2170126869840958</v>
      </c>
      <c r="K190">
        <f t="shared" si="47"/>
        <v>-21.716801281163178</v>
      </c>
      <c r="L190">
        <f t="shared" si="48"/>
        <v>-2.0866006424531096</v>
      </c>
      <c r="M190">
        <f t="shared" si="49"/>
        <v>-18.088170718492528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0.16462648090533438</v>
      </c>
      <c r="C191" s="9">
        <f t="shared" si="42"/>
        <v>0.86000000000000065</v>
      </c>
      <c r="D191" s="9">
        <f t="shared" si="53"/>
        <v>7.8805559377325638</v>
      </c>
      <c r="E191" s="9">
        <f t="shared" si="53"/>
        <v>7.1628335763726279</v>
      </c>
      <c r="F191" s="9">
        <f t="shared" si="44"/>
        <v>26.797488836353804</v>
      </c>
      <c r="G191" s="10">
        <f t="shared" si="54"/>
        <v>8.6666666666666607</v>
      </c>
      <c r="H191" s="5">
        <f t="shared" si="54"/>
        <v>7.5</v>
      </c>
      <c r="I191">
        <f t="shared" si="46"/>
        <v>22.129705688549993</v>
      </c>
      <c r="J191">
        <f t="shared" si="47"/>
        <v>3.1961466805595649</v>
      </c>
      <c r="K191">
        <f t="shared" si="47"/>
        <v>-21.897682988348105</v>
      </c>
      <c r="L191">
        <f t="shared" si="48"/>
        <v>-2.0896787096040623</v>
      </c>
      <c r="M191">
        <f t="shared" si="49"/>
        <v>-17.857034446216709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0.19648346377544978</v>
      </c>
      <c r="C192" s="9">
        <f t="shared" si="42"/>
        <v>0.86500000000000066</v>
      </c>
      <c r="D192" s="9">
        <f t="shared" si="53"/>
        <v>7.9124129206026792</v>
      </c>
      <c r="E192" s="9">
        <f t="shared" si="53"/>
        <v>6.9429638947668355</v>
      </c>
      <c r="F192" s="9">
        <f t="shared" si="44"/>
        <v>26.818977492987518</v>
      </c>
      <c r="G192" s="10">
        <f t="shared" si="54"/>
        <v>8.6666666666666607</v>
      </c>
      <c r="H192" s="5">
        <f t="shared" si="54"/>
        <v>7.5</v>
      </c>
      <c r="I192">
        <f t="shared" si="46"/>
        <v>22.303434110027915</v>
      </c>
      <c r="J192">
        <f t="shared" si="47"/>
        <v>3.175249893463524</v>
      </c>
      <c r="K192">
        <f t="shared" si="47"/>
        <v>-22.076253332810271</v>
      </c>
      <c r="L192">
        <f t="shared" si="48"/>
        <v>-2.0923138282604241</v>
      </c>
      <c r="M192">
        <f t="shared" si="49"/>
        <v>-17.626971679644647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0.22813134701867188</v>
      </c>
      <c r="C193" s="9">
        <f t="shared" si="42"/>
        <v>0.87000000000000066</v>
      </c>
      <c r="D193" s="9">
        <f t="shared" si="53"/>
        <v>7.9440608038459013</v>
      </c>
      <c r="E193" s="9">
        <f t="shared" si="53"/>
        <v>6.7213200128547506</v>
      </c>
      <c r="F193" s="9">
        <f t="shared" si="44"/>
        <v>26.839689224480907</v>
      </c>
      <c r="G193" s="10">
        <f t="shared" si="54"/>
        <v>8.6666666666666607</v>
      </c>
      <c r="H193" s="5">
        <f t="shared" si="54"/>
        <v>7.5</v>
      </c>
      <c r="I193">
        <f t="shared" si="46"/>
        <v>22.474976292573224</v>
      </c>
      <c r="J193">
        <f t="shared" si="47"/>
        <v>3.1543267551809198</v>
      </c>
      <c r="K193">
        <f t="shared" si="47"/>
        <v>-22.252523049606719</v>
      </c>
      <c r="L193">
        <f t="shared" si="48"/>
        <v>-2.0945131903106686</v>
      </c>
      <c r="M193">
        <f t="shared" si="49"/>
        <v>-17.398040924568008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0.25956988891096522</v>
      </c>
      <c r="C194" s="9">
        <f t="shared" si="42"/>
        <v>0.87500000000000067</v>
      </c>
      <c r="D194" s="9">
        <f t="shared" si="53"/>
        <v>7.9754993457381946</v>
      </c>
      <c r="E194" s="9">
        <f t="shared" si="53"/>
        <v>6.4979248803124552</v>
      </c>
      <c r="F194" s="9">
        <f t="shared" si="44"/>
        <v>26.859636442271686</v>
      </c>
      <c r="G194" s="10">
        <f t="shared" si="54"/>
        <v>8.6666666666666607</v>
      </c>
      <c r="H194" s="5">
        <f t="shared" si="54"/>
        <v>7.5</v>
      </c>
      <c r="I194">
        <f t="shared" si="46"/>
        <v>22.644340082833363</v>
      </c>
      <c r="J194">
        <f t="shared" si="47"/>
        <v>3.1333816232778129</v>
      </c>
      <c r="K194">
        <f t="shared" si="47"/>
        <v>-22.426503458852398</v>
      </c>
      <c r="L194">
        <f t="shared" si="48"/>
        <v>-2.0962840911467473</v>
      </c>
      <c r="M194">
        <f t="shared" si="49"/>
        <v>-17.170298544809725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0.29079889093918609</v>
      </c>
      <c r="C195" s="9">
        <f t="shared" si="42"/>
        <v>0.88000000000000067</v>
      </c>
      <c r="D195" s="9">
        <f t="shared" si="53"/>
        <v>8.0067283477664155</v>
      </c>
      <c r="E195" s="9">
        <f t="shared" si="53"/>
        <v>6.2728013307966908</v>
      </c>
      <c r="F195" s="9">
        <f t="shared" si="44"/>
        <v>26.878831520036954</v>
      </c>
      <c r="G195" s="10">
        <f t="shared" si="54"/>
        <v>8.6666666666666607</v>
      </c>
      <c r="H195" s="5">
        <f t="shared" si="54"/>
        <v>7.5</v>
      </c>
      <c r="I195">
        <f t="shared" si="46"/>
        <v>22.811534038202062</v>
      </c>
      <c r="J195">
        <f t="shared" si="47"/>
        <v>3.1124187823663454</v>
      </c>
      <c r="K195">
        <f t="shared" si="47"/>
        <v>-22.598206444300494</v>
      </c>
      <c r="L195">
        <f t="shared" si="48"/>
        <v>-2.0976339192102875</v>
      </c>
      <c r="M195">
        <f t="shared" si="49"/>
        <v>-16.943798775330194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0.32181819706688941</v>
      </c>
      <c r="C196" s="9">
        <f t="shared" si="42"/>
        <v>0.88500000000000068</v>
      </c>
      <c r="D196" s="9">
        <f t="shared" si="53"/>
        <v>8.0377476538941188</v>
      </c>
      <c r="E196" s="9">
        <f t="shared" si="53"/>
        <v>6.0459720764149196</v>
      </c>
      <c r="F196" s="9">
        <f t="shared" si="44"/>
        <v>26.897286788702399</v>
      </c>
      <c r="G196" s="10">
        <f t="shared" si="54"/>
        <v>8.6666666666666607</v>
      </c>
      <c r="H196" s="5">
        <f t="shared" si="54"/>
        <v>7.5</v>
      </c>
      <c r="I196">
        <f t="shared" si="46"/>
        <v>22.976567397326551</v>
      </c>
      <c r="J196">
        <f t="shared" si="47"/>
        <v>3.0914424431742424</v>
      </c>
      <c r="K196">
        <f t="shared" si="47"/>
        <v>-22.767644432053796</v>
      </c>
      <c r="L196">
        <f t="shared" si="48"/>
        <v>-2.0985701458409167</v>
      </c>
      <c r="M196">
        <f t="shared" si="49"/>
        <v>-16.718593737553121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0.352627692991339</v>
      </c>
      <c r="C197" s="9">
        <f t="shared" si="42"/>
        <v>0.89000000000000068</v>
      </c>
      <c r="D197" s="9">
        <f t="shared" ref="D197:E212" si="55">D196+$C$7*(J196+J197)/2</f>
        <v>8.0685571498185684</v>
      </c>
      <c r="E197" s="9">
        <f t="shared" si="55"/>
        <v>5.8174597024075041</v>
      </c>
      <c r="F197" s="9">
        <f t="shared" si="44"/>
        <v>26.91501453161818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23.139450051313798</v>
      </c>
      <c r="J197">
        <f t="shared" si="47"/>
        <v>3.0704567417158333</v>
      </c>
      <c r="K197">
        <f t="shared" si="47"/>
        <v>-22.934830369429328</v>
      </c>
      <c r="L197">
        <f t="shared" si="48"/>
        <v>-2.0991003154271652</v>
      </c>
      <c r="M197">
        <f t="shared" si="49"/>
        <v>-16.494733456796844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0.38322730539272598</v>
      </c>
      <c r="C198" s="9">
        <f t="shared" si="42"/>
        <v>0.89500000000000068</v>
      </c>
      <c r="D198" s="9">
        <f t="shared" si="55"/>
        <v>8.0991567622199554</v>
      </c>
      <c r="E198" s="9">
        <f t="shared" si="55"/>
        <v>5.5872866620403707</v>
      </c>
      <c r="F198" s="9">
        <f t="shared" si="44"/>
        <v>26.932026979901188</v>
      </c>
      <c r="G198" s="10">
        <f t="shared" si="56"/>
        <v>8.6666666666666607</v>
      </c>
      <c r="H198" s="5">
        <f t="shared" si="56"/>
        <v>7.5</v>
      </c>
      <c r="I198">
        <f t="shared" si="46"/>
        <v>23.300192515615649</v>
      </c>
      <c r="J198">
        <f t="shared" si="47"/>
        <v>3.0494657385615618</v>
      </c>
      <c r="K198">
        <f t="shared" si="47"/>
        <v>-23.099777703997297</v>
      </c>
      <c r="L198">
        <f t="shared" si="48"/>
        <v>-2.0992320358601351</v>
      </c>
      <c r="M198">
        <f t="shared" si="49"/>
        <v>-16.272265881697535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0.41361700117654898</v>
      </c>
      <c r="C199" s="9">
        <f t="shared" si="42"/>
        <v>0.90000000000000069</v>
      </c>
      <c r="D199" s="9">
        <f t="shared" si="55"/>
        <v>8.1295464580037784</v>
      </c>
      <c r="E199" s="9">
        <f t="shared" si="55"/>
        <v>5.3554752717063128</v>
      </c>
      <c r="F199" s="9">
        <f t="shared" si="44"/>
        <v>26.948336307943499</v>
      </c>
      <c r="G199" s="10">
        <f t="shared" si="56"/>
        <v>8.6666666666666607</v>
      </c>
      <c r="H199" s="5">
        <f t="shared" si="56"/>
        <v>7.5</v>
      </c>
      <c r="I199">
        <f t="shared" si="46"/>
        <v>23.458805902575179</v>
      </c>
      <c r="J199">
        <f t="shared" si="47"/>
        <v>3.0284734182029602</v>
      </c>
      <c r="K199">
        <f t="shared" si="47"/>
        <v>-23.262500362814272</v>
      </c>
      <c r="L199">
        <f t="shared" si="48"/>
        <v>-2.0989729692897994</v>
      </c>
      <c r="M199">
        <f t="shared" si="49"/>
        <v>-16.051236905511768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0.44379678671011469</v>
      </c>
      <c r="C200" s="9">
        <f t="shared" si="42"/>
        <v>0.90500000000000069</v>
      </c>
      <c r="D200" s="9">
        <f t="shared" si="55"/>
        <v>8.1597262435373441</v>
      </c>
      <c r="E200" s="9">
        <f t="shared" si="55"/>
        <v>5.1220477062328946</v>
      </c>
      <c r="F200" s="9">
        <f t="shared" si="44"/>
        <v>26.963954629086167</v>
      </c>
      <c r="G200" s="10">
        <f t="shared" si="56"/>
        <v>8.6666666666666607</v>
      </c>
      <c r="H200" s="5">
        <f t="shared" si="56"/>
        <v>7.5</v>
      </c>
      <c r="I200">
        <f t="shared" si="46"/>
        <v>23.615301894618447</v>
      </c>
      <c r="J200">
        <f t="shared" si="47"/>
        <v>3.0074836885100624</v>
      </c>
      <c r="K200">
        <f t="shared" si="47"/>
        <v>-23.423012731869388</v>
      </c>
      <c r="L200">
        <f t="shared" si="48"/>
        <v>-2.0983308231834852</v>
      </c>
      <c r="M200">
        <f t="shared" si="49"/>
        <v>-15.831690389187191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0.47376670705405566</v>
      </c>
      <c r="C201" s="9">
        <f t="shared" si="42"/>
        <v>0.9100000000000007</v>
      </c>
      <c r="D201" s="9">
        <f t="shared" si="55"/>
        <v>8.1896961638812851</v>
      </c>
      <c r="E201" s="9">
        <f t="shared" si="55"/>
        <v>4.8870259943947412</v>
      </c>
      <c r="F201" s="9">
        <f t="shared" si="44"/>
        <v>26.978893991457674</v>
      </c>
      <c r="G201" s="10">
        <f t="shared" si="56"/>
        <v>8.6666666666666607</v>
      </c>
      <c r="H201" s="5">
        <f t="shared" si="56"/>
        <v>7.5</v>
      </c>
      <c r="I201">
        <f t="shared" si="46"/>
        <v>23.769692718077664</v>
      </c>
      <c r="J201">
        <f t="shared" si="47"/>
        <v>2.9865003802782275</v>
      </c>
      <c r="K201">
        <f t="shared" si="47"/>
        <v>-23.581329635761261</v>
      </c>
      <c r="L201">
        <f t="shared" si="48"/>
        <v>-2.0973133416857506</v>
      </c>
      <c r="M201">
        <f t="shared" si="49"/>
        <v>-15.613668186091395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0.50352684518975366</v>
      </c>
      <c r="C202" s="9">
        <f t="shared" si="42"/>
        <v>0.9150000000000007</v>
      </c>
      <c r="D202" s="9">
        <f t="shared" si="55"/>
        <v>8.2194563020169831</v>
      </c>
      <c r="E202" s="9">
        <f t="shared" si="55"/>
        <v>4.6504320146278237</v>
      </c>
      <c r="F202" s="9">
        <f t="shared" si="44"/>
        <v>26.993166373975804</v>
      </c>
      <c r="G202" s="10">
        <f t="shared" si="56"/>
        <v>8.6666666666666607</v>
      </c>
      <c r="H202" s="5">
        <f t="shared" si="56"/>
        <v>7.5</v>
      </c>
      <c r="I202">
        <f t="shared" si="46"/>
        <v>23.921991117633258</v>
      </c>
      <c r="J202">
        <f t="shared" si="47"/>
        <v>2.9655272468613698</v>
      </c>
      <c r="K202">
        <f t="shared" si="47"/>
        <v>-23.737466317622175</v>
      </c>
      <c r="L202">
        <f t="shared" si="48"/>
        <v>-2.0959282972785389</v>
      </c>
      <c r="M202">
        <f t="shared" si="49"/>
        <v>-15.397210168290762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0.53307732124350338</v>
      </c>
      <c r="C203" s="9">
        <f t="shared" si="42"/>
        <v>0.92000000000000071</v>
      </c>
      <c r="D203" s="9">
        <f t="shared" si="55"/>
        <v>8.2490067780707328</v>
      </c>
      <c r="E203" s="9">
        <f t="shared" si="55"/>
        <v>4.4122874909431875</v>
      </c>
      <c r="F203" s="9">
        <f t="shared" si="44"/>
        <v>27.006783682511898</v>
      </c>
      <c r="G203" s="10">
        <f t="shared" si="56"/>
        <v>8.6666666666666607</v>
      </c>
      <c r="H203" s="5">
        <f t="shared" si="56"/>
        <v>7.5</v>
      </c>
      <c r="I203">
        <f t="shared" si="46"/>
        <v>24.072210331363546</v>
      </c>
      <c r="J203">
        <f t="shared" si="47"/>
        <v>2.9445679638885842</v>
      </c>
      <c r="K203">
        <f t="shared" si="47"/>
        <v>-23.891438419305082</v>
      </c>
      <c r="L203">
        <f t="shared" si="48"/>
        <v>-2.094183482740136</v>
      </c>
      <c r="M203">
        <f t="shared" si="49"/>
        <v>-15.182354254272887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0.56241829170825142</v>
      </c>
      <c r="C204" s="9">
        <f t="shared" si="42"/>
        <v>0.92500000000000071</v>
      </c>
      <c r="D204" s="9">
        <f t="shared" si="55"/>
        <v>8.2783477485354808</v>
      </c>
      <c r="E204" s="9">
        <f t="shared" si="55"/>
        <v>4.1726139890374228</v>
      </c>
      <c r="F204" s="9">
        <f t="shared" si="44"/>
        <v>27.019757746215799</v>
      </c>
      <c r="G204" s="10">
        <f t="shared" si="56"/>
        <v>8.6666666666666607</v>
      </c>
      <c r="H204" s="5">
        <f t="shared" si="56"/>
        <v>7.5</v>
      </c>
      <c r="I204">
        <f t="shared" si="46"/>
        <v>24.22036406639188</v>
      </c>
      <c r="J204">
        <f t="shared" si="47"/>
        <v>2.9236261290611827</v>
      </c>
      <c r="K204">
        <f t="shared" si="47"/>
        <v>-24.043261961847811</v>
      </c>
      <c r="L204">
        <f t="shared" si="48"/>
        <v>-2.0920867034011295</v>
      </c>
      <c r="M204">
        <f t="shared" si="49"/>
        <v>-14.969136438008171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0.59154994866369393</v>
      </c>
      <c r="C205" s="9">
        <f t="shared" si="42"/>
        <v>0.93000000000000071</v>
      </c>
      <c r="D205" s="9">
        <f t="shared" si="55"/>
        <v>8.3074794054909233</v>
      </c>
      <c r="E205" s="9">
        <f t="shared" si="55"/>
        <v>3.9314329125970442</v>
      </c>
      <c r="F205" s="9">
        <f t="shared" si="44"/>
        <v>27.032100314000044</v>
      </c>
      <c r="G205" s="10">
        <f t="shared" si="56"/>
        <v>8.6666666666666607</v>
      </c>
      <c r="H205" s="5">
        <f t="shared" si="56"/>
        <v>7.5</v>
      </c>
      <c r="I205">
        <f t="shared" si="46"/>
        <v>24.366466475121943</v>
      </c>
      <c r="J205">
        <f t="shared" si="47"/>
        <v>2.9027052620271716</v>
      </c>
      <c r="K205">
        <f t="shared" si="47"/>
        <v>-24.192953326227894</v>
      </c>
      <c r="L205">
        <f t="shared" si="48"/>
        <v>-2.0896457696952253</v>
      </c>
      <c r="M205">
        <f t="shared" si="49"/>
        <v>-14.757590819248353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0.62047251899548073</v>
      </c>
      <c r="C206" s="9">
        <f t="shared" si="42"/>
        <v>0.93500000000000072</v>
      </c>
      <c r="D206" s="9">
        <f t="shared" si="55"/>
        <v>8.3364019758227101</v>
      </c>
      <c r="E206" s="9">
        <f t="shared" si="55"/>
        <v>3.6887654997938029</v>
      </c>
      <c r="F206" s="9">
        <f t="shared" si="44"/>
        <v>27.043823051181452</v>
      </c>
      <c r="G206" s="10">
        <f t="shared" si="56"/>
        <v>8.6666666666666607</v>
      </c>
      <c r="H206" s="5">
        <f t="shared" si="56"/>
        <v>7.5</v>
      </c>
      <c r="I206">
        <f t="shared" si="46"/>
        <v>24.510532132052706</v>
      </c>
      <c r="J206">
        <f t="shared" si="47"/>
        <v>2.8818088043302192</v>
      </c>
      <c r="K206">
        <f t="shared" si="47"/>
        <v>-24.340529234420377</v>
      </c>
      <c r="L206">
        <f t="shared" si="48"/>
        <v>-2.0868684900024386</v>
      </c>
      <c r="M206">
        <f t="shared" si="49"/>
        <v>-14.547749634962063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0.64918626361428267</v>
      </c>
      <c r="C207" s="9">
        <f t="shared" si="42"/>
        <v>0.94000000000000072</v>
      </c>
      <c r="D207" s="9">
        <f t="shared" si="55"/>
        <v>8.3651157204415121</v>
      </c>
      <c r="E207" s="9">
        <f t="shared" si="55"/>
        <v>3.4446328199678509</v>
      </c>
      <c r="F207" s="9">
        <f t="shared" si="44"/>
        <v>27.054937536278235</v>
      </c>
      <c r="G207" s="10">
        <f t="shared" si="56"/>
        <v>8.6666666666666607</v>
      </c>
      <c r="H207" s="5">
        <f t="shared" si="56"/>
        <v>7.5</v>
      </c>
      <c r="I207">
        <f t="shared" si="46"/>
        <v>24.65257601116522</v>
      </c>
      <c r="J207">
        <f t="shared" si="47"/>
        <v>2.8609401194301949</v>
      </c>
      <c r="K207">
        <f t="shared" si="47"/>
        <v>-24.486006730769997</v>
      </c>
      <c r="L207">
        <f t="shared" si="48"/>
        <v>-2.083762663781882</v>
      </c>
      <c r="M207">
        <f t="shared" si="49"/>
        <v>-14.339643291809793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0.67769147667539542</v>
      </c>
      <c r="C208" s="9">
        <f t="shared" si="42"/>
        <v>0.94500000000000073</v>
      </c>
      <c r="D208" s="9">
        <f t="shared" si="55"/>
        <v>8.3936209335026248</v>
      </c>
      <c r="E208" s="9">
        <f t="shared" si="55"/>
        <v>3.1990557704955602</v>
      </c>
      <c r="F208" s="9">
        <f t="shared" si="44"/>
        <v>27.065455257960419</v>
      </c>
      <c r="G208" s="10">
        <f t="shared" si="56"/>
        <v>8.6666666666666607</v>
      </c>
      <c r="H208" s="5">
        <f t="shared" si="56"/>
        <v>7.5</v>
      </c>
      <c r="I208">
        <f t="shared" si="46"/>
        <v>24.792613463873764</v>
      </c>
      <c r="J208">
        <f t="shared" si="47"/>
        <v>2.8401024927923761</v>
      </c>
      <c r="K208">
        <f t="shared" si="47"/>
        <v>-24.629403163688096</v>
      </c>
      <c r="L208">
        <f t="shared" si="48"/>
        <v>-2.0803360749910178</v>
      </c>
      <c r="M208">
        <f t="shared" si="49"/>
        <v>-14.133300399563456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0.70598848479956899</v>
      </c>
      <c r="C209" s="9">
        <f t="shared" si="42"/>
        <v>0.95000000000000073</v>
      </c>
      <c r="D209" s="9">
        <f t="shared" si="55"/>
        <v>8.4219179416267984</v>
      </c>
      <c r="E209" s="9">
        <f t="shared" si="55"/>
        <v>2.952055073838701</v>
      </c>
      <c r="F209" s="9">
        <f t="shared" si="44"/>
        <v>27.075387612151555</v>
      </c>
      <c r="G209" s="10">
        <f t="shared" si="56"/>
        <v>8.6666666666666607</v>
      </c>
      <c r="H209" s="5">
        <f t="shared" si="56"/>
        <v>7.5</v>
      </c>
      <c r="I209">
        <f t="shared" si="46"/>
        <v>24.930660197534486</v>
      </c>
      <c r="J209">
        <f t="shared" si="47"/>
        <v>2.8192991320424658</v>
      </c>
      <c r="K209">
        <f t="shared" si="47"/>
        <v>-24.770736167683729</v>
      </c>
      <c r="L209">
        <f t="shared" si="48"/>
        <v>-2.0765964857879879</v>
      </c>
      <c r="M209">
        <f t="shared" si="49"/>
        <v>-13.928747805378091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0.73407764629570416</v>
      </c>
      <c r="C210" s="9">
        <f t="shared" si="42"/>
        <v>0.95500000000000074</v>
      </c>
      <c r="D210" s="9">
        <f t="shared" si="55"/>
        <v>8.4500071031229336</v>
      </c>
      <c r="E210" s="9">
        <f t="shared" si="55"/>
        <v>2.7036512747715946</v>
      </c>
      <c r="F210" s="9">
        <f t="shared" si="44"/>
        <v>27.084745899279316</v>
      </c>
      <c r="G210" s="10">
        <f t="shared" si="56"/>
        <v>8.6666666666666607</v>
      </c>
      <c r="H210" s="5">
        <f t="shared" si="56"/>
        <v>7.5</v>
      </c>
      <c r="I210">
        <f t="shared" si="46"/>
        <v>25.066732254504856</v>
      </c>
      <c r="J210">
        <f t="shared" si="47"/>
        <v>2.7985331671845861</v>
      </c>
      <c r="K210">
        <f t="shared" si="47"/>
        <v>-24.91002364573751</v>
      </c>
      <c r="L210">
        <f t="shared" si="48"/>
        <v>-2.0725516305133214</v>
      </c>
      <c r="M210">
        <f t="shared" si="49"/>
        <v>-13.726010628826174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0.76195935038602514</v>
      </c>
      <c r="C211" s="9">
        <f t="shared" si="42"/>
        <v>0.96000000000000074</v>
      </c>
      <c r="D211" s="9">
        <f t="shared" si="55"/>
        <v>8.4778888072132546</v>
      </c>
      <c r="E211" s="9">
        <f t="shared" si="55"/>
        <v>2.4538647377827782</v>
      </c>
      <c r="F211" s="9">
        <f t="shared" si="44"/>
        <v>27.093541321672454</v>
      </c>
      <c r="G211" s="10">
        <f t="shared" si="56"/>
        <v>8.6666666666666607</v>
      </c>
      <c r="H211" s="5">
        <f t="shared" si="56"/>
        <v>7.5</v>
      </c>
      <c r="I211">
        <f t="shared" si="46"/>
        <v>25.200845991747553</v>
      </c>
      <c r="J211">
        <f t="shared" si="47"/>
        <v>2.7778076508794527</v>
      </c>
      <c r="K211">
        <f t="shared" si="47"/>
        <v>-25.047283752025773</v>
      </c>
      <c r="L211">
        <f t="shared" si="48"/>
        <v>-2.0682092099470535</v>
      </c>
      <c r="M211">
        <f t="shared" si="49"/>
        <v>-13.525112297607762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0.78963401643432185</v>
      </c>
      <c r="C212" s="9">
        <f t="shared" si="42"/>
        <v>0.96500000000000075</v>
      </c>
      <c r="D212" s="9">
        <f t="shared" si="55"/>
        <v>8.5055634732615513</v>
      </c>
      <c r="E212" s="9">
        <f t="shared" si="55"/>
        <v>2.2027156446476401</v>
      </c>
      <c r="F212" s="9">
        <f t="shared" si="44"/>
        <v>27.10178498110184</v>
      </c>
      <c r="G212" s="10">
        <f t="shared" si="56"/>
        <v>8.6666666666666607</v>
      </c>
      <c r="H212" s="5">
        <f t="shared" si="56"/>
        <v>7.5</v>
      </c>
      <c r="I212">
        <f t="shared" si="46"/>
        <v>25.33301806097257</v>
      </c>
      <c r="J212">
        <f t="shared" si="47"/>
        <v>2.7571255587799821</v>
      </c>
      <c r="K212">
        <f t="shared" si="47"/>
        <v>-25.182534875001853</v>
      </c>
      <c r="L212">
        <f t="shared" si="48"/>
        <v>-2.0635768858370467</v>
      </c>
      <c r="M212">
        <f t="shared" si="49"/>
        <v>-13.326074583852485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0.81710209317783011</v>
      </c>
      <c r="C213" s="9">
        <f t="shared" ref="C213:C276" si="61">C212+_dt</f>
        <v>0.97000000000000075</v>
      </c>
      <c r="D213" s="9">
        <f t="shared" ref="D213:E228" si="62">D212+$C$7*(J212+J213)/2</f>
        <v>8.5330315500050595</v>
      </c>
      <c r="E213" s="9">
        <f t="shared" si="62"/>
        <v>1.950223992168429</v>
      </c>
      <c r="F213" s="9">
        <f t="shared" ref="F213:F276" si="63">$O$1*D213^2+$O$2*D213+$O$3</f>
        <v>27.109487876462637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25.463265389311442</v>
      </c>
      <c r="J213">
        <f t="shared" ref="J213:K276" si="66">J212+L212*$C$7</f>
        <v>2.7364897899216118</v>
      </c>
      <c r="K213">
        <f t="shared" si="66"/>
        <v>-25.315795620840376</v>
      </c>
      <c r="L213">
        <f t="shared" ref="L213:L276" si="67">-$C$15*I213*J213</f>
        <v>-2.0586622756940431</v>
      </c>
      <c r="M213">
        <f t="shared" ref="M213:M276" si="68">-$C$6-$C$15*I213*K213</f>
        <v>-13.128917640932457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0.84436405796326142</v>
      </c>
      <c r="C214" s="9">
        <f t="shared" si="61"/>
        <v>0.97500000000000075</v>
      </c>
      <c r="D214" s="9">
        <f t="shared" si="62"/>
        <v>8.5602935147904908</v>
      </c>
      <c r="E214" s="9">
        <f t="shared" si="62"/>
        <v>1.6964095900779785</v>
      </c>
      <c r="F214" s="9">
        <f t="shared" si="63"/>
        <v>27.116660901595196</v>
      </c>
      <c r="G214" s="10">
        <f t="shared" si="64"/>
        <v>8.6666666666666607</v>
      </c>
      <c r="H214" s="5">
        <f t="shared" si="64"/>
        <v>7.5</v>
      </c>
      <c r="I214">
        <f t="shared" si="65"/>
        <v>25.59160516051762</v>
      </c>
      <c r="J214">
        <f t="shared" si="66"/>
        <v>2.7159031671646714</v>
      </c>
      <c r="K214">
        <f t="shared" si="66"/>
        <v>-25.447084797249701</v>
      </c>
      <c r="L214">
        <f t="shared" si="67"/>
        <v>-2.0534729478487805</v>
      </c>
      <c r="M214">
        <f t="shared" si="68"/>
        <v>-12.933660040707963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0.87142041598751518</v>
      </c>
      <c r="C215" s="9">
        <f t="shared" si="61"/>
        <v>0.98000000000000076</v>
      </c>
      <c r="D215" s="9">
        <f t="shared" si="62"/>
        <v>8.5873498728147446</v>
      </c>
      <c r="E215" s="9">
        <f t="shared" si="62"/>
        <v>1.4412920591034462</v>
      </c>
      <c r="F215" s="9">
        <f t="shared" si="63"/>
        <v>27.123314843241694</v>
      </c>
      <c r="G215" s="10">
        <f t="shared" si="64"/>
        <v>8.6666666666666607</v>
      </c>
      <c r="H215" s="5">
        <f t="shared" si="64"/>
        <v>7.5</v>
      </c>
      <c r="I215">
        <f t="shared" si="65"/>
        <v>25.718054796686907</v>
      </c>
      <c r="J215">
        <f t="shared" si="66"/>
        <v>2.6953684376861835</v>
      </c>
      <c r="K215">
        <f t="shared" si="66"/>
        <v>-25.57642139765678</v>
      </c>
      <c r="L215">
        <f t="shared" si="67"/>
        <v>-2.0480164167662736</v>
      </c>
      <c r="M215">
        <f t="shared" si="68"/>
        <v>-12.740318811130972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0.89827169954353892</v>
      </c>
      <c r="C216" s="9">
        <f t="shared" si="61"/>
        <v>0.98500000000000076</v>
      </c>
      <c r="D216" s="9">
        <f t="shared" si="62"/>
        <v>8.6142011563707683</v>
      </c>
      <c r="E216" s="9">
        <f t="shared" si="62"/>
        <v>1.1848908291863218</v>
      </c>
      <c r="F216" s="9">
        <f t="shared" si="63"/>
        <v>27.129460379135846</v>
      </c>
      <c r="G216" s="10">
        <f t="shared" si="64"/>
        <v>8.6666666666666607</v>
      </c>
      <c r="H216" s="5">
        <f t="shared" si="64"/>
        <v>7.5</v>
      </c>
      <c r="I216">
        <f t="shared" si="65"/>
        <v>25.842631940492108</v>
      </c>
      <c r="J216">
        <f t="shared" si="66"/>
        <v>2.6748882735185209</v>
      </c>
      <c r="K216">
        <f t="shared" si="66"/>
        <v>-25.703824585768089</v>
      </c>
      <c r="L216">
        <f t="shared" si="67"/>
        <v>-2.0423001386121942</v>
      </c>
      <c r="M216">
        <f t="shared" si="68"/>
        <v>-12.548909474134259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0.92491846727179272</v>
      </c>
      <c r="C217" s="9">
        <f t="shared" si="61"/>
        <v>0.99000000000000077</v>
      </c>
      <c r="D217" s="9">
        <f t="shared" si="62"/>
        <v>8.6408479240990221</v>
      </c>
      <c r="E217" s="9">
        <f t="shared" si="62"/>
        <v>0.92722513785493421</v>
      </c>
      <c r="F217" s="9">
        <f t="shared" si="63"/>
        <v>27.135108076222561</v>
      </c>
      <c r="G217" s="10">
        <f t="shared" si="64"/>
        <v>8.6666666666666607</v>
      </c>
      <c r="H217" s="5">
        <f t="shared" si="64"/>
        <v>7.5</v>
      </c>
      <c r="I217">
        <f t="shared" si="65"/>
        <v>25.965354437925718</v>
      </c>
      <c r="J217">
        <f t="shared" si="66"/>
        <v>2.6544652721323989</v>
      </c>
      <c r="K217">
        <f t="shared" si="66"/>
        <v>-25.829313680509433</v>
      </c>
      <c r="L217">
        <f t="shared" si="67"/>
        <v>-2.0363315070660937</v>
      </c>
      <c r="M217">
        <f t="shared" si="68"/>
        <v>-12.35944608373719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0.95136130341776415</v>
      </c>
      <c r="C218" s="9">
        <f t="shared" si="61"/>
        <v>0.99500000000000077</v>
      </c>
      <c r="D218" s="9">
        <f t="shared" si="62"/>
        <v>8.6672907602449936</v>
      </c>
      <c r="E218" s="9">
        <f t="shared" si="62"/>
        <v>0.66831402874565304</v>
      </c>
      <c r="F218" s="9">
        <f t="shared" si="63"/>
        <v>27.140268389004845</v>
      </c>
      <c r="G218" s="10">
        <f t="shared" si="64"/>
        <v>8.6666666666666607</v>
      </c>
      <c r="H218" s="5">
        <f t="shared" si="64"/>
        <v>7.5</v>
      </c>
      <c r="I218">
        <f t="shared" si="65"/>
        <v>26.086240321544643</v>
      </c>
      <c r="J218">
        <f t="shared" si="66"/>
        <v>2.6341019570617381</v>
      </c>
      <c r="K218">
        <f t="shared" si="66"/>
        <v>-25.952908141346803</v>
      </c>
      <c r="L218">
        <f t="shared" si="67"/>
        <v>-2.0301178493760692</v>
      </c>
      <c r="M218">
        <f t="shared" si="68"/>
        <v>-12.171941264302106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0.9776008170959134</v>
      </c>
      <c r="C219" s="9">
        <f t="shared" si="61"/>
        <v>1.0000000000000007</v>
      </c>
      <c r="D219" s="9">
        <f t="shared" si="62"/>
        <v>8.6935302739231428</v>
      </c>
      <c r="E219" s="9">
        <f t="shared" si="62"/>
        <v>0.40817635026896992</v>
      </c>
      <c r="F219" s="9">
        <f t="shared" si="63"/>
        <v>27.144951658014818</v>
      </c>
      <c r="G219" s="10">
        <f t="shared" si="64"/>
        <v>8.6666666666666607</v>
      </c>
      <c r="H219" s="5">
        <f t="shared" si="64"/>
        <v>7.5</v>
      </c>
      <c r="I219">
        <f t="shared" si="65"/>
        <v>26.205307794210849</v>
      </c>
      <c r="J219">
        <f t="shared" si="66"/>
        <v>2.6138007785679775</v>
      </c>
      <c r="K219">
        <f t="shared" si="66"/>
        <v>-26.074627553989824</v>
      </c>
      <c r="L219">
        <f t="shared" si="67"/>
        <v>-2.0236664226493382</v>
      </c>
      <c r="M219">
        <f t="shared" si="68"/>
        <v>-11.986406248878104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1.0036376415604611</v>
      </c>
      <c r="C220" s="9">
        <f t="shared" si="61"/>
        <v>1.0050000000000006</v>
      </c>
      <c r="D220" s="9">
        <f t="shared" si="62"/>
        <v>8.7195670983876905</v>
      </c>
      <c r="E220" s="9">
        <f t="shared" si="62"/>
        <v>0.1468307544166278</v>
      </c>
      <c r="F220" s="9">
        <f t="shared" si="63"/>
        <v>27.149168108405771</v>
      </c>
      <c r="G220" s="10">
        <f t="shared" si="64"/>
        <v>8.6666666666666607</v>
      </c>
      <c r="H220" s="5">
        <f t="shared" si="64"/>
        <v>7.5</v>
      </c>
      <c r="I220">
        <f t="shared" si="65"/>
        <v>26.322575213321507</v>
      </c>
      <c r="J220">
        <f t="shared" si="66"/>
        <v>2.593564114341484</v>
      </c>
      <c r="K220">
        <f t="shared" si="66"/>
        <v>-26.194491616478604</v>
      </c>
      <c r="L220">
        <f t="shared" si="67"/>
        <v>-2.0169844103730448</v>
      </c>
      <c r="M220">
        <f t="shared" si="68"/>
        <v>-11.802850917572364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1.0294724334833578</v>
      </c>
      <c r="C221" s="9">
        <f t="shared" si="61"/>
        <v>1.0100000000000005</v>
      </c>
      <c r="D221" s="9">
        <f t="shared" si="62"/>
        <v>8.7454018903105872</v>
      </c>
      <c r="E221" s="9">
        <f t="shared" si="62"/>
        <v>-0.11570430429403689</v>
      </c>
      <c r="F221" s="9">
        <f t="shared" si="63"/>
        <v>27.152927848662408</v>
      </c>
      <c r="G221" s="10">
        <f t="shared" si="64"/>
        <v>8.6666666666666607</v>
      </c>
      <c r="H221" s="5">
        <f t="shared" si="64"/>
        <v>7.5</v>
      </c>
      <c r="I221">
        <f t="shared" si="65"/>
        <v>26.438061075522469</v>
      </c>
      <c r="J221">
        <f t="shared" si="66"/>
        <v>2.5733942702377535</v>
      </c>
      <c r="K221">
        <f t="shared" si="66"/>
        <v>-26.312520125654327</v>
      </c>
      <c r="L221">
        <f t="shared" si="67"/>
        <v>-2.0100789191595521</v>
      </c>
      <c r="M221">
        <f t="shared" si="68"/>
        <v>-11.621283835891681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1.0551058722397766</v>
      </c>
      <c r="C222" s="9">
        <f t="shared" si="61"/>
        <v>1.0150000000000003</v>
      </c>
      <c r="D222" s="9">
        <f t="shared" si="62"/>
        <v>8.771035329067006</v>
      </c>
      <c r="E222" s="9">
        <f t="shared" si="62"/>
        <v>-0.37941056974237475</v>
      </c>
      <c r="F222" s="9">
        <f t="shared" si="63"/>
        <v>27.156240869425982</v>
      </c>
      <c r="G222" s="10">
        <f t="shared" si="64"/>
        <v>8.6666666666666607</v>
      </c>
      <c r="H222" s="5">
        <f t="shared" si="64"/>
        <v>7.5</v>
      </c>
      <c r="I222">
        <f t="shared" si="65"/>
        <v>26.551784001898497</v>
      </c>
      <c r="J222">
        <f t="shared" si="66"/>
        <v>2.5532934810461581</v>
      </c>
      <c r="K222">
        <f t="shared" si="66"/>
        <v>-26.428732964013243</v>
      </c>
      <c r="L222">
        <f t="shared" si="67"/>
        <v>-2.0029569757103407</v>
      </c>
      <c r="M222">
        <f t="shared" si="68"/>
        <v>-11.441712293000137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1.0805386592014532</v>
      </c>
      <c r="C223" s="9">
        <f t="shared" si="61"/>
        <v>1.0200000000000002</v>
      </c>
      <c r="D223" s="9">
        <f t="shared" si="62"/>
        <v>8.7964681160286826</v>
      </c>
      <c r="E223" s="9">
        <f t="shared" si="62"/>
        <v>-0.64426998499715715</v>
      </c>
      <c r="F223" s="9">
        <f t="shared" si="63"/>
        <v>27.15911704243134</v>
      </c>
      <c r="G223" s="10">
        <f t="shared" si="64"/>
        <v>8.6666666666666607</v>
      </c>
      <c r="H223" s="5">
        <f t="shared" si="64"/>
        <v>7.5</v>
      </c>
      <c r="I223">
        <f t="shared" si="65"/>
        <v>26.663762723633635</v>
      </c>
      <c r="J223">
        <f t="shared" si="66"/>
        <v>2.5332639112890547</v>
      </c>
      <c r="K223">
        <f t="shared" si="66"/>
        <v>-26.543150086943243</v>
      </c>
      <c r="L223">
        <f t="shared" si="67"/>
        <v>-1.9956255239926026</v>
      </c>
      <c r="M223">
        <f t="shared" si="68"/>
        <v>-11.264142339841548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1.1057715170381446</v>
      </c>
      <c r="C224" s="9">
        <f t="shared" si="61"/>
        <v>1.0250000000000001</v>
      </c>
      <c r="D224" s="9">
        <f t="shared" si="62"/>
        <v>8.821700973865374</v>
      </c>
      <c r="E224" s="9">
        <f t="shared" si="62"/>
        <v>-0.91026469298358159</v>
      </c>
      <c r="F224" s="9">
        <f t="shared" si="63"/>
        <v>27.161566119552766</v>
      </c>
      <c r="G224" s="10">
        <f t="shared" si="64"/>
        <v>8.6666666666666607</v>
      </c>
      <c r="H224" s="5">
        <f t="shared" si="64"/>
        <v>7.5</v>
      </c>
      <c r="I224">
        <f t="shared" si="65"/>
        <v>26.774016068135118</v>
      </c>
      <c r="J224">
        <f t="shared" si="66"/>
        <v>2.5133076560491285</v>
      </c>
      <c r="K224">
        <f t="shared" si="66"/>
        <v>-26.655791510341658</v>
      </c>
      <c r="L224">
        <f t="shared" si="67"/>
        <v>-1.9880914226225359</v>
      </c>
      <c r="M224">
        <f t="shared" si="68"/>
        <v>-11.088578827078159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1.1308051890275053</v>
      </c>
      <c r="C225" s="9">
        <f t="shared" si="61"/>
        <v>1.03</v>
      </c>
      <c r="D225" s="9">
        <f t="shared" si="62"/>
        <v>8.8467346458547347</v>
      </c>
      <c r="E225" s="9">
        <f t="shared" si="62"/>
        <v>-1.1773770370283521</v>
      </c>
      <c r="F225" s="9">
        <f t="shared" si="63"/>
        <v>27.163597731955548</v>
      </c>
      <c r="G225" s="10">
        <f t="shared" si="64"/>
        <v>8.6666666666666607</v>
      </c>
      <c r="H225" s="5">
        <f t="shared" si="64"/>
        <v>7.5</v>
      </c>
      <c r="I225">
        <f t="shared" si="65"/>
        <v>26.882562945613873</v>
      </c>
      <c r="J225">
        <f t="shared" si="66"/>
        <v>2.493426741822903</v>
      </c>
      <c r="K225">
        <f t="shared" si="66"/>
        <v>-26.766677298612439</v>
      </c>
      <c r="L225">
        <f t="shared" si="67"/>
        <v>-1.980361442449303</v>
      </c>
      <c r="M225">
        <f t="shared" si="68"/>
        <v>-10.915025442800019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1.1556404383736112</v>
      </c>
      <c r="C226" s="9">
        <f t="shared" si="61"/>
        <v>1.0349999999999999</v>
      </c>
      <c r="D226" s="9">
        <f t="shared" si="62"/>
        <v>8.8715698952008406</v>
      </c>
      <c r="E226" s="9">
        <f t="shared" si="62"/>
        <v>-1.4455895612866165</v>
      </c>
      <c r="F226" s="9">
        <f t="shared" si="63"/>
        <v>27.165221389350066</v>
      </c>
      <c r="G226" s="10">
        <f t="shared" si="64"/>
        <v>8.6666666666666607</v>
      </c>
      <c r="H226" s="5">
        <f t="shared" si="64"/>
        <v>7.5</v>
      </c>
      <c r="I226">
        <f t="shared" si="65"/>
        <v>26.989422336114718</v>
      </c>
      <c r="J226">
        <f t="shared" si="66"/>
        <v>2.4736231273984099</v>
      </c>
      <c r="K226">
        <f t="shared" si="66"/>
        <v>-26.875827553040441</v>
      </c>
      <c r="L226">
        <f t="shared" si="67"/>
        <v>-1.9724422643335988</v>
      </c>
      <c r="M226">
        <f t="shared" si="68"/>
        <v>-10.743484749961961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1.1802780475343795</v>
      </c>
      <c r="C227" s="9">
        <f t="shared" si="61"/>
        <v>1.0399999999999998</v>
      </c>
      <c r="D227" s="9">
        <f t="shared" si="62"/>
        <v>8.8962075043616089</v>
      </c>
      <c r="E227" s="9">
        <f t="shared" si="62"/>
        <v>-1.7148850110545191</v>
      </c>
      <c r="F227" s="9">
        <f t="shared" si="63"/>
        <v>27.166446479345399</v>
      </c>
      <c r="G227" s="10">
        <f t="shared" si="64"/>
        <v>8.6666666666666607</v>
      </c>
      <c r="H227" s="5">
        <f t="shared" si="64"/>
        <v>7.5</v>
      </c>
      <c r="I227">
        <f t="shared" si="65"/>
        <v>27.094613276989165</v>
      </c>
      <c r="J227">
        <f t="shared" si="66"/>
        <v>2.453898704755074</v>
      </c>
      <c r="K227">
        <f t="shared" si="66"/>
        <v>-26.98326240054006</v>
      </c>
      <c r="L227">
        <f t="shared" si="67"/>
        <v>-1.9643404771147415</v>
      </c>
      <c r="M227">
        <f t="shared" si="68"/>
        <v>-10.573958223508033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1.2047188175580743</v>
      </c>
      <c r="C228" s="9">
        <f t="shared" si="61"/>
        <v>1.0449999999999997</v>
      </c>
      <c r="D228" s="9">
        <f t="shared" si="62"/>
        <v>8.9206482743853037</v>
      </c>
      <c r="E228" s="9">
        <f t="shared" si="62"/>
        <v>-1.9852463329710952</v>
      </c>
      <c r="F228" s="9">
        <f t="shared" si="63"/>
        <v>27.167282266899349</v>
      </c>
      <c r="G228" s="10">
        <f t="shared" si="64"/>
        <v>8.6666666666666607</v>
      </c>
      <c r="H228" s="5">
        <f t="shared" si="64"/>
        <v>7.5</v>
      </c>
      <c r="I228">
        <f t="shared" si="65"/>
        <v>27.198154850803675</v>
      </c>
      <c r="J228">
        <f t="shared" si="66"/>
        <v>2.4342552999839264</v>
      </c>
      <c r="K228">
        <f t="shared" si="66"/>
        <v>-27.089001982775141</v>
      </c>
      <c r="L228">
        <f t="shared" si="67"/>
        <v>-1.956062575760209</v>
      </c>
      <c r="M228">
        <f t="shared" si="68"/>
        <v>-10.406446287145627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1.2289635674291262</v>
      </c>
      <c r="C229" s="9">
        <f t="shared" si="61"/>
        <v>1.0499999999999996</v>
      </c>
      <c r="D229" s="9">
        <f t="shared" ref="D229:E244" si="70">D228+$C$7*(J228+J229)/2</f>
        <v>8.9448930242563556</v>
      </c>
      <c r="E229" s="9">
        <f t="shared" si="70"/>
        <v>-2.256656675113204</v>
      </c>
      <c r="F229" s="9">
        <f t="shared" si="63"/>
        <v>27.167737893861723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27.300066173675987</v>
      </c>
      <c r="J229">
        <f t="shared" si="66"/>
        <v>2.4146946742263244</v>
      </c>
      <c r="K229">
        <f t="shared" si="66"/>
        <v>-27.193066445646597</v>
      </c>
      <c r="L229">
        <f t="shared" si="67"/>
        <v>-1.94761495969154</v>
      </c>
      <c r="M229">
        <f t="shared" si="68"/>
        <v>-10.240948349734346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1.2530131334234049</v>
      </c>
      <c r="C230" s="9">
        <f t="shared" si="61"/>
        <v>1.0549999999999995</v>
      </c>
      <c r="D230" s="9">
        <f t="shared" si="70"/>
        <v>8.9689425902506343</v>
      </c>
      <c r="E230" s="9">
        <f t="shared" si="70"/>
        <v>-2.5290993869871565</v>
      </c>
      <c r="F230" s="9">
        <f t="shared" si="63"/>
        <v>27.167822378607962</v>
      </c>
      <c r="G230" s="10">
        <f t="shared" si="71"/>
        <v>8.6666666666666607</v>
      </c>
      <c r="H230" s="5">
        <f t="shared" si="71"/>
        <v>7.5</v>
      </c>
      <c r="I230">
        <f t="shared" si="65"/>
        <v>27.400366384032242</v>
      </c>
      <c r="J230">
        <f t="shared" si="66"/>
        <v>2.3952185246294091</v>
      </c>
      <c r="K230">
        <f t="shared" si="66"/>
        <v>-27.29547592914394</v>
      </c>
      <c r="L230">
        <f t="shared" si="67"/>
        <v>-1.9390039312805463</v>
      </c>
      <c r="M230">
        <f t="shared" si="68"/>
        <v>-10.077462841256875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1.276868368473135</v>
      </c>
      <c r="C231" s="9">
        <f t="shared" si="61"/>
        <v>1.0599999999999994</v>
      </c>
      <c r="D231" s="9">
        <f t="shared" si="70"/>
        <v>8.9927978253003644</v>
      </c>
      <c r="E231" s="9">
        <f t="shared" si="70"/>
        <v>-2.8025580194206587</v>
      </c>
      <c r="F231" s="9">
        <f t="shared" si="63"/>
        <v>27.167544615759969</v>
      </c>
      <c r="G231" s="10">
        <f t="shared" si="71"/>
        <v>8.6666666666666607</v>
      </c>
      <c r="H231" s="5">
        <f t="shared" si="71"/>
        <v>7.5</v>
      </c>
      <c r="I231">
        <f t="shared" si="65"/>
        <v>27.499074631777287</v>
      </c>
      <c r="J231">
        <f t="shared" si="66"/>
        <v>2.3758284853166036</v>
      </c>
      <c r="K231">
        <f t="shared" si="66"/>
        <v>-27.39625055755651</v>
      </c>
      <c r="L231">
        <f t="shared" si="67"/>
        <v>-1.9302356945098085</v>
      </c>
      <c r="M231">
        <f t="shared" si="68"/>
        <v>-9.9159872483417715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1.3005301415415751</v>
      </c>
      <c r="C232" s="9">
        <f t="shared" si="61"/>
        <v>1.0649999999999993</v>
      </c>
      <c r="D232" s="9">
        <f t="shared" si="70"/>
        <v>9.0164595983688045</v>
      </c>
      <c r="E232" s="9">
        <f t="shared" si="70"/>
        <v>-3.0770163243586408</v>
      </c>
      <c r="F232" s="9">
        <f t="shared" si="63"/>
        <v>27.16691337599115</v>
      </c>
      <c r="G232" s="10">
        <f t="shared" si="71"/>
        <v>8.6666666666666607</v>
      </c>
      <c r="H232" s="5">
        <f t="shared" si="71"/>
        <v>7.5</v>
      </c>
      <c r="I232">
        <f t="shared" si="65"/>
        <v>27.596210067870661</v>
      </c>
      <c r="J232">
        <f t="shared" si="66"/>
        <v>2.3565261283715055</v>
      </c>
      <c r="K232">
        <f t="shared" si="66"/>
        <v>-27.495410430039929</v>
      </c>
      <c r="L232">
        <f t="shared" si="67"/>
        <v>-1.9213163537914715</v>
      </c>
      <c r="M232">
        <f t="shared" si="68"/>
        <v>-9.7565181493102919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1.3239993370076011</v>
      </c>
      <c r="C233" s="9">
        <f t="shared" si="61"/>
        <v>1.0699999999999992</v>
      </c>
      <c r="D233" s="9">
        <f t="shared" si="70"/>
        <v>9.0399287938348305</v>
      </c>
      <c r="E233" s="9">
        <f t="shared" si="70"/>
        <v>-3.3524582545665056</v>
      </c>
      <c r="F233" s="9">
        <f t="shared" si="63"/>
        <v>27.165937305912809</v>
      </c>
      <c r="G233" s="10">
        <f t="shared" si="71"/>
        <v>8.6666666666666607</v>
      </c>
      <c r="H233" s="5">
        <f t="shared" si="71"/>
        <v>7.5</v>
      </c>
      <c r="I233">
        <f t="shared" si="65"/>
        <v>27.69179183430057</v>
      </c>
      <c r="J233">
        <f t="shared" si="66"/>
        <v>2.3373129648335906</v>
      </c>
      <c r="K233">
        <f t="shared" si="66"/>
        <v>-27.592975611533031</v>
      </c>
      <c r="L233">
        <f t="shared" si="67"/>
        <v>-1.9122519129383988</v>
      </c>
      <c r="M233">
        <f t="shared" si="68"/>
        <v>-9.599051248721711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1.34727685406029</v>
      </c>
      <c r="C234" s="9">
        <f t="shared" si="61"/>
        <v>1.0749999999999991</v>
      </c>
      <c r="D234" s="9">
        <f t="shared" si="70"/>
        <v>9.0632063108875194</v>
      </c>
      <c r="E234" s="9">
        <f t="shared" si="70"/>
        <v>-3.628867963244272</v>
      </c>
      <c r="F234" s="9">
        <f t="shared" si="63"/>
        <v>27.16462492803872</v>
      </c>
      <c r="G234" s="10">
        <f t="shared" si="71"/>
        <v>8.6666666666666607</v>
      </c>
      <c r="H234" s="5">
        <f t="shared" si="71"/>
        <v>7.5</v>
      </c>
      <c r="I234">
        <f t="shared" si="65"/>
        <v>27.785839054448132</v>
      </c>
      <c r="J234">
        <f t="shared" si="66"/>
        <v>2.3181904457042068</v>
      </c>
      <c r="K234">
        <f t="shared" si="66"/>
        <v>-27.688966124020247</v>
      </c>
      <c r="L234">
        <f t="shared" si="67"/>
        <v>-1.9030482742818153</v>
      </c>
      <c r="M234">
        <f t="shared" si="68"/>
        <v>-9.4435814113937191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1.3703636061036182</v>
      </c>
      <c r="C235" s="9">
        <f t="shared" si="61"/>
        <v>1.079999999999999</v>
      </c>
      <c r="D235" s="9">
        <f t="shared" si="70"/>
        <v>9.0862930629308476</v>
      </c>
      <c r="E235" s="9">
        <f t="shared" si="70"/>
        <v>-3.906229803555044</v>
      </c>
      <c r="F235" s="9">
        <f t="shared" si="63"/>
        <v>27.162984640825275</v>
      </c>
      <c r="G235" s="10">
        <f t="shared" si="71"/>
        <v>8.6666666666666607</v>
      </c>
      <c r="H235" s="5">
        <f t="shared" si="71"/>
        <v>7.5</v>
      </c>
      <c r="I235">
        <f t="shared" si="65"/>
        <v>27.878370823834075</v>
      </c>
      <c r="J235">
        <f t="shared" si="66"/>
        <v>2.2991599629613888</v>
      </c>
      <c r="K235">
        <f t="shared" si="66"/>
        <v>-27.783401938134183</v>
      </c>
      <c r="L235">
        <f t="shared" si="67"/>
        <v>-1.893711237929621</v>
      </c>
      <c r="M235">
        <f t="shared" si="68"/>
        <v>-9.2901026958767154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1.3932605201713351</v>
      </c>
      <c r="C236" s="9">
        <f t="shared" si="61"/>
        <v>1.0849999999999989</v>
      </c>
      <c r="D236" s="9">
        <f t="shared" si="70"/>
        <v>9.1091899769985645</v>
      </c>
      <c r="E236" s="9">
        <f t="shared" si="70"/>
        <v>-4.1845283280711794</v>
      </c>
      <c r="F236" s="9">
        <f t="shared" si="63"/>
        <v>27.161024718784059</v>
      </c>
      <c r="G236" s="10">
        <f t="shared" si="71"/>
        <v>8.6666666666666607</v>
      </c>
      <c r="H236" s="5">
        <f t="shared" si="71"/>
        <v>7.5</v>
      </c>
      <c r="I236">
        <f t="shared" si="65"/>
        <v>27.969406201240076</v>
      </c>
      <c r="J236">
        <f t="shared" si="66"/>
        <v>2.2802228505820925</v>
      </c>
      <c r="K236">
        <f t="shared" si="66"/>
        <v>-27.87630296509295</v>
      </c>
      <c r="L236">
        <f t="shared" si="67"/>
        <v>-1.8842465011596419</v>
      </c>
      <c r="M236">
        <f t="shared" si="68"/>
        <v>-9.1386083873627477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1.4159685363520982</v>
      </c>
      <c r="C237" s="9">
        <f t="shared" si="61"/>
        <v>1.0899999999999987</v>
      </c>
      <c r="D237" s="9">
        <f t="shared" si="70"/>
        <v>9.1318979931793276</v>
      </c>
      <c r="E237" s="9">
        <f t="shared" si="70"/>
        <v>-4.4637482881414767</v>
      </c>
      <c r="F237" s="9">
        <f t="shared" si="63"/>
        <v>27.158753312664189</v>
      </c>
      <c r="G237" s="10">
        <f t="shared" si="71"/>
        <v>8.6666666666666607</v>
      </c>
      <c r="H237" s="5">
        <f t="shared" si="71"/>
        <v>7.5</v>
      </c>
      <c r="I237">
        <f t="shared" si="65"/>
        <v>28.05896420019684</v>
      </c>
      <c r="J237">
        <f t="shared" si="66"/>
        <v>2.2613803855704959</v>
      </c>
      <c r="K237">
        <f t="shared" si="66"/>
        <v>-27.967689048966577</v>
      </c>
      <c r="L237">
        <f t="shared" si="67"/>
        <v>-1.8746596579421675</v>
      </c>
      <c r="M237">
        <f t="shared" si="68"/>
        <v>-8.9890910300118776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1.4384886072249063</v>
      </c>
      <c r="C238" s="9">
        <f t="shared" si="61"/>
        <v>1.0949999999999986</v>
      </c>
      <c r="D238" s="9">
        <f t="shared" si="70"/>
        <v>9.1544180640521358</v>
      </c>
      <c r="E238" s="9">
        <f t="shared" si="70"/>
        <v>-4.7438746331826431</v>
      </c>
      <c r="F238" s="9">
        <f t="shared" si="63"/>
        <v>27.156178449701606</v>
      </c>
      <c r="G238" s="10">
        <f t="shared" si="71"/>
        <v>8.6666666666666607</v>
      </c>
      <c r="H238" s="5">
        <f t="shared" si="71"/>
        <v>7.5</v>
      </c>
      <c r="I238">
        <f t="shared" si="65"/>
        <v>28.147063780831004</v>
      </c>
      <c r="J238">
        <f t="shared" si="66"/>
        <v>2.2426337889910744</v>
      </c>
      <c r="K238">
        <f t="shared" si="66"/>
        <v>-28.057579959266697</v>
      </c>
      <c r="L238">
        <f t="shared" si="67"/>
        <v>-1.8649561985862042</v>
      </c>
      <c r="M238">
        <f t="shared" si="68"/>
        <v>-8.8415424586806033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1.4608216973048886</v>
      </c>
      <c r="C239" s="9">
        <f t="shared" si="61"/>
        <v>1.0999999999999985</v>
      </c>
      <c r="D239" s="9">
        <f t="shared" si="70"/>
        <v>9.1767511541321181</v>
      </c>
      <c r="E239" s="9">
        <f t="shared" si="70"/>
        <v>-5.024892509898244</v>
      </c>
      <c r="F239" s="9">
        <f t="shared" si="63"/>
        <v>27.153308033932579</v>
      </c>
      <c r="G239" s="10">
        <f t="shared" si="71"/>
        <v>8.6666666666666607</v>
      </c>
      <c r="H239" s="5">
        <f t="shared" si="71"/>
        <v>7.5</v>
      </c>
      <c r="I239">
        <f t="shared" si="65"/>
        <v>28.233723842062894</v>
      </c>
      <c r="J239">
        <f t="shared" si="66"/>
        <v>2.2239842270052121</v>
      </c>
      <c r="K239">
        <f t="shared" si="66"/>
        <v>-28.145995383853503</v>
      </c>
      <c r="L239">
        <f t="shared" si="67"/>
        <v>-1.8551415095039707</v>
      </c>
      <c r="M239">
        <f t="shared" si="68"/>
        <v>-8.6959538300388282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1.4829687824994657</v>
      </c>
      <c r="C240" s="9">
        <f t="shared" si="61"/>
        <v>1.1049999999999984</v>
      </c>
      <c r="D240" s="9">
        <f t="shared" si="70"/>
        <v>9.1988982393266951</v>
      </c>
      <c r="E240" s="9">
        <f t="shared" si="70"/>
        <v>-5.3067872614282807</v>
      </c>
      <c r="F240" s="9">
        <f t="shared" si="63"/>
        <v>27.150149846568684</v>
      </c>
      <c r="G240" s="10">
        <f t="shared" si="71"/>
        <v>8.6666666666666607</v>
      </c>
      <c r="H240" s="5">
        <f t="shared" si="71"/>
        <v>7.5</v>
      </c>
      <c r="I240">
        <f t="shared" si="65"/>
        <v>28.318963214147225</v>
      </c>
      <c r="J240">
        <f t="shared" si="66"/>
        <v>2.2054328119101725</v>
      </c>
      <c r="K240">
        <f t="shared" si="66"/>
        <v>-28.23295492215389</v>
      </c>
      <c r="L240">
        <f t="shared" si="67"/>
        <v>-1.8452208730882684</v>
      </c>
      <c r="M240">
        <f t="shared" si="68"/>
        <v>-8.552315653063566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1.5049308495749134</v>
      </c>
      <c r="C241" s="9">
        <f t="shared" si="61"/>
        <v>1.1099999999999983</v>
      </c>
      <c r="D241" s="9">
        <f t="shared" si="70"/>
        <v>9.2208603064021428</v>
      </c>
      <c r="E241" s="9">
        <f t="shared" si="70"/>
        <v>-5.5895444264324725</v>
      </c>
      <c r="F241" s="9">
        <f t="shared" si="63"/>
        <v>27.146711546430655</v>
      </c>
      <c r="G241" s="10">
        <f t="shared" si="71"/>
        <v>8.6666666666666607</v>
      </c>
      <c r="H241" s="5">
        <f t="shared" si="71"/>
        <v>7.5</v>
      </c>
      <c r="I241">
        <f t="shared" si="65"/>
        <v>28.402800651548755</v>
      </c>
      <c r="J241">
        <f t="shared" si="66"/>
        <v>2.1869806031792898</v>
      </c>
      <c r="K241">
        <f t="shared" si="66"/>
        <v>-28.318478078684524</v>
      </c>
      <c r="L241">
        <f t="shared" si="67"/>
        <v>-1.8351994676974515</v>
      </c>
      <c r="M241">
        <f t="shared" si="68"/>
        <v>-8.4106178188992118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1.5267088956333215</v>
      </c>
      <c r="C242" s="9">
        <f t="shared" si="61"/>
        <v>1.1149999999999982</v>
      </c>
      <c r="D242" s="9">
        <f t="shared" si="70"/>
        <v>9.2426383524605509</v>
      </c>
      <c r="E242" s="9">
        <f t="shared" si="70"/>
        <v>-5.8731497381102624</v>
      </c>
      <c r="F242" s="9">
        <f t="shared" si="63"/>
        <v>27.14300067043856</v>
      </c>
      <c r="G242" s="10">
        <f t="shared" si="71"/>
        <v>8.6666666666666607</v>
      </c>
      <c r="H242" s="5">
        <f t="shared" si="71"/>
        <v>7.5</v>
      </c>
      <c r="I242">
        <f t="shared" si="65"/>
        <v>28.485254826144949</v>
      </c>
      <c r="J242">
        <f t="shared" si="66"/>
        <v>2.1686286085023152</v>
      </c>
      <c r="K242">
        <f t="shared" si="66"/>
        <v>-28.402584256873517</v>
      </c>
      <c r="L242">
        <f t="shared" si="67"/>
        <v>-1.8250823677428412</v>
      </c>
      <c r="M242">
        <f t="shared" si="68"/>
        <v>-8.2708496300758263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1.5483039275999566</v>
      </c>
      <c r="C243" s="9">
        <f t="shared" si="61"/>
        <v>1.1199999999999981</v>
      </c>
      <c r="D243" s="9">
        <f t="shared" si="70"/>
        <v>9.264233384427186</v>
      </c>
      <c r="E243" s="9">
        <f t="shared" si="70"/>
        <v>-6.1575891231605011</v>
      </c>
      <c r="F243" s="9">
        <f t="shared" si="63"/>
        <v>27.139024634155664</v>
      </c>
      <c r="G243" s="10">
        <f t="shared" si="71"/>
        <v>8.6666666666666607</v>
      </c>
      <c r="H243" s="5">
        <f t="shared" si="71"/>
        <v>7.5</v>
      </c>
      <c r="I243">
        <f t="shared" si="65"/>
        <v>28.566344320747646</v>
      </c>
      <c r="J243">
        <f t="shared" si="66"/>
        <v>2.1503777848248866</v>
      </c>
      <c r="K243">
        <f t="shared" si="66"/>
        <v>-28.485292753174274</v>
      </c>
      <c r="L243">
        <f t="shared" si="67"/>
        <v>-1.814874543873527</v>
      </c>
      <c r="M243">
        <f t="shared" si="68"/>
        <v>-8.1329998290784324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1.5697169617210118</v>
      </c>
      <c r="C244" s="9">
        <f t="shared" si="61"/>
        <v>1.124999999999998</v>
      </c>
      <c r="D244" s="9">
        <f t="shared" si="70"/>
        <v>9.2856464185482412</v>
      </c>
      <c r="E244" s="9">
        <f t="shared" si="70"/>
        <v>-6.4428487006836974</v>
      </c>
      <c r="F244" s="9">
        <f t="shared" si="63"/>
        <v>27.134790732383589</v>
      </c>
      <c r="G244" s="10">
        <f t="shared" si="71"/>
        <v>8.6666666666666607</v>
      </c>
      <c r="H244" s="5">
        <f t="shared" si="71"/>
        <v>7.5</v>
      </c>
      <c r="I244">
        <f t="shared" si="65"/>
        <v>28.646087622935923</v>
      </c>
      <c r="J244">
        <f t="shared" si="66"/>
        <v>2.1322290393861514</v>
      </c>
      <c r="K244">
        <f t="shared" si="66"/>
        <v>-28.566622751465058</v>
      </c>
      <c r="L244">
        <f t="shared" si="67"/>
        <v>-1.8045808632536307</v>
      </c>
      <c r="M244">
        <f t="shared" si="68"/>
        <v>-7.9970566262615961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1.59094902307171</v>
      </c>
      <c r="C245" s="9">
        <f t="shared" si="61"/>
        <v>1.1299999999999979</v>
      </c>
      <c r="D245" s="9">
        <f t="shared" ref="D245:E260" si="72">D244+$C$7*(J244+J245)/2</f>
        <v>9.3068784798989395</v>
      </c>
      <c r="E245" s="9">
        <f t="shared" si="72"/>
        <v>-6.728914781029661</v>
      </c>
      <c r="F245" s="9">
        <f t="shared" si="63"/>
        <v>27.13030613980623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28.72450311919215</v>
      </c>
      <c r="J245">
        <f t="shared" si="66"/>
        <v>2.114183230753615</v>
      </c>
      <c r="K245">
        <f t="shared" si="66"/>
        <v>-28.646593317727675</v>
      </c>
      <c r="L245">
        <f t="shared" si="67"/>
        <v>-1.7942060899272094</v>
      </c>
      <c r="M245">
        <f t="shared" si="68"/>
        <v>-7.8630077271051064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1.6120011450747498</v>
      </c>
      <c r="C246" s="9">
        <f t="shared" si="61"/>
        <v>1.1349999999999978</v>
      </c>
      <c r="D246" s="9">
        <f t="shared" si="72"/>
        <v>9.3279306019019792</v>
      </c>
      <c r="E246" s="9">
        <f t="shared" si="72"/>
        <v>-7.0157738645932932</v>
      </c>
      <c r="F246" s="9">
        <f t="shared" si="63"/>
        <v>27.125577911680143</v>
      </c>
      <c r="G246" s="10">
        <f t="shared" si="73"/>
        <v>8.6666666666666607</v>
      </c>
      <c r="H246" s="5">
        <f t="shared" si="73"/>
        <v>7.5</v>
      </c>
      <c r="I246">
        <f t="shared" si="65"/>
        <v>28.801609089333432</v>
      </c>
      <c r="J246">
        <f t="shared" si="66"/>
        <v>2.0962411698543431</v>
      </c>
      <c r="K246">
        <f t="shared" si="66"/>
        <v>-28.725223394998725</v>
      </c>
      <c r="L246">
        <f t="shared" si="67"/>
        <v>-1.7837548852661074</v>
      </c>
      <c r="M246">
        <f t="shared" si="68"/>
        <v>-7.7308403588077752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1.6328743690290306</v>
      </c>
      <c r="C247" s="9">
        <f t="shared" si="61"/>
        <v>1.1399999999999977</v>
      </c>
      <c r="D247" s="9">
        <f t="shared" si="72"/>
        <v>9.34880382585626</v>
      </c>
      <c r="E247" s="9">
        <f t="shared" si="72"/>
        <v>-7.3034126405612207</v>
      </c>
      <c r="F247" s="9">
        <f t="shared" si="63"/>
        <v>27.120612984569064</v>
      </c>
      <c r="G247" s="10">
        <f t="shared" si="73"/>
        <v>8.6666666666666607</v>
      </c>
      <c r="H247" s="5">
        <f t="shared" si="73"/>
        <v>7.5</v>
      </c>
      <c r="I247">
        <f t="shared" si="65"/>
        <v>28.877423701230637</v>
      </c>
      <c r="J247">
        <f t="shared" si="66"/>
        <v>2.0784036210016819</v>
      </c>
      <c r="K247">
        <f t="shared" si="66"/>
        <v>-28.802531798586802</v>
      </c>
      <c r="L247">
        <f t="shared" si="67"/>
        <v>-1.7732318084961776</v>
      </c>
      <c r="M247">
        <f t="shared" si="68"/>
        <v>-7.6005412962175534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1.6535697436486227</v>
      </c>
      <c r="C248" s="9">
        <f t="shared" si="61"/>
        <v>1.1449999999999976</v>
      </c>
      <c r="D248" s="9">
        <f t="shared" si="72"/>
        <v>9.3694992004758522</v>
      </c>
      <c r="E248" s="9">
        <f t="shared" si="72"/>
        <v>-7.5918179856118995</v>
      </c>
      <c r="F248" s="9">
        <f t="shared" si="63"/>
        <v>27.115418177120162</v>
      </c>
      <c r="G248" s="10">
        <f t="shared" si="73"/>
        <v>8.6666666666666607</v>
      </c>
      <c r="H248" s="5">
        <f t="shared" si="73"/>
        <v>7.5</v>
      </c>
      <c r="I248">
        <f t="shared" si="65"/>
        <v>28.951965005807178</v>
      </c>
      <c r="J248">
        <f t="shared" si="66"/>
        <v>2.0606713029167203</v>
      </c>
      <c r="K248">
        <f t="shared" si="66"/>
        <v>-28.878537211548977</v>
      </c>
      <c r="L248">
        <f t="shared" si="67"/>
        <v>-1.7626413172974296</v>
      </c>
      <c r="M248">
        <f t="shared" si="68"/>
        <v>-7.4720968870974289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1.6740883246119243</v>
      </c>
      <c r="C249" s="9">
        <f t="shared" si="61"/>
        <v>1.1499999999999975</v>
      </c>
      <c r="D249" s="9">
        <f t="shared" si="72"/>
        <v>9.3900177814391537</v>
      </c>
      <c r="E249" s="9">
        <f t="shared" si="72"/>
        <v>-7.8809769625717436</v>
      </c>
      <c r="F249" s="9">
        <f t="shared" si="63"/>
        <v>27.110000190880079</v>
      </c>
      <c r="G249" s="10">
        <f t="shared" si="73"/>
        <v>8.6666666666666607</v>
      </c>
      <c r="H249" s="5">
        <f t="shared" si="73"/>
        <v>7.5</v>
      </c>
      <c r="I249">
        <f t="shared" si="65"/>
        <v>29.025250932310009</v>
      </c>
      <c r="J249">
        <f t="shared" si="66"/>
        <v>2.0430448897437459</v>
      </c>
      <c r="K249">
        <f t="shared" si="66"/>
        <v>-28.953258180419951</v>
      </c>
      <c r="L249">
        <f t="shared" si="67"/>
        <v>-1.7519877684737779</v>
      </c>
      <c r="M249">
        <f t="shared" si="68"/>
        <v>-7.3454930767274931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1.6944311741209379</v>
      </c>
      <c r="C250" s="9">
        <f t="shared" si="61"/>
        <v>1.1549999999999974</v>
      </c>
      <c r="D250" s="9">
        <f t="shared" si="72"/>
        <v>9.4103606309481673</v>
      </c>
      <c r="E250" s="9">
        <f t="shared" si="72"/>
        <v>-8.1708768190297789</v>
      </c>
      <c r="F250" s="9">
        <f t="shared" si="63"/>
        <v>27.104365611148236</v>
      </c>
      <c r="G250" s="10">
        <f t="shared" si="73"/>
        <v>8.6666666666666607</v>
      </c>
      <c r="H250" s="5">
        <f t="shared" si="73"/>
        <v>7.5</v>
      </c>
      <c r="I250">
        <f t="shared" si="65"/>
        <v>29.097299283844972</v>
      </c>
      <c r="J250">
        <f t="shared" si="66"/>
        <v>2.025525012059008</v>
      </c>
      <c r="K250">
        <f t="shared" si="66"/>
        <v>-29.026713111187227</v>
      </c>
      <c r="L250">
        <f t="shared" si="67"/>
        <v>-1.7412754186881865</v>
      </c>
      <c r="M250">
        <f t="shared" si="68"/>
        <v>-7.2207154318448055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1.7145993604705936</v>
      </c>
      <c r="C251" s="9">
        <f t="shared" si="61"/>
        <v>1.1599999999999973</v>
      </c>
      <c r="D251" s="9">
        <f t="shared" si="72"/>
        <v>9.430528817297823</v>
      </c>
      <c r="E251" s="9">
        <f t="shared" si="72"/>
        <v>-8.4615049859132441</v>
      </c>
      <c r="F251" s="9">
        <f t="shared" si="63"/>
        <v>27.09852090786568</v>
      </c>
      <c r="G251" s="10">
        <f t="shared" si="73"/>
        <v>8.6666666666666607</v>
      </c>
      <c r="H251" s="5">
        <f t="shared" si="73"/>
        <v>7.5</v>
      </c>
      <c r="I251">
        <f t="shared" si="65"/>
        <v>29.168127733169182</v>
      </c>
      <c r="J251">
        <f t="shared" si="66"/>
        <v>2.008112257872126</v>
      </c>
      <c r="K251">
        <f t="shared" si="66"/>
        <v>-29.098920265505676</v>
      </c>
      <c r="L251">
        <f t="shared" si="67"/>
        <v>-1.7305084252591454</v>
      </c>
      <c r="M251">
        <f t="shared" si="68"/>
        <v>-7.0977491639233534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1.7345939576280518</v>
      </c>
      <c r="C252" s="9">
        <f t="shared" si="61"/>
        <v>1.1649999999999971</v>
      </c>
      <c r="D252" s="9">
        <f t="shared" si="72"/>
        <v>9.4505234144552812</v>
      </c>
      <c r="E252" s="9">
        <f t="shared" si="72"/>
        <v>-8.7528490760264965</v>
      </c>
      <c r="F252" s="9">
        <f t="shared" si="63"/>
        <v>27.092472436537097</v>
      </c>
      <c r="G252" s="10">
        <f t="shared" si="73"/>
        <v>8.6666666666666607</v>
      </c>
      <c r="H252" s="5">
        <f t="shared" si="73"/>
        <v>7.5</v>
      </c>
      <c r="I252">
        <f t="shared" si="65"/>
        <v>29.23775381873277</v>
      </c>
      <c r="J252">
        <f t="shared" si="66"/>
        <v>1.9908071736195345</v>
      </c>
      <c r="K252">
        <f t="shared" si="66"/>
        <v>-29.169897757144909</v>
      </c>
      <c r="L252">
        <f t="shared" si="67"/>
        <v>-1.7196908470145282</v>
      </c>
      <c r="M252">
        <f t="shared" si="68"/>
        <v>-6.976579151797619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1.7544160448218964</v>
      </c>
      <c r="C253" s="9">
        <f t="shared" si="61"/>
        <v>1.169999999999997</v>
      </c>
      <c r="D253" s="9">
        <f t="shared" si="72"/>
        <v>9.4703455016491258</v>
      </c>
      <c r="E253" s="9">
        <f t="shared" si="72"/>
        <v>-9.0448968825555358</v>
      </c>
      <c r="F253" s="9">
        <f t="shared" si="63"/>
        <v>27.086226439184252</v>
      </c>
      <c r="G253" s="10">
        <f t="shared" si="73"/>
        <v>8.6666666666666607</v>
      </c>
      <c r="H253" s="5">
        <f t="shared" si="73"/>
        <v>7.5</v>
      </c>
      <c r="I253">
        <f t="shared" si="65"/>
        <v>29.306194940962708</v>
      </c>
      <c r="J253">
        <f t="shared" si="66"/>
        <v>1.9736102651493892</v>
      </c>
      <c r="K253">
        <f t="shared" si="66"/>
        <v>-29.239663548662886</v>
      </c>
      <c r="L253">
        <f t="shared" si="67"/>
        <v>-1.7088266451990108</v>
      </c>
      <c r="M253">
        <f t="shared" si="68"/>
        <v>-6.8571899636338038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1.7740667061411308</v>
      </c>
      <c r="C254" s="9">
        <f t="shared" si="61"/>
        <v>1.1749999999999969</v>
      </c>
      <c r="D254" s="9">
        <f t="shared" si="72"/>
        <v>9.4899961629683602</v>
      </c>
      <c r="E254" s="9">
        <f t="shared" si="72"/>
        <v>-9.3376363775403455</v>
      </c>
      <c r="F254" s="9">
        <f t="shared" si="63"/>
        <v>27.079789045328727</v>
      </c>
      <c r="G254" s="10">
        <f t="shared" si="73"/>
        <v>8.6666666666666607</v>
      </c>
      <c r="H254" s="5">
        <f t="shared" si="73"/>
        <v>7.5</v>
      </c>
      <c r="I254">
        <f t="shared" si="65"/>
        <v>29.373468358781366</v>
      </c>
      <c r="J254">
        <f t="shared" si="66"/>
        <v>1.9565219986973992</v>
      </c>
      <c r="K254">
        <f t="shared" si="66"/>
        <v>-29.308235448299225</v>
      </c>
      <c r="L254">
        <f t="shared" si="67"/>
        <v>-1.6979196844313638</v>
      </c>
      <c r="M254">
        <f t="shared" si="68"/>
        <v>-6.7395658782537353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1.7935470301438841</v>
      </c>
      <c r="C255" s="9">
        <f t="shared" si="61"/>
        <v>1.1799999999999968</v>
      </c>
      <c r="D255" s="9">
        <f t="shared" si="72"/>
        <v>9.5094764869711135</v>
      </c>
      <c r="E255" s="9">
        <f t="shared" si="72"/>
        <v>-9.6310557103172503</v>
      </c>
      <c r="F255" s="9">
        <f t="shared" si="63"/>
        <v>27.07316627300224</v>
      </c>
      <c r="G255" s="10">
        <f t="shared" si="73"/>
        <v>8.6666666666666607</v>
      </c>
      <c r="H255" s="5">
        <f t="shared" si="73"/>
        <v>7.5</v>
      </c>
      <c r="I255">
        <f t="shared" si="65"/>
        <v>29.439591186352605</v>
      </c>
      <c r="J255">
        <f t="shared" si="66"/>
        <v>1.9395428018530856</v>
      </c>
      <c r="K255">
        <f t="shared" si="66"/>
        <v>-29.375631107081762</v>
      </c>
      <c r="L255">
        <f t="shared" si="67"/>
        <v>-1.6869737337080397</v>
      </c>
      <c r="M255">
        <f t="shared" si="68"/>
        <v>-6.6236909058171598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1.8128581094757301</v>
      </c>
      <c r="C256" s="9">
        <f t="shared" si="61"/>
        <v>1.1849999999999967</v>
      </c>
      <c r="D256" s="9">
        <f t="shared" si="72"/>
        <v>9.5287875663029595</v>
      </c>
      <c r="E256" s="9">
        <f t="shared" si="72"/>
        <v>-9.9251432059333595</v>
      </c>
      <c r="F256" s="9">
        <f t="shared" si="63"/>
        <v>27.066364029782605</v>
      </c>
      <c r="G256" s="10">
        <f t="shared" si="73"/>
        <v>8.6666666666666607</v>
      </c>
      <c r="H256" s="5">
        <f t="shared" si="73"/>
        <v>7.5</v>
      </c>
      <c r="I256">
        <f t="shared" si="65"/>
        <v>29.50458039004824</v>
      </c>
      <c r="J256">
        <f t="shared" si="66"/>
        <v>1.9226730645160053</v>
      </c>
      <c r="K256">
        <f t="shared" si="66"/>
        <v>-29.441868016139935</v>
      </c>
      <c r="L256">
        <f t="shared" si="67"/>
        <v>-1.6759924674496238</v>
      </c>
      <c r="M256">
        <f t="shared" si="68"/>
        <v>-6.5095488078687005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1.8320010404975182</v>
      </c>
      <c r="C257" s="9">
        <f t="shared" si="61"/>
        <v>1.1899999999999966</v>
      </c>
      <c r="D257" s="9">
        <f t="shared" si="72"/>
        <v>9.5479304973247476</v>
      </c>
      <c r="E257" s="9">
        <f t="shared" si="72"/>
        <v>-10.219887363535152</v>
      </c>
      <c r="F257" s="9">
        <f t="shared" si="63"/>
        <v>27.059388113853604</v>
      </c>
      <c r="G257" s="10">
        <f t="shared" si="73"/>
        <v>8.6666666666666607</v>
      </c>
      <c r="H257" s="5">
        <f t="shared" si="73"/>
        <v>7.5</v>
      </c>
      <c r="I257">
        <f t="shared" si="65"/>
        <v>29.568452785627965</v>
      </c>
      <c r="J257">
        <f t="shared" si="66"/>
        <v>1.905913139841509</v>
      </c>
      <c r="K257">
        <f t="shared" si="66"/>
        <v>-29.506963504218621</v>
      </c>
      <c r="L257">
        <f t="shared" si="67"/>
        <v>-1.6649794665868154</v>
      </c>
      <c r="M257">
        <f t="shared" si="68"/>
        <v>-6.3971231167565392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1.8509769229226034</v>
      </c>
      <c r="C258" s="9">
        <f t="shared" si="61"/>
        <v>1.1949999999999965</v>
      </c>
      <c r="D258" s="9">
        <f t="shared" si="72"/>
        <v>9.5669063797498328</v>
      </c>
      <c r="E258" s="9">
        <f t="shared" si="72"/>
        <v>-10.515276854733177</v>
      </c>
      <c r="F258" s="9">
        <f t="shared" si="63"/>
        <v>27.052244215087097</v>
      </c>
      <c r="G258" s="10">
        <f t="shared" si="73"/>
        <v>8.6666666666666607</v>
      </c>
      <c r="H258" s="5">
        <f t="shared" si="73"/>
        <v>7.5</v>
      </c>
      <c r="I258">
        <f t="shared" si="65"/>
        <v>29.631225035625736</v>
      </c>
      <c r="J258">
        <f t="shared" si="66"/>
        <v>1.8892633451756409</v>
      </c>
      <c r="K258">
        <f t="shared" si="66"/>
        <v>-29.570934735386185</v>
      </c>
      <c r="L258">
        <f t="shared" si="67"/>
        <v>-1.6539382196827539</v>
      </c>
      <c r="M258">
        <f t="shared" si="68"/>
        <v>-6.2863971544302544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1.8697868594633764</v>
      </c>
      <c r="C259" s="9">
        <f t="shared" si="61"/>
        <v>1.1999999999999964</v>
      </c>
      <c r="D259" s="9">
        <f t="shared" si="72"/>
        <v>9.5857163162906058</v>
      </c>
      <c r="E259" s="9">
        <f t="shared" si="72"/>
        <v>-10.81130052194476</v>
      </c>
      <c r="F259" s="9">
        <f t="shared" si="63"/>
        <v>27.044937916145599</v>
      </c>
      <c r="G259" s="10">
        <f t="shared" si="73"/>
        <v>8.6666666666666607</v>
      </c>
      <c r="H259" s="5">
        <f t="shared" si="73"/>
        <v>7.5</v>
      </c>
      <c r="I259">
        <f t="shared" si="65"/>
        <v>29.692913646935864</v>
      </c>
      <c r="J259">
        <f t="shared" si="66"/>
        <v>1.8727239629788133</v>
      </c>
      <c r="K259">
        <f t="shared" si="66"/>
        <v>-29.633798706930488</v>
      </c>
      <c r="L259">
        <f t="shared" si="67"/>
        <v>-1.6428721240885982</v>
      </c>
      <c r="M259">
        <f t="shared" si="68"/>
        <v>-6.1773540506259685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1.8884319554869595</v>
      </c>
      <c r="C260" s="9">
        <f t="shared" si="61"/>
        <v>1.2049999999999963</v>
      </c>
      <c r="D260" s="9">
        <f t="shared" si="72"/>
        <v>9.6043614123141889</v>
      </c>
      <c r="E260" s="9">
        <f t="shared" si="72"/>
        <v>-11.107947376716597</v>
      </c>
      <c r="F260" s="9">
        <f t="shared" si="63"/>
        <v>27.037474693603887</v>
      </c>
      <c r="G260" s="10">
        <f t="shared" si="73"/>
        <v>8.6666666666666607</v>
      </c>
      <c r="H260" s="5">
        <f t="shared" si="73"/>
        <v>7.5</v>
      </c>
      <c r="I260">
        <f t="shared" si="65"/>
        <v>29.753534968592124</v>
      </c>
      <c r="J260">
        <f t="shared" si="66"/>
        <v>1.8562952417379273</v>
      </c>
      <c r="K260">
        <f t="shared" si="66"/>
        <v>-29.695572247436747</v>
      </c>
      <c r="L260">
        <f t="shared" si="67"/>
        <v>-1.6317844871294129</v>
      </c>
      <c r="M260">
        <f t="shared" si="68"/>
        <v>-6.0699767604472719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1.9069133186799831</v>
      </c>
      <c r="C261" s="9">
        <f t="shared" si="61"/>
        <v>1.2099999999999962</v>
      </c>
      <c r="D261" s="9">
        <f t="shared" ref="D261:E276" si="74">D260+$C$7*(J260+J261)/2</f>
        <v>9.6228427755072126</v>
      </c>
      <c r="E261" s="9">
        <f t="shared" si="74"/>
        <v>-11.405206598028986</v>
      </c>
      <c r="F261" s="9">
        <f t="shared" si="63"/>
        <v>27.02985991908789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29.813105189733346</v>
      </c>
      <c r="J261">
        <f t="shared" si="66"/>
        <v>1.8399773968666331</v>
      </c>
      <c r="K261">
        <f t="shared" si="66"/>
        <v>-29.756272015041219</v>
      </c>
      <c r="L261">
        <f t="shared" si="67"/>
        <v>-1.6206785273175108</v>
      </c>
      <c r="M261">
        <f t="shared" si="68"/>
        <v>-5.964248081350874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1.9252320587222833</v>
      </c>
      <c r="C262" s="9">
        <f t="shared" si="61"/>
        <v>1.2149999999999961</v>
      </c>
      <c r="D262" s="9">
        <f t="shared" si="74"/>
        <v>9.6411615155495127</v>
      </c>
      <c r="E262" s="9">
        <f t="shared" si="74"/>
        <v>-11.703067530583466</v>
      </c>
      <c r="F262" s="9">
        <f t="shared" si="63"/>
        <v>27.022098860429548</v>
      </c>
      <c r="G262" s="10">
        <f t="shared" si="75"/>
        <v>8.6666666666666607</v>
      </c>
      <c r="H262" s="5">
        <f t="shared" si="75"/>
        <v>7.5</v>
      </c>
      <c r="I262">
        <f t="shared" si="65"/>
        <v>29.871640337748978</v>
      </c>
      <c r="J262">
        <f t="shared" si="66"/>
        <v>1.823770611593458</v>
      </c>
      <c r="K262">
        <f t="shared" si="66"/>
        <v>-29.815914495854727</v>
      </c>
      <c r="L262">
        <f t="shared" si="67"/>
        <v>-1.6095573755905286</v>
      </c>
      <c r="M262">
        <f t="shared" si="68"/>
        <v>-5.8601506695463641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1.9433892869694382</v>
      </c>
      <c r="C263" s="9">
        <f t="shared" si="61"/>
        <v>1.219999999999996</v>
      </c>
      <c r="D263" s="9">
        <f t="shared" si="74"/>
        <v>9.6593187437966677</v>
      </c>
      <c r="E263" s="9">
        <f t="shared" si="74"/>
        <v>-12.001519683075491</v>
      </c>
      <c r="F263" s="9">
        <f t="shared" si="63"/>
        <v>27.014196682836012</v>
      </c>
      <c r="G263" s="10">
        <f t="shared" si="75"/>
        <v>8.6666666666666607</v>
      </c>
      <c r="H263" s="5">
        <f t="shared" si="75"/>
        <v>7.5</v>
      </c>
      <c r="I263">
        <f t="shared" si="65"/>
        <v>29.929156276598384</v>
      </c>
      <c r="J263">
        <f t="shared" si="66"/>
        <v>1.8076750378375528</v>
      </c>
      <c r="K263">
        <f t="shared" si="66"/>
        <v>-29.874516002550191</v>
      </c>
      <c r="L263">
        <f t="shared" si="67"/>
        <v>-1.5984240765716238</v>
      </c>
      <c r="M263">
        <f t="shared" si="68"/>
        <v>-5.7576670558197165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1.9613861161439861</v>
      </c>
      <c r="C264" s="9">
        <f t="shared" si="61"/>
        <v>1.2249999999999959</v>
      </c>
      <c r="D264" s="9">
        <f t="shared" si="74"/>
        <v>9.6773155729712155</v>
      </c>
      <c r="E264" s="9">
        <f t="shared" si="74"/>
        <v>-12.300552726453784</v>
      </c>
      <c r="F264" s="9">
        <f t="shared" si="63"/>
        <v>27.00615845007195</v>
      </c>
      <c r="G264" s="10">
        <f t="shared" si="75"/>
        <v>8.6666666666666607</v>
      </c>
      <c r="H264" s="5">
        <f t="shared" si="75"/>
        <v>7.5</v>
      </c>
      <c r="I264">
        <f t="shared" si="65"/>
        <v>29.985668705297549</v>
      </c>
      <c r="J264">
        <f t="shared" si="66"/>
        <v>1.7916907970718365</v>
      </c>
      <c r="K264">
        <f t="shared" si="66"/>
        <v>-29.932092673108389</v>
      </c>
      <c r="L264">
        <f t="shared" si="67"/>
        <v>-1.5872815898492834</v>
      </c>
      <c r="M264">
        <f t="shared" si="68"/>
        <v>-5.6567796607906189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1.9792236600352116</v>
      </c>
      <c r="C265" s="9">
        <f t="shared" si="61"/>
        <v>1.2299999999999958</v>
      </c>
      <c r="D265" s="9">
        <f t="shared" si="74"/>
        <v>9.695153116862441</v>
      </c>
      <c r="E265" s="9">
        <f t="shared" si="74"/>
        <v>-12.600156492167907</v>
      </c>
      <c r="F265" s="9">
        <f t="shared" si="63"/>
        <v>26.997989125653518</v>
      </c>
      <c r="G265" s="10">
        <f t="shared" si="75"/>
        <v>8.6666666666666607</v>
      </c>
      <c r="H265" s="5">
        <f t="shared" si="75"/>
        <v>7.5</v>
      </c>
      <c r="I265">
        <f t="shared" si="65"/>
        <v>30.04119315656726</v>
      </c>
      <c r="J265">
        <f t="shared" si="66"/>
        <v>1.7758179811733437</v>
      </c>
      <c r="K265">
        <f t="shared" si="66"/>
        <v>-29.988660469716297</v>
      </c>
      <c r="L265">
        <f t="shared" si="67"/>
        <v>-1.5761327912743617</v>
      </c>
      <c r="M265">
        <f t="shared" si="68"/>
        <v>-5.5574708096137648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1.9969030332073814</v>
      </c>
      <c r="C266" s="9">
        <f t="shared" si="61"/>
        <v>1.2349999999999957</v>
      </c>
      <c r="D266" s="9">
        <f t="shared" si="74"/>
        <v>9.7128324900346108</v>
      </c>
      <c r="E266" s="9">
        <f t="shared" si="74"/>
        <v>-12.90032097040555</v>
      </c>
      <c r="F266" s="9">
        <f t="shared" si="63"/>
        <v>26.98969357405262</v>
      </c>
      <c r="G266" s="10">
        <f t="shared" si="75"/>
        <v>8.6666666666666607</v>
      </c>
      <c r="H266" s="5">
        <f t="shared" si="75"/>
        <v>7.5</v>
      </c>
      <c r="I266">
        <f t="shared" si="65"/>
        <v>30.095744995636661</v>
      </c>
      <c r="J266">
        <f t="shared" si="66"/>
        <v>1.7600566532606001</v>
      </c>
      <c r="K266">
        <f t="shared" si="66"/>
        <v>-30.044235177812435</v>
      </c>
      <c r="L266">
        <f t="shared" si="67"/>
        <v>-1.5649804742720455</v>
      </c>
      <c r="M266">
        <f t="shared" si="68"/>
        <v>-5.4597227461347906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2.014425350716273</v>
      </c>
      <c r="C267" s="9">
        <f t="shared" si="61"/>
        <v>1.2399999999999956</v>
      </c>
      <c r="D267" s="9">
        <f t="shared" si="74"/>
        <v>9.7303548075435025</v>
      </c>
      <c r="E267" s="9">
        <f t="shared" si="74"/>
        <v>-13.201036308320981</v>
      </c>
      <c r="F267" s="9">
        <f t="shared" si="63"/>
        <v>26.981276561910491</v>
      </c>
      <c r="G267" s="10">
        <f t="shared" si="75"/>
        <v>8.6666666666666607</v>
      </c>
      <c r="H267" s="5">
        <f t="shared" si="75"/>
        <v>7.5</v>
      </c>
      <c r="I267">
        <f t="shared" si="65"/>
        <v>30.149339419196487</v>
      </c>
      <c r="J267">
        <f t="shared" si="66"/>
        <v>1.7444068485178796</v>
      </c>
      <c r="K267">
        <f t="shared" si="66"/>
        <v>-30.098832405273782</v>
      </c>
      <c r="L267">
        <f t="shared" si="67"/>
        <v>-1.5538273511665777</v>
      </c>
      <c r="M267">
        <f t="shared" si="68"/>
        <v>-5.3635176465113759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2.0317917278338928</v>
      </c>
      <c r="C268" s="9">
        <f t="shared" si="61"/>
        <v>1.2449999999999954</v>
      </c>
      <c r="D268" s="9">
        <f t="shared" si="74"/>
        <v>9.7477211846611223</v>
      </c>
      <c r="E268" s="9">
        <f t="shared" si="74"/>
        <v>-13.502292808256044</v>
      </c>
      <c r="F268" s="9">
        <f t="shared" si="63"/>
        <v>26.972742759258956</v>
      </c>
      <c r="G268" s="10">
        <f t="shared" si="75"/>
        <v>8.6666666666666607</v>
      </c>
      <c r="H268" s="5">
        <f t="shared" si="75"/>
        <v>7.5</v>
      </c>
      <c r="I268">
        <f t="shared" si="65"/>
        <v>30.201991454496159</v>
      </c>
      <c r="J268">
        <f t="shared" si="66"/>
        <v>1.7288685750062138</v>
      </c>
      <c r="K268">
        <f t="shared" si="66"/>
        <v>-30.152467581738897</v>
      </c>
      <c r="L268">
        <f t="shared" si="67"/>
        <v>-1.5426760545166478</v>
      </c>
      <c r="M268">
        <f t="shared" si="68"/>
        <v>-5.2688376323105395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2.0490032797812283</v>
      </c>
      <c r="C269" s="9">
        <f t="shared" si="61"/>
        <v>1.2499999999999953</v>
      </c>
      <c r="D269" s="9">
        <f t="shared" si="74"/>
        <v>9.7649327366084577</v>
      </c>
      <c r="E269" s="9">
        <f t="shared" si="74"/>
        <v>-13.804080925955049</v>
      </c>
      <c r="F269" s="9">
        <f t="shared" si="63"/>
        <v>26.964096740748708</v>
      </c>
      <c r="G269" s="10">
        <f t="shared" si="75"/>
        <v>8.6666666666666607</v>
      </c>
      <c r="H269" s="5">
        <f t="shared" si="75"/>
        <v>7.5</v>
      </c>
      <c r="I269">
        <f t="shared" si="65"/>
        <v>30.253715958579235</v>
      </c>
      <c r="J269">
        <f t="shared" si="66"/>
        <v>1.7134418144610473</v>
      </c>
      <c r="K269">
        <f t="shared" si="66"/>
        <v>-30.205155958062001</v>
      </c>
      <c r="L269">
        <f t="shared" si="67"/>
        <v>-1.5315291384594651</v>
      </c>
      <c r="M269">
        <f t="shared" si="68"/>
        <v>-5.1756647830931435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2.0660611214689162</v>
      </c>
      <c r="C270" s="9">
        <f t="shared" si="61"/>
        <v>1.2549999999999952</v>
      </c>
      <c r="D270" s="9">
        <f t="shared" si="74"/>
        <v>9.7819905782961456</v>
      </c>
      <c r="E270" s="9">
        <f t="shared" si="74"/>
        <v>-14.106391268774823</v>
      </c>
      <c r="F270" s="9">
        <f t="shared" si="63"/>
        <v>26.955342986883043</v>
      </c>
      <c r="G270" s="10">
        <f t="shared" si="75"/>
        <v>8.6666666666666607</v>
      </c>
      <c r="H270" s="5">
        <f t="shared" si="75"/>
        <v>7.5</v>
      </c>
      <c r="I270">
        <f t="shared" si="65"/>
        <v>30.304527617651761</v>
      </c>
      <c r="J270">
        <f t="shared" si="66"/>
        <v>1.6981265230764526</v>
      </c>
      <c r="K270">
        <f t="shared" si="66"/>
        <v>-30.256912605892932</v>
      </c>
      <c r="L270">
        <f t="shared" si="67"/>
        <v>-1.520389080061638</v>
      </c>
      <c r="M270">
        <f t="shared" si="68"/>
        <v>-5.0839811484966511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2.0829663672456782</v>
      </c>
      <c r="C271" s="9">
        <f t="shared" si="61"/>
        <v>1.2599999999999951</v>
      </c>
      <c r="D271" s="9">
        <f t="shared" si="74"/>
        <v>9.7988958240729076</v>
      </c>
      <c r="E271" s="9">
        <f t="shared" si="74"/>
        <v>-14.409214593891177</v>
      </c>
      <c r="F271" s="9">
        <f t="shared" si="63"/>
        <v>26.946485885256255</v>
      </c>
      <c r="G271" s="10">
        <f t="shared" si="75"/>
        <v>8.6666666666666607</v>
      </c>
      <c r="H271" s="5">
        <f t="shared" si="75"/>
        <v>7.5</v>
      </c>
      <c r="I271">
        <f t="shared" si="65"/>
        <v>30.354440946578183</v>
      </c>
      <c r="J271">
        <f t="shared" si="66"/>
        <v>1.6829226322758362</v>
      </c>
      <c r="K271">
        <f t="shared" si="66"/>
        <v>-30.307752417377898</v>
      </c>
      <c r="L271">
        <f t="shared" si="67"/>
        <v>-1.5092582806750563</v>
      </c>
      <c r="M271">
        <f t="shared" si="68"/>
        <v>-4.9937687598274856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2.0997201306544024</v>
      </c>
      <c r="C272" s="9">
        <f t="shared" si="61"/>
        <v>1.264999999999995</v>
      </c>
      <c r="D272" s="9">
        <f t="shared" si="74"/>
        <v>9.8156495874816319</v>
      </c>
      <c r="E272" s="9">
        <f t="shared" si="74"/>
        <v>-14.712541806502948</v>
      </c>
      <c r="F272" s="9">
        <f t="shared" si="63"/>
        <v>26.937529731795653</v>
      </c>
      <c r="G272" s="10">
        <f t="shared" si="75"/>
        <v>8.6666666666666607</v>
      </c>
      <c r="H272" s="5">
        <f t="shared" si="75"/>
        <v>7.5</v>
      </c>
      <c r="I272">
        <f t="shared" si="65"/>
        <v>30.403470288499637</v>
      </c>
      <c r="J272">
        <f t="shared" si="66"/>
        <v>1.6678300494690856</v>
      </c>
      <c r="K272">
        <f t="shared" si="66"/>
        <v>-30.357690104976172</v>
      </c>
      <c r="L272">
        <f t="shared" si="67"/>
        <v>-1.4981390672960786</v>
      </c>
      <c r="M272">
        <f t="shared" si="68"/>
        <v>-4.9050096411742352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2.1163235241957281</v>
      </c>
      <c r="C273" s="9">
        <f t="shared" si="61"/>
        <v>1.2699999999999949</v>
      </c>
      <c r="D273" s="9">
        <f t="shared" si="74"/>
        <v>9.8322529810229575</v>
      </c>
      <c r="E273" s="9">
        <f t="shared" si="74"/>
        <v>-15.016363958034768</v>
      </c>
      <c r="F273" s="9">
        <f t="shared" si="63"/>
        <v>26.928478732006042</v>
      </c>
      <c r="G273" s="10">
        <f t="shared" si="75"/>
        <v>8.6666666666666607</v>
      </c>
      <c r="H273" s="5">
        <f t="shared" si="75"/>
        <v>7.5</v>
      </c>
      <c r="I273">
        <f t="shared" si="65"/>
        <v>30.4516298145696</v>
      </c>
      <c r="J273">
        <f t="shared" si="66"/>
        <v>1.6528486587961249</v>
      </c>
      <c r="K273">
        <f t="shared" si="66"/>
        <v>-30.406740201387915</v>
      </c>
      <c r="L273">
        <f t="shared" si="67"/>
        <v>-1.4870336939264146</v>
      </c>
      <c r="M273">
        <f t="shared" si="68"/>
        <v>-4.8176858200530752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2.1327776590989931</v>
      </c>
      <c r="C274" s="9">
        <f t="shared" si="61"/>
        <v>1.2749999999999948</v>
      </c>
      <c r="D274" s="9">
        <f t="shared" si="74"/>
        <v>9.8487071159262225</v>
      </c>
      <c r="E274" s="9">
        <f t="shared" si="74"/>
        <v>-15.320672244339649</v>
      </c>
      <c r="F274" s="9">
        <f t="shared" si="63"/>
        <v>26.919337002215915</v>
      </c>
      <c r="G274" s="10">
        <f t="shared" si="75"/>
        <v>8.6666666666666607</v>
      </c>
      <c r="H274" s="5">
        <f t="shared" si="75"/>
        <v>7.5</v>
      </c>
      <c r="I274">
        <f t="shared" si="65"/>
        <v>30.498933523801849</v>
      </c>
      <c r="J274">
        <f t="shared" si="66"/>
        <v>1.6379783218568607</v>
      </c>
      <c r="K274">
        <f t="shared" si="66"/>
        <v>-30.454917059588446</v>
      </c>
      <c r="L274">
        <f t="shared" si="67"/>
        <v>-1.4759443429341705</v>
      </c>
      <c r="M274">
        <f t="shared" si="68"/>
        <v>-4.7317793375967554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2.1490836451004149</v>
      </c>
      <c r="C275" s="9">
        <f t="shared" si="61"/>
        <v>1.2799999999999947</v>
      </c>
      <c r="D275" s="9">
        <f t="shared" si="74"/>
        <v>9.8650131019276444</v>
      </c>
      <c r="E275" s="9">
        <f t="shared" si="74"/>
        <v>-15.625458003902413</v>
      </c>
      <c r="F275" s="9">
        <f t="shared" si="63"/>
        <v>26.910108570824363</v>
      </c>
      <c r="G275" s="10">
        <f t="shared" si="75"/>
        <v>8.6666666666666607</v>
      </c>
      <c r="H275" s="5">
        <f t="shared" si="75"/>
        <v>7.5</v>
      </c>
      <c r="I275">
        <f t="shared" si="65"/>
        <v>30.545395243026082</v>
      </c>
      <c r="J275">
        <f t="shared" si="66"/>
        <v>1.623218878427519</v>
      </c>
      <c r="K275">
        <f t="shared" si="66"/>
        <v>-30.502234852964413</v>
      </c>
      <c r="L275">
        <f t="shared" si="67"/>
        <v>-1.464873126413617</v>
      </c>
      <c r="M275">
        <f t="shared" si="68"/>
        <v>-4.6472722582985035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2.1652425902283703</v>
      </c>
      <c r="C276" s="9">
        <f t="shared" si="61"/>
        <v>1.2849999999999946</v>
      </c>
      <c r="D276" s="9">
        <f t="shared" si="74"/>
        <v>9.8811720470555997</v>
      </c>
      <c r="E276" s="9">
        <f t="shared" si="74"/>
        <v>-15.930712716044972</v>
      </c>
      <c r="F276" s="9">
        <f t="shared" si="63"/>
        <v>26.900797379547871</v>
      </c>
      <c r="G276" s="10">
        <f t="shared" si="75"/>
        <v>8.6666666666666607</v>
      </c>
      <c r="H276" s="5">
        <f t="shared" si="75"/>
        <v>7.5</v>
      </c>
      <c r="I276">
        <f t="shared" si="65"/>
        <v>30.591028626946368</v>
      </c>
      <c r="J276">
        <f t="shared" si="66"/>
        <v>1.6085701471633829</v>
      </c>
      <c r="K276">
        <f t="shared" si="66"/>
        <v>-30.548707575547397</v>
      </c>
      <c r="L276">
        <f t="shared" si="67"/>
        <v>-1.4538220875423149</v>
      </c>
      <c r="M276">
        <f t="shared" si="68"/>
        <v>-4.5641466793222349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2.1812556005956267</v>
      </c>
      <c r="C277" s="9">
        <f t="shared" ref="C277:C289" si="80">C276+_dt</f>
        <v>1.2899999999999945</v>
      </c>
      <c r="D277" s="9">
        <f t="shared" ref="D277:E289" si="81">D276+$C$7*(J276+J277)/2</f>
        <v>9.8971850574228561</v>
      </c>
      <c r="E277" s="9">
        <f t="shared" si="81"/>
        <v>-16.236427999134413</v>
      </c>
      <c r="F277" s="9">
        <f t="shared" ref="F277:F289" si="82">$O$1*D277^2+$O$2*D277+$O$3</f>
        <v>26.891407284666165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30.635847158297967</v>
      </c>
      <c r="J277">
        <f t="shared" ref="J277:K289" si="85">J276+L276*$C$7</f>
        <v>1.5940319262879596</v>
      </c>
      <c r="K277">
        <f t="shared" si="85"/>
        <v>-30.594349042340617</v>
      </c>
      <c r="L277">
        <f t="shared" ref="L277:L289" si="86">-$C$15*I277*J277</f>
        <v>-1.4427932019343148</v>
      </c>
      <c r="M277">
        <f t="shared" ref="M277:M289" si="87">-$C$6-$C$15*I277*K277</f>
        <v>-4.4823847393903513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2.1971237801984103</v>
      </c>
      <c r="C278" s="9">
        <f t="shared" si="80"/>
        <v>1.2949999999999944</v>
      </c>
      <c r="D278" s="9">
        <f t="shared" si="81"/>
        <v>9.9130532370256397</v>
      </c>
      <c r="E278" s="9">
        <f t="shared" si="81"/>
        <v>-16.542595608794787</v>
      </c>
      <c r="F278" s="9">
        <f t="shared" si="82"/>
        <v>26.881942058266326</v>
      </c>
      <c r="G278" s="10">
        <f t="shared" si="83"/>
        <v>8.6666666666666607</v>
      </c>
      <c r="H278" s="5">
        <f t="shared" si="83"/>
        <v>7.5</v>
      </c>
      <c r="I278">
        <f t="shared" si="84"/>
        <v>30.679864148098051</v>
      </c>
      <c r="J278">
        <f t="shared" si="85"/>
        <v>1.5796039942686164</v>
      </c>
      <c r="K278">
        <f t="shared" si="85"/>
        <v>-30.639172889734521</v>
      </c>
      <c r="L278">
        <f t="shared" si="86"/>
        <v>-1.4317883789882226</v>
      </c>
      <c r="M278">
        <f t="shared" si="87"/>
        <v>-4.4019686272603415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2.2128482307221464</v>
      </c>
      <c r="C279" s="9">
        <f t="shared" si="80"/>
        <v>1.2999999999999943</v>
      </c>
      <c r="D279" s="9">
        <f t="shared" si="81"/>
        <v>9.9287776875493758</v>
      </c>
      <c r="E279" s="9">
        <f t="shared" si="81"/>
        <v>-16.849207436123496</v>
      </c>
      <c r="F279" s="9">
        <f t="shared" si="82"/>
        <v>26.872405389484424</v>
      </c>
      <c r="G279" s="10">
        <f t="shared" si="83"/>
        <v>8.6666666666666607</v>
      </c>
      <c r="H279" s="5">
        <f t="shared" si="83"/>
        <v>7.5</v>
      </c>
      <c r="I279">
        <f t="shared" si="84"/>
        <v>30.723092735986008</v>
      </c>
      <c r="J279">
        <f t="shared" si="85"/>
        <v>1.5652861104787341</v>
      </c>
      <c r="K279">
        <f t="shared" si="85"/>
        <v>-30.683192576007123</v>
      </c>
      <c r="L279">
        <f t="shared" si="86"/>
        <v>-1.4208094632289898</v>
      </c>
      <c r="M279">
        <f t="shared" si="87"/>
        <v>-4.3228805898014855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2.2284300513537723</v>
      </c>
      <c r="C280" s="9">
        <f t="shared" si="80"/>
        <v>1.3049999999999942</v>
      </c>
      <c r="D280" s="9">
        <f t="shared" si="81"/>
        <v>9.9443595081810017</v>
      </c>
      <c r="E280" s="9">
        <f t="shared" si="81"/>
        <v>-17.156255505913059</v>
      </c>
      <c r="F280" s="9">
        <f t="shared" si="82"/>
        <v>26.862800885743997</v>
      </c>
      <c r="G280" s="10">
        <f t="shared" si="83"/>
        <v>8.6666666666666607</v>
      </c>
      <c r="H280" s="5">
        <f t="shared" si="83"/>
        <v>7.5</v>
      </c>
      <c r="I280">
        <f t="shared" si="84"/>
        <v>30.765545890649157</v>
      </c>
      <c r="J280">
        <f t="shared" si="85"/>
        <v>1.5510780158464441</v>
      </c>
      <c r="K280">
        <f t="shared" si="85"/>
        <v>-30.726421381905137</v>
      </c>
      <c r="L280">
        <f t="shared" si="86"/>
        <v>-1.4098582356423666</v>
      </c>
      <c r="M280">
        <f t="shared" si="87"/>
        <v>-4.2451029396826208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2.2438703386004537</v>
      </c>
      <c r="C281" s="9">
        <f t="shared" si="80"/>
        <v>1.3099999999999941</v>
      </c>
      <c r="D281" s="9">
        <f t="shared" si="81"/>
        <v>9.9597997954276831</v>
      </c>
      <c r="E281" s="9">
        <f t="shared" si="81"/>
        <v>-17.463731974879096</v>
      </c>
      <c r="F281" s="9">
        <f t="shared" si="82"/>
        <v>26.853132073990622</v>
      </c>
      <c r="G281" s="10">
        <f t="shared" si="83"/>
        <v>8.6666666666666607</v>
      </c>
      <c r="H281" s="5">
        <f t="shared" si="83"/>
        <v>7.5</v>
      </c>
      <c r="I281">
        <f t="shared" si="84"/>
        <v>30.807236410329804</v>
      </c>
      <c r="J281">
        <f t="shared" si="85"/>
        <v>1.5369794334900204</v>
      </c>
      <c r="K281">
        <f t="shared" si="85"/>
        <v>-30.768872411301963</v>
      </c>
      <c r="L281">
        <f t="shared" si="86"/>
        <v>-1.3989364150010175</v>
      </c>
      <c r="M281">
        <f t="shared" si="87"/>
        <v>-4.1686180626821212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2.2591701861146039</v>
      </c>
      <c r="C282" s="9">
        <f t="shared" si="80"/>
        <v>1.314999999999994</v>
      </c>
      <c r="D282" s="9">
        <f t="shared" si="81"/>
        <v>9.9750996429418333</v>
      </c>
      <c r="E282" s="9">
        <f t="shared" si="81"/>
        <v>-17.771629129895249</v>
      </c>
      <c r="F282" s="9">
        <f t="shared" si="82"/>
        <v>26.843402401921981</v>
      </c>
      <c r="G282" s="10">
        <f t="shared" si="83"/>
        <v>8.6666666666666607</v>
      </c>
      <c r="H282" s="5">
        <f t="shared" si="83"/>
        <v>7.5</v>
      </c>
      <c r="I282">
        <f t="shared" si="84"/>
        <v>30.848176923409671</v>
      </c>
      <c r="J282">
        <f t="shared" si="85"/>
        <v>1.5229900693400102</v>
      </c>
      <c r="K282">
        <f t="shared" si="85"/>
        <v>-30.810558591928785</v>
      </c>
      <c r="L282">
        <f t="shared" si="86"/>
        <v>-1.3880456591813672</v>
      </c>
      <c r="M282">
        <f t="shared" si="87"/>
        <v>-4.0934084246308764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2.2743306845250455</v>
      </c>
      <c r="C283" s="9">
        <f t="shared" si="80"/>
        <v>1.3199999999999938</v>
      </c>
      <c r="D283" s="9">
        <f t="shared" si="81"/>
        <v>9.9902601413522749</v>
      </c>
      <c r="E283" s="9">
        <f t="shared" si="81"/>
        <v>-18.079939386235768</v>
      </c>
      <c r="F283" s="9">
        <f t="shared" si="82"/>
        <v>26.833615239212868</v>
      </c>
      <c r="G283" s="10">
        <f t="shared" si="83"/>
        <v>8.6666666666666607</v>
      </c>
      <c r="H283" s="5">
        <f t="shared" si="83"/>
        <v>7.5</v>
      </c>
      <c r="I283">
        <f t="shared" si="84"/>
        <v>30.888379889067902</v>
      </c>
      <c r="J283">
        <f t="shared" si="85"/>
        <v>1.5091096127481967</v>
      </c>
      <c r="K283">
        <f t="shared" si="85"/>
        <v>-30.851492676175095</v>
      </c>
      <c r="L283">
        <f t="shared" si="86"/>
        <v>-1.3771875664703062</v>
      </c>
      <c r="M283">
        <f t="shared" si="87"/>
        <v>-4.0194565779991116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2.2893529212742045</v>
      </c>
      <c r="C284" s="9">
        <f t="shared" si="80"/>
        <v>1.3249999999999937</v>
      </c>
      <c r="D284" s="9">
        <f t="shared" si="81"/>
        <v>10.005282378101434</v>
      </c>
      <c r="E284" s="9">
        <f t="shared" si="81"/>
        <v>-18.38865528582642</v>
      </c>
      <c r="F284" s="9">
        <f t="shared" si="82"/>
        <v>26.823773878734404</v>
      </c>
      <c r="G284" s="10">
        <f t="shared" si="83"/>
        <v>8.6666666666666607</v>
      </c>
      <c r="H284" s="5">
        <f t="shared" si="83"/>
        <v>7.5</v>
      </c>
      <c r="I284">
        <f t="shared" si="84"/>
        <v>30.927857598008899</v>
      </c>
      <c r="J284">
        <f t="shared" si="85"/>
        <v>1.4953377370834935</v>
      </c>
      <c r="K284">
        <f t="shared" si="85"/>
        <v>-30.891687241955086</v>
      </c>
      <c r="L284">
        <f t="shared" si="86"/>
        <v>-1.3663636768609446</v>
      </c>
      <c r="M284">
        <f t="shared" si="87"/>
        <v>-3.9467451681376957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2.3042379804611972</v>
      </c>
      <c r="C285" s="9">
        <f t="shared" si="80"/>
        <v>1.3299999999999936</v>
      </c>
      <c r="D285" s="9">
        <f t="shared" si="81"/>
        <v>10.020167437288427</v>
      </c>
      <c r="E285" s="9">
        <f t="shared" si="81"/>
        <v>-18.697769495504378</v>
      </c>
      <c r="F285" s="9">
        <f t="shared" si="82"/>
        <v>26.813881537767053</v>
      </c>
      <c r="G285" s="10">
        <f t="shared" si="83"/>
        <v>8.6666666666666607</v>
      </c>
      <c r="H285" s="5">
        <f t="shared" si="83"/>
        <v>7.5</v>
      </c>
      <c r="I285">
        <f t="shared" si="84"/>
        <v>30.966622173256368</v>
      </c>
      <c r="J285">
        <f t="shared" si="85"/>
        <v>1.4816741003148841</v>
      </c>
      <c r="K285">
        <f t="shared" si="85"/>
        <v>-30.931154693636465</v>
      </c>
      <c r="L285">
        <f t="shared" si="86"/>
        <v>-1.3555754733366678</v>
      </c>
      <c r="M285">
        <f t="shared" si="87"/>
        <v>-3.8752569391844496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2.31898694269068</v>
      </c>
      <c r="C286" s="9">
        <f t="shared" si="80"/>
        <v>1.3349999999999935</v>
      </c>
      <c r="D286" s="9">
        <f t="shared" si="81"/>
        <v>10.034916399517909</v>
      </c>
      <c r="E286" s="9">
        <f t="shared" si="81"/>
        <v>-19.0072748052877</v>
      </c>
      <c r="F286" s="9">
        <f t="shared" si="82"/>
        <v>26.803941359206881</v>
      </c>
      <c r="G286" s="10">
        <f t="shared" si="83"/>
        <v>8.6666666666666607</v>
      </c>
      <c r="H286" s="5">
        <f t="shared" si="83"/>
        <v>7.5</v>
      </c>
      <c r="I286">
        <f t="shared" si="84"/>
        <v>31.004685571010178</v>
      </c>
      <c r="J286">
        <f t="shared" si="85"/>
        <v>1.4681183455815174</v>
      </c>
      <c r="K286">
        <f t="shared" si="85"/>
        <v>-30.969907263028311</v>
      </c>
      <c r="L286">
        <f t="shared" si="86"/>
        <v>-1.34482438314279</v>
      </c>
      <c r="M286">
        <f t="shared" si="87"/>
        <v>-3.8049747396458145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2.3336008849273373</v>
      </c>
      <c r="C287" s="9">
        <f t="shared" si="80"/>
        <v>1.3399999999999934</v>
      </c>
      <c r="D287" s="9">
        <f t="shared" si="81"/>
        <v>10.049530341754567</v>
      </c>
      <c r="E287" s="9">
        <f t="shared" si="81"/>
        <v>-19.317164126654966</v>
      </c>
      <c r="F287" s="9">
        <f t="shared" si="82"/>
        <v>26.793956412764548</v>
      </c>
      <c r="G287" s="10">
        <f t="shared" si="83"/>
        <v>8.6666666666666607</v>
      </c>
      <c r="H287" s="5">
        <f t="shared" si="83"/>
        <v>7.5</v>
      </c>
      <c r="I287">
        <f t="shared" si="84"/>
        <v>31.042059581562498</v>
      </c>
      <c r="J287">
        <f t="shared" si="85"/>
        <v>1.4546701017500896</v>
      </c>
      <c r="K287">
        <f t="shared" si="85"/>
        <v>-31.007957010424768</v>
      </c>
      <c r="L287">
        <f t="shared" si="86"/>
        <v>-1.3341117790451711</v>
      </c>
      <c r="M287">
        <f t="shared" si="87"/>
        <v>-3.7358815276640982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2.3480808803558855</v>
      </c>
      <c r="C288" s="9">
        <f t="shared" si="80"/>
        <v>1.3449999999999933</v>
      </c>
      <c r="D288" s="9">
        <f t="shared" si="81"/>
        <v>10.064010337183115</v>
      </c>
      <c r="E288" s="9">
        <f t="shared" si="81"/>
        <v>-19.627430490835597</v>
      </c>
      <c r="F288" s="9">
        <f t="shared" si="82"/>
        <v>26.783929696156527</v>
      </c>
      <c r="G288" s="10">
        <f t="shared" si="83"/>
        <v>8.6666666666666607</v>
      </c>
      <c r="H288" s="5">
        <f t="shared" si="83"/>
        <v>7.5</v>
      </c>
      <c r="I288">
        <f t="shared" si="84"/>
        <v>31.078755830270111</v>
      </c>
      <c r="J288">
        <f t="shared" si="85"/>
        <v>1.4413289839596379</v>
      </c>
      <c r="K288">
        <f t="shared" si="85"/>
        <v>-31.045315825701408</v>
      </c>
      <c r="L288">
        <f t="shared" si="86"/>
        <v>-1.3234389805752012</v>
      </c>
      <c r="M288">
        <f t="shared" si="87"/>
        <v>-3.6679603759803392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2.3624279982464529</v>
      </c>
      <c r="C289" s="9">
        <f t="shared" si="80"/>
        <v>1.3499999999999932</v>
      </c>
      <c r="D289" s="9">
        <f t="shared" si="81"/>
        <v>10.078357455073682</v>
      </c>
      <c r="E289" s="9">
        <f t="shared" si="81"/>
        <v>-19.93806704711141</v>
      </c>
      <c r="F289" s="9">
        <f t="shared" si="82"/>
        <v>26.773864136288232</v>
      </c>
      <c r="G289" s="10">
        <f t="shared" si="83"/>
        <v>8.6666666666666607</v>
      </c>
      <c r="H289" s="5">
        <f t="shared" si="83"/>
        <v>7.5</v>
      </c>
      <c r="I289">
        <f t="shared" si="84"/>
        <v>31.114785778579598</v>
      </c>
      <c r="J289">
        <f t="shared" si="85"/>
        <v>1.4280945941538858</v>
      </c>
      <c r="K289">
        <f t="shared" si="85"/>
        <v>-31.081995429461212</v>
      </c>
      <c r="L289">
        <f t="shared" si="86"/>
        <v>-1.3128072552606131</v>
      </c>
      <c r="M289">
        <f t="shared" si="87"/>
        <v>-3.6011944766027568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11" priority="16" stopIfTrue="1" operator="greaterThan">
      <formula>$G$19</formula>
    </cfRule>
    <cfRule type="cellIs" dxfId="310" priority="17" stopIfTrue="1" operator="lessThan">
      <formula>$H$19</formula>
    </cfRule>
    <cfRule type="cellIs" dxfId="309" priority="18" stopIfTrue="1" operator="between">
      <formula>$H$19</formula>
      <formula>$G$19</formula>
    </cfRule>
  </conditionalFormatting>
  <conditionalFormatting sqref="E19:E20">
    <cfRule type="cellIs" dxfId="308" priority="13" stopIfTrue="1" operator="lessThan">
      <formula>$H$19</formula>
    </cfRule>
    <cfRule type="cellIs" dxfId="307" priority="14" stopIfTrue="1" operator="greaterThan">
      <formula>$G$19</formula>
    </cfRule>
    <cfRule type="cellIs" dxfId="306" priority="15" stopIfTrue="1" operator="between">
      <formula>$H$19</formula>
      <formula>$G$19</formula>
    </cfRule>
  </conditionalFormatting>
  <conditionalFormatting sqref="F19">
    <cfRule type="cellIs" dxfId="305" priority="10" stopIfTrue="1" operator="lessThan">
      <formula>$H$19</formula>
    </cfRule>
    <cfRule type="cellIs" dxfId="304" priority="11" stopIfTrue="1" operator="greaterThan">
      <formula>$G$19</formula>
    </cfRule>
    <cfRule type="cellIs" dxfId="303" priority="12" stopIfTrue="1" operator="between">
      <formula>$H$19</formula>
      <formula>$G$19</formula>
    </cfRule>
  </conditionalFormatting>
  <conditionalFormatting sqref="F20">
    <cfRule type="cellIs" dxfId="302" priority="7" stopIfTrue="1" operator="lessThan">
      <formula>$H$19</formula>
    </cfRule>
    <cfRule type="cellIs" dxfId="301" priority="8" stopIfTrue="1" operator="greaterThan">
      <formula>$G$19</formula>
    </cfRule>
    <cfRule type="cellIs" dxfId="300" priority="9" stopIfTrue="1" operator="between">
      <formula>$H$19</formula>
      <formula>$G$19</formula>
    </cfRule>
  </conditionalFormatting>
  <conditionalFormatting sqref="E21:E289">
    <cfRule type="cellIs" dxfId="299" priority="4" stopIfTrue="1" operator="lessThan">
      <formula>$H$19</formula>
    </cfRule>
    <cfRule type="cellIs" dxfId="298" priority="5" stopIfTrue="1" operator="greaterThan">
      <formula>$G$19</formula>
    </cfRule>
    <cfRule type="cellIs" dxfId="297" priority="6" stopIfTrue="1" operator="between">
      <formula>$H$19</formula>
      <formula>$G$19</formula>
    </cfRule>
  </conditionalFormatting>
  <conditionalFormatting sqref="F21:F289">
    <cfRule type="cellIs" dxfId="296" priority="1" stopIfTrue="1" operator="lessThan">
      <formula>$H$19</formula>
    </cfRule>
    <cfRule type="cellIs" dxfId="295" priority="2" stopIfTrue="1" operator="greaterThan">
      <formula>$G$19</formula>
    </cfRule>
    <cfRule type="cellIs" dxfId="29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46"/>
  <sheetViews>
    <sheetView topLeftCell="B1" zoomScale="70" zoomScaleNormal="70" workbookViewId="0">
      <selection activeCell="C8" sqref="C8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SummaryChart!I17</f>
        <v>45.579274077837333</v>
      </c>
      <c r="D1" s="1" t="s">
        <v>17</v>
      </c>
      <c r="G1" t="s">
        <v>27</v>
      </c>
      <c r="H1" s="6" t="s">
        <v>22</v>
      </c>
      <c r="O1" s="28">
        <f>-(C6/2)/(COS(C2/180*PI())*C1)^2</f>
        <v>-0.25680282304992624</v>
      </c>
      <c r="P1" s="5" t="s">
        <v>10</v>
      </c>
    </row>
    <row r="2" spans="2:22" ht="22.5" x14ac:dyDescent="0.3">
      <c r="C2" s="24">
        <f>SummaryChart!J17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SummaryChart!N17/12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0.01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SummaryChart!M17</f>
        <v>8.7159294568272294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9.7601061088301577E-3</v>
      </c>
      <c r="C12" s="14"/>
      <c r="D12" s="15">
        <f ca="1">CELL("contents",INDIRECT("D"&amp;C13-1))</f>
        <v>8.693551438870168</v>
      </c>
      <c r="E12" s="15">
        <f ca="1">CELL("contents",INDIRECT("E"&amp;C13-1))</f>
        <v>8.4245978832387181</v>
      </c>
      <c r="F12">
        <f ca="1">D13-D12</f>
        <v>3.213812406589156E-2</v>
      </c>
      <c r="G12">
        <f ca="1">D13-D11</f>
        <v>9.7601061088301577E-3</v>
      </c>
      <c r="H12" s="27">
        <f ca="1">G12/F12</f>
        <v>0.3036924647132293</v>
      </c>
      <c r="I12">
        <f ca="1">D13-D12</f>
        <v>3.213812406589156E-2</v>
      </c>
      <c r="J12">
        <f ca="1">E13-E12</f>
        <v>-0.22674043747775841</v>
      </c>
      <c r="K12">
        <f ca="1">ATAN(J12/I12)*180/PI()</f>
        <v>-81.932651088176144</v>
      </c>
      <c r="N12" s="26">
        <f ca="1">E13-E12</f>
        <v>-0.22674043747775841</v>
      </c>
      <c r="O12" s="26">
        <f ca="1">N12+E13-H12*N12</f>
        <v>8.0399763705909777</v>
      </c>
      <c r="P12">
        <f ca="1">IF(AND(G12&gt;0,G12&lt;F12),1,0)</f>
        <v>1</v>
      </c>
      <c r="Q12" s="26">
        <f ca="1">IF(P12=1,O12,O13)</f>
        <v>8.0399763705909777</v>
      </c>
    </row>
    <row r="13" spans="2:22" x14ac:dyDescent="0.2">
      <c r="B13" t="str">
        <f ca="1">CELL("address",INDEX(B20:B290,MATCH(MIN(B20:B290),B20:B290,0)))</f>
        <v>$B$201</v>
      </c>
      <c r="C13">
        <f ca="1">CELL("row",INDEX(A20:A289,MATCH(MIN(A20:A289),A20:A289,0)))</f>
        <v>201</v>
      </c>
      <c r="D13" s="15">
        <f ca="1">CELL("contents",INDIRECT("D"&amp;C13))</f>
        <v>8.7256895629360596</v>
      </c>
      <c r="E13" s="15">
        <f ca="1">CELL("contents",INDIRECT("E"&amp;C13))</f>
        <v>8.1978574457609596</v>
      </c>
      <c r="F13">
        <f ca="1">D14-D13</f>
        <v>3.1920683341265743E-2</v>
      </c>
      <c r="G13">
        <f ca="1">D14-D11</f>
        <v>4.1680789450095901E-2</v>
      </c>
      <c r="H13" s="27">
        <f ca="1">G13/F13</f>
        <v>1.3057611895235555</v>
      </c>
      <c r="N13" s="26">
        <f ca="1">E14-E13</f>
        <v>-0.22842371348092616</v>
      </c>
      <c r="O13" s="26">
        <f ca="1">E13+H13*N13</f>
        <v>7.8995906259307178</v>
      </c>
      <c r="P13">
        <f ca="1">IF(G13&lt;F13,1,0)</f>
        <v>0</v>
      </c>
    </row>
    <row r="14" spans="2:22" x14ac:dyDescent="0.2">
      <c r="D14" s="15">
        <f ca="1">CELL("contents",INDIRECT("D"&amp;C13+1))</f>
        <v>8.7576102462773253</v>
      </c>
      <c r="E14" s="15">
        <f ca="1">CELL("contents",INDIRECT("E"&amp;C13+1))</f>
        <v>7.9694337322800335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8.8207990433446728</v>
      </c>
      <c r="P15" s="10">
        <f>Q19</f>
        <v>1.0832344580327702</v>
      </c>
      <c r="Q15" s="10">
        <f>Q19</f>
        <v>1.0832344580327702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45.579274077837333</v>
      </c>
      <c r="J19">
        <f>C1*COS(C2/180*PI())</f>
        <v>7.9147578829980132</v>
      </c>
      <c r="K19">
        <f>C1*SIN(C2/180*PI())</f>
        <v>44.886822488522562</v>
      </c>
      <c r="L19">
        <f>-C15*I19*J19</f>
        <v>-10.658159516765132</v>
      </c>
      <c r="M19">
        <f>-C6-C15*I19*K19</f>
        <v>-92.619426298015526</v>
      </c>
      <c r="N19" s="16">
        <f>MAX(E19:E289)</f>
        <v>19.167447490358715</v>
      </c>
      <c r="O19" s="19">
        <f>INDEX(C19:C289,MATCH(N19,E19:E289,0),1)</f>
        <v>0.47500000000000031</v>
      </c>
      <c r="P19" s="19">
        <f>COUNTIF(E19:E289,"&gt;"&amp;H19)*_dt</f>
        <v>0.85499999999999998</v>
      </c>
      <c r="Q19" s="21">
        <f>INDEX(D19:D289,MATCH(T17,T19:T289,0),1)</f>
        <v>1.0832344580327702</v>
      </c>
      <c r="R19" s="21">
        <f>INDEX(D19:D289,MATCH(T17,U19:U289,0),1)</f>
        <v>8.8207990433446728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7.7375645853119028</v>
      </c>
    </row>
    <row r="20" spans="1:22" x14ac:dyDescent="0.2">
      <c r="A20">
        <f>B20</f>
        <v>8.6373147859730874</v>
      </c>
      <c r="B20">
        <f>ABS(D20-$D$11)</f>
        <v>8.6373147859730874</v>
      </c>
      <c r="C20" s="9">
        <f>C19+_dt</f>
        <v>5.0000000000000001E-3</v>
      </c>
      <c r="D20" s="9">
        <f>D19+$C$7*(J19+J20)/2</f>
        <v>7.8614670854141866E-2</v>
      </c>
      <c r="E20" s="9">
        <f>E19+$C$7*(K19+K20)/2</f>
        <v>2.197728009070457</v>
      </c>
      <c r="F20" s="9">
        <f>$O$1*D20^2+$O$2*D20+$O$3</f>
        <v>2.1977495991928597</v>
      </c>
      <c r="G20" s="10">
        <f>G19</f>
        <v>8.6666666666666607</v>
      </c>
      <c r="H20" s="5">
        <f>H19</f>
        <v>7.5</v>
      </c>
      <c r="I20">
        <f>SQRT(J20^2+K20^2)</f>
        <v>44.648678042313776</v>
      </c>
      <c r="J20">
        <f>J19+L19*$C$7</f>
        <v>7.8081762878303618</v>
      </c>
      <c r="K20">
        <f>K19+M19*$C$7</f>
        <v>43.960628225542408</v>
      </c>
      <c r="L20">
        <f>-$C$15*I20*J20</f>
        <v>-10.299956547191025</v>
      </c>
      <c r="M20">
        <f>-$C$6-$C$15*I20*K20</f>
        <v>-90.163541196196832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8.559748020922143</v>
      </c>
      <c r="B21">
        <f t="shared" ref="B21:B84" si="3">ABS(D21-$D$11)</f>
        <v>8.559748020922143</v>
      </c>
      <c r="C21" s="9">
        <f t="shared" ref="C21:C84" si="4">C20+_dt</f>
        <v>0.01</v>
      </c>
      <c r="D21" s="9">
        <f t="shared" ref="D21:E36" si="5">D20+$C$7*(J20+J21)/2</f>
        <v>0.15618143590508593</v>
      </c>
      <c r="E21" s="9">
        <f t="shared" si="5"/>
        <v>2.6328261142660714</v>
      </c>
      <c r="F21" s="9">
        <f t="shared" ref="F21:F84" si="6">$O$1*D21^2+$O$2*D21+$O$3</f>
        <v>2.6329755944601816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43.742960695896507</v>
      </c>
      <c r="J21">
        <f t="shared" ref="J21:K84" si="9">J20+L20*$C$7</f>
        <v>7.705176722358452</v>
      </c>
      <c r="K21">
        <f t="shared" si="9"/>
        <v>43.058992813580439</v>
      </c>
      <c r="L21">
        <f t="shared" ref="L21:L84" si="10">-$C$15*I21*J21</f>
        <v>-9.9579044819767333</v>
      </c>
      <c r="M21">
        <f t="shared" ref="M21:M84" si="11">-$C$6-$C$15*I21*K21</f>
        <v>-87.821956299763315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8.4831941489226583</v>
      </c>
      <c r="B22">
        <f t="shared" si="3"/>
        <v>8.4831941489226583</v>
      </c>
      <c r="C22" s="9">
        <f t="shared" si="4"/>
        <v>1.4999999999999999E-2</v>
      </c>
      <c r="D22" s="9">
        <f t="shared" si="5"/>
        <v>0.23273530790457161</v>
      </c>
      <c r="E22" s="9">
        <f t="shared" si="5"/>
        <v>3.0590249445868878</v>
      </c>
      <c r="F22" s="9">
        <f t="shared" si="6"/>
        <v>3.0594883652834484</v>
      </c>
      <c r="G22" s="10">
        <f t="shared" si="7"/>
        <v>8.6666666666666607</v>
      </c>
      <c r="H22" s="5">
        <f t="shared" si="7"/>
        <v>7.5</v>
      </c>
      <c r="I22">
        <f t="shared" si="8"/>
        <v>42.860969984936922</v>
      </c>
      <c r="J22">
        <f t="shared" si="9"/>
        <v>7.6055976775386842</v>
      </c>
      <c r="K22">
        <f t="shared" si="9"/>
        <v>42.180773250582803</v>
      </c>
      <c r="L22">
        <f t="shared" si="10"/>
        <v>-9.6310252469242332</v>
      </c>
      <c r="M22">
        <f t="shared" si="11"/>
        <v>-85.587828779149618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8.4076197234096171</v>
      </c>
      <c r="B23">
        <f t="shared" si="3"/>
        <v>8.4076197234096171</v>
      </c>
      <c r="C23" s="9">
        <f t="shared" si="4"/>
        <v>0.02</v>
      </c>
      <c r="D23" s="9">
        <f t="shared" si="5"/>
        <v>0.30830973341761225</v>
      </c>
      <c r="E23" s="9">
        <f t="shared" si="5"/>
        <v>3.4765532856537584</v>
      </c>
      <c r="F23" s="9">
        <f t="shared" si="6"/>
        <v>3.4775917769042071</v>
      </c>
      <c r="G23" s="10">
        <f t="shared" si="7"/>
        <v>8.6666666666666607</v>
      </c>
      <c r="H23" s="5">
        <f t="shared" si="7"/>
        <v>7.5</v>
      </c>
      <c r="I23">
        <f t="shared" si="8"/>
        <v>42.001623079567295</v>
      </c>
      <c r="J23">
        <f t="shared" si="9"/>
        <v>7.5092874250694415</v>
      </c>
      <c r="K23">
        <f t="shared" si="9"/>
        <v>41.324894962791305</v>
      </c>
      <c r="L23">
        <f t="shared" si="10"/>
        <v>-9.3184135114866802</v>
      </c>
      <c r="M23">
        <f t="shared" si="11"/>
        <v>-83.454825700779622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8.3329927698344974</v>
      </c>
      <c r="B24">
        <f t="shared" si="3"/>
        <v>8.3329927698344974</v>
      </c>
      <c r="C24" s="9">
        <f t="shared" si="4"/>
        <v>2.5000000000000001E-2</v>
      </c>
      <c r="D24" s="9">
        <f t="shared" si="5"/>
        <v>0.38293668699273231</v>
      </c>
      <c r="E24" s="9">
        <f t="shared" si="5"/>
        <v>3.8856294939966327</v>
      </c>
      <c r="F24" s="9">
        <f t="shared" si="6"/>
        <v>3.8875749305294729</v>
      </c>
      <c r="G24" s="10">
        <f t="shared" si="7"/>
        <v>8.6666666666666607</v>
      </c>
      <c r="H24" s="5">
        <f t="shared" si="7"/>
        <v>7.5</v>
      </c>
      <c r="I24">
        <f t="shared" si="8"/>
        <v>41.163901228647269</v>
      </c>
      <c r="J24">
        <f t="shared" si="9"/>
        <v>7.4161032899545747</v>
      </c>
      <c r="K24">
        <f t="shared" si="9"/>
        <v>40.490346705783509</v>
      </c>
      <c r="L24">
        <f t="shared" si="10"/>
        <v>-9.0192302716911179</v>
      </c>
      <c r="M24">
        <f t="shared" si="11"/>
        <v>-81.417079072905977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8.2592826984485352</v>
      </c>
      <c r="B25">
        <f t="shared" si="3"/>
        <v>8.2592826984485352</v>
      </c>
      <c r="C25" s="9">
        <f t="shared" si="4"/>
        <v>3.0000000000000002E-2</v>
      </c>
      <c r="D25" s="9">
        <f t="shared" si="5"/>
        <v>0.45664675837869351</v>
      </c>
      <c r="E25" s="9">
        <f t="shared" si="5"/>
        <v>4.2864621071008226</v>
      </c>
      <c r="F25" s="9">
        <f t="shared" si="6"/>
        <v>4.2897130815349094</v>
      </c>
      <c r="G25" s="10">
        <f t="shared" si="7"/>
        <v>8.6666666666666607</v>
      </c>
      <c r="H25" s="5">
        <f t="shared" si="7"/>
        <v>7.5</v>
      </c>
      <c r="I25">
        <f t="shared" si="8"/>
        <v>40.346845069165894</v>
      </c>
      <c r="J25">
        <f t="shared" si="9"/>
        <v>7.3259109872376635</v>
      </c>
      <c r="K25">
        <f t="shared" si="9"/>
        <v>39.676175915054451</v>
      </c>
      <c r="L25">
        <f t="shared" si="10"/>
        <v>-8.7326970852117629</v>
      </c>
      <c r="M25">
        <f t="shared" si="11"/>
        <v>-79.469145459635229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8.1864602234304193</v>
      </c>
      <c r="B26">
        <f t="shared" si="3"/>
        <v>8.1864602234304193</v>
      </c>
      <c r="C26" s="9">
        <f t="shared" si="4"/>
        <v>3.5000000000000003E-2</v>
      </c>
      <c r="D26" s="9">
        <f t="shared" si="5"/>
        <v>0.52946923339680951</v>
      </c>
      <c r="E26" s="9">
        <f t="shared" si="5"/>
        <v>4.6792504089783851</v>
      </c>
      <c r="F26" s="9">
        <f t="shared" si="6"/>
        <v>4.6842684880747205</v>
      </c>
      <c r="G26" s="10">
        <f t="shared" si="7"/>
        <v>8.6666666666666607</v>
      </c>
      <c r="H26" s="5">
        <f t="shared" si="7"/>
        <v>7.5</v>
      </c>
      <c r="I26">
        <f t="shared" si="8"/>
        <v>39.549550343981366</v>
      </c>
      <c r="J26">
        <f t="shared" si="9"/>
        <v>7.2385840163855457</v>
      </c>
      <c r="K26">
        <f t="shared" si="9"/>
        <v>38.881484460458097</v>
      </c>
      <c r="L26">
        <f t="shared" si="10"/>
        <v>-8.4580908838231483</v>
      </c>
      <c r="M26">
        <f t="shared" si="11"/>
        <v>-77.605969639377591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8.1144972878107549</v>
      </c>
      <c r="B27">
        <f t="shared" si="3"/>
        <v>8.1144972878107549</v>
      </c>
      <c r="C27" s="9">
        <f t="shared" si="4"/>
        <v>0.04</v>
      </c>
      <c r="D27" s="9">
        <f t="shared" si="5"/>
        <v>0.60143216901647378</v>
      </c>
      <c r="E27" s="9">
        <f t="shared" si="5"/>
        <v>5.0641849551009974</v>
      </c>
      <c r="F27" s="9">
        <f t="shared" si="6"/>
        <v>5.0714911962923637</v>
      </c>
      <c r="G27" s="10">
        <f t="shared" si="7"/>
        <v>8.6666666666666607</v>
      </c>
      <c r="H27" s="5">
        <f t="shared" si="7"/>
        <v>7.5</v>
      </c>
      <c r="I27">
        <f t="shared" si="8"/>
        <v>38.771163987073734</v>
      </c>
      <c r="J27">
        <f t="shared" si="9"/>
        <v>7.1540031075473145</v>
      </c>
      <c r="K27">
        <f t="shared" si="9"/>
        <v>38.105424764064324</v>
      </c>
      <c r="L27">
        <f t="shared" si="10"/>
        <v>-8.1947392979858584</v>
      </c>
      <c r="M27">
        <f t="shared" si="11"/>
        <v>-75.822851850663824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8.0433669937001824</v>
      </c>
      <c r="B28">
        <f t="shared" si="3"/>
        <v>8.0433669937001824</v>
      </c>
      <c r="C28" s="9">
        <f t="shared" si="4"/>
        <v>4.4999999999999998E-2</v>
      </c>
      <c r="D28" s="9">
        <f t="shared" si="5"/>
        <v>0.67256246312704759</v>
      </c>
      <c r="E28" s="9">
        <f t="shared" si="5"/>
        <v>5.4414480601491073</v>
      </c>
      <c r="F28" s="9">
        <f t="shared" si="6"/>
        <v>5.4516197676945328</v>
      </c>
      <c r="G28" s="10">
        <f t="shared" si="7"/>
        <v>8.6666666666666607</v>
      </c>
      <c r="H28" s="5">
        <f t="shared" si="7"/>
        <v>7.5</v>
      </c>
      <c r="I28">
        <f t="shared" si="8"/>
        <v>38.010880540105148</v>
      </c>
      <c r="J28">
        <f t="shared" si="9"/>
        <v>7.0720557145674556</v>
      </c>
      <c r="K28">
        <f t="shared" si="9"/>
        <v>37.347196245557683</v>
      </c>
      <c r="L28">
        <f t="shared" si="10"/>
        <v>-7.942016436510543</v>
      </c>
      <c r="M28">
        <f t="shared" si="11"/>
        <v>-74.115418225654565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7.9730435373763324</v>
      </c>
      <c r="B29">
        <f t="shared" si="3"/>
        <v>7.9730435373763324</v>
      </c>
      <c r="C29" s="9">
        <f t="shared" si="4"/>
        <v>4.9999999999999996E-2</v>
      </c>
      <c r="D29" s="9">
        <f t="shared" si="5"/>
        <v>0.74288591945089666</v>
      </c>
      <c r="E29" s="9">
        <f t="shared" si="5"/>
        <v>5.8112142516934018</v>
      </c>
      <c r="F29" s="9">
        <f t="shared" si="6"/>
        <v>5.8248819536916683</v>
      </c>
      <c r="G29" s="10">
        <f t="shared" si="7"/>
        <v>8.6666666666666607</v>
      </c>
      <c r="H29" s="5">
        <f t="shared" si="7"/>
        <v>7.5</v>
      </c>
      <c r="I29">
        <f t="shared" si="8"/>
        <v>37.267938868122634</v>
      </c>
      <c r="J29">
        <f t="shared" si="9"/>
        <v>6.9926355502023503</v>
      </c>
      <c r="K29">
        <f t="shared" si="9"/>
        <v>36.606042063301139</v>
      </c>
      <c r="L29">
        <f t="shared" si="10"/>
        <v>-7.6993390713103409</v>
      </c>
      <c r="M29">
        <f t="shared" si="11"/>
        <v>-72.479594061147424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7.9035021488278749</v>
      </c>
      <c r="B30">
        <f t="shared" si="3"/>
        <v>7.9035021488278749</v>
      </c>
      <c r="C30" s="9">
        <f t="shared" si="4"/>
        <v>5.4999999999999993E-2</v>
      </c>
      <c r="D30" s="9">
        <f t="shared" si="5"/>
        <v>0.8124273079993547</v>
      </c>
      <c r="E30" s="9">
        <f t="shared" si="5"/>
        <v>6.1736506926233554</v>
      </c>
      <c r="F30" s="9">
        <f t="shared" si="6"/>
        <v>6.1914953218121367</v>
      </c>
      <c r="G30" s="10">
        <f t="shared" si="7"/>
        <v>8.6666666666666607</v>
      </c>
      <c r="H30" s="5">
        <f t="shared" si="7"/>
        <v>7.5</v>
      </c>
      <c r="I30">
        <f t="shared" si="8"/>
        <v>36.541619145778661</v>
      </c>
      <c r="J30">
        <f t="shared" si="9"/>
        <v>6.9156421594892468</v>
      </c>
      <c r="K30">
        <f t="shared" si="9"/>
        <v>35.881246122689667</v>
      </c>
      <c r="L30">
        <f t="shared" si="10"/>
        <v>-7.466163183356417</v>
      </c>
      <c r="M30">
        <f t="shared" si="11"/>
        <v>-70.911579619643177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7.8347190353921503</v>
      </c>
      <c r="B31">
        <f t="shared" si="3"/>
        <v>7.8347190353921503</v>
      </c>
      <c r="C31" s="9">
        <f t="shared" si="4"/>
        <v>5.9999999999999991E-2</v>
      </c>
      <c r="D31" s="9">
        <f t="shared" si="5"/>
        <v>0.88121042143507933</v>
      </c>
      <c r="E31" s="9">
        <f t="shared" si="5"/>
        <v>6.5289175748692703</v>
      </c>
      <c r="F31" s="9">
        <f t="shared" si="6"/>
        <v>6.5516678376564963</v>
      </c>
      <c r="G31" s="10">
        <f t="shared" si="7"/>
        <v>8.6666666666666607</v>
      </c>
      <c r="H31" s="5">
        <f t="shared" si="7"/>
        <v>7.5</v>
      </c>
      <c r="I31">
        <f t="shared" si="8"/>
        <v>35.831240088553862</v>
      </c>
      <c r="J31">
        <f t="shared" si="9"/>
        <v>6.8409805276556828</v>
      </c>
      <c r="K31">
        <f t="shared" si="9"/>
        <v>35.172130326493239</v>
      </c>
      <c r="L31">
        <f t="shared" si="10"/>
        <v>-7.2419808312380889</v>
      </c>
      <c r="M31">
        <f t="shared" si="11"/>
        <v>-69.407828190059149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7.7666713291571554</v>
      </c>
      <c r="B32">
        <f t="shared" si="3"/>
        <v>7.7666713291571554</v>
      </c>
      <c r="C32" s="9">
        <f t="shared" si="4"/>
        <v>6.4999999999999988E-2</v>
      </c>
      <c r="D32" s="9">
        <f t="shared" si="5"/>
        <v>0.94925812767007423</v>
      </c>
      <c r="E32" s="9">
        <f t="shared" si="5"/>
        <v>6.8771684867246998</v>
      </c>
      <c r="F32" s="9">
        <f t="shared" si="6"/>
        <v>6.9055984062659386</v>
      </c>
      <c r="G32" s="10">
        <f t="shared" si="7"/>
        <v>8.6666666666666607</v>
      </c>
      <c r="H32" s="5">
        <f t="shared" si="7"/>
        <v>7.5</v>
      </c>
      <c r="I32">
        <f t="shared" si="8"/>
        <v>35.136156406201799</v>
      </c>
      <c r="J32">
        <f t="shared" si="9"/>
        <v>6.7685607193433022</v>
      </c>
      <c r="K32">
        <f t="shared" si="9"/>
        <v>34.478052044592644</v>
      </c>
      <c r="L32">
        <f t="shared" si="10"/>
        <v>-7.026317308316723</v>
      </c>
      <c r="M32">
        <f t="shared" si="11"/>
        <v>-67.965026169810287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7.6993370378291379</v>
      </c>
      <c r="B33">
        <f t="shared" si="3"/>
        <v>7.6993370378291379</v>
      </c>
      <c r="C33" s="9">
        <f t="shared" si="4"/>
        <v>6.9999999999999993E-2</v>
      </c>
      <c r="D33" s="9">
        <f t="shared" si="5"/>
        <v>1.0165924189980915</v>
      </c>
      <c r="E33" s="9">
        <f t="shared" si="5"/>
        <v>7.218550755862136</v>
      </c>
      <c r="F33" s="9">
        <f t="shared" si="6"/>
        <v>7.2534773762292284</v>
      </c>
      <c r="G33" s="10">
        <f t="shared" si="7"/>
        <v>8.6666666666666607</v>
      </c>
      <c r="H33" s="5">
        <f t="shared" si="7"/>
        <v>7.5</v>
      </c>
      <c r="I33">
        <f t="shared" si="8"/>
        <v>34.455756458046366</v>
      </c>
      <c r="J33">
        <f t="shared" si="9"/>
        <v>6.6982975462601351</v>
      </c>
      <c r="K33">
        <f t="shared" si="9"/>
        <v>33.798401782894544</v>
      </c>
      <c r="L33">
        <f t="shared" si="10"/>
        <v>-6.8187285584519017</v>
      </c>
      <c r="M33">
        <f t="shared" si="11"/>
        <v>-66.580074957916551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7.6326949987944595</v>
      </c>
      <c r="B34">
        <f t="shared" si="3"/>
        <v>7.6326949987944595</v>
      </c>
      <c r="C34" s="9">
        <f t="shared" si="4"/>
        <v>7.4999999999999997E-2</v>
      </c>
      <c r="D34" s="9">
        <f t="shared" si="5"/>
        <v>1.0832344580327702</v>
      </c>
      <c r="E34" s="9">
        <f t="shared" si="5"/>
        <v>7.5532057699431858</v>
      </c>
      <c r="F34" s="9">
        <f t="shared" si="6"/>
        <v>7.5954870095401548</v>
      </c>
      <c r="G34" s="10">
        <f t="shared" si="7"/>
        <v>8.6666666666666607</v>
      </c>
      <c r="H34" s="5">
        <f t="shared" si="7"/>
        <v>7.5</v>
      </c>
      <c r="I34">
        <f t="shared" si="8"/>
        <v>33.789460091892082</v>
      </c>
      <c r="J34">
        <f t="shared" si="9"/>
        <v>6.6301102606756164</v>
      </c>
      <c r="K34">
        <f t="shared" si="9"/>
        <v>33.132601033315382</v>
      </c>
      <c r="L34">
        <f t="shared" si="10"/>
        <v>-6.6187988237541378</v>
      </c>
      <c r="M34">
        <f t="shared" si="11"/>
        <v>-65.250074473137985</v>
      </c>
      <c r="S34">
        <f t="shared" si="0"/>
        <v>1</v>
      </c>
      <c r="T34" t="b">
        <f t="shared" si="1"/>
        <v>1</v>
      </c>
      <c r="U34" t="b">
        <f t="shared" si="2"/>
        <v>0</v>
      </c>
    </row>
    <row r="35" spans="1:21" x14ac:dyDescent="0.2">
      <c r="A35">
        <f t="shared" si="12"/>
        <v>7.5667248361288912</v>
      </c>
      <c r="B35">
        <f t="shared" si="3"/>
        <v>7.5667248361288912</v>
      </c>
      <c r="C35" s="9">
        <f t="shared" si="4"/>
        <v>0.08</v>
      </c>
      <c r="D35" s="9">
        <f t="shared" si="5"/>
        <v>1.1492046206983386</v>
      </c>
      <c r="E35" s="9">
        <f t="shared" si="5"/>
        <v>7.8812692765526826</v>
      </c>
      <c r="F35" s="9">
        <f t="shared" si="6"/>
        <v>7.9318019199381817</v>
      </c>
      <c r="G35" s="10">
        <f t="shared" si="7"/>
        <v>8.6666666666666607</v>
      </c>
      <c r="H35" s="5">
        <f t="shared" si="7"/>
        <v>7.5</v>
      </c>
      <c r="I35">
        <f t="shared" si="8"/>
        <v>33.136716650191573</v>
      </c>
      <c r="J35">
        <f t="shared" si="9"/>
        <v>6.5639222724380746</v>
      </c>
      <c r="K35">
        <f t="shared" si="9"/>
        <v>32.480100288584005</v>
      </c>
      <c r="L35">
        <f t="shared" si="10"/>
        <v>-6.4261385008525904</v>
      </c>
      <c r="M35">
        <f t="shared" si="11"/>
        <v>-63.972308132386885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7.5014069203295524</v>
      </c>
      <c r="B36">
        <f t="shared" si="3"/>
        <v>7.5014069203295524</v>
      </c>
      <c r="C36" s="9">
        <f t="shared" si="4"/>
        <v>8.5000000000000006E-2</v>
      </c>
      <c r="D36" s="9">
        <f t="shared" si="5"/>
        <v>1.2145225364976768</v>
      </c>
      <c r="E36" s="9">
        <f t="shared" si="5"/>
        <v>8.2028716640319033</v>
      </c>
      <c r="F36" s="9">
        <f t="shared" si="6"/>
        <v>8.2625894822147927</v>
      </c>
      <c r="G36" s="10">
        <f t="shared" si="7"/>
        <v>8.6666666666666607</v>
      </c>
      <c r="H36" s="5">
        <f t="shared" si="7"/>
        <v>7.5</v>
      </c>
      <c r="I36">
        <f t="shared" si="8"/>
        <v>32.497003128783923</v>
      </c>
      <c r="J36">
        <f t="shared" si="9"/>
        <v>6.4996608874295489</v>
      </c>
      <c r="K36">
        <f t="shared" si="9"/>
        <v>31.840377207260136</v>
      </c>
      <c r="L36">
        <f t="shared" si="10"/>
        <v>-6.2403821848195982</v>
      </c>
      <c r="M36">
        <f t="shared" si="11"/>
        <v>-62.744229143247104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7.4367223305644981</v>
      </c>
      <c r="B37">
        <f t="shared" si="3"/>
        <v>7.4367223305644981</v>
      </c>
      <c r="C37" s="9">
        <f t="shared" si="4"/>
        <v>9.0000000000000011E-2</v>
      </c>
      <c r="D37" s="9">
        <f t="shared" ref="D37:E52" si="13">D36+$C$7*(J36+J37)/2</f>
        <v>1.2792071262627314</v>
      </c>
      <c r="E37" s="9">
        <f t="shared" si="13"/>
        <v>8.5181382246473429</v>
      </c>
      <c r="F37" s="9">
        <f t="shared" si="6"/>
        <v>8.5880102147435711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31.869822475000877</v>
      </c>
      <c r="J37">
        <f t="shared" si="9"/>
        <v>6.4372570655813526</v>
      </c>
      <c r="K37">
        <f t="shared" si="9"/>
        <v>31.212934915827667</v>
      </c>
      <c r="L37">
        <f t="shared" si="10"/>
        <v>-6.0611868822188955</v>
      </c>
      <c r="M37">
        <f t="shared" si="11"/>
        <v>-61.56344798071089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7.3726528192527958</v>
      </c>
      <c r="B38">
        <f t="shared" si="3"/>
        <v>7.3726528192527958</v>
      </c>
      <c r="C38" s="9">
        <f t="shared" si="4"/>
        <v>9.5000000000000015E-2</v>
      </c>
      <c r="D38" s="9">
        <f t="shared" si="13"/>
        <v>1.3432766375744341</v>
      </c>
      <c r="E38" s="9">
        <f t="shared" si="13"/>
        <v>8.8271894014065833</v>
      </c>
      <c r="F38" s="9">
        <f t="shared" si="6"/>
        <v>8.9082181372904863</v>
      </c>
      <c r="G38" s="10">
        <f t="shared" si="14"/>
        <v>8.6666666666666607</v>
      </c>
      <c r="H38" s="5">
        <f t="shared" si="14"/>
        <v>7.5</v>
      </c>
      <c r="I38">
        <f t="shared" si="8"/>
        <v>31.254702013256427</v>
      </c>
      <c r="J38">
        <f t="shared" si="9"/>
        <v>6.3766451967591635</v>
      </c>
      <c r="K38">
        <f t="shared" si="9"/>
        <v>30.597300436020557</v>
      </c>
      <c r="L38">
        <f t="shared" si="10"/>
        <v>-5.8882303767848105</v>
      </c>
      <c r="M38">
        <f t="shared" si="11"/>
        <v>-60.42772093252939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7.309180778804043</v>
      </c>
      <c r="B39">
        <f t="shared" si="3"/>
        <v>7.309180778804043</v>
      </c>
      <c r="C39" s="9">
        <f t="shared" si="4"/>
        <v>0.10000000000000002</v>
      </c>
      <c r="D39" s="9">
        <f t="shared" si="13"/>
        <v>1.4067486780231864</v>
      </c>
      <c r="E39" s="9">
        <f t="shared" si="13"/>
        <v>9.1301410197201616</v>
      </c>
      <c r="F39" s="9">
        <f t="shared" si="6"/>
        <v>9.2233611059794356</v>
      </c>
      <c r="G39" s="10">
        <f t="shared" si="14"/>
        <v>8.6666666666666607</v>
      </c>
      <c r="H39" s="5">
        <f t="shared" si="14"/>
        <v>7.5</v>
      </c>
      <c r="I39">
        <f t="shared" si="8"/>
        <v>30.651191987411185</v>
      </c>
      <c r="J39">
        <f t="shared" si="9"/>
        <v>6.3177628929913157</v>
      </c>
      <c r="K39">
        <f t="shared" si="9"/>
        <v>29.993023226695264</v>
      </c>
      <c r="L39">
        <f t="shared" si="10"/>
        <v>-5.7212097330339313</v>
      </c>
      <c r="M39">
        <f t="shared" si="11"/>
        <v>-59.334939610133858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7.2462892103607821</v>
      </c>
      <c r="B40">
        <f t="shared" si="3"/>
        <v>7.2462892103607821</v>
      </c>
      <c r="C40" s="9">
        <f t="shared" si="4"/>
        <v>0.10500000000000002</v>
      </c>
      <c r="D40" s="9">
        <f t="shared" si="13"/>
        <v>1.4696402464664478</v>
      </c>
      <c r="E40" s="9">
        <f t="shared" si="13"/>
        <v>9.4271045050066071</v>
      </c>
      <c r="F40" s="9">
        <f t="shared" si="6"/>
        <v>9.5335811271247799</v>
      </c>
      <c r="G40" s="10">
        <f t="shared" si="14"/>
        <v>8.6666666666666607</v>
      </c>
      <c r="H40" s="5">
        <f t="shared" si="14"/>
        <v>7.5</v>
      </c>
      <c r="I40">
        <f t="shared" si="8"/>
        <v>30.058864210251866</v>
      </c>
      <c r="J40">
        <f t="shared" si="9"/>
        <v>6.2605507956609765</v>
      </c>
      <c r="K40">
        <f t="shared" si="9"/>
        <v>29.399673830593926</v>
      </c>
      <c r="L40">
        <f t="shared" si="10"/>
        <v>-5.5598399246907455</v>
      </c>
      <c r="M40">
        <f t="shared" si="11"/>
        <v>-58.283121333143711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7.1839616944004066</v>
      </c>
      <c r="B41">
        <f t="shared" si="3"/>
        <v>7.1839616944004066</v>
      </c>
      <c r="C41" s="9">
        <f t="shared" si="4"/>
        <v>0.11000000000000003</v>
      </c>
      <c r="D41" s="9">
        <f t="shared" si="13"/>
        <v>1.5319677624268231</v>
      </c>
      <c r="E41" s="9">
        <f t="shared" si="13"/>
        <v>9.7181870872458891</v>
      </c>
      <c r="F41" s="9">
        <f t="shared" si="6"/>
        <v>9.8390146514951624</v>
      </c>
      <c r="G41" s="10">
        <f t="shared" si="14"/>
        <v>8.6666666666666607</v>
      </c>
      <c r="H41" s="5">
        <f t="shared" si="14"/>
        <v>7.5</v>
      </c>
      <c r="I41">
        <f t="shared" si="8"/>
        <v>29.477310811365413</v>
      </c>
      <c r="J41">
        <f t="shared" si="9"/>
        <v>6.2049523964140691</v>
      </c>
      <c r="K41">
        <f t="shared" si="9"/>
        <v>28.816842617262488</v>
      </c>
      <c r="L41">
        <f t="shared" si="10"/>
        <v>-5.4038525762027634</v>
      </c>
      <c r="M41">
        <f t="shared" si="11"/>
        <v>-57.270400305233196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7.1221823630650754</v>
      </c>
      <c r="B42">
        <f t="shared" si="3"/>
        <v>7.1221823630650754</v>
      </c>
      <c r="C42" s="9">
        <f t="shared" si="4"/>
        <v>0.11500000000000003</v>
      </c>
      <c r="D42" s="9">
        <f t="shared" si="13"/>
        <v>1.5937470937621536</v>
      </c>
      <c r="E42" s="9">
        <f t="shared" si="13"/>
        <v>10.003491993403252</v>
      </c>
      <c r="F42" s="9">
        <f t="shared" si="6"/>
        <v>10.139792850439875</v>
      </c>
      <c r="G42" s="10">
        <f t="shared" si="14"/>
        <v>8.6666666666666607</v>
      </c>
      <c r="H42" s="5">
        <f t="shared" si="14"/>
        <v>7.5</v>
      </c>
      <c r="I42">
        <f t="shared" si="8"/>
        <v>28.906143075528025</v>
      </c>
      <c r="J42">
        <f t="shared" si="9"/>
        <v>6.1509138706520412</v>
      </c>
      <c r="K42">
        <f t="shared" si="9"/>
        <v>28.244138614210154</v>
      </c>
      <c r="L42">
        <f t="shared" si="10"/>
        <v>-5.252994806852235</v>
      </c>
      <c r="M42">
        <f t="shared" si="11"/>
        <v>-56.295019507745558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7.0609358740988979</v>
      </c>
      <c r="B43">
        <f t="shared" si="3"/>
        <v>7.0609358740988979</v>
      </c>
      <c r="C43" s="9">
        <f t="shared" si="4"/>
        <v>0.12000000000000004</v>
      </c>
      <c r="D43" s="9">
        <f t="shared" si="13"/>
        <v>1.6549935827283315</v>
      </c>
      <c r="E43" s="9">
        <f t="shared" si="13"/>
        <v>10.283118628569966</v>
      </c>
      <c r="F43" s="9">
        <f t="shared" si="6"/>
        <v>10.436041875188611</v>
      </c>
      <c r="G43" s="10">
        <f t="shared" si="14"/>
        <v>8.6666666666666607</v>
      </c>
      <c r="H43" s="5">
        <f t="shared" si="14"/>
        <v>7.5</v>
      </c>
      <c r="I43">
        <f t="shared" si="8"/>
        <v>28.344990364485071</v>
      </c>
      <c r="J43">
        <f t="shared" si="9"/>
        <v>6.098383922583519</v>
      </c>
      <c r="K43">
        <f t="shared" si="9"/>
        <v>27.681188419132699</v>
      </c>
      <c r="L43">
        <f t="shared" si="10"/>
        <v>-5.1070281680617171</v>
      </c>
      <c r="M43">
        <f t="shared" si="11"/>
        <v>-55.355323245068035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7.000207386281466</v>
      </c>
      <c r="B44">
        <f t="shared" si="3"/>
        <v>7.000207386281466</v>
      </c>
      <c r="C44" s="9">
        <f t="shared" si="4"/>
        <v>0.12500000000000003</v>
      </c>
      <c r="D44" s="9">
        <f t="shared" si="13"/>
        <v>1.7157220705457636</v>
      </c>
      <c r="E44" s="9">
        <f t="shared" si="13"/>
        <v>10.55716274659904</v>
      </c>
      <c r="F44" s="9">
        <f t="shared" si="6"/>
        <v>10.72788310052653</v>
      </c>
      <c r="G44" s="10">
        <f t="shared" si="14"/>
        <v>8.6666666666666607</v>
      </c>
      <c r="H44" s="5">
        <f t="shared" si="14"/>
        <v>7.5</v>
      </c>
      <c r="I44">
        <f t="shared" si="8"/>
        <v>27.793499115677367</v>
      </c>
      <c r="J44">
        <f t="shared" si="9"/>
        <v>6.0473136409029022</v>
      </c>
      <c r="K44">
        <f t="shared" si="9"/>
        <v>27.127635186682017</v>
      </c>
      <c r="L44">
        <f t="shared" si="10"/>
        <v>-4.9657276654569387</v>
      </c>
      <c r="M44">
        <f t="shared" si="11"/>
        <v>-54.449750282536556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6.9399825362557097</v>
      </c>
      <c r="B45">
        <f t="shared" si="3"/>
        <v>6.9399825362557097</v>
      </c>
      <c r="C45" s="9">
        <f t="shared" si="4"/>
        <v>0.13000000000000003</v>
      </c>
      <c r="D45" s="9">
        <f t="shared" si="13"/>
        <v>1.7759469205715199</v>
      </c>
      <c r="E45" s="9">
        <f t="shared" si="13"/>
        <v>10.825716610951734</v>
      </c>
      <c r="F45" s="9">
        <f t="shared" si="6"/>
        <v>11.015433353947625</v>
      </c>
      <c r="G45" s="10">
        <f t="shared" si="14"/>
        <v>8.6666666666666607</v>
      </c>
      <c r="H45" s="5">
        <f t="shared" si="14"/>
        <v>7.5</v>
      </c>
      <c r="I45">
        <f t="shared" si="8"/>
        <v>27.251331912082541</v>
      </c>
      <c r="J45">
        <f t="shared" si="9"/>
        <v>5.9976563642483329</v>
      </c>
      <c r="K45">
        <f t="shared" si="9"/>
        <v>26.583137683856652</v>
      </c>
      <c r="L45">
        <f t="shared" si="10"/>
        <v>-4.8288808581083664</v>
      </c>
      <c r="M45">
        <f t="shared" si="11"/>
        <v>-53.576827523634286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6.8802474166561316</v>
      </c>
      <c r="B46">
        <f t="shared" si="3"/>
        <v>6.8802474166561316</v>
      </c>
      <c r="C46" s="9">
        <f t="shared" si="4"/>
        <v>0.13500000000000004</v>
      </c>
      <c r="D46" s="9">
        <f t="shared" si="13"/>
        <v>1.8356820401710978</v>
      </c>
      <c r="E46" s="9">
        <f t="shared" si="13"/>
        <v>11.088869146414119</v>
      </c>
      <c r="F46" s="9">
        <f t="shared" si="6"/>
        <v>11.298805131299872</v>
      </c>
      <c r="G46" s="10">
        <f t="shared" si="14"/>
        <v>8.6666666666666607</v>
      </c>
      <c r="H46" s="5">
        <f t="shared" si="14"/>
        <v>7.5</v>
      </c>
      <c r="I46">
        <f t="shared" si="8"/>
        <v>26.718166617894187</v>
      </c>
      <c r="J46">
        <f t="shared" si="9"/>
        <v>5.9493675556672496</v>
      </c>
      <c r="K46">
        <f t="shared" si="9"/>
        <v>26.047369408620309</v>
      </c>
      <c r="L46">
        <f t="shared" si="10"/>
        <v>-4.6962870281355737</v>
      </c>
      <c r="M46">
        <f t="shared" si="11"/>
        <v>-52.735164178574522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6.8209885554508656</v>
      </c>
      <c r="B47">
        <f t="shared" si="3"/>
        <v>6.8209885554508656</v>
      </c>
      <c r="C47" s="9">
        <f t="shared" si="4"/>
        <v>0.14000000000000004</v>
      </c>
      <c r="D47" s="9">
        <f t="shared" si="13"/>
        <v>1.8949409013763636</v>
      </c>
      <c r="E47" s="9">
        <f t="shared" si="13"/>
        <v>11.346706082291393</v>
      </c>
      <c r="F47" s="9">
        <f t="shared" si="6"/>
        <v>11.578106799854051</v>
      </c>
      <c r="G47" s="10">
        <f t="shared" si="14"/>
        <v>8.6666666666666607</v>
      </c>
      <c r="H47" s="5">
        <f t="shared" si="14"/>
        <v>7.5</v>
      </c>
      <c r="I47">
        <f t="shared" si="8"/>
        <v>26.193695575264236</v>
      </c>
      <c r="J47">
        <f t="shared" si="9"/>
        <v>5.9024046853858936</v>
      </c>
      <c r="K47">
        <f t="shared" si="9"/>
        <v>25.520017766834563</v>
      </c>
      <c r="L47">
        <f t="shared" si="10"/>
        <v>-4.567756414537925</v>
      </c>
      <c r="M47">
        <f t="shared" si="11"/>
        <v>-51.923446381099708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6.7621928964177336</v>
      </c>
      <c r="B48">
        <f t="shared" si="3"/>
        <v>6.7621928964177336</v>
      </c>
      <c r="C48" s="9">
        <f t="shared" si="4"/>
        <v>0.14500000000000005</v>
      </c>
      <c r="D48" s="9">
        <f t="shared" si="13"/>
        <v>1.9537365604094956</v>
      </c>
      <c r="E48" s="9">
        <f t="shared" si="13"/>
        <v>11.599310087640683</v>
      </c>
      <c r="F48" s="9">
        <f t="shared" si="6"/>
        <v>11.85344278965399</v>
      </c>
      <c r="G48" s="10">
        <f t="shared" si="14"/>
        <v>8.6666666666666607</v>
      </c>
      <c r="H48" s="5">
        <f t="shared" si="14"/>
        <v>7.5</v>
      </c>
      <c r="I48">
        <f t="shared" si="8"/>
        <v>25.677624857790413</v>
      </c>
      <c r="J48">
        <f t="shared" si="9"/>
        <v>5.8567271212405148</v>
      </c>
      <c r="K48">
        <f t="shared" si="9"/>
        <v>25.000783303023567</v>
      </c>
      <c r="L48">
        <f t="shared" si="10"/>
        <v>-4.4431095057209546</v>
      </c>
      <c r="M48">
        <f t="shared" si="11"/>
        <v>-51.140432214551531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6.7038477806806149</v>
      </c>
      <c r="B49">
        <f t="shared" si="3"/>
        <v>6.7038477806806149</v>
      </c>
      <c r="C49" s="9">
        <f t="shared" si="4"/>
        <v>0.15000000000000005</v>
      </c>
      <c r="D49" s="9">
        <f t="shared" si="13"/>
        <v>2.0120816761466149</v>
      </c>
      <c r="E49" s="9">
        <f t="shared" si="13"/>
        <v>11.846760899060191</v>
      </c>
      <c r="F49" s="9">
        <f t="shared" si="6"/>
        <v>12.124913773938534</v>
      </c>
      <c r="G49" s="10">
        <f t="shared" si="14"/>
        <v>8.6666666666666607</v>
      </c>
      <c r="H49" s="5">
        <f t="shared" si="14"/>
        <v>7.5</v>
      </c>
      <c r="I49">
        <f t="shared" si="8"/>
        <v>25.169673576847554</v>
      </c>
      <c r="J49">
        <f t="shared" si="9"/>
        <v>5.8122960261833052</v>
      </c>
      <c r="K49">
        <f t="shared" si="9"/>
        <v>24.489378980878051</v>
      </c>
      <c r="L49">
        <f t="shared" si="10"/>
        <v>-4.3221763857291684</v>
      </c>
      <c r="M49">
        <f t="shared" si="11"/>
        <v>-50.384947112036372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6.6459409292380673</v>
      </c>
      <c r="B50">
        <f t="shared" si="3"/>
        <v>6.6459409292380673</v>
      </c>
      <c r="C50" s="9">
        <f t="shared" si="4"/>
        <v>0.15500000000000005</v>
      </c>
      <c r="D50" s="9">
        <f t="shared" si="13"/>
        <v>2.0699885275891616</v>
      </c>
      <c r="E50" s="9">
        <f t="shared" si="13"/>
        <v>12.08913544151337</v>
      </c>
      <c r="F50" s="9">
        <f t="shared" si="6"/>
        <v>12.392616839363953</v>
      </c>
      <c r="G50" s="10">
        <f t="shared" si="14"/>
        <v>8.6666666666666607</v>
      </c>
      <c r="H50" s="5">
        <f t="shared" si="14"/>
        <v>7.5</v>
      </c>
      <c r="I50">
        <f t="shared" si="8"/>
        <v>24.669573237242862</v>
      </c>
      <c r="J50">
        <f t="shared" si="9"/>
        <v>5.7690742623260132</v>
      </c>
      <c r="K50">
        <f t="shared" si="9"/>
        <v>23.985529509757686</v>
      </c>
      <c r="L50">
        <f t="shared" si="10"/>
        <v>-4.204796129680318</v>
      </c>
      <c r="M50">
        <f t="shared" si="11"/>
        <v>-49.655879598876766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6.5884604264212916</v>
      </c>
      <c r="B51">
        <f t="shared" si="3"/>
        <v>6.5884604264212916</v>
      </c>
      <c r="C51" s="9">
        <f t="shared" si="4"/>
        <v>0.16000000000000006</v>
      </c>
      <c r="D51" s="9">
        <f t="shared" si="13"/>
        <v>2.1274690304059378</v>
      </c>
      <c r="E51" s="9">
        <f t="shared" si="13"/>
        <v>12.326507942631004</v>
      </c>
      <c r="F51" s="9">
        <f t="shared" si="6"/>
        <v>12.656645646699289</v>
      </c>
      <c r="G51" s="10">
        <f t="shared" si="14"/>
        <v>8.6666666666666607</v>
      </c>
      <c r="H51" s="5">
        <f t="shared" si="14"/>
        <v>7.5</v>
      </c>
      <c r="I51">
        <f t="shared" si="8"/>
        <v>24.177067139026072</v>
      </c>
      <c r="J51">
        <f t="shared" si="9"/>
        <v>5.72702630102921</v>
      </c>
      <c r="K51">
        <f t="shared" si="9"/>
        <v>23.488970713768918</v>
      </c>
      <c r="L51">
        <f t="shared" si="10"/>
        <v>-4.0908162443303695</v>
      </c>
      <c r="M51">
        <f t="shared" si="11"/>
        <v>-48.952177348551366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6.5313947042232154</v>
      </c>
      <c r="B52">
        <f t="shared" si="3"/>
        <v>6.5313947042232154</v>
      </c>
      <c r="C52" s="9">
        <f t="shared" si="4"/>
        <v>0.16500000000000006</v>
      </c>
      <c r="D52" s="9">
        <f t="shared" si="13"/>
        <v>2.1845347526040135</v>
      </c>
      <c r="E52" s="9">
        <f t="shared" si="13"/>
        <v>12.558950040901266</v>
      </c>
      <c r="F52" s="9">
        <f t="shared" si="6"/>
        <v>12.917090582615877</v>
      </c>
      <c r="G52" s="10">
        <f t="shared" si="14"/>
        <v>8.6666666666666607</v>
      </c>
      <c r="H52" s="5">
        <f t="shared" si="14"/>
        <v>7.5</v>
      </c>
      <c r="I52">
        <f t="shared" si="8"/>
        <v>23.691909822609471</v>
      </c>
      <c r="J52">
        <f t="shared" si="9"/>
        <v>5.6861181385859059</v>
      </c>
      <c r="K52">
        <f t="shared" si="9"/>
        <v>22.999448940283404</v>
      </c>
      <c r="L52">
        <f t="shared" si="10"/>
        <v>-3.9800921500880957</v>
      </c>
      <c r="M52">
        <f t="shared" si="11"/>
        <v>-48.272843526022697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6.4747325274448606</v>
      </c>
      <c r="B53">
        <f t="shared" si="3"/>
        <v>6.4747325274448606</v>
      </c>
      <c r="C53" s="9">
        <f t="shared" si="4"/>
        <v>0.17000000000000007</v>
      </c>
      <c r="D53" s="9">
        <f t="shared" ref="D53:E68" si="15">D52+$C$7*(J52+J53)/2</f>
        <v>2.2411969293823684</v>
      </c>
      <c r="E53" s="9">
        <f t="shared" si="15"/>
        <v>12.786530888127798</v>
      </c>
      <c r="F53" s="9">
        <f t="shared" si="6"/>
        <v>13.174038903145256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23.213866554653965</v>
      </c>
      <c r="J53">
        <f t="shared" si="9"/>
        <v>5.6463172170850253</v>
      </c>
      <c r="K53">
        <f t="shared" si="9"/>
        <v>22.516720505023176</v>
      </c>
      <c r="L53">
        <f t="shared" si="10"/>
        <v>-3.8724867011488375</v>
      </c>
      <c r="M53">
        <f t="shared" si="11"/>
        <v>-47.616933394770079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6.4184629796090684</v>
      </c>
      <c r="B54">
        <f t="shared" si="3"/>
        <v>6.4184629796090684</v>
      </c>
      <c r="C54" s="9">
        <f t="shared" si="4"/>
        <v>0.17500000000000007</v>
      </c>
      <c r="D54" s="9">
        <f t="shared" si="15"/>
        <v>2.297466477218161</v>
      </c>
      <c r="E54" s="9">
        <f t="shared" si="15"/>
        <v>13.00931724650829</v>
      </c>
      <c r="F54" s="9">
        <f t="shared" si="6"/>
        <v>13.427574869336691</v>
      </c>
      <c r="G54" s="10">
        <f t="shared" si="16"/>
        <v>8.6666666666666607</v>
      </c>
      <c r="H54" s="5">
        <f t="shared" si="16"/>
        <v>7.5</v>
      </c>
      <c r="I54">
        <f t="shared" si="8"/>
        <v>22.742712852458911</v>
      </c>
      <c r="J54">
        <f t="shared" si="9"/>
        <v>5.6075923500735367</v>
      </c>
      <c r="K54">
        <f t="shared" si="9"/>
        <v>22.040551171075474</v>
      </c>
      <c r="L54">
        <f t="shared" si="10"/>
        <v>-3.7678697407329147</v>
      </c>
      <c r="M54">
        <f t="shared" si="11"/>
        <v>-46.983551166015417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6.3625754495953704</v>
      </c>
      <c r="B55">
        <f t="shared" si="3"/>
        <v>6.3625754495953704</v>
      </c>
      <c r="C55" s="9">
        <f t="shared" si="4"/>
        <v>0.18000000000000008</v>
      </c>
      <c r="D55" s="9">
        <f t="shared" si="15"/>
        <v>2.3533540072318595</v>
      </c>
      <c r="E55" s="9">
        <f t="shared" si="15"/>
        <v>13.227373580660744</v>
      </c>
      <c r="F55" s="9">
        <f t="shared" si="6"/>
        <v>13.677779875606216</v>
      </c>
      <c r="G55" s="10">
        <f t="shared" si="16"/>
        <v>8.6666666666666607</v>
      </c>
      <c r="H55" s="5">
        <f t="shared" si="16"/>
        <v>7.5</v>
      </c>
      <c r="I55">
        <f t="shared" si="8"/>
        <v>22.278234044858735</v>
      </c>
      <c r="J55">
        <f t="shared" si="9"/>
        <v>5.5699136526662079</v>
      </c>
      <c r="K55">
        <f t="shared" si="9"/>
        <v>21.57071565941532</v>
      </c>
      <c r="L55">
        <f t="shared" si="10"/>
        <v>-3.6661176886994946</v>
      </c>
      <c r="M55">
        <f t="shared" si="11"/>
        <v>-46.371847070579861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6.3070596189531427</v>
      </c>
      <c r="B56">
        <f t="shared" si="3"/>
        <v>6.3070596189531427</v>
      </c>
      <c r="C56" s="9">
        <f t="shared" si="4"/>
        <v>0.18500000000000008</v>
      </c>
      <c r="D56" s="9">
        <f t="shared" si="15"/>
        <v>2.4088698378740867</v>
      </c>
      <c r="E56" s="9">
        <f t="shared" si="15"/>
        <v>13.440762144901369</v>
      </c>
      <c r="F56" s="9">
        <f t="shared" si="6"/>
        <v>13.924732571232784</v>
      </c>
      <c r="G56" s="10">
        <f t="shared" si="16"/>
        <v>8.6666666666666607</v>
      </c>
      <c r="H56" s="5">
        <f t="shared" si="16"/>
        <v>7.5</v>
      </c>
      <c r="I56">
        <f t="shared" si="8"/>
        <v>21.820224867881368</v>
      </c>
      <c r="J56">
        <f t="shared" si="9"/>
        <v>5.5332524757792125</v>
      </c>
      <c r="K56">
        <f t="shared" si="9"/>
        <v>21.106997188709521</v>
      </c>
      <c r="L56">
        <f t="shared" si="10"/>
        <v>-3.5671131590650256</v>
      </c>
      <c r="M56">
        <f t="shared" si="11"/>
        <v>-45.781014635563231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6.2519054498533038</v>
      </c>
      <c r="B57">
        <f t="shared" si="3"/>
        <v>6.2519054498533038</v>
      </c>
      <c r="C57" s="9">
        <f t="shared" si="4"/>
        <v>0.19000000000000009</v>
      </c>
      <c r="D57" s="9">
        <f t="shared" si="15"/>
        <v>2.4640240069739257</v>
      </c>
      <c r="E57" s="9">
        <f t="shared" si="15"/>
        <v>13.649543066056685</v>
      </c>
      <c r="F57" s="9">
        <f t="shared" si="6"/>
        <v>14.168508975424039</v>
      </c>
      <c r="G57" s="10">
        <f t="shared" si="16"/>
        <v>8.6666666666666607</v>
      </c>
      <c r="H57" s="5">
        <f t="shared" si="16"/>
        <v>7.5</v>
      </c>
      <c r="I57">
        <f t="shared" si="8"/>
        <v>21.368489093665133</v>
      </c>
      <c r="J57">
        <f t="shared" si="9"/>
        <v>5.4975813441885624</v>
      </c>
      <c r="K57">
        <f t="shared" si="9"/>
        <v>20.649187042353887</v>
      </c>
      <c r="L57">
        <f t="shared" si="10"/>
        <v>-3.4707446051897768</v>
      </c>
      <c r="M57">
        <f t="shared" si="11"/>
        <v>-45.210288149617639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6.1971031736416773</v>
      </c>
      <c r="B58">
        <f t="shared" si="3"/>
        <v>6.1971031736416773</v>
      </c>
      <c r="C58" s="9">
        <f t="shared" si="4"/>
        <v>0.19500000000000009</v>
      </c>
      <c r="D58" s="9">
        <f t="shared" si="15"/>
        <v>2.5188262831855517</v>
      </c>
      <c r="E58" s="9">
        <f t="shared" si="15"/>
        <v>13.853774422072743</v>
      </c>
      <c r="F58" s="9">
        <f t="shared" si="6"/>
        <v>14.409182586343622</v>
      </c>
      <c r="G58" s="10">
        <f t="shared" si="16"/>
        <v>8.6666666666666607</v>
      </c>
      <c r="H58" s="5">
        <f t="shared" si="16"/>
        <v>7.5</v>
      </c>
      <c r="I58">
        <f t="shared" si="8"/>
        <v>20.922839191364833</v>
      </c>
      <c r="J58">
        <f t="shared" si="9"/>
        <v>5.4628738981366647</v>
      </c>
      <c r="K58">
        <f t="shared" si="9"/>
        <v>20.19708416085771</v>
      </c>
      <c r="L58">
        <f t="shared" si="10"/>
        <v>-3.3769059906093881</v>
      </c>
      <c r="M58">
        <f t="shared" si="11"/>
        <v>-44.65894030200954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6.1426432799598416</v>
      </c>
      <c r="B59">
        <f t="shared" si="3"/>
        <v>6.1426432799598416</v>
      </c>
      <c r="C59" s="9">
        <f t="shared" si="4"/>
        <v>0.20000000000000009</v>
      </c>
      <c r="D59" s="9">
        <f t="shared" si="15"/>
        <v>2.5732861768673878</v>
      </c>
      <c r="E59" s="9">
        <f t="shared" si="15"/>
        <v>14.05351231666622</v>
      </c>
      <c r="F59" s="9">
        <f t="shared" si="6"/>
        <v>14.646824484463785</v>
      </c>
      <c r="G59" s="10">
        <f t="shared" si="16"/>
        <v>8.6666666666666607</v>
      </c>
      <c r="H59" s="5">
        <f t="shared" si="16"/>
        <v>7.5</v>
      </c>
      <c r="I59">
        <f t="shared" si="8"/>
        <v>20.483096019007228</v>
      </c>
      <c r="J59">
        <f t="shared" si="9"/>
        <v>5.4291048382305709</v>
      </c>
      <c r="K59">
        <f t="shared" si="9"/>
        <v>19.750494757837615</v>
      </c>
      <c r="L59">
        <f t="shared" si="10"/>
        <v>-3.285496483683243</v>
      </c>
      <c r="M59">
        <f t="shared" si="11"/>
        <v>-44.12627998194791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6.0885165064017199</v>
      </c>
      <c r="B60">
        <f t="shared" si="3"/>
        <v>6.0885165064017199</v>
      </c>
      <c r="C60" s="9">
        <f t="shared" si="4"/>
        <v>0.2050000000000001</v>
      </c>
      <c r="D60" s="9">
        <f t="shared" si="15"/>
        <v>2.6274129504255095</v>
      </c>
      <c r="E60" s="9">
        <f t="shared" si="15"/>
        <v>14.248810950245499</v>
      </c>
      <c r="F60" s="9">
        <f t="shared" si="6"/>
        <v>14.881503430581287</v>
      </c>
      <c r="G60" s="10">
        <f t="shared" si="16"/>
        <v>8.6666666666666607</v>
      </c>
      <c r="H60" s="5">
        <f t="shared" si="16"/>
        <v>7.5</v>
      </c>
      <c r="I60">
        <f t="shared" si="8"/>
        <v>20.049088545483826</v>
      </c>
      <c r="J60">
        <f t="shared" si="9"/>
        <v>5.3962498733937387</v>
      </c>
      <c r="K60">
        <f t="shared" si="9"/>
        <v>19.309231958018135</v>
      </c>
      <c r="L60">
        <f t="shared" si="10"/>
        <v>-3.1964201744101484</v>
      </c>
      <c r="M60">
        <f t="shared" si="11"/>
        <v>-43.611650225814678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6.0347138286765034</v>
      </c>
      <c r="B61">
        <f t="shared" si="3"/>
        <v>6.0347138286765034</v>
      </c>
      <c r="C61" s="9">
        <f t="shared" si="4"/>
        <v>0.2100000000000001</v>
      </c>
      <c r="D61" s="9">
        <f t="shared" si="15"/>
        <v>2.6812156281507264</v>
      </c>
      <c r="E61" s="9">
        <f t="shared" si="15"/>
        <v>14.43972268731439</v>
      </c>
      <c r="F61" s="9">
        <f t="shared" si="6"/>
        <v>15.113285958810447</v>
      </c>
      <c r="G61" s="10">
        <f t="shared" si="16"/>
        <v>8.6666666666666607</v>
      </c>
      <c r="H61" s="5">
        <f t="shared" si="16"/>
        <v>7.5</v>
      </c>
      <c r="I61">
        <f t="shared" si="8"/>
        <v>19.620653602097768</v>
      </c>
      <c r="J61">
        <f t="shared" si="9"/>
        <v>5.364285671649637</v>
      </c>
      <c r="K61">
        <f t="shared" si="9"/>
        <v>18.873115455759987</v>
      </c>
      <c r="L61">
        <f t="shared" si="10"/>
        <v>-3.1095858119264208</v>
      </c>
      <c r="M61">
        <f t="shared" si="11"/>
        <v>-43.114426300979005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5.9812264512506026</v>
      </c>
      <c r="B62">
        <f t="shared" si="3"/>
        <v>5.9812264512506026</v>
      </c>
      <c r="C62" s="9">
        <f t="shared" si="4"/>
        <v>0.21500000000000011</v>
      </c>
      <c r="D62" s="9">
        <f t="shared" si="15"/>
        <v>2.7347030055766264</v>
      </c>
      <c r="E62" s="9">
        <f t="shared" si="15"/>
        <v>14.626298120556941</v>
      </c>
      <c r="F62" s="9">
        <f t="shared" si="6"/>
        <v>15.342236464845396</v>
      </c>
      <c r="G62" s="10">
        <f t="shared" si="16"/>
        <v>8.6666666666666607</v>
      </c>
      <c r="H62" s="5">
        <f t="shared" si="16"/>
        <v>7.5</v>
      </c>
      <c r="I62">
        <f t="shared" si="8"/>
        <v>19.197635663314692</v>
      </c>
      <c r="J62">
        <f t="shared" si="9"/>
        <v>5.3331898135303728</v>
      </c>
      <c r="K62">
        <f t="shared" si="9"/>
        <v>18.441971192750195</v>
      </c>
      <c r="L62">
        <f t="shared" si="10"/>
        <v>-3.0249065613537889</v>
      </c>
      <c r="M62">
        <f t="shared" si="11"/>
        <v>-42.63401391582196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5.9280457984433674</v>
      </c>
      <c r="B63">
        <f t="shared" si="3"/>
        <v>5.9280457984433674</v>
      </c>
      <c r="C63" s="9">
        <f t="shared" si="4"/>
        <v>0.22000000000000011</v>
      </c>
      <c r="D63" s="9">
        <f t="shared" si="15"/>
        <v>2.7878836583838624</v>
      </c>
      <c r="E63" s="9">
        <f t="shared" si="15"/>
        <v>14.808586131788651</v>
      </c>
      <c r="F63" s="9">
        <f t="shared" si="6"/>
        <v>15.56841728976298</v>
      </c>
      <c r="G63" s="10">
        <f t="shared" si="16"/>
        <v>8.6666666666666607</v>
      </c>
      <c r="H63" s="5">
        <f t="shared" si="16"/>
        <v>7.5</v>
      </c>
      <c r="I63">
        <f t="shared" si="8"/>
        <v>18.779886656608561</v>
      </c>
      <c r="J63">
        <f t="shared" si="9"/>
        <v>5.3029407479168347</v>
      </c>
      <c r="K63">
        <f t="shared" si="9"/>
        <v>18.015631053591974</v>
      </c>
      <c r="L63">
        <f t="shared" si="10"/>
        <v>-2.9422997788065786</v>
      </c>
      <c r="M63">
        <f t="shared" si="11"/>
        <v>-42.169847546451955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5.8751635059531395</v>
      </c>
      <c r="B64">
        <f t="shared" si="3"/>
        <v>5.8751635059531395</v>
      </c>
      <c r="C64" s="9">
        <f t="shared" si="4"/>
        <v>0.22500000000000012</v>
      </c>
      <c r="D64" s="9">
        <f t="shared" si="15"/>
        <v>2.8407659508740903</v>
      </c>
      <c r="E64" s="9">
        <f t="shared" si="15"/>
        <v>14.986633949947247</v>
      </c>
      <c r="F64" s="9">
        <f t="shared" si="6"/>
        <v>15.791888799618878</v>
      </c>
      <c r="G64" s="10">
        <f t="shared" si="16"/>
        <v>8.6666666666666607</v>
      </c>
      <c r="H64" s="5">
        <f t="shared" si="16"/>
        <v>7.5</v>
      </c>
      <c r="I64">
        <f t="shared" si="8"/>
        <v>18.367265801545361</v>
      </c>
      <c r="J64">
        <f t="shared" si="9"/>
        <v>5.2735177501287689</v>
      </c>
      <c r="K64">
        <f t="shared" si="9"/>
        <v>17.593932578127454</v>
      </c>
      <c r="L64">
        <f t="shared" si="10"/>
        <v>-2.8616868035007608</v>
      </c>
      <c r="M64">
        <f t="shared" si="11"/>
        <v>-41.721388871362009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5.8225714127920263</v>
      </c>
      <c r="B65">
        <f t="shared" si="3"/>
        <v>5.8225714127920263</v>
      </c>
      <c r="C65" s="9">
        <f t="shared" si="4"/>
        <v>0.23000000000000012</v>
      </c>
      <c r="D65" s="9">
        <f t="shared" si="15"/>
        <v>2.8933580440352031</v>
      </c>
      <c r="E65" s="9">
        <f t="shared" si="15"/>
        <v>15.160487206284953</v>
      </c>
      <c r="F65" s="9">
        <f t="shared" si="6"/>
        <v>16.012709461072038</v>
      </c>
      <c r="G65" s="10">
        <f t="shared" si="16"/>
        <v>8.6666666666666607</v>
      </c>
      <c r="H65" s="5">
        <f t="shared" si="16"/>
        <v>7.5</v>
      </c>
      <c r="I65">
        <f t="shared" si="8"/>
        <v>17.959639478515331</v>
      </c>
      <c r="J65">
        <f t="shared" si="9"/>
        <v>5.244900882093761</v>
      </c>
      <c r="K65">
        <f t="shared" si="9"/>
        <v>17.176718689413836</v>
      </c>
      <c r="L65">
        <f t="shared" si="10"/>
        <v>-2.7829927660335216</v>
      </c>
      <c r="M65">
        <f t="shared" si="11"/>
        <v>-41.288125305976934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5.7702615536093909</v>
      </c>
      <c r="B66">
        <f t="shared" si="3"/>
        <v>5.7702615536093909</v>
      </c>
      <c r="C66" s="9">
        <f t="shared" si="4"/>
        <v>0.23500000000000013</v>
      </c>
      <c r="D66" s="9">
        <f t="shared" si="15"/>
        <v>2.945667903217839</v>
      </c>
      <c r="E66" s="9">
        <f t="shared" si="15"/>
        <v>15.330189986913792</v>
      </c>
      <c r="F66" s="9">
        <f t="shared" si="6"/>
        <v>16.230935913256221</v>
      </c>
      <c r="G66" s="10">
        <f t="shared" si="16"/>
        <v>8.6666666666666607</v>
      </c>
      <c r="H66" s="5">
        <f t="shared" si="16"/>
        <v>7.5</v>
      </c>
      <c r="I66">
        <f t="shared" si="8"/>
        <v>17.556881127811369</v>
      </c>
      <c r="J66">
        <f t="shared" si="9"/>
        <v>5.2170709544334262</v>
      </c>
      <c r="K66">
        <f t="shared" si="9"/>
        <v>16.763837436354066</v>
      </c>
      <c r="L66">
        <f t="shared" si="10"/>
        <v>-2.7061464120223784</v>
      </c>
      <c r="M66">
        <f t="shared" si="11"/>
        <v>-40.869568629666581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5.7182261513856574</v>
      </c>
      <c r="B67">
        <f t="shared" si="3"/>
        <v>5.7182261513856574</v>
      </c>
      <c r="C67" s="9">
        <f t="shared" si="4"/>
        <v>0.24000000000000013</v>
      </c>
      <c r="D67" s="9">
        <f t="shared" si="15"/>
        <v>2.997703305441572</v>
      </c>
      <c r="E67" s="9">
        <f t="shared" si="15"/>
        <v>15.49578488284585</v>
      </c>
      <c r="F67" s="9">
        <f t="shared" si="6"/>
        <v>16.446623036102171</v>
      </c>
      <c r="G67" s="10">
        <f t="shared" si="16"/>
        <v>8.6666666666666607</v>
      </c>
      <c r="H67" s="5">
        <f t="shared" si="16"/>
        <v>7.5</v>
      </c>
      <c r="I67">
        <f t="shared" si="8"/>
        <v>17.158871180063439</v>
      </c>
      <c r="J67">
        <f t="shared" si="9"/>
        <v>5.1900094903132024</v>
      </c>
      <c r="K67">
        <f t="shared" si="9"/>
        <v>16.355141750057399</v>
      </c>
      <c r="L67">
        <f t="shared" si="10"/>
        <v>-2.6310799404090646</v>
      </c>
      <c r="M67">
        <f t="shared" si="11"/>
        <v>-40.465253698367704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5.6664576104795454</v>
      </c>
      <c r="B68">
        <f t="shared" si="3"/>
        <v>5.6664576104795454</v>
      </c>
      <c r="C68" s="9">
        <f t="shared" si="4"/>
        <v>0.24500000000000013</v>
      </c>
      <c r="D68" s="9">
        <f t="shared" si="15"/>
        <v>3.0494718463476835</v>
      </c>
      <c r="E68" s="9">
        <f t="shared" si="15"/>
        <v>15.657313037661506</v>
      </c>
      <c r="F68" s="9">
        <f t="shared" si="6"/>
        <v>16.659824015300067</v>
      </c>
      <c r="G68" s="10">
        <f t="shared" si="16"/>
        <v>8.6666666666666607</v>
      </c>
      <c r="H68" s="5">
        <f t="shared" si="16"/>
        <v>7.5</v>
      </c>
      <c r="I68">
        <f t="shared" si="8"/>
        <v>16.765497019381133</v>
      </c>
      <c r="J68">
        <f t="shared" si="9"/>
        <v>5.1636986909091114</v>
      </c>
      <c r="K68">
        <f t="shared" si="9"/>
        <v>15.950489213073721</v>
      </c>
      <c r="L68">
        <f t="shared" si="10"/>
        <v>-2.5577288558470097</v>
      </c>
      <c r="M68">
        <f t="shared" si="11"/>
        <v>-40.074737236465758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5.6149485100132477</v>
      </c>
      <c r="B69">
        <f t="shared" si="3"/>
        <v>5.6149485100132477</v>
      </c>
      <c r="C69" s="9">
        <f t="shared" si="4"/>
        <v>0.25000000000000011</v>
      </c>
      <c r="D69" s="9">
        <f t="shared" ref="D69:E84" si="17">D68+$C$7*(J68+J69)/2</f>
        <v>3.1009809468139822</v>
      </c>
      <c r="E69" s="9">
        <f t="shared" si="17"/>
        <v>15.81481419293042</v>
      </c>
      <c r="F69" s="9">
        <f t="shared" si="6"/>
        <v>16.870590404078385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16.376652980935752</v>
      </c>
      <c r="J69">
        <f t="shared" si="9"/>
        <v>5.1381214023506416</v>
      </c>
      <c r="K69">
        <f t="shared" si="9"/>
        <v>15.549741840709064</v>
      </c>
      <c r="L69">
        <f t="shared" si="10"/>
        <v>-2.4860318347036281</v>
      </c>
      <c r="M69">
        <f t="shared" si="11"/>
        <v>-39.697596702043754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5.5636915975814762</v>
      </c>
      <c r="B70">
        <f t="shared" si="3"/>
        <v>5.5636915975814762</v>
      </c>
      <c r="C70" s="9">
        <f t="shared" si="4"/>
        <v>0.25500000000000012</v>
      </c>
      <c r="D70" s="9">
        <f t="shared" si="17"/>
        <v>3.1522378592457536</v>
      </c>
      <c r="E70" s="9">
        <f t="shared" si="17"/>
        <v>15.968326731502408</v>
      </c>
      <c r="F70" s="9">
        <f t="shared" si="6"/>
        <v>17.078972181963231</v>
      </c>
      <c r="G70" s="10">
        <f t="shared" si="18"/>
        <v>8.6666666666666607</v>
      </c>
      <c r="H70" s="5">
        <f t="shared" si="18"/>
        <v>7.5</v>
      </c>
      <c r="I70">
        <f t="shared" si="8"/>
        <v>15.992240385137048</v>
      </c>
      <c r="J70">
        <f t="shared" si="9"/>
        <v>5.1132610840036055</v>
      </c>
      <c r="K70">
        <f t="shared" si="9"/>
        <v>15.152765873688626</v>
      </c>
      <c r="L70">
        <f t="shared" si="10"/>
        <v>-2.4159306043215301</v>
      </c>
      <c r="M70">
        <f t="shared" si="11"/>
        <v>-39.333429220011524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5.5126797832716559</v>
      </c>
      <c r="B71">
        <f t="shared" si="3"/>
        <v>5.5126797832716559</v>
      </c>
      <c r="C71" s="9">
        <f t="shared" si="4"/>
        <v>0.26000000000000012</v>
      </c>
      <c r="D71" s="9">
        <f t="shared" si="17"/>
        <v>3.2032496735555736</v>
      </c>
      <c r="E71" s="9">
        <f t="shared" si="17"/>
        <v>16.117887718778295</v>
      </c>
      <c r="F71" s="9">
        <f t="shared" si="6"/>
        <v>17.285017810670428</v>
      </c>
      <c r="G71" s="10">
        <f t="shared" si="18"/>
        <v>8.6666666666666607</v>
      </c>
      <c r="H71" s="5">
        <f t="shared" si="18"/>
        <v>7.5</v>
      </c>
      <c r="I71">
        <f t="shared" si="8"/>
        <v>15.612167611035952</v>
      </c>
      <c r="J71">
        <f t="shared" si="9"/>
        <v>5.0891017779603898</v>
      </c>
      <c r="K71">
        <f t="shared" si="9"/>
        <v>14.75943158148851</v>
      </c>
      <c r="L71">
        <f t="shared" si="10"/>
        <v>-2.3473698352977408</v>
      </c>
      <c r="M71">
        <f t="shared" si="11"/>
        <v>-38.981850577987913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5.4619061339838169</v>
      </c>
      <c r="B72">
        <f t="shared" si="3"/>
        <v>5.4619061339838169</v>
      </c>
      <c r="C72" s="9">
        <f t="shared" si="4"/>
        <v>0.26500000000000012</v>
      </c>
      <c r="D72" s="9">
        <f t="shared" si="17"/>
        <v>3.2540233228434126</v>
      </c>
      <c r="E72" s="9">
        <f t="shared" si="17"/>
        <v>16.26353294206428</v>
      </c>
      <c r="F72" s="9">
        <f t="shared" si="6"/>
        <v>17.488774287271806</v>
      </c>
      <c r="G72" s="10">
        <f t="shared" si="18"/>
        <v>8.6666666666666607</v>
      </c>
      <c r="H72" s="5">
        <f t="shared" si="18"/>
        <v>7.5</v>
      </c>
      <c r="I72">
        <f t="shared" si="8"/>
        <v>15.236350212123753</v>
      </c>
      <c r="J72">
        <f t="shared" si="9"/>
        <v>5.0656280796074125</v>
      </c>
      <c r="K72">
        <f t="shared" si="9"/>
        <v>14.369613075708632</v>
      </c>
      <c r="L72">
        <f t="shared" si="10"/>
        <v>-2.2802970466588448</v>
      </c>
      <c r="M72">
        <f t="shared" si="11"/>
        <v>-38.642494280122548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5.4113638680400751</v>
      </c>
      <c r="B73">
        <f t="shared" si="3"/>
        <v>5.4113638680400751</v>
      </c>
      <c r="C73" s="9">
        <f t="shared" si="4"/>
        <v>0.27000000000000013</v>
      </c>
      <c r="D73" s="9">
        <f t="shared" si="17"/>
        <v>3.3045655887871539</v>
      </c>
      <c r="E73" s="9">
        <f t="shared" si="17"/>
        <v>16.40529694810736</v>
      </c>
      <c r="F73" s="9">
        <f t="shared" si="6"/>
        <v>17.690287194766714</v>
      </c>
      <c r="G73" s="10">
        <f t="shared" si="18"/>
        <v>8.6666666666666607</v>
      </c>
      <c r="H73" s="5">
        <f t="shared" si="18"/>
        <v>7.5</v>
      </c>
      <c r="I73">
        <f t="shared" si="8"/>
        <v>14.864711078311064</v>
      </c>
      <c r="J73">
        <f t="shared" si="9"/>
        <v>5.042825109140824</v>
      </c>
      <c r="K73">
        <f t="shared" si="9"/>
        <v>13.983188132907406</v>
      </c>
      <c r="L73">
        <f t="shared" si="10"/>
        <v>-2.2146625239346558</v>
      </c>
      <c r="M73">
        <f t="shared" si="11"/>
        <v>-38.315010654314371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5.3610463500748642</v>
      </c>
      <c r="B74">
        <f t="shared" si="3"/>
        <v>5.3610463500748642</v>
      </c>
      <c r="C74" s="9">
        <f t="shared" si="4"/>
        <v>0.27500000000000013</v>
      </c>
      <c r="D74" s="9">
        <f t="shared" si="17"/>
        <v>3.3548831067523652</v>
      </c>
      <c r="E74" s="9">
        <f t="shared" si="17"/>
        <v>16.543213078903719</v>
      </c>
      <c r="F74" s="9">
        <f t="shared" si="6"/>
        <v>17.889600750180161</v>
      </c>
      <c r="G74" s="10">
        <f t="shared" si="18"/>
        <v>8.6666666666666607</v>
      </c>
      <c r="H74" s="5">
        <f t="shared" si="18"/>
        <v>7.5</v>
      </c>
      <c r="I74">
        <f t="shared" si="8"/>
        <v>14.497180648569749</v>
      </c>
      <c r="J74">
        <f t="shared" si="9"/>
        <v>5.0206784839014773</v>
      </c>
      <c r="K74">
        <f t="shared" si="9"/>
        <v>13.600038026364263</v>
      </c>
      <c r="L74">
        <f t="shared" si="10"/>
        <v>-2.1504192502655446</v>
      </c>
      <c r="M74">
        <f t="shared" si="11"/>
        <v>-37.999066008511022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5.3109470861983628</v>
      </c>
      <c r="B75">
        <f t="shared" si="3"/>
        <v>5.3109470861983628</v>
      </c>
      <c r="C75" s="9">
        <f t="shared" si="4"/>
        <v>0.28000000000000014</v>
      </c>
      <c r="D75" s="9">
        <f t="shared" si="17"/>
        <v>3.4049823706288667</v>
      </c>
      <c r="E75" s="9">
        <f t="shared" si="17"/>
        <v>16.677313505866938</v>
      </c>
      <c r="F75" s="9">
        <f t="shared" si="6"/>
        <v>18.086757850299385</v>
      </c>
      <c r="G75" s="10">
        <f t="shared" si="18"/>
        <v>8.6666666666666607</v>
      </c>
      <c r="H75" s="5">
        <f t="shared" si="18"/>
        <v>7.5</v>
      </c>
      <c r="I75">
        <f t="shared" si="8"/>
        <v>14.133697179522677</v>
      </c>
      <c r="J75">
        <f t="shared" si="9"/>
        <v>4.9991742913988215</v>
      </c>
      <c r="K75">
        <f t="shared" si="9"/>
        <v>13.220047366279154</v>
      </c>
      <c r="L75">
        <f t="shared" si="10"/>
        <v>-2.0875228508213621</v>
      </c>
      <c r="M75">
        <f t="shared" si="11"/>
        <v>-37.694341831956116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5.2610597194269157</v>
      </c>
      <c r="B76">
        <f t="shared" si="3"/>
        <v>5.2610597194269157</v>
      </c>
      <c r="C76" s="9">
        <f t="shared" si="4"/>
        <v>0.28500000000000014</v>
      </c>
      <c r="D76" s="9">
        <f t="shared" si="17"/>
        <v>3.4548697374003137</v>
      </c>
      <c r="E76" s="9">
        <f t="shared" si="17"/>
        <v>16.80762926243813</v>
      </c>
      <c r="F76" s="9">
        <f t="shared" si="6"/>
        <v>18.281800115151924</v>
      </c>
      <c r="G76" s="10">
        <f t="shared" si="18"/>
        <v>8.6666666666666607</v>
      </c>
      <c r="H76" s="5">
        <f t="shared" si="18"/>
        <v>7.5</v>
      </c>
      <c r="I76">
        <f t="shared" si="8"/>
        <v>13.774207076186737</v>
      </c>
      <c r="J76">
        <f t="shared" si="9"/>
        <v>4.9782990628906081</v>
      </c>
      <c r="K76">
        <f t="shared" si="9"/>
        <v>12.843103947959593</v>
      </c>
      <c r="L76">
        <f t="shared" si="10"/>
        <v>-2.0259315509654314</v>
      </c>
      <c r="M76">
        <f t="shared" si="11"/>
        <v>-37.4005340373891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5.2113780253755575</v>
      </c>
      <c r="B77">
        <f t="shared" si="3"/>
        <v>5.2113780253755575</v>
      </c>
      <c r="C77" s="9">
        <f t="shared" si="4"/>
        <v>0.29000000000000015</v>
      </c>
      <c r="D77" s="9">
        <f t="shared" si="17"/>
        <v>3.5045514314516715</v>
      </c>
      <c r="E77" s="9">
        <f t="shared" si="17"/>
        <v>16.934190275215858</v>
      </c>
      <c r="F77" s="9">
        <f t="shared" si="6"/>
        <v>18.474767929319519</v>
      </c>
      <c r="G77" s="10">
        <f t="shared" si="18"/>
        <v>8.6666666666666607</v>
      </c>
      <c r="H77" s="5">
        <f t="shared" si="18"/>
        <v>7.5</v>
      </c>
      <c r="I77">
        <f t="shared" si="8"/>
        <v>13.418665292133383</v>
      </c>
      <c r="J77">
        <f t="shared" si="9"/>
        <v>4.9580397473809539</v>
      </c>
      <c r="K77">
        <f t="shared" si="9"/>
        <v>12.469098607585702</v>
      </c>
      <c r="L77">
        <f t="shared" si="10"/>
        <v>-1.9656061487682635</v>
      </c>
      <c r="M77">
        <f t="shared" si="11"/>
        <v>-37.117352240291154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5.1618959082091873</v>
      </c>
      <c r="B78">
        <f t="shared" si="3"/>
        <v>5.1618959082091873</v>
      </c>
      <c r="C78" s="9">
        <f t="shared" si="4"/>
        <v>0.29500000000000015</v>
      </c>
      <c r="D78" s="9">
        <f t="shared" si="17"/>
        <v>3.5540335486180425</v>
      </c>
      <c r="E78" s="9">
        <f t="shared" si="17"/>
        <v>17.057025393679702</v>
      </c>
      <c r="F78" s="9">
        <f t="shared" si="6"/>
        <v>18.665700481173744</v>
      </c>
      <c r="G78" s="10">
        <f t="shared" si="18"/>
        <v>8.6666666666666607</v>
      </c>
      <c r="H78" s="5">
        <f t="shared" si="18"/>
        <v>7.5</v>
      </c>
      <c r="I78">
        <f t="shared" si="8"/>
        <v>13.067035807549921</v>
      </c>
      <c r="J78">
        <f t="shared" si="9"/>
        <v>4.938383685893271</v>
      </c>
      <c r="K78">
        <f t="shared" si="9"/>
        <v>12.097925085182791</v>
      </c>
      <c r="L78">
        <f t="shared" si="10"/>
        <v>-1.9065100026655419</v>
      </c>
      <c r="M78">
        <f t="shared" si="11"/>
        <v>-36.844519071307708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5.1126073968503878</v>
      </c>
      <c r="B79">
        <f t="shared" si="3"/>
        <v>5.1126073968503878</v>
      </c>
      <c r="C79" s="9">
        <f t="shared" si="4"/>
        <v>0.30000000000000016</v>
      </c>
      <c r="D79" s="9">
        <f t="shared" si="17"/>
        <v>3.6033220599768421</v>
      </c>
      <c r="E79" s="9">
        <f t="shared" si="17"/>
        <v>17.176162418577963</v>
      </c>
      <c r="F79" s="9">
        <f t="shared" si="6"/>
        <v>18.854635800111197</v>
      </c>
      <c r="G79" s="10">
        <f t="shared" si="18"/>
        <v>8.6666666666666607</v>
      </c>
      <c r="H79" s="5">
        <f t="shared" si="18"/>
        <v>7.5</v>
      </c>
      <c r="I79">
        <f t="shared" si="8"/>
        <v>12.719292195087821</v>
      </c>
      <c r="J79">
        <f t="shared" si="9"/>
        <v>4.9193185858666153</v>
      </c>
      <c r="K79">
        <f t="shared" si="9"/>
        <v>11.729479894469714</v>
      </c>
      <c r="L79">
        <f t="shared" si="10"/>
        <v>-1.8486090352669031</v>
      </c>
      <c r="M79">
        <f t="shared" si="11"/>
        <v>-36.581769517956182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5.0635066414434844</v>
      </c>
      <c r="B80">
        <f t="shared" si="3"/>
        <v>5.0635066414434844</v>
      </c>
      <c r="C80" s="9">
        <f t="shared" si="4"/>
        <v>0.30500000000000016</v>
      </c>
      <c r="D80" s="9">
        <f t="shared" si="17"/>
        <v>3.652422815383745</v>
      </c>
      <c r="E80" s="9">
        <f t="shared" si="17"/>
        <v>17.291628129046764</v>
      </c>
      <c r="F80" s="9">
        <f t="shared" si="6"/>
        <v>19.041610791857835</v>
      </c>
      <c r="G80" s="10">
        <f t="shared" si="18"/>
        <v>8.6666666666666607</v>
      </c>
      <c r="H80" s="5">
        <f t="shared" si="18"/>
        <v>7.5</v>
      </c>
      <c r="I80">
        <f t="shared" si="8"/>
        <v>12.37541828499794</v>
      </c>
      <c r="J80">
        <f t="shared" si="9"/>
        <v>4.9008324955139466</v>
      </c>
      <c r="K80">
        <f t="shared" si="9"/>
        <v>11.363662199290152</v>
      </c>
      <c r="L80">
        <f t="shared" si="10"/>
        <v>-1.7918717545597769</v>
      </c>
      <c r="M80">
        <f t="shared" si="11"/>
        <v>-36.328850291640357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5.0145879100760729</v>
      </c>
      <c r="B81">
        <f t="shared" si="3"/>
        <v>5.0145879100760729</v>
      </c>
      <c r="C81" s="9">
        <f t="shared" si="4"/>
        <v>0.31000000000000016</v>
      </c>
      <c r="D81" s="9">
        <f t="shared" si="17"/>
        <v>3.7013415467511566</v>
      </c>
      <c r="E81" s="9">
        <f t="shared" si="17"/>
        <v>17.403448308525082</v>
      </c>
      <c r="F81" s="9">
        <f t="shared" si="6"/>
        <v>19.226661271904039</v>
      </c>
      <c r="G81" s="10">
        <f t="shared" si="18"/>
        <v>8.6666666666666607</v>
      </c>
      <c r="H81" s="5">
        <f t="shared" si="18"/>
        <v>7.5</v>
      </c>
      <c r="I81">
        <f t="shared" si="8"/>
        <v>12.035408942904457</v>
      </c>
      <c r="J81">
        <f t="shared" si="9"/>
        <v>4.8829137779683487</v>
      </c>
      <c r="K81">
        <f t="shared" si="9"/>
        <v>11.000373696373748</v>
      </c>
      <c r="L81">
        <f t="shared" si="10"/>
        <v>-1.7362692940198077</v>
      </c>
      <c r="M81">
        <f t="shared" si="11"/>
        <v>-36.085519215828498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4.9658455857610901</v>
      </c>
      <c r="B82">
        <f t="shared" si="3"/>
        <v>4.9658455857610901</v>
      </c>
      <c r="C82" s="9">
        <f t="shared" si="4"/>
        <v>0.31500000000000017</v>
      </c>
      <c r="D82" s="9">
        <f t="shared" si="17"/>
        <v>3.7500838710661393</v>
      </c>
      <c r="E82" s="9">
        <f t="shared" si="17"/>
        <v>17.511647769528029</v>
      </c>
      <c r="F82" s="9">
        <f t="shared" si="6"/>
        <v>19.409821997123913</v>
      </c>
      <c r="G82" s="10">
        <f t="shared" si="18"/>
        <v>8.6666666666666607</v>
      </c>
      <c r="H82" s="5">
        <f t="shared" si="18"/>
        <v>7.5</v>
      </c>
      <c r="I82">
        <f t="shared" si="8"/>
        <v>11.69927097568741</v>
      </c>
      <c r="J82">
        <f t="shared" si="9"/>
        <v>4.8655510850281507</v>
      </c>
      <c r="K82">
        <f t="shared" si="9"/>
        <v>10.639518504215463</v>
      </c>
      <c r="L82">
        <f t="shared" si="10"/>
        <v>-1.6817754734398895</v>
      </c>
      <c r="M82">
        <f t="shared" si="11"/>
        <v>-35.85154463099957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4.9172741636844801</v>
      </c>
      <c r="B83">
        <f t="shared" si="3"/>
        <v>4.9172741636844801</v>
      </c>
      <c r="C83" s="9">
        <f t="shared" si="4"/>
        <v>0.32000000000000017</v>
      </c>
      <c r="D83" s="9">
        <f t="shared" si="17"/>
        <v>3.7986552931427489</v>
      </c>
      <c r="E83" s="9">
        <f t="shared" si="17"/>
        <v>17.616250377338634</v>
      </c>
      <c r="F83" s="9">
        <f t="shared" si="6"/>
        <v>19.59112669562408</v>
      </c>
      <c r="G83" s="10">
        <f t="shared" si="18"/>
        <v>8.6666666666666607</v>
      </c>
      <c r="H83" s="5">
        <f t="shared" si="18"/>
        <v>7.5</v>
      </c>
      <c r="I83">
        <f t="shared" si="8"/>
        <v>11.367024183354371</v>
      </c>
      <c r="J83">
        <f t="shared" si="9"/>
        <v>4.8487333302937516</v>
      </c>
      <c r="K83">
        <f t="shared" si="9"/>
        <v>10.281003057905467</v>
      </c>
      <c r="L83">
        <f t="shared" si="10"/>
        <v>-1.6283668826271123</v>
      </c>
      <c r="M83">
        <f t="shared" si="11"/>
        <v>-35.626704811602231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4.8688682487256738</v>
      </c>
      <c r="B84">
        <f t="shared" si="3"/>
        <v>4.8688682487256738</v>
      </c>
      <c r="C84" s="9">
        <f t="shared" si="4"/>
        <v>0.32500000000000018</v>
      </c>
      <c r="D84" s="9">
        <f t="shared" si="17"/>
        <v>3.8470612081015552</v>
      </c>
      <c r="E84" s="9">
        <f t="shared" si="17"/>
        <v>17.717279072677108</v>
      </c>
      <c r="F84" s="9">
        <f t="shared" si="6"/>
        <v>19.770608094858709</v>
      </c>
      <c r="G84" s="10">
        <f t="shared" si="18"/>
        <v>8.6666666666666607</v>
      </c>
      <c r="H84" s="5">
        <f t="shared" si="18"/>
        <v>7.5</v>
      </c>
      <c r="I84">
        <f t="shared" si="8"/>
        <v>11.038702577505585</v>
      </c>
      <c r="J84">
        <f t="shared" si="9"/>
        <v>4.8324496614674803</v>
      </c>
      <c r="K84">
        <f t="shared" si="9"/>
        <v>9.924736009789445</v>
      </c>
      <c r="L84">
        <f t="shared" si="10"/>
        <v>-1.5760229904935639</v>
      </c>
      <c r="M84">
        <f t="shared" si="11"/>
        <v>-35.410787389784751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4.8206225532605238</v>
      </c>
      <c r="B85">
        <f t="shared" ref="B85:B148" si="22">ABS(D85-$D$11)</f>
        <v>4.8206225532605238</v>
      </c>
      <c r="C85" s="9">
        <f t="shared" ref="C85:C148" si="23">C84+_dt</f>
        <v>0.33000000000000018</v>
      </c>
      <c r="D85" s="9">
        <f t="shared" ref="D85:E100" si="24">D84+$C$7*(J84+J85)/2</f>
        <v>3.8953069035667052</v>
      </c>
      <c r="E85" s="9">
        <f t="shared" si="24"/>
        <v>17.814755893405515</v>
      </c>
      <c r="F85" s="9">
        <f t="shared" ref="F85:F148" si="25">$O$1*D85^2+$O$2*D85+$O$3</f>
        <v>19.948297948038935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10.71435579004385</v>
      </c>
      <c r="J85">
        <f t="shared" ref="J85:K148" si="28">J84+L84*$C$7</f>
        <v>4.816689431562545</v>
      </c>
      <c r="K85">
        <f t="shared" si="28"/>
        <v>9.5706281358915977</v>
      </c>
      <c r="L85">
        <f t="shared" ref="L85:L148" si="29">-$C$15*I85*J85</f>
        <v>-1.5247262824840671</v>
      </c>
      <c r="M85">
        <f t="shared" ref="M85:M148" si="30">-$C$6-$C$15*I85*K85</f>
        <v>-35.203588780014314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4.7725318952590232</v>
      </c>
      <c r="B86">
        <f t="shared" si="22"/>
        <v>4.7725318952590232</v>
      </c>
      <c r="C86" s="9">
        <f t="shared" si="23"/>
        <v>0.33500000000000019</v>
      </c>
      <c r="D86" s="9">
        <f t="shared" si="24"/>
        <v>3.9433975615682062</v>
      </c>
      <c r="E86" s="9">
        <f t="shared" si="24"/>
        <v>17.90870199532543</v>
      </c>
      <c r="F86" s="9">
        <f t="shared" si="25"/>
        <v>20.124227058855485</v>
      </c>
      <c r="G86" s="10">
        <f t="shared" si="26"/>
        <v>8.6666666666666607</v>
      </c>
      <c r="H86" s="5">
        <f t="shared" si="26"/>
        <v>7.5</v>
      </c>
      <c r="I86">
        <f t="shared" si="27"/>
        <v>10.394050699140566</v>
      </c>
      <c r="J86">
        <f t="shared" si="28"/>
        <v>4.8014421687377045</v>
      </c>
      <c r="K86">
        <f t="shared" si="28"/>
        <v>9.2185922480914542</v>
      </c>
      <c r="L86">
        <f t="shared" si="29"/>
        <v>-1.4744624297399489</v>
      </c>
      <c r="M86">
        <f t="shared" si="30"/>
        <v>-35.00491359787766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4.7245911966931331</v>
      </c>
      <c r="B87">
        <f t="shared" si="22"/>
        <v>4.7245911966931331</v>
      </c>
      <c r="C87" s="9">
        <f t="shared" si="23"/>
        <v>0.34000000000000019</v>
      </c>
      <c r="D87" s="9">
        <f t="shared" si="24"/>
        <v>3.9913382601340963</v>
      </c>
      <c r="E87" s="9">
        <f t="shared" si="24"/>
        <v>17.999137672126452</v>
      </c>
      <c r="F87" s="9">
        <f t="shared" si="25"/>
        <v>20.298425304523892</v>
      </c>
      <c r="G87" s="10">
        <f t="shared" si="26"/>
        <v>8.6666666666666607</v>
      </c>
      <c r="H87" s="5">
        <f t="shared" si="26"/>
        <v>7.5</v>
      </c>
      <c r="I87">
        <f t="shared" si="27"/>
        <v>10.077873303100812</v>
      </c>
      <c r="J87">
        <f t="shared" si="28"/>
        <v>4.7866975444403046</v>
      </c>
      <c r="K87">
        <f t="shared" si="28"/>
        <v>8.8685431121126772</v>
      </c>
      <c r="L87">
        <f t="shared" si="29"/>
        <v>-1.4252204938867461</v>
      </c>
      <c r="M87">
        <f t="shared" si="30"/>
        <v>-34.814574065303525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4.6767954822734241</v>
      </c>
      <c r="B88">
        <f t="shared" si="22"/>
        <v>4.6767954822734241</v>
      </c>
      <c r="C88" s="9">
        <f t="shared" si="23"/>
        <v>0.3450000000000002</v>
      </c>
      <c r="D88" s="9">
        <f t="shared" si="24"/>
        <v>4.0391339745538053</v>
      </c>
      <c r="E88" s="9">
        <f t="shared" si="24"/>
        <v>18.086082374544315</v>
      </c>
      <c r="F88" s="9">
        <f t="shared" si="25"/>
        <v>20.470921657151205</v>
      </c>
      <c r="G88" s="10">
        <f t="shared" si="26"/>
        <v>8.6666666666666607</v>
      </c>
      <c r="H88" s="5">
        <f t="shared" si="26"/>
        <v>7.5</v>
      </c>
      <c r="I88">
        <f t="shared" si="27"/>
        <v>9.7659308765782988</v>
      </c>
      <c r="J88">
        <f t="shared" si="28"/>
        <v>4.772445339501437</v>
      </c>
      <c r="K88">
        <f t="shared" si="28"/>
        <v>8.5203973714596426</v>
      </c>
      <c r="L88">
        <f t="shared" si="29"/>
        <v>-1.3769931718420914</v>
      </c>
      <c r="M88">
        <f t="shared" si="30"/>
        <v>-34.632389393121244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4.6291398785370017</v>
      </c>
      <c r="B89">
        <f t="shared" si="22"/>
        <v>4.6291398785370017</v>
      </c>
      <c r="C89" s="9">
        <f t="shared" si="23"/>
        <v>0.3500000000000002</v>
      </c>
      <c r="D89" s="9">
        <f t="shared" si="24"/>
        <v>4.0867895782902277</v>
      </c>
      <c r="E89" s="9">
        <f t="shared" si="24"/>
        <v>18.169554728789254</v>
      </c>
      <c r="F89" s="9">
        <f t="shared" si="25"/>
        <v>20.641744203412355</v>
      </c>
      <c r="G89" s="10">
        <f t="shared" si="26"/>
        <v>8.6666666666666607</v>
      </c>
      <c r="H89" s="5">
        <f t="shared" si="26"/>
        <v>7.5</v>
      </c>
      <c r="I89">
        <f t="shared" si="27"/>
        <v>9.4583544474011223</v>
      </c>
      <c r="J89">
        <f t="shared" si="28"/>
        <v>4.7586754077830165</v>
      </c>
      <c r="K89">
        <f t="shared" si="28"/>
        <v>8.1740734775284309</v>
      </c>
      <c r="L89">
        <f t="shared" si="29"/>
        <v>-1.3297770855437825</v>
      </c>
      <c r="M89">
        <f t="shared" si="30"/>
        <v>-34.458185130213046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4.5816196133134488</v>
      </c>
      <c r="B90">
        <f t="shared" si="22"/>
        <v>4.5816196133134488</v>
      </c>
      <c r="C90" s="9">
        <f t="shared" si="23"/>
        <v>0.3550000000000002</v>
      </c>
      <c r="D90" s="9">
        <f t="shared" si="24"/>
        <v>4.1343098435137806</v>
      </c>
      <c r="E90" s="9">
        <f t="shared" si="24"/>
        <v>18.249572554308028</v>
      </c>
      <c r="F90" s="9">
        <f t="shared" si="25"/>
        <v>20.810920162512488</v>
      </c>
      <c r="G90" s="10">
        <f t="shared" si="26"/>
        <v>8.6666666666666607</v>
      </c>
      <c r="H90" s="5">
        <f t="shared" si="26"/>
        <v>7.5</v>
      </c>
      <c r="I90">
        <f t="shared" si="27"/>
        <v>9.155301635784598</v>
      </c>
      <c r="J90">
        <f t="shared" si="28"/>
        <v>4.7453776369275786</v>
      </c>
      <c r="K90">
        <f t="shared" si="28"/>
        <v>7.8294916262263001</v>
      </c>
      <c r="L90">
        <f t="shared" si="29"/>
        <v>-1.283573121956463</v>
      </c>
      <c r="M90">
        <f t="shared" si="30"/>
        <v>-34.291792466463015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4.5342300156002704</v>
      </c>
      <c r="B91">
        <f t="shared" si="22"/>
        <v>4.5342300156002704</v>
      </c>
      <c r="C91" s="9">
        <f t="shared" si="23"/>
        <v>0.36000000000000021</v>
      </c>
      <c r="D91" s="9">
        <f t="shared" si="24"/>
        <v>4.181699441226959</v>
      </c>
      <c r="E91" s="9">
        <f t="shared" si="24"/>
        <v>18.326152880946967</v>
      </c>
      <c r="F91" s="9">
        <f t="shared" si="25"/>
        <v>20.978475902399005</v>
      </c>
      <c r="G91" s="10">
        <f t="shared" si="26"/>
        <v>8.6666666666666607</v>
      </c>
      <c r="H91" s="5">
        <f t="shared" si="26"/>
        <v>7.5</v>
      </c>
      <c r="I91">
        <f t="shared" si="27"/>
        <v>8.8569599004510149</v>
      </c>
      <c r="J91">
        <f t="shared" si="28"/>
        <v>4.7325419057080138</v>
      </c>
      <c r="K91">
        <f t="shared" si="28"/>
        <v>7.48657370156167</v>
      </c>
      <c r="L91">
        <f t="shared" si="29"/>
        <v>-1.238386829063445</v>
      </c>
      <c r="M91">
        <f t="shared" si="30"/>
        <v>-34.133047474179669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4.4869665158846432</v>
      </c>
      <c r="B92">
        <f t="shared" si="22"/>
        <v>4.4869665158846432</v>
      </c>
      <c r="C92" s="9">
        <f t="shared" si="23"/>
        <v>0.36500000000000021</v>
      </c>
      <c r="D92" s="9">
        <f t="shared" si="24"/>
        <v>4.2289629409425862</v>
      </c>
      <c r="E92" s="9">
        <f t="shared" si="24"/>
        <v>18.399311965588875</v>
      </c>
      <c r="F92" s="9">
        <f t="shared" si="25"/>
        <v>21.144436954173543</v>
      </c>
      <c r="G92" s="10">
        <f t="shared" si="26"/>
        <v>8.6666666666666607</v>
      </c>
      <c r="H92" s="5">
        <f t="shared" si="26"/>
        <v>7.5</v>
      </c>
      <c r="I92">
        <f t="shared" si="27"/>
        <v>8.5635502374080321</v>
      </c>
      <c r="J92">
        <f t="shared" si="28"/>
        <v>4.720158037417379</v>
      </c>
      <c r="K92">
        <f t="shared" si="28"/>
        <v>7.1452432268198738</v>
      </c>
      <c r="L92">
        <f t="shared" si="29"/>
        <v>-1.1942288736874054</v>
      </c>
      <c r="M92">
        <f t="shared" si="30"/>
        <v>-33.981790269593702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4.439824646954154</v>
      </c>
      <c r="B93">
        <f t="shared" si="22"/>
        <v>4.439824646954154</v>
      </c>
      <c r="C93" s="9">
        <f t="shared" si="23"/>
        <v>0.37000000000000022</v>
      </c>
      <c r="D93" s="9">
        <f t="shared" si="24"/>
        <v>4.2761048098730754</v>
      </c>
      <c r="E93" s="9">
        <f t="shared" si="24"/>
        <v>18.469065308343595</v>
      </c>
      <c r="F93" s="9">
        <f t="shared" si="25"/>
        <v>21.308828024639951</v>
      </c>
      <c r="G93" s="10">
        <f t="shared" si="26"/>
        <v>8.6666666666666607</v>
      </c>
      <c r="H93" s="5">
        <f t="shared" si="26"/>
        <v>7.5</v>
      </c>
      <c r="I93">
        <f t="shared" si="27"/>
        <v>8.2753313757426366</v>
      </c>
      <c r="J93">
        <f t="shared" si="28"/>
        <v>4.7082157486805052</v>
      </c>
      <c r="K93">
        <f t="shared" si="28"/>
        <v>6.8054253241239371</v>
      </c>
      <c r="L93">
        <f t="shared" si="29"/>
        <v>-1.1511155667592465</v>
      </c>
      <c r="M93">
        <f t="shared" si="30"/>
        <v>-33.837864072331882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4.3928000452456866</v>
      </c>
      <c r="B94">
        <f t="shared" si="22"/>
        <v>4.3928000452456866</v>
      </c>
      <c r="C94" s="9">
        <f t="shared" si="23"/>
        <v>0.37500000000000022</v>
      </c>
      <c r="D94" s="9">
        <f t="shared" si="24"/>
        <v>4.3231294115815428</v>
      </c>
      <c r="E94" s="9">
        <f t="shared" si="24"/>
        <v>18.535427668381217</v>
      </c>
      <c r="F94" s="9">
        <f t="shared" si="25"/>
        <v>21.471673006909128</v>
      </c>
      <c r="G94" s="10">
        <f t="shared" si="26"/>
        <v>8.6666666666666607</v>
      </c>
      <c r="H94" s="5">
        <f t="shared" si="26"/>
        <v>7.5</v>
      </c>
      <c r="I94">
        <f t="shared" si="27"/>
        <v>7.9926045091266422</v>
      </c>
      <c r="J94">
        <f t="shared" si="28"/>
        <v>4.696704593012913</v>
      </c>
      <c r="K94">
        <f t="shared" si="28"/>
        <v>6.4670466834006186</v>
      </c>
      <c r="L94">
        <f t="shared" si="29"/>
        <v>-1.1090694608470564</v>
      </c>
      <c r="M94">
        <f t="shared" si="30"/>
        <v>-33.701114136388725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4.3458884527885999</v>
      </c>
      <c r="B95">
        <f t="shared" si="22"/>
        <v>4.3458884527885999</v>
      </c>
      <c r="C95" s="9">
        <f t="shared" si="23"/>
        <v>0.38000000000000023</v>
      </c>
      <c r="D95" s="9">
        <f t="shared" si="24"/>
        <v>4.3700410040386295</v>
      </c>
      <c r="E95" s="9">
        <f t="shared" si="24"/>
        <v>18.598413079508404</v>
      </c>
      <c r="F95" s="9">
        <f t="shared" si="25"/>
        <v>21.632994988966271</v>
      </c>
      <c r="G95" s="10">
        <f t="shared" si="26"/>
        <v>8.6666666666666607</v>
      </c>
      <c r="H95" s="5">
        <f t="shared" si="26"/>
        <v>7.5</v>
      </c>
      <c r="I95">
        <f t="shared" si="27"/>
        <v>7.7157185894480653</v>
      </c>
      <c r="J95">
        <f t="shared" si="28"/>
        <v>4.6856138984044424</v>
      </c>
      <c r="K95">
        <f t="shared" si="28"/>
        <v>6.1300355420367314</v>
      </c>
      <c r="L95">
        <f t="shared" si="29"/>
        <v>-1.0681200230502295</v>
      </c>
      <c r="M95">
        <f t="shared" si="30"/>
        <v>-33.571386521046605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4.2990857198057082</v>
      </c>
      <c r="B96">
        <f t="shared" si="22"/>
        <v>4.2990857198057082</v>
      </c>
      <c r="C96" s="9">
        <f t="shared" si="23"/>
        <v>0.38500000000000023</v>
      </c>
      <c r="D96" s="9">
        <f t="shared" si="24"/>
        <v>4.4168437370215212</v>
      </c>
      <c r="E96" s="9">
        <f t="shared" si="24"/>
        <v>18.658034865602719</v>
      </c>
      <c r="F96" s="9">
        <f t="shared" si="25"/>
        <v>21.792816260090888</v>
      </c>
      <c r="G96" s="10">
        <f t="shared" si="26"/>
        <v>8.6666666666666607</v>
      </c>
      <c r="H96" s="5">
        <f t="shared" si="26"/>
        <v>7.5</v>
      </c>
      <c r="I96">
        <f t="shared" si="27"/>
        <v>7.4450761867824173</v>
      </c>
      <c r="J96">
        <f t="shared" si="28"/>
        <v>4.6749326981739401</v>
      </c>
      <c r="K96">
        <f t="shared" si="28"/>
        <v>5.7943216768262653</v>
      </c>
      <c r="L96">
        <f t="shared" si="29"/>
        <v>-1.0283043833149406</v>
      </c>
      <c r="M96">
        <f t="shared" si="30"/>
        <v>-33.448526664511036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4.2523878080431343</v>
      </c>
      <c r="B97">
        <f t="shared" si="22"/>
        <v>4.2523878080431343</v>
      </c>
      <c r="C97" s="9">
        <f t="shared" si="23"/>
        <v>0.39000000000000024</v>
      </c>
      <c r="D97" s="9">
        <f t="shared" si="24"/>
        <v>4.4635416487840951</v>
      </c>
      <c r="E97" s="9">
        <f t="shared" si="24"/>
        <v>18.714305656037755</v>
      </c>
      <c r="F97" s="9">
        <f t="shared" si="25"/>
        <v>21.9511583150056</v>
      </c>
      <c r="G97" s="10">
        <f t="shared" si="26"/>
        <v>8.6666666666666607</v>
      </c>
      <c r="H97" s="5">
        <f t="shared" si="26"/>
        <v>7.5</v>
      </c>
      <c r="I97">
        <f t="shared" si="27"/>
        <v>7.1811398833111095</v>
      </c>
      <c r="J97">
        <f t="shared" si="28"/>
        <v>4.6646496543407903</v>
      </c>
      <c r="K97">
        <f t="shared" si="28"/>
        <v>5.459836410181155</v>
      </c>
      <c r="L97">
        <f t="shared" si="29"/>
        <v>-0.98966815323606705</v>
      </c>
      <c r="M97">
        <f t="shared" si="30"/>
        <v>-33.332377716964608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4.2057907949073883</v>
      </c>
      <c r="B98">
        <f t="shared" si="22"/>
        <v>4.2057907949073883</v>
      </c>
      <c r="C98" s="9">
        <f t="shared" si="23"/>
        <v>0.39500000000000024</v>
      </c>
      <c r="D98" s="9">
        <f t="shared" si="24"/>
        <v>4.5101386619198411</v>
      </c>
      <c r="E98" s="9">
        <f t="shared" si="24"/>
        <v>18.76723740125372</v>
      </c>
      <c r="F98" s="9">
        <f t="shared" si="25"/>
        <v>22.10804185561804</v>
      </c>
      <c r="G98" s="10">
        <f t="shared" si="26"/>
        <v>8.6666666666666607</v>
      </c>
      <c r="H98" s="5">
        <f t="shared" si="26"/>
        <v>7.5</v>
      </c>
      <c r="I98">
        <f t="shared" si="27"/>
        <v>6.9244391118916999</v>
      </c>
      <c r="J98">
        <f t="shared" si="28"/>
        <v>4.6547529728084296</v>
      </c>
      <c r="K98">
        <f t="shared" si="28"/>
        <v>5.1265126330115089</v>
      </c>
      <c r="L98">
        <f t="shared" si="29"/>
        <v>-0.95226630269204426</v>
      </c>
      <c r="M98">
        <f t="shared" si="30"/>
        <v>-33.222778583795929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4.1592908784944385</v>
      </c>
      <c r="B99">
        <f t="shared" si="22"/>
        <v>4.1592908784944385</v>
      </c>
      <c r="C99" s="9">
        <f t="shared" si="23"/>
        <v>0.40000000000000024</v>
      </c>
      <c r="D99" s="9">
        <f t="shared" si="24"/>
        <v>4.556638578332791</v>
      </c>
      <c r="E99" s="9">
        <f t="shared" si="24"/>
        <v>18.816841388654645</v>
      </c>
      <c r="F99" s="9">
        <f t="shared" si="25"/>
        <v>22.263486790212792</v>
      </c>
      <c r="G99" s="10">
        <f t="shared" si="26"/>
        <v>8.6666666666666607</v>
      </c>
      <c r="H99" s="5">
        <f t="shared" si="26"/>
        <v>7.5</v>
      </c>
      <c r="I99">
        <f t="shared" si="27"/>
        <v>6.675577265431861</v>
      </c>
      <c r="J99">
        <f t="shared" si="28"/>
        <v>4.6452303097815095</v>
      </c>
      <c r="K99">
        <f t="shared" si="28"/>
        <v>4.7942848471735493</v>
      </c>
      <c r="L99">
        <f t="shared" si="29"/>
        <v>-0.9161640702361683</v>
      </c>
      <c r="M99">
        <f t="shared" si="30"/>
        <v>-33.119561624836791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4.112884383600135</v>
      </c>
      <c r="B100">
        <f t="shared" si="22"/>
        <v>4.112884383600135</v>
      </c>
      <c r="C100" s="9">
        <f t="shared" si="23"/>
        <v>0.40500000000000025</v>
      </c>
      <c r="D100" s="9">
        <f t="shared" si="24"/>
        <v>4.6030450732270944</v>
      </c>
      <c r="E100" s="9">
        <f t="shared" si="24"/>
        <v>18.863128259045137</v>
      </c>
      <c r="F100" s="9">
        <f t="shared" si="25"/>
        <v>22.417512229950418</v>
      </c>
      <c r="G100" s="10">
        <f t="shared" si="26"/>
        <v>8.6666666666666607</v>
      </c>
      <c r="H100" s="5">
        <f t="shared" si="26"/>
        <v>7.5</v>
      </c>
      <c r="I100">
        <f t="shared" si="27"/>
        <v>6.4352387824864445</v>
      </c>
      <c r="J100">
        <f t="shared" si="28"/>
        <v>4.6360686690791475</v>
      </c>
      <c r="K100">
        <f t="shared" si="28"/>
        <v>4.4630892309251813</v>
      </c>
      <c r="L100">
        <f t="shared" si="29"/>
        <v>-0.88143786691375581</v>
      </c>
      <c r="M100">
        <f t="shared" si="30"/>
        <v>-33.022549953064832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4.0665677688026891</v>
      </c>
      <c r="B101">
        <f t="shared" si="22"/>
        <v>4.0665677688026891</v>
      </c>
      <c r="C101" s="9">
        <f t="shared" si="23"/>
        <v>0.41000000000000025</v>
      </c>
      <c r="D101" s="9">
        <f t="shared" ref="D101:E116" si="32">D100+$C$7*(J100+J101)/2</f>
        <v>4.6493616880245403</v>
      </c>
      <c r="E101" s="9">
        <f t="shared" si="32"/>
        <v>18.906108023856735</v>
      </c>
      <c r="F101" s="9">
        <f t="shared" si="25"/>
        <v>22.570136482542214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6.2041957488778658</v>
      </c>
      <c r="J101">
        <f t="shared" si="28"/>
        <v>4.6272542904100096</v>
      </c>
      <c r="K101">
        <f t="shared" si="28"/>
        <v>4.1328637313945329</v>
      </c>
      <c r="L101">
        <f t="shared" si="29"/>
        <v>-0.84817611094986989</v>
      </c>
      <c r="M101">
        <f t="shared" si="30"/>
        <v>-32.93155427879659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4.0203376347041369</v>
      </c>
      <c r="B102">
        <f t="shared" si="22"/>
        <v>4.0203376347041369</v>
      </c>
      <c r="C102" s="9">
        <f t="shared" si="23"/>
        <v>0.41500000000000026</v>
      </c>
      <c r="D102" s="9">
        <f t="shared" si="32"/>
        <v>4.6955918221230926</v>
      </c>
      <c r="E102" s="9">
        <f t="shared" si="32"/>
        <v>18.945790083456739</v>
      </c>
      <c r="F102" s="9">
        <f t="shared" si="25"/>
        <v>22.721377042997794</v>
      </c>
      <c r="G102" s="10">
        <f t="shared" si="33"/>
        <v>8.6666666666666607</v>
      </c>
      <c r="H102" s="5">
        <f t="shared" si="33"/>
        <v>7.5</v>
      </c>
      <c r="I102">
        <f t="shared" si="27"/>
        <v>5.9833133379820023</v>
      </c>
      <c r="J102">
        <f t="shared" si="28"/>
        <v>4.6187725293005109</v>
      </c>
      <c r="K102">
        <f t="shared" si="28"/>
        <v>3.803548188606567</v>
      </c>
      <c r="L102">
        <f t="shared" si="29"/>
        <v>-0.8164799017080423</v>
      </c>
      <c r="M102">
        <f t="shared" si="30"/>
        <v>-32.846369256436539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3.9741907334062168</v>
      </c>
      <c r="B103">
        <f t="shared" si="22"/>
        <v>3.9741907334062168</v>
      </c>
      <c r="C103" s="9">
        <f t="shared" si="23"/>
        <v>0.42000000000000026</v>
      </c>
      <c r="D103" s="9">
        <f t="shared" si="32"/>
        <v>4.7417387234210127</v>
      </c>
      <c r="E103" s="9">
        <f t="shared" si="32"/>
        <v>18.982183246879984</v>
      </c>
      <c r="F103" s="9">
        <f t="shared" si="25"/>
        <v>22.87125058139565</v>
      </c>
      <c r="G103" s="10">
        <f t="shared" si="33"/>
        <v>8.6666666666666607</v>
      </c>
      <c r="H103" s="5">
        <f t="shared" si="33"/>
        <v>7.5</v>
      </c>
      <c r="I103">
        <f t="shared" si="27"/>
        <v>5.7735531431850697</v>
      </c>
      <c r="J103">
        <f t="shared" si="28"/>
        <v>4.6106077302834301</v>
      </c>
      <c r="K103">
        <f t="shared" si="28"/>
        <v>3.4750844960422014</v>
      </c>
      <c r="L103">
        <f t="shared" si="29"/>
        <v>-0.78646340545870763</v>
      </c>
      <c r="M103">
        <f t="shared" si="30"/>
        <v>-32.766769315216955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3.9281239792736553</v>
      </c>
      <c r="B104">
        <f t="shared" si="22"/>
        <v>3.9281239792736553</v>
      </c>
      <c r="C104" s="9">
        <f t="shared" si="23"/>
        <v>0.42500000000000027</v>
      </c>
      <c r="D104" s="9">
        <f t="shared" si="32"/>
        <v>4.7878054775535741</v>
      </c>
      <c r="E104" s="9">
        <f t="shared" si="32"/>
        <v>19.015295753374645</v>
      </c>
      <c r="F104" s="9">
        <f t="shared" si="25"/>
        <v>23.019772927711774</v>
      </c>
      <c r="G104" s="10">
        <f t="shared" si="33"/>
        <v>8.6666666666666607</v>
      </c>
      <c r="H104" s="5">
        <f t="shared" si="33"/>
        <v>7.5</v>
      </c>
      <c r="I104">
        <f t="shared" si="27"/>
        <v>5.5759731474422276</v>
      </c>
      <c r="J104">
        <f t="shared" si="28"/>
        <v>4.6027430962288429</v>
      </c>
      <c r="K104">
        <f t="shared" si="28"/>
        <v>3.147416802890032</v>
      </c>
      <c r="L104">
        <f t="shared" si="29"/>
        <v>-0.75825378457750192</v>
      </c>
      <c r="M104">
        <f t="shared" si="30"/>
        <v>-32.692503999145544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3.8821344610005957</v>
      </c>
      <c r="B105">
        <f t="shared" si="22"/>
        <v>3.8821344610005957</v>
      </c>
      <c r="C105" s="9">
        <f t="shared" si="23"/>
        <v>0.43000000000000027</v>
      </c>
      <c r="D105" s="9">
        <f t="shared" si="32"/>
        <v>4.8337949958266337</v>
      </c>
      <c r="E105" s="9">
        <f t="shared" si="32"/>
        <v>19.045135296203586</v>
      </c>
      <c r="F105" s="9">
        <f t="shared" si="25"/>
        <v>23.166959053869569</v>
      </c>
      <c r="G105" s="10">
        <f t="shared" si="33"/>
        <v>8.6666666666666607</v>
      </c>
      <c r="H105" s="5">
        <f t="shared" si="33"/>
        <v>7.5</v>
      </c>
      <c r="I105">
        <f t="shared" si="27"/>
        <v>5.3917227619656138</v>
      </c>
      <c r="J105">
        <f t="shared" si="28"/>
        <v>4.5951605583830677</v>
      </c>
      <c r="K105">
        <f t="shared" si="28"/>
        <v>2.8204917628985764</v>
      </c>
      <c r="L105">
        <f t="shared" si="29"/>
        <v>-0.73199046061519557</v>
      </c>
      <c r="M105">
        <f t="shared" si="30"/>
        <v>-32.623292911195243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3.8362194549397959</v>
      </c>
      <c r="B106">
        <f t="shared" si="22"/>
        <v>3.8362194549397959</v>
      </c>
      <c r="C106" s="9">
        <f t="shared" si="23"/>
        <v>0.43500000000000028</v>
      </c>
      <c r="D106" s="9">
        <f t="shared" si="32"/>
        <v>4.8797100018874335</v>
      </c>
      <c r="E106" s="9">
        <f t="shared" si="32"/>
        <v>19.071709049187014</v>
      </c>
      <c r="F106" s="9">
        <f t="shared" si="25"/>
        <v>23.312823053353725</v>
      </c>
      <c r="G106" s="10">
        <f t="shared" si="33"/>
        <v>8.6666666666666607</v>
      </c>
      <c r="H106" s="5">
        <f t="shared" si="33"/>
        <v>7.5</v>
      </c>
      <c r="I106">
        <f t="shared" si="27"/>
        <v>5.2220311177137591</v>
      </c>
      <c r="J106">
        <f t="shared" si="28"/>
        <v>4.5878406537769161</v>
      </c>
      <c r="K106">
        <f t="shared" si="28"/>
        <v>2.4942588337866241</v>
      </c>
      <c r="L106">
        <f t="shared" si="29"/>
        <v>-0.70782346955617159</v>
      </c>
      <c r="M106">
        <f t="shared" si="30"/>
        <v>-32.558820458018424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3.7903764395755042</v>
      </c>
      <c r="B107">
        <f t="shared" si="22"/>
        <v>3.7903764395755042</v>
      </c>
      <c r="C107" s="9">
        <f t="shared" si="23"/>
        <v>0.44000000000000028</v>
      </c>
      <c r="D107" s="9">
        <f t="shared" si="32"/>
        <v>4.9255530172517252</v>
      </c>
      <c r="E107" s="9">
        <f t="shared" si="32"/>
        <v>19.095023696501979</v>
      </c>
      <c r="F107" s="9">
        <f t="shared" si="25"/>
        <v>23.45737811896943</v>
      </c>
      <c r="G107" s="10">
        <f t="shared" si="33"/>
        <v>8.6666666666666607</v>
      </c>
      <c r="H107" s="5">
        <f t="shared" si="33"/>
        <v>7.5</v>
      </c>
      <c r="I107">
        <f t="shared" si="27"/>
        <v>5.0681867209141691</v>
      </c>
      <c r="J107">
        <f t="shared" si="28"/>
        <v>4.5807624190813545</v>
      </c>
      <c r="K107">
        <f t="shared" si="28"/>
        <v>2.1686706292064399</v>
      </c>
      <c r="L107">
        <f t="shared" si="29"/>
        <v>-0.685910659468843</v>
      </c>
      <c r="M107">
        <f t="shared" si="30"/>
        <v>-32.498730725010624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3.7446031109176641</v>
      </c>
      <c r="B108">
        <f t="shared" si="22"/>
        <v>3.7446031109176641</v>
      </c>
      <c r="C108" s="9">
        <f t="shared" si="23"/>
        <v>0.44500000000000028</v>
      </c>
      <c r="D108" s="9">
        <f t="shared" si="32"/>
        <v>4.9713263459095653</v>
      </c>
      <c r="E108" s="9">
        <f t="shared" si="32"/>
        <v>19.115085466257792</v>
      </c>
      <c r="F108" s="9">
        <f t="shared" si="25"/>
        <v>23.600636519627066</v>
      </c>
      <c r="G108" s="10">
        <f t="shared" si="33"/>
        <v>8.6666666666666607</v>
      </c>
      <c r="H108" s="5">
        <f t="shared" si="33"/>
        <v>7.5</v>
      </c>
      <c r="I108">
        <f t="shared" si="27"/>
        <v>4.9315068390540073</v>
      </c>
      <c r="J108">
        <f t="shared" si="28"/>
        <v>4.5739033124866664</v>
      </c>
      <c r="K108">
        <f t="shared" si="28"/>
        <v>1.8436833219563336</v>
      </c>
      <c r="L108">
        <f t="shared" si="29"/>
        <v>-0.66641351690137607</v>
      </c>
      <c r="M108">
        <f t="shared" si="30"/>
        <v>-32.442622968763487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3.6988973984686426</v>
      </c>
      <c r="B109">
        <f t="shared" si="22"/>
        <v>3.6988973984686426</v>
      </c>
      <c r="C109" s="9">
        <f t="shared" si="23"/>
        <v>0.45000000000000029</v>
      </c>
      <c r="D109" s="9">
        <f t="shared" si="32"/>
        <v>5.0170320583585868</v>
      </c>
      <c r="E109" s="9">
        <f t="shared" si="32"/>
        <v>19.131900168328919</v>
      </c>
      <c r="F109" s="9">
        <f t="shared" si="25"/>
        <v>23.742609577381064</v>
      </c>
      <c r="G109" s="10">
        <f t="shared" si="33"/>
        <v>8.6666666666666607</v>
      </c>
      <c r="H109" s="5">
        <f t="shared" si="33"/>
        <v>7.5</v>
      </c>
      <c r="I109">
        <f t="shared" si="27"/>
        <v>4.8132957331992365</v>
      </c>
      <c r="J109">
        <f t="shared" si="28"/>
        <v>4.5672391773176528</v>
      </c>
      <c r="K109">
        <f t="shared" si="28"/>
        <v>1.5192570922686985</v>
      </c>
      <c r="L109">
        <f t="shared" si="29"/>
        <v>-0.64949151084007839</v>
      </c>
      <c r="M109">
        <f t="shared" si="30"/>
        <v>-32.390048370996766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3.6532574812710079</v>
      </c>
      <c r="B110">
        <f t="shared" si="22"/>
        <v>3.6532574812710079</v>
      </c>
      <c r="C110" s="9">
        <f t="shared" si="23"/>
        <v>0.45500000000000029</v>
      </c>
      <c r="D110" s="9">
        <f t="shared" si="32"/>
        <v>5.0626719755562215</v>
      </c>
      <c r="E110" s="9">
        <f t="shared" si="32"/>
        <v>19.145473236833055</v>
      </c>
      <c r="F110" s="9">
        <f t="shared" si="25"/>
        <v>23.883307646323821</v>
      </c>
      <c r="G110" s="10">
        <f t="shared" si="33"/>
        <v>8.6666666666666607</v>
      </c>
      <c r="H110" s="5">
        <f t="shared" si="33"/>
        <v>7.5</v>
      </c>
      <c r="I110">
        <f t="shared" si="27"/>
        <v>4.7147922167259555</v>
      </c>
      <c r="J110">
        <f t="shared" si="28"/>
        <v>4.5607442622092522</v>
      </c>
      <c r="K110">
        <f t="shared" si="28"/>
        <v>1.1953566085587308</v>
      </c>
      <c r="L110">
        <f t="shared" si="29"/>
        <v>-0.63529502746356803</v>
      </c>
      <c r="M110">
        <f t="shared" si="30"/>
        <v>-32.340508812115509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3.6076818034002889</v>
      </c>
      <c r="B111">
        <f t="shared" si="22"/>
        <v>3.6076818034002889</v>
      </c>
      <c r="C111" s="9">
        <f t="shared" si="23"/>
        <v>0.4600000000000003</v>
      </c>
      <c r="D111" s="9">
        <f t="shared" si="32"/>
        <v>5.1082476534269405</v>
      </c>
      <c r="E111" s="9">
        <f t="shared" si="32"/>
        <v>19.155809777478037</v>
      </c>
      <c r="F111" s="9">
        <f t="shared" si="25"/>
        <v>24.022740095283545</v>
      </c>
      <c r="G111" s="10">
        <f t="shared" si="33"/>
        <v>8.6666666666666607</v>
      </c>
      <c r="H111" s="5">
        <f t="shared" si="33"/>
        <v>7.5</v>
      </c>
      <c r="I111">
        <f t="shared" si="27"/>
        <v>4.6371089782556245</v>
      </c>
      <c r="J111">
        <f t="shared" si="28"/>
        <v>4.5543913119346167</v>
      </c>
      <c r="K111">
        <f t="shared" si="28"/>
        <v>0.87195152043757573</v>
      </c>
      <c r="L111">
        <f t="shared" si="29"/>
        <v>-0.62395723169573758</v>
      </c>
      <c r="M111">
        <f t="shared" si="30"/>
        <v>-32.293458434640748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3.5621690881425279</v>
      </c>
      <c r="B112">
        <f t="shared" si="22"/>
        <v>3.5621690881425279</v>
      </c>
      <c r="C112" s="9">
        <f t="shared" si="23"/>
        <v>0.4650000000000003</v>
      </c>
      <c r="D112" s="9">
        <f t="shared" si="32"/>
        <v>5.1537603686847016</v>
      </c>
      <c r="E112" s="9">
        <f t="shared" si="32"/>
        <v>19.162914619760681</v>
      </c>
      <c r="F112" s="9">
        <f t="shared" si="25"/>
        <v>24.160915296531066</v>
      </c>
      <c r="G112" s="10">
        <f t="shared" si="33"/>
        <v>8.6666666666666607</v>
      </c>
      <c r="H112" s="5">
        <f t="shared" si="33"/>
        <v>7.5</v>
      </c>
      <c r="I112">
        <f t="shared" si="27"/>
        <v>4.5811683927467755</v>
      </c>
      <c r="J112">
        <f t="shared" si="28"/>
        <v>4.5481517396176594</v>
      </c>
      <c r="K112">
        <f t="shared" si="28"/>
        <v>0.54901693609116831</v>
      </c>
      <c r="L112">
        <f t="shared" si="29"/>
        <v>-0.61558549638531468</v>
      </c>
      <c r="M112">
        <f t="shared" si="30"/>
        <v>-32.248308616439438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3.5167183500211703</v>
      </c>
      <c r="B113">
        <f t="shared" si="22"/>
        <v>3.5167183500211703</v>
      </c>
      <c r="C113" s="9">
        <f t="shared" si="23"/>
        <v>0.47000000000000031</v>
      </c>
      <c r="D113" s="9">
        <f t="shared" si="32"/>
        <v>5.1992111068060591</v>
      </c>
      <c r="E113" s="9">
        <f t="shared" si="32"/>
        <v>19.166792373690772</v>
      </c>
      <c r="F113" s="9">
        <f t="shared" si="25"/>
        <v>24.297840622784516</v>
      </c>
      <c r="G113" s="10">
        <f t="shared" si="33"/>
        <v>8.6666666666666607</v>
      </c>
      <c r="H113" s="5">
        <f t="shared" si="33"/>
        <v>7.5</v>
      </c>
      <c r="I113">
        <f t="shared" si="27"/>
        <v>4.5476416087214657</v>
      </c>
      <c r="J113">
        <f t="shared" si="28"/>
        <v>4.5419958846538062</v>
      </c>
      <c r="K113">
        <f t="shared" si="28"/>
        <v>0.22653384992677394</v>
      </c>
      <c r="L113">
        <f t="shared" si="29"/>
        <v>-0.61025331256405935</v>
      </c>
      <c r="M113">
        <f t="shared" si="30"/>
        <v>-32.204436626504396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3.4713289038402602</v>
      </c>
      <c r="B114">
        <f t="shared" si="22"/>
        <v>3.4713289038402602</v>
      </c>
      <c r="C114" s="9">
        <f t="shared" si="23"/>
        <v>0.47500000000000031</v>
      </c>
      <c r="D114" s="9">
        <f t="shared" si="32"/>
        <v>5.2446005529869693</v>
      </c>
      <c r="E114" s="9">
        <f t="shared" si="32"/>
        <v>19.167447490358715</v>
      </c>
      <c r="F114" s="9">
        <f t="shared" si="25"/>
        <v>24.433522454638275</v>
      </c>
      <c r="G114" s="10">
        <f t="shared" si="33"/>
        <v>8.6666666666666607</v>
      </c>
      <c r="H114" s="5">
        <f t="shared" si="33"/>
        <v>7.5</v>
      </c>
      <c r="I114">
        <f t="shared" si="27"/>
        <v>4.5368988037169862</v>
      </c>
      <c r="J114">
        <f t="shared" si="28"/>
        <v>4.5358933515281654</v>
      </c>
      <c r="K114">
        <f t="shared" si="28"/>
        <v>-9.5510516338270013E-2</v>
      </c>
      <c r="L114">
        <f t="shared" si="29"/>
        <v>-0.60799373604930151</v>
      </c>
      <c r="M114">
        <f t="shared" si="30"/>
        <v>-32.161197715827925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3.4260003700117814</v>
      </c>
      <c r="B115">
        <f t="shared" si="22"/>
        <v>3.4260003700117814</v>
      </c>
      <c r="C115" s="9">
        <f t="shared" si="23"/>
        <v>0.48000000000000032</v>
      </c>
      <c r="D115" s="9">
        <f t="shared" si="32"/>
        <v>5.289929086815448</v>
      </c>
      <c r="E115" s="9">
        <f t="shared" si="32"/>
        <v>19.16488432530954</v>
      </c>
      <c r="F115" s="9">
        <f t="shared" si="25"/>
        <v>24.567966200089973</v>
      </c>
      <c r="G115" s="10">
        <f t="shared" si="33"/>
        <v>8.6666666666666607</v>
      </c>
      <c r="H115" s="5">
        <f t="shared" si="33"/>
        <v>7.5</v>
      </c>
      <c r="I115">
        <f t="shared" si="27"/>
        <v>4.5489779887084705</v>
      </c>
      <c r="J115">
        <f t="shared" si="28"/>
        <v>4.5298134141676725</v>
      </c>
      <c r="K115">
        <f t="shared" si="28"/>
        <v>-0.41712249349654928</v>
      </c>
      <c r="L115">
        <f t="shared" si="29"/>
        <v>-0.60879535003820051</v>
      </c>
      <c r="M115">
        <f t="shared" si="30"/>
        <v>-32.117939802544008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3.3807326756376064</v>
      </c>
      <c r="B116">
        <f t="shared" si="22"/>
        <v>3.3807326756376064</v>
      </c>
      <c r="C116" s="9">
        <f t="shared" si="23"/>
        <v>0.48500000000000032</v>
      </c>
      <c r="D116" s="9">
        <f t="shared" si="32"/>
        <v>5.335196781189623</v>
      </c>
      <c r="E116" s="9">
        <f t="shared" si="32"/>
        <v>19.159107203384448</v>
      </c>
      <c r="F116" s="9">
        <f t="shared" si="25"/>
        <v>24.701176327110684</v>
      </c>
      <c r="G116" s="10">
        <f t="shared" si="33"/>
        <v>8.6666666666666607</v>
      </c>
      <c r="H116" s="5">
        <f t="shared" si="33"/>
        <v>7.5</v>
      </c>
      <c r="I116">
        <f t="shared" si="27"/>
        <v>4.5835773939701765</v>
      </c>
      <c r="J116">
        <f t="shared" si="28"/>
        <v>4.5237254606672908</v>
      </c>
      <c r="K116">
        <f t="shared" si="28"/>
        <v>-0.73830189152198944</v>
      </c>
      <c r="L116">
        <f t="shared" si="29"/>
        <v>-0.61260140258883444</v>
      </c>
      <c r="M116">
        <f t="shared" si="30"/>
        <v>-32.074019402544899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3.3355260511010627</v>
      </c>
      <c r="B117">
        <f t="shared" si="22"/>
        <v>3.3355260511010627</v>
      </c>
      <c r="C117" s="9">
        <f t="shared" si="23"/>
        <v>0.49000000000000032</v>
      </c>
      <c r="D117" s="9">
        <f t="shared" ref="D117:E132" si="34">D116+$C$7*(J116+J117)/2</f>
        <v>5.3804034057261667</v>
      </c>
      <c r="E117" s="9">
        <f t="shared" si="34"/>
        <v>19.150120483499101</v>
      </c>
      <c r="F117" s="9">
        <f t="shared" si="25"/>
        <v>24.833156409279319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4.6400727256429262</v>
      </c>
      <c r="J117">
        <f t="shared" si="28"/>
        <v>4.5175994466414027</v>
      </c>
      <c r="K117">
        <f t="shared" si="28"/>
        <v>-1.0590420855474385</v>
      </c>
      <c r="L117">
        <f t="shared" si="29"/>
        <v>-0.61931227322664639</v>
      </c>
      <c r="M117">
        <f t="shared" si="30"/>
        <v>-32.028817194576497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3.2903810222483099</v>
      </c>
      <c r="B118">
        <f t="shared" si="22"/>
        <v>3.2903810222483099</v>
      </c>
      <c r="C118" s="9">
        <f t="shared" si="23"/>
        <v>0.49500000000000033</v>
      </c>
      <c r="D118" s="9">
        <f t="shared" si="34"/>
        <v>5.4255484345789196</v>
      </c>
      <c r="E118" s="9">
        <f t="shared" si="34"/>
        <v>19.1379286217839</v>
      </c>
      <c r="F118" s="9">
        <f t="shared" si="25"/>
        <v>24.963909183520698</v>
      </c>
      <c r="G118" s="10">
        <f t="shared" si="35"/>
        <v>8.6666666666666607</v>
      </c>
      <c r="H118" s="5">
        <f t="shared" si="35"/>
        <v>7.5</v>
      </c>
      <c r="I118">
        <f t="shared" si="27"/>
        <v>4.7175564626873951</v>
      </c>
      <c r="J118">
        <f t="shared" si="28"/>
        <v>4.511406323909136</v>
      </c>
      <c r="K118">
        <f t="shared" si="28"/>
        <v>-1.3793302574932036</v>
      </c>
      <c r="L118">
        <f t="shared" si="29"/>
        <v>-0.62879087193720606</v>
      </c>
      <c r="M118">
        <f t="shared" si="30"/>
        <v>-31.981751682507063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3.2452983985528157</v>
      </c>
      <c r="B119">
        <f t="shared" si="22"/>
        <v>3.2452983985528157</v>
      </c>
      <c r="C119" s="9">
        <f t="shared" si="23"/>
        <v>0.50000000000000033</v>
      </c>
      <c r="D119" s="9">
        <f t="shared" si="34"/>
        <v>5.4706310582744138</v>
      </c>
      <c r="E119" s="9">
        <f t="shared" si="34"/>
        <v>19.122536231624842</v>
      </c>
      <c r="F119" s="9">
        <f t="shared" si="25"/>
        <v>25.093436618108115</v>
      </c>
      <c r="G119" s="10">
        <f t="shared" si="35"/>
        <v>8.6666666666666607</v>
      </c>
      <c r="H119" s="5">
        <f t="shared" si="35"/>
        <v>7.5</v>
      </c>
      <c r="I119">
        <f t="shared" si="27"/>
        <v>4.8148930511333967</v>
      </c>
      <c r="J119">
        <f t="shared" si="28"/>
        <v>4.5051184151897639</v>
      </c>
      <c r="K119">
        <f t="shared" si="28"/>
        <v>-1.6991477743182744</v>
      </c>
      <c r="L119">
        <f t="shared" si="29"/>
        <v>-0.6408701346940201</v>
      </c>
      <c r="M119">
        <f t="shared" si="30"/>
        <v>-31.932289802256722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3.2002792579076527</v>
      </c>
      <c r="B120">
        <f t="shared" si="22"/>
        <v>3.2002792579076527</v>
      </c>
      <c r="C120" s="9">
        <f t="shared" si="23"/>
        <v>0.50500000000000034</v>
      </c>
      <c r="D120" s="9">
        <f t="shared" si="34"/>
        <v>5.5156501989195768</v>
      </c>
      <c r="E120" s="9">
        <f t="shared" si="34"/>
        <v>19.103948139391548</v>
      </c>
      <c r="F120" s="9">
        <f t="shared" si="25"/>
        <v>25.221739988452661</v>
      </c>
      <c r="G120" s="10">
        <f t="shared" si="35"/>
        <v>8.6666666666666607</v>
      </c>
      <c r="H120" s="5">
        <f t="shared" si="35"/>
        <v>7.5</v>
      </c>
      <c r="I120">
        <f t="shared" si="27"/>
        <v>4.9307821838450607</v>
      </c>
      <c r="J120">
        <f t="shared" si="28"/>
        <v>4.4987097138428238</v>
      </c>
      <c r="K120">
        <f t="shared" si="28"/>
        <v>-2.0184706723408414</v>
      </c>
      <c r="L120">
        <f t="shared" si="29"/>
        <v>-0.6553615629705164</v>
      </c>
      <c r="M120">
        <f t="shared" si="30"/>
        <v>-31.879953889275182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3.1553249288473726</v>
      </c>
      <c r="B121">
        <f t="shared" si="22"/>
        <v>3.1553249288473726</v>
      </c>
      <c r="C121" s="9">
        <f t="shared" si="23"/>
        <v>0.51000000000000034</v>
      </c>
      <c r="D121" s="9">
        <f t="shared" si="34"/>
        <v>5.5606045279798568</v>
      </c>
      <c r="E121" s="9">
        <f t="shared" si="34"/>
        <v>19.082169434973675</v>
      </c>
      <c r="F121" s="9">
        <f t="shared" si="25"/>
        <v>25.348819957881094</v>
      </c>
      <c r="G121" s="10">
        <f t="shared" si="35"/>
        <v>8.6666666666666607</v>
      </c>
      <c r="H121" s="5">
        <f t="shared" si="35"/>
        <v>7.5</v>
      </c>
      <c r="I121">
        <f t="shared" si="27"/>
        <v>5.0638225137768442</v>
      </c>
      <c r="J121">
        <f t="shared" si="28"/>
        <v>4.492156098213119</v>
      </c>
      <c r="K121">
        <f t="shared" si="28"/>
        <v>-2.3372702112335935</v>
      </c>
      <c r="L121">
        <f t="shared" si="29"/>
        <v>-0.67206378297822933</v>
      </c>
      <c r="M121">
        <f t="shared" si="30"/>
        <v>-31.824325005262217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3.1104369710543907</v>
      </c>
      <c r="B122">
        <f t="shared" si="22"/>
        <v>3.1104369710543907</v>
      </c>
      <c r="C122" s="9">
        <f t="shared" si="23"/>
        <v>0.51500000000000035</v>
      </c>
      <c r="D122" s="9">
        <f t="shared" si="34"/>
        <v>5.6054924857728388</v>
      </c>
      <c r="E122" s="9">
        <f t="shared" si="34"/>
        <v>19.057205516611077</v>
      </c>
      <c r="F122" s="9">
        <f t="shared" si="25"/>
        <v>25.474676660605439</v>
      </c>
      <c r="G122" s="10">
        <f t="shared" si="35"/>
        <v>8.6666666666666607</v>
      </c>
      <c r="H122" s="5">
        <f t="shared" si="35"/>
        <v>7.5</v>
      </c>
      <c r="I122">
        <f t="shared" si="27"/>
        <v>5.2125697129474036</v>
      </c>
      <c r="J122">
        <f t="shared" si="28"/>
        <v>4.4854354603833366</v>
      </c>
      <c r="K122">
        <f t="shared" si="28"/>
        <v>-2.6555134612862155</v>
      </c>
      <c r="L122">
        <f t="shared" si="29"/>
        <v>-0.69077031515228049</v>
      </c>
      <c r="M122">
        <f t="shared" si="30"/>
        <v>-31.765043080043107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3.0656171549663149</v>
      </c>
      <c r="B123">
        <f t="shared" si="22"/>
        <v>3.0656171549663149</v>
      </c>
      <c r="C123" s="9">
        <f t="shared" si="23"/>
        <v>0.52000000000000035</v>
      </c>
      <c r="D123" s="9">
        <f t="shared" si="34"/>
        <v>5.6503123018609145</v>
      </c>
      <c r="E123" s="9">
        <f t="shared" si="34"/>
        <v>19.029062129844213</v>
      </c>
      <c r="F123" s="9">
        <f t="shared" si="25"/>
        <v>25.599309784353686</v>
      </c>
      <c r="G123" s="10">
        <f t="shared" si="35"/>
        <v>8.6666666666666607</v>
      </c>
      <c r="H123" s="5">
        <f t="shared" si="35"/>
        <v>7.5</v>
      </c>
      <c r="I123">
        <f t="shared" si="27"/>
        <v>5.3755850287669746</v>
      </c>
      <c r="J123">
        <f t="shared" si="28"/>
        <v>4.4785277572318138</v>
      </c>
      <c r="K123">
        <f t="shared" si="28"/>
        <v>-2.9731638920866468</v>
      </c>
      <c r="L123">
        <f t="shared" si="29"/>
        <v>-0.7112760471835391</v>
      </c>
      <c r="M123">
        <f t="shared" si="30"/>
        <v>-31.701804587706889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3.0208674411963559</v>
      </c>
      <c r="B124">
        <f t="shared" si="22"/>
        <v>3.0208674411963559</v>
      </c>
      <c r="C124" s="9">
        <f t="shared" si="23"/>
        <v>0.52500000000000036</v>
      </c>
      <c r="D124" s="9">
        <f t="shared" si="34"/>
        <v>5.6950620156308736</v>
      </c>
      <c r="E124" s="9">
        <f t="shared" si="34"/>
        <v>18.997745400693962</v>
      </c>
      <c r="F124" s="9">
        <f t="shared" si="25"/>
        <v>25.722718650568758</v>
      </c>
      <c r="G124" s="10">
        <f t="shared" si="35"/>
        <v>8.6666666666666607</v>
      </c>
      <c r="H124" s="5">
        <f t="shared" si="35"/>
        <v>7.5</v>
      </c>
      <c r="I124">
        <f t="shared" si="27"/>
        <v>5.551472710745565</v>
      </c>
      <c r="J124">
        <f t="shared" si="28"/>
        <v>4.4714149967599788</v>
      </c>
      <c r="K124">
        <f t="shared" si="28"/>
        <v>-3.2901819379637156</v>
      </c>
      <c r="L124">
        <f t="shared" si="29"/>
        <v>-0.73338220195017245</v>
      </c>
      <c r="M124">
        <f t="shared" si="30"/>
        <v>-31.634358549535445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2.9761899603388535</v>
      </c>
      <c r="B125">
        <f t="shared" si="22"/>
        <v>2.9761899603388535</v>
      </c>
      <c r="C125" s="9">
        <f t="shared" si="23"/>
        <v>0.53000000000000036</v>
      </c>
      <c r="D125" s="9">
        <f t="shared" si="34"/>
        <v>5.7397394964883759</v>
      </c>
      <c r="E125" s="9">
        <f t="shared" si="34"/>
        <v>18.963261863386847</v>
      </c>
      <c r="F125" s="9">
        <f t="shared" si="25"/>
        <v>25.84490229059648</v>
      </c>
      <c r="G125" s="10">
        <f t="shared" si="35"/>
        <v>8.6666666666666607</v>
      </c>
      <c r="H125" s="5">
        <f t="shared" si="35"/>
        <v>7.5</v>
      </c>
      <c r="I125">
        <f t="shared" si="27"/>
        <v>5.7389064364244549</v>
      </c>
      <c r="J125">
        <f t="shared" si="28"/>
        <v>4.4640811747404774</v>
      </c>
      <c r="K125">
        <f t="shared" si="28"/>
        <v>-3.6065255234590703</v>
      </c>
      <c r="L125">
        <f t="shared" si="29"/>
        <v>-0.75689982576170811</v>
      </c>
      <c r="M125">
        <f t="shared" si="30"/>
        <v>-31.562501590034366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2.9315869935827372</v>
      </c>
      <c r="B126">
        <f t="shared" si="22"/>
        <v>2.9315869935827372</v>
      </c>
      <c r="C126" s="9">
        <f t="shared" si="23"/>
        <v>0.53500000000000036</v>
      </c>
      <c r="D126" s="9">
        <f t="shared" si="34"/>
        <v>5.7843424632444922</v>
      </c>
      <c r="E126" s="9">
        <f t="shared" si="34"/>
        <v>18.925618483072753</v>
      </c>
      <c r="F126" s="9">
        <f t="shared" si="25"/>
        <v>25.965859516791426</v>
      </c>
      <c r="G126" s="10">
        <f t="shared" si="35"/>
        <v>8.6666666666666607</v>
      </c>
      <c r="H126" s="5">
        <f t="shared" si="35"/>
        <v>7.5</v>
      </c>
      <c r="I126">
        <f t="shared" si="27"/>
        <v>5.936645991849046</v>
      </c>
      <c r="J126">
        <f t="shared" si="28"/>
        <v>4.4565121764828604</v>
      </c>
      <c r="K126">
        <f t="shared" si="28"/>
        <v>-3.9221505393594138</v>
      </c>
      <c r="L126">
        <f t="shared" si="29"/>
        <v>-0.78165197127705699</v>
      </c>
      <c r="M126">
        <f t="shared" si="30"/>
        <v>-31.486072630046039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2.887060954416472</v>
      </c>
      <c r="B127">
        <f t="shared" si="22"/>
        <v>2.887060954416472</v>
      </c>
      <c r="C127" s="9">
        <f t="shared" si="23"/>
        <v>0.54000000000000037</v>
      </c>
      <c r="D127" s="9">
        <f t="shared" si="34"/>
        <v>5.8288685024107574</v>
      </c>
      <c r="E127" s="9">
        <f t="shared" si="34"/>
        <v>18.884822674047658</v>
      </c>
      <c r="F127" s="9">
        <f t="shared" si="25"/>
        <v>26.085588987920381</v>
      </c>
      <c r="G127" s="10">
        <f t="shared" si="35"/>
        <v>8.6666666666666607</v>
      </c>
      <c r="H127" s="5">
        <f t="shared" si="35"/>
        <v>7.5</v>
      </c>
      <c r="I127">
        <f t="shared" si="27"/>
        <v>6.1435460047023129</v>
      </c>
      <c r="J127">
        <f t="shared" si="28"/>
        <v>4.4486956567700897</v>
      </c>
      <c r="K127">
        <f t="shared" si="28"/>
        <v>-4.2370112656598744</v>
      </c>
      <c r="L127">
        <f t="shared" si="29"/>
        <v>-0.80747482007684768</v>
      </c>
      <c r="M127">
        <f t="shared" si="30"/>
        <v>-31.404947636484025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2.8426143715897751</v>
      </c>
      <c r="B128">
        <f t="shared" si="22"/>
        <v>2.8426143715897751</v>
      </c>
      <c r="C128" s="9">
        <f t="shared" si="23"/>
        <v>0.54500000000000037</v>
      </c>
      <c r="D128" s="9">
        <f t="shared" si="34"/>
        <v>5.8733150852374543</v>
      </c>
      <c r="E128" s="9">
        <f t="shared" si="34"/>
        <v>18.840882314009235</v>
      </c>
      <c r="F128" s="9">
        <f t="shared" si="25"/>
        <v>26.204089268608428</v>
      </c>
      <c r="G128" s="10">
        <f t="shared" si="35"/>
        <v>8.6666666666666607</v>
      </c>
      <c r="H128" s="5">
        <f t="shared" si="35"/>
        <v>7.5</v>
      </c>
      <c r="I128">
        <f t="shared" si="27"/>
        <v>6.3585586362965598</v>
      </c>
      <c r="J128">
        <f t="shared" si="28"/>
        <v>4.4406209085693211</v>
      </c>
      <c r="K128">
        <f t="shared" si="28"/>
        <v>-4.5510607420247151</v>
      </c>
      <c r="L128">
        <f t="shared" si="29"/>
        <v>-0.8342180025207302</v>
      </c>
      <c r="M128">
        <f t="shared" si="30"/>
        <v>-31.31903469678398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2.7982498734042078</v>
      </c>
      <c r="B129">
        <f t="shared" si="22"/>
        <v>2.7982498734042078</v>
      </c>
      <c r="C129" s="9">
        <f t="shared" si="23"/>
        <v>0.55000000000000038</v>
      </c>
      <c r="D129" s="9">
        <f t="shared" si="34"/>
        <v>5.9176795834230216</v>
      </c>
      <c r="E129" s="9">
        <f t="shared" si="34"/>
        <v>18.793805754854148</v>
      </c>
      <c r="F129" s="9">
        <f t="shared" si="25"/>
        <v>26.321358882848145</v>
      </c>
      <c r="G129" s="10">
        <f t="shared" si="35"/>
        <v>8.6666666666666607</v>
      </c>
      <c r="H129" s="5">
        <f t="shared" si="35"/>
        <v>7.5</v>
      </c>
      <c r="I129">
        <f t="shared" si="27"/>
        <v>6.5807319793674841</v>
      </c>
      <c r="J129">
        <f t="shared" si="28"/>
        <v>4.4322787285441141</v>
      </c>
      <c r="K129">
        <f t="shared" si="28"/>
        <v>-4.864251088992555</v>
      </c>
      <c r="L129">
        <f t="shared" si="29"/>
        <v>-0.86174434979730552</v>
      </c>
      <c r="M129">
        <f t="shared" si="30"/>
        <v>-31.22826956456062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2.7539701733362563</v>
      </c>
      <c r="B130">
        <f t="shared" si="22"/>
        <v>2.7539701733362563</v>
      </c>
      <c r="C130" s="9">
        <f t="shared" si="23"/>
        <v>0.55500000000000038</v>
      </c>
      <c r="D130" s="9">
        <f t="shared" si="34"/>
        <v>5.9619592834909731</v>
      </c>
      <c r="E130" s="9">
        <f t="shared" si="34"/>
        <v>18.743601830485993</v>
      </c>
      <c r="F130" s="9">
        <f t="shared" si="25"/>
        <v>26.437396361783549</v>
      </c>
      <c r="G130" s="10">
        <f t="shared" si="35"/>
        <v>8.6666666666666607</v>
      </c>
      <c r="H130" s="5">
        <f t="shared" si="35"/>
        <v>7.5</v>
      </c>
      <c r="I130">
        <f t="shared" si="27"/>
        <v>6.8092056209455425</v>
      </c>
      <c r="J130">
        <f t="shared" si="28"/>
        <v>4.4236612850461414</v>
      </c>
      <c r="K130">
        <f t="shared" si="28"/>
        <v>-5.1765337846381616</v>
      </c>
      <c r="L130">
        <f t="shared" si="29"/>
        <v>-0.88992927359911955</v>
      </c>
      <c r="M130">
        <f t="shared" si="30"/>
        <v>-31.132611734967792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2.7097780569494745</v>
      </c>
      <c r="B131">
        <f t="shared" si="22"/>
        <v>2.7097780569494745</v>
      </c>
      <c r="C131" s="9">
        <f t="shared" si="23"/>
        <v>0.56000000000000039</v>
      </c>
      <c r="D131" s="9">
        <f t="shared" si="34"/>
        <v>6.0061513998777549</v>
      </c>
      <c r="E131" s="9">
        <f t="shared" si="34"/>
        <v>18.690279862052861</v>
      </c>
      <c r="F131" s="9">
        <f t="shared" si="25"/>
        <v>26.552200286102099</v>
      </c>
      <c r="G131" s="10">
        <f t="shared" si="35"/>
        <v>8.6666666666666607</v>
      </c>
      <c r="H131" s="5">
        <f t="shared" si="35"/>
        <v>7.5</v>
      </c>
      <c r="I131">
        <f t="shared" si="27"/>
        <v>7.0432045087866264</v>
      </c>
      <c r="J131">
        <f t="shared" si="28"/>
        <v>4.41476199231015</v>
      </c>
      <c r="K131">
        <f t="shared" si="28"/>
        <v>-5.4878599019878394</v>
      </c>
      <c r="L131">
        <f t="shared" si="29"/>
        <v>-0.91865992532209695</v>
      </c>
      <c r="M131">
        <f t="shared" si="30"/>
        <v>-31.032041050339799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2.6656763700226387</v>
      </c>
      <c r="B132">
        <f t="shared" si="22"/>
        <v>2.6656763700226387</v>
      </c>
      <c r="C132" s="9">
        <f t="shared" si="23"/>
        <v>0.56500000000000039</v>
      </c>
      <c r="D132" s="9">
        <f t="shared" si="34"/>
        <v>6.0502530868045907</v>
      </c>
      <c r="E132" s="9">
        <f t="shared" si="34"/>
        <v>18.633849660980466</v>
      </c>
      <c r="F132" s="9">
        <f t="shared" si="25"/>
        <v>26.665769323435679</v>
      </c>
      <c r="G132" s="10">
        <f t="shared" si="35"/>
        <v>8.6666666666666607</v>
      </c>
      <c r="H132" s="5">
        <f t="shared" si="35"/>
        <v>7.5</v>
      </c>
      <c r="I132">
        <f t="shared" si="27"/>
        <v>7.282031960934372</v>
      </c>
      <c r="J132">
        <f t="shared" si="28"/>
        <v>4.405575393056929</v>
      </c>
      <c r="K132">
        <f t="shared" si="28"/>
        <v>-5.7981803124912377</v>
      </c>
      <c r="L132">
        <f t="shared" si="29"/>
        <v>-0.94783424636906988</v>
      </c>
      <c r="M132">
        <f t="shared" si="30"/>
        <v>-30.926554802384448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2.6216680078043879</v>
      </c>
      <c r="B133">
        <f t="shared" si="22"/>
        <v>2.6216680078043879</v>
      </c>
      <c r="C133" s="9">
        <f t="shared" si="23"/>
        <v>0.5700000000000004</v>
      </c>
      <c r="D133" s="9">
        <f t="shared" ref="D133:E148" si="36">D132+$C$7*(J132+J133)/2</f>
        <v>6.0942614490228415</v>
      </c>
      <c r="E133" s="9">
        <f t="shared" si="36"/>
        <v>18.574321530115434</v>
      </c>
      <c r="F133" s="9">
        <f t="shared" si="25"/>
        <v>26.778102261199336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7.5250624062101563</v>
      </c>
      <c r="J133">
        <f t="shared" si="28"/>
        <v>4.3960970505932382</v>
      </c>
      <c r="K133">
        <f t="shared" si="28"/>
        <v>-6.1074458605150825</v>
      </c>
      <c r="L133">
        <f t="shared" si="29"/>
        <v>-0.97735998732053686</v>
      </c>
      <c r="M133">
        <f t="shared" si="30"/>
        <v>-30.816165279770527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2.5777559052978214</v>
      </c>
      <c r="B134">
        <f t="shared" si="22"/>
        <v>2.5777559052978214</v>
      </c>
      <c r="C134" s="9">
        <f t="shared" si="23"/>
        <v>0.5750000000000004</v>
      </c>
      <c r="D134" s="9">
        <f t="shared" si="36"/>
        <v>6.138173551529408</v>
      </c>
      <c r="E134" s="9">
        <f t="shared" si="36"/>
        <v>18.511706263246293</v>
      </c>
      <c r="F134" s="9">
        <f t="shared" si="25"/>
        <v>26.889198035297369</v>
      </c>
      <c r="G134" s="10">
        <f t="shared" si="37"/>
        <v>8.6666666666666607</v>
      </c>
      <c r="H134" s="5">
        <f t="shared" si="37"/>
        <v>7.5</v>
      </c>
      <c r="I134">
        <f t="shared" si="27"/>
        <v>7.7717342452770461</v>
      </c>
      <c r="J134">
        <f t="shared" si="28"/>
        <v>4.3863234507200328</v>
      </c>
      <c r="K134">
        <f t="shared" si="28"/>
        <v>-6.4156075133127874</v>
      </c>
      <c r="L134">
        <f t="shared" si="29"/>
        <v>-1.0071537472179948</v>
      </c>
      <c r="M134">
        <f t="shared" si="30"/>
        <v>-30.700897703667472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2.5339430284779816</v>
      </c>
      <c r="B135">
        <f t="shared" si="22"/>
        <v>2.5339430284779816</v>
      </c>
      <c r="C135" s="9">
        <f t="shared" si="23"/>
        <v>0.5800000000000004</v>
      </c>
      <c r="D135" s="9">
        <f t="shared" si="36"/>
        <v>6.1819864283492478</v>
      </c>
      <c r="E135" s="9">
        <f t="shared" si="36"/>
        <v>18.446015143227982</v>
      </c>
      <c r="F135" s="9">
        <f t="shared" si="25"/>
        <v>26.999055755109662</v>
      </c>
      <c r="G135" s="10">
        <f t="shared" si="37"/>
        <v>8.6666666666666607</v>
      </c>
      <c r="H135" s="5">
        <f t="shared" si="37"/>
        <v>7.5</v>
      </c>
      <c r="I135">
        <f t="shared" si="27"/>
        <v>8.0215430737810038</v>
      </c>
      <c r="J135">
        <f t="shared" si="28"/>
        <v>4.3762519132478532</v>
      </c>
      <c r="K135">
        <f t="shared" si="28"/>
        <v>-6.7226164903494618</v>
      </c>
      <c r="L135">
        <f t="shared" si="29"/>
        <v>-1.0371400644477879</v>
      </c>
      <c r="M135">
        <f t="shared" si="30"/>
        <v>-30.580788494292989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2.4902323663487254</v>
      </c>
      <c r="B136">
        <f t="shared" si="22"/>
        <v>2.4902323663487254</v>
      </c>
      <c r="C136" s="9">
        <f t="shared" si="23"/>
        <v>0.58500000000000041</v>
      </c>
      <c r="D136" s="9">
        <f t="shared" si="36"/>
        <v>6.2256970904785041</v>
      </c>
      <c r="E136" s="9">
        <f t="shared" si="36"/>
        <v>18.377259938899773</v>
      </c>
      <c r="F136" s="9">
        <f t="shared" si="25"/>
        <v>27.107674725144289</v>
      </c>
      <c r="G136" s="10">
        <f t="shared" si="37"/>
        <v>8.6666666666666607</v>
      </c>
      <c r="H136" s="5">
        <f t="shared" si="37"/>
        <v>7.5</v>
      </c>
      <c r="I136">
        <f t="shared" si="27"/>
        <v>8.274035402965966</v>
      </c>
      <c r="J136">
        <f t="shared" si="28"/>
        <v>4.3658805126033755</v>
      </c>
      <c r="K136">
        <f t="shared" si="28"/>
        <v>-7.0284243752923921</v>
      </c>
      <c r="L136">
        <f t="shared" si="29"/>
        <v>-1.0672505766133871</v>
      </c>
      <c r="M136">
        <f t="shared" si="30"/>
        <v>-30.455883815747974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2.4466269237515226</v>
      </c>
      <c r="B137">
        <f t="shared" si="22"/>
        <v>2.4466269237515226</v>
      </c>
      <c r="C137" s="9">
        <f t="shared" si="23"/>
        <v>0.59000000000000041</v>
      </c>
      <c r="D137" s="9">
        <f t="shared" si="36"/>
        <v>6.2693025330757068</v>
      </c>
      <c r="E137" s="9">
        <f t="shared" si="36"/>
        <v>18.305452900956062</v>
      </c>
      <c r="F137" s="9">
        <f t="shared" si="25"/>
        <v>27.215054463710132</v>
      </c>
      <c r="G137" s="10">
        <f t="shared" si="37"/>
        <v>8.6666666666666607</v>
      </c>
      <c r="H137" s="5">
        <f t="shared" si="37"/>
        <v>7.5</v>
      </c>
      <c r="I137">
        <f t="shared" si="27"/>
        <v>8.5288029401292196</v>
      </c>
      <c r="J137">
        <f t="shared" si="28"/>
        <v>4.3552080068372421</v>
      </c>
      <c r="K137">
        <f t="shared" si="28"/>
        <v>-7.3329832134498716</v>
      </c>
      <c r="L137">
        <f t="shared" si="29"/>
        <v>-1.0974232571196818</v>
      </c>
      <c r="M137">
        <f t="shared" si="30"/>
        <v>-30.326238352364683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2.4031297148460062</v>
      </c>
      <c r="B138">
        <f t="shared" si="22"/>
        <v>2.4031297148460062</v>
      </c>
      <c r="C138" s="9">
        <f t="shared" si="23"/>
        <v>0.59500000000000042</v>
      </c>
      <c r="D138" s="9">
        <f t="shared" si="36"/>
        <v>6.3127997419812232</v>
      </c>
      <c r="E138" s="9">
        <f t="shared" si="36"/>
        <v>18.230606756903946</v>
      </c>
      <c r="F138" s="9">
        <f t="shared" si="25"/>
        <v>27.321194718929604</v>
      </c>
      <c r="G138" s="10">
        <f t="shared" si="37"/>
        <v>8.6666666666666607</v>
      </c>
      <c r="H138" s="5">
        <f t="shared" si="37"/>
        <v>7.5</v>
      </c>
      <c r="I138">
        <f t="shared" si="27"/>
        <v>8.7854774430745231</v>
      </c>
      <c r="J138">
        <f t="shared" si="28"/>
        <v>4.3442337742660451</v>
      </c>
      <c r="K138">
        <f t="shared" si="28"/>
        <v>-7.6362455969735183</v>
      </c>
      <c r="L138">
        <f t="shared" si="29"/>
        <v>-1.1276017298465175</v>
      </c>
      <c r="M138">
        <f t="shared" si="30"/>
        <v>-30.191914276232762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2.3597437571898379</v>
      </c>
      <c r="B139">
        <f t="shared" si="22"/>
        <v>2.3597437571898379</v>
      </c>
      <c r="C139" s="9">
        <f t="shared" si="23"/>
        <v>0.60000000000000042</v>
      </c>
      <c r="D139" s="9">
        <f t="shared" si="36"/>
        <v>6.3561856996373916</v>
      </c>
      <c r="E139" s="9">
        <f t="shared" si="36"/>
        <v>18.1527347052204</v>
      </c>
      <c r="F139" s="9">
        <f t="shared" si="25"/>
        <v>27.426095482377818</v>
      </c>
      <c r="G139" s="10">
        <f t="shared" si="37"/>
        <v>8.6666666666666607</v>
      </c>
      <c r="H139" s="5">
        <f t="shared" si="37"/>
        <v>7.5</v>
      </c>
      <c r="I139">
        <f t="shared" si="27"/>
        <v>9.0437261324550846</v>
      </c>
      <c r="J139">
        <f t="shared" si="28"/>
        <v>4.3329577569675797</v>
      </c>
      <c r="K139">
        <f t="shared" si="28"/>
        <v>-7.9381647397358464</v>
      </c>
      <c r="L139">
        <f t="shared" si="29"/>
        <v>-1.1577346593334621</v>
      </c>
      <c r="M139">
        <f t="shared" si="30"/>
        <v>-30.052980371799698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2.3164720663531284</v>
      </c>
      <c r="B140">
        <f t="shared" si="22"/>
        <v>2.3164720663531284</v>
      </c>
      <c r="C140" s="9">
        <f t="shared" si="23"/>
        <v>0.60500000000000043</v>
      </c>
      <c r="D140" s="9">
        <f t="shared" si="36"/>
        <v>6.399457390474101</v>
      </c>
      <c r="E140" s="9">
        <f t="shared" si="36"/>
        <v>18.071850408804451</v>
      </c>
      <c r="F140" s="9">
        <f t="shared" si="25"/>
        <v>27.529757000603126</v>
      </c>
      <c r="G140" s="10">
        <f t="shared" si="37"/>
        <v>8.6666666666666607</v>
      </c>
      <c r="H140" s="5">
        <f t="shared" si="37"/>
        <v>7.5</v>
      </c>
      <c r="I140">
        <f t="shared" si="27"/>
        <v>9.3032476281942742</v>
      </c>
      <c r="J140">
        <f t="shared" si="28"/>
        <v>4.3213804103742453</v>
      </c>
      <c r="K140">
        <f t="shared" si="28"/>
        <v>-8.2386945434538426</v>
      </c>
      <c r="L140">
        <f t="shared" si="29"/>
        <v>-1.1877752116107823</v>
      </c>
      <c r="M140">
        <f t="shared" si="30"/>
        <v>-29.909511289111432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2.2733176510099664</v>
      </c>
      <c r="B141">
        <f t="shared" si="22"/>
        <v>2.2733176510099664</v>
      </c>
      <c r="C141" s="9">
        <f t="shared" si="23"/>
        <v>0.61000000000000043</v>
      </c>
      <c r="D141" s="9">
        <f t="shared" si="36"/>
        <v>6.442611805817263</v>
      </c>
      <c r="E141" s="9">
        <f t="shared" si="36"/>
        <v>17.987967987805458</v>
      </c>
      <c r="F141" s="9">
        <f t="shared" si="25"/>
        <v>27.632179784754641</v>
      </c>
      <c r="G141" s="10">
        <f t="shared" si="37"/>
        <v>8.6666666666666607</v>
      </c>
      <c r="H141" s="5">
        <f t="shared" si="37"/>
        <v>7.5</v>
      </c>
      <c r="I141">
        <f t="shared" si="27"/>
        <v>9.5637683669945126</v>
      </c>
      <c r="J141">
        <f t="shared" si="28"/>
        <v>4.3095026582581371</v>
      </c>
      <c r="K141">
        <f t="shared" si="28"/>
        <v>-8.5377896563449571</v>
      </c>
      <c r="L141">
        <f t="shared" si="29"/>
        <v>-1.2176805796526957</v>
      </c>
      <c r="M141">
        <f t="shared" si="30"/>
        <v>-29.761586902222028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2.2302835084563677</v>
      </c>
      <c r="B142">
        <f t="shared" si="22"/>
        <v>2.2302835084563677</v>
      </c>
      <c r="C142" s="9">
        <f t="shared" si="23"/>
        <v>0.61500000000000044</v>
      </c>
      <c r="D142" s="9">
        <f t="shared" si="36"/>
        <v>6.4856459483708617</v>
      </c>
      <c r="E142" s="9">
        <f t="shared" si="36"/>
        <v>17.901102011896896</v>
      </c>
      <c r="F142" s="9">
        <f t="shared" si="25"/>
        <v>27.733364618515999</v>
      </c>
      <c r="G142" s="10">
        <f t="shared" si="37"/>
        <v>8.6666666666666607</v>
      </c>
      <c r="H142" s="5">
        <f t="shared" si="37"/>
        <v>7.5</v>
      </c>
      <c r="I142">
        <f t="shared" si="27"/>
        <v>9.8250394543698274</v>
      </c>
      <c r="J142">
        <f t="shared" si="28"/>
        <v>4.2973258524616105</v>
      </c>
      <c r="K142">
        <f t="shared" si="28"/>
        <v>-8.835405525367177</v>
      </c>
      <c r="L142">
        <f t="shared" si="29"/>
        <v>-1.247411567007785</v>
      </c>
      <c r="M142">
        <f t="shared" si="30"/>
        <v>-29.609291753536866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2.1873726205101018</v>
      </c>
      <c r="B143">
        <f t="shared" si="22"/>
        <v>2.1873726205101018</v>
      </c>
      <c r="C143" s="9">
        <f t="shared" si="23"/>
        <v>0.62000000000000044</v>
      </c>
      <c r="D143" s="9">
        <f t="shared" si="36"/>
        <v>6.5285568363171276</v>
      </c>
      <c r="E143" s="9">
        <f t="shared" si="36"/>
        <v>17.811267492055546</v>
      </c>
      <c r="F143" s="9">
        <f t="shared" si="25"/>
        <v>27.833312564520988</v>
      </c>
      <c r="G143" s="10">
        <f t="shared" si="37"/>
        <v>8.6666666666666607</v>
      </c>
      <c r="H143" s="5">
        <f t="shared" si="37"/>
        <v>7.5</v>
      </c>
      <c r="I143">
        <f t="shared" si="27"/>
        <v>10.086833904601434</v>
      </c>
      <c r="J143">
        <f t="shared" si="28"/>
        <v>4.2848517367915324</v>
      </c>
      <c r="K143">
        <f t="shared" si="28"/>
        <v>-9.1314984429025454</v>
      </c>
      <c r="L143">
        <f t="shared" si="29"/>
        <v>-1.2769322232032314</v>
      </c>
      <c r="M143">
        <f t="shared" si="30"/>
        <v>-29.452714568405685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2.1445879497533467</v>
      </c>
      <c r="B144">
        <f t="shared" si="22"/>
        <v>2.1445879497533467</v>
      </c>
      <c r="C144" s="9">
        <f t="shared" si="23"/>
        <v>0.62500000000000044</v>
      </c>
      <c r="D144" s="9">
        <f t="shared" si="36"/>
        <v>6.5713415070738828</v>
      </c>
      <c r="E144" s="9">
        <f t="shared" si="36"/>
        <v>17.718479871898101</v>
      </c>
      <c r="F144" s="9">
        <f t="shared" si="25"/>
        <v>27.932024969405944</v>
      </c>
      <c r="G144" s="10">
        <f t="shared" si="37"/>
        <v>8.6666666666666607</v>
      </c>
      <c r="H144" s="5">
        <f t="shared" si="37"/>
        <v>7.5</v>
      </c>
      <c r="I144">
        <f t="shared" si="27"/>
        <v>10.348944224097352</v>
      </c>
      <c r="J144">
        <f t="shared" si="28"/>
        <v>4.2720824145594998</v>
      </c>
      <c r="K144">
        <f t="shared" si="28"/>
        <v>-9.4260255885866027</v>
      </c>
      <c r="L144">
        <f t="shared" si="29"/>
        <v>-1.3062095248358117</v>
      </c>
      <c r="M144">
        <f t="shared" si="30"/>
        <v>-29.291947827224337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2.1019324360839935</v>
      </c>
      <c r="B145">
        <f t="shared" si="22"/>
        <v>2.1019324360839935</v>
      </c>
      <c r="C145" s="9">
        <f t="shared" si="23"/>
        <v>0.63000000000000045</v>
      </c>
      <c r="D145" s="9">
        <f t="shared" si="36"/>
        <v>6.6139970207432359</v>
      </c>
      <c r="E145" s="9">
        <f t="shared" si="36"/>
        <v>17.622755018620872</v>
      </c>
      <c r="F145" s="9">
        <f t="shared" si="25"/>
        <v>28.029503467635621</v>
      </c>
      <c r="G145" s="10">
        <f t="shared" si="37"/>
        <v>8.6666666666666607</v>
      </c>
      <c r="H145" s="5">
        <f t="shared" si="37"/>
        <v>7.5</v>
      </c>
      <c r="I145">
        <f t="shared" si="27"/>
        <v>10.611180296881448</v>
      </c>
      <c r="J145">
        <f t="shared" si="28"/>
        <v>4.2590203193111416</v>
      </c>
      <c r="K145">
        <f t="shared" si="28"/>
        <v>-9.7189450668588453</v>
      </c>
      <c r="L145">
        <f t="shared" si="29"/>
        <v>-1.3352130967269997</v>
      </c>
      <c r="M145">
        <f t="shared" si="30"/>
        <v>-29.12708738472065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2.059408993545718</v>
      </c>
      <c r="B146">
        <f t="shared" si="22"/>
        <v>2.059408993545718</v>
      </c>
      <c r="C146" s="9">
        <f t="shared" si="23"/>
        <v>0.63500000000000045</v>
      </c>
      <c r="D146" s="9">
        <f t="shared" si="36"/>
        <v>6.6565204632815114</v>
      </c>
      <c r="E146" s="9">
        <f t="shared" si="36"/>
        <v>17.524109213583046</v>
      </c>
      <c r="F146" s="9">
        <f t="shared" si="25"/>
        <v>28.125749984223059</v>
      </c>
      <c r="G146" s="10">
        <f t="shared" si="37"/>
        <v>8.6666666666666607</v>
      </c>
      <c r="H146" s="5">
        <f t="shared" si="37"/>
        <v>7.5</v>
      </c>
      <c r="I146">
        <f t="shared" si="27"/>
        <v>10.873367534718978</v>
      </c>
      <c r="J146">
        <f t="shared" si="28"/>
        <v>4.2456681883438714</v>
      </c>
      <c r="K146">
        <f t="shared" si="28"/>
        <v>-10.010215940706052</v>
      </c>
      <c r="L146">
        <f t="shared" si="29"/>
        <v>-1.3639149680498086</v>
      </c>
      <c r="M146">
        <f t="shared" si="30"/>
        <v>-28.958232128072751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2.017020507410682</v>
      </c>
      <c r="B147">
        <f t="shared" si="22"/>
        <v>2.017020507410682</v>
      </c>
      <c r="C147" s="9">
        <f t="shared" si="23"/>
        <v>0.64000000000000046</v>
      </c>
      <c r="D147" s="9">
        <f t="shared" si="36"/>
        <v>6.6989089494165475</v>
      </c>
      <c r="E147" s="9">
        <f t="shared" si="36"/>
        <v>17.422559142569582</v>
      </c>
      <c r="F147" s="9">
        <f t="shared" si="25"/>
        <v>28.220766736450429</v>
      </c>
      <c r="G147" s="10">
        <f t="shared" si="37"/>
        <v>8.6666666666666607</v>
      </c>
      <c r="H147" s="5">
        <f t="shared" si="37"/>
        <v>7.5</v>
      </c>
      <c r="I147">
        <f t="shared" si="27"/>
        <v>11.135345258307707</v>
      </c>
      <c r="J147">
        <f t="shared" si="28"/>
        <v>4.2320290386633737</v>
      </c>
      <c r="K147">
        <f t="shared" si="28"/>
        <v>-10.29979826198678</v>
      </c>
      <c r="L147">
        <f t="shared" si="29"/>
        <v>-1.3922893588792076</v>
      </c>
      <c r="M147">
        <f t="shared" si="30"/>
        <v>-28.785483667112093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1.9747698314919919</v>
      </c>
      <c r="B148">
        <f t="shared" si="22"/>
        <v>1.9747698314919919</v>
      </c>
      <c r="C148" s="9">
        <f t="shared" si="23"/>
        <v>0.64500000000000046</v>
      </c>
      <c r="D148" s="9">
        <f t="shared" si="36"/>
        <v>6.7411596253352375</v>
      </c>
      <c r="E148" s="9">
        <f t="shared" si="36"/>
        <v>17.318121885766359</v>
      </c>
      <c r="F148" s="9">
        <f t="shared" si="25"/>
        <v>28.314556234685561</v>
      </c>
      <c r="G148" s="10">
        <f t="shared" si="37"/>
        <v>8.6666666666666607</v>
      </c>
      <c r="H148" s="5">
        <f t="shared" si="37"/>
        <v>7.5</v>
      </c>
      <c r="I148">
        <f t="shared" si="27"/>
        <v>11.396965279785501</v>
      </c>
      <c r="J148">
        <f t="shared" si="28"/>
        <v>4.2181061450745814</v>
      </c>
      <c r="K148">
        <f t="shared" si="28"/>
        <v>-10.587653098657901</v>
      </c>
      <c r="L148">
        <f t="shared" si="29"/>
        <v>-1.4203124931448303</v>
      </c>
      <c r="M148">
        <f t="shared" si="30"/>
        <v>-28.608946051164033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1.9326597856659031</v>
      </c>
      <c r="B149">
        <f t="shared" ref="B149:B212" si="41">ABS(D149-$D$11)</f>
        <v>1.9326597856659031</v>
      </c>
      <c r="C149" s="9">
        <f t="shared" ref="C149:C212" si="42">C148+_dt</f>
        <v>0.65000000000000047</v>
      </c>
      <c r="D149" s="9">
        <f t="shared" ref="D149:E164" si="43">D148+$C$7*(J148+J149)/2</f>
        <v>6.7832696711613263</v>
      </c>
      <c r="E149" s="9">
        <f t="shared" si="43"/>
        <v>17.210814907477221</v>
      </c>
      <c r="F149" s="9">
        <f t="shared" ref="F149:F212" si="44">$O$1*D149^2+$O$2*D149+$O$3</f>
        <v>28.407121282378487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11.658090660389613</v>
      </c>
      <c r="J149">
        <f t="shared" ref="J149:K212" si="47">J148+L148*$C$7</f>
        <v>4.2039030201431329</v>
      </c>
      <c r="K149">
        <f t="shared" si="47"/>
        <v>-10.873742559169541</v>
      </c>
      <c r="L149">
        <f t="shared" ref="L149:L212" si="48">-$C$15*I149*J149</f>
        <v>-1.4479624344567288</v>
      </c>
      <c r="M149">
        <f t="shared" ref="M149:M212" si="49">-$C$6-$C$15*I149*K149</f>
        <v>-28.428725508131535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1.8906931535861951</v>
      </c>
      <c r="B150">
        <f t="shared" si="41"/>
        <v>1.8906931535861951</v>
      </c>
      <c r="C150" s="9">
        <f t="shared" si="42"/>
        <v>0.65500000000000047</v>
      </c>
      <c r="D150" s="9">
        <f t="shared" si="43"/>
        <v>6.8252363032410344</v>
      </c>
      <c r="E150" s="9">
        <f t="shared" si="43"/>
        <v>17.100656045610119</v>
      </c>
      <c r="F150" s="9">
        <f t="shared" si="44"/>
        <v>28.498464975313414</v>
      </c>
      <c r="G150" s="10">
        <f t="shared" si="45"/>
        <v>8.6666666666666607</v>
      </c>
      <c r="H150" s="5">
        <f t="shared" si="45"/>
        <v>7.5</v>
      </c>
      <c r="I150">
        <f t="shared" si="46"/>
        <v>11.918594620381018</v>
      </c>
      <c r="J150">
        <f t="shared" si="47"/>
        <v>4.1894233957985652</v>
      </c>
      <c r="K150">
        <f t="shared" si="47"/>
        <v>-11.158029814250856</v>
      </c>
      <c r="L150">
        <f t="shared" si="48"/>
        <v>-1.4752189417235211</v>
      </c>
      <c r="M150">
        <f t="shared" si="49"/>
        <v>-28.24493020227882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1.8488726805752957</v>
      </c>
      <c r="B151">
        <f t="shared" si="41"/>
        <v>1.8488726805752957</v>
      </c>
      <c r="C151" s="9">
        <f t="shared" si="42"/>
        <v>0.66000000000000048</v>
      </c>
      <c r="D151" s="9">
        <f t="shared" si="43"/>
        <v>6.8670567762519337</v>
      </c>
      <c r="E151" s="9">
        <f t="shared" si="43"/>
        <v>16.987663500957495</v>
      </c>
      <c r="F151" s="9">
        <f t="shared" si="44"/>
        <v>28.588590700183502</v>
      </c>
      <c r="G151" s="10">
        <f t="shared" si="45"/>
        <v>8.6666666666666607</v>
      </c>
      <c r="H151" s="5">
        <f t="shared" si="45"/>
        <v>7.5</v>
      </c>
      <c r="I151">
        <f t="shared" si="46"/>
        <v>12.178359581293481</v>
      </c>
      <c r="J151">
        <f t="shared" si="47"/>
        <v>4.1746712063813298</v>
      </c>
      <c r="K151">
        <f t="shared" si="47"/>
        <v>-11.440479116273645</v>
      </c>
      <c r="L151">
        <f t="shared" si="48"/>
        <v>-1.5020633418845528</v>
      </c>
      <c r="M151">
        <f t="shared" si="49"/>
        <v>-28.057670007860075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1.8072010716785769</v>
      </c>
      <c r="B152">
        <f t="shared" si="41"/>
        <v>1.8072010716785769</v>
      </c>
      <c r="C152" s="9">
        <f t="shared" si="42"/>
        <v>0.66500000000000048</v>
      </c>
      <c r="D152" s="9">
        <f t="shared" si="43"/>
        <v>6.9087283851486525</v>
      </c>
      <c r="E152" s="9">
        <f t="shared" si="43"/>
        <v>16.871855826294365</v>
      </c>
      <c r="F152" s="9">
        <f t="shared" si="44"/>
        <v>28.677502132549179</v>
      </c>
      <c r="G152" s="10">
        <f t="shared" si="45"/>
        <v>8.6666666666666607</v>
      </c>
      <c r="H152" s="5">
        <f t="shared" si="45"/>
        <v>7.5</v>
      </c>
      <c r="I152">
        <f t="shared" si="46"/>
        <v>12.437276323182337</v>
      </c>
      <c r="J152">
        <f t="shared" si="47"/>
        <v>4.1596505729624846</v>
      </c>
      <c r="K152">
        <f t="shared" si="47"/>
        <v>-11.721055816352246</v>
      </c>
      <c r="L152">
        <f t="shared" si="48"/>
        <v>-1.5284784174341277</v>
      </c>
      <c r="M152">
        <f t="shared" si="49"/>
        <v>-27.867056296294642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1.765680989869824</v>
      </c>
      <c r="B153">
        <f t="shared" si="41"/>
        <v>1.765680989869824</v>
      </c>
      <c r="C153" s="9">
        <f t="shared" si="42"/>
        <v>0.67000000000000048</v>
      </c>
      <c r="D153" s="9">
        <f t="shared" si="43"/>
        <v>6.9502484669574054</v>
      </c>
      <c r="E153" s="9">
        <f t="shared" si="43"/>
        <v>16.753251915316028</v>
      </c>
      <c r="F153" s="9">
        <f t="shared" si="44"/>
        <v>28.765203234234768</v>
      </c>
      <c r="G153" s="10">
        <f t="shared" si="45"/>
        <v>8.6666666666666607</v>
      </c>
      <c r="H153" s="5">
        <f t="shared" si="45"/>
        <v>7.5</v>
      </c>
      <c r="I153">
        <f t="shared" si="46"/>
        <v>12.69524324184891</v>
      </c>
      <c r="J153">
        <f t="shared" si="47"/>
        <v>4.1443657887881438</v>
      </c>
      <c r="K153">
        <f t="shared" si="47"/>
        <v>-11.999726379315192</v>
      </c>
      <c r="L153">
        <f t="shared" si="48"/>
        <v>-1.5544483067290213</v>
      </c>
      <c r="M153">
        <f t="shared" si="49"/>
        <v>-27.673201735039804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1.7243150543972794</v>
      </c>
      <c r="B154">
        <f t="shared" si="41"/>
        <v>1.7243150543972794</v>
      </c>
      <c r="C154" s="9">
        <f t="shared" si="42"/>
        <v>0.67500000000000049</v>
      </c>
      <c r="D154" s="9">
        <f t="shared" si="43"/>
        <v>6.99161440242995</v>
      </c>
      <c r="E154" s="9">
        <f t="shared" si="43"/>
        <v>16.631870991436124</v>
      </c>
      <c r="F154" s="9">
        <f t="shared" si="44"/>
        <v>28.851698250213083</v>
      </c>
      <c r="G154" s="10">
        <f t="shared" si="45"/>
        <v>8.6666666666666607</v>
      </c>
      <c r="H154" s="5">
        <f t="shared" si="45"/>
        <v>7.5</v>
      </c>
      <c r="I154">
        <f t="shared" si="46"/>
        <v>12.952165693027382</v>
      </c>
      <c r="J154">
        <f t="shared" si="47"/>
        <v>4.1288213057208534</v>
      </c>
      <c r="K154">
        <f t="shared" si="47"/>
        <v>-12.276458396665589</v>
      </c>
      <c r="L154">
        <f t="shared" si="48"/>
        <v>-1.5799584153438724</v>
      </c>
      <c r="M154">
        <f t="shared" si="49"/>
        <v>-27.476220096676155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1.683105839260838</v>
      </c>
      <c r="B155">
        <f t="shared" si="41"/>
        <v>1.683105839260838</v>
      </c>
      <c r="C155" s="9">
        <f t="shared" si="42"/>
        <v>0.68000000000000049</v>
      </c>
      <c r="D155" s="9">
        <f t="shared" si="43"/>
        <v>7.0328236175663914</v>
      </c>
      <c r="E155" s="9">
        <f t="shared" si="43"/>
        <v>16.507732596464635</v>
      </c>
      <c r="F155" s="9">
        <f t="shared" si="44"/>
        <v>28.936991705023225</v>
      </c>
      <c r="G155" s="10">
        <f t="shared" si="45"/>
        <v>8.6666666666666607</v>
      </c>
      <c r="H155" s="5">
        <f t="shared" si="45"/>
        <v>7.5</v>
      </c>
      <c r="I155">
        <f t="shared" si="46"/>
        <v>13.207955412270136</v>
      </c>
      <c r="J155">
        <f t="shared" si="47"/>
        <v>4.1130217215674145</v>
      </c>
      <c r="K155">
        <f t="shared" si="47"/>
        <v>-12.551220597632351</v>
      </c>
      <c r="L155">
        <f t="shared" si="48"/>
        <v>-1.604995336976649</v>
      </c>
      <c r="M155">
        <f t="shared" si="49"/>
        <v>-27.276226077014648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1.6420558718120128</v>
      </c>
      <c r="B156">
        <f t="shared" si="41"/>
        <v>1.6420558718120128</v>
      </c>
      <c r="C156" s="9">
        <f t="shared" si="42"/>
        <v>0.6850000000000005</v>
      </c>
      <c r="D156" s="9">
        <f t="shared" si="43"/>
        <v>7.0738735850152166</v>
      </c>
      <c r="E156" s="9">
        <f t="shared" si="43"/>
        <v>16.38085657918446</v>
      </c>
      <c r="F156" s="9">
        <f t="shared" si="44"/>
        <v>29.021088398762679</v>
      </c>
      <c r="G156" s="10">
        <f t="shared" si="45"/>
        <v>8.6666666666666607</v>
      </c>
      <c r="H156" s="5">
        <f t="shared" si="45"/>
        <v>7.5</v>
      </c>
      <c r="I156">
        <f t="shared" si="46"/>
        <v>13.462530000784016</v>
      </c>
      <c r="J156">
        <f t="shared" si="47"/>
        <v>4.0969717681976476</v>
      </c>
      <c r="K156">
        <f t="shared" si="47"/>
        <v>-12.823982858402498</v>
      </c>
      <c r="L156">
        <f t="shared" si="48"/>
        <v>-1.629546782612205</v>
      </c>
      <c r="M156">
        <f t="shared" si="49"/>
        <v>-27.073335121272496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1.601167631469167</v>
      </c>
      <c r="B157">
        <f t="shared" si="41"/>
        <v>1.601167631469167</v>
      </c>
      <c r="C157" s="9">
        <f t="shared" si="42"/>
        <v>0.6900000000000005</v>
      </c>
      <c r="D157" s="9">
        <f t="shared" si="43"/>
        <v>7.1147618253580625</v>
      </c>
      <c r="E157" s="9">
        <f t="shared" si="43"/>
        <v>16.251263083844371</v>
      </c>
      <c r="F157" s="9">
        <f t="shared" si="44"/>
        <v>29.103993402691803</v>
      </c>
      <c r="G157" s="10">
        <f t="shared" si="45"/>
        <v>8.6666666666666607</v>
      </c>
      <c r="H157" s="5">
        <f t="shared" si="45"/>
        <v>7.5</v>
      </c>
      <c r="I157">
        <f t="shared" si="46"/>
        <v>13.715812468781188</v>
      </c>
      <c r="J157">
        <f t="shared" si="47"/>
        <v>4.0806763003715254</v>
      </c>
      <c r="K157">
        <f t="shared" si="47"/>
        <v>-13.094716209615223</v>
      </c>
      <c r="L157">
        <f t="shared" si="48"/>
        <v>-1.6536015168298219</v>
      </c>
      <c r="M157">
        <f t="shared" si="49"/>
        <v>-26.867663257557492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1.5604435485412935</v>
      </c>
      <c r="B158">
        <f t="shared" si="41"/>
        <v>1.5604435485412935</v>
      </c>
      <c r="C158" s="9">
        <f t="shared" si="42"/>
        <v>0.69500000000000051</v>
      </c>
      <c r="D158" s="9">
        <f t="shared" si="43"/>
        <v>7.1554859082859359</v>
      </c>
      <c r="E158" s="9">
        <f t="shared" si="43"/>
        <v>16.118972538585343</v>
      </c>
      <c r="F158" s="9">
        <f t="shared" si="44"/>
        <v>29.185712054485371</v>
      </c>
      <c r="G158" s="10">
        <f t="shared" si="45"/>
        <v>8.6666666666666607</v>
      </c>
      <c r="H158" s="5">
        <f t="shared" si="45"/>
        <v>7.5</v>
      </c>
      <c r="I158">
        <f t="shared" si="46"/>
        <v>13.967730829040486</v>
      </c>
      <c r="J158">
        <f t="shared" si="47"/>
        <v>4.0641402852032273</v>
      </c>
      <c r="K158">
        <f t="shared" si="47"/>
        <v>-13.363392842190798</v>
      </c>
      <c r="L158">
        <f t="shared" si="48"/>
        <v>-1.6771493002941353</v>
      </c>
      <c r="M158">
        <f t="shared" si="49"/>
        <v>-26.659326937055958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1.5198860031542756</v>
      </c>
      <c r="B159">
        <f t="shared" si="41"/>
        <v>1.5198860031542756</v>
      </c>
      <c r="C159" s="9">
        <f t="shared" si="42"/>
        <v>0.70000000000000051</v>
      </c>
      <c r="D159" s="9">
        <f t="shared" si="43"/>
        <v>7.1960434536729538</v>
      </c>
      <c r="E159" s="9">
        <f t="shared" si="43"/>
        <v>15.984005643816582</v>
      </c>
      <c r="F159" s="9">
        <f t="shared" si="44"/>
        <v>29.266249953163435</v>
      </c>
      <c r="G159" s="10">
        <f t="shared" si="45"/>
        <v>8.6666666666666607</v>
      </c>
      <c r="H159" s="5">
        <f t="shared" si="45"/>
        <v>7.5</v>
      </c>
      <c r="I159">
        <f t="shared" si="46"/>
        <v>14.21821773435167</v>
      </c>
      <c r="J159">
        <f t="shared" si="47"/>
        <v>4.0473687922002863</v>
      </c>
      <c r="K159">
        <f t="shared" si="47"/>
        <v>-13.629986111561358</v>
      </c>
      <c r="L159">
        <f t="shared" si="48"/>
        <v>-1.7001808376011875</v>
      </c>
      <c r="M159">
        <f t="shared" si="49"/>
        <v>-26.448442880445029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1.4794973242741527</v>
      </c>
      <c r="B160">
        <f t="shared" si="41"/>
        <v>1.4794973242741527</v>
      </c>
      <c r="C160" s="9">
        <f t="shared" si="42"/>
        <v>0.70500000000000052</v>
      </c>
      <c r="D160" s="9">
        <f t="shared" si="43"/>
        <v>7.2364321325530767</v>
      </c>
      <c r="E160" s="9">
        <f t="shared" si="43"/>
        <v>15.846383360556946</v>
      </c>
      <c r="F160" s="9">
        <f t="shared" si="44"/>
        <v>29.34561295373129</v>
      </c>
      <c r="G160" s="10">
        <f t="shared" si="45"/>
        <v>8.6666666666666607</v>
      </c>
      <c r="H160" s="5">
        <f t="shared" si="45"/>
        <v>7.5</v>
      </c>
      <c r="I160">
        <f t="shared" si="46"/>
        <v>14.467210153356939</v>
      </c>
      <c r="J160">
        <f t="shared" si="47"/>
        <v>4.0303669838242744</v>
      </c>
      <c r="K160">
        <f t="shared" si="47"/>
        <v>-13.894470540365809</v>
      </c>
      <c r="L160">
        <f t="shared" si="48"/>
        <v>-1.722687729765392</v>
      </c>
      <c r="M160">
        <f t="shared" si="49"/>
        <v>-26.235127930151158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1.4392797888223985</v>
      </c>
      <c r="B161">
        <f t="shared" si="41"/>
        <v>1.4392797888223985</v>
      </c>
      <c r="C161" s="9">
        <f t="shared" si="42"/>
        <v>0.71000000000000052</v>
      </c>
      <c r="D161" s="9">
        <f t="shared" si="43"/>
        <v>7.2766496680048309</v>
      </c>
      <c r="E161" s="9">
        <f t="shared" si="43"/>
        <v>15.70612689875678</v>
      </c>
      <c r="F161" s="9">
        <f t="shared" si="44"/>
        <v>29.423807161556326</v>
      </c>
      <c r="G161" s="10">
        <f t="shared" si="45"/>
        <v>8.6666666666666607</v>
      </c>
      <c r="H161" s="5">
        <f t="shared" si="45"/>
        <v>7.5</v>
      </c>
      <c r="I161">
        <f t="shared" si="46"/>
        <v>14.71464908002978</v>
      </c>
      <c r="J161">
        <f t="shared" si="47"/>
        <v>4.0131401065266203</v>
      </c>
      <c r="K161">
        <f t="shared" si="47"/>
        <v>-14.156821819667321</v>
      </c>
      <c r="L161">
        <f t="shared" si="48"/>
        <v>-1.7446624307314582</v>
      </c>
      <c r="M161">
        <f t="shared" si="49"/>
        <v>-26.019498908158017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1.3992356208786685</v>
      </c>
      <c r="B162">
        <f t="shared" si="41"/>
        <v>1.3992356208786685</v>
      </c>
      <c r="C162" s="9">
        <f t="shared" si="42"/>
        <v>0.71500000000000052</v>
      </c>
      <c r="D162" s="9">
        <f t="shared" si="43"/>
        <v>7.3166938359485609</v>
      </c>
      <c r="E162" s="9">
        <f t="shared" si="43"/>
        <v>15.563257705614699</v>
      </c>
      <c r="F162" s="9">
        <f t="shared" si="44"/>
        <v>29.500838926507694</v>
      </c>
      <c r="G162" s="10">
        <f t="shared" si="45"/>
        <v>8.6666666666666607</v>
      </c>
      <c r="H162" s="5">
        <f t="shared" si="45"/>
        <v>7.5</v>
      </c>
      <c r="I162">
        <f t="shared" si="46"/>
        <v>14.960479272656949</v>
      </c>
      <c r="J162">
        <f t="shared" si="47"/>
        <v>3.995693482219306</v>
      </c>
      <c r="K162">
        <f t="shared" si="47"/>
        <v>-14.417016808748901</v>
      </c>
      <c r="L162">
        <f t="shared" si="48"/>
        <v>-1.766098207380006</v>
      </c>
      <c r="M162">
        <f t="shared" si="49"/>
        <v>-25.80167247913203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1.3593669909668442</v>
      </c>
      <c r="B163">
        <f t="shared" si="41"/>
        <v>1.3593669909668442</v>
      </c>
      <c r="C163" s="9">
        <f t="shared" si="42"/>
        <v>0.72000000000000053</v>
      </c>
      <c r="D163" s="9">
        <f t="shared" si="43"/>
        <v>7.3565624658603852</v>
      </c>
      <c r="E163" s="9">
        <f t="shared" si="43"/>
        <v>15.417797453903253</v>
      </c>
      <c r="F163" s="9">
        <f t="shared" si="44"/>
        <v>29.576714836882857</v>
      </c>
      <c r="G163" s="10">
        <f t="shared" si="45"/>
        <v>8.6666666666666607</v>
      </c>
      <c r="H163" s="5">
        <f t="shared" si="45"/>
        <v>7.5</v>
      </c>
      <c r="I163">
        <f t="shared" si="46"/>
        <v>15.204649018729235</v>
      </c>
      <c r="J163">
        <f t="shared" si="47"/>
        <v>3.9780325001455061</v>
      </c>
      <c r="K163">
        <f t="shared" si="47"/>
        <v>-14.675033533540221</v>
      </c>
      <c r="L163">
        <f t="shared" si="48"/>
        <v>-1.786989102568594</v>
      </c>
      <c r="M163">
        <f t="shared" si="49"/>
        <v>-25.58176501868553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1.3196760154205176</v>
      </c>
      <c r="B164">
        <f t="shared" si="41"/>
        <v>1.3196760154205176</v>
      </c>
      <c r="C164" s="9">
        <f t="shared" si="42"/>
        <v>0.72500000000000053</v>
      </c>
      <c r="D164" s="9">
        <f t="shared" si="43"/>
        <v>7.3962534414067118</v>
      </c>
      <c r="E164" s="9">
        <f t="shared" si="43"/>
        <v>15.269768030316916</v>
      </c>
      <c r="F164" s="9">
        <f t="shared" si="44"/>
        <v>29.651441713143914</v>
      </c>
      <c r="G164" s="10">
        <f t="shared" si="45"/>
        <v>8.6666666666666607</v>
      </c>
      <c r="H164" s="5">
        <f t="shared" si="45"/>
        <v>7.5</v>
      </c>
      <c r="I164">
        <f t="shared" si="46"/>
        <v>15.447109922612546</v>
      </c>
      <c r="J164">
        <f t="shared" si="47"/>
        <v>3.9601626091198203</v>
      </c>
      <c r="K164">
        <f t="shared" si="47"/>
        <v>-14.930851183727077</v>
      </c>
      <c r="L164">
        <f t="shared" si="48"/>
        <v>-1.807329900812864</v>
      </c>
      <c r="M164">
        <f t="shared" si="49"/>
        <v>-25.359892486638387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1.2801647558243596</v>
      </c>
      <c r="B165">
        <f t="shared" si="41"/>
        <v>1.2801647558243596</v>
      </c>
      <c r="C165" s="9">
        <f t="shared" si="42"/>
        <v>0.73000000000000054</v>
      </c>
      <c r="D165" s="9">
        <f t="shared" ref="D165:E180" si="51">D164+$C$7*(J164+J165)/2</f>
        <v>7.4357647010028698</v>
      </c>
      <c r="E165" s="9">
        <f t="shared" si="51"/>
        <v>15.119191523855314</v>
      </c>
      <c r="F165" s="9">
        <f t="shared" si="44"/>
        <v>29.725026601484799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15.687816713273421</v>
      </c>
      <c r="J165">
        <f t="shared" si="47"/>
        <v>3.9420893101116916</v>
      </c>
      <c r="K165">
        <f t="shared" si="47"/>
        <v>-15.184450108593461</v>
      </c>
      <c r="L165">
        <f t="shared" si="48"/>
        <v>-1.8271160962668294</v>
      </c>
      <c r="M165">
        <f t="shared" si="49"/>
        <v>-25.136170305171078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1.2408352185280558</v>
      </c>
      <c r="B166">
        <f t="shared" si="41"/>
        <v>1.2408352185280558</v>
      </c>
      <c r="C166" s="9">
        <f t="shared" si="42"/>
        <v>0.73500000000000054</v>
      </c>
      <c r="D166" s="9">
        <f t="shared" si="51"/>
        <v>7.4750942382991736</v>
      </c>
      <c r="E166" s="9">
        <f t="shared" si="51"/>
        <v>14.96609021425412</v>
      </c>
      <c r="F166" s="9">
        <f t="shared" si="44"/>
        <v>29.797476767249695</v>
      </c>
      <c r="G166" s="10">
        <f t="shared" si="52"/>
        <v>8.6666666666666607</v>
      </c>
      <c r="H166" s="5">
        <f t="shared" si="52"/>
        <v>7.5</v>
      </c>
      <c r="I166">
        <f t="shared" si="46"/>
        <v>15.926727069681197</v>
      </c>
      <c r="J166">
        <f t="shared" si="47"/>
        <v>3.9238181491490232</v>
      </c>
      <c r="K166">
        <f t="shared" si="47"/>
        <v>-15.435811811645172</v>
      </c>
      <c r="L166">
        <f t="shared" si="48"/>
        <v>-1.8463438627082873</v>
      </c>
      <c r="M166">
        <f t="shared" si="49"/>
        <v>-24.910713241786691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1.2016893542297007</v>
      </c>
      <c r="B167">
        <f t="shared" si="41"/>
        <v>1.2016893542297007</v>
      </c>
      <c r="C167" s="9">
        <f t="shared" si="42"/>
        <v>0.74000000000000055</v>
      </c>
      <c r="D167" s="9">
        <f t="shared" si="51"/>
        <v>7.5142401025975287</v>
      </c>
      <c r="E167" s="9">
        <f t="shared" si="51"/>
        <v>14.810486560475578</v>
      </c>
      <c r="F167" s="9">
        <f t="shared" si="44"/>
        <v>29.868799688221436</v>
      </c>
      <c r="G167" s="10">
        <f t="shared" si="52"/>
        <v>8.6666666666666607</v>
      </c>
      <c r="H167" s="5">
        <f t="shared" si="52"/>
        <v>7.5</v>
      </c>
      <c r="I167">
        <f t="shared" si="46"/>
        <v>16.163801461810383</v>
      </c>
      <c r="J167">
        <f t="shared" si="47"/>
        <v>3.9053547105219404</v>
      </c>
      <c r="K167">
        <f t="shared" si="47"/>
        <v>-15.684918944063039</v>
      </c>
      <c r="L167">
        <f t="shared" si="48"/>
        <v>-1.8650100252758848</v>
      </c>
      <c r="M167">
        <f t="shared" si="49"/>
        <v>-24.68363529701821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1.1627290576257447</v>
      </c>
      <c r="B168">
        <f t="shared" si="41"/>
        <v>1.1627290576257447</v>
      </c>
      <c r="C168" s="9">
        <f t="shared" si="42"/>
        <v>0.74500000000000055</v>
      </c>
      <c r="D168" s="9">
        <f t="shared" si="51"/>
        <v>7.5532003992014847</v>
      </c>
      <c r="E168" s="9">
        <f t="shared" si="51"/>
        <v>14.652403189270096</v>
      </c>
      <c r="F168" s="9">
        <f t="shared" si="44"/>
        <v>29.93900304779784</v>
      </c>
      <c r="G168" s="10">
        <f t="shared" si="52"/>
        <v>8.6666666666666607</v>
      </c>
      <c r="H168" s="5">
        <f t="shared" si="52"/>
        <v>7.5</v>
      </c>
      <c r="I168">
        <f t="shared" si="46"/>
        <v>16.399003005427918</v>
      </c>
      <c r="J168">
        <f t="shared" si="47"/>
        <v>3.8867046102691813</v>
      </c>
      <c r="K168">
        <f t="shared" si="47"/>
        <v>-15.931755297033222</v>
      </c>
      <c r="L168">
        <f t="shared" si="48"/>
        <v>-1.8831120337394562</v>
      </c>
      <c r="M168">
        <f t="shared" si="49"/>
        <v>-24.455049596831135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1.1239561671247396</v>
      </c>
      <c r="B169">
        <f t="shared" si="41"/>
        <v>1.1239561671247396</v>
      </c>
      <c r="C169" s="9">
        <f t="shared" si="42"/>
        <v>0.75000000000000056</v>
      </c>
      <c r="D169" s="9">
        <f t="shared" si="51"/>
        <v>7.5919732897024899</v>
      </c>
      <c r="E169" s="9">
        <f t="shared" si="51"/>
        <v>14.491862883819921</v>
      </c>
      <c r="F169" s="9">
        <f t="shared" si="44"/>
        <v>30.008094728072898</v>
      </c>
      <c r="G169" s="10">
        <f t="shared" si="52"/>
        <v>8.6666666666666607</v>
      </c>
      <c r="H169" s="5">
        <f t="shared" si="52"/>
        <v>7.5</v>
      </c>
      <c r="I169">
        <f t="shared" si="46"/>
        <v>16.632297329076703</v>
      </c>
      <c r="J169">
        <f t="shared" si="47"/>
        <v>3.8678734899317866</v>
      </c>
      <c r="K169">
        <f t="shared" si="47"/>
        <v>-16.176305793001532</v>
      </c>
      <c r="L169">
        <f t="shared" si="48"/>
        <v>-1.9006479371156275</v>
      </c>
      <c r="M169">
        <f t="shared" si="49"/>
        <v>-24.225068289681275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1.0853724646222771</v>
      </c>
      <c r="B170">
        <f t="shared" si="41"/>
        <v>1.0853724646222771</v>
      </c>
      <c r="C170" s="9">
        <f t="shared" si="42"/>
        <v>0.75500000000000056</v>
      </c>
      <c r="D170" s="9">
        <f t="shared" si="51"/>
        <v>7.6305569922049523</v>
      </c>
      <c r="E170" s="9">
        <f t="shared" si="51"/>
        <v>14.328888572475423</v>
      </c>
      <c r="F170" s="9">
        <f t="shared" si="44"/>
        <v>30.076082802838911</v>
      </c>
      <c r="G170" s="10">
        <f t="shared" si="52"/>
        <v>8.6666666666666607</v>
      </c>
      <c r="H170" s="5">
        <f t="shared" si="52"/>
        <v>7.5</v>
      </c>
      <c r="I170">
        <f t="shared" si="46"/>
        <v>16.863652451863608</v>
      </c>
      <c r="J170">
        <f t="shared" si="47"/>
        <v>3.8488670105606304</v>
      </c>
      <c r="K170">
        <f t="shared" si="47"/>
        <v>-16.418556475898345</v>
      </c>
      <c r="L170">
        <f t="shared" si="48"/>
        <v>-1.9176163594669668</v>
      </c>
      <c r="M170">
        <f t="shared" si="49"/>
        <v>-23.993802448193989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1.0469796753346445</v>
      </c>
      <c r="B171">
        <f t="shared" si="41"/>
        <v>1.0469796753346445</v>
      </c>
      <c r="C171" s="9">
        <f t="shared" si="42"/>
        <v>0.76000000000000056</v>
      </c>
      <c r="D171" s="9">
        <f t="shared" si="51"/>
        <v>7.6689497814925849</v>
      </c>
      <c r="E171" s="9">
        <f t="shared" si="51"/>
        <v>14.16350331759403</v>
      </c>
      <c r="F171" s="9">
        <f t="shared" si="44"/>
        <v>30.142975530524652</v>
      </c>
      <c r="G171" s="10">
        <f t="shared" si="52"/>
        <v>8.6666666666666607</v>
      </c>
      <c r="H171" s="5">
        <f t="shared" si="52"/>
        <v>7.5</v>
      </c>
      <c r="I171">
        <f t="shared" si="46"/>
        <v>17.093038670831323</v>
      </c>
      <c r="J171">
        <f t="shared" si="47"/>
        <v>3.8296908469659607</v>
      </c>
      <c r="K171">
        <f t="shared" si="47"/>
        <v>-16.658494500380286</v>
      </c>
      <c r="L171">
        <f t="shared" si="48"/>
        <v>-1.9340164767457482</v>
      </c>
      <c r="M171">
        <f t="shared" si="49"/>
        <v>-23.761361975435122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1.0087794676888224</v>
      </c>
      <c r="B172">
        <f t="shared" si="41"/>
        <v>1.0087794676888224</v>
      </c>
      <c r="C172" s="9">
        <f t="shared" si="42"/>
        <v>0.76500000000000057</v>
      </c>
      <c r="D172" s="9">
        <f t="shared" si="51"/>
        <v>7.707149989138407</v>
      </c>
      <c r="E172" s="9">
        <f t="shared" si="51"/>
        <v>13.995730304491454</v>
      </c>
      <c r="F172" s="9">
        <f t="shared" si="44"/>
        <v>30.208781347084024</v>
      </c>
      <c r="G172" s="10">
        <f t="shared" si="52"/>
        <v>8.6666666666666607</v>
      </c>
      <c r="H172" s="5">
        <f t="shared" si="52"/>
        <v>7.5</v>
      </c>
      <c r="I172">
        <f t="shared" si="46"/>
        <v>17.320428456842809</v>
      </c>
      <c r="J172">
        <f t="shared" si="47"/>
        <v>3.8103506821985031</v>
      </c>
      <c r="K172">
        <f t="shared" si="47"/>
        <v>-16.896108120134638</v>
      </c>
      <c r="L172">
        <f t="shared" si="48"/>
        <v>-1.9498479945631724</v>
      </c>
      <c r="M172">
        <f t="shared" si="49"/>
        <v>-23.527855515745209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0.97077345326656594</v>
      </c>
      <c r="B173">
        <f t="shared" si="41"/>
        <v>0.97077345326656594</v>
      </c>
      <c r="C173" s="9">
        <f t="shared" si="42"/>
        <v>0.77000000000000057</v>
      </c>
      <c r="D173" s="9">
        <f t="shared" si="51"/>
        <v>7.7451560035606635</v>
      </c>
      <c r="E173" s="9">
        <f t="shared" si="51"/>
        <v>13.825592830514321</v>
      </c>
      <c r="F173" s="9">
        <f t="shared" si="44"/>
        <v>30.273508858848807</v>
      </c>
      <c r="G173" s="10">
        <f t="shared" si="52"/>
        <v>8.6666666666666607</v>
      </c>
      <c r="H173" s="5">
        <f t="shared" si="52"/>
        <v>7.5</v>
      </c>
      <c r="I173">
        <f t="shared" si="46"/>
        <v>17.545796358036899</v>
      </c>
      <c r="J173">
        <f t="shared" si="47"/>
        <v>3.7908522022528715</v>
      </c>
      <c r="K173">
        <f t="shared" si="47"/>
        <v>-17.131386675292092</v>
      </c>
      <c r="L173">
        <f t="shared" si="48"/>
        <v>-1.965111126781991</v>
      </c>
      <c r="M173">
        <f t="shared" si="49"/>
        <v>-23.293390370108767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0.93296318680037604</v>
      </c>
      <c r="B174">
        <f t="shared" si="41"/>
        <v>0.93296318680037604</v>
      </c>
      <c r="C174" s="9">
        <f t="shared" si="42"/>
        <v>0.77500000000000058</v>
      </c>
      <c r="D174" s="9">
        <f t="shared" si="51"/>
        <v>7.7829662700268534</v>
      </c>
      <c r="E174" s="9">
        <f t="shared" si="51"/>
        <v>13.653114294242894</v>
      </c>
      <c r="F174" s="9">
        <f t="shared" si="44"/>
        <v>30.33716683535846</v>
      </c>
      <c r="G174" s="10">
        <f t="shared" si="52"/>
        <v>8.6666666666666607</v>
      </c>
      <c r="H174" s="5">
        <f t="shared" si="52"/>
        <v>7.5</v>
      </c>
      <c r="I174">
        <f t="shared" si="46"/>
        <v>17.769118910027387</v>
      </c>
      <c r="J174">
        <f t="shared" si="47"/>
        <v>3.7712010909850515</v>
      </c>
      <c r="K174">
        <f t="shared" si="47"/>
        <v>-17.36432057899318</v>
      </c>
      <c r="L174">
        <f t="shared" si="48"/>
        <v>-1.9798065748453568</v>
      </c>
      <c r="M174">
        <f t="shared" si="49"/>
        <v>-23.058072416028715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0.89535016621926822</v>
      </c>
      <c r="B175">
        <f t="shared" si="41"/>
        <v>0.89535016621926822</v>
      </c>
      <c r="C175" s="9">
        <f t="shared" si="42"/>
        <v>0.78000000000000058</v>
      </c>
      <c r="D175" s="9">
        <f t="shared" si="51"/>
        <v>7.8205792906079612</v>
      </c>
      <c r="E175" s="9">
        <f t="shared" si="51"/>
        <v>13.47831818483216</v>
      </c>
      <c r="F175" s="9">
        <f t="shared" si="44"/>
        <v>30.39976420217922</v>
      </c>
      <c r="G175" s="10">
        <f t="shared" si="52"/>
        <v>8.6666666666666607</v>
      </c>
      <c r="H175" s="5">
        <f t="shared" si="52"/>
        <v>7.5</v>
      </c>
      <c r="I175">
        <f t="shared" si="46"/>
        <v>17.990374552117192</v>
      </c>
      <c r="J175">
        <f t="shared" si="47"/>
        <v>3.751403025236598</v>
      </c>
      <c r="K175">
        <f t="shared" si="47"/>
        <v>-17.594901303153467</v>
      </c>
      <c r="L175">
        <f t="shared" si="48"/>
        <v>-1.9939355077676157</v>
      </c>
      <c r="M175">
        <f t="shared" si="49"/>
        <v>-22.822006031873443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0.85793583274229057</v>
      </c>
      <c r="B176">
        <f t="shared" si="41"/>
        <v>0.85793583274229057</v>
      </c>
      <c r="C176" s="9">
        <f t="shared" si="42"/>
        <v>0.78500000000000059</v>
      </c>
      <c r="D176" s="9">
        <f t="shared" si="51"/>
        <v>7.8579936240849388</v>
      </c>
      <c r="E176" s="9">
        <f t="shared" si="51"/>
        <v>13.301228071499033</v>
      </c>
      <c r="F176" s="9">
        <f t="shared" si="44"/>
        <v>30.461310033724182</v>
      </c>
      <c r="G176" s="10">
        <f t="shared" si="52"/>
        <v>8.6666666666666607</v>
      </c>
      <c r="H176" s="5">
        <f t="shared" si="52"/>
        <v>7.5</v>
      </c>
      <c r="I176">
        <f t="shared" si="46"/>
        <v>18.209543548885982</v>
      </c>
      <c r="J176">
        <f t="shared" si="47"/>
        <v>3.7314636701589219</v>
      </c>
      <c r="K176">
        <f t="shared" si="47"/>
        <v>-17.8231213634722</v>
      </c>
      <c r="L176">
        <f t="shared" si="48"/>
        <v>-2.0074995427239015</v>
      </c>
      <c r="M176">
        <f t="shared" si="49"/>
        <v>-22.585294025660662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0.82072157101783727</v>
      </c>
      <c r="B177">
        <f t="shared" si="41"/>
        <v>0.82072157101783727</v>
      </c>
      <c r="C177" s="9">
        <f t="shared" si="42"/>
        <v>0.79000000000000059</v>
      </c>
      <c r="D177" s="9">
        <f t="shared" si="51"/>
        <v>7.8952078858093921</v>
      </c>
      <c r="E177" s="9">
        <f t="shared" si="51"/>
        <v>13.121867593163028</v>
      </c>
      <c r="F177" s="9">
        <f t="shared" si="44"/>
        <v>30.52181354608523</v>
      </c>
      <c r="G177" s="10">
        <f t="shared" si="52"/>
        <v>8.6666666666666607</v>
      </c>
      <c r="H177" s="5">
        <f t="shared" si="52"/>
        <v>7.5</v>
      </c>
      <c r="I177">
        <f t="shared" si="46"/>
        <v>18.426607916585986</v>
      </c>
      <c r="J177">
        <f t="shared" si="47"/>
        <v>3.7113886747316829</v>
      </c>
      <c r="K177">
        <f t="shared" si="47"/>
        <v>-18.048974303728809</v>
      </c>
      <c r="L177">
        <f t="shared" si="48"/>
        <v>-2.0205007261851033</v>
      </c>
      <c r="M177">
        <f t="shared" si="49"/>
        <v>-22.348037568238038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0.78370870930683001</v>
      </c>
      <c r="B178">
        <f t="shared" si="41"/>
        <v>0.78370870930683001</v>
      </c>
      <c r="C178" s="9">
        <f t="shared" si="42"/>
        <v>0.7950000000000006</v>
      </c>
      <c r="D178" s="9">
        <f t="shared" si="51"/>
        <v>7.9322207475203994</v>
      </c>
      <c r="E178" s="9">
        <f t="shared" si="51"/>
        <v>12.940260448247328</v>
      </c>
      <c r="F178" s="9">
        <f t="shared" si="44"/>
        <v>30.581284089887372</v>
      </c>
      <c r="G178" s="10">
        <f t="shared" si="52"/>
        <v>8.6666666666666607</v>
      </c>
      <c r="H178" s="5">
        <f t="shared" si="52"/>
        <v>7.5</v>
      </c>
      <c r="I178">
        <f t="shared" si="46"/>
        <v>18.641551353847454</v>
      </c>
      <c r="J178">
        <f t="shared" si="47"/>
        <v>3.691183667469832</v>
      </c>
      <c r="K178">
        <f t="shared" si="47"/>
        <v>-18.27245467941119</v>
      </c>
      <c r="L178">
        <f t="shared" si="48"/>
        <v>-2.0329415155531585</v>
      </c>
      <c r="M178">
        <f t="shared" si="49"/>
        <v>-22.110336130815902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0.74689851970790944</v>
      </c>
      <c r="B179">
        <f t="shared" si="41"/>
        <v>0.74689851970790944</v>
      </c>
      <c r="C179" s="9">
        <f t="shared" si="42"/>
        <v>0.8000000000000006</v>
      </c>
      <c r="D179" s="9">
        <f t="shared" si="51"/>
        <v>7.96903093711932</v>
      </c>
      <c r="E179" s="9">
        <f t="shared" si="51"/>
        <v>12.756430384646675</v>
      </c>
      <c r="F179" s="9">
        <f t="shared" si="44"/>
        <v>30.639731143175332</v>
      </c>
      <c r="G179" s="10">
        <f t="shared" si="52"/>
        <v>8.6666666666666607</v>
      </c>
      <c r="H179" s="5">
        <f t="shared" si="52"/>
        <v>7.5</v>
      </c>
      <c r="I179">
        <f t="shared" si="46"/>
        <v>18.85435917625389</v>
      </c>
      <c r="J179">
        <f t="shared" si="47"/>
        <v>3.6708542523143004</v>
      </c>
      <c r="K179">
        <f t="shared" si="47"/>
        <v>-18.49355804071935</v>
      </c>
      <c r="L179">
        <f t="shared" si="48"/>
        <v>-2.0448247612588553</v>
      </c>
      <c r="M179">
        <f t="shared" si="49"/>
        <v>-21.872287426802774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0.71029221842282908</v>
      </c>
      <c r="B180">
        <f t="shared" si="41"/>
        <v>0.71029221842282908</v>
      </c>
      <c r="C180" s="9">
        <f t="shared" si="42"/>
        <v>0.8050000000000006</v>
      </c>
      <c r="D180" s="9">
        <f t="shared" si="51"/>
        <v>8.0056372384044003</v>
      </c>
      <c r="E180" s="9">
        <f t="shared" si="51"/>
        <v>12.570401189868141</v>
      </c>
      <c r="F180" s="9">
        <f t="shared" si="44"/>
        <v>30.697164304341516</v>
      </c>
      <c r="G180" s="10">
        <f t="shared" si="52"/>
        <v>8.6666666666666607</v>
      </c>
      <c r="H180" s="5">
        <f t="shared" si="52"/>
        <v>7.5</v>
      </c>
      <c r="I180">
        <f t="shared" si="46"/>
        <v>19.065018254398897</v>
      </c>
      <c r="J180">
        <f t="shared" si="47"/>
        <v>3.6504060047017117</v>
      </c>
      <c r="K180">
        <f t="shared" si="47"/>
        <v>-18.712280914987378</v>
      </c>
      <c r="L180">
        <f t="shared" si="48"/>
        <v>-2.0561536892906251</v>
      </c>
      <c r="M180">
        <f t="shared" si="49"/>
        <v>-21.633987357889026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0.67389096606027721</v>
      </c>
      <c r="B181">
        <f t="shared" si="41"/>
        <v>0.67389096606027721</v>
      </c>
      <c r="C181" s="9">
        <f t="shared" si="42"/>
        <v>0.81000000000000061</v>
      </c>
      <c r="D181" s="9">
        <f t="shared" ref="D181:E196" si="53">D180+$C$7*(J180+J181)/2</f>
        <v>8.0420384907669522</v>
      </c>
      <c r="E181" s="9">
        <f t="shared" si="53"/>
        <v>12.382196681350372</v>
      </c>
      <c r="F181" s="9">
        <f t="shared" si="44"/>
        <v>30.753593285104422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19.273516955081792</v>
      </c>
      <c r="J181">
        <f t="shared" si="47"/>
        <v>3.6298444678088053</v>
      </c>
      <c r="K181">
        <f t="shared" si="47"/>
        <v>-18.928620788566267</v>
      </c>
      <c r="L181">
        <f t="shared" si="48"/>
        <v>-2.0669318841281874</v>
      </c>
      <c r="M181">
        <f t="shared" si="49"/>
        <v>-21.39552996431911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0.63769586797639555</v>
      </c>
      <c r="B182">
        <f t="shared" si="41"/>
        <v>0.63769586797639555</v>
      </c>
      <c r="C182" s="9">
        <f t="shared" si="42"/>
        <v>0.81500000000000061</v>
      </c>
      <c r="D182" s="9">
        <f t="shared" si="53"/>
        <v>8.0782335888508339</v>
      </c>
      <c r="E182" s="9">
        <f t="shared" si="53"/>
        <v>12.191840696966494</v>
      </c>
      <c r="F182" s="9">
        <f t="shared" si="44"/>
        <v>30.809027903545473</v>
      </c>
      <c r="G182" s="10">
        <f t="shared" si="54"/>
        <v>8.6666666666666607</v>
      </c>
      <c r="H182" s="5">
        <f t="shared" si="54"/>
        <v>7.5</v>
      </c>
      <c r="I182">
        <f t="shared" si="46"/>
        <v>19.479845085339189</v>
      </c>
      <c r="J182">
        <f t="shared" si="47"/>
        <v>3.6091751489675232</v>
      </c>
      <c r="K182">
        <f t="shared" si="47"/>
        <v>-19.142576088209459</v>
      </c>
      <c r="L182">
        <f t="shared" si="48"/>
        <v>-2.0771632720595541</v>
      </c>
      <c r="M182">
        <f t="shared" si="49"/>
        <v>-21.157007379287499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0.60170797465032244</v>
      </c>
      <c r="B183">
        <f t="shared" si="41"/>
        <v>0.60170797465032244</v>
      </c>
      <c r="C183" s="9">
        <f t="shared" si="42"/>
        <v>0.82000000000000062</v>
      </c>
      <c r="D183" s="9">
        <f t="shared" si="53"/>
        <v>8.114221482176907</v>
      </c>
      <c r="E183" s="9">
        <f t="shared" si="53"/>
        <v>11.999357085715435</v>
      </c>
      <c r="F183" s="9">
        <f t="shared" si="44"/>
        <v>30.863478077212299</v>
      </c>
      <c r="G183" s="10">
        <f t="shared" si="54"/>
        <v>8.6666666666666607</v>
      </c>
      <c r="H183" s="5">
        <f t="shared" si="54"/>
        <v>7.5</v>
      </c>
      <c r="I183">
        <f t="shared" si="46"/>
        <v>19.683993839045037</v>
      </c>
      <c r="J183">
        <f t="shared" si="47"/>
        <v>3.5884035162469279</v>
      </c>
      <c r="K183">
        <f t="shared" si="47"/>
        <v>-19.354146162002333</v>
      </c>
      <c r="L183">
        <f t="shared" si="48"/>
        <v>-2.0868521048639099</v>
      </c>
      <c r="M183">
        <f t="shared" si="49"/>
        <v>-20.918509787388402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0.56592828209309687</v>
      </c>
      <c r="B184">
        <f t="shared" si="41"/>
        <v>0.56592828209309687</v>
      </c>
      <c r="C184" s="9">
        <f t="shared" si="42"/>
        <v>0.82500000000000062</v>
      </c>
      <c r="D184" s="9">
        <f t="shared" si="53"/>
        <v>8.1500011747341325</v>
      </c>
      <c r="E184" s="9">
        <f t="shared" si="53"/>
        <v>11.804769698606043</v>
      </c>
      <c r="F184" s="9">
        <f t="shared" si="44"/>
        <v>30.916953816295511</v>
      </c>
      <c r="G184" s="10">
        <f t="shared" si="54"/>
        <v>8.6666666666666607</v>
      </c>
      <c r="H184" s="5">
        <f t="shared" si="54"/>
        <v>7.5</v>
      </c>
      <c r="I184">
        <f t="shared" si="46"/>
        <v>19.885955745842704</v>
      </c>
      <c r="J184">
        <f t="shared" si="47"/>
        <v>3.5675349951982889</v>
      </c>
      <c r="K184">
        <f t="shared" si="47"/>
        <v>-19.563331259876218</v>
      </c>
      <c r="L184">
        <f t="shared" si="48"/>
        <v>-2.0960029438462584</v>
      </c>
      <c r="M184">
        <f t="shared" si="49"/>
        <v>-20.680125387044455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0.53035773228830685</v>
      </c>
      <c r="B185">
        <f t="shared" si="41"/>
        <v>0.53035773228830685</v>
      </c>
      <c r="C185" s="9">
        <f t="shared" si="42"/>
        <v>0.83000000000000063</v>
      </c>
      <c r="D185" s="9">
        <f t="shared" si="53"/>
        <v>8.1855717245389226</v>
      </c>
      <c r="E185" s="9">
        <f t="shared" si="53"/>
        <v>11.608102379737929</v>
      </c>
      <c r="F185" s="9">
        <f t="shared" si="44"/>
        <v>30.969465216886061</v>
      </c>
      <c r="G185" s="10">
        <f t="shared" si="54"/>
        <v>8.6666666666666607</v>
      </c>
      <c r="H185" s="5">
        <f t="shared" si="54"/>
        <v>7.5</v>
      </c>
      <c r="I185">
        <f t="shared" si="46"/>
        <v>20.08572462220015</v>
      </c>
      <c r="J185">
        <f t="shared" si="47"/>
        <v>3.5465749657598264</v>
      </c>
      <c r="K185">
        <f t="shared" si="47"/>
        <v>-19.770132513746663</v>
      </c>
      <c r="L185">
        <f t="shared" si="48"/>
        <v>-2.1046206442126572</v>
      </c>
      <c r="M185">
        <f t="shared" si="49"/>
        <v>-20.441940356834735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0.49499721366291993</v>
      </c>
      <c r="B186">
        <f t="shared" si="41"/>
        <v>0.49499721366291993</v>
      </c>
      <c r="C186" s="9">
        <f t="shared" si="42"/>
        <v>0.83500000000000063</v>
      </c>
      <c r="D186" s="9">
        <f t="shared" si="53"/>
        <v>8.2209322431643095</v>
      </c>
      <c r="E186" s="9">
        <f t="shared" si="53"/>
        <v>11.40937895758262</v>
      </c>
      <c r="F186" s="9">
        <f t="shared" si="44"/>
        <v>31.021022454319326</v>
      </c>
      <c r="G186" s="10">
        <f t="shared" si="54"/>
        <v>8.6666666666666607</v>
      </c>
      <c r="H186" s="5">
        <f t="shared" si="54"/>
        <v>7.5</v>
      </c>
      <c r="I186">
        <f t="shared" si="46"/>
        <v>20.283295524403549</v>
      </c>
      <c r="J186">
        <f t="shared" si="47"/>
        <v>3.5255287593176998</v>
      </c>
      <c r="K186">
        <f t="shared" si="47"/>
        <v>-19.974551917315011</v>
      </c>
      <c r="L186">
        <f t="shared" si="48"/>
        <v>-2.1127103397772862</v>
      </c>
      <c r="M186">
        <f t="shared" si="49"/>
        <v>-20.204038825637959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0.45984756158673257</v>
      </c>
      <c r="B187">
        <f t="shared" si="41"/>
        <v>0.45984756158673257</v>
      </c>
      <c r="C187" s="9">
        <f t="shared" si="42"/>
        <v>0.84000000000000064</v>
      </c>
      <c r="D187" s="9">
        <f t="shared" si="53"/>
        <v>8.2560818952404968</v>
      </c>
      <c r="E187" s="9">
        <f t="shared" si="53"/>
        <v>11.208623236468188</v>
      </c>
      <c r="F187" s="9">
        <f t="shared" si="44"/>
        <v>31.071635776612066</v>
      </c>
      <c r="G187" s="10">
        <f t="shared" si="54"/>
        <v>8.6666666666666607</v>
      </c>
      <c r="H187" s="5">
        <f t="shared" si="54"/>
        <v>7.5</v>
      </c>
      <c r="I187">
        <f t="shared" si="46"/>
        <v>20.478664703326164</v>
      </c>
      <c r="J187">
        <f t="shared" si="47"/>
        <v>3.5044016559199269</v>
      </c>
      <c r="K187">
        <f t="shared" si="47"/>
        <v>-20.17659230557139</v>
      </c>
      <c r="L187">
        <f t="shared" si="48"/>
        <v>-2.1202774279946985</v>
      </c>
      <c r="M187">
        <f t="shared" si="49"/>
        <v>-19.966502846502472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0.42490955889893378</v>
      </c>
      <c r="B188">
        <f t="shared" si="41"/>
        <v>0.42490955889893378</v>
      </c>
      <c r="C188" s="9">
        <f t="shared" si="42"/>
        <v>0.84500000000000064</v>
      </c>
      <c r="D188" s="9">
        <f t="shared" si="53"/>
        <v>8.2910198979282956</v>
      </c>
      <c r="E188" s="9">
        <f t="shared" si="53"/>
        <v>11.00585898827015</v>
      </c>
      <c r="F188" s="9">
        <f t="shared" si="44"/>
        <v>31.121315497997575</v>
      </c>
      <c r="G188" s="10">
        <f t="shared" si="54"/>
        <v>8.6666666666666607</v>
      </c>
      <c r="H188" s="5">
        <f t="shared" si="54"/>
        <v>7.5</v>
      </c>
      <c r="I188">
        <f t="shared" si="46"/>
        <v>20.671829560828204</v>
      </c>
      <c r="J188">
        <f t="shared" si="47"/>
        <v>3.4831988816399799</v>
      </c>
      <c r="K188">
        <f t="shared" si="47"/>
        <v>-20.376257334036413</v>
      </c>
      <c r="L188">
        <f t="shared" si="48"/>
        <v>-2.1273275553122821</v>
      </c>
      <c r="M188">
        <f t="shared" si="49"/>
        <v>-19.72941237415052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0.39018393646029992</v>
      </c>
      <c r="B189">
        <f t="shared" si="41"/>
        <v>0.39018393646029992</v>
      </c>
      <c r="C189" s="9">
        <f t="shared" si="42"/>
        <v>0.85000000000000064</v>
      </c>
      <c r="D189" s="9">
        <f t="shared" si="53"/>
        <v>8.3257455203669295</v>
      </c>
      <c r="E189" s="9">
        <f t="shared" si="53"/>
        <v>10.801109944311078</v>
      </c>
      <c r="F189" s="9">
        <f t="shared" si="44"/>
        <v>31.170071992564388</v>
      </c>
      <c r="G189" s="10">
        <f t="shared" si="54"/>
        <v>8.6666666666666607</v>
      </c>
      <c r="H189" s="5">
        <f t="shared" si="54"/>
        <v>7.5</v>
      </c>
      <c r="I189">
        <f t="shared" si="46"/>
        <v>20.862788607660189</v>
      </c>
      <c r="J189">
        <f t="shared" si="47"/>
        <v>3.4619256060868571</v>
      </c>
      <c r="K189">
        <f t="shared" si="47"/>
        <v>-20.573551457777917</v>
      </c>
      <c r="L189">
        <f t="shared" si="48"/>
        <v>-2.1338666028394142</v>
      </c>
      <c r="M189">
        <f t="shared" si="49"/>
        <v>-19.492845246020863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0.35567137372957269</v>
      </c>
      <c r="B190">
        <f t="shared" si="41"/>
        <v>0.35567137372957269</v>
      </c>
      <c r="C190" s="9">
        <f t="shared" si="42"/>
        <v>0.85500000000000065</v>
      </c>
      <c r="D190" s="9">
        <f t="shared" si="53"/>
        <v>8.3602580830976567</v>
      </c>
      <c r="E190" s="9">
        <f t="shared" si="53"/>
        <v>10.594399787470998</v>
      </c>
      <c r="F190" s="9">
        <f t="shared" si="44"/>
        <v>31.217915688002929</v>
      </c>
      <c r="G190" s="10">
        <f t="shared" si="54"/>
        <v>8.6666666666666607</v>
      </c>
      <c r="H190" s="5">
        <f t="shared" si="54"/>
        <v>7.5</v>
      </c>
      <c r="I190">
        <f t="shared" si="46"/>
        <v>21.051541422757275</v>
      </c>
      <c r="J190">
        <f t="shared" si="47"/>
        <v>3.4405869400584628</v>
      </c>
      <c r="K190">
        <f t="shared" si="47"/>
        <v>-20.768479910238124</v>
      </c>
      <c r="L190">
        <f t="shared" si="48"/>
        <v>-2.1399006723309544</v>
      </c>
      <c r="M190">
        <f t="shared" si="49"/>
        <v>-19.25687716675013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0.32137249936260481</v>
      </c>
      <c r="B191">
        <f t="shared" si="41"/>
        <v>0.32137249936260481</v>
      </c>
      <c r="C191" s="9">
        <f t="shared" si="42"/>
        <v>0.86000000000000065</v>
      </c>
      <c r="D191" s="9">
        <f t="shared" si="53"/>
        <v>8.3945569574646246</v>
      </c>
      <c r="E191" s="9">
        <f t="shared" si="53"/>
        <v>10.385752144510279</v>
      </c>
      <c r="F191" s="9">
        <f t="shared" si="44"/>
        <v>31.264857059464795</v>
      </c>
      <c r="G191" s="10">
        <f t="shared" si="54"/>
        <v>8.6666666666666607</v>
      </c>
      <c r="H191" s="5">
        <f t="shared" si="54"/>
        <v>7.5</v>
      </c>
      <c r="I191">
        <f t="shared" si="46"/>
        <v>21.238088613824981</v>
      </c>
      <c r="J191">
        <f t="shared" si="47"/>
        <v>3.4191879333351531</v>
      </c>
      <c r="K191">
        <f t="shared" si="47"/>
        <v>-20.961048681905627</v>
      </c>
      <c r="L191">
        <f t="shared" si="48"/>
        <v>-2.1454360724836312</v>
      </c>
      <c r="M191">
        <f t="shared" si="49"/>
        <v>-19.021581695990463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0.28728789183287695</v>
      </c>
      <c r="B192">
        <f t="shared" si="41"/>
        <v>0.28728789183287695</v>
      </c>
      <c r="C192" s="9">
        <f t="shared" si="42"/>
        <v>0.86500000000000066</v>
      </c>
      <c r="D192" s="9">
        <f t="shared" si="53"/>
        <v>8.4286415649943525</v>
      </c>
      <c r="E192" s="9">
        <f t="shared" si="53"/>
        <v>10.175190578606424</v>
      </c>
      <c r="F192" s="9">
        <f t="shared" si="44"/>
        <v>31.310906623538308</v>
      </c>
      <c r="G192" s="10">
        <f t="shared" si="54"/>
        <v>8.6666666666666607</v>
      </c>
      <c r="H192" s="5">
        <f t="shared" si="54"/>
        <v>7.5</v>
      </c>
      <c r="I192">
        <f t="shared" si="46"/>
        <v>21.422431779128456</v>
      </c>
      <c r="J192">
        <f t="shared" si="47"/>
        <v>3.3977335726103166</v>
      </c>
      <c r="K192">
        <f t="shared" si="47"/>
        <v>-21.151264498865533</v>
      </c>
      <c r="L192">
        <f t="shared" si="48"/>
        <v>-2.150479305544637</v>
      </c>
      <c r="M192">
        <f t="shared" si="49"/>
        <v>-18.787030239458399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0.25341808007205024</v>
      </c>
      <c r="B193">
        <f t="shared" si="41"/>
        <v>0.25341808007205024</v>
      </c>
      <c r="C193" s="9">
        <f t="shared" si="42"/>
        <v>0.87000000000000066</v>
      </c>
      <c r="D193" s="9">
        <f t="shared" si="53"/>
        <v>8.4625113767551792</v>
      </c>
      <c r="E193" s="9">
        <f t="shared" si="53"/>
        <v>9.9627385821057963</v>
      </c>
      <c r="F193" s="9">
        <f t="shared" si="44"/>
        <v>31.356074932344104</v>
      </c>
      <c r="G193" s="10">
        <f t="shared" si="54"/>
        <v>8.6666666666666607</v>
      </c>
      <c r="H193" s="5">
        <f t="shared" si="54"/>
        <v>7.5</v>
      </c>
      <c r="I193">
        <f t="shared" si="46"/>
        <v>21.604573470407722</v>
      </c>
      <c r="J193">
        <f t="shared" si="47"/>
        <v>3.3762287795548702</v>
      </c>
      <c r="K193">
        <f t="shared" si="47"/>
        <v>-21.339134801260116</v>
      </c>
      <c r="L193">
        <f t="shared" si="48"/>
        <v>-2.1550370542322872</v>
      </c>
      <c r="M193">
        <f t="shared" si="49"/>
        <v>-18.553292043107259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0.21976354412921317</v>
      </c>
      <c r="B194">
        <f t="shared" si="41"/>
        <v>0.21976354412921317</v>
      </c>
      <c r="C194" s="9">
        <f t="shared" si="42"/>
        <v>0.87500000000000067</v>
      </c>
      <c r="D194" s="9">
        <f t="shared" si="53"/>
        <v>8.4961659126980162</v>
      </c>
      <c r="E194" s="9">
        <f t="shared" si="53"/>
        <v>9.7484195694910394</v>
      </c>
      <c r="F194" s="9">
        <f t="shared" si="44"/>
        <v>31.400372567753987</v>
      </c>
      <c r="G194" s="10">
        <f t="shared" si="54"/>
        <v>8.6666666666666607</v>
      </c>
      <c r="H194" s="5">
        <f t="shared" si="54"/>
        <v>7.5</v>
      </c>
      <c r="I194">
        <f t="shared" si="46"/>
        <v>21.784517156850402</v>
      </c>
      <c r="J194">
        <f t="shared" si="47"/>
        <v>3.3546784090125472</v>
      </c>
      <c r="K194">
        <f t="shared" si="47"/>
        <v>-21.524667721691188</v>
      </c>
      <c r="L194">
        <f t="shared" si="48"/>
        <v>-2.1591161689690304</v>
      </c>
      <c r="M194">
        <f t="shared" si="49"/>
        <v>-18.320434190313652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0.18632471584753674</v>
      </c>
      <c r="B195">
        <f t="shared" si="41"/>
        <v>0.18632471584753674</v>
      </c>
      <c r="C195" s="9">
        <f t="shared" si="42"/>
        <v>0.88000000000000067</v>
      </c>
      <c r="D195" s="9">
        <f t="shared" si="53"/>
        <v>8.5296047409796927</v>
      </c>
      <c r="E195" s="9">
        <f t="shared" si="53"/>
        <v>9.5322568705646127</v>
      </c>
      <c r="F195" s="9">
        <f t="shared" si="44"/>
        <v>31.443810135735855</v>
      </c>
      <c r="G195" s="10">
        <f t="shared" si="54"/>
        <v>8.6666666666666607</v>
      </c>
      <c r="H195" s="5">
        <f t="shared" si="54"/>
        <v>7.5</v>
      </c>
      <c r="I195">
        <f t="shared" si="46"/>
        <v>21.962267190061347</v>
      </c>
      <c r="J195">
        <f t="shared" si="47"/>
        <v>3.3330872473228568</v>
      </c>
      <c r="K195">
        <f t="shared" si="47"/>
        <v>-21.707872063594323</v>
      </c>
      <c r="L195">
        <f t="shared" si="48"/>
        <v>-2.1627236554273361</v>
      </c>
      <c r="M195">
        <f t="shared" si="49"/>
        <v>-18.088521601966914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0.15310197955708027</v>
      </c>
      <c r="B196">
        <f t="shared" si="41"/>
        <v>0.15310197955708027</v>
      </c>
      <c r="C196" s="9">
        <f t="shared" si="42"/>
        <v>0.88500000000000068</v>
      </c>
      <c r="D196" s="9">
        <f t="shared" si="53"/>
        <v>8.5628274772701491</v>
      </c>
      <c r="E196" s="9">
        <f t="shared" si="53"/>
        <v>9.3142737238485704</v>
      </c>
      <c r="F196" s="9">
        <f t="shared" si="44"/>
        <v>31.486398260827407</v>
      </c>
      <c r="G196" s="10">
        <f t="shared" si="54"/>
        <v>8.6666666666666607</v>
      </c>
      <c r="H196" s="5">
        <f t="shared" si="54"/>
        <v>7.5</v>
      </c>
      <c r="I196">
        <f t="shared" si="46"/>
        <v>22.137828769975929</v>
      </c>
      <c r="J196">
        <f t="shared" si="47"/>
        <v>3.3114600107685832</v>
      </c>
      <c r="K196">
        <f t="shared" si="47"/>
        <v>-21.888757279613991</v>
      </c>
      <c r="L196">
        <f t="shared" si="48"/>
        <v>-2.1658666623892033</v>
      </c>
      <c r="M196">
        <f t="shared" si="49"/>
        <v>-17.857617039348874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0.12009567278251332</v>
      </c>
      <c r="B197">
        <f t="shared" si="41"/>
        <v>0.12009567278251332</v>
      </c>
      <c r="C197" s="9">
        <f t="shared" si="42"/>
        <v>0.89000000000000068</v>
      </c>
      <c r="D197" s="9">
        <f t="shared" ref="D197:E212" si="55">D196+$C$7*(J196+J197)/2</f>
        <v>8.5958337840447161</v>
      </c>
      <c r="E197" s="9">
        <f t="shared" si="55"/>
        <v>9.0944932702004628</v>
      </c>
      <c r="F197" s="9">
        <f t="shared" si="44"/>
        <v>31.528147580740743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22.311207911669758</v>
      </c>
      <c r="J197">
        <f t="shared" si="47"/>
        <v>3.2898013441446912</v>
      </c>
      <c r="K197">
        <f t="shared" si="47"/>
        <v>-22.067333450007478</v>
      </c>
      <c r="L197">
        <f t="shared" si="48"/>
        <v>-2.1685524699200562</v>
      </c>
      <c r="M197">
        <f t="shared" si="49"/>
        <v>-17.627781109690467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8.7306086964561658E-2</v>
      </c>
      <c r="B198">
        <f t="shared" si="41"/>
        <v>8.7306086964561658E-2</v>
      </c>
      <c r="C198" s="9">
        <f t="shared" si="42"/>
        <v>0.89500000000000068</v>
      </c>
      <c r="D198" s="9">
        <f t="shared" si="55"/>
        <v>8.6286233698626678</v>
      </c>
      <c r="E198" s="9">
        <f t="shared" si="55"/>
        <v>8.8729385466449031</v>
      </c>
      <c r="F198" s="9">
        <f t="shared" si="44"/>
        <v>31.569068741099969</v>
      </c>
      <c r="G198" s="10">
        <f t="shared" si="56"/>
        <v>8.6666666666666607</v>
      </c>
      <c r="H198" s="5">
        <f t="shared" si="56"/>
        <v>7.5</v>
      </c>
      <c r="I198">
        <f t="shared" si="46"/>
        <v>22.482411413023286</v>
      </c>
      <c r="J198">
        <f t="shared" si="47"/>
        <v>3.2681158194454905</v>
      </c>
      <c r="K198">
        <f t="shared" si="47"/>
        <v>-22.243611261104384</v>
      </c>
      <c r="L198">
        <f t="shared" si="48"/>
        <v>-2.170788477857803</v>
      </c>
      <c r="M198">
        <f t="shared" si="49"/>
        <v>-17.399072274290965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5.4733468193999713E-2</v>
      </c>
      <c r="B199">
        <f t="shared" si="41"/>
        <v>5.4733468193999713E-2</v>
      </c>
      <c r="C199" s="9">
        <f t="shared" si="42"/>
        <v>0.90000000000000069</v>
      </c>
      <c r="D199" s="9">
        <f t="shared" si="55"/>
        <v>8.6611959886332297</v>
      </c>
      <c r="E199" s="9">
        <f t="shared" si="55"/>
        <v>8.649632480420145</v>
      </c>
      <c r="F199" s="9">
        <f t="shared" si="44"/>
        <v>31.609172390313354</v>
      </c>
      <c r="G199" s="10">
        <f t="shared" si="56"/>
        <v>8.6666666666666607</v>
      </c>
      <c r="H199" s="5">
        <f t="shared" si="56"/>
        <v>7.5</v>
      </c>
      <c r="I199">
        <f t="shared" si="46"/>
        <v>22.651446823204527</v>
      </c>
      <c r="J199">
        <f t="shared" si="47"/>
        <v>3.2464079346669124</v>
      </c>
      <c r="K199">
        <f t="shared" si="47"/>
        <v>-22.417601983847295</v>
      </c>
      <c r="L199">
        <f t="shared" si="48"/>
        <v>-2.1725821946177439</v>
      </c>
      <c r="M199">
        <f t="shared" si="49"/>
        <v>-17.171546859085296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2.2378017957061402E-2</v>
      </c>
      <c r="B200">
        <f t="shared" si="41"/>
        <v>2.2378017957061402E-2</v>
      </c>
      <c r="C200" s="9">
        <f t="shared" si="42"/>
        <v>0.90500000000000069</v>
      </c>
      <c r="D200" s="9">
        <f t="shared" si="55"/>
        <v>8.693551438870168</v>
      </c>
      <c r="E200" s="9">
        <f t="shared" si="55"/>
        <v>8.4245978832387181</v>
      </c>
      <c r="F200" s="9">
        <f t="shared" si="44"/>
        <v>31.648469174581461</v>
      </c>
      <c r="G200" s="10">
        <f t="shared" si="56"/>
        <v>8.6666666666666607</v>
      </c>
      <c r="H200" s="5">
        <f t="shared" si="56"/>
        <v>7.5</v>
      </c>
      <c r="I200">
        <f t="shared" si="46"/>
        <v>22.818322411937469</v>
      </c>
      <c r="J200">
        <f t="shared" si="47"/>
        <v>3.224682112720735</v>
      </c>
      <c r="K200">
        <f t="shared" si="47"/>
        <v>-22.589317452438149</v>
      </c>
      <c r="L200">
        <f t="shared" si="48"/>
        <v>-2.1739412263138744</v>
      </c>
      <c r="M200">
        <f t="shared" si="49"/>
        <v>-16.945259067544669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9.7601061088301577E-3</v>
      </c>
      <c r="B201">
        <f t="shared" si="41"/>
        <v>9.7601061088301577E-3</v>
      </c>
      <c r="C201" s="9">
        <f t="shared" si="42"/>
        <v>0.9100000000000007</v>
      </c>
      <c r="D201" s="9">
        <f t="shared" si="55"/>
        <v>8.7256895629360596</v>
      </c>
      <c r="E201" s="9">
        <f t="shared" si="55"/>
        <v>8.1978574457609596</v>
      </c>
      <c r="F201" s="9">
        <f t="shared" si="44"/>
        <v>31.686969733042396</v>
      </c>
      <c r="G201" s="10">
        <f t="shared" si="56"/>
        <v>8.6666666666666607</v>
      </c>
      <c r="H201" s="5">
        <f t="shared" si="56"/>
        <v>7.5</v>
      </c>
      <c r="I201">
        <f t="shared" si="46"/>
        <v>22.983047139527418</v>
      </c>
      <c r="J201">
        <f t="shared" si="47"/>
        <v>3.2029427004575961</v>
      </c>
      <c r="K201">
        <f t="shared" si="47"/>
        <v>-22.758770043113596</v>
      </c>
      <c r="L201">
        <f t="shared" si="48"/>
        <v>-2.1748732661969314</v>
      </c>
      <c r="M201">
        <f t="shared" si="49"/>
        <v>-16.720260995796217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4.1680789450095901E-2</v>
      </c>
      <c r="C202" s="9">
        <f t="shared" si="42"/>
        <v>0.9150000000000007</v>
      </c>
      <c r="D202" s="9">
        <f t="shared" si="55"/>
        <v>8.7576102462773253</v>
      </c>
      <c r="E202" s="9">
        <f t="shared" si="55"/>
        <v>7.9694337322800335</v>
      </c>
      <c r="F202" s="9">
        <f t="shared" si="44"/>
        <v>31.724684693054982</v>
      </c>
      <c r="G202" s="10">
        <f t="shared" si="56"/>
        <v>8.6666666666666607</v>
      </c>
      <c r="H202" s="5">
        <f t="shared" si="56"/>
        <v>7.5</v>
      </c>
      <c r="I202">
        <f t="shared" si="46"/>
        <v>23.145630627617908</v>
      </c>
      <c r="J202">
        <f t="shared" si="47"/>
        <v>3.1811939677956267</v>
      </c>
      <c r="K202">
        <f t="shared" si="47"/>
        <v>-22.925972653071558</v>
      </c>
      <c r="L202">
        <f t="shared" si="48"/>
        <v>-2.1753860844093058</v>
      </c>
      <c r="M202">
        <f t="shared" si="49"/>
        <v>-16.496602649847539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7.3383959823830835E-2</v>
      </c>
      <c r="C203" s="9">
        <f t="shared" si="42"/>
        <v>0.92000000000000071</v>
      </c>
      <c r="D203" s="9">
        <f t="shared" si="55"/>
        <v>8.7893134166510603</v>
      </c>
      <c r="E203" s="9">
        <f t="shared" si="55"/>
        <v>7.7393491756168258</v>
      </c>
      <c r="F203" s="9">
        <f t="shared" si="44"/>
        <v>31.76162466562052</v>
      </c>
      <c r="G203" s="10">
        <f t="shared" si="56"/>
        <v>8.6666666666666607</v>
      </c>
      <c r="H203" s="5">
        <f t="shared" si="56"/>
        <v>7.5</v>
      </c>
      <c r="I203">
        <f t="shared" si="46"/>
        <v>23.306083130656628</v>
      </c>
      <c r="J203">
        <f t="shared" si="47"/>
        <v>3.1594401069515334</v>
      </c>
      <c r="K203">
        <f t="shared" si="47"/>
        <v>-23.090938679570034</v>
      </c>
      <c r="L203">
        <f t="shared" si="48"/>
        <v>-2.1754875180566717</v>
      </c>
      <c r="M203">
        <f t="shared" si="49"/>
        <v>-16.274331964803025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0.10486958651744338</v>
      </c>
      <c r="C204" s="9">
        <f t="shared" si="42"/>
        <v>0.92500000000000071</v>
      </c>
      <c r="D204" s="9">
        <f t="shared" si="55"/>
        <v>8.8207990433446728</v>
      </c>
      <c r="E204" s="9">
        <f t="shared" si="55"/>
        <v>7.5076260722228856</v>
      </c>
      <c r="F204" s="9">
        <f t="shared" si="44"/>
        <v>31.797800240943456</v>
      </c>
      <c r="G204" s="10">
        <f t="shared" si="56"/>
        <v>8.6666666666666607</v>
      </c>
      <c r="H204" s="5">
        <f t="shared" si="56"/>
        <v>7.5</v>
      </c>
      <c r="I204">
        <f t="shared" si="46"/>
        <v>23.464415508050308</v>
      </c>
      <c r="J204">
        <f t="shared" si="47"/>
        <v>3.1376852317709667</v>
      </c>
      <c r="K204">
        <f t="shared" si="47"/>
        <v>-23.253681999218063</v>
      </c>
      <c r="L204">
        <f t="shared" si="48"/>
        <v>-2.1751854615959147</v>
      </c>
      <c r="M204">
        <f t="shared" si="49"/>
        <v>-16.053494825959685</v>
      </c>
      <c r="S204">
        <f t="shared" si="38"/>
        <v>1</v>
      </c>
      <c r="T204" t="b">
        <f t="shared" si="39"/>
        <v>0</v>
      </c>
      <c r="U204" t="b">
        <f t="shared" si="40"/>
        <v>1</v>
      </c>
    </row>
    <row r="205" spans="1:21" x14ac:dyDescent="0.2">
      <c r="A205">
        <f t="shared" si="50"/>
        <v>100</v>
      </c>
      <c r="B205">
        <f t="shared" si="41"/>
        <v>0.1361376795620739</v>
      </c>
      <c r="C205" s="9">
        <f t="shared" si="42"/>
        <v>0.93000000000000071</v>
      </c>
      <c r="D205" s="9">
        <f t="shared" si="55"/>
        <v>8.8520671363893033</v>
      </c>
      <c r="E205" s="9">
        <f t="shared" si="55"/>
        <v>7.2742865774894065</v>
      </c>
      <c r="F205" s="9">
        <f t="shared" si="44"/>
        <v>31.833221984131157</v>
      </c>
      <c r="G205" s="10">
        <f t="shared" si="56"/>
        <v>8.6666666666666607</v>
      </c>
      <c r="H205" s="5">
        <f t="shared" si="56"/>
        <v>7.5</v>
      </c>
      <c r="I205">
        <f t="shared" si="46"/>
        <v>23.620639196990812</v>
      </c>
      <c r="J205">
        <f t="shared" si="47"/>
        <v>3.1159333771550077</v>
      </c>
      <c r="K205">
        <f t="shared" si="47"/>
        <v>-23.414216947477659</v>
      </c>
      <c r="L205">
        <f t="shared" si="48"/>
        <v>-2.1744878575386024</v>
      </c>
      <c r="M205">
        <f t="shared" si="49"/>
        <v>-15.834135091671463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0.16718828894074633</v>
      </c>
      <c r="C206" s="9">
        <f t="shared" si="42"/>
        <v>0.93500000000000072</v>
      </c>
      <c r="D206" s="9">
        <f t="shared" si="55"/>
        <v>8.8831177457679757</v>
      </c>
      <c r="E206" s="9">
        <f t="shared" si="55"/>
        <v>7.0393527012600465</v>
      </c>
      <c r="F206" s="9">
        <f t="shared" si="44"/>
        <v>31.86790043103268</v>
      </c>
      <c r="G206" s="10">
        <f t="shared" si="56"/>
        <v>8.6666666666666607</v>
      </c>
      <c r="H206" s="5">
        <f t="shared" si="56"/>
        <v>7.5</v>
      </c>
      <c r="I206">
        <f t="shared" si="46"/>
        <v>23.774766185936379</v>
      </c>
      <c r="J206">
        <f t="shared" si="47"/>
        <v>3.0941884985796215</v>
      </c>
      <c r="K206">
        <f t="shared" si="47"/>
        <v>-23.572558298394373</v>
      </c>
      <c r="L206">
        <f t="shared" si="48"/>
        <v>-2.1734026874689492</v>
      </c>
      <c r="M206">
        <f t="shared" si="49"/>
        <v>-15.616294617872498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0.19802150379216954</v>
      </c>
      <c r="C207" s="9">
        <f t="shared" si="42"/>
        <v>0.94000000000000072</v>
      </c>
      <c r="D207" s="9">
        <f t="shared" si="55"/>
        <v>8.913950960619399</v>
      </c>
      <c r="E207" s="9">
        <f t="shared" si="55"/>
        <v>6.8028463035452091</v>
      </c>
      <c r="F207" s="9">
        <f t="shared" si="44"/>
        <v>31.901846084216313</v>
      </c>
      <c r="G207" s="10">
        <f t="shared" si="56"/>
        <v>8.6666666666666607</v>
      </c>
      <c r="H207" s="5">
        <f t="shared" si="56"/>
        <v>7.5</v>
      </c>
      <c r="I207">
        <f t="shared" si="46"/>
        <v>23.926808988733836</v>
      </c>
      <c r="J207">
        <f t="shared" si="47"/>
        <v>3.072454471704932</v>
      </c>
      <c r="K207">
        <f t="shared" si="47"/>
        <v>-23.728721244573098</v>
      </c>
      <c r="L207">
        <f t="shared" si="48"/>
        <v>-2.1719379633748819</v>
      </c>
      <c r="M207">
        <f t="shared" si="49"/>
        <v>-15.400013284151324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0.22863745161104987</v>
      </c>
      <c r="C208" s="9">
        <f t="shared" si="42"/>
        <v>0.94500000000000073</v>
      </c>
      <c r="D208" s="9">
        <f t="shared" si="55"/>
        <v>8.9445669084382793</v>
      </c>
      <c r="E208" s="9">
        <f t="shared" si="55"/>
        <v>6.564789090435271</v>
      </c>
      <c r="F208" s="9">
        <f t="shared" si="44"/>
        <v>31.935069409085379</v>
      </c>
      <c r="G208" s="10">
        <f t="shared" si="56"/>
        <v>8.6666666666666607</v>
      </c>
      <c r="H208" s="5">
        <f t="shared" si="56"/>
        <v>7.5</v>
      </c>
      <c r="I208">
        <f t="shared" si="46"/>
        <v>24.076780619368765</v>
      </c>
      <c r="J208">
        <f t="shared" si="47"/>
        <v>3.0507350920711831</v>
      </c>
      <c r="K208">
        <f t="shared" si="47"/>
        <v>-23.882721377414612</v>
      </c>
      <c r="L208">
        <f t="shared" si="48"/>
        <v>-2.1701017192904835</v>
      </c>
      <c r="M208">
        <f t="shared" si="49"/>
        <v>-15.185329021269958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0.25903629744579781</v>
      </c>
      <c r="C209" s="9">
        <f t="shared" si="42"/>
        <v>0.95000000000000073</v>
      </c>
      <c r="D209" s="9">
        <f t="shared" si="55"/>
        <v>8.9749657542730272</v>
      </c>
      <c r="E209" s="9">
        <f t="shared" si="55"/>
        <v>6.3252026102100611</v>
      </c>
      <c r="F209" s="9">
        <f t="shared" si="44"/>
        <v>31.967580830131716</v>
      </c>
      <c r="G209" s="10">
        <f t="shared" si="56"/>
        <v>8.6666666666666607</v>
      </c>
      <c r="H209" s="5">
        <f t="shared" si="56"/>
        <v>7.5</v>
      </c>
      <c r="I209">
        <f t="shared" si="46"/>
        <v>24.224694567332033</v>
      </c>
      <c r="J209">
        <f t="shared" si="47"/>
        <v>3.0290340748782785</v>
      </c>
      <c r="K209">
        <f t="shared" si="47"/>
        <v>-24.034574667627311</v>
      </c>
      <c r="L209">
        <f t="shared" si="48"/>
        <v>-2.1679020032477543</v>
      </c>
      <c r="M209">
        <f t="shared" si="49"/>
        <v>-14.972277840023704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0.28921824309441746</v>
      </c>
      <c r="C210" s="9">
        <f t="shared" si="42"/>
        <v>0.95500000000000074</v>
      </c>
      <c r="D210" s="9">
        <f t="shared" si="55"/>
        <v>9.0051476999216469</v>
      </c>
      <c r="E210" s="9">
        <f t="shared" si="55"/>
        <v>6.0841082496417869</v>
      </c>
      <c r="F210" s="9">
        <f t="shared" si="44"/>
        <v>31.999390727325906</v>
      </c>
      <c r="G210" s="10">
        <f t="shared" si="56"/>
        <v>8.6666666666666607</v>
      </c>
      <c r="H210" s="5">
        <f t="shared" si="56"/>
        <v>7.5</v>
      </c>
      <c r="I210">
        <f t="shared" si="46"/>
        <v>24.370564773591955</v>
      </c>
      <c r="J210">
        <f t="shared" si="47"/>
        <v>3.0073550548458008</v>
      </c>
      <c r="K210">
        <f t="shared" si="47"/>
        <v>-24.184297446027546</v>
      </c>
      <c r="L210">
        <f t="shared" si="48"/>
        <v>-2.1653468695353064</v>
      </c>
      <c r="M210">
        <f t="shared" si="49"/>
        <v>-14.760893861339714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0.31918352629939939</v>
      </c>
      <c r="C211" s="9">
        <f t="shared" si="42"/>
        <v>0.96000000000000074</v>
      </c>
      <c r="D211" s="9">
        <f t="shared" si="55"/>
        <v>9.0351129831266288</v>
      </c>
      <c r="E211" s="9">
        <f t="shared" si="55"/>
        <v>5.8415272304884445</v>
      </c>
      <c r="F211" s="9">
        <f t="shared" si="44"/>
        <v>32.03050943264347</v>
      </c>
      <c r="G211" s="10">
        <f t="shared" si="56"/>
        <v>8.6666666666666607</v>
      </c>
      <c r="H211" s="5">
        <f t="shared" si="56"/>
        <v>7.5</v>
      </c>
      <c r="I211">
        <f t="shared" si="46"/>
        <v>24.514405607162335</v>
      </c>
      <c r="J211">
        <f t="shared" si="47"/>
        <v>2.9857015861504479</v>
      </c>
      <c r="K211">
        <f t="shared" si="47"/>
        <v>-24.331906384640945</v>
      </c>
      <c r="L211">
        <f t="shared" si="48"/>
        <v>-2.1624443712612695</v>
      </c>
      <c r="M211">
        <f t="shared" si="49"/>
        <v>-14.551209347514593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0.34893241994234003</v>
      </c>
      <c r="C212" s="9">
        <f t="shared" si="42"/>
        <v>0.96500000000000075</v>
      </c>
      <c r="D212" s="9">
        <f t="shared" si="55"/>
        <v>9.0648618767695694</v>
      </c>
      <c r="E212" s="9">
        <f t="shared" si="55"/>
        <v>5.5974806061746589</v>
      </c>
      <c r="F212" s="9">
        <f t="shared" si="44"/>
        <v>32.060947226725595</v>
      </c>
      <c r="G212" s="10">
        <f t="shared" si="56"/>
        <v>8.6666666666666607</v>
      </c>
      <c r="H212" s="5">
        <f t="shared" si="56"/>
        <v>7.5</v>
      </c>
      <c r="I212">
        <f t="shared" si="46"/>
        <v>24.656231842257274</v>
      </c>
      <c r="J212">
        <f t="shared" si="47"/>
        <v>2.9640771424378354</v>
      </c>
      <c r="K212">
        <f t="shared" si="47"/>
        <v>-24.477418478116093</v>
      </c>
      <c r="L212">
        <f t="shared" si="48"/>
        <v>-2.1592025532173773</v>
      </c>
      <c r="M212">
        <f t="shared" si="49"/>
        <v>-14.343254734493833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0.3784652312390584</v>
      </c>
      <c r="C213" s="9">
        <f t="shared" ref="C213:C276" si="61">C212+_dt</f>
        <v>0.97000000000000075</v>
      </c>
      <c r="D213" s="9">
        <f t="shared" ref="D213:E228" si="62">D212+$C$7*(J212+J213)/2</f>
        <v>9.0943946880662878</v>
      </c>
      <c r="E213" s="9">
        <f t="shared" si="62"/>
        <v>5.351989258656773</v>
      </c>
      <c r="F213" s="9">
        <f t="shared" ref="F213:F276" si="63">$O$1*D213^2+$O$2*D213+$O$3</f>
        <v>32.090714335673482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24.796058636024334</v>
      </c>
      <c r="J213">
        <f t="shared" ref="J213:K276" si="66">J212+L212*$C$7</f>
        <v>2.9424851169056616</v>
      </c>
      <c r="K213">
        <f t="shared" si="66"/>
        <v>-24.620851025461032</v>
      </c>
      <c r="L213">
        <f t="shared" ref="L213:L276" si="67">-$C$15*I213*J213</f>
        <v>-2.1556294450408853</v>
      </c>
      <c r="M213">
        <f t="shared" ref="M213:M276" si="68">-$C$6-$C$15*I213*K213</f>
        <v>-14.137058665098269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0.4077823009358621</v>
      </c>
      <c r="C214" s="9">
        <f t="shared" si="61"/>
        <v>0.97500000000000075</v>
      </c>
      <c r="D214" s="9">
        <f t="shared" si="62"/>
        <v>9.1237117577630915</v>
      </c>
      <c r="E214" s="9">
        <f t="shared" si="62"/>
        <v>5.1050738954689079</v>
      </c>
      <c r="F214" s="9">
        <f t="shared" si="63"/>
        <v>32.119820927974573</v>
      </c>
      <c r="G214" s="10">
        <f t="shared" si="64"/>
        <v>8.6666666666666607</v>
      </c>
      <c r="H214" s="5">
        <f t="shared" si="64"/>
        <v>7.5</v>
      </c>
      <c r="I214">
        <f t="shared" si="65"/>
        <v>24.933901506848002</v>
      </c>
      <c r="J214">
        <f t="shared" si="66"/>
        <v>2.9209288224552528</v>
      </c>
      <c r="K214">
        <f t="shared" si="66"/>
        <v>-24.762221612112015</v>
      </c>
      <c r="L214">
        <f t="shared" si="67"/>
        <v>-2.1517330546706828</v>
      </c>
      <c r="M214">
        <f t="shared" si="68"/>
        <v>-13.932648023105521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0.43688400250768034</v>
      </c>
      <c r="C215" s="9">
        <f t="shared" si="61"/>
        <v>0.98000000000000076</v>
      </c>
      <c r="D215" s="9">
        <f t="shared" si="62"/>
        <v>9.1528134593349098</v>
      </c>
      <c r="E215" s="9">
        <f t="shared" si="62"/>
        <v>4.8567550469466321</v>
      </c>
      <c r="F215" s="9">
        <f t="shared" si="63"/>
        <v>32.148277111559281</v>
      </c>
      <c r="G215" s="10">
        <f t="shared" si="64"/>
        <v>8.6666666666666607</v>
      </c>
      <c r="H215" s="5">
        <f t="shared" si="64"/>
        <v>7.5</v>
      </c>
      <c r="I215">
        <f t="shared" si="65"/>
        <v>25.069776313216003</v>
      </c>
      <c r="J215">
        <f t="shared" si="66"/>
        <v>2.8994114919085461</v>
      </c>
      <c r="K215">
        <f t="shared" si="66"/>
        <v>-24.90154809234307</v>
      </c>
      <c r="L215">
        <f t="shared" si="67"/>
        <v>-2.1475213620936757</v>
      </c>
      <c r="M215">
        <f t="shared" si="68"/>
        <v>-13.730047968096923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0.4657707413586607</v>
      </c>
      <c r="C216" s="9">
        <f t="shared" si="61"/>
        <v>0.98500000000000076</v>
      </c>
      <c r="D216" s="9">
        <f t="shared" si="62"/>
        <v>9.1817001981858901</v>
      </c>
      <c r="E216" s="9">
        <f t="shared" si="62"/>
        <v>4.6070530636247966</v>
      </c>
      <c r="F216" s="9">
        <f t="shared" si="63"/>
        <v>32.176092930986592</v>
      </c>
      <c r="G216" s="10">
        <f t="shared" si="64"/>
        <v>8.6666666666666607</v>
      </c>
      <c r="H216" s="5">
        <f t="shared" si="64"/>
        <v>7.5</v>
      </c>
      <c r="I216">
        <f t="shared" si="65"/>
        <v>25.203699233141041</v>
      </c>
      <c r="J216">
        <f t="shared" si="66"/>
        <v>2.8779362782876095</v>
      </c>
      <c r="K216">
        <f t="shared" si="66"/>
        <v>-25.03884857202404</v>
      </c>
      <c r="L216">
        <f t="shared" si="67"/>
        <v>-2.1430023133772242</v>
      </c>
      <c r="M216">
        <f t="shared" si="68"/>
        <v>-13.52928197098354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0.49444295402586746</v>
      </c>
      <c r="C217" s="9">
        <f t="shared" si="61"/>
        <v>0.99000000000000077</v>
      </c>
      <c r="D217" s="9">
        <f t="shared" si="62"/>
        <v>9.2103724108530969</v>
      </c>
      <c r="E217" s="9">
        <f t="shared" si="62"/>
        <v>4.3559881138060073</v>
      </c>
      <c r="F217" s="9">
        <f t="shared" si="63"/>
        <v>32.203278364756706</v>
      </c>
      <c r="G217" s="10">
        <f t="shared" si="64"/>
        <v>8.6666666666666607</v>
      </c>
      <c r="H217" s="5">
        <f t="shared" si="64"/>
        <v>7.5</v>
      </c>
      <c r="I217">
        <f t="shared" si="65"/>
        <v>25.335686744131127</v>
      </c>
      <c r="J217">
        <f t="shared" si="66"/>
        <v>2.8565062551538372</v>
      </c>
      <c r="K217">
        <f t="shared" si="66"/>
        <v>-25.174141391733876</v>
      </c>
      <c r="L217">
        <f t="shared" si="67"/>
        <v>-2.1381838149832149</v>
      </c>
      <c r="M217">
        <f t="shared" si="68"/>
        <v>-13.330371850127264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0.52290110738665696</v>
      </c>
      <c r="C218" s="9">
        <f t="shared" si="61"/>
        <v>0.99500000000000077</v>
      </c>
      <c r="D218" s="9">
        <f t="shared" si="62"/>
        <v>9.2388305642138864</v>
      </c>
      <c r="E218" s="9">
        <f t="shared" si="62"/>
        <v>4.1035801812961621</v>
      </c>
      <c r="F218" s="9">
        <f t="shared" si="63"/>
        <v>32.229843322748835</v>
      </c>
      <c r="G218" s="10">
        <f t="shared" si="64"/>
        <v>8.6666666666666607</v>
      </c>
      <c r="H218" s="5">
        <f t="shared" si="64"/>
        <v>7.5</v>
      </c>
      <c r="I218">
        <f t="shared" si="65"/>
        <v>25.46575560370156</v>
      </c>
      <c r="J218">
        <f t="shared" si="66"/>
        <v>2.8351244170040051</v>
      </c>
      <c r="K218">
        <f t="shared" si="66"/>
        <v>-25.30744511023515</v>
      </c>
      <c r="L218">
        <f t="shared" si="67"/>
        <v>-2.1330737283590473</v>
      </c>
      <c r="M218">
        <f t="shared" si="68"/>
        <v>-13.133337807976357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0.55114569787027889</v>
      </c>
      <c r="C219" s="9">
        <f t="shared" si="61"/>
        <v>1.0000000000000007</v>
      </c>
      <c r="D219" s="9">
        <f t="shared" si="62"/>
        <v>9.2670751546975083</v>
      </c>
      <c r="E219" s="9">
        <f t="shared" si="62"/>
        <v>3.8498490633034117</v>
      </c>
      <c r="F219" s="9">
        <f t="shared" si="63"/>
        <v>32.255797643782309</v>
      </c>
      <c r="G219" s="10">
        <f t="shared" si="64"/>
        <v>8.6666666666666607</v>
      </c>
      <c r="H219" s="5">
        <f t="shared" si="64"/>
        <v>7.5</v>
      </c>
      <c r="I219">
        <f t="shared" si="65"/>
        <v>25.593922830421835</v>
      </c>
      <c r="J219">
        <f t="shared" si="66"/>
        <v>2.8137936797204146</v>
      </c>
      <c r="K219">
        <f t="shared" si="66"/>
        <v>-25.438778488314913</v>
      </c>
      <c r="L219">
        <f t="shared" si="67"/>
        <v>-2.1276798648006312</v>
      </c>
      <c r="M219">
        <f t="shared" si="68"/>
        <v>-12.938198468137461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0.57917725067424364</v>
      </c>
      <c r="C220" s="9">
        <f t="shared" si="61"/>
        <v>1.0050000000000006</v>
      </c>
      <c r="D220" s="9">
        <f t="shared" si="62"/>
        <v>9.2951067075014731</v>
      </c>
      <c r="E220" s="9">
        <f t="shared" si="62"/>
        <v>3.5948143684968556</v>
      </c>
      <c r="F220" s="9">
        <f t="shared" si="63"/>
        <v>32.281151093298867</v>
      </c>
      <c r="G220" s="10">
        <f t="shared" si="64"/>
        <v>8.6666666666666607</v>
      </c>
      <c r="H220" s="5">
        <f t="shared" si="64"/>
        <v>7.5</v>
      </c>
      <c r="I220">
        <f t="shared" si="65"/>
        <v>25.72020568549101</v>
      </c>
      <c r="J220">
        <f t="shared" si="66"/>
        <v>2.7925168810724084</v>
      </c>
      <c r="K220">
        <f t="shared" si="66"/>
        <v>-25.568160472996286</v>
      </c>
      <c r="L220">
        <f t="shared" si="67"/>
        <v>-2.1220099805822801</v>
      </c>
      <c r="M220">
        <f t="shared" si="68"/>
        <v>-12.744970912809084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0.60699631898593864</v>
      </c>
      <c r="C221" s="9">
        <f t="shared" si="61"/>
        <v>1.0100000000000005</v>
      </c>
      <c r="D221" s="9">
        <f t="shared" si="62"/>
        <v>9.3229257758131681</v>
      </c>
      <c r="E221" s="9">
        <f t="shared" si="62"/>
        <v>3.3384955152212523</v>
      </c>
      <c r="F221" s="9">
        <f t="shared" si="63"/>
        <v>32.305913361164045</v>
      </c>
      <c r="G221" s="10">
        <f t="shared" si="64"/>
        <v>8.6666666666666607</v>
      </c>
      <c r="H221" s="5">
        <f t="shared" si="64"/>
        <v>7.5</v>
      </c>
      <c r="I221">
        <f t="shared" si="65"/>
        <v>25.844621654834732</v>
      </c>
      <c r="J221">
        <f t="shared" si="66"/>
        <v>2.7712967812665856</v>
      </c>
      <c r="K221">
        <f t="shared" si="66"/>
        <v>-25.695610182124376</v>
      </c>
      <c r="L221">
        <f t="shared" si="67"/>
        <v>-2.1160717723481768</v>
      </c>
      <c r="M221">
        <f t="shared" si="68"/>
        <v>-12.55367072050473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0.63460348320998783</v>
      </c>
      <c r="C222" s="9">
        <f t="shared" si="61"/>
        <v>1.0150000000000003</v>
      </c>
      <c r="D222" s="9">
        <f t="shared" si="62"/>
        <v>9.3505329400372172</v>
      </c>
      <c r="E222" s="9">
        <f t="shared" si="62"/>
        <v>3.0809117298639834</v>
      </c>
      <c r="F222" s="9">
        <f t="shared" si="63"/>
        <v>32.330094059585512</v>
      </c>
      <c r="G222" s="10">
        <f t="shared" si="64"/>
        <v>8.6666666666666607</v>
      </c>
      <c r="H222" s="5">
        <f t="shared" si="64"/>
        <v>7.5</v>
      </c>
      <c r="I222">
        <f t="shared" si="65"/>
        <v>25.967188431717574</v>
      </c>
      <c r="J222">
        <f t="shared" si="66"/>
        <v>2.750136063543104</v>
      </c>
      <c r="K222">
        <f t="shared" si="66"/>
        <v>-25.821146889329423</v>
      </c>
      <c r="L222">
        <f t="shared" si="67"/>
        <v>-2.109872872759941</v>
      </c>
      <c r="M222">
        <f t="shared" si="68"/>
        <v>-12.364312003996599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0.66199935020178025</v>
      </c>
      <c r="C223" s="9">
        <f t="shared" si="61"/>
        <v>1.0200000000000002</v>
      </c>
      <c r="D223" s="9">
        <f t="shared" si="62"/>
        <v>9.3779288070290097</v>
      </c>
      <c r="E223" s="9">
        <f t="shared" si="62"/>
        <v>2.8220820453704896</v>
      </c>
      <c r="F223" s="9">
        <f t="shared" si="63"/>
        <v>32.353702721146</v>
      </c>
      <c r="G223" s="10">
        <f t="shared" si="64"/>
        <v>8.6666666666666607</v>
      </c>
      <c r="H223" s="5">
        <f t="shared" si="64"/>
        <v>7.5</v>
      </c>
      <c r="I223">
        <f t="shared" si="65"/>
        <v>26.08792389986391</v>
      </c>
      <c r="J223">
        <f t="shared" si="66"/>
        <v>2.7290373348155046</v>
      </c>
      <c r="K223">
        <f t="shared" si="66"/>
        <v>-25.944790009369388</v>
      </c>
      <c r="L223">
        <f t="shared" si="67"/>
        <v>-2.1034208463946502</v>
      </c>
      <c r="M223">
        <f t="shared" si="68"/>
        <v>-12.176907448414003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0.68918455250761568</v>
      </c>
      <c r="C224" s="9">
        <f t="shared" si="61"/>
        <v>1.0250000000000001</v>
      </c>
      <c r="D224" s="9">
        <f t="shared" si="62"/>
        <v>9.4051140093348451</v>
      </c>
      <c r="E224" s="9">
        <f t="shared" si="62"/>
        <v>2.5620252999043749</v>
      </c>
      <c r="F224" s="9">
        <f t="shared" si="63"/>
        <v>32.376748796948739</v>
      </c>
      <c r="G224" s="10">
        <f t="shared" si="64"/>
        <v>8.6666666666666607</v>
      </c>
      <c r="H224" s="5">
        <f t="shared" si="64"/>
        <v>7.5</v>
      </c>
      <c r="I224">
        <f t="shared" si="65"/>
        <v>26.206846117080868</v>
      </c>
      <c r="J224">
        <f t="shared" si="66"/>
        <v>2.7080031263515583</v>
      </c>
      <c r="K224">
        <f t="shared" si="66"/>
        <v>-26.066559083853527</v>
      </c>
      <c r="L224">
        <f t="shared" si="67"/>
        <v>-2.0967231858875568</v>
      </c>
      <c r="M224">
        <f t="shared" si="68"/>
        <v>-11.991468349433411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0.71615974761183665</v>
      </c>
      <c r="C225" s="9">
        <f t="shared" si="61"/>
        <v>1.03</v>
      </c>
      <c r="D225" s="9">
        <f t="shared" si="62"/>
        <v>9.4320892044390661</v>
      </c>
      <c r="E225" s="9">
        <f t="shared" si="62"/>
        <v>2.300760135648368</v>
      </c>
      <c r="F225" s="9">
        <f t="shared" si="63"/>
        <v>32.399241654872846</v>
      </c>
      <c r="G225" s="10">
        <f t="shared" si="64"/>
        <v>8.6666666666666607</v>
      </c>
      <c r="H225" s="5">
        <f t="shared" si="64"/>
        <v>7.5</v>
      </c>
      <c r="I225">
        <f t="shared" si="65"/>
        <v>26.323973299376551</v>
      </c>
      <c r="J225">
        <f t="shared" si="66"/>
        <v>2.6870358944926829</v>
      </c>
      <c r="K225">
        <f t="shared" si="66"/>
        <v>-26.186473767347859</v>
      </c>
      <c r="L225">
        <f t="shared" si="67"/>
        <v>-2.0897873083135781</v>
      </c>
      <c r="M225">
        <f t="shared" si="68"/>
        <v>-11.808004651500188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0.74292561719134831</v>
      </c>
      <c r="C226" s="9">
        <f t="shared" si="61"/>
        <v>1.0349999999999999</v>
      </c>
      <c r="D226" s="9">
        <f t="shared" si="62"/>
        <v>9.4588550740185777</v>
      </c>
      <c r="E226" s="9">
        <f t="shared" si="62"/>
        <v>2.0383049977423147</v>
      </c>
      <c r="F226" s="9">
        <f t="shared" si="63"/>
        <v>32.421190577936315</v>
      </c>
      <c r="G226" s="10">
        <f t="shared" si="64"/>
        <v>8.6666666666666607</v>
      </c>
      <c r="H226" s="5">
        <f t="shared" si="64"/>
        <v>7.5</v>
      </c>
      <c r="I226">
        <f t="shared" si="65"/>
        <v>26.439323805566829</v>
      </c>
      <c r="J226">
        <f t="shared" si="66"/>
        <v>2.6661380214095471</v>
      </c>
      <c r="K226">
        <f t="shared" si="66"/>
        <v>-26.30455381386286</v>
      </c>
      <c r="L226">
        <f t="shared" si="67"/>
        <v>-2.0826205518015861</v>
      </c>
      <c r="M226">
        <f t="shared" si="68"/>
        <v>-11.626524986024933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0.76948286637785301</v>
      </c>
      <c r="C227" s="9">
        <f t="shared" si="61"/>
        <v>1.0399999999999998</v>
      </c>
      <c r="D227" s="9">
        <f t="shared" si="62"/>
        <v>9.4854123232050824</v>
      </c>
      <c r="E227" s="9">
        <f t="shared" si="62"/>
        <v>1.7746781333543848</v>
      </c>
      <c r="F227" s="9">
        <f t="shared" si="63"/>
        <v>32.442604762764397</v>
      </c>
      <c r="G227" s="10">
        <f t="shared" si="64"/>
        <v>8.6666666666666607</v>
      </c>
      <c r="H227" s="5">
        <f t="shared" si="64"/>
        <v>7.5</v>
      </c>
      <c r="I227">
        <f t="shared" si="65"/>
        <v>26.552916122363843</v>
      </c>
      <c r="J227">
        <f t="shared" si="66"/>
        <v>2.6453118158915312</v>
      </c>
      <c r="K227">
        <f t="shared" si="66"/>
        <v>-26.420819063723108</v>
      </c>
      <c r="L227">
        <f t="shared" si="67"/>
        <v>-2.0752301723753837</v>
      </c>
      <c r="M227">
        <f t="shared" si="68"/>
        <v>-11.447036709500278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0.7958322230281496</v>
      </c>
      <c r="C228" s="9">
        <f t="shared" si="61"/>
        <v>1.0449999999999997</v>
      </c>
      <c r="D228" s="9">
        <f t="shared" si="62"/>
        <v>9.511761679855379</v>
      </c>
      <c r="E228" s="9">
        <f t="shared" si="62"/>
        <v>1.5098975908816787</v>
      </c>
      <c r="F228" s="9">
        <f t="shared" si="63"/>
        <v>32.463493318160573</v>
      </c>
      <c r="G228" s="10">
        <f t="shared" si="64"/>
        <v>8.6666666666666607</v>
      </c>
      <c r="H228" s="5">
        <f t="shared" si="64"/>
        <v>7.5</v>
      </c>
      <c r="I228">
        <f t="shared" si="65"/>
        <v>26.664768849939353</v>
      </c>
      <c r="J228">
        <f t="shared" si="66"/>
        <v>2.6245595141677773</v>
      </c>
      <c r="K228">
        <f t="shared" si="66"/>
        <v>-26.535289430818111</v>
      </c>
      <c r="L228">
        <f t="shared" si="67"/>
        <v>-2.0676233410152238</v>
      </c>
      <c r="M228">
        <f t="shared" si="68"/>
        <v>-11.269545941486772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0.82197443700277617</v>
      </c>
      <c r="C229" s="9">
        <f t="shared" si="61"/>
        <v>1.0499999999999996</v>
      </c>
      <c r="D229" s="9">
        <f t="shared" ref="D229:E244" si="70">D228+$C$7*(J228+J229)/2</f>
        <v>9.5379038938300056</v>
      </c>
      <c r="E229" s="9">
        <f t="shared" si="70"/>
        <v>1.2439812192764232</v>
      </c>
      <c r="F229" s="9">
        <f t="shared" si="63"/>
        <v>32.483865263777965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26.774900687955771</v>
      </c>
      <c r="J229">
        <f t="shared" si="66"/>
        <v>2.6038832807576249</v>
      </c>
      <c r="K229">
        <f t="shared" si="66"/>
        <v>-26.64798489023298</v>
      </c>
      <c r="L229">
        <f t="shared" si="67"/>
        <v>-2.0598071409336347</v>
      </c>
      <c r="M229">
        <f t="shared" si="68"/>
        <v>-11.094057602419568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0.84791027945330555</v>
      </c>
      <c r="C230" s="9">
        <f t="shared" si="61"/>
        <v>1.0549999999999995</v>
      </c>
      <c r="D230" s="9">
        <f t="shared" si="70"/>
        <v>9.563839736280535</v>
      </c>
      <c r="E230" s="9">
        <f t="shared" si="70"/>
        <v>0.97694666749397241</v>
      </c>
      <c r="F230" s="9">
        <f t="shared" si="63"/>
        <v>32.503729528888435</v>
      </c>
      <c r="G230" s="10">
        <f t="shared" si="71"/>
        <v>8.6666666666666607</v>
      </c>
      <c r="H230" s="5">
        <f t="shared" si="71"/>
        <v>7.5</v>
      </c>
      <c r="I230">
        <f t="shared" si="65"/>
        <v>26.883330422057913</v>
      </c>
      <c r="J230">
        <f t="shared" si="66"/>
        <v>2.5832852093482885</v>
      </c>
      <c r="K230">
        <f t="shared" si="66"/>
        <v>-26.758925466257175</v>
      </c>
      <c r="L230">
        <f t="shared" si="67"/>
        <v>-2.0517885650593</v>
      </c>
      <c r="M230">
        <f t="shared" si="68"/>
        <v>-10.92057545119005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0.87364054211853492</v>
      </c>
      <c r="C231" s="9">
        <f t="shared" si="61"/>
        <v>1.0599999999999994</v>
      </c>
      <c r="D231" s="9">
        <f t="shared" si="70"/>
        <v>9.5895699989457643</v>
      </c>
      <c r="E231" s="9">
        <f t="shared" si="70"/>
        <v>0.70881138405884114</v>
      </c>
      <c r="F231" s="9">
        <f t="shared" si="63"/>
        <v>32.523094951247081</v>
      </c>
      <c r="G231" s="10">
        <f t="shared" si="71"/>
        <v>8.6666666666666607</v>
      </c>
      <c r="H231" s="5">
        <f t="shared" si="71"/>
        <v>7.5</v>
      </c>
      <c r="I231">
        <f t="shared" si="65"/>
        <v>26.990076910818143</v>
      </c>
      <c r="J231">
        <f t="shared" si="66"/>
        <v>2.5627673236976953</v>
      </c>
      <c r="K231">
        <f t="shared" si="66"/>
        <v>-26.868131220769076</v>
      </c>
      <c r="L231">
        <f t="shared" si="67"/>
        <v>-2.0435745137226933</v>
      </c>
      <c r="M231">
        <f t="shared" si="68"/>
        <v>-10.74910212245959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0.89916603662982553</v>
      </c>
      <c r="C232" s="9">
        <f t="shared" si="61"/>
        <v>1.0649999999999993</v>
      </c>
      <c r="D232" s="9">
        <f t="shared" si="70"/>
        <v>9.6150954934570549</v>
      </c>
      <c r="E232" s="9">
        <f t="shared" si="70"/>
        <v>0.43959261674502742</v>
      </c>
      <c r="F232" s="9">
        <f t="shared" si="63"/>
        <v>32.541970276049426</v>
      </c>
      <c r="G232" s="10">
        <f t="shared" si="71"/>
        <v>8.6666666666666607</v>
      </c>
      <c r="H232" s="5">
        <f t="shared" si="71"/>
        <v>7.5</v>
      </c>
      <c r="I232">
        <f t="shared" si="65"/>
        <v>27.095159073127611</v>
      </c>
      <c r="J232">
        <f t="shared" si="66"/>
        <v>2.5423315785604683</v>
      </c>
      <c r="K232">
        <f t="shared" si="66"/>
        <v>-26.975622241993673</v>
      </c>
      <c r="L232">
        <f t="shared" si="67"/>
        <v>-2.0351717925371662</v>
      </c>
      <c r="M232">
        <f t="shared" si="68"/>
        <v>-10.579639163665082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0.9244875938258037</v>
      </c>
      <c r="C233" s="9">
        <f t="shared" si="61"/>
        <v>1.0699999999999992</v>
      </c>
      <c r="D233" s="9">
        <f t="shared" si="70"/>
        <v>9.6404170506530331</v>
      </c>
      <c r="E233" s="9">
        <f t="shared" si="70"/>
        <v>0.16930741236690744</v>
      </c>
      <c r="F233" s="9">
        <f t="shared" si="63"/>
        <v>32.560364154978934</v>
      </c>
      <c r="G233" s="10">
        <f t="shared" si="71"/>
        <v>8.6666666666666607</v>
      </c>
      <c r="H233" s="5">
        <f t="shared" si="71"/>
        <v>7.5</v>
      </c>
      <c r="I233">
        <f t="shared" si="65"/>
        <v>27.198595876026189</v>
      </c>
      <c r="J233">
        <f t="shared" si="66"/>
        <v>2.5219798606350965</v>
      </c>
      <c r="K233">
        <f t="shared" si="66"/>
        <v>-27.081418633630324</v>
      </c>
      <c r="L233">
        <f t="shared" si="67"/>
        <v>-2.0265871104691695</v>
      </c>
      <c r="M233">
        <f t="shared" si="68"/>
        <v>-10.412187071678694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0.9496060630766312</v>
      </c>
      <c r="C234" s="9">
        <f t="shared" si="61"/>
        <v>1.0749999999999991</v>
      </c>
      <c r="D234" s="9">
        <f t="shared" si="70"/>
        <v>9.6655355199038606</v>
      </c>
      <c r="E234" s="9">
        <f t="shared" si="70"/>
        <v>-0.10202738332297978</v>
      </c>
      <c r="F234" s="9">
        <f t="shared" si="63"/>
        <v>32.578285145342129</v>
      </c>
      <c r="G234" s="10">
        <f t="shared" si="71"/>
        <v>8.6666666666666607</v>
      </c>
      <c r="H234" s="5">
        <f t="shared" si="71"/>
        <v>7.5</v>
      </c>
      <c r="I234">
        <f t="shared" si="65"/>
        <v>27.300406322963575</v>
      </c>
      <c r="J234">
        <f t="shared" si="66"/>
        <v>2.5017139895304048</v>
      </c>
      <c r="K234">
        <f t="shared" si="66"/>
        <v>-27.185540504347113</v>
      </c>
      <c r="L234">
        <f t="shared" si="67"/>
        <v>-2.0178270780913214</v>
      </c>
      <c r="M234">
        <f t="shared" si="68"/>
        <v>-10.246745329086583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0.97452231161803127</v>
      </c>
      <c r="C235" s="9">
        <f t="shared" si="61"/>
        <v>1.079999999999999</v>
      </c>
      <c r="D235" s="9">
        <f t="shared" si="70"/>
        <v>9.6904517684452607</v>
      </c>
      <c r="E235" s="9">
        <f t="shared" si="70"/>
        <v>-0.37439512563290522</v>
      </c>
      <c r="F235" s="9">
        <f t="shared" si="63"/>
        <v>32.595741709289065</v>
      </c>
      <c r="G235" s="10">
        <f t="shared" si="71"/>
        <v>8.6666666666666607</v>
      </c>
      <c r="H235" s="5">
        <f t="shared" si="71"/>
        <v>7.5</v>
      </c>
      <c r="I235">
        <f t="shared" si="65"/>
        <v>27.400609442483997</v>
      </c>
      <c r="J235">
        <f t="shared" si="66"/>
        <v>2.4815357187494915</v>
      </c>
      <c r="K235">
        <f t="shared" si="66"/>
        <v>-27.28800795763798</v>
      </c>
      <c r="L235">
        <f t="shared" si="67"/>
        <v>-2.0088982060120286</v>
      </c>
      <c r="M235">
        <f t="shared" si="68"/>
        <v>-10.083312440054058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0.99923722389522496</v>
      </c>
      <c r="C236" s="9">
        <f t="shared" si="61"/>
        <v>1.0849999999999989</v>
      </c>
      <c r="D236" s="9">
        <f t="shared" si="70"/>
        <v>9.7151666807224544</v>
      </c>
      <c r="E236" s="9">
        <f t="shared" si="70"/>
        <v>-0.64777937083128778</v>
      </c>
      <c r="F236" s="9">
        <f t="shared" si="63"/>
        <v>32.612742213116356</v>
      </c>
      <c r="G236" s="10">
        <f t="shared" si="71"/>
        <v>8.6666666666666607</v>
      </c>
      <c r="H236" s="5">
        <f t="shared" si="71"/>
        <v>7.5</v>
      </c>
      <c r="I236">
        <f t="shared" si="65"/>
        <v>27.499224277326803</v>
      </c>
      <c r="J236">
        <f t="shared" si="66"/>
        <v>2.4614467366893713</v>
      </c>
      <c r="K236">
        <f t="shared" si="66"/>
        <v>-27.388841082038521</v>
      </c>
      <c r="L236">
        <f t="shared" si="67"/>
        <v>-1.9998069034754247</v>
      </c>
      <c r="M236">
        <f t="shared" si="68"/>
        <v>-9.9218859657469416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1.0237517009169448</v>
      </c>
      <c r="C237" s="9">
        <f t="shared" si="61"/>
        <v>1.0899999999999987</v>
      </c>
      <c r="D237" s="9">
        <f t="shared" si="70"/>
        <v>9.7396811577441742</v>
      </c>
      <c r="E237" s="9">
        <f t="shared" si="70"/>
        <v>-0.92216387594996041</v>
      </c>
      <c r="F237" s="9">
        <f t="shared" si="63"/>
        <v>32.629294926650495</v>
      </c>
      <c r="G237" s="10">
        <f t="shared" si="71"/>
        <v>8.6666666666666607</v>
      </c>
      <c r="H237" s="5">
        <f t="shared" si="71"/>
        <v>7.5</v>
      </c>
      <c r="I237">
        <f t="shared" si="65"/>
        <v>27.596269873935213</v>
      </c>
      <c r="J237">
        <f t="shared" si="66"/>
        <v>2.4414486676546172</v>
      </c>
      <c r="K237">
        <f t="shared" si="66"/>
        <v>-27.48805994169599</v>
      </c>
      <c r="L237">
        <f t="shared" si="67"/>
        <v>-1.9905594771254185</v>
      </c>
      <c r="M237">
        <f t="shared" si="68"/>
        <v>-9.7624625592811825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1.048066659619634</v>
      </c>
      <c r="C238" s="9">
        <f t="shared" si="61"/>
        <v>1.0949999999999986</v>
      </c>
      <c r="D238" s="9">
        <f t="shared" si="70"/>
        <v>9.7639961164468634</v>
      </c>
      <c r="E238" s="9">
        <f t="shared" si="70"/>
        <v>-1.1975325984948844</v>
      </c>
      <c r="F238" s="9">
        <f t="shared" si="63"/>
        <v>32.645408022708772</v>
      </c>
      <c r="G238" s="10">
        <f t="shared" si="71"/>
        <v>8.6666666666666607</v>
      </c>
      <c r="H238" s="5">
        <f t="shared" si="71"/>
        <v>7.5</v>
      </c>
      <c r="I238">
        <f t="shared" si="65"/>
        <v>27.691765272365448</v>
      </c>
      <c r="J238">
        <f t="shared" si="66"/>
        <v>2.4215430728833631</v>
      </c>
      <c r="K238">
        <f t="shared" si="66"/>
        <v>-27.585684567288801</v>
      </c>
      <c r="L238">
        <f t="shared" si="67"/>
        <v>-1.9811621299277009</v>
      </c>
      <c r="M238">
        <f t="shared" si="68"/>
        <v>-9.6050380001752025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1.0721830322419716</v>
      </c>
      <c r="C239" s="9">
        <f t="shared" si="61"/>
        <v>1.0999999999999985</v>
      </c>
      <c r="D239" s="9">
        <f t="shared" si="70"/>
        <v>9.7881124890692011</v>
      </c>
      <c r="E239" s="9">
        <f t="shared" si="70"/>
        <v>-1.4738696960677813</v>
      </c>
      <c r="F239" s="9">
        <f t="shared" si="63"/>
        <v>32.66108957663549</v>
      </c>
      <c r="G239" s="10">
        <f t="shared" si="71"/>
        <v>8.6666666666666607</v>
      </c>
      <c r="H239" s="5">
        <f t="shared" si="71"/>
        <v>7.5</v>
      </c>
      <c r="I239">
        <f t="shared" si="65"/>
        <v>27.785729496588271</v>
      </c>
      <c r="J239">
        <f t="shared" si="66"/>
        <v>2.401731451584086</v>
      </c>
      <c r="K239">
        <f t="shared" si="66"/>
        <v>-27.681734947290554</v>
      </c>
      <c r="L239">
        <f t="shared" si="67"/>
        <v>-1.9716209602436225</v>
      </c>
      <c r="M239">
        <f t="shared" si="68"/>
        <v>-9.4496072282814723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1.0961017657098004</v>
      </c>
      <c r="C240" s="9">
        <f t="shared" si="61"/>
        <v>1.1049999999999984</v>
      </c>
      <c r="D240" s="9">
        <f t="shared" si="70"/>
        <v>9.8120312225370299</v>
      </c>
      <c r="E240" s="9">
        <f t="shared" si="70"/>
        <v>-1.7511595259021009</v>
      </c>
      <c r="F240" s="9">
        <f t="shared" si="63"/>
        <v>32.676347565910937</v>
      </c>
      <c r="G240" s="10">
        <f t="shared" si="71"/>
        <v>8.6666666666666607</v>
      </c>
      <c r="H240" s="5">
        <f t="shared" si="71"/>
        <v>7.5</v>
      </c>
      <c r="I240">
        <f t="shared" si="65"/>
        <v>27.878181545175121</v>
      </c>
      <c r="J240">
        <f t="shared" si="66"/>
        <v>2.3820152419816498</v>
      </c>
      <c r="K240">
        <f t="shared" si="66"/>
        <v>-27.77623101957337</v>
      </c>
      <c r="L240">
        <f t="shared" si="67"/>
        <v>-1.9619419610499196</v>
      </c>
      <c r="M240">
        <f t="shared" si="68"/>
        <v>-9.2961643771760549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1.1198238210315647</v>
      </c>
      <c r="C241" s="9">
        <f t="shared" si="61"/>
        <v>1.1099999999999983</v>
      </c>
      <c r="D241" s="9">
        <f t="shared" si="70"/>
        <v>9.8357532778587942</v>
      </c>
      <c r="E241" s="9">
        <f t="shared" si="70"/>
        <v>-2.0293866443166935</v>
      </c>
      <c r="F241" s="9">
        <f t="shared" si="63"/>
        <v>32.691189869830623</v>
      </c>
      <c r="G241" s="10">
        <f t="shared" si="71"/>
        <v>8.6666666666666607</v>
      </c>
      <c r="H241" s="5">
        <f t="shared" si="71"/>
        <v>7.5</v>
      </c>
      <c r="I241">
        <f t="shared" si="65"/>
        <v>27.96914038236082</v>
      </c>
      <c r="J241">
        <f t="shared" si="66"/>
        <v>2.3623958223711505</v>
      </c>
      <c r="K241">
        <f t="shared" si="66"/>
        <v>-27.869192663345132</v>
      </c>
      <c r="L241">
        <f t="shared" si="67"/>
        <v>-1.9521310192983534</v>
      </c>
      <c r="M241">
        <f t="shared" si="68"/>
        <v>-9.1447028069867677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1.1433501727043112</v>
      </c>
      <c r="C242" s="9">
        <f t="shared" si="61"/>
        <v>1.1149999999999982</v>
      </c>
      <c r="D242" s="9">
        <f t="shared" si="70"/>
        <v>9.8592796295315406</v>
      </c>
      <c r="E242" s="9">
        <f t="shared" si="70"/>
        <v>-2.3085358060904939</v>
      </c>
      <c r="F242" s="9">
        <f t="shared" si="63"/>
        <v>32.705624269252588</v>
      </c>
      <c r="G242" s="10">
        <f t="shared" si="71"/>
        <v>8.6666666666666607</v>
      </c>
      <c r="H242" s="5">
        <f t="shared" si="71"/>
        <v>7.5</v>
      </c>
      <c r="I242">
        <f t="shared" si="65"/>
        <v>28.058624929474824</v>
      </c>
      <c r="J242">
        <f t="shared" si="66"/>
        <v>2.3428745121781671</v>
      </c>
      <c r="K242">
        <f t="shared" si="66"/>
        <v>-27.960639691415</v>
      </c>
      <c r="L242">
        <f t="shared" si="67"/>
        <v>-1.942193915409397</v>
      </c>
      <c r="M242">
        <f t="shared" si="68"/>
        <v>-8.9952151366427948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1.1666818081303223</v>
      </c>
      <c r="C243" s="9">
        <f t="shared" si="61"/>
        <v>1.1199999999999981</v>
      </c>
      <c r="D243" s="9">
        <f t="shared" si="70"/>
        <v>9.8826112649575517</v>
      </c>
      <c r="E243" s="9">
        <f t="shared" si="70"/>
        <v>-2.588591963761476</v>
      </c>
      <c r="F243" s="9">
        <f t="shared" si="63"/>
        <v>32.719658446410179</v>
      </c>
      <c r="G243" s="10">
        <f t="shared" si="71"/>
        <v>8.6666666666666607</v>
      </c>
      <c r="H243" s="5">
        <f t="shared" si="71"/>
        <v>7.5</v>
      </c>
      <c r="I243">
        <f t="shared" si="65"/>
        <v>28.14665405673307</v>
      </c>
      <c r="J243">
        <f t="shared" si="66"/>
        <v>2.3234525730240732</v>
      </c>
      <c r="K243">
        <f t="shared" si="66"/>
        <v>-28.050591842781429</v>
      </c>
      <c r="L243">
        <f t="shared" si="67"/>
        <v>-1.9321363228942157</v>
      </c>
      <c r="M243">
        <f t="shared" si="68"/>
        <v>-8.8476932755301583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1.1898197270444175</v>
      </c>
      <c r="C244" s="9">
        <f t="shared" si="61"/>
        <v>1.124999999999998</v>
      </c>
      <c r="D244" s="9">
        <f t="shared" si="70"/>
        <v>9.9057491838716469</v>
      </c>
      <c r="E244" s="9">
        <f t="shared" si="70"/>
        <v>-2.869540266853067</v>
      </c>
      <c r="F244" s="9">
        <f t="shared" si="63"/>
        <v>32.733299984788033</v>
      </c>
      <c r="G244" s="10">
        <f t="shared" si="71"/>
        <v>8.6666666666666607</v>
      </c>
      <c r="H244" s="5">
        <f t="shared" si="71"/>
        <v>7.5</v>
      </c>
      <c r="I244">
        <f t="shared" si="65"/>
        <v>28.233246575382331</v>
      </c>
      <c r="J244">
        <f t="shared" si="66"/>
        <v>2.304131209795131</v>
      </c>
      <c r="K244">
        <f t="shared" si="66"/>
        <v>-28.139068775536732</v>
      </c>
      <c r="L244">
        <f t="shared" si="67"/>
        <v>-1.9219638080992663</v>
      </c>
      <c r="M244">
        <f t="shared" si="68"/>
        <v>-8.7021284545395332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1.2127649409519634</v>
      </c>
      <c r="C245" s="9">
        <f t="shared" si="61"/>
        <v>1.1299999999999979</v>
      </c>
      <c r="D245" s="9">
        <f t="shared" ref="D245:E260" si="72">D244+$C$7*(J244+J245)/2</f>
        <v>9.9286943977791928</v>
      </c>
      <c r="E245" s="9">
        <f t="shared" si="72"/>
        <v>-3.1513660610311613</v>
      </c>
      <c r="F245" s="9">
        <f t="shared" si="63"/>
        <v>32.746556369059029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28.318421230189024</v>
      </c>
      <c r="J245">
        <f t="shared" si="66"/>
        <v>2.2849115717141384</v>
      </c>
      <c r="K245">
        <f t="shared" si="66"/>
        <v>-28.226090060082129</v>
      </c>
      <c r="L245">
        <f t="shared" si="67"/>
        <v>-1.9116818300679543</v>
      </c>
      <c r="M245">
        <f t="shared" si="68"/>
        <v>-8.5585112564944978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1.2355184725776009</v>
      </c>
      <c r="C246" s="9">
        <f t="shared" si="61"/>
        <v>1.1349999999999978</v>
      </c>
      <c r="D246" s="9">
        <f t="shared" si="72"/>
        <v>9.9514479294048304</v>
      </c>
      <c r="E246" s="9">
        <f t="shared" si="72"/>
        <v>-3.4340548871948071</v>
      </c>
      <c r="F246" s="9">
        <f t="shared" si="63"/>
        <v>32.759434985079814</v>
      </c>
      <c r="G246" s="10">
        <f t="shared" si="73"/>
        <v>8.6666666666666607</v>
      </c>
      <c r="H246" s="5">
        <f t="shared" si="73"/>
        <v>7.5</v>
      </c>
      <c r="I246">
        <f t="shared" si="65"/>
        <v>28.402196692264432</v>
      </c>
      <c r="J246">
        <f t="shared" si="66"/>
        <v>2.2657947534134588</v>
      </c>
      <c r="K246">
        <f t="shared" si="66"/>
        <v>-28.311675172647075</v>
      </c>
      <c r="L246">
        <f t="shared" si="67"/>
        <v>-1.9012957405138895</v>
      </c>
      <c r="M246">
        <f t="shared" si="68"/>
        <v>-8.4168316459500119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1.258081355324709</v>
      </c>
      <c r="C247" s="9">
        <f t="shared" si="61"/>
        <v>1.1399999999999977</v>
      </c>
      <c r="D247" s="9">
        <f t="shared" si="72"/>
        <v>9.9740108121519384</v>
      </c>
      <c r="E247" s="9">
        <f t="shared" si="72"/>
        <v>-3.7175924805035754</v>
      </c>
      <c r="F247" s="9">
        <f t="shared" si="63"/>
        <v>32.771943119942705</v>
      </c>
      <c r="G247" s="10">
        <f t="shared" si="73"/>
        <v>8.6666666666666607</v>
      </c>
      <c r="H247" s="5">
        <f t="shared" si="73"/>
        <v>7.5</v>
      </c>
      <c r="I247">
        <f t="shared" si="65"/>
        <v>28.484591552218379</v>
      </c>
      <c r="J247">
        <f t="shared" si="66"/>
        <v>2.2467817960083201</v>
      </c>
      <c r="K247">
        <f t="shared" si="66"/>
        <v>-28.395843489106575</v>
      </c>
      <c r="L247">
        <f t="shared" si="67"/>
        <v>-1.8908107839004049</v>
      </c>
      <c r="M247">
        <f t="shared" si="68"/>
        <v>-8.2770789983523656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1.280454632745597</v>
      </c>
      <c r="C248" s="9">
        <f t="shared" si="61"/>
        <v>1.1449999999999976</v>
      </c>
      <c r="D248" s="9">
        <f t="shared" si="72"/>
        <v>9.9963840895728264</v>
      </c>
      <c r="E248" s="9">
        <f t="shared" si="72"/>
        <v>-4.0019647693445588</v>
      </c>
      <c r="F248" s="9">
        <f t="shared" si="63"/>
        <v>32.784087962081799</v>
      </c>
      <c r="G248" s="10">
        <f t="shared" si="73"/>
        <v>8.6666666666666607</v>
      </c>
      <c r="H248" s="5">
        <f t="shared" si="73"/>
        <v>7.5</v>
      </c>
      <c r="I248">
        <f t="shared" si="65"/>
        <v>28.56562431363319</v>
      </c>
      <c r="J248">
        <f t="shared" si="66"/>
        <v>2.227873688169316</v>
      </c>
      <c r="K248">
        <f t="shared" si="66"/>
        <v>-28.478614279090099</v>
      </c>
      <c r="L248">
        <f t="shared" si="67"/>
        <v>-1.8802320976210987</v>
      </c>
      <c r="M248">
        <f t="shared" si="68"/>
        <v>-8.1392421285536187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1.3026393580224092</v>
      </c>
      <c r="C249" s="9">
        <f t="shared" si="61"/>
        <v>1.1499999999999975</v>
      </c>
      <c r="D249" s="9">
        <f t="shared" si="72"/>
        <v>10.018568814849639</v>
      </c>
      <c r="E249" s="9">
        <f t="shared" si="72"/>
        <v>-4.2871578742418874</v>
      </c>
      <c r="F249" s="9">
        <f t="shared" si="63"/>
        <v>32.795876601430969</v>
      </c>
      <c r="G249" s="10">
        <f t="shared" si="73"/>
        <v>8.6666666666666607</v>
      </c>
      <c r="H249" s="5">
        <f t="shared" si="73"/>
        <v>7.5</v>
      </c>
      <c r="I249">
        <f t="shared" si="65"/>
        <v>28.645313386850098</v>
      </c>
      <c r="J249">
        <f t="shared" si="66"/>
        <v>2.209071367193105</v>
      </c>
      <c r="K249">
        <f t="shared" si="66"/>
        <v>-28.560006700375634</v>
      </c>
      <c r="L249">
        <f t="shared" si="67"/>
        <v>-1.8695647122763006</v>
      </c>
      <c r="M249">
        <f t="shared" si="68"/>
        <v>-8.0033093186746704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1.3246365934587256</v>
      </c>
      <c r="C250" s="9">
        <f t="shared" si="61"/>
        <v>1.1549999999999974</v>
      </c>
      <c r="D250" s="9">
        <f t="shared" si="72"/>
        <v>10.040566050285955</v>
      </c>
      <c r="E250" s="9">
        <f t="shared" si="72"/>
        <v>-4.5731581067115776</v>
      </c>
      <c r="F250" s="9">
        <f t="shared" si="63"/>
        <v>32.807316029631906</v>
      </c>
      <c r="G250" s="10">
        <f t="shared" si="73"/>
        <v>8.6666666666666607</v>
      </c>
      <c r="H250" s="5">
        <f t="shared" si="73"/>
        <v>7.5</v>
      </c>
      <c r="I250">
        <f t="shared" si="65"/>
        <v>28.723677083060071</v>
      </c>
      <c r="J250">
        <f t="shared" si="66"/>
        <v>2.190375720070342</v>
      </c>
      <c r="K250">
        <f t="shared" si="66"/>
        <v>-28.64003979356238</v>
      </c>
      <c r="L250">
        <f t="shared" si="67"/>
        <v>-1.858813552040474</v>
      </c>
      <c r="M250">
        <f t="shared" si="68"/>
        <v>-7.8692683453126619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1.3464474099818275</v>
      </c>
      <c r="C251" s="9">
        <f t="shared" si="61"/>
        <v>1.1599999999999973</v>
      </c>
      <c r="D251" s="9">
        <f t="shared" si="72"/>
        <v>10.062376866809057</v>
      </c>
      <c r="E251" s="9">
        <f t="shared" si="72"/>
        <v>-4.8599519680644674</v>
      </c>
      <c r="F251" s="9">
        <f t="shared" si="63"/>
        <v>32.818413140289742</v>
      </c>
      <c r="G251" s="10">
        <f t="shared" si="73"/>
        <v>8.6666666666666607</v>
      </c>
      <c r="H251" s="5">
        <f t="shared" si="73"/>
        <v>7.5</v>
      </c>
      <c r="I251">
        <f t="shared" si="65"/>
        <v>28.800733608691125</v>
      </c>
      <c r="J251">
        <f t="shared" si="66"/>
        <v>2.171787584549937</v>
      </c>
      <c r="K251">
        <f t="shared" si="66"/>
        <v>-28.718732477015507</v>
      </c>
      <c r="L251">
        <f t="shared" si="67"/>
        <v>-1.847983435115687</v>
      </c>
      <c r="M251">
        <f t="shared" si="68"/>
        <v>-7.7371065060896811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1.3680728866555718</v>
      </c>
      <c r="C252" s="9">
        <f t="shared" si="61"/>
        <v>1.1649999999999971</v>
      </c>
      <c r="D252" s="9">
        <f t="shared" si="72"/>
        <v>10.084002343482801</v>
      </c>
      <c r="E252" s="9">
        <f t="shared" si="72"/>
        <v>-5.147526148159927</v>
      </c>
      <c r="F252" s="9">
        <f t="shared" si="63"/>
        <v>32.829174729274577</v>
      </c>
      <c r="G252" s="10">
        <f t="shared" si="73"/>
        <v>8.6666666666666607</v>
      </c>
      <c r="H252" s="5">
        <f t="shared" si="73"/>
        <v>7.5</v>
      </c>
      <c r="I252">
        <f t="shared" si="65"/>
        <v>28.87650106008433</v>
      </c>
      <c r="J252">
        <f t="shared" si="66"/>
        <v>2.1533077501987803</v>
      </c>
      <c r="K252">
        <f t="shared" si="66"/>
        <v>-28.796103542076406</v>
      </c>
      <c r="L252">
        <f t="shared" si="67"/>
        <v>-1.8370790742664269</v>
      </c>
      <c r="M252">
        <f t="shared" si="68"/>
        <v>-7.6068106455408291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1.3895141102038462</v>
      </c>
      <c r="C253" s="9">
        <f t="shared" si="61"/>
        <v>1.169999999999997</v>
      </c>
      <c r="D253" s="9">
        <f t="shared" si="72"/>
        <v>10.105443567031076</v>
      </c>
      <c r="E253" s="9">
        <f t="shared" si="72"/>
        <v>-5.4358675241129681</v>
      </c>
      <c r="F253" s="9">
        <f t="shared" si="63"/>
        <v>32.839607495066524</v>
      </c>
      <c r="G253" s="10">
        <f t="shared" si="73"/>
        <v>8.6666666666666607</v>
      </c>
      <c r="H253" s="5">
        <f t="shared" si="73"/>
        <v>7.5</v>
      </c>
      <c r="I253">
        <f t="shared" si="65"/>
        <v>28.950997418450648</v>
      </c>
      <c r="J253">
        <f t="shared" si="66"/>
        <v>2.1349369594561161</v>
      </c>
      <c r="K253">
        <f t="shared" si="66"/>
        <v>-28.872171648531815</v>
      </c>
      <c r="L253">
        <f t="shared" si="67"/>
        <v>-1.8261050774311407</v>
      </c>
      <c r="M253">
        <f t="shared" si="68"/>
        <v>-7.478367180341035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1.410772174544535</v>
      </c>
      <c r="C254" s="9">
        <f t="shared" si="61"/>
        <v>1.1749999999999969</v>
      </c>
      <c r="D254" s="9">
        <f t="shared" si="72"/>
        <v>10.126701631371764</v>
      </c>
      <c r="E254" s="9">
        <f t="shared" si="72"/>
        <v>-5.7249631589573031</v>
      </c>
      <c r="F254" s="9">
        <f t="shared" si="63"/>
        <v>32.849718039142751</v>
      </c>
      <c r="G254" s="10">
        <f t="shared" si="73"/>
        <v>8.6666666666666607</v>
      </c>
      <c r="H254" s="5">
        <f t="shared" si="73"/>
        <v>7.5</v>
      </c>
      <c r="I254">
        <f t="shared" si="65"/>
        <v>29.024240545100877</v>
      </c>
      <c r="J254">
        <f t="shared" si="66"/>
        <v>2.1166759086818048</v>
      </c>
      <c r="K254">
        <f t="shared" si="66"/>
        <v>-28.946955320335224</v>
      </c>
      <c r="L254">
        <f t="shared" si="67"/>
        <v>-1.815065948406035</v>
      </c>
      <c r="M254">
        <f t="shared" si="68"/>
        <v>-7.3517621238709445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1.4318481803339331</v>
      </c>
      <c r="C255" s="9">
        <f t="shared" si="61"/>
        <v>1.1799999999999968</v>
      </c>
      <c r="D255" s="9">
        <f t="shared" si="72"/>
        <v>10.147777637161163</v>
      </c>
      <c r="E255" s="9">
        <f t="shared" si="72"/>
        <v>-6.0148003002668489</v>
      </c>
      <c r="F255" s="9">
        <f t="shared" si="63"/>
        <v>32.859512866404103</v>
      </c>
      <c r="G255" s="10">
        <f t="shared" si="73"/>
        <v>8.6666666666666607</v>
      </c>
      <c r="H255" s="5">
        <f t="shared" si="73"/>
        <v>7.5</v>
      </c>
      <c r="I255">
        <f t="shared" si="65"/>
        <v>29.096248176941049</v>
      </c>
      <c r="J255">
        <f t="shared" si="66"/>
        <v>2.0985252491977446</v>
      </c>
      <c r="K255">
        <f t="shared" si="66"/>
        <v>-29.020472941573935</v>
      </c>
      <c r="L255">
        <f t="shared" si="67"/>
        <v>-1.8039660875967798</v>
      </c>
      <c r="M255">
        <f t="shared" si="68"/>
        <v>-7.226981110123301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1.452743234521531</v>
      </c>
      <c r="C256" s="9">
        <f t="shared" si="61"/>
        <v>1.1849999999999967</v>
      </c>
      <c r="D256" s="9">
        <f t="shared" si="72"/>
        <v>10.16867269134876</v>
      </c>
      <c r="E256" s="9">
        <f t="shared" si="72"/>
        <v>-6.3053663787380945</v>
      </c>
      <c r="F256" s="9">
        <f t="shared" si="63"/>
        <v>32.868998385639863</v>
      </c>
      <c r="G256" s="10">
        <f t="shared" si="73"/>
        <v>8.6666666666666607</v>
      </c>
      <c r="H256" s="5">
        <f t="shared" si="73"/>
        <v>7.5</v>
      </c>
      <c r="I256">
        <f t="shared" si="65"/>
        <v>29.167037922225632</v>
      </c>
      <c r="J256">
        <f t="shared" si="66"/>
        <v>2.080485588321777</v>
      </c>
      <c r="K256">
        <f t="shared" si="66"/>
        <v>-29.092742752675168</v>
      </c>
      <c r="L256">
        <f t="shared" si="67"/>
        <v>-1.7928097928339015</v>
      </c>
      <c r="M256">
        <f t="shared" si="68"/>
        <v>-7.104009416952227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1.4734584499151069</v>
      </c>
      <c r="C257" s="9">
        <f t="shared" si="61"/>
        <v>1.1899999999999966</v>
      </c>
      <c r="D257" s="9">
        <f t="shared" si="72"/>
        <v>10.189387906742336</v>
      </c>
      <c r="E257" s="9">
        <f t="shared" si="72"/>
        <v>-6.596649006735694</v>
      </c>
      <c r="F257" s="9">
        <f t="shared" si="63"/>
        <v>32.878180910028583</v>
      </c>
      <c r="G257" s="10">
        <f t="shared" si="73"/>
        <v>8.6666666666666607</v>
      </c>
      <c r="H257" s="5">
        <f t="shared" si="73"/>
        <v>7.5</v>
      </c>
      <c r="I257">
        <f t="shared" si="65"/>
        <v>29.236627256561089</v>
      </c>
      <c r="J257">
        <f t="shared" si="66"/>
        <v>2.0625574903934378</v>
      </c>
      <c r="K257">
        <f t="shared" si="66"/>
        <v>-29.16378284684469</v>
      </c>
      <c r="L257">
        <f t="shared" si="67"/>
        <v>-1.7816012602477838</v>
      </c>
      <c r="M257">
        <f t="shared" si="68"/>
        <v>-6.9828319886685719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1.4939949447560288</v>
      </c>
      <c r="C258" s="9">
        <f t="shared" si="61"/>
        <v>1.1949999999999965</v>
      </c>
      <c r="D258" s="9">
        <f t="shared" si="72"/>
        <v>10.209924401583258</v>
      </c>
      <c r="E258" s="9">
        <f t="shared" si="72"/>
        <v>-6.8886359768035739</v>
      </c>
      <c r="F258" s="9">
        <f t="shared" si="63"/>
        <v>32.887066657673202</v>
      </c>
      <c r="G258" s="10">
        <f t="shared" si="73"/>
        <v>8.6666666666666607</v>
      </c>
      <c r="H258" s="5">
        <f t="shared" si="73"/>
        <v>7.5</v>
      </c>
      <c r="I258">
        <f t="shared" si="65"/>
        <v>29.305033519152303</v>
      </c>
      <c r="J258">
        <f t="shared" si="66"/>
        <v>2.0447414777909598</v>
      </c>
      <c r="K258">
        <f t="shared" si="66"/>
        <v>-29.233611166731375</v>
      </c>
      <c r="L258">
        <f t="shared" si="67"/>
        <v>-1.7703445851993156</v>
      </c>
      <c r="M258">
        <f t="shared" si="68"/>
        <v>-6.8634334579855079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1.5143538423046792</v>
      </c>
      <c r="C259" s="9">
        <f t="shared" si="61"/>
        <v>1.1999999999999964</v>
      </c>
      <c r="D259" s="9">
        <f t="shared" si="72"/>
        <v>10.230283299131909</v>
      </c>
      <c r="E259" s="9">
        <f t="shared" si="72"/>
        <v>-7.1813152601437871</v>
      </c>
      <c r="F259" s="9">
        <f t="shared" si="63"/>
        <v>32.895661752168792</v>
      </c>
      <c r="G259" s="10">
        <f t="shared" si="73"/>
        <v>8.6666666666666607</v>
      </c>
      <c r="H259" s="5">
        <f t="shared" si="73"/>
        <v>7.5</v>
      </c>
      <c r="I259">
        <f t="shared" si="65"/>
        <v>29.372273909284608</v>
      </c>
      <c r="J259">
        <f t="shared" si="66"/>
        <v>2.0270380319389667</v>
      </c>
      <c r="K259">
        <f t="shared" si="66"/>
        <v>-29.30224550131123</v>
      </c>
      <c r="L259">
        <f t="shared" si="67"/>
        <v>-1.7590437632623672</v>
      </c>
      <c r="M259">
        <f t="shared" si="68"/>
        <v>-6.7457981673191192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1.5345362704359058</v>
      </c>
      <c r="C260" s="9">
        <f t="shared" si="61"/>
        <v>1.2049999999999963</v>
      </c>
      <c r="D260" s="9">
        <f t="shared" si="72"/>
        <v>10.250465727263135</v>
      </c>
      <c r="E260" s="9">
        <f t="shared" si="72"/>
        <v>-7.4746750050652651</v>
      </c>
      <c r="F260" s="9">
        <f t="shared" si="63"/>
        <v>32.903972223201194</v>
      </c>
      <c r="G260" s="10">
        <f t="shared" si="73"/>
        <v>8.6666666666666607</v>
      </c>
      <c r="H260" s="5">
        <f t="shared" si="73"/>
        <v>7.5</v>
      </c>
      <c r="I260">
        <f t="shared" si="65"/>
        <v>29.438365483034051</v>
      </c>
      <c r="J260">
        <f t="shared" si="66"/>
        <v>2.009447594306343</v>
      </c>
      <c r="K260">
        <f t="shared" si="66"/>
        <v>-29.36970348298442</v>
      </c>
      <c r="L260">
        <f t="shared" si="67"/>
        <v>-1.74770269125439</v>
      </c>
      <c r="M260">
        <f t="shared" si="68"/>
        <v>-6.6299101894497845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1.5545433612444057</v>
      </c>
      <c r="C261" s="9">
        <f t="shared" si="61"/>
        <v>1.2099999999999962</v>
      </c>
      <c r="D261" s="9">
        <f t="shared" ref="D261:E276" si="74">D260+$C$7*(J260+J261)/2</f>
        <v>10.270472818071635</v>
      </c>
      <c r="E261" s="9">
        <f t="shared" si="74"/>
        <v>-7.7687035354045815</v>
      </c>
      <c r="F261" s="9">
        <f t="shared" si="63"/>
        <v>32.9120040071749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29.503325150198943</v>
      </c>
      <c r="J261">
        <f t="shared" si="66"/>
        <v>1.9919705673937991</v>
      </c>
      <c r="K261">
        <f t="shared" si="66"/>
        <v>-29.436002584878917</v>
      </c>
      <c r="L261">
        <f t="shared" si="67"/>
        <v>-1.736325168311589</v>
      </c>
      <c r="M261">
        <f t="shared" si="68"/>
        <v>-6.5157533475503087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1.5743762506599275</v>
      </c>
      <c r="C262" s="9">
        <f t="shared" si="61"/>
        <v>1.2149999999999961</v>
      </c>
      <c r="D262" s="9">
        <f t="shared" si="74"/>
        <v>10.290305707487157</v>
      </c>
      <c r="E262" s="9">
        <f t="shared" si="74"/>
        <v>-8.0633893489207473</v>
      </c>
      <c r="F262" s="9">
        <f t="shared" si="63"/>
        <v>32.91976294786852</v>
      </c>
      <c r="G262" s="10">
        <f t="shared" si="75"/>
        <v>8.6666666666666607</v>
      </c>
      <c r="H262" s="5">
        <f t="shared" si="75"/>
        <v>7.5</v>
      </c>
      <c r="I262">
        <f t="shared" si="65"/>
        <v>29.567169671445448</v>
      </c>
      <c r="J262">
        <f t="shared" si="66"/>
        <v>1.9746073157106832</v>
      </c>
      <c r="K262">
        <f t="shared" si="66"/>
        <v>-29.50116011835442</v>
      </c>
      <c r="L262">
        <f t="shared" si="67"/>
        <v>-1.7249148970052117</v>
      </c>
      <c r="M262">
        <f t="shared" si="68"/>
        <v>-6.4033112345880383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1.5940360780721843</v>
      </c>
      <c r="C263" s="9">
        <f t="shared" si="61"/>
        <v>1.219999999999996</v>
      </c>
      <c r="D263" s="9">
        <f t="shared" si="74"/>
        <v>10.309965534899414</v>
      </c>
      <c r="E263" s="9">
        <f t="shared" si="74"/>
        <v>-8.3587211156660217</v>
      </c>
      <c r="F263" s="9">
        <f t="shared" si="63"/>
        <v>32.927254797116341</v>
      </c>
      <c r="G263" s="10">
        <f t="shared" si="75"/>
        <v>8.6666666666666607</v>
      </c>
      <c r="H263" s="5">
        <f t="shared" si="75"/>
        <v>7.5</v>
      </c>
      <c r="I263">
        <f t="shared" si="65"/>
        <v>29.629915655660469</v>
      </c>
      <c r="J263">
        <f t="shared" si="66"/>
        <v>1.957358166740631</v>
      </c>
      <c r="K263">
        <f t="shared" si="66"/>
        <v>-29.565193230700302</v>
      </c>
      <c r="L263">
        <f t="shared" si="67"/>
        <v>-1.7134754844956548</v>
      </c>
      <c r="M263">
        <f t="shared" si="68"/>
        <v>-6.2925672321080626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1.6135239859653652</v>
      </c>
      <c r="C264" s="9">
        <f t="shared" si="61"/>
        <v>1.2249999999999959</v>
      </c>
      <c r="D264" s="9">
        <f t="shared" si="74"/>
        <v>10.329453442792595</v>
      </c>
      <c r="E264" s="9">
        <f t="shared" si="74"/>
        <v>-8.6546876763346301</v>
      </c>
      <c r="F264" s="9">
        <f t="shared" si="63"/>
        <v>32.934485215514378</v>
      </c>
      <c r="G264" s="10">
        <f t="shared" si="75"/>
        <v>8.6666666666666607</v>
      </c>
      <c r="H264" s="5">
        <f t="shared" si="75"/>
        <v>7.5</v>
      </c>
      <c r="I264">
        <f t="shared" si="65"/>
        <v>29.691579557504873</v>
      </c>
      <c r="J264">
        <f t="shared" si="66"/>
        <v>1.9402234118956745</v>
      </c>
      <c r="K264">
        <f t="shared" si="66"/>
        <v>-29.628118903021385</v>
      </c>
      <c r="L264">
        <f t="shared" si="67"/>
        <v>-1.7020104437211929</v>
      </c>
      <c r="M264">
        <f t="shared" si="68"/>
        <v>-6.1835045284057415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1.6328411195621353</v>
      </c>
      <c r="C265" s="9">
        <f t="shared" si="61"/>
        <v>1.2299999999999958</v>
      </c>
      <c r="D265" s="9">
        <f t="shared" si="74"/>
        <v>10.348770576389365</v>
      </c>
      <c r="E265" s="9">
        <f t="shared" si="74"/>
        <v>-8.951278040591264</v>
      </c>
      <c r="F265" s="9">
        <f t="shared" si="63"/>
        <v>32.941459773149582</v>
      </c>
      <c r="G265" s="10">
        <f t="shared" si="75"/>
        <v>8.6666666666666607</v>
      </c>
      <c r="H265" s="5">
        <f t="shared" si="75"/>
        <v>7.5</v>
      </c>
      <c r="I265">
        <f t="shared" si="65"/>
        <v>29.752177675160468</v>
      </c>
      <c r="J265">
        <f t="shared" si="66"/>
        <v>1.9232033074584625</v>
      </c>
      <c r="K265">
        <f t="shared" si="66"/>
        <v>-29.68995394830544</v>
      </c>
      <c r="L265">
        <f t="shared" si="67"/>
        <v>-1.6905231946182673</v>
      </c>
      <c r="M265">
        <f t="shared" si="68"/>
        <v>-6.0761061360967972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1.6519886264769887</v>
      </c>
      <c r="C266" s="9">
        <f t="shared" si="61"/>
        <v>1.2349999999999957</v>
      </c>
      <c r="D266" s="9">
        <f t="shared" si="74"/>
        <v>10.367918083304218</v>
      </c>
      <c r="E266" s="9">
        <f t="shared" si="74"/>
        <v>-9.2484813853811225</v>
      </c>
      <c r="F266" s="9">
        <f t="shared" si="63"/>
        <v>32.948183950350519</v>
      </c>
      <c r="G266" s="10">
        <f t="shared" si="75"/>
        <v>8.6666666666666607</v>
      </c>
      <c r="H266" s="5">
        <f t="shared" si="75"/>
        <v>7.5</v>
      </c>
      <c r="I266">
        <f t="shared" si="65"/>
        <v>29.811726148264071</v>
      </c>
      <c r="J266">
        <f t="shared" si="66"/>
        <v>1.9062980755122798</v>
      </c>
      <c r="K266">
        <f t="shared" si="66"/>
        <v>-29.750715009666408</v>
      </c>
      <c r="L266">
        <f t="shared" si="67"/>
        <v>-1.6790170653703917</v>
      </c>
      <c r="M266">
        <f t="shared" si="68"/>
        <v>-5.9703549090939738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1.6709676563788438</v>
      </c>
      <c r="C267" s="9">
        <f t="shared" si="61"/>
        <v>1.2399999999999956</v>
      </c>
      <c r="D267" s="9">
        <f t="shared" si="74"/>
        <v>10.386897113206073</v>
      </c>
      <c r="E267" s="9">
        <f t="shared" si="74"/>
        <v>-9.5462870532232404</v>
      </c>
      <c r="F267" s="9">
        <f t="shared" si="63"/>
        <v>32.954663138458429</v>
      </c>
      <c r="G267" s="10">
        <f t="shared" si="75"/>
        <v>8.6666666666666607</v>
      </c>
      <c r="H267" s="5">
        <f t="shared" si="75"/>
        <v>7.5</v>
      </c>
      <c r="I267">
        <f t="shared" si="65"/>
        <v>29.870240956022226</v>
      </c>
      <c r="J267">
        <f t="shared" si="66"/>
        <v>1.8895079048585759</v>
      </c>
      <c r="K267">
        <f t="shared" si="66"/>
        <v>-29.810418558757348</v>
      </c>
      <c r="L267">
        <f t="shared" si="67"/>
        <v>-1.6674952936828464</v>
      </c>
      <c r="M267">
        <f t="shared" si="68"/>
        <v>-5.8662335589994719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1.6897793606627456</v>
      </c>
      <c r="C268" s="9">
        <f t="shared" si="61"/>
        <v>1.2449999999999954</v>
      </c>
      <c r="D268" s="9">
        <f t="shared" si="74"/>
        <v>10.405708817489975</v>
      </c>
      <c r="E268" s="9">
        <f t="shared" si="74"/>
        <v>-9.8446845504887648</v>
      </c>
      <c r="F268" s="9">
        <f t="shared" si="63"/>
        <v>32.960902640617114</v>
      </c>
      <c r="G268" s="10">
        <f t="shared" si="75"/>
        <v>8.6666666666666607</v>
      </c>
      <c r="H268" s="5">
        <f t="shared" si="75"/>
        <v>7.5</v>
      </c>
      <c r="I268">
        <f t="shared" si="65"/>
        <v>29.92773791550022</v>
      </c>
      <c r="J268">
        <f t="shared" si="66"/>
        <v>1.8728329519217475</v>
      </c>
      <c r="K268">
        <f t="shared" si="66"/>
        <v>-29.869080894347341</v>
      </c>
      <c r="L268">
        <f t="shared" si="67"/>
        <v>-1.655961028080458</v>
      </c>
      <c r="M268">
        <f t="shared" si="68"/>
        <v>-5.7637246709227803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1.7084248921305587</v>
      </c>
      <c r="C269" s="9">
        <f t="shared" si="61"/>
        <v>1.2499999999999953</v>
      </c>
      <c r="D269" s="9">
        <f t="shared" si="74"/>
        <v>10.424354348957788</v>
      </c>
      <c r="E269" s="9">
        <f t="shared" si="74"/>
        <v>-10.143663545665785</v>
      </c>
      <c r="F269" s="9">
        <f t="shared" si="63"/>
        <v>32.966907672580341</v>
      </c>
      <c r="G269" s="10">
        <f t="shared" si="75"/>
        <v>8.6666666666666607</v>
      </c>
      <c r="H269" s="5">
        <f t="shared" si="75"/>
        <v>7.5</v>
      </c>
      <c r="I269">
        <f t="shared" si="65"/>
        <v>29.984232680079227</v>
      </c>
      <c r="J269">
        <f t="shared" si="66"/>
        <v>1.8562733416409429</v>
      </c>
      <c r="K269">
        <f t="shared" si="66"/>
        <v>-29.926718141056568</v>
      </c>
      <c r="L269">
        <f t="shared" si="67"/>
        <v>-1.6444173292258697</v>
      </c>
      <c r="M269">
        <f t="shared" si="68"/>
        <v>-5.6628107187337626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1.7269054046805064</v>
      </c>
      <c r="C270" s="9">
        <f t="shared" si="61"/>
        <v>1.2549999999999952</v>
      </c>
      <c r="D270" s="9">
        <f t="shared" si="74"/>
        <v>10.442834861507736</v>
      </c>
      <c r="E270" s="9">
        <f t="shared" si="74"/>
        <v>-10.443213867612288</v>
      </c>
      <c r="F270" s="9">
        <f t="shared" si="63"/>
        <v>32.97268336353568</v>
      </c>
      <c r="G270" s="10">
        <f t="shared" si="75"/>
        <v>8.6666666666666607</v>
      </c>
      <c r="H270" s="5">
        <f t="shared" si="75"/>
        <v>7.5</v>
      </c>
      <c r="I270">
        <f t="shared" si="65"/>
        <v>30.039740738075427</v>
      </c>
      <c r="J270">
        <f t="shared" si="66"/>
        <v>1.8398291683486843</v>
      </c>
      <c r="K270">
        <f t="shared" si="66"/>
        <v>-29.983346248243905</v>
      </c>
      <c r="L270">
        <f t="shared" si="67"/>
        <v>-1.6328671712558214</v>
      </c>
      <c r="M270">
        <f t="shared" si="68"/>
        <v>-5.5634740797613027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1.7452220530054312</v>
      </c>
      <c r="C271" s="9">
        <f t="shared" si="61"/>
        <v>1.2599999999999951</v>
      </c>
      <c r="D271" s="9">
        <f t="shared" si="74"/>
        <v>10.461151509832661</v>
      </c>
      <c r="E271" s="9">
        <f t="shared" si="74"/>
        <v>-10.743325503798715</v>
      </c>
      <c r="F271" s="9">
        <f t="shared" si="63"/>
        <v>32.978234756943337</v>
      </c>
      <c r="G271" s="10">
        <f t="shared" si="75"/>
        <v>8.6666666666666607</v>
      </c>
      <c r="H271" s="5">
        <f t="shared" si="75"/>
        <v>7.5</v>
      </c>
      <c r="I271">
        <f t="shared" si="65"/>
        <v>30.094277411515133</v>
      </c>
      <c r="J271">
        <f t="shared" si="66"/>
        <v>1.8235004966361261</v>
      </c>
      <c r="K271">
        <f t="shared" si="66"/>
        <v>-30.038980989041519</v>
      </c>
      <c r="L271">
        <f t="shared" si="67"/>
        <v>-1.6213134431330689</v>
      </c>
      <c r="M271">
        <f t="shared" si="68"/>
        <v>-5.4656970489478525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1.7633759922996362</v>
      </c>
      <c r="C272" s="9">
        <f t="shared" si="61"/>
        <v>1.264999999999995</v>
      </c>
      <c r="D272" s="9">
        <f t="shared" si="74"/>
        <v>10.479305449126866</v>
      </c>
      <c r="E272" s="9">
        <f t="shared" si="74"/>
        <v>-11.043988598541578</v>
      </c>
      <c r="F272" s="9">
        <f t="shared" si="63"/>
        <v>32.983566811388982</v>
      </c>
      <c r="G272" s="10">
        <f t="shared" si="75"/>
        <v>8.6666666666666607</v>
      </c>
      <c r="H272" s="5">
        <f t="shared" si="75"/>
        <v>7.5</v>
      </c>
      <c r="I272">
        <f t="shared" si="65"/>
        <v>30.147857855060121</v>
      </c>
      <c r="J272">
        <f t="shared" si="66"/>
        <v>1.8072873622047954</v>
      </c>
      <c r="K272">
        <f t="shared" si="66"/>
        <v>-30.093637959530998</v>
      </c>
      <c r="L272">
        <f t="shared" si="67"/>
        <v>-1.6097589500116809</v>
      </c>
      <c r="M272">
        <f t="shared" si="68"/>
        <v>-5.3694618524705646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1.781368377974184</v>
      </c>
      <c r="C273" s="9">
        <f t="shared" si="61"/>
        <v>1.2699999999999949</v>
      </c>
      <c r="D273" s="9">
        <f t="shared" si="74"/>
        <v>10.497297834801413</v>
      </c>
      <c r="E273" s="9">
        <f t="shared" si="74"/>
        <v>-11.345193451229511</v>
      </c>
      <c r="F273" s="9">
        <f t="shared" si="63"/>
        <v>32.988684401449227</v>
      </c>
      <c r="G273" s="10">
        <f t="shared" si="75"/>
        <v>8.6666666666666607</v>
      </c>
      <c r="H273" s="5">
        <f t="shared" si="75"/>
        <v>7.5</v>
      </c>
      <c r="I273">
        <f t="shared" si="65"/>
        <v>30.200497055077431</v>
      </c>
      <c r="J273">
        <f t="shared" si="66"/>
        <v>1.7911897727046786</v>
      </c>
      <c r="K273">
        <f t="shared" si="66"/>
        <v>-30.147332578055703</v>
      </c>
      <c r="L273">
        <f t="shared" si="67"/>
        <v>-1.5982064146135557</v>
      </c>
      <c r="M273">
        <f t="shared" si="68"/>
        <v>-5.2747506608397927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1.7992003653805</v>
      </c>
      <c r="C274" s="9">
        <f t="shared" si="61"/>
        <v>1.2749999999999948</v>
      </c>
      <c r="D274" s="9">
        <f t="shared" si="74"/>
        <v>10.515129822207729</v>
      </c>
      <c r="E274" s="9">
        <f t="shared" si="74"/>
        <v>-11.64693051454311</v>
      </c>
      <c r="F274" s="9">
        <f t="shared" si="63"/>
        <v>32.993592318568901</v>
      </c>
      <c r="G274" s="10">
        <f t="shared" si="75"/>
        <v>8.6666666666666607</v>
      </c>
      <c r="H274" s="5">
        <f t="shared" si="75"/>
        <v>7.5</v>
      </c>
      <c r="I274">
        <f t="shared" si="65"/>
        <v>30.252209828848056</v>
      </c>
      <c r="J274">
        <f t="shared" si="66"/>
        <v>1.7752077085585432</v>
      </c>
      <c r="K274">
        <f t="shared" si="66"/>
        <v>-30.200080084664101</v>
      </c>
      <c r="L274">
        <f t="shared" si="67"/>
        <v>-1.5866584786140998</v>
      </c>
      <c r="M274">
        <f t="shared" si="68"/>
        <v>-5.1815456014859365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1.8168731095421542</v>
      </c>
      <c r="C275" s="9">
        <f t="shared" si="61"/>
        <v>1.2799999999999947</v>
      </c>
      <c r="D275" s="9">
        <f t="shared" si="74"/>
        <v>10.532802566369384</v>
      </c>
      <c r="E275" s="9">
        <f t="shared" si="74"/>
        <v>-11.949190392669825</v>
      </c>
      <c r="F275" s="9">
        <f t="shared" si="63"/>
        <v>32.998295271948848</v>
      </c>
      <c r="G275" s="10">
        <f t="shared" si="75"/>
        <v>8.6666666666666607</v>
      </c>
      <c r="H275" s="5">
        <f t="shared" si="75"/>
        <v>7.5</v>
      </c>
      <c r="I275">
        <f t="shared" si="65"/>
        <v>30.303010823909041</v>
      </c>
      <c r="J275">
        <f t="shared" si="66"/>
        <v>1.7593411237724021</v>
      </c>
      <c r="K275">
        <f t="shared" si="66"/>
        <v>-30.251895540678962</v>
      </c>
      <c r="L275">
        <f t="shared" si="67"/>
        <v>-1.5751177040351159</v>
      </c>
      <c r="M275">
        <f t="shared" si="68"/>
        <v>-5.0898287708457453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1.8343877648946769</v>
      </c>
      <c r="C276" s="9">
        <f t="shared" si="61"/>
        <v>1.2849999999999946</v>
      </c>
      <c r="D276" s="9">
        <f t="shared" si="74"/>
        <v>10.550317221721906</v>
      </c>
      <c r="E276" s="9">
        <f t="shared" si="74"/>
        <v>-12.251963839515158</v>
      </c>
      <c r="F276" s="9">
        <f t="shared" si="63"/>
        <v>33.002797889443329</v>
      </c>
      <c r="G276" s="10">
        <f t="shared" si="75"/>
        <v>8.6666666666666607</v>
      </c>
      <c r="H276" s="5">
        <f t="shared" si="75"/>
        <v>7.5</v>
      </c>
      <c r="I276">
        <f t="shared" si="65"/>
        <v>30.352914517523679</v>
      </c>
      <c r="J276">
        <f t="shared" si="66"/>
        <v>1.743589946732051</v>
      </c>
      <c r="K276">
        <f t="shared" si="66"/>
        <v>-30.302793828387419</v>
      </c>
      <c r="L276">
        <f t="shared" si="67"/>
        <v>-1.5635865746430393</v>
      </c>
      <c r="M276">
        <f t="shared" si="68"/>
        <v>-4.9995822459591928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1.8517454850332644</v>
      </c>
      <c r="C277" s="9">
        <f t="shared" ref="C277:C289" si="80">C276+_dt</f>
        <v>1.2899999999999945</v>
      </c>
      <c r="D277" s="9">
        <f t="shared" ref="D277:E289" si="81">D276+$C$7*(J276+J277)/2</f>
        <v>10.567674941860494</v>
      </c>
      <c r="E277" s="9">
        <f t="shared" si="81"/>
        <v>-12.555241756911331</v>
      </c>
      <c r="F277" s="9">
        <f t="shared" ref="F277:F289" si="82">$O$1*D277^2+$O$2*D277+$O$3</f>
        <v>33.00710471846601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30.401935216274644</v>
      </c>
      <c r="J277">
        <f t="shared" ref="J277:K289" si="85">J276+L276*$C$7</f>
        <v>1.7279540809856206</v>
      </c>
      <c r="K277">
        <f t="shared" si="85"/>
        <v>-30.352789650847011</v>
      </c>
      <c r="L277">
        <f t="shared" ref="L277:L289" si="86">-$C$15*I277*J277</f>
        <v>-1.5520674973507607</v>
      </c>
      <c r="M277">
        <f t="shared" ref="M277:M289" si="87">-$C$6-$C$15*I277*K277</f>
        <v>-4.9107880955881633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1.8689474224682527</v>
      </c>
      <c r="C278" s="9">
        <f t="shared" si="80"/>
        <v>1.2949999999999944</v>
      </c>
      <c r="D278" s="9">
        <f t="shared" si="81"/>
        <v>10.584876879295482</v>
      </c>
      <c r="E278" s="9">
        <f t="shared" si="81"/>
        <v>-12.859015192824581</v>
      </c>
      <c r="F278" s="9">
        <f t="shared" si="82"/>
        <v>33.011220226903568</v>
      </c>
      <c r="G278" s="10">
        <f t="shared" si="83"/>
        <v>8.6666666666666607</v>
      </c>
      <c r="H278" s="5">
        <f t="shared" si="83"/>
        <v>7.5</v>
      </c>
      <c r="I278">
        <f t="shared" si="84"/>
        <v>30.45008705577488</v>
      </c>
      <c r="J278">
        <f t="shared" si="85"/>
        <v>1.7124334060121131</v>
      </c>
      <c r="K278">
        <f t="shared" si="85"/>
        <v>-30.401897531802891</v>
      </c>
      <c r="L278">
        <f t="shared" si="86"/>
        <v>-1.5405628036213588</v>
      </c>
      <c r="M278">
        <f t="shared" si="87"/>
        <v>-4.8234283908683402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1.8859947283881926</v>
      </c>
      <c r="C279" s="9">
        <f t="shared" si="80"/>
        <v>1.2999999999999943</v>
      </c>
      <c r="D279" s="9">
        <f t="shared" si="81"/>
        <v>10.601924185215422</v>
      </c>
      <c r="E279" s="9">
        <f t="shared" si="81"/>
        <v>-13.163275339562153</v>
      </c>
      <c r="F279" s="9">
        <f t="shared" si="82"/>
        <v>33.015148804036052</v>
      </c>
      <c r="G279" s="10">
        <f t="shared" si="83"/>
        <v>8.6666666666666607</v>
      </c>
      <c r="H279" s="5">
        <f t="shared" si="83"/>
        <v>7.5</v>
      </c>
      <c r="I279">
        <f t="shared" si="84"/>
        <v>30.497384000491454</v>
      </c>
      <c r="J279">
        <f t="shared" si="85"/>
        <v>1.6970277779758995</v>
      </c>
      <c r="K279">
        <f t="shared" si="85"/>
        <v>-30.450131815711575</v>
      </c>
      <c r="L279">
        <f t="shared" si="86"/>
        <v>-1.5290747508721647</v>
      </c>
      <c r="M279">
        <f t="shared" si="87"/>
        <v>-4.7374852155054192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1.902888552430408</v>
      </c>
      <c r="C280" s="9">
        <f t="shared" si="80"/>
        <v>1.3049999999999942</v>
      </c>
      <c r="D280" s="9">
        <f t="shared" si="81"/>
        <v>10.618818009257637</v>
      </c>
      <c r="E280" s="9">
        <f t="shared" si="81"/>
        <v>-13.468013531980045</v>
      </c>
      <c r="F280" s="9">
        <f t="shared" si="82"/>
        <v>33.018894761463073</v>
      </c>
      <c r="G280" s="10">
        <f t="shared" si="83"/>
        <v>8.6666666666666607</v>
      </c>
      <c r="H280" s="5">
        <f t="shared" si="83"/>
        <v>7.5</v>
      </c>
      <c r="I280">
        <f t="shared" si="84"/>
        <v>30.543839843677386</v>
      </c>
      <c r="J280">
        <f t="shared" si="85"/>
        <v>1.6817370304671779</v>
      </c>
      <c r="K280">
        <f t="shared" si="85"/>
        <v>-30.497506667866631</v>
      </c>
      <c r="L280">
        <f t="shared" si="86"/>
        <v>-1.5176055238776553</v>
      </c>
      <c r="M280">
        <f t="shared" si="87"/>
        <v>-4.652940675527141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1.9196300424588859</v>
      </c>
      <c r="C281" s="9">
        <f t="shared" si="80"/>
        <v>1.3099999999999941</v>
      </c>
      <c r="D281" s="9">
        <f t="shared" si="81"/>
        <v>10.635559499286115</v>
      </c>
      <c r="E281" s="9">
        <f t="shared" si="81"/>
        <v>-13.773221245692488</v>
      </c>
      <c r="F281" s="9">
        <f t="shared" si="82"/>
        <v>33.022462334034955</v>
      </c>
      <c r="G281" s="10">
        <f t="shared" si="83"/>
        <v>8.6666666666666607</v>
      </c>
      <c r="H281" s="5">
        <f t="shared" si="83"/>
        <v>7.5</v>
      </c>
      <c r="I281">
        <f t="shared" si="84"/>
        <v>30.589468207406917</v>
      </c>
      <c r="J281">
        <f t="shared" si="85"/>
        <v>1.6665609752284014</v>
      </c>
      <c r="K281">
        <f t="shared" si="85"/>
        <v>-30.544036074621904</v>
      </c>
      <c r="L281">
        <f t="shared" si="86"/>
        <v>-1.5061572361697642</v>
      </c>
      <c r="M281">
        <f t="shared" si="87"/>
        <v>-4.5697769086023072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1.936220344349362</v>
      </c>
      <c r="C282" s="9">
        <f t="shared" si="80"/>
        <v>1.314999999999994</v>
      </c>
      <c r="D282" s="9">
        <f t="shared" si="81"/>
        <v>10.652149801176591</v>
      </c>
      <c r="E282" s="9">
        <f t="shared" si="81"/>
        <v>-14.078890095284137</v>
      </c>
      <c r="F282" s="9">
        <f t="shared" si="82"/>
        <v>33.025855680788155</v>
      </c>
      <c r="G282" s="10">
        <f t="shared" si="83"/>
        <v>8.6666666666666607</v>
      </c>
      <c r="H282" s="5">
        <f t="shared" si="83"/>
        <v>7.5</v>
      </c>
      <c r="I282">
        <f t="shared" si="84"/>
        <v>30.634282542709553</v>
      </c>
      <c r="J282">
        <f t="shared" si="85"/>
        <v>1.6514994028667038</v>
      </c>
      <c r="K282">
        <f t="shared" si="85"/>
        <v>-30.589733843707926</v>
      </c>
      <c r="L282">
        <f t="shared" si="86"/>
        <v>-1.4947319314342773</v>
      </c>
      <c r="M282">
        <f t="shared" si="87"/>
        <v>-4.4879760929380943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1.9526606017814565</v>
      </c>
      <c r="C283" s="9">
        <f t="shared" si="80"/>
        <v>1.3199999999999938</v>
      </c>
      <c r="D283" s="9">
        <f t="shared" si="81"/>
        <v>10.668590058608686</v>
      </c>
      <c r="E283" s="9">
        <f t="shared" si="81"/>
        <v>-14.385011832525864</v>
      </c>
      <c r="F283" s="9">
        <f t="shared" si="82"/>
        <v>33.029078885883962</v>
      </c>
      <c r="G283" s="10">
        <f t="shared" si="83"/>
        <v>8.6666666666666607</v>
      </c>
      <c r="H283" s="5">
        <f t="shared" si="83"/>
        <v>7.5</v>
      </c>
      <c r="I283">
        <f t="shared" si="84"/>
        <v>30.678296129798483</v>
      </c>
      <c r="J283">
        <f t="shared" si="85"/>
        <v>1.636552083552361</v>
      </c>
      <c r="K283">
        <f t="shared" si="85"/>
        <v>-30.634613604637305</v>
      </c>
      <c r="L283">
        <f t="shared" si="86"/>
        <v>-1.4833315849020583</v>
      </c>
      <c r="M283">
        <f t="shared" si="87"/>
        <v>-4.4075204557668286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1.9689519560377349</v>
      </c>
      <c r="C284" s="9">
        <f t="shared" si="80"/>
        <v>1.3249999999999937</v>
      </c>
      <c r="D284" s="9">
        <f t="shared" si="81"/>
        <v>10.684881412864964</v>
      </c>
      <c r="E284" s="9">
        <f t="shared" si="81"/>
        <v>-14.691578344595024</v>
      </c>
      <c r="F284" s="9">
        <f t="shared" si="82"/>
        <v>33.03213595954999</v>
      </c>
      <c r="G284" s="10">
        <f t="shared" si="83"/>
        <v>8.6666666666666607</v>
      </c>
      <c r="H284" s="5">
        <f t="shared" si="83"/>
        <v>7.5</v>
      </c>
      <c r="I284">
        <f t="shared" si="84"/>
        <v>30.721522078389054</v>
      </c>
      <c r="J284">
        <f t="shared" si="85"/>
        <v>1.6217187677033404</v>
      </c>
      <c r="K284">
        <f t="shared" si="85"/>
        <v>-30.678688809194973</v>
      </c>
      <c r="L284">
        <f t="shared" si="86"/>
        <v>-1.4719581047339219</v>
      </c>
      <c r="M284">
        <f t="shared" si="87"/>
        <v>-4.3283922814334268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1.9850955458095321</v>
      </c>
      <c r="C285" s="9">
        <f t="shared" si="80"/>
        <v>1.3299999999999936</v>
      </c>
      <c r="D285" s="9">
        <f t="shared" si="81"/>
        <v>10.701025002636761</v>
      </c>
      <c r="E285" s="9">
        <f t="shared" si="81"/>
        <v>-14.998581652301045</v>
      </c>
      <c r="F285" s="9">
        <f t="shared" si="82"/>
        <v>33.035030839023477</v>
      </c>
      <c r="G285" s="10">
        <f t="shared" si="83"/>
        <v>8.6666666666666607</v>
      </c>
      <c r="H285" s="5">
        <f t="shared" si="83"/>
        <v>7.5</v>
      </c>
      <c r="I285">
        <f t="shared" si="84"/>
        <v>30.763973328103063</v>
      </c>
      <c r="J285">
        <f t="shared" si="85"/>
        <v>1.6069991866560012</v>
      </c>
      <c r="K285">
        <f t="shared" si="85"/>
        <v>-30.721972732009309</v>
      </c>
      <c r="L285">
        <f t="shared" si="86"/>
        <v>-1.4606133333980496</v>
      </c>
      <c r="M285">
        <f t="shared" si="87"/>
        <v>-4.2505739190945029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2.0010925070094228</v>
      </c>
      <c r="C286" s="9">
        <f t="shared" si="80"/>
        <v>1.3349999999999935</v>
      </c>
      <c r="D286" s="9">
        <f t="shared" si="81"/>
        <v>10.717021963836652</v>
      </c>
      <c r="E286" s="9">
        <f t="shared" si="81"/>
        <v>-15.306013908317093</v>
      </c>
      <c r="F286" s="9">
        <f t="shared" si="82"/>
        <v>33.037767389495954</v>
      </c>
      <c r="G286" s="10">
        <f t="shared" si="83"/>
        <v>8.6666666666666607</v>
      </c>
      <c r="H286" s="5">
        <f t="shared" si="83"/>
        <v>7.5</v>
      </c>
      <c r="I286">
        <f t="shared" si="84"/>
        <v>30.805662648954851</v>
      </c>
      <c r="J286">
        <f t="shared" si="85"/>
        <v>1.5923930533220207</v>
      </c>
      <c r="K286">
        <f t="shared" si="85"/>
        <v>-30.764478471200253</v>
      </c>
      <c r="L286">
        <f t="shared" si="86"/>
        <v>-1.4492990490389126</v>
      </c>
      <c r="M286">
        <f t="shared" si="87"/>
        <v>-4.1740477900401487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2.016943972590191</v>
      </c>
      <c r="C287" s="9">
        <f t="shared" si="80"/>
        <v>1.3399999999999934</v>
      </c>
      <c r="D287" s="9">
        <f t="shared" si="81"/>
        <v>10.73287342941742</v>
      </c>
      <c r="E287" s="9">
        <f t="shared" si="81"/>
        <v>-15.613867395418596</v>
      </c>
      <c r="F287" s="9">
        <f t="shared" si="82"/>
        <v>33.040349405058464</v>
      </c>
      <c r="G287" s="10">
        <f t="shared" si="83"/>
        <v>8.6666666666666607</v>
      </c>
      <c r="H287" s="5">
        <f t="shared" si="83"/>
        <v>7.5</v>
      </c>
      <c r="I287">
        <f t="shared" si="84"/>
        <v>30.84660264191524</v>
      </c>
      <c r="J287">
        <f t="shared" si="85"/>
        <v>1.5779000628316315</v>
      </c>
      <c r="K287">
        <f t="shared" si="85"/>
        <v>-30.806218949100654</v>
      </c>
      <c r="L287">
        <f t="shared" si="86"/>
        <v>-1.4380169668367313</v>
      </c>
      <c r="M287">
        <f t="shared" si="87"/>
        <v>-4.098796394649149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2.0326510723701663</v>
      </c>
      <c r="C288" s="9">
        <f t="shared" si="80"/>
        <v>1.3449999999999933</v>
      </c>
      <c r="D288" s="9">
        <f t="shared" si="81"/>
        <v>10.748580529197396</v>
      </c>
      <c r="E288" s="9">
        <f t="shared" si="81"/>
        <v>-15.922134524729335</v>
      </c>
      <c r="F288" s="9">
        <f t="shared" si="82"/>
        <v>33.042780609646691</v>
      </c>
      <c r="G288" s="10">
        <f t="shared" si="83"/>
        <v>8.6666666666666607</v>
      </c>
      <c r="H288" s="5">
        <f t="shared" si="83"/>
        <v>7.5</v>
      </c>
      <c r="I288">
        <f t="shared" si="84"/>
        <v>30.886805739549388</v>
      </c>
      <c r="J288">
        <f t="shared" si="85"/>
        <v>1.5635198931632641</v>
      </c>
      <c r="K288">
        <f t="shared" si="85"/>
        <v>-30.847206913047145</v>
      </c>
      <c r="L288">
        <f t="shared" si="86"/>
        <v>-1.4267687403565672</v>
      </c>
      <c r="M288">
        <f t="shared" si="87"/>
        <v>-4.0248023189885238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2.0482149328647807</v>
      </c>
      <c r="C289" s="9">
        <f t="shared" si="80"/>
        <v>1.3499999999999932</v>
      </c>
      <c r="D289" s="9">
        <f t="shared" si="81"/>
        <v>10.76414438969201</v>
      </c>
      <c r="E289" s="9">
        <f t="shared" si="81"/>
        <v>-16.230807833975756</v>
      </c>
      <c r="F289" s="9">
        <f t="shared" si="82"/>
        <v>33.045064657985598</v>
      </c>
      <c r="G289" s="10">
        <f t="shared" si="83"/>
        <v>8.6666666666666607</v>
      </c>
      <c r="H289" s="5">
        <f t="shared" si="83"/>
        <v>7.5</v>
      </c>
      <c r="I289">
        <f t="shared" si="84"/>
        <v>30.92628420672494</v>
      </c>
      <c r="J289">
        <f t="shared" si="85"/>
        <v>1.5492522057596985</v>
      </c>
      <c r="K289">
        <f t="shared" si="85"/>
        <v>-30.887454936237031</v>
      </c>
      <c r="L289">
        <f t="shared" si="86"/>
        <v>-1.415555962886206</v>
      </c>
      <c r="M289">
        <f t="shared" si="87"/>
        <v>-3.9520482410679314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93" priority="16" stopIfTrue="1" operator="greaterThan">
      <formula>$G$19</formula>
    </cfRule>
    <cfRule type="cellIs" dxfId="292" priority="17" stopIfTrue="1" operator="lessThan">
      <formula>$H$19</formula>
    </cfRule>
    <cfRule type="cellIs" dxfId="291" priority="18" stopIfTrue="1" operator="between">
      <formula>$H$19</formula>
      <formula>$G$19</formula>
    </cfRule>
  </conditionalFormatting>
  <conditionalFormatting sqref="E19:E20">
    <cfRule type="cellIs" dxfId="290" priority="13" stopIfTrue="1" operator="lessThan">
      <formula>$H$19</formula>
    </cfRule>
    <cfRule type="cellIs" dxfId="289" priority="14" stopIfTrue="1" operator="greaterThan">
      <formula>$G$19</formula>
    </cfRule>
    <cfRule type="cellIs" dxfId="288" priority="15" stopIfTrue="1" operator="between">
      <formula>$H$19</formula>
      <formula>$G$19</formula>
    </cfRule>
  </conditionalFormatting>
  <conditionalFormatting sqref="F19">
    <cfRule type="cellIs" dxfId="287" priority="10" stopIfTrue="1" operator="lessThan">
      <formula>$H$19</formula>
    </cfRule>
    <cfRule type="cellIs" dxfId="286" priority="11" stopIfTrue="1" operator="greaterThan">
      <formula>$G$19</formula>
    </cfRule>
    <cfRule type="cellIs" dxfId="285" priority="12" stopIfTrue="1" operator="between">
      <formula>$H$19</formula>
      <formula>$G$19</formula>
    </cfRule>
  </conditionalFormatting>
  <conditionalFormatting sqref="F20">
    <cfRule type="cellIs" dxfId="284" priority="7" stopIfTrue="1" operator="lessThan">
      <formula>$H$19</formula>
    </cfRule>
    <cfRule type="cellIs" dxfId="283" priority="8" stopIfTrue="1" operator="greaterThan">
      <formula>$G$19</formula>
    </cfRule>
    <cfRule type="cellIs" dxfId="282" priority="9" stopIfTrue="1" operator="between">
      <formula>$H$19</formula>
      <formula>$G$19</formula>
    </cfRule>
  </conditionalFormatting>
  <conditionalFormatting sqref="E21:E289">
    <cfRule type="cellIs" dxfId="281" priority="4" stopIfTrue="1" operator="lessThan">
      <formula>$H$19</formula>
    </cfRule>
    <cfRule type="cellIs" dxfId="280" priority="5" stopIfTrue="1" operator="greaterThan">
      <formula>$G$19</formula>
    </cfRule>
    <cfRule type="cellIs" dxfId="279" priority="6" stopIfTrue="1" operator="between">
      <formula>$H$19</formula>
      <formula>$G$19</formula>
    </cfRule>
  </conditionalFormatting>
  <conditionalFormatting sqref="F21:F289">
    <cfRule type="cellIs" dxfId="278" priority="1" stopIfTrue="1" operator="lessThan">
      <formula>$H$19</formula>
    </cfRule>
    <cfRule type="cellIs" dxfId="277" priority="2" stopIfTrue="1" operator="greaterThan">
      <formula>$G$19</formula>
    </cfRule>
    <cfRule type="cellIs" dxfId="27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46"/>
  <sheetViews>
    <sheetView topLeftCell="B1" zoomScale="70" zoomScaleNormal="70" workbookViewId="0">
      <selection activeCell="C8" sqref="C8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SummaryChart!I18</f>
        <v>50.490078097798076</v>
      </c>
      <c r="D1" s="1" t="s">
        <v>17</v>
      </c>
      <c r="G1" t="s">
        <v>27</v>
      </c>
      <c r="H1" s="6" t="s">
        <v>22</v>
      </c>
      <c r="O1" s="28">
        <f>-(C6/2)/(COS(C2/180*PI())*C1)^2</f>
        <v>-0.20927748950416597</v>
      </c>
      <c r="P1" s="5" t="s">
        <v>10</v>
      </c>
    </row>
    <row r="2" spans="2:22" ht="22.5" x14ac:dyDescent="0.3">
      <c r="C2" s="24">
        <f>SummaryChart!J18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SummaryChart!N18/12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0.01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SummaryChart!M18</f>
        <v>9.7159294568272294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9.610369590809853E-3</v>
      </c>
      <c r="C12" s="14"/>
      <c r="D12" s="15">
        <f ca="1">CELL("contents",INDIRECT("D"&amp;C13-1))</f>
        <v>9.6752696632713207</v>
      </c>
      <c r="E12" s="15">
        <f ca="1">CELL("contents",INDIRECT("E"&amp;C13-1))</f>
        <v>8.5279753757156467</v>
      </c>
      <c r="F12">
        <f ca="1">D13-D12</f>
        <v>3.104942396509891E-2</v>
      </c>
      <c r="G12">
        <f ca="1">D13-D11</f>
        <v>-9.610369590809853E-3</v>
      </c>
      <c r="H12" s="27">
        <f ca="1">G12/F12</f>
        <v>-0.30951845037809345</v>
      </c>
      <c r="I12">
        <f ca="1">D13-D12</f>
        <v>3.104942396509891E-2</v>
      </c>
      <c r="J12">
        <f ca="1">E13-E12</f>
        <v>-0.24139800442663173</v>
      </c>
      <c r="K12">
        <f ca="1">ATAN(J12/I12)*180/PI()</f>
        <v>-82.670665934353991</v>
      </c>
      <c r="N12" s="26">
        <f ca="1">E13-E12</f>
        <v>-0.24139800442663173</v>
      </c>
      <c r="O12" s="26">
        <f ca="1">N12+E13-H12*N12</f>
        <v>7.9704622306078878</v>
      </c>
      <c r="P12">
        <f ca="1">IF(AND(G12&gt;0,G12&lt;F12),1,0)</f>
        <v>0</v>
      </c>
      <c r="Q12" s="26">
        <f ca="1">IF(P12=1,O12,O13)</f>
        <v>8.1194179979518921</v>
      </c>
    </row>
    <row r="13" spans="2:22" x14ac:dyDescent="0.2">
      <c r="B13" t="str">
        <f ca="1">CELL("address",INDEX(B20:B290,MATCH(MIN(B20:B290),B20:B290,0)))</f>
        <v>$B$215</v>
      </c>
      <c r="C13">
        <f ca="1">CELL("row",INDEX(A20:A289,MATCH(MIN(A20:A289),A20:A289,0)))</f>
        <v>215</v>
      </c>
      <c r="D13" s="15">
        <f ca="1">CELL("contents",INDIRECT("D"&amp;C13))</f>
        <v>9.7063190872364196</v>
      </c>
      <c r="E13" s="15">
        <f ca="1">CELL("contents",INDIRECT("E"&amp;C13))</f>
        <v>8.2865773712890149</v>
      </c>
      <c r="F13">
        <f ca="1">D14-D13</f>
        <v>3.0826157764423101E-2</v>
      </c>
      <c r="G13">
        <f ca="1">D14-D11</f>
        <v>2.1215788173613248E-2</v>
      </c>
      <c r="H13" s="27">
        <f ca="1">G13/F13</f>
        <v>0.68823978439825817</v>
      </c>
      <c r="N13" s="26">
        <f ca="1">E14-E13</f>
        <v>-0.24287955611760204</v>
      </c>
      <c r="O13" s="26">
        <f ca="1">E13+H13*N13</f>
        <v>8.1194179979518921</v>
      </c>
      <c r="P13">
        <f ca="1">IF(G13&lt;F13,1,0)</f>
        <v>1</v>
      </c>
    </row>
    <row r="14" spans="2:22" x14ac:dyDescent="0.2">
      <c r="D14" s="15">
        <f ca="1">CELL("contents",INDIRECT("D"&amp;C13+1))</f>
        <v>9.7371452450008427</v>
      </c>
      <c r="E14" s="15">
        <f ca="1">CELL("contents",INDIRECT("E"&amp;C13+1))</f>
        <v>8.0436978151714129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9.7981289680170871</v>
      </c>
      <c r="P15" s="10">
        <f>Q19</f>
        <v>1.116071959899767</v>
      </c>
      <c r="Q15" s="10">
        <f>Q19</f>
        <v>1.116071959899767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50.490078097798076</v>
      </c>
      <c r="J19">
        <f>C1*COS(C2/180*PI())</f>
        <v>8.7675100519436331</v>
      </c>
      <c r="K19">
        <f>C1*SIN(C2/180*PI())</f>
        <v>49.723020360903419</v>
      </c>
      <c r="L19">
        <f>-C15*I19*J19</f>
        <v>-13.078546856169346</v>
      </c>
      <c r="M19">
        <f>-C6-C15*I19*K19</f>
        <v>-106.34612501241153</v>
      </c>
      <c r="N19" s="16">
        <f>MAX(E19:E289)</f>
        <v>21.425924171163587</v>
      </c>
      <c r="O19" s="19">
        <f>INDEX(C19:C289,MATCH(N19,E19:E289,0),1)</f>
        <v>0.49500000000000033</v>
      </c>
      <c r="P19" s="19">
        <f>COUNTIF(E19:E289,"&gt;"&amp;H19)*_dt</f>
        <v>0.93</v>
      </c>
      <c r="Q19" s="21">
        <f>INDEX(D19:D289,MATCH(T17,T19:T289,0),1)</f>
        <v>1.116071959899767</v>
      </c>
      <c r="R19" s="21">
        <f>INDEX(D19:D289,MATCH(T17,U19:U289,0),1)</f>
        <v>9.7981289680170871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8.6820570081173205</v>
      </c>
    </row>
    <row r="20" spans="1:22" x14ac:dyDescent="0.2">
      <c r="A20">
        <f>B20</f>
        <v>9.6289082836506008</v>
      </c>
      <c r="B20">
        <f>ABS(D20-$D$11)</f>
        <v>9.6289082836506008</v>
      </c>
      <c r="C20" s="9">
        <f>C19+_dt</f>
        <v>5.0000000000000001E-3</v>
      </c>
      <c r="D20" s="9">
        <f>D19+$C$7*(J19+J20)/2</f>
        <v>8.7021173176627858E-2</v>
      </c>
      <c r="E20" s="9">
        <f>E19+$C$7*(K19+K20)/2</f>
        <v>2.2454036528585455</v>
      </c>
      <c r="F20" s="9">
        <f>$O$1*D20^2+$O$2*D20+$O$3</f>
        <v>2.2454275604406195</v>
      </c>
      <c r="G20" s="10">
        <f>G19</f>
        <v>8.6666666666666607</v>
      </c>
      <c r="H20" s="5">
        <f>H19</f>
        <v>7.5</v>
      </c>
      <c r="I20">
        <f>SQRT(J20^2+K20^2)</f>
        <v>49.420094135732072</v>
      </c>
      <c r="J20">
        <f>J19+L19*$C$7</f>
        <v>8.6367245833819393</v>
      </c>
      <c r="K20">
        <f>K19+M19*$C$7</f>
        <v>48.659559110779306</v>
      </c>
      <c r="L20">
        <f>-$C$15*I20*J20</f>
        <v>-12.610427703416685</v>
      </c>
      <c r="M20">
        <f>-$C$6-$C$15*I20*K20</f>
        <v>-103.22151880444179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9.5431715592019533</v>
      </c>
      <c r="B21">
        <f t="shared" ref="B21:B84" si="3">ABS(D21-$D$11)</f>
        <v>9.5431715592019533</v>
      </c>
      <c r="C21" s="9">
        <f t="shared" ref="C21:C84" si="4">C20+_dt</f>
        <v>0.01</v>
      </c>
      <c r="D21" s="9">
        <f t="shared" ref="D21:E36" si="5">D20+$C$7*(J20+J21)/2</f>
        <v>0.17275789762527644</v>
      </c>
      <c r="E21" s="9">
        <f t="shared" si="5"/>
        <v>2.7268381680261164</v>
      </c>
      <c r="F21" s="9">
        <f t="shared" ref="F21:F84" si="6">$O$1*D21^2+$O$2*D21+$O$3</f>
        <v>2.7270035318835766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48.381758412993747</v>
      </c>
      <c r="J21">
        <f t="shared" ref="J21:K84" si="9">J20+L20*$C$7</f>
        <v>8.5106203063477732</v>
      </c>
      <c r="K21">
        <f t="shared" si="9"/>
        <v>47.627343922734887</v>
      </c>
      <c r="L21">
        <f t="shared" ref="L21:L84" si="10">-$C$15*I21*J21</f>
        <v>-12.165222081140035</v>
      </c>
      <c r="M21">
        <f t="shared" ref="M21:M84" si="11">-$C$6-$C$15*I21*K21</f>
        <v>-100.25331679465867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9.4586736172425319</v>
      </c>
      <c r="B22">
        <f t="shared" si="3"/>
        <v>9.4586736172425319</v>
      </c>
      <c r="C22" s="9">
        <f t="shared" si="4"/>
        <v>1.4999999999999999E-2</v>
      </c>
      <c r="D22" s="9">
        <f t="shared" si="5"/>
        <v>0.25725583958469717</v>
      </c>
      <c r="E22" s="9">
        <f t="shared" si="5"/>
        <v>3.1980989414137322</v>
      </c>
      <c r="F22" s="9">
        <f t="shared" si="6"/>
        <v>3.1986110186115022</v>
      </c>
      <c r="G22" s="10">
        <f t="shared" si="7"/>
        <v>8.6666666666666607</v>
      </c>
      <c r="H22" s="5">
        <f t="shared" si="7"/>
        <v>7.5</v>
      </c>
      <c r="I22">
        <f t="shared" si="8"/>
        <v>47.373492202496223</v>
      </c>
      <c r="J22">
        <f t="shared" si="9"/>
        <v>8.3889680855363729</v>
      </c>
      <c r="K22">
        <f t="shared" si="9"/>
        <v>46.6248107547883</v>
      </c>
      <c r="L22">
        <f t="shared" si="10"/>
        <v>-11.741433438252772</v>
      </c>
      <c r="M22">
        <f t="shared" si="11"/>
        <v>-97.431384038966286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9.3753710080590817</v>
      </c>
      <c r="B23">
        <f t="shared" si="3"/>
        <v>9.3753710080590817</v>
      </c>
      <c r="C23" s="9">
        <f t="shared" si="4"/>
        <v>0.02</v>
      </c>
      <c r="D23" s="9">
        <f t="shared" si="5"/>
        <v>0.34055844876814828</v>
      </c>
      <c r="E23" s="9">
        <f t="shared" si="5"/>
        <v>3.6594754797596667</v>
      </c>
      <c r="F23" s="9">
        <f t="shared" si="6"/>
        <v>3.6606216793489019</v>
      </c>
      <c r="G23" s="10">
        <f t="shared" si="7"/>
        <v>8.6666666666666607</v>
      </c>
      <c r="H23" s="5">
        <f t="shared" si="7"/>
        <v>7.5</v>
      </c>
      <c r="I23">
        <f t="shared" si="8"/>
        <v>46.393819308068899</v>
      </c>
      <c r="J23">
        <f t="shared" si="9"/>
        <v>8.2715537511538457</v>
      </c>
      <c r="K23">
        <f t="shared" si="9"/>
        <v>45.650496914398637</v>
      </c>
      <c r="L23">
        <f t="shared" si="10"/>
        <v>-11.33768536721637</v>
      </c>
      <c r="M23">
        <f t="shared" si="11"/>
        <v>-94.74640011289712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9.293222354815903</v>
      </c>
      <c r="B24">
        <f t="shared" si="3"/>
        <v>9.293222354815903</v>
      </c>
      <c r="C24" s="9">
        <f t="shared" si="4"/>
        <v>2.5000000000000001E-2</v>
      </c>
      <c r="D24" s="9">
        <f t="shared" si="5"/>
        <v>0.42270710201132589</v>
      </c>
      <c r="E24" s="9">
        <f t="shared" si="5"/>
        <v>4.1112431288980078</v>
      </c>
      <c r="F24" s="9">
        <f t="shared" si="6"/>
        <v>4.1133878855115711</v>
      </c>
      <c r="G24" s="10">
        <f t="shared" si="7"/>
        <v>8.6666666666666607</v>
      </c>
      <c r="H24" s="5">
        <f t="shared" si="7"/>
        <v>7.5</v>
      </c>
      <c r="I24">
        <f t="shared" si="8"/>
        <v>45.441357835516705</v>
      </c>
      <c r="J24">
        <f t="shared" si="9"/>
        <v>8.1581768974816828</v>
      </c>
      <c r="K24">
        <f t="shared" si="9"/>
        <v>44.703032913269666</v>
      </c>
      <c r="L24">
        <f t="shared" si="10"/>
        <v>-10.952710178598844</v>
      </c>
      <c r="M24">
        <f t="shared" si="11"/>
        <v>-92.189781682123922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9.2121882213500168</v>
      </c>
      <c r="B25">
        <f t="shared" si="3"/>
        <v>9.2121882213500168</v>
      </c>
      <c r="C25" s="9">
        <f t="shared" si="4"/>
        <v>3.0000000000000002E-2</v>
      </c>
      <c r="D25" s="9">
        <f t="shared" si="5"/>
        <v>0.50374123547721272</v>
      </c>
      <c r="E25" s="9">
        <f t="shared" si="5"/>
        <v>4.5536639689465979</v>
      </c>
      <c r="F25" s="9">
        <f t="shared" si="6"/>
        <v>4.5572440080853127</v>
      </c>
      <c r="G25" s="10">
        <f t="shared" si="7"/>
        <v>8.6666666666666607</v>
      </c>
      <c r="H25" s="5">
        <f t="shared" si="7"/>
        <v>7.5</v>
      </c>
      <c r="I25">
        <f t="shared" si="8"/>
        <v>44.514812746626497</v>
      </c>
      <c r="J25">
        <f t="shared" si="9"/>
        <v>8.0486497956956953</v>
      </c>
      <c r="K25">
        <f t="shared" si="9"/>
        <v>43.78113509644843</v>
      </c>
      <c r="L25">
        <f t="shared" si="10"/>
        <v>-10.585338726075657</v>
      </c>
      <c r="M25">
        <f t="shared" si="11"/>
        <v>-89.753613546588383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9.1322309903293633</v>
      </c>
      <c r="B26">
        <f t="shared" si="3"/>
        <v>9.1322309903293633</v>
      </c>
      <c r="C26" s="9">
        <f t="shared" si="4"/>
        <v>3.5000000000000003E-2</v>
      </c>
      <c r="D26" s="9">
        <f t="shared" si="5"/>
        <v>0.58369846649786594</v>
      </c>
      <c r="E26" s="9">
        <f t="shared" si="5"/>
        <v>4.9869876392337531</v>
      </c>
      <c r="F26" s="9">
        <f t="shared" si="6"/>
        <v>4.9925075998754735</v>
      </c>
      <c r="G26" s="10">
        <f t="shared" si="7"/>
        <v>8.6666666666666607</v>
      </c>
      <c r="H26" s="5">
        <f t="shared" si="7"/>
        <v>7.5</v>
      </c>
      <c r="I26">
        <f t="shared" si="8"/>
        <v>43.612969110486283</v>
      </c>
      <c r="J26">
        <f t="shared" si="9"/>
        <v>7.9427964084349387</v>
      </c>
      <c r="K26">
        <f t="shared" si="9"/>
        <v>42.883598960982546</v>
      </c>
      <c r="L26">
        <f t="shared" si="10"/>
        <v>-10.234491327612691</v>
      </c>
      <c r="M26">
        <f t="shared" si="11"/>
        <v>-87.430587112935513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9.0533147508113956</v>
      </c>
      <c r="B27">
        <f t="shared" si="3"/>
        <v>9.0533147508113956</v>
      </c>
      <c r="C27" s="9">
        <f t="shared" si="4"/>
        <v>0.04</v>
      </c>
      <c r="D27" s="9">
        <f t="shared" si="5"/>
        <v>0.66261470601583472</v>
      </c>
      <c r="E27" s="9">
        <f t="shared" si="5"/>
        <v>5.4114520994879314</v>
      </c>
      <c r="F27" s="9">
        <f t="shared" si="6"/>
        <v>5.4194804831200081</v>
      </c>
      <c r="G27" s="10">
        <f t="shared" si="7"/>
        <v>8.6666666666666607</v>
      </c>
      <c r="H27" s="5">
        <f t="shared" si="7"/>
        <v>7.5</v>
      </c>
      <c r="I27">
        <f t="shared" si="8"/>
        <v>42.734685977050596</v>
      </c>
      <c r="J27">
        <f t="shared" si="9"/>
        <v>7.8404514951588116</v>
      </c>
      <c r="K27">
        <f t="shared" si="9"/>
        <v>42.009293089853188</v>
      </c>
      <c r="L27">
        <f t="shared" si="10"/>
        <v>-9.8991696496888864</v>
      </c>
      <c r="M27">
        <f t="shared" si="11"/>
        <v>-85.213945393034578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8.9754051943422901</v>
      </c>
      <c r="B28">
        <f t="shared" si="3"/>
        <v>8.9754051943422901</v>
      </c>
      <c r="C28" s="9">
        <f t="shared" si="4"/>
        <v>4.4999999999999998E-2</v>
      </c>
      <c r="D28" s="9">
        <f t="shared" si="5"/>
        <v>0.74052426248493841</v>
      </c>
      <c r="E28" s="9">
        <f t="shared" si="5"/>
        <v>5.8272843331168112</v>
      </c>
      <c r="F28" s="9">
        <f t="shared" si="6"/>
        <v>5.8384497513658333</v>
      </c>
      <c r="G28" s="10">
        <f t="shared" si="7"/>
        <v>8.6666666666666607</v>
      </c>
      <c r="H28" s="5">
        <f t="shared" si="7"/>
        <v>7.5</v>
      </c>
      <c r="I28">
        <f t="shared" si="8"/>
        <v>41.87889080700748</v>
      </c>
      <c r="J28">
        <f t="shared" si="9"/>
        <v>7.7414597986619231</v>
      </c>
      <c r="K28">
        <f t="shared" si="9"/>
        <v>41.157153635922839</v>
      </c>
      <c r="L28">
        <f t="shared" si="10"/>
        <v>-9.5784494393659827</v>
      </c>
      <c r="M28">
        <f t="shared" si="11"/>
        <v>-83.097433747992099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8.8984695188276408</v>
      </c>
      <c r="B29">
        <f t="shared" si="3"/>
        <v>8.8984695188276408</v>
      </c>
      <c r="C29" s="9">
        <f t="shared" si="4"/>
        <v>4.9999999999999996E-2</v>
      </c>
      <c r="D29" s="9">
        <f t="shared" si="5"/>
        <v>0.81745993799958938</v>
      </c>
      <c r="E29" s="9">
        <f t="shared" si="5"/>
        <v>6.2347009977886403</v>
      </c>
      <c r="F29" s="9">
        <f t="shared" si="6"/>
        <v>6.2496886935496079</v>
      </c>
      <c r="G29" s="10">
        <f t="shared" si="7"/>
        <v>8.6666666666666607</v>
      </c>
      <c r="H29" s="5">
        <f t="shared" si="7"/>
        <v>7.5</v>
      </c>
      <c r="I29">
        <f t="shared" si="8"/>
        <v>41.044574399894366</v>
      </c>
      <c r="J29">
        <f t="shared" si="9"/>
        <v>7.6456753042682637</v>
      </c>
      <c r="K29">
        <f t="shared" si="9"/>
        <v>40.326179298442916</v>
      </c>
      <c r="L29">
        <f t="shared" si="10"/>
        <v>-9.2714740043098285</v>
      </c>
      <c r="M29">
        <f t="shared" si="11"/>
        <v>-81.075255700713214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8.8224763394851724</v>
      </c>
      <c r="B30">
        <f t="shared" si="3"/>
        <v>8.8224763394851724</v>
      </c>
      <c r="C30" s="9">
        <f t="shared" si="4"/>
        <v>5.4999999999999993E-2</v>
      </c>
      <c r="D30" s="9">
        <f t="shared" si="5"/>
        <v>0.89345311734205657</v>
      </c>
      <c r="E30" s="9">
        <f t="shared" si="5"/>
        <v>6.6339090279880342</v>
      </c>
      <c r="F30" s="9">
        <f t="shared" si="6"/>
        <v>6.6534576473814235</v>
      </c>
      <c r="G30" s="10">
        <f t="shared" si="7"/>
        <v>8.6666666666666607</v>
      </c>
      <c r="H30" s="5">
        <f t="shared" si="7"/>
        <v>7.5</v>
      </c>
      <c r="I30">
        <f t="shared" si="8"/>
        <v>40.230786269255525</v>
      </c>
      <c r="J30">
        <f t="shared" si="9"/>
        <v>7.5529605642251658</v>
      </c>
      <c r="K30">
        <f t="shared" si="9"/>
        <v>39.515426741435782</v>
      </c>
      <c r="L30">
        <f t="shared" si="10"/>
        <v>-8.9774483539379339</v>
      </c>
      <c r="M30">
        <f t="shared" si="11"/>
        <v>-79.142033228629742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8.7473956062606177</v>
      </c>
      <c r="B31">
        <f t="shared" si="3"/>
        <v>8.7473956062606177</v>
      </c>
      <c r="C31" s="9">
        <f t="shared" si="4"/>
        <v>5.9999999999999991E-2</v>
      </c>
      <c r="D31" s="9">
        <f t="shared" si="5"/>
        <v>0.96853385056661134</v>
      </c>
      <c r="E31" s="9">
        <f t="shared" si="5"/>
        <v>7.0251061937409602</v>
      </c>
      <c r="F31" s="9">
        <f t="shared" si="6"/>
        <v>7.0500047883877039</v>
      </c>
      <c r="G31" s="10">
        <f t="shared" si="7"/>
        <v>8.6666666666666607</v>
      </c>
      <c r="H31" s="5">
        <f t="shared" si="7"/>
        <v>7.5</v>
      </c>
      <c r="I31">
        <f t="shared" si="8"/>
        <v>39.436630419583167</v>
      </c>
      <c r="J31">
        <f t="shared" si="9"/>
        <v>7.4631860806857864</v>
      </c>
      <c r="K31">
        <f t="shared" si="9"/>
        <v>38.724006409149482</v>
      </c>
      <c r="L31">
        <f t="shared" si="10"/>
        <v>-8.6956339260627491</v>
      </c>
      <c r="M31">
        <f t="shared" si="11"/>
        <v>-77.292771024067747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8.6731985271500633</v>
      </c>
      <c r="B32">
        <f t="shared" si="3"/>
        <v>8.6731985271500633</v>
      </c>
      <c r="C32" s="9">
        <f t="shared" si="4"/>
        <v>6.4999999999999988E-2</v>
      </c>
      <c r="D32" s="9">
        <f t="shared" si="5"/>
        <v>1.0427309296771661</v>
      </c>
      <c r="E32" s="9">
        <f t="shared" si="5"/>
        <v>7.4084816192812513</v>
      </c>
      <c r="F32" s="9">
        <f t="shared" si="6"/>
        <v>7.4395668603146765</v>
      </c>
      <c r="G32" s="10">
        <f t="shared" si="7"/>
        <v>8.6666666666666607</v>
      </c>
      <c r="H32" s="5">
        <f t="shared" si="7"/>
        <v>7.5</v>
      </c>
      <c r="I32">
        <f t="shared" si="8"/>
        <v>38.661261484967795</v>
      </c>
      <c r="J32">
        <f t="shared" si="9"/>
        <v>7.376229741425159</v>
      </c>
      <c r="K32">
        <f t="shared" si="9"/>
        <v>37.951078698908802</v>
      </c>
      <c r="L32">
        <f t="shared" si="10"/>
        <v>-8.4253438330121426</v>
      </c>
      <c r="M32">
        <f t="shared" si="11"/>
        <v>-75.522824274856546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8.5998574969274628</v>
      </c>
      <c r="B33">
        <f t="shared" si="3"/>
        <v>8.5998574969274628</v>
      </c>
      <c r="C33" s="9">
        <f t="shared" si="4"/>
        <v>6.9999999999999993E-2</v>
      </c>
      <c r="D33" s="9">
        <f t="shared" si="5"/>
        <v>1.116071959899767</v>
      </c>
      <c r="E33" s="9">
        <f t="shared" si="5"/>
        <v>7.784216265056596</v>
      </c>
      <c r="F33" s="9">
        <f t="shared" si="6"/>
        <v>7.8223698520146367</v>
      </c>
      <c r="G33" s="10">
        <f t="shared" si="7"/>
        <v>8.6666666666666607</v>
      </c>
      <c r="H33" s="5">
        <f t="shared" si="7"/>
        <v>7.5</v>
      </c>
      <c r="I33">
        <f t="shared" si="8"/>
        <v>37.90388119390856</v>
      </c>
      <c r="J33">
        <f t="shared" si="9"/>
        <v>7.291976303095038</v>
      </c>
      <c r="K33">
        <f t="shared" si="9"/>
        <v>37.195850456160237</v>
      </c>
      <c r="L33">
        <f t="shared" si="10"/>
        <v>-8.1659385694804563</v>
      </c>
      <c r="M33">
        <f t="shared" si="11"/>
        <v>-73.827869573830867</v>
      </c>
      <c r="S33">
        <f t="shared" si="0"/>
        <v>1</v>
      </c>
      <c r="T33" t="b">
        <f t="shared" si="1"/>
        <v>1</v>
      </c>
      <c r="U33" t="b">
        <f t="shared" si="2"/>
        <v>0</v>
      </c>
    </row>
    <row r="34" spans="1:21" x14ac:dyDescent="0.2">
      <c r="A34">
        <f t="shared" si="12"/>
        <v>8.5273460308249867</v>
      </c>
      <c r="B34">
        <f t="shared" si="3"/>
        <v>8.5273460308249867</v>
      </c>
      <c r="C34" s="9">
        <f t="shared" si="4"/>
        <v>7.4999999999999997E-2</v>
      </c>
      <c r="D34" s="9">
        <f t="shared" si="5"/>
        <v>1.1885834260022434</v>
      </c>
      <c r="E34" s="9">
        <f t="shared" si="5"/>
        <v>8.1524833761395072</v>
      </c>
      <c r="F34" s="9">
        <f t="shared" si="6"/>
        <v>8.1986296254242603</v>
      </c>
      <c r="G34" s="10">
        <f t="shared" si="7"/>
        <v>8.6666666666666607</v>
      </c>
      <c r="H34" s="5">
        <f t="shared" si="7"/>
        <v>7.5</v>
      </c>
      <c r="I34">
        <f t="shared" si="8"/>
        <v>37.163735128693169</v>
      </c>
      <c r="J34">
        <f t="shared" si="9"/>
        <v>7.2103169174002337</v>
      </c>
      <c r="K34">
        <f t="shared" si="9"/>
        <v>36.457571760421928</v>
      </c>
      <c r="L34">
        <f t="shared" si="10"/>
        <v>-7.9168221314984839</v>
      </c>
      <c r="M34">
        <f t="shared" si="11"/>
        <v>-72.203878614221964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8.4556387027575592</v>
      </c>
      <c r="B35">
        <f t="shared" si="3"/>
        <v>8.4556387027575592</v>
      </c>
      <c r="C35" s="9">
        <f t="shared" si="4"/>
        <v>0.08</v>
      </c>
      <c r="D35" s="9">
        <f t="shared" si="5"/>
        <v>1.2602907540696708</v>
      </c>
      <c r="E35" s="9">
        <f t="shared" si="5"/>
        <v>8.5134488998130156</v>
      </c>
      <c r="F35" s="9">
        <f t="shared" si="6"/>
        <v>8.5685524987890034</v>
      </c>
      <c r="G35" s="10">
        <f t="shared" si="7"/>
        <v>8.6666666666666607</v>
      </c>
      <c r="H35" s="5">
        <f t="shared" si="7"/>
        <v>7.5</v>
      </c>
      <c r="I35">
        <f t="shared" si="8"/>
        <v>36.440109751227567</v>
      </c>
      <c r="J35">
        <f t="shared" si="9"/>
        <v>7.1311486960852486</v>
      </c>
      <c r="K35">
        <f t="shared" si="9"/>
        <v>35.735532974279707</v>
      </c>
      <c r="L35">
        <f t="shared" si="10"/>
        <v>-7.6774385020784104</v>
      </c>
      <c r="M35">
        <f t="shared" si="11"/>
        <v>-70.647094369724783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8.3847110877218096</v>
      </c>
      <c r="B36">
        <f t="shared" si="3"/>
        <v>8.3847110877218096</v>
      </c>
      <c r="C36" s="9">
        <f t="shared" si="4"/>
        <v>8.5000000000000006E-2</v>
      </c>
      <c r="D36" s="9">
        <f t="shared" si="5"/>
        <v>1.3312183691054194</v>
      </c>
      <c r="E36" s="9">
        <f t="shared" si="5"/>
        <v>8.8672718748373267</v>
      </c>
      <c r="F36" s="9">
        <f t="shared" si="6"/>
        <v>8.9323357888829271</v>
      </c>
      <c r="G36" s="10">
        <f t="shared" si="7"/>
        <v>8.6666666666666607</v>
      </c>
      <c r="H36" s="5">
        <f t="shared" si="7"/>
        <v>7.5</v>
      </c>
      <c r="I36">
        <f t="shared" si="8"/>
        <v>35.732329670244006</v>
      </c>
      <c r="J36">
        <f t="shared" si="9"/>
        <v>7.0543743110644641</v>
      </c>
      <c r="K36">
        <f t="shared" si="9"/>
        <v>35.029062030582459</v>
      </c>
      <c r="L36">
        <f t="shared" si="10"/>
        <v>-7.4472684644327192</v>
      </c>
      <c r="M36">
        <f t="shared" si="11"/>
        <v>-69.15400949422974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8.3145397080343866</v>
      </c>
      <c r="B37">
        <f t="shared" si="3"/>
        <v>8.3145397080343866</v>
      </c>
      <c r="C37" s="9">
        <f t="shared" si="4"/>
        <v>9.0000000000000011E-2</v>
      </c>
      <c r="D37" s="9">
        <f t="shared" ref="D37:E52" si="13">D36+$C$7*(J36+J37)/2</f>
        <v>1.4013897487928424</v>
      </c>
      <c r="E37" s="9">
        <f t="shared" si="13"/>
        <v>9.2141047946684402</v>
      </c>
      <c r="F37" s="9">
        <f t="shared" si="6"/>
        <v>9.2901683156129966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35.039755127498708</v>
      </c>
      <c r="J37">
        <f t="shared" si="9"/>
        <v>6.979901626420137</v>
      </c>
      <c r="K37">
        <f t="shared" si="9"/>
        <v>34.337521935640162</v>
      </c>
      <c r="L37">
        <f t="shared" si="10"/>
        <v>-7.2258267083041234</v>
      </c>
      <c r="M37">
        <f t="shared" si="11"/>
        <v>-67.721346707632904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8.2451019831056005</v>
      </c>
      <c r="B38">
        <f t="shared" si="3"/>
        <v>8.2451019831056005</v>
      </c>
      <c r="C38" s="9">
        <f t="shared" si="4"/>
        <v>9.5000000000000015E-2</v>
      </c>
      <c r="D38" s="9">
        <f t="shared" si="13"/>
        <v>1.4708274737216285</v>
      </c>
      <c r="E38" s="9">
        <f t="shared" si="13"/>
        <v>9.554093946689461</v>
      </c>
      <c r="F38" s="9">
        <f t="shared" si="6"/>
        <v>9.6422308720754302</v>
      </c>
      <c r="G38" s="10">
        <f t="shared" si="14"/>
        <v>8.6666666666666607</v>
      </c>
      <c r="H38" s="5">
        <f t="shared" si="14"/>
        <v>7.5</v>
      </c>
      <c r="I38">
        <f t="shared" si="8"/>
        <v>34.361779682936451</v>
      </c>
      <c r="J38">
        <f t="shared" si="9"/>
        <v>6.9076433593370954</v>
      </c>
      <c r="K38">
        <f t="shared" si="9"/>
        <v>33.660308468563834</v>
      </c>
      <c r="L38">
        <f t="shared" si="10"/>
        <v>-7.0126591989779339</v>
      </c>
      <c r="M38">
        <f t="shared" si="11"/>
        <v>-66.346040961472255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8.176376182472179</v>
      </c>
      <c r="B39">
        <f t="shared" si="3"/>
        <v>8.176376182472179</v>
      </c>
      <c r="C39" s="9">
        <f t="shared" si="4"/>
        <v>0.10000000000000002</v>
      </c>
      <c r="D39" s="9">
        <f t="shared" si="13"/>
        <v>1.5395532743550506</v>
      </c>
      <c r="E39" s="9">
        <f t="shared" si="13"/>
        <v>9.8873797293270265</v>
      </c>
      <c r="F39" s="9">
        <f t="shared" si="6"/>
        <v>9.9886966628446849</v>
      </c>
      <c r="G39" s="10">
        <f t="shared" si="14"/>
        <v>8.6666666666666607</v>
      </c>
      <c r="H39" s="5">
        <f t="shared" si="14"/>
        <v>7.5</v>
      </c>
      <c r="I39">
        <f t="shared" si="8"/>
        <v>33.697828080888677</v>
      </c>
      <c r="J39">
        <f t="shared" si="9"/>
        <v>6.8375167673473163</v>
      </c>
      <c r="K39">
        <f t="shared" si="9"/>
        <v>32.996848058949112</v>
      </c>
      <c r="L39">
        <f t="shared" si="10"/>
        <v>-6.8073407820642826</v>
      </c>
      <c r="M39">
        <f t="shared" si="11"/>
        <v>-65.025223201958866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8.1083413818378087</v>
      </c>
      <c r="B40">
        <f t="shared" si="3"/>
        <v>8.1083413818378087</v>
      </c>
      <c r="C40" s="9">
        <f t="shared" si="4"/>
        <v>0.10500000000000002</v>
      </c>
      <c r="D40" s="9">
        <f t="shared" si="13"/>
        <v>1.6075880749894207</v>
      </c>
      <c r="E40" s="9">
        <f t="shared" si="13"/>
        <v>10.214096948756419</v>
      </c>
      <c r="F40" s="9">
        <f t="shared" si="6"/>
        <v>10.329731713018656</v>
      </c>
      <c r="G40" s="10">
        <f t="shared" si="14"/>
        <v>8.6666666666666607</v>
      </c>
      <c r="H40" s="5">
        <f t="shared" si="14"/>
        <v>7.5</v>
      </c>
      <c r="I40">
        <f t="shared" si="8"/>
        <v>33.04735428122158</v>
      </c>
      <c r="J40">
        <f t="shared" si="9"/>
        <v>6.7694433595266732</v>
      </c>
      <c r="K40">
        <f t="shared" si="9"/>
        <v>32.346595826929523</v>
      </c>
      <c r="L40">
        <f t="shared" si="10"/>
        <v>-6.6094730002076965</v>
      </c>
      <c r="M40">
        <f t="shared" si="11"/>
        <v>-63.756205568770767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8.0409774218925527</v>
      </c>
      <c r="B41">
        <f t="shared" si="3"/>
        <v>8.0409774218925527</v>
      </c>
      <c r="C41" s="9">
        <f t="shared" si="4"/>
        <v>0.11000000000000003</v>
      </c>
      <c r="D41" s="9">
        <f t="shared" si="13"/>
        <v>1.6749520349346771</v>
      </c>
      <c r="E41" s="9">
        <f t="shared" si="13"/>
        <v>10.534375096747276</v>
      </c>
      <c r="F41" s="9">
        <f t="shared" si="6"/>
        <v>10.665495250313572</v>
      </c>
      <c r="G41" s="10">
        <f t="shared" si="14"/>
        <v>8.6666666666666607</v>
      </c>
      <c r="H41" s="5">
        <f t="shared" si="14"/>
        <v>7.5</v>
      </c>
      <c r="I41">
        <f t="shared" si="8"/>
        <v>32.409839640990256</v>
      </c>
      <c r="J41">
        <f t="shared" si="9"/>
        <v>6.7033486295245961</v>
      </c>
      <c r="K41">
        <f t="shared" si="9"/>
        <v>31.709033771241817</v>
      </c>
      <c r="L41">
        <f t="shared" si="10"/>
        <v>-6.4186821005673655</v>
      </c>
      <c r="M41">
        <f t="shared" si="11"/>
        <v>-62.536467886172048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7.9742648697023348</v>
      </c>
      <c r="B42">
        <f t="shared" si="3"/>
        <v>7.9742648697023348</v>
      </c>
      <c r="C42" s="9">
        <f t="shared" si="4"/>
        <v>0.11500000000000003</v>
      </c>
      <c r="D42" s="9">
        <f t="shared" si="13"/>
        <v>1.7416645871248948</v>
      </c>
      <c r="E42" s="9">
        <f t="shared" si="13"/>
        <v>10.848338611065385</v>
      </c>
      <c r="F42" s="9">
        <f t="shared" si="6"/>
        <v>10.996140062295453</v>
      </c>
      <c r="G42" s="10">
        <f t="shared" si="14"/>
        <v>8.6666666666666607</v>
      </c>
      <c r="H42" s="5">
        <f t="shared" si="14"/>
        <v>7.5</v>
      </c>
      <c r="I42">
        <f t="shared" si="8"/>
        <v>31.784791233611742</v>
      </c>
      <c r="J42">
        <f t="shared" si="9"/>
        <v>6.6391618085189226</v>
      </c>
      <c r="K42">
        <f t="shared" si="9"/>
        <v>31.083669092380095</v>
      </c>
      <c r="L42">
        <f t="shared" si="10"/>
        <v>-6.2346172142652323</v>
      </c>
      <c r="M42">
        <f t="shared" si="11"/>
        <v>-61.363645318963719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7.9081849824778585</v>
      </c>
      <c r="B43">
        <f t="shared" si="3"/>
        <v>7.9081849824778585</v>
      </c>
      <c r="C43" s="9">
        <f t="shared" si="4"/>
        <v>0.12000000000000004</v>
      </c>
      <c r="D43" s="9">
        <f t="shared" si="13"/>
        <v>1.8077444743493707</v>
      </c>
      <c r="E43" s="9">
        <f t="shared" si="13"/>
        <v>11.156107119723238</v>
      </c>
      <c r="F43" s="9">
        <f t="shared" si="6"/>
        <v>11.321812830649382</v>
      </c>
      <c r="G43" s="10">
        <f t="shared" si="14"/>
        <v>8.6666666666666607</v>
      </c>
      <c r="H43" s="5">
        <f t="shared" si="14"/>
        <v>7.5</v>
      </c>
      <c r="I43">
        <f t="shared" si="8"/>
        <v>31.171740293865778</v>
      </c>
      <c r="J43">
        <f t="shared" si="9"/>
        <v>6.5768156363762706</v>
      </c>
      <c r="K43">
        <f t="shared" si="9"/>
        <v>30.470032639190457</v>
      </c>
      <c r="L43">
        <f t="shared" si="10"/>
        <v>-6.0569486910655135</v>
      </c>
      <c r="M43">
        <f t="shared" si="11"/>
        <v>-60.235517079769537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7.8427196735486495</v>
      </c>
      <c r="B44">
        <f t="shared" si="3"/>
        <v>7.8427196735486495</v>
      </c>
      <c r="C44" s="9">
        <f t="shared" si="4"/>
        <v>0.12500000000000003</v>
      </c>
      <c r="D44" s="9">
        <f t="shared" si="13"/>
        <v>1.8732097832785801</v>
      </c>
      <c r="E44" s="9">
        <f t="shared" si="13"/>
        <v>11.457795670261154</v>
      </c>
      <c r="F44" s="9">
        <f t="shared" si="6"/>
        <v>11.642654444220724</v>
      </c>
      <c r="G44" s="10">
        <f t="shared" si="14"/>
        <v>8.6666666666666607</v>
      </c>
      <c r="H44" s="5">
        <f t="shared" si="14"/>
        <v>7.5</v>
      </c>
      <c r="I44">
        <f t="shared" si="8"/>
        <v>30.570240778187568</v>
      </c>
      <c r="J44">
        <f t="shared" si="9"/>
        <v>6.5162461494656156</v>
      </c>
      <c r="K44">
        <f t="shared" si="9"/>
        <v>29.86767746839276</v>
      </c>
      <c r="L44">
        <f t="shared" si="10"/>
        <v>-5.885366574366695</v>
      </c>
      <c r="M44">
        <f t="shared" si="11"/>
        <v>-59.149996086467596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7.7778514803827115</v>
      </c>
      <c r="B45">
        <f t="shared" si="3"/>
        <v>7.7778514803827115</v>
      </c>
      <c r="C45" s="9">
        <f t="shared" si="4"/>
        <v>0.13000000000000003</v>
      </c>
      <c r="D45" s="9">
        <f t="shared" si="13"/>
        <v>1.938077976444518</v>
      </c>
      <c r="E45" s="9">
        <f t="shared" si="13"/>
        <v>11.753514945140758</v>
      </c>
      <c r="F45" s="9">
        <f t="shared" si="6"/>
        <v>11.958800292412047</v>
      </c>
      <c r="G45" s="10">
        <f t="shared" si="14"/>
        <v>8.6666666666666607</v>
      </c>
      <c r="H45" s="5">
        <f t="shared" si="14"/>
        <v>7.5</v>
      </c>
      <c r="I45">
        <f t="shared" si="8"/>
        <v>29.979868030748932</v>
      </c>
      <c r="J45">
        <f t="shared" si="9"/>
        <v>6.4573924837219483</v>
      </c>
      <c r="K45">
        <f t="shared" si="9"/>
        <v>29.276177507528082</v>
      </c>
      <c r="L45">
        <f t="shared" si="10"/>
        <v>-5.7195792031880934</v>
      </c>
      <c r="M45">
        <f t="shared" si="11"/>
        <v>-58.105119479419713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7.713563534505651</v>
      </c>
      <c r="B46">
        <f t="shared" si="3"/>
        <v>7.713563534505651</v>
      </c>
      <c r="C46" s="9">
        <f t="shared" si="4"/>
        <v>0.13500000000000004</v>
      </c>
      <c r="D46" s="9">
        <f t="shared" si="13"/>
        <v>2.002365922321578</v>
      </c>
      <c r="E46" s="9">
        <f t="shared" si="13"/>
        <v>12.043371464242068</v>
      </c>
      <c r="F46" s="9">
        <f t="shared" si="6"/>
        <v>12.270380540383332</v>
      </c>
      <c r="G46" s="10">
        <f t="shared" si="14"/>
        <v>8.6666666666666607</v>
      </c>
      <c r="H46" s="5">
        <f t="shared" si="14"/>
        <v>7.5</v>
      </c>
      <c r="I46">
        <f t="shared" si="8"/>
        <v>29.400217546747392</v>
      </c>
      <c r="J46">
        <f t="shared" si="9"/>
        <v>6.4001966916900672</v>
      </c>
      <c r="K46">
        <f t="shared" si="9"/>
        <v>28.695126312733887</v>
      </c>
      <c r="L46">
        <f t="shared" si="10"/>
        <v>-5.5593119292457871</v>
      </c>
      <c r="M46">
        <f t="shared" si="11"/>
        <v>-57.099039917714023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7.6498395331852134</v>
      </c>
      <c r="B47">
        <f t="shared" si="3"/>
        <v>7.6498395331852134</v>
      </c>
      <c r="C47" s="9">
        <f t="shared" si="4"/>
        <v>0.14000000000000004</v>
      </c>
      <c r="D47" s="9">
        <f t="shared" si="13"/>
        <v>2.0660899236420165</v>
      </c>
      <c r="E47" s="9">
        <f t="shared" si="13"/>
        <v>12.32746777537352</v>
      </c>
      <c r="F47" s="9">
        <f t="shared" si="6"/>
        <v>12.577520387380712</v>
      </c>
      <c r="G47" s="10">
        <f t="shared" si="14"/>
        <v>8.6666666666666607</v>
      </c>
      <c r="H47" s="5">
        <f t="shared" si="14"/>
        <v>7.5</v>
      </c>
      <c r="I47">
        <f t="shared" si="8"/>
        <v>28.830903825150759</v>
      </c>
      <c r="J47">
        <f t="shared" si="9"/>
        <v>6.3446035723976095</v>
      </c>
      <c r="K47">
        <f t="shared" si="9"/>
        <v>28.124135913556746</v>
      </c>
      <c r="L47">
        <f t="shared" si="10"/>
        <v>-5.4043059384614258</v>
      </c>
      <c r="M47">
        <f t="shared" si="11"/>
        <v>-56.130017582087291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7.5866637127581598</v>
      </c>
      <c r="B48">
        <f t="shared" si="3"/>
        <v>7.5866637127581598</v>
      </c>
      <c r="C48" s="9">
        <f t="shared" si="4"/>
        <v>0.14500000000000005</v>
      </c>
      <c r="D48" s="9">
        <f t="shared" si="13"/>
        <v>2.1292657440690697</v>
      </c>
      <c r="E48" s="9">
        <f t="shared" si="13"/>
        <v>12.605902633629984</v>
      </c>
      <c r="F48" s="9">
        <f t="shared" si="6"/>
        <v>12.880340309407583</v>
      </c>
      <c r="G48" s="10">
        <f t="shared" si="14"/>
        <v>8.6666666666666607</v>
      </c>
      <c r="H48" s="5">
        <f t="shared" si="14"/>
        <v>7.5</v>
      </c>
      <c r="I48">
        <f t="shared" si="8"/>
        <v>28.271559303888566</v>
      </c>
      <c r="J48">
        <f t="shared" si="9"/>
        <v>6.2905605130129949</v>
      </c>
      <c r="K48">
        <f t="shared" si="9"/>
        <v>27.562835737735874</v>
      </c>
      <c r="L48">
        <f t="shared" si="10"/>
        <v>-5.2543171673528031</v>
      </c>
      <c r="M48">
        <f t="shared" si="11"/>
        <v>-55.1964128196717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7.5240208234863974</v>
      </c>
      <c r="B49">
        <f t="shared" si="3"/>
        <v>7.5240208234863974</v>
      </c>
      <c r="C49" s="9">
        <f t="shared" si="4"/>
        <v>0.15000000000000005</v>
      </c>
      <c r="D49" s="9">
        <f t="shared" si="13"/>
        <v>2.191908633340832</v>
      </c>
      <c r="E49" s="9">
        <f t="shared" si="13"/>
        <v>12.87877117036636</v>
      </c>
      <c r="F49" s="9">
        <f t="shared" si="6"/>
        <v>13.178956287351603</v>
      </c>
      <c r="G49" s="10">
        <f t="shared" si="14"/>
        <v>8.6666666666666607</v>
      </c>
      <c r="H49" s="5">
        <f t="shared" si="14"/>
        <v>7.5</v>
      </c>
      <c r="I49">
        <f t="shared" si="8"/>
        <v>27.721833371150986</v>
      </c>
      <c r="J49">
        <f t="shared" si="9"/>
        <v>6.2380173413394671</v>
      </c>
      <c r="K49">
        <f t="shared" si="9"/>
        <v>27.010871609539159</v>
      </c>
      <c r="L49">
        <f t="shared" si="10"/>
        <v>-5.1091153057351066</v>
      </c>
      <c r="M49">
        <f t="shared" si="11"/>
        <v>-54.296679372338801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7.4618961058382896</v>
      </c>
      <c r="B50">
        <f t="shared" si="3"/>
        <v>7.4618961058382896</v>
      </c>
      <c r="C50" s="9">
        <f t="shared" si="4"/>
        <v>0.15500000000000005</v>
      </c>
      <c r="D50" s="9">
        <f t="shared" si="13"/>
        <v>2.2540333509889399</v>
      </c>
      <c r="E50" s="9">
        <f t="shared" si="13"/>
        <v>13.146165052493135</v>
      </c>
      <c r="F50" s="9">
        <f t="shared" si="6"/>
        <v>13.473480021589701</v>
      </c>
      <c r="G50" s="10">
        <f t="shared" si="14"/>
        <v>8.6666666666666607</v>
      </c>
      <c r="H50" s="5">
        <f t="shared" si="14"/>
        <v>7.5</v>
      </c>
      <c r="I50">
        <f t="shared" si="8"/>
        <v>27.18139144706052</v>
      </c>
      <c r="J50">
        <f t="shared" si="9"/>
        <v>6.1869261882821158</v>
      </c>
      <c r="K50">
        <f t="shared" si="9"/>
        <v>26.467904815815771</v>
      </c>
      <c r="L50">
        <f t="shared" si="10"/>
        <v>-4.9684828780321864</v>
      </c>
      <c r="M50">
        <f t="shared" si="11"/>
        <v>-53.429358136296202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7.40027526809937</v>
      </c>
      <c r="B51">
        <f t="shared" si="3"/>
        <v>7.40027526809937</v>
      </c>
      <c r="C51" s="9">
        <f t="shared" si="4"/>
        <v>0.16000000000000006</v>
      </c>
      <c r="D51" s="9">
        <f t="shared" si="13"/>
        <v>2.3156541887278594</v>
      </c>
      <c r="E51" s="9">
        <f t="shared" si="13"/>
        <v>13.408172632744478</v>
      </c>
      <c r="F51" s="9">
        <f t="shared" si="6"/>
        <v>13.764019134010539</v>
      </c>
      <c r="G51" s="10">
        <f t="shared" si="14"/>
        <v>8.6666666666666607</v>
      </c>
      <c r="H51" s="5">
        <f t="shared" si="14"/>
        <v>7.5</v>
      </c>
      <c r="I51">
        <f t="shared" si="8"/>
        <v>26.649914130528007</v>
      </c>
      <c r="J51">
        <f t="shared" si="9"/>
        <v>6.1372413595017941</v>
      </c>
      <c r="K51">
        <f t="shared" si="9"/>
        <v>25.933611234452808</v>
      </c>
      <c r="L51">
        <f t="shared" si="10"/>
        <v>-4.8322143962712421</v>
      </c>
      <c r="M51">
        <f t="shared" si="11"/>
        <v>-52.593071405820908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7.339144465224166</v>
      </c>
      <c r="B52">
        <f t="shared" si="3"/>
        <v>7.339144465224166</v>
      </c>
      <c r="C52" s="9">
        <f t="shared" si="4"/>
        <v>0.16500000000000006</v>
      </c>
      <c r="D52" s="9">
        <f t="shared" si="13"/>
        <v>2.3767849916030639</v>
      </c>
      <c r="E52" s="9">
        <f t="shared" si="13"/>
        <v>13.664879091518715</v>
      </c>
      <c r="F52" s="9">
        <f t="shared" si="6"/>
        <v>14.050677358318474</v>
      </c>
      <c r="G52" s="10">
        <f t="shared" si="14"/>
        <v>8.6666666666666607</v>
      </c>
      <c r="H52" s="5">
        <f t="shared" si="14"/>
        <v>7.5</v>
      </c>
      <c r="I52">
        <f t="shared" si="8"/>
        <v>26.127096406600565</v>
      </c>
      <c r="J52">
        <f t="shared" si="9"/>
        <v>6.0889192155390814</v>
      </c>
      <c r="K52">
        <f t="shared" si="9"/>
        <v>25.407680520394599</v>
      </c>
      <c r="L52">
        <f t="shared" si="10"/>
        <v>-4.7001155785239339</v>
      </c>
      <c r="M52">
        <f t="shared" si="11"/>
        <v>-51.7865175586671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7.2784902788477011</v>
      </c>
      <c r="B53">
        <f t="shared" si="3"/>
        <v>7.2784902788477011</v>
      </c>
      <c r="C53" s="9">
        <f t="shared" si="4"/>
        <v>0.17000000000000007</v>
      </c>
      <c r="D53" s="9">
        <f t="shared" ref="D53:E68" si="15">D52+$C$7*(J52+J53)/2</f>
        <v>2.4374391779795284</v>
      </c>
      <c r="E53" s="9">
        <f t="shared" si="15"/>
        <v>13.916366570844728</v>
      </c>
      <c r="F53" s="9">
        <f t="shared" si="6"/>
        <v>14.333554719414597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25.612646910060192</v>
      </c>
      <c r="J53">
        <f t="shared" si="9"/>
        <v>6.0419180597538418</v>
      </c>
      <c r="K53">
        <f t="shared" si="9"/>
        <v>24.889815344807928</v>
      </c>
      <c r="L53">
        <f t="shared" si="10"/>
        <v>-4.572002627172167</v>
      </c>
      <c r="M53">
        <f t="shared" si="11"/>
        <v>-51.00846614483352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7.2182996983815215</v>
      </c>
      <c r="B54">
        <f t="shared" si="3"/>
        <v>7.2182996983815215</v>
      </c>
      <c r="C54" s="9">
        <f t="shared" si="4"/>
        <v>0.17500000000000007</v>
      </c>
      <c r="D54" s="9">
        <f t="shared" si="15"/>
        <v>2.4976297584457083</v>
      </c>
      <c r="E54" s="9">
        <f t="shared" si="15"/>
        <v>14.162714300985565</v>
      </c>
      <c r="F54" s="9">
        <f t="shared" si="6"/>
        <v>14.612747702588049</v>
      </c>
      <c r="G54" s="10">
        <f t="shared" si="16"/>
        <v>8.6666666666666607</v>
      </c>
      <c r="H54" s="5">
        <f t="shared" si="16"/>
        <v>7.5</v>
      </c>
      <c r="I54">
        <f t="shared" si="8"/>
        <v>25.106287241443724</v>
      </c>
      <c r="J54">
        <f t="shared" si="9"/>
        <v>5.9961980334821199</v>
      </c>
      <c r="K54">
        <f t="shared" si="9"/>
        <v>24.379730683359593</v>
      </c>
      <c r="L54">
        <f t="shared" si="10"/>
        <v>-4.4477015619265829</v>
      </c>
      <c r="M54">
        <f t="shared" si="11"/>
        <v>-50.257753344076612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7.1585601031247963</v>
      </c>
      <c r="B55">
        <f t="shared" si="3"/>
        <v>7.1585601031247963</v>
      </c>
      <c r="C55" s="9">
        <f t="shared" si="4"/>
        <v>0.18000000000000008</v>
      </c>
      <c r="D55" s="9">
        <f t="shared" si="15"/>
        <v>2.5573693537024331</v>
      </c>
      <c r="E55" s="9">
        <f t="shared" si="15"/>
        <v>14.403998720151957</v>
      </c>
      <c r="F55" s="9">
        <f t="shared" si="6"/>
        <v>14.888349413193716</v>
      </c>
      <c r="G55" s="10">
        <f t="shared" si="16"/>
        <v>8.6666666666666607</v>
      </c>
      <c r="H55" s="5">
        <f t="shared" si="16"/>
        <v>7.5</v>
      </c>
      <c r="I55">
        <f t="shared" si="8"/>
        <v>24.607751332032535</v>
      </c>
      <c r="J55">
        <f t="shared" si="9"/>
        <v>5.9517210178628543</v>
      </c>
      <c r="K55">
        <f t="shared" si="9"/>
        <v>23.877153149918826</v>
      </c>
      <c r="L55">
        <f t="shared" si="10"/>
        <v>-4.327047603017931</v>
      </c>
      <c r="M55">
        <f t="shared" si="11"/>
        <v>-49.533277760863129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7.0992592453263192</v>
      </c>
      <c r="B56">
        <f t="shared" si="3"/>
        <v>7.0992592453263192</v>
      </c>
      <c r="C56" s="9">
        <f t="shared" si="4"/>
        <v>0.18500000000000008</v>
      </c>
      <c r="D56" s="9">
        <f t="shared" si="15"/>
        <v>2.6166702115009106</v>
      </c>
      <c r="E56" s="9">
        <f t="shared" si="15"/>
        <v>14.640293587763102</v>
      </c>
      <c r="F56" s="9">
        <f t="shared" si="6"/>
        <v>15.160449727440682</v>
      </c>
      <c r="G56" s="10">
        <f t="shared" si="16"/>
        <v>8.6666666666666607</v>
      </c>
      <c r="H56" s="5">
        <f t="shared" si="16"/>
        <v>7.5</v>
      </c>
      <c r="I56">
        <f t="shared" si="8"/>
        <v>24.116784854707785</v>
      </c>
      <c r="J56">
        <f t="shared" si="9"/>
        <v>5.9084505418326749</v>
      </c>
      <c r="K56">
        <f t="shared" si="9"/>
        <v>23.381820372310195</v>
      </c>
      <c r="L56">
        <f t="shared" si="10"/>
        <v>-4.2098846004226322</v>
      </c>
      <c r="M56">
        <f t="shared" si="11"/>
        <v>-48.833996528413778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7.0403852341380126</v>
      </c>
      <c r="B57">
        <f t="shared" si="3"/>
        <v>7.0403852341380126</v>
      </c>
      <c r="C57" s="9">
        <f t="shared" si="4"/>
        <v>0.19000000000000009</v>
      </c>
      <c r="D57" s="9">
        <f t="shared" si="15"/>
        <v>2.6755442226892163</v>
      </c>
      <c r="E57" s="9">
        <f t="shared" si="15"/>
        <v>14.871670091659784</v>
      </c>
      <c r="F57" s="9">
        <f t="shared" si="6"/>
        <v>15.42913543486797</v>
      </c>
      <c r="G57" s="10">
        <f t="shared" si="16"/>
        <v>8.6666666666666607</v>
      </c>
      <c r="H57" s="5">
        <f t="shared" si="16"/>
        <v>7.5</v>
      </c>
      <c r="I57">
        <f t="shared" si="8"/>
        <v>23.633144677889046</v>
      </c>
      <c r="J57">
        <f t="shared" si="9"/>
        <v>5.866351695828449</v>
      </c>
      <c r="K57">
        <f t="shared" si="9"/>
        <v>22.893480407026058</v>
      </c>
      <c r="L57">
        <f t="shared" si="10"/>
        <v>-4.0960645053802009</v>
      </c>
      <c r="M57">
        <f t="shared" si="11"/>
        <v>-48.158921696140112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6.9819265204049969</v>
      </c>
      <c r="B58">
        <f t="shared" si="3"/>
        <v>6.9819265204049969</v>
      </c>
      <c r="C58" s="9">
        <f t="shared" si="4"/>
        <v>0.19500000000000009</v>
      </c>
      <c r="D58" s="9">
        <f t="shared" si="15"/>
        <v>2.734002936422232</v>
      </c>
      <c r="E58" s="9">
        <f t="shared" si="15"/>
        <v>15.098196949645237</v>
      </c>
      <c r="F58" s="9">
        <f t="shared" si="6"/>
        <v>15.694490373040921</v>
      </c>
      <c r="G58" s="10">
        <f t="shared" si="16"/>
        <v>8.6666666666666607</v>
      </c>
      <c r="H58" s="5">
        <f t="shared" si="16"/>
        <v>7.5</v>
      </c>
      <c r="I58">
        <f t="shared" si="8"/>
        <v>23.156598360073165</v>
      </c>
      <c r="J58">
        <f t="shared" si="9"/>
        <v>5.8253910507746474</v>
      </c>
      <c r="K58">
        <f t="shared" si="9"/>
        <v>22.411891190064658</v>
      </c>
      <c r="L58">
        <f t="shared" si="10"/>
        <v>-3.9854468808166641</v>
      </c>
      <c r="M58">
        <f t="shared" si="11"/>
        <v>-47.507116877152463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6.9238718822412917</v>
      </c>
      <c r="B59">
        <f t="shared" si="3"/>
        <v>6.9238718822412917</v>
      </c>
      <c r="C59" s="9">
        <f t="shared" si="4"/>
        <v>0.20000000000000009</v>
      </c>
      <c r="D59" s="9">
        <f t="shared" si="15"/>
        <v>2.7920575745859377</v>
      </c>
      <c r="E59" s="9">
        <f t="shared" si="15"/>
        <v>15.319940505702025</v>
      </c>
      <c r="F59" s="9">
        <f t="shared" si="6"/>
        <v>15.956595554961481</v>
      </c>
      <c r="G59" s="10">
        <f t="shared" si="16"/>
        <v>8.6666666666666607</v>
      </c>
      <c r="H59" s="5">
        <f t="shared" si="16"/>
        <v>7.5</v>
      </c>
      <c r="I59">
        <f t="shared" si="8"/>
        <v>22.686923682771088</v>
      </c>
      <c r="J59">
        <f t="shared" si="9"/>
        <v>5.7855365819664808</v>
      </c>
      <c r="K59">
        <f t="shared" si="9"/>
        <v>21.936820021293133</v>
      </c>
      <c r="L59">
        <f t="shared" si="10"/>
        <v>-3.8778984476096796</v>
      </c>
      <c r="M59">
        <f t="shared" si="11"/>
        <v>-46.877694134650348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6.8662104113440074</v>
      </c>
      <c r="B60">
        <f t="shared" si="3"/>
        <v>6.8662104113440074</v>
      </c>
      <c r="C60" s="9">
        <f t="shared" si="4"/>
        <v>0.2050000000000001</v>
      </c>
      <c r="D60" s="9">
        <f t="shared" si="15"/>
        <v>2.849719045483222</v>
      </c>
      <c r="E60" s="9">
        <f t="shared" si="15"/>
        <v>15.536964821208224</v>
      </c>
      <c r="F60" s="9">
        <f t="shared" si="6"/>
        <v>16.21552928964929</v>
      </c>
      <c r="G60" s="10">
        <f t="shared" si="16"/>
        <v>8.6666666666666607</v>
      </c>
      <c r="H60" s="5">
        <f t="shared" si="16"/>
        <v>7.5</v>
      </c>
      <c r="I60">
        <f t="shared" si="8"/>
        <v>22.223908219904928</v>
      </c>
      <c r="J60">
        <f t="shared" si="9"/>
        <v>5.746757597490384</v>
      </c>
      <c r="K60">
        <f t="shared" si="9"/>
        <v>21.468043079946629</v>
      </c>
      <c r="L60">
        <f t="shared" si="10"/>
        <v>-3.7732926639214623</v>
      </c>
      <c r="M60">
        <f t="shared" si="11"/>
        <v>-46.269811087923316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6.8089315000023003</v>
      </c>
      <c r="B61">
        <f t="shared" si="3"/>
        <v>6.8089315000023003</v>
      </c>
      <c r="C61" s="9">
        <f t="shared" si="4"/>
        <v>0.2100000000000001</v>
      </c>
      <c r="D61" s="9">
        <f t="shared" si="15"/>
        <v>2.9069979568249296</v>
      </c>
      <c r="E61" s="9">
        <f t="shared" si="15"/>
        <v>15.749331761453295</v>
      </c>
      <c r="F61" s="9">
        <f t="shared" si="6"/>
        <v>16.471367296316863</v>
      </c>
      <c r="G61" s="10">
        <f t="shared" si="16"/>
        <v>8.6666666666666607</v>
      </c>
      <c r="H61" s="5">
        <f t="shared" si="16"/>
        <v>7.5</v>
      </c>
      <c r="I61">
        <f t="shared" si="8"/>
        <v>21.767348941979868</v>
      </c>
      <c r="J61">
        <f t="shared" si="9"/>
        <v>5.7090246708511696</v>
      </c>
      <c r="K61">
        <f t="shared" si="9"/>
        <v>21.005344969067394</v>
      </c>
      <c r="L61">
        <f t="shared" si="10"/>
        <v>-3.6715093350887624</v>
      </c>
      <c r="M61">
        <f t="shared" si="11"/>
        <v>-45.682668220414705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6.7520248287605424</v>
      </c>
      <c r="B62">
        <f t="shared" si="3"/>
        <v>6.7520248287605424</v>
      </c>
      <c r="C62" s="9">
        <f t="shared" si="4"/>
        <v>0.21500000000000011</v>
      </c>
      <c r="D62" s="9">
        <f t="shared" si="15"/>
        <v>2.963904628066687</v>
      </c>
      <c r="E62" s="9">
        <f t="shared" si="15"/>
        <v>15.957101077732949</v>
      </c>
      <c r="F62" s="9">
        <f t="shared" si="6"/>
        <v>16.724182812531303</v>
      </c>
      <c r="G62" s="10">
        <f t="shared" si="16"/>
        <v>8.6666666666666607</v>
      </c>
      <c r="H62" s="5">
        <f t="shared" si="16"/>
        <v>7.5</v>
      </c>
      <c r="I62">
        <f t="shared" si="8"/>
        <v>21.317051853587884</v>
      </c>
      <c r="J62">
        <f t="shared" si="9"/>
        <v>5.6723095775002816</v>
      </c>
      <c r="K62">
        <f t="shared" si="9"/>
        <v>20.548518286863246</v>
      </c>
      <c r="L62">
        <f t="shared" si="10"/>
        <v>-3.5724342517980414</v>
      </c>
      <c r="M62">
        <f t="shared" si="11"/>
        <v>-45.115506373853236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6.6954803546981294</v>
      </c>
      <c r="B63">
        <f t="shared" si="3"/>
        <v>6.6954803546981294</v>
      </c>
      <c r="C63" s="9">
        <f t="shared" si="4"/>
        <v>0.22000000000000011</v>
      </c>
      <c r="D63" s="9">
        <f t="shared" si="15"/>
        <v>3.0204491021291</v>
      </c>
      <c r="E63" s="9">
        <f t="shared" si="15"/>
        <v>16.160330485282888</v>
      </c>
      <c r="F63" s="9">
        <f t="shared" si="6"/>
        <v>16.974046696726681</v>
      </c>
      <c r="G63" s="10">
        <f t="shared" si="16"/>
        <v>8.6666666666666607</v>
      </c>
      <c r="H63" s="5">
        <f t="shared" si="16"/>
        <v>7.5</v>
      </c>
      <c r="I63">
        <f t="shared" si="8"/>
        <v>20.872831663035711</v>
      </c>
      <c r="J63">
        <f t="shared" si="9"/>
        <v>5.6365852349823014</v>
      </c>
      <c r="K63">
        <f t="shared" si="9"/>
        <v>20.097363223124713</v>
      </c>
      <c r="L63">
        <f t="shared" si="10"/>
        <v>-3.4759588544916262</v>
      </c>
      <c r="M63">
        <f t="shared" si="11"/>
        <v>-44.567604413856444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6.6392883002910308</v>
      </c>
      <c r="B64">
        <f t="shared" si="3"/>
        <v>6.6392883002910308</v>
      </c>
      <c r="C64" s="9">
        <f t="shared" si="4"/>
        <v>0.22500000000000012</v>
      </c>
      <c r="D64" s="9">
        <f t="shared" si="15"/>
        <v>3.0766411565361986</v>
      </c>
      <c r="E64" s="9">
        <f t="shared" si="15"/>
        <v>16.359075737293441</v>
      </c>
      <c r="F64" s="9">
        <f t="shared" si="6"/>
        <v>17.221027525405102</v>
      </c>
      <c r="G64" s="10">
        <f t="shared" si="16"/>
        <v>8.6666666666666607</v>
      </c>
      <c r="H64" s="5">
        <f t="shared" si="16"/>
        <v>7.5</v>
      </c>
      <c r="I64">
        <f t="shared" si="8"/>
        <v>20.434511483121199</v>
      </c>
      <c r="J64">
        <f t="shared" si="9"/>
        <v>5.6018256464373852</v>
      </c>
      <c r="K64">
        <f t="shared" si="9"/>
        <v>19.651687178986148</v>
      </c>
      <c r="L64">
        <f t="shared" si="10"/>
        <v>-3.3819799221495987</v>
      </c>
      <c r="M64">
        <f t="shared" si="11"/>
        <v>-44.038277053671543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6.5834391428227645</v>
      </c>
      <c r="B65">
        <f t="shared" si="3"/>
        <v>6.5834391428227645</v>
      </c>
      <c r="C65" s="9">
        <f t="shared" si="4"/>
        <v>0.23000000000000012</v>
      </c>
      <c r="D65" s="9">
        <f t="shared" si="15"/>
        <v>3.1324903140044649</v>
      </c>
      <c r="E65" s="9">
        <f t="shared" si="15"/>
        <v>16.553390695230618</v>
      </c>
      <c r="F65" s="9">
        <f t="shared" si="6"/>
        <v>17.465191685340262</v>
      </c>
      <c r="G65" s="10">
        <f t="shared" si="16"/>
        <v>8.6666666666666607</v>
      </c>
      <c r="H65" s="5">
        <f t="shared" si="16"/>
        <v>7.5</v>
      </c>
      <c r="I65">
        <f t="shared" si="8"/>
        <v>20.001922562312327</v>
      </c>
      <c r="J65">
        <f t="shared" si="9"/>
        <v>5.5680058472158889</v>
      </c>
      <c r="K65">
        <f t="shared" si="9"/>
        <v>19.211304408449433</v>
      </c>
      <c r="L65">
        <f t="shared" si="10"/>
        <v>-3.2903992837746738</v>
      </c>
      <c r="M65">
        <f t="shared" si="11"/>
        <v>-43.526872823857914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6.527923604314795</v>
      </c>
      <c r="B66">
        <f t="shared" si="3"/>
        <v>6.527923604314795</v>
      </c>
      <c r="C66" s="9">
        <f t="shared" si="4"/>
        <v>0.23500000000000013</v>
      </c>
      <c r="D66" s="9">
        <f t="shared" si="15"/>
        <v>3.1880058525124348</v>
      </c>
      <c r="E66" s="9">
        <f t="shared" si="15"/>
        <v>16.743327395673919</v>
      </c>
      <c r="F66" s="9">
        <f t="shared" si="6"/>
        <v>17.706603461075233</v>
      </c>
      <c r="G66" s="10">
        <f t="shared" si="16"/>
        <v>8.6666666666666607</v>
      </c>
      <c r="H66" s="5">
        <f t="shared" si="16"/>
        <v>7.5</v>
      </c>
      <c r="I66">
        <f t="shared" si="8"/>
        <v>19.574904045815689</v>
      </c>
      <c r="J66">
        <f t="shared" si="9"/>
        <v>5.5351018543781425</v>
      </c>
      <c r="K66">
        <f t="shared" si="9"/>
        <v>18.776035680210853</v>
      </c>
      <c r="L66">
        <f t="shared" si="10"/>
        <v>-3.2011235510757432</v>
      </c>
      <c r="M66">
        <f t="shared" si="11"/>
        <v>-43.032772176743265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6.4727326419485669</v>
      </c>
      <c r="B67">
        <f t="shared" si="3"/>
        <v>6.4727326419485669</v>
      </c>
      <c r="C67" s="9">
        <f t="shared" si="4"/>
        <v>0.24000000000000013</v>
      </c>
      <c r="D67" s="9">
        <f t="shared" si="15"/>
        <v>3.2431968148786625</v>
      </c>
      <c r="E67" s="9">
        <f t="shared" si="15"/>
        <v>16.928936113867191</v>
      </c>
      <c r="F67" s="9">
        <f t="shared" si="6"/>
        <v>17.945325117985508</v>
      </c>
      <c r="G67" s="10">
        <f t="shared" si="16"/>
        <v>8.6666666666666607</v>
      </c>
      <c r="H67" s="5">
        <f t="shared" si="16"/>
        <v>7.5</v>
      </c>
      <c r="I67">
        <f t="shared" si="8"/>
        <v>19.153302766258367</v>
      </c>
      <c r="J67">
        <f t="shared" si="9"/>
        <v>5.5030906188673852</v>
      </c>
      <c r="K67">
        <f t="shared" si="9"/>
        <v>18.34570795844342</v>
      </c>
      <c r="L67">
        <f t="shared" si="10"/>
        <v>-3.1140638710017439</v>
      </c>
      <c r="M67">
        <f t="shared" si="11"/>
        <v>-42.555385715413848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6.4178574389534431</v>
      </c>
      <c r="B68">
        <f t="shared" si="3"/>
        <v>6.4178574389534431</v>
      </c>
      <c r="C68" s="9">
        <f t="shared" si="4"/>
        <v>0.24500000000000013</v>
      </c>
      <c r="D68" s="9">
        <f t="shared" si="15"/>
        <v>3.2980720178737863</v>
      </c>
      <c r="E68" s="9">
        <f t="shared" si="15"/>
        <v>17.110265424165856</v>
      </c>
      <c r="F68" s="9">
        <f t="shared" si="6"/>
        <v>18.181416981159348</v>
      </c>
      <c r="G68" s="10">
        <f t="shared" si="16"/>
        <v>8.6666666666666607</v>
      </c>
      <c r="H68" s="5">
        <f t="shared" si="16"/>
        <v>7.5</v>
      </c>
      <c r="I68">
        <f t="shared" si="8"/>
        <v>18.736973063952973</v>
      </c>
      <c r="J68">
        <f t="shared" si="9"/>
        <v>5.4719499801573681</v>
      </c>
      <c r="K68">
        <f t="shared" si="9"/>
        <v>17.920154101289281</v>
      </c>
      <c r="L68">
        <f t="shared" si="10"/>
        <v>-3.0291356969231309</v>
      </c>
      <c r="M68">
        <f t="shared" si="11"/>
        <v>-42.094152537837651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6.3632893959367154</v>
      </c>
      <c r="B69">
        <f t="shared" si="3"/>
        <v>6.3632893959367154</v>
      </c>
      <c r="C69" s="9">
        <f t="shared" si="4"/>
        <v>0.25000000000000011</v>
      </c>
      <c r="D69" s="9">
        <f t="shared" ref="D69:E84" si="17">D68+$C$7*(J68+J69)/2</f>
        <v>3.352640060890514</v>
      </c>
      <c r="E69" s="9">
        <f t="shared" si="17"/>
        <v>17.287362257551859</v>
      </c>
      <c r="F69" s="9">
        <f t="shared" si="6"/>
        <v>18.414937510329782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18.325776636973291</v>
      </c>
      <c r="J69">
        <f t="shared" si="9"/>
        <v>5.441658623188137</v>
      </c>
      <c r="K69">
        <f t="shared" si="9"/>
        <v>17.499212575910903</v>
      </c>
      <c r="L69">
        <f t="shared" si="10"/>
        <v>-2.9462585773950147</v>
      </c>
      <c r="M69">
        <f t="shared" si="11"/>
        <v>-41.648538687476517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6.3090201226337044</v>
      </c>
      <c r="B70">
        <f t="shared" si="3"/>
        <v>6.3090201226337044</v>
      </c>
      <c r="C70" s="9">
        <f t="shared" si="4"/>
        <v>0.25500000000000012</v>
      </c>
      <c r="D70" s="9">
        <f t="shared" si="17"/>
        <v>3.4069093341935255</v>
      </c>
      <c r="E70" s="9">
        <f t="shared" si="17"/>
        <v>17.460271956376594</v>
      </c>
      <c r="F70" s="9">
        <f t="shared" si="6"/>
        <v>18.645943371076314</v>
      </c>
      <c r="G70" s="10">
        <f t="shared" si="18"/>
        <v>8.6666666666666607</v>
      </c>
      <c r="H70" s="5">
        <f t="shared" si="18"/>
        <v>7.5</v>
      </c>
      <c r="I70">
        <f t="shared" si="8"/>
        <v>17.919582421541982</v>
      </c>
      <c r="J70">
        <f t="shared" si="9"/>
        <v>5.4121960374141871</v>
      </c>
      <c r="K70">
        <f t="shared" si="9"/>
        <v>17.082727189036138</v>
      </c>
      <c r="L70">
        <f t="shared" si="10"/>
        <v>-2.8653559615656929</v>
      </c>
      <c r="M70">
        <f t="shared" si="11"/>
        <v>-41.218035702426484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6.2550414300576405</v>
      </c>
      <c r="B71">
        <f t="shared" si="3"/>
        <v>6.2550414300576405</v>
      </c>
      <c r="C71" s="9">
        <f t="shared" si="4"/>
        <v>0.26000000000000012</v>
      </c>
      <c r="D71" s="9">
        <f t="shared" si="17"/>
        <v>3.460888026769589</v>
      </c>
      <c r="E71" s="9">
        <f t="shared" si="17"/>
        <v>17.629038326481833</v>
      </c>
      <c r="F71" s="9">
        <f t="shared" si="6"/>
        <v>18.874489502498939</v>
      </c>
      <c r="G71" s="10">
        <f t="shared" si="18"/>
        <v>8.6666666666666607</v>
      </c>
      <c r="H71" s="5">
        <f t="shared" si="18"/>
        <v>7.5</v>
      </c>
      <c r="I71">
        <f t="shared" si="8"/>
        <v>17.518266503526032</v>
      </c>
      <c r="J71">
        <f t="shared" si="9"/>
        <v>5.3835424777985299</v>
      </c>
      <c r="K71">
        <f t="shared" si="9"/>
        <v>16.670546832011873</v>
      </c>
      <c r="L71">
        <f t="shared" si="10"/>
        <v>-2.7863550204183372</v>
      </c>
      <c r="M71">
        <f t="shared" si="11"/>
        <v>-40.802159255741572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6.2013453230306759</v>
      </c>
      <c r="B72">
        <f t="shared" si="3"/>
        <v>6.2013453230306759</v>
      </c>
      <c r="C72" s="9">
        <f t="shared" si="4"/>
        <v>0.26500000000000012</v>
      </c>
      <c r="D72" s="9">
        <f t="shared" si="17"/>
        <v>3.5145841337965535</v>
      </c>
      <c r="E72" s="9">
        <f t="shared" si="17"/>
        <v>17.793703686839166</v>
      </c>
      <c r="F72" s="9">
        <f t="shared" si="6"/>
        <v>19.100629181553067</v>
      </c>
      <c r="G72" s="10">
        <f t="shared" si="18"/>
        <v>8.6666666666666607</v>
      </c>
      <c r="H72" s="5">
        <f t="shared" si="18"/>
        <v>7.5</v>
      </c>
      <c r="I72">
        <f t="shared" si="8"/>
        <v>17.121712062155801</v>
      </c>
      <c r="J72">
        <f t="shared" si="9"/>
        <v>5.3556789275943464</v>
      </c>
      <c r="K72">
        <f t="shared" si="9"/>
        <v>16.262525239454458</v>
      </c>
      <c r="L72">
        <f t="shared" si="10"/>
        <v>-2.7091864831535934</v>
      </c>
      <c r="M72">
        <f t="shared" si="11"/>
        <v>-40.400447880150303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6.1479239930788907</v>
      </c>
      <c r="B73">
        <f t="shared" si="3"/>
        <v>6.1479239930788907</v>
      </c>
      <c r="C73" s="9">
        <f t="shared" si="4"/>
        <v>0.27000000000000013</v>
      </c>
      <c r="D73" s="9">
        <f t="shared" si="17"/>
        <v>3.5680054637483392</v>
      </c>
      <c r="E73" s="9">
        <f t="shared" si="17"/>
        <v>17.954308916839704</v>
      </c>
      <c r="F73" s="9">
        <f t="shared" si="6"/>
        <v>19.324414084220471</v>
      </c>
      <c r="G73" s="10">
        <f t="shared" si="18"/>
        <v>8.6666666666666607</v>
      </c>
      <c r="H73" s="5">
        <f t="shared" si="18"/>
        <v>7.5</v>
      </c>
      <c r="I73">
        <f t="shared" si="8"/>
        <v>16.729809347434415</v>
      </c>
      <c r="J73">
        <f t="shared" si="9"/>
        <v>5.3285870627628107</v>
      </c>
      <c r="K73">
        <f t="shared" si="9"/>
        <v>15.858520760652954</v>
      </c>
      <c r="L73">
        <f t="shared" si="10"/>
        <v>-2.6337844881382821</v>
      </c>
      <c r="M73">
        <f t="shared" si="11"/>
        <v>-40.012461770871482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6.0947698116756692</v>
      </c>
      <c r="B74">
        <f t="shared" si="3"/>
        <v>6.0947698116756692</v>
      </c>
      <c r="C74" s="9">
        <f t="shared" si="4"/>
        <v>0.27500000000000013</v>
      </c>
      <c r="D74" s="9">
        <f t="shared" si="17"/>
        <v>3.6211596451515602</v>
      </c>
      <c r="E74" s="9">
        <f t="shared" si="17"/>
        <v>18.11089350135769</v>
      </c>
      <c r="F74" s="9">
        <f t="shared" si="6"/>
        <v>19.54589434367907</v>
      </c>
      <c r="G74" s="10">
        <f t="shared" si="18"/>
        <v>8.6666666666666607</v>
      </c>
      <c r="H74" s="5">
        <f t="shared" si="18"/>
        <v>7.5</v>
      </c>
      <c r="I74">
        <f t="shared" si="8"/>
        <v>16.342455693093299</v>
      </c>
      <c r="J74">
        <f t="shared" si="9"/>
        <v>5.3022492178814282</v>
      </c>
      <c r="K74">
        <f t="shared" si="9"/>
        <v>15.45839614294424</v>
      </c>
      <c r="L74">
        <f t="shared" si="10"/>
        <v>-2.5600864479618539</v>
      </c>
      <c r="M74">
        <f t="shared" si="11"/>
        <v>-39.637781660679821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6.0418753238192533</v>
      </c>
      <c r="B75">
        <f t="shared" si="3"/>
        <v>6.0418753238192533</v>
      </c>
      <c r="C75" s="9">
        <f t="shared" si="4"/>
        <v>0.28000000000000014</v>
      </c>
      <c r="D75" s="9">
        <f t="shared" si="17"/>
        <v>3.6740541330079766</v>
      </c>
      <c r="E75" s="9">
        <f t="shared" si="17"/>
        <v>18.263495573704098</v>
      </c>
      <c r="F75" s="9">
        <f t="shared" si="6"/>
        <v>19.76511860562254</v>
      </c>
      <c r="G75" s="10">
        <f t="shared" si="18"/>
        <v>8.6666666666666607</v>
      </c>
      <c r="H75" s="5">
        <f t="shared" si="18"/>
        <v>7.5</v>
      </c>
      <c r="I75">
        <f t="shared" si="8"/>
        <v>15.959555567382916</v>
      </c>
      <c r="J75">
        <f t="shared" si="9"/>
        <v>5.2766483534018098</v>
      </c>
      <c r="K75">
        <f t="shared" si="9"/>
        <v>15.062018326337443</v>
      </c>
      <c r="L75">
        <f t="shared" si="10"/>
        <v>-2.4880329282592912</v>
      </c>
      <c r="M75">
        <f t="shared" si="11"/>
        <v>-39.276007761766571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5.9892332419316476</v>
      </c>
      <c r="B76">
        <f t="shared" si="3"/>
        <v>5.9892332419316476</v>
      </c>
      <c r="C76" s="9">
        <f t="shared" si="4"/>
        <v>0.28500000000000014</v>
      </c>
      <c r="D76" s="9">
        <f t="shared" si="17"/>
        <v>3.7266962148955818</v>
      </c>
      <c r="E76" s="9">
        <f t="shared" si="17"/>
        <v>18.412151956579386</v>
      </c>
      <c r="F76" s="9">
        <f t="shared" si="6"/>
        <v>19.982134080869844</v>
      </c>
      <c r="G76" s="10">
        <f t="shared" si="18"/>
        <v>8.6666666666666607</v>
      </c>
      <c r="H76" s="5">
        <f t="shared" si="18"/>
        <v>7.5</v>
      </c>
      <c r="I76">
        <f t="shared" si="8"/>
        <v>15.581020664474913</v>
      </c>
      <c r="J76">
        <f t="shared" si="9"/>
        <v>5.2517680241192171</v>
      </c>
      <c r="K76">
        <f t="shared" si="9"/>
        <v>14.669258248719776</v>
      </c>
      <c r="L76">
        <f t="shared" si="10"/>
        <v>-2.4175675400785122</v>
      </c>
      <c r="M76">
        <f t="shared" si="11"/>
        <v>-38.926758769287339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5.9368364400674594</v>
      </c>
      <c r="B77">
        <f t="shared" si="3"/>
        <v>5.9368364400674594</v>
      </c>
      <c r="C77" s="9">
        <f t="shared" si="4"/>
        <v>0.29000000000000015</v>
      </c>
      <c r="D77" s="9">
        <f t="shared" si="17"/>
        <v>3.7790930167597701</v>
      </c>
      <c r="E77" s="9">
        <f t="shared" si="17"/>
        <v>18.556898201128121</v>
      </c>
      <c r="F77" s="9">
        <f t="shared" si="6"/>
        <v>20.196986595394232</v>
      </c>
      <c r="G77" s="10">
        <f t="shared" si="18"/>
        <v>8.6666666666666607</v>
      </c>
      <c r="H77" s="5">
        <f t="shared" si="18"/>
        <v>7.5</v>
      </c>
      <c r="I77">
        <f t="shared" si="8"/>
        <v>15.206770039801189</v>
      </c>
      <c r="J77">
        <f t="shared" si="9"/>
        <v>5.2275923487184324</v>
      </c>
      <c r="K77">
        <f t="shared" si="9"/>
        <v>14.279990661026902</v>
      </c>
      <c r="L77">
        <f t="shared" si="10"/>
        <v>-2.3486368456937199</v>
      </c>
      <c r="M77">
        <f t="shared" si="11"/>
        <v>-38.589670921791004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5.88467794842256</v>
      </c>
      <c r="B78">
        <f t="shared" si="3"/>
        <v>5.88467794842256</v>
      </c>
      <c r="C78" s="9">
        <f t="shared" si="4"/>
        <v>0.29500000000000015</v>
      </c>
      <c r="D78" s="9">
        <f t="shared" si="17"/>
        <v>3.8312515084046699</v>
      </c>
      <c r="E78" s="9">
        <f t="shared" si="17"/>
        <v>18.6977686241923</v>
      </c>
      <c r="F78" s="9">
        <f t="shared" si="6"/>
        <v>20.409720637891454</v>
      </c>
      <c r="G78" s="10">
        <f t="shared" si="18"/>
        <v>8.6666666666666607</v>
      </c>
      <c r="H78" s="5">
        <f t="shared" si="18"/>
        <v>7.5</v>
      </c>
      <c r="I78">
        <f t="shared" si="8"/>
        <v>14.836730293278524</v>
      </c>
      <c r="J78">
        <f t="shared" si="9"/>
        <v>5.2041059802614953</v>
      </c>
      <c r="K78">
        <f t="shared" si="9"/>
        <v>13.894093951808992</v>
      </c>
      <c r="L78">
        <f t="shared" si="10"/>
        <v>-2.2811902778955231</v>
      </c>
      <c r="M78">
        <f t="shared" si="11"/>
        <v>-38.264397113980571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5.8327509481338389</v>
      </c>
      <c r="B79">
        <f t="shared" si="3"/>
        <v>5.8327509481338389</v>
      </c>
      <c r="C79" s="9">
        <f t="shared" si="4"/>
        <v>0.30000000000000016</v>
      </c>
      <c r="D79" s="9">
        <f t="shared" si="17"/>
        <v>3.8831785086933901</v>
      </c>
      <c r="E79" s="9">
        <f t="shared" si="17"/>
        <v>18.834796343854691</v>
      </c>
      <c r="F79" s="9">
        <f t="shared" si="6"/>
        <v>20.620379404997397</v>
      </c>
      <c r="G79" s="10">
        <f t="shared" si="18"/>
        <v>8.6666666666666607</v>
      </c>
      <c r="H79" s="5">
        <f t="shared" si="18"/>
        <v>7.5</v>
      </c>
      <c r="I79">
        <f t="shared" si="8"/>
        <v>14.470835805076396</v>
      </c>
      <c r="J79">
        <f t="shared" si="9"/>
        <v>5.1812940774825398</v>
      </c>
      <c r="K79">
        <f t="shared" si="9"/>
        <v>13.511449980669187</v>
      </c>
      <c r="L79">
        <f t="shared" si="10"/>
        <v>-2.2151800729260795</v>
      </c>
      <c r="M79">
        <f t="shared" si="11"/>
        <v>-37.950606057469379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5.7810487663626606</v>
      </c>
      <c r="B80">
        <f t="shared" si="3"/>
        <v>5.7810487663626606</v>
      </c>
      <c r="C80" s="9">
        <f t="shared" si="4"/>
        <v>0.30500000000000016</v>
      </c>
      <c r="D80" s="9">
        <f t="shared" si="17"/>
        <v>3.9348806904645692</v>
      </c>
      <c r="E80" s="9">
        <f t="shared" si="17"/>
        <v>18.968013313358508</v>
      </c>
      <c r="F80" s="9">
        <f t="shared" si="6"/>
        <v>20.829004844256335</v>
      </c>
      <c r="G80" s="10">
        <f t="shared" si="18"/>
        <v>8.6666666666666607</v>
      </c>
      <c r="H80" s="5">
        <f t="shared" si="18"/>
        <v>7.5</v>
      </c>
      <c r="I80">
        <f t="shared" si="8"/>
        <v>14.109029029394252</v>
      </c>
      <c r="J80">
        <f t="shared" si="9"/>
        <v>5.1591422767532791</v>
      </c>
      <c r="K80">
        <f t="shared" si="9"/>
        <v>13.131943920094493</v>
      </c>
      <c r="L80">
        <f t="shared" si="10"/>
        <v>-2.1505612173752064</v>
      </c>
      <c r="M80">
        <f t="shared" si="11"/>
        <v>-37.647981485363076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5.7295648716559961</v>
      </c>
      <c r="B81">
        <f t="shared" si="3"/>
        <v>5.7295648716559961</v>
      </c>
      <c r="C81" s="9">
        <f t="shared" si="4"/>
        <v>0.31000000000000016</v>
      </c>
      <c r="D81" s="9">
        <f t="shared" si="17"/>
        <v>3.9863645851712333</v>
      </c>
      <c r="E81" s="9">
        <f t="shared" si="17"/>
        <v>19.097450353485186</v>
      </c>
      <c r="F81" s="9">
        <f t="shared" si="6"/>
        <v>21.035637694932213</v>
      </c>
      <c r="G81" s="10">
        <f t="shared" si="18"/>
        <v>8.6666666666666607</v>
      </c>
      <c r="H81" s="5">
        <f t="shared" si="18"/>
        <v>7.5</v>
      </c>
      <c r="I81">
        <f t="shared" si="8"/>
        <v>13.751260852638929</v>
      </c>
      <c r="J81">
        <f t="shared" si="9"/>
        <v>5.1376366645795271</v>
      </c>
      <c r="K81">
        <f t="shared" si="9"/>
        <v>12.755464105240861</v>
      </c>
      <c r="L81">
        <f t="shared" si="10"/>
        <v>-2.08729140951383</v>
      </c>
      <c r="M81">
        <f t="shared" si="11"/>
        <v>-37.356221396617627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5.6782928695806767</v>
      </c>
      <c r="B82">
        <f t="shared" si="3"/>
        <v>5.6782928695806767</v>
      </c>
      <c r="C82" s="9">
        <f t="shared" si="4"/>
        <v>0.31500000000000017</v>
      </c>
      <c r="D82" s="9">
        <f t="shared" si="17"/>
        <v>4.0376365872465527</v>
      </c>
      <c r="E82" s="9">
        <f t="shared" si="17"/>
        <v>19.223137183467763</v>
      </c>
      <c r="F82" s="9">
        <f t="shared" si="6"/>
        <v>21.240317526746811</v>
      </c>
      <c r="G82" s="10">
        <f t="shared" si="18"/>
        <v>8.6666666666666607</v>
      </c>
      <c r="H82" s="5">
        <f t="shared" si="18"/>
        <v>7.5</v>
      </c>
      <c r="I82">
        <f t="shared" si="8"/>
        <v>13.397491023449977</v>
      </c>
      <c r="J82">
        <f t="shared" si="9"/>
        <v>5.116763750484389</v>
      </c>
      <c r="K82">
        <f t="shared" si="9"/>
        <v>12.381901891274685</v>
      </c>
      <c r="L82">
        <f t="shared" si="10"/>
        <v>-2.0253310357169387</v>
      </c>
      <c r="M82">
        <f t="shared" si="11"/>
        <v>-37.075037336192601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5.6272264986276186</v>
      </c>
      <c r="B83">
        <f t="shared" si="3"/>
        <v>5.6272264986276186</v>
      </c>
      <c r="C83" s="9">
        <f t="shared" si="4"/>
        <v>0.32000000000000017</v>
      </c>
      <c r="D83" s="9">
        <f t="shared" si="17"/>
        <v>4.0887029581996108</v>
      </c>
      <c r="E83" s="9">
        <f t="shared" si="17"/>
        <v>19.3451024505137</v>
      </c>
      <c r="F83" s="9">
        <f t="shared" si="6"/>
        <v>21.443082776620368</v>
      </c>
      <c r="G83" s="10">
        <f t="shared" si="18"/>
        <v>8.6666666666666607</v>
      </c>
      <c r="H83" s="5">
        <f t="shared" si="18"/>
        <v>7.5</v>
      </c>
      <c r="I83">
        <f t="shared" si="8"/>
        <v>13.047688663230117</v>
      </c>
      <c r="J83">
        <f t="shared" si="9"/>
        <v>5.0965104401272194</v>
      </c>
      <c r="K83">
        <f t="shared" si="9"/>
        <v>12.01115151791276</v>
      </c>
      <c r="L83">
        <f t="shared" si="10"/>
        <v>-1.9646431628221965</v>
      </c>
      <c r="M83">
        <f t="shared" si="11"/>
        <v>-36.804153707033258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5.5763596263844875</v>
      </c>
      <c r="B84">
        <f t="shared" si="3"/>
        <v>5.5763596263844875</v>
      </c>
      <c r="C84" s="9">
        <f t="shared" si="4"/>
        <v>0.32500000000000018</v>
      </c>
      <c r="D84" s="9">
        <f t="shared" si="17"/>
        <v>4.139569830442742</v>
      </c>
      <c r="E84" s="9">
        <f t="shared" si="17"/>
        <v>19.463373758007474</v>
      </c>
      <c r="F84" s="9">
        <f t="shared" si="6"/>
        <v>21.643970783481908</v>
      </c>
      <c r="G84" s="10">
        <f t="shared" si="18"/>
        <v>8.6666666666666607</v>
      </c>
      <c r="H84" s="5">
        <f t="shared" si="18"/>
        <v>7.5</v>
      </c>
      <c r="I84">
        <f t="shared" si="8"/>
        <v>12.701832867219796</v>
      </c>
      <c r="J84">
        <f t="shared" si="9"/>
        <v>5.0768640084989975</v>
      </c>
      <c r="K84">
        <f t="shared" si="9"/>
        <v>11.643109980842427</v>
      </c>
      <c r="L84">
        <f t="shared" si="10"/>
        <v>-1.9051935474854884</v>
      </c>
      <c r="M84">
        <f t="shared" si="11"/>
        <v>-36.543307109867456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5.5256862459768721</v>
      </c>
      <c r="B85">
        <f t="shared" ref="B85:B148" si="22">ABS(D85-$D$11)</f>
        <v>5.5256862459768721</v>
      </c>
      <c r="C85" s="9">
        <f t="shared" ref="C85:C148" si="23">C84+_dt</f>
        <v>0.33000000000000018</v>
      </c>
      <c r="D85" s="9">
        <f t="shared" ref="D85:E100" si="24">D84+$C$7*(J84+J85)/2</f>
        <v>4.1902432108503573</v>
      </c>
      <c r="E85" s="9">
        <f t="shared" si="24"/>
        <v>19.577977692460404</v>
      </c>
      <c r="F85" s="9">
        <f t="shared" ref="F85:F148" si="25">$O$1*D85^2+$O$2*D85+$O$3</f>
        <v>21.843017821208306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12.359913407730499</v>
      </c>
      <c r="J85">
        <f t="shared" ref="J85:K148" si="28">J84+L84*$C$7</f>
        <v>5.0578120730241425</v>
      </c>
      <c r="K85">
        <f t="shared" si="28"/>
        <v>11.277676909743752</v>
      </c>
      <c r="L85">
        <f t="shared" ref="L85:L148" si="29">-$C$15*I85*J85</f>
        <v>-1.8469506638340401</v>
      </c>
      <c r="M85">
        <f t="shared" ref="M85:M148" si="30">-$C$6-$C$15*I85*K85</f>
        <v>-36.292245706686145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5.4752004727798225</v>
      </c>
      <c r="B86">
        <f t="shared" si="22"/>
        <v>5.4752004727798225</v>
      </c>
      <c r="C86" s="9">
        <f t="shared" si="23"/>
        <v>0.33500000000000019</v>
      </c>
      <c r="D86" s="9">
        <f t="shared" si="24"/>
        <v>4.2407289840474069</v>
      </c>
      <c r="E86" s="9">
        <f t="shared" si="24"/>
        <v>19.688939849272508</v>
      </c>
      <c r="F86" s="9">
        <f t="shared" si="25"/>
        <v>22.040259129742914</v>
      </c>
      <c r="G86" s="10">
        <f t="shared" si="26"/>
        <v>8.6666666666666607</v>
      </c>
      <c r="H86" s="5">
        <f t="shared" si="26"/>
        <v>7.5</v>
      </c>
      <c r="I86">
        <f t="shared" si="27"/>
        <v>12.021931552941808</v>
      </c>
      <c r="J86">
        <f t="shared" si="28"/>
        <v>5.0393425663858018</v>
      </c>
      <c r="K86">
        <f t="shared" si="28"/>
        <v>10.91475445267689</v>
      </c>
      <c r="L86">
        <f t="shared" si="29"/>
        <v>-1.7898857509841821</v>
      </c>
      <c r="M86">
        <f t="shared" si="30"/>
        <v>-36.0507286035783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5.4248965414035135</v>
      </c>
      <c r="B87">
        <f t="shared" si="22"/>
        <v>5.4248965414035135</v>
      </c>
      <c r="C87" s="9">
        <f t="shared" si="23"/>
        <v>0.34000000000000019</v>
      </c>
      <c r="D87" s="9">
        <f t="shared" si="24"/>
        <v>4.2910329154237159</v>
      </c>
      <c r="E87" s="9">
        <f t="shared" si="24"/>
        <v>19.796284857369098</v>
      </c>
      <c r="F87" s="9">
        <f t="shared" si="25"/>
        <v>22.235728944435976</v>
      </c>
      <c r="G87" s="10">
        <f t="shared" si="26"/>
        <v>8.6666666666666607</v>
      </c>
      <c r="H87" s="5">
        <f t="shared" si="26"/>
        <v>7.5</v>
      </c>
      <c r="I87">
        <f t="shared" si="27"/>
        <v>11.687901016690796</v>
      </c>
      <c r="J87">
        <f t="shared" si="28"/>
        <v>5.0214437088759603</v>
      </c>
      <c r="K87">
        <f t="shared" si="28"/>
        <v>10.554247166641106</v>
      </c>
      <c r="L87">
        <f t="shared" si="29"/>
        <v>-1.7339728822869804</v>
      </c>
      <c r="M87">
        <f t="shared" si="30"/>
        <v>-35.818525248298855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5.3747688029588678</v>
      </c>
      <c r="B88">
        <f t="shared" si="22"/>
        <v>5.3747688029588678</v>
      </c>
      <c r="C88" s="9">
        <f t="shared" si="23"/>
        <v>0.3450000000000002</v>
      </c>
      <c r="D88" s="9">
        <f t="shared" si="24"/>
        <v>4.3411606538683616</v>
      </c>
      <c r="E88" s="9">
        <f t="shared" si="24"/>
        <v>19.900036402773093</v>
      </c>
      <c r="F88" s="9">
        <f t="shared" si="25"/>
        <v>22.429460523640564</v>
      </c>
      <c r="G88" s="10">
        <f t="shared" si="26"/>
        <v>8.6666666666666607</v>
      </c>
      <c r="H88" s="5">
        <f t="shared" si="26"/>
        <v>7.5</v>
      </c>
      <c r="I88">
        <f t="shared" si="27"/>
        <v>11.357849056953034</v>
      </c>
      <c r="J88">
        <f t="shared" si="28"/>
        <v>5.0041039800530909</v>
      </c>
      <c r="K88">
        <f t="shared" si="28"/>
        <v>10.196061914158118</v>
      </c>
      <c r="L88">
        <f t="shared" si="29"/>
        <v>-1.6791890584925788</v>
      </c>
      <c r="M88">
        <f t="shared" si="30"/>
        <v>-35.595414837544112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5.3248117226112619</v>
      </c>
      <c r="B89">
        <f t="shared" si="22"/>
        <v>5.3248117226112619</v>
      </c>
      <c r="C89" s="9">
        <f t="shared" si="23"/>
        <v>0.3500000000000002</v>
      </c>
      <c r="D89" s="9">
        <f t="shared" si="24"/>
        <v>4.3911177342159675</v>
      </c>
      <c r="E89" s="9">
        <f t="shared" si="24"/>
        <v>20.000217251172796</v>
      </c>
      <c r="F89" s="9">
        <f t="shared" si="25"/>
        <v>22.621486174588696</v>
      </c>
      <c r="G89" s="10">
        <f t="shared" si="26"/>
        <v>8.6666666666666607</v>
      </c>
      <c r="H89" s="5">
        <f t="shared" si="26"/>
        <v>7.5</v>
      </c>
      <c r="I89">
        <f t="shared" si="27"/>
        <v>11.031817743235784</v>
      </c>
      <c r="J89">
        <f t="shared" si="28"/>
        <v>4.9873120894681655</v>
      </c>
      <c r="K89">
        <f t="shared" si="28"/>
        <v>9.8401077657826779</v>
      </c>
      <c r="L89">
        <f t="shared" si="29"/>
        <v>-1.6255143273835764</v>
      </c>
      <c r="M89">
        <f t="shared" si="30"/>
        <v>-35.38118572837174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5.2750198774329498</v>
      </c>
      <c r="B90">
        <f t="shared" si="22"/>
        <v>5.2750198774329498</v>
      </c>
      <c r="C90" s="9">
        <f t="shared" si="23"/>
        <v>0.3550000000000002</v>
      </c>
      <c r="D90" s="9">
        <f t="shared" si="24"/>
        <v>4.4409095793942797</v>
      </c>
      <c r="E90" s="9">
        <f t="shared" si="24"/>
        <v>20.096849269544204</v>
      </c>
      <c r="F90" s="9">
        <f t="shared" si="25"/>
        <v>22.811837277562976</v>
      </c>
      <c r="G90" s="10">
        <f t="shared" si="26"/>
        <v>8.6666666666666607</v>
      </c>
      <c r="H90" s="5">
        <f t="shared" si="26"/>
        <v>7.5</v>
      </c>
      <c r="I90">
        <f t="shared" si="27"/>
        <v>10.709865415863591</v>
      </c>
      <c r="J90">
        <f t="shared" si="28"/>
        <v>4.9710569461943299</v>
      </c>
      <c r="K90">
        <f t="shared" si="28"/>
        <v>9.4862959084989598</v>
      </c>
      <c r="L90">
        <f t="shared" si="29"/>
        <v>-1.5729319328170932</v>
      </c>
      <c r="M90">
        <f t="shared" si="30"/>
        <v>-35.175634847505293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5.2253879545676476</v>
      </c>
      <c r="B91">
        <f t="shared" si="22"/>
        <v>5.2253879545676476</v>
      </c>
      <c r="C91" s="9">
        <f t="shared" si="23"/>
        <v>0.36000000000000021</v>
      </c>
      <c r="D91" s="9">
        <f t="shared" si="24"/>
        <v>4.4905415022595818</v>
      </c>
      <c r="E91" s="9">
        <f t="shared" si="24"/>
        <v>20.189953446886818</v>
      </c>
      <c r="F91" s="9">
        <f t="shared" si="25"/>
        <v>23.000544308369072</v>
      </c>
      <c r="G91" s="10">
        <f t="shared" si="26"/>
        <v>8.6666666666666607</v>
      </c>
      <c r="H91" s="5">
        <f t="shared" si="26"/>
        <v>7.5</v>
      </c>
      <c r="I91">
        <f t="shared" si="27"/>
        <v>10.392068363094266</v>
      </c>
      <c r="J91">
        <f t="shared" si="28"/>
        <v>4.9553276268661586</v>
      </c>
      <c r="K91">
        <f t="shared" si="28"/>
        <v>9.1345395600239065</v>
      </c>
      <c r="L91">
        <f t="shared" si="29"/>
        <v>-1.5214284965285179</v>
      </c>
      <c r="M91">
        <f t="shared" si="30"/>
        <v>-34.978567091374444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5.1759107497238128</v>
      </c>
      <c r="B92">
        <f t="shared" si="22"/>
        <v>5.1759107497238128</v>
      </c>
      <c r="C92" s="9">
        <f t="shared" si="23"/>
        <v>0.36500000000000021</v>
      </c>
      <c r="D92" s="9">
        <f t="shared" si="24"/>
        <v>4.5400187071034166</v>
      </c>
      <c r="E92" s="9">
        <f t="shared" si="24"/>
        <v>20.279549914132488</v>
      </c>
      <c r="F92" s="9">
        <f t="shared" si="25"/>
        <v>23.187636859103918</v>
      </c>
      <c r="G92" s="10">
        <f t="shared" si="26"/>
        <v>8.6666666666666607</v>
      </c>
      <c r="H92" s="5">
        <f t="shared" si="26"/>
        <v>7.5</v>
      </c>
      <c r="I92">
        <f t="shared" si="27"/>
        <v>10.078522745078423</v>
      </c>
      <c r="J92">
        <f t="shared" si="28"/>
        <v>4.9401133419008731</v>
      </c>
      <c r="K92">
        <f t="shared" si="28"/>
        <v>8.7847538891101618</v>
      </c>
      <c r="L92">
        <f t="shared" si="29"/>
        <v>-1.4709942364755548</v>
      </c>
      <c r="M92">
        <f t="shared" si="30"/>
        <v>-34.789794708622004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5.1265831660166281</v>
      </c>
      <c r="B93">
        <f t="shared" si="22"/>
        <v>5.1265831660166281</v>
      </c>
      <c r="C93" s="9">
        <f t="shared" si="23"/>
        <v>0.37000000000000022</v>
      </c>
      <c r="D93" s="9">
        <f t="shared" si="24"/>
        <v>4.5893462908106013</v>
      </c>
      <c r="E93" s="9">
        <f t="shared" si="24"/>
        <v>20.365657963288157</v>
      </c>
      <c r="F93" s="9">
        <f t="shared" si="25"/>
        <v>23.37314365720324</v>
      </c>
      <c r="G93" s="10">
        <f t="shared" si="26"/>
        <v>8.6666666666666607</v>
      </c>
      <c r="H93" s="5">
        <f t="shared" si="26"/>
        <v>7.5</v>
      </c>
      <c r="I93">
        <f t="shared" si="27"/>
        <v>9.7693467967222158</v>
      </c>
      <c r="J93">
        <f t="shared" si="28"/>
        <v>4.9254033995361173</v>
      </c>
      <c r="K93">
        <f t="shared" si="28"/>
        <v>8.4368559420239411</v>
      </c>
      <c r="L93">
        <f t="shared" si="29"/>
        <v>-1.4216232259183448</v>
      </c>
      <c r="M93">
        <f t="shared" si="30"/>
        <v>-34.609136655413451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5.0774002131825631</v>
      </c>
      <c r="B94">
        <f t="shared" si="22"/>
        <v>5.0774002131825631</v>
      </c>
      <c r="C94" s="9">
        <f t="shared" si="23"/>
        <v>0.37500000000000022</v>
      </c>
      <c r="D94" s="9">
        <f t="shared" si="24"/>
        <v>4.6385292436446663</v>
      </c>
      <c r="E94" s="9">
        <f t="shared" si="24"/>
        <v>20.448296065875628</v>
      </c>
      <c r="F94" s="9">
        <f t="shared" si="25"/>
        <v>23.557092582739902</v>
      </c>
      <c r="G94" s="10">
        <f t="shared" si="26"/>
        <v>8.6666666666666607</v>
      </c>
      <c r="H94" s="5">
        <f t="shared" si="26"/>
        <v>7.5</v>
      </c>
      <c r="I94">
        <f t="shared" si="27"/>
        <v>9.4646833442911724</v>
      </c>
      <c r="J94">
        <f t="shared" si="28"/>
        <v>4.9111871672769336</v>
      </c>
      <c r="K94">
        <f t="shared" si="28"/>
        <v>8.090764575469807</v>
      </c>
      <c r="L94">
        <f t="shared" si="29"/>
        <v>-1.373313697806182</v>
      </c>
      <c r="M94">
        <f t="shared" si="30"/>
        <v>-34.43641791216001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5.0283570071946837</v>
      </c>
      <c r="B95">
        <f t="shared" si="22"/>
        <v>5.0283570071946837</v>
      </c>
      <c r="C95" s="9">
        <f t="shared" si="23"/>
        <v>0.38000000000000023</v>
      </c>
      <c r="D95" s="9">
        <f t="shared" si="24"/>
        <v>4.6875724496325457</v>
      </c>
      <c r="E95" s="9">
        <f t="shared" si="24"/>
        <v>20.527481890734716</v>
      </c>
      <c r="F95" s="9">
        <f t="shared" si="25"/>
        <v>23.739510683931631</v>
      </c>
      <c r="G95" s="10">
        <f t="shared" si="26"/>
        <v>8.6666666666666607</v>
      </c>
      <c r="H95" s="5">
        <f t="shared" si="26"/>
        <v>7.5</v>
      </c>
      <c r="I95">
        <f t="shared" si="27"/>
        <v>9.164702672723994</v>
      </c>
      <c r="J95">
        <f t="shared" si="28"/>
        <v>4.8974540302988716</v>
      </c>
      <c r="K95">
        <f t="shared" si="28"/>
        <v>7.7464003963482071</v>
      </c>
      <c r="L95">
        <f t="shared" si="29"/>
        <v>-1.3260683993203608</v>
      </c>
      <c r="M95">
        <f t="shared" si="30"/>
        <v>-34.271468748155499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4.9794487703116612</v>
      </c>
      <c r="B96">
        <f t="shared" si="22"/>
        <v>4.9794487703116612</v>
      </c>
      <c r="C96" s="9">
        <f t="shared" si="23"/>
        <v>0.38500000000000023</v>
      </c>
      <c r="D96" s="9">
        <f t="shared" si="24"/>
        <v>4.7364806865155682</v>
      </c>
      <c r="E96" s="9">
        <f t="shared" si="24"/>
        <v>20.603232321260791</v>
      </c>
      <c r="F96" s="9">
        <f t="shared" si="25"/>
        <v>23.920424190802798</v>
      </c>
      <c r="G96" s="10">
        <f t="shared" si="26"/>
        <v>8.6666666666666607</v>
      </c>
      <c r="H96" s="5">
        <f t="shared" si="26"/>
        <v>7.5</v>
      </c>
      <c r="I96">
        <f t="shared" si="27"/>
        <v>8.8696057815312663</v>
      </c>
      <c r="J96">
        <f t="shared" si="28"/>
        <v>4.8841933463056684</v>
      </c>
      <c r="K96">
        <f t="shared" si="28"/>
        <v>7.4036857088666519</v>
      </c>
      <c r="L96">
        <f t="shared" si="29"/>
        <v>-1.2798950015249715</v>
      </c>
      <c r="M96">
        <f t="shared" si="30"/>
        <v>-34.114123918068834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4.9306708315986807</v>
      </c>
      <c r="B97">
        <f t="shared" si="22"/>
        <v>4.9306708315986807</v>
      </c>
      <c r="C97" s="9">
        <f t="shared" si="23"/>
        <v>0.39000000000000024</v>
      </c>
      <c r="D97" s="9">
        <f t="shared" si="24"/>
        <v>4.7852586252285487</v>
      </c>
      <c r="E97" s="9">
        <f t="shared" si="24"/>
        <v>20.675563472153552</v>
      </c>
      <c r="F97" s="9">
        <f t="shared" si="25"/>
        <v>24.099858526930198</v>
      </c>
      <c r="G97" s="10">
        <f t="shared" si="26"/>
        <v>8.6666666666666607</v>
      </c>
      <c r="H97" s="5">
        <f t="shared" si="26"/>
        <v>7.5</v>
      </c>
      <c r="I97">
        <f t="shared" si="27"/>
        <v>8.5796280659770723</v>
      </c>
      <c r="J97">
        <f t="shared" si="28"/>
        <v>4.8713943962904187</v>
      </c>
      <c r="K97">
        <f t="shared" si="28"/>
        <v>7.0625444696859638</v>
      </c>
      <c r="L97">
        <f t="shared" si="29"/>
        <v>-1.2348065688832248</v>
      </c>
      <c r="M97">
        <f t="shared" si="30"/>
        <v>-33.964221771170713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4.8820186279642206</v>
      </c>
      <c r="B98">
        <f t="shared" si="22"/>
        <v>4.8820186279642206</v>
      </c>
      <c r="C98" s="9">
        <f t="shared" si="23"/>
        <v>0.39500000000000024</v>
      </c>
      <c r="D98" s="9">
        <f t="shared" si="24"/>
        <v>4.8339108288630088</v>
      </c>
      <c r="E98" s="9">
        <f t="shared" si="24"/>
        <v>20.744490705761855</v>
      </c>
      <c r="F98" s="9">
        <f t="shared" si="25"/>
        <v>24.277838319186969</v>
      </c>
      <c r="G98" s="10">
        <f t="shared" si="26"/>
        <v>8.6666666666666607</v>
      </c>
      <c r="H98" s="5">
        <f t="shared" si="26"/>
        <v>7.5</v>
      </c>
      <c r="I98">
        <f t="shared" si="27"/>
        <v>8.2950434557350743</v>
      </c>
      <c r="J98">
        <f t="shared" si="28"/>
        <v>4.8590463306015863</v>
      </c>
      <c r="K98">
        <f t="shared" si="28"/>
        <v>6.7229022519742569</v>
      </c>
      <c r="L98">
        <f t="shared" si="29"/>
        <v>-1.1908220927324984</v>
      </c>
      <c r="M98">
        <f t="shared" si="30"/>
        <v>-33.821603250562305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4.8334877057628409</v>
      </c>
      <c r="B99">
        <f t="shared" si="22"/>
        <v>4.8334877057628409</v>
      </c>
      <c r="C99" s="9">
        <f t="shared" si="23"/>
        <v>0.40000000000000024</v>
      </c>
      <c r="D99" s="9">
        <f t="shared" si="24"/>
        <v>4.8824417510643885</v>
      </c>
      <c r="E99" s="9">
        <f t="shared" si="24"/>
        <v>20.810028648119069</v>
      </c>
      <c r="F99" s="9">
        <f t="shared" si="25"/>
        <v>24.454387405382974</v>
      </c>
      <c r="G99" s="10">
        <f t="shared" si="26"/>
        <v>8.6666666666666607</v>
      </c>
      <c r="H99" s="5">
        <f t="shared" si="26"/>
        <v>7.5</v>
      </c>
      <c r="I99">
        <f t="shared" si="27"/>
        <v>8.0161690336050935</v>
      </c>
      <c r="J99">
        <f t="shared" si="28"/>
        <v>4.847138109674261</v>
      </c>
      <c r="K99">
        <f t="shared" si="28"/>
        <v>6.3846862194686338</v>
      </c>
      <c r="L99">
        <f t="shared" si="29"/>
        <v>-1.1479670914311697</v>
      </c>
      <c r="M99">
        <f t="shared" si="30"/>
        <v>-33.68611075550654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4.7850737230206697</v>
      </c>
      <c r="B100">
        <f t="shared" si="22"/>
        <v>4.7850737230206697</v>
      </c>
      <c r="C100" s="9">
        <f t="shared" si="23"/>
        <v>0.40500000000000025</v>
      </c>
      <c r="D100" s="9">
        <f t="shared" si="24"/>
        <v>4.9308557338065597</v>
      </c>
      <c r="E100" s="9">
        <f t="shared" si="24"/>
        <v>20.87219120477598</v>
      </c>
      <c r="F100" s="9">
        <f t="shared" si="25"/>
        <v>24.629528839683378</v>
      </c>
      <c r="G100" s="10">
        <f t="shared" si="26"/>
        <v>8.6666666666666607</v>
      </c>
      <c r="H100" s="5">
        <f t="shared" si="26"/>
        <v>7.5</v>
      </c>
      <c r="I100">
        <f t="shared" si="27"/>
        <v>7.7433701397158252</v>
      </c>
      <c r="J100">
        <f t="shared" si="28"/>
        <v>4.8356584387599488</v>
      </c>
      <c r="K100">
        <f t="shared" si="28"/>
        <v>6.0478251119135686</v>
      </c>
      <c r="L100">
        <f t="shared" si="29"/>
        <v>-1.1062742774543741</v>
      </c>
      <c r="M100">
        <f t="shared" si="30"/>
        <v>-33.55758683529524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4.7367724523469432</v>
      </c>
      <c r="B101">
        <f t="shared" si="22"/>
        <v>4.7367724523469432</v>
      </c>
      <c r="C101" s="9">
        <f t="shared" si="23"/>
        <v>0.41000000000000025</v>
      </c>
      <c r="D101" s="9">
        <f t="shared" ref="D101:E116" si="32">D100+$C$7*(J100+J101)/2</f>
        <v>4.9791570044802862</v>
      </c>
      <c r="E101" s="9">
        <f t="shared" si="32"/>
        <v>20.93099157655335</v>
      </c>
      <c r="F101" s="9">
        <f t="shared" si="25"/>
        <v>24.803284895671808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7.4770659386071836</v>
      </c>
      <c r="J101">
        <f t="shared" si="28"/>
        <v>4.8245956959854048</v>
      </c>
      <c r="K101">
        <f t="shared" si="28"/>
        <v>5.712249243560616</v>
      </c>
      <c r="L101">
        <f t="shared" si="29"/>
        <v>-1.0657842877663084</v>
      </c>
      <c r="M101">
        <f t="shared" si="30"/>
        <v>-33.435872678089439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4.6885797846014778</v>
      </c>
      <c r="B102">
        <f t="shared" si="22"/>
        <v>4.6885797846014778</v>
      </c>
      <c r="C102" s="9">
        <f t="shared" si="23"/>
        <v>0.41500000000000026</v>
      </c>
      <c r="D102" s="9">
        <f t="shared" si="32"/>
        <v>5.0273496722257516</v>
      </c>
      <c r="E102" s="9">
        <f t="shared" si="32"/>
        <v>20.986442275355053</v>
      </c>
      <c r="F102" s="9">
        <f t="shared" si="25"/>
        <v>24.975677066910524</v>
      </c>
      <c r="G102" s="10">
        <f t="shared" si="33"/>
        <v>8.6666666666666607</v>
      </c>
      <c r="H102" s="5">
        <f t="shared" si="33"/>
        <v>7.5</v>
      </c>
      <c r="I102">
        <f t="shared" si="27"/>
        <v>7.2177353833493259</v>
      </c>
      <c r="J102">
        <f t="shared" si="28"/>
        <v>4.8139378531077419</v>
      </c>
      <c r="K102">
        <f t="shared" si="28"/>
        <v>5.377890516779722</v>
      </c>
      <c r="L102">
        <f t="shared" si="29"/>
        <v>-1.0265464677373848</v>
      </c>
      <c r="M102">
        <f t="shared" si="30"/>
        <v>-33.320806353205128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4.6404917333937874</v>
      </c>
      <c r="B103">
        <f t="shared" si="22"/>
        <v>4.6404917333937874</v>
      </c>
      <c r="C103" s="9">
        <f t="shared" si="23"/>
        <v>0.42000000000000026</v>
      </c>
      <c r="D103" s="9">
        <f t="shared" si="32"/>
        <v>5.075437723433442</v>
      </c>
      <c r="E103" s="9">
        <f t="shared" si="32"/>
        <v>21.03855514020519</v>
      </c>
      <c r="F103" s="9">
        <f t="shared" si="25"/>
        <v>25.146726064839747</v>
      </c>
      <c r="G103" s="10">
        <f t="shared" si="33"/>
        <v>8.6666666666666607</v>
      </c>
      <c r="H103" s="5">
        <f t="shared" si="33"/>
        <v>7.5</v>
      </c>
      <c r="I103">
        <f t="shared" si="27"/>
        <v>6.9659234470006384</v>
      </c>
      <c r="J103">
        <f t="shared" si="28"/>
        <v>4.8036723884303685</v>
      </c>
      <c r="K103">
        <f t="shared" si="28"/>
        <v>5.0446824532476704</v>
      </c>
      <c r="L103">
        <f t="shared" si="29"/>
        <v>-0.98861968996338789</v>
      </c>
      <c r="M103">
        <f t="shared" si="30"/>
        <v>-33.212220761038012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4.5925044404939817</v>
      </c>
      <c r="B104">
        <f t="shared" si="22"/>
        <v>4.5925044404939817</v>
      </c>
      <c r="C104" s="9">
        <f t="shared" si="23"/>
        <v>0.42500000000000027</v>
      </c>
      <c r="D104" s="9">
        <f t="shared" si="32"/>
        <v>5.1234250163332478</v>
      </c>
      <c r="E104" s="9">
        <f t="shared" si="32"/>
        <v>21.087341353699614</v>
      </c>
      <c r="F104" s="9">
        <f t="shared" si="25"/>
        <v>25.31645181385419</v>
      </c>
      <c r="G104" s="10">
        <f t="shared" si="33"/>
        <v>8.6666666666666607</v>
      </c>
      <c r="H104" s="5">
        <f t="shared" si="33"/>
        <v>7.5</v>
      </c>
      <c r="I104">
        <f t="shared" si="27"/>
        <v>6.7222474008973911</v>
      </c>
      <c r="J104">
        <f t="shared" si="28"/>
        <v>4.7937861915307343</v>
      </c>
      <c r="K104">
        <f t="shared" si="28"/>
        <v>4.7125602456372899</v>
      </c>
      <c r="L104">
        <f t="shared" si="29"/>
        <v>-0.95207317671678215</v>
      </c>
      <c r="M104">
        <f t="shared" si="30"/>
        <v>-33.10994124232321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4.5446141822375106</v>
      </c>
      <c r="B105">
        <f t="shared" si="22"/>
        <v>4.5446141822375106</v>
      </c>
      <c r="C105" s="9">
        <f t="shared" si="23"/>
        <v>0.43000000000000027</v>
      </c>
      <c r="D105" s="9">
        <f t="shared" si="32"/>
        <v>5.1713152745897188</v>
      </c>
      <c r="E105" s="9">
        <f t="shared" si="32"/>
        <v>21.132811459093869</v>
      </c>
      <c r="F105" s="9">
        <f t="shared" si="25"/>
        <v>25.484873443399977</v>
      </c>
      <c r="G105" s="10">
        <f t="shared" si="33"/>
        <v>8.6666666666666607</v>
      </c>
      <c r="H105" s="5">
        <f t="shared" si="33"/>
        <v>7.5</v>
      </c>
      <c r="I105">
        <f t="shared" si="27"/>
        <v>6.4874027948382791</v>
      </c>
      <c r="J105">
        <f t="shared" si="28"/>
        <v>4.7842654597635663</v>
      </c>
      <c r="K105">
        <f t="shared" si="28"/>
        <v>4.3814608332140574</v>
      </c>
      <c r="L105">
        <f t="shared" si="29"/>
        <v>-0.91698727751642306</v>
      </c>
      <c r="M105">
        <f t="shared" si="30"/>
        <v>-33.01378279942525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4.4968173770037509</v>
      </c>
      <c r="B106">
        <f t="shared" si="22"/>
        <v>4.4968173770037509</v>
      </c>
      <c r="C106" s="9">
        <f t="shared" si="23"/>
        <v>0.43500000000000028</v>
      </c>
      <c r="D106" s="9">
        <f t="shared" si="32"/>
        <v>5.2191120798234785</v>
      </c>
      <c r="E106" s="9">
        <f t="shared" si="32"/>
        <v>21.174975378286039</v>
      </c>
      <c r="F106" s="9">
        <f t="shared" si="25"/>
        <v>25.652009276954633</v>
      </c>
      <c r="G106" s="10">
        <f t="shared" si="33"/>
        <v>8.6666666666666607</v>
      </c>
      <c r="H106" s="5">
        <f t="shared" si="33"/>
        <v>7.5</v>
      </c>
      <c r="I106">
        <f t="shared" si="27"/>
        <v>6.262168630554382</v>
      </c>
      <c r="J106">
        <f t="shared" si="28"/>
        <v>4.7750955869884022</v>
      </c>
      <c r="K106">
        <f t="shared" si="28"/>
        <v>4.051323005219805</v>
      </c>
      <c r="L106">
        <f t="shared" si="29"/>
        <v>-0.88345413069562373</v>
      </c>
      <c r="M106">
        <f t="shared" si="30"/>
        <v>-32.923546889385094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4.4491105938404019</v>
      </c>
      <c r="B107">
        <f t="shared" si="22"/>
        <v>4.4491105938404019</v>
      </c>
      <c r="C107" s="9">
        <f t="shared" si="23"/>
        <v>0.44000000000000028</v>
      </c>
      <c r="D107" s="9">
        <f t="shared" si="32"/>
        <v>5.2668188629868276</v>
      </c>
      <c r="E107" s="9">
        <f t="shared" si="32"/>
        <v>21.213842430993768</v>
      </c>
      <c r="F107" s="9">
        <f t="shared" si="25"/>
        <v>25.817876817792865</v>
      </c>
      <c r="G107" s="10">
        <f t="shared" si="33"/>
        <v>8.6666666666666607</v>
      </c>
      <c r="H107" s="5">
        <f t="shared" si="33"/>
        <v>7.5</v>
      </c>
      <c r="I107">
        <f t="shared" si="27"/>
        <v>6.0474110149429574</v>
      </c>
      <c r="J107">
        <f t="shared" si="28"/>
        <v>4.7662610456814463</v>
      </c>
      <c r="K107">
        <f t="shared" si="28"/>
        <v>3.722087536325954</v>
      </c>
      <c r="L107">
        <f t="shared" si="29"/>
        <v>-0.85157810965034764</v>
      </c>
      <c r="M107">
        <f t="shared" si="30"/>
        <v>-32.839017765027684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4.4014905622890703</v>
      </c>
      <c r="B108">
        <f t="shared" si="22"/>
        <v>4.4014905622890703</v>
      </c>
      <c r="C108" s="9">
        <f t="shared" si="23"/>
        <v>0.44500000000000028</v>
      </c>
      <c r="D108" s="9">
        <f t="shared" si="32"/>
        <v>5.3144388945381591</v>
      </c>
      <c r="E108" s="9">
        <f t="shared" si="32"/>
        <v>21.249421355468776</v>
      </c>
      <c r="F108" s="9">
        <f t="shared" si="25"/>
        <v>25.982492731508231</v>
      </c>
      <c r="G108" s="10">
        <f t="shared" si="33"/>
        <v>8.6666666666666607</v>
      </c>
      <c r="H108" s="5">
        <f t="shared" si="33"/>
        <v>7.5</v>
      </c>
      <c r="I108">
        <f t="shared" si="27"/>
        <v>5.8440843393095143</v>
      </c>
      <c r="J108">
        <f t="shared" si="28"/>
        <v>4.7577452645849432</v>
      </c>
      <c r="K108">
        <f t="shared" si="28"/>
        <v>3.3936973586756771</v>
      </c>
      <c r="L108">
        <f t="shared" si="29"/>
        <v>-0.82147592153974469</v>
      </c>
      <c r="M108">
        <f t="shared" si="30"/>
        <v>-32.759958371057998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4.3539541834392983</v>
      </c>
      <c r="B109">
        <f t="shared" si="22"/>
        <v>4.3539541834392983</v>
      </c>
      <c r="C109" s="9">
        <f t="shared" si="23"/>
        <v>0.45000000000000029</v>
      </c>
      <c r="D109" s="9">
        <f t="shared" si="32"/>
        <v>5.3619752733879311</v>
      </c>
      <c r="E109" s="9">
        <f t="shared" si="32"/>
        <v>21.281720331136981</v>
      </c>
      <c r="F109" s="9">
        <f t="shared" si="25"/>
        <v>26.145872825365664</v>
      </c>
      <c r="G109" s="10">
        <f t="shared" si="33"/>
        <v>8.6666666666666607</v>
      </c>
      <c r="H109" s="5">
        <f t="shared" si="33"/>
        <v>7.5</v>
      </c>
      <c r="I109">
        <f t="shared" si="27"/>
        <v>5.6532287754062995</v>
      </c>
      <c r="J109">
        <f t="shared" si="28"/>
        <v>4.7495305053695454</v>
      </c>
      <c r="K109">
        <f t="shared" si="28"/>
        <v>3.0660977749650971</v>
      </c>
      <c r="L109">
        <f t="shared" si="29"/>
        <v>-0.79327619144439043</v>
      </c>
      <c r="M109">
        <f t="shared" si="30"/>
        <v>-32.686105851888023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4.3064985421951754</v>
      </c>
      <c r="B110">
        <f t="shared" si="22"/>
        <v>4.3064985421951754</v>
      </c>
      <c r="C110" s="9">
        <f t="shared" si="23"/>
        <v>0.45500000000000029</v>
      </c>
      <c r="D110" s="9">
        <f t="shared" si="32"/>
        <v>5.4094309146320541</v>
      </c>
      <c r="E110" s="9">
        <f t="shared" si="32"/>
        <v>21.310747003594038</v>
      </c>
      <c r="F110" s="9">
        <f t="shared" si="25"/>
        <v>26.308032024709789</v>
      </c>
      <c r="G110" s="10">
        <f t="shared" si="33"/>
        <v>8.6666666666666607</v>
      </c>
      <c r="H110" s="5">
        <f t="shared" si="33"/>
        <v>7.5</v>
      </c>
      <c r="I110">
        <f t="shared" si="27"/>
        <v>5.4759626504812431</v>
      </c>
      <c r="J110">
        <f t="shared" si="28"/>
        <v>4.7415977434551015</v>
      </c>
      <c r="K110">
        <f t="shared" si="28"/>
        <v>2.739236716446217</v>
      </c>
      <c r="L110">
        <f t="shared" si="29"/>
        <v>-0.76711833426084319</v>
      </c>
      <c r="M110">
        <f t="shared" si="30"/>
        <v>-32.617166801731933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4.2591209206773373</v>
      </c>
      <c r="B111">
        <f t="shared" si="22"/>
        <v>4.2591209206773373</v>
      </c>
      <c r="C111" s="9">
        <f t="shared" si="23"/>
        <v>0.4600000000000003</v>
      </c>
      <c r="D111" s="9">
        <f t="shared" si="32"/>
        <v>5.4568085361498921</v>
      </c>
      <c r="E111" s="9">
        <f t="shared" si="32"/>
        <v>21.336508512418412</v>
      </c>
      <c r="F111" s="9">
        <f t="shared" si="25"/>
        <v>26.468984346858644</v>
      </c>
      <c r="G111" s="10">
        <f t="shared" si="33"/>
        <v>8.6666666666666607</v>
      </c>
      <c r="H111" s="5">
        <f t="shared" si="33"/>
        <v>7.5</v>
      </c>
      <c r="I111">
        <f t="shared" si="27"/>
        <v>5.3134681333840383</v>
      </c>
      <c r="J111">
        <f t="shared" si="28"/>
        <v>4.7339265601124927</v>
      </c>
      <c r="K111">
        <f t="shared" si="28"/>
        <v>2.4130650484288978</v>
      </c>
      <c r="L111">
        <f t="shared" si="29"/>
        <v>-0.74315049986465453</v>
      </c>
      <c r="M111">
        <f t="shared" si="30"/>
        <v>-32.552812487725461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4.2118188126012059</v>
      </c>
      <c r="B112">
        <f t="shared" si="22"/>
        <v>4.2118188126012059</v>
      </c>
      <c r="C112" s="9">
        <f t="shared" si="23"/>
        <v>0.4650000000000003</v>
      </c>
      <c r="D112" s="9">
        <f t="shared" si="32"/>
        <v>5.5041106442260235</v>
      </c>
      <c r="E112" s="9">
        <f t="shared" si="32"/>
        <v>21.359011522278315</v>
      </c>
      <c r="F112" s="9">
        <f t="shared" si="25"/>
        <v>26.62874287317532</v>
      </c>
      <c r="G112" s="10">
        <f t="shared" si="33"/>
        <v>8.6666666666666607</v>
      </c>
      <c r="H112" s="5">
        <f t="shared" si="33"/>
        <v>7.5</v>
      </c>
      <c r="I112">
        <f t="shared" si="27"/>
        <v>5.1669687354586431</v>
      </c>
      <c r="J112">
        <f t="shared" si="28"/>
        <v>4.7264950551138458</v>
      </c>
      <c r="K112">
        <f t="shared" si="28"/>
        <v>2.0875369235516432</v>
      </c>
      <c r="L112">
        <f t="shared" si="29"/>
        <v>-0.72152638859258444</v>
      </c>
      <c r="M112">
        <f t="shared" si="30"/>
        <v>-32.492674400362326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4.1645899383694971</v>
      </c>
      <c r="B113">
        <f t="shared" si="22"/>
        <v>4.1645899383694971</v>
      </c>
      <c r="C113" s="9">
        <f t="shared" si="23"/>
        <v>0.47000000000000031</v>
      </c>
      <c r="D113" s="9">
        <f t="shared" si="32"/>
        <v>5.5513395184577323</v>
      </c>
      <c r="E113" s="9">
        <f t="shared" si="32"/>
        <v>21.378262257793814</v>
      </c>
      <c r="F113" s="9">
        <f t="shared" si="25"/>
        <v>26.78731972032832</v>
      </c>
      <c r="G113" s="10">
        <f t="shared" si="33"/>
        <v>8.6666666666666607</v>
      </c>
      <c r="H113" s="5">
        <f t="shared" si="33"/>
        <v>7.5</v>
      </c>
      <c r="I113">
        <f t="shared" si="27"/>
        <v>5.0376975289251478</v>
      </c>
      <c r="J113">
        <f t="shared" si="28"/>
        <v>4.7192797912279199</v>
      </c>
      <c r="K113">
        <f t="shared" si="28"/>
        <v>1.76261017954802</v>
      </c>
      <c r="L113">
        <f t="shared" si="29"/>
        <v>-0.70240079107733433</v>
      </c>
      <c r="M113">
        <f t="shared" si="30"/>
        <v>-32.436340619595548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4.1174322604967717</v>
      </c>
      <c r="B114">
        <f t="shared" si="22"/>
        <v>4.1174322604967717</v>
      </c>
      <c r="C114" s="9">
        <f t="shared" si="23"/>
        <v>0.47500000000000031</v>
      </c>
      <c r="D114" s="9">
        <f t="shared" si="32"/>
        <v>5.5984971963304577</v>
      </c>
      <c r="E114" s="9">
        <f t="shared" si="32"/>
        <v>21.394266542558313</v>
      </c>
      <c r="F114" s="9">
        <f t="shared" si="25"/>
        <v>26.944726012109694</v>
      </c>
      <c r="G114" s="10">
        <f t="shared" si="33"/>
        <v>8.6666666666666607</v>
      </c>
      <c r="H114" s="5">
        <f t="shared" si="33"/>
        <v>7.5</v>
      </c>
      <c r="I114">
        <f t="shared" si="27"/>
        <v>4.9268558278544656</v>
      </c>
      <c r="J114">
        <f t="shared" si="28"/>
        <v>4.7122557833171461</v>
      </c>
      <c r="K114">
        <f t="shared" si="28"/>
        <v>1.4382467733520645</v>
      </c>
      <c r="L114">
        <f t="shared" si="29"/>
        <v>-0.6859238246420214</v>
      </c>
      <c r="M114">
        <f t="shared" si="30"/>
        <v>-32.383353603225295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4.070343998854832</v>
      </c>
      <c r="B115">
        <f t="shared" si="22"/>
        <v>4.070343998854832</v>
      </c>
      <c r="C115" s="9">
        <f t="shared" si="23"/>
        <v>0.48000000000000032</v>
      </c>
      <c r="D115" s="9">
        <f t="shared" si="32"/>
        <v>5.6455854579723974</v>
      </c>
      <c r="E115" s="9">
        <f t="shared" si="32"/>
        <v>21.407029842611671</v>
      </c>
      <c r="F115" s="9">
        <f t="shared" si="25"/>
        <v>27.100971853545872</v>
      </c>
      <c r="G115" s="10">
        <f t="shared" si="33"/>
        <v>8.6666666666666607</v>
      </c>
      <c r="H115" s="5">
        <f t="shared" si="33"/>
        <v>7.5</v>
      </c>
      <c r="I115">
        <f t="shared" si="27"/>
        <v>4.8355634118349791</v>
      </c>
      <c r="J115">
        <f t="shared" si="28"/>
        <v>4.7053965450707258</v>
      </c>
      <c r="K115">
        <f t="shared" si="28"/>
        <v>1.1144132373198117</v>
      </c>
      <c r="L115">
        <f t="shared" si="29"/>
        <v>-0.67223402409113253</v>
      </c>
      <c r="M115">
        <f t="shared" si="30"/>
        <v>-32.333210066112009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4.0233236451053296</v>
      </c>
      <c r="B116">
        <f t="shared" si="22"/>
        <v>4.0233236451053296</v>
      </c>
      <c r="C116" s="9">
        <f t="shared" si="23"/>
        <v>0.48500000000000032</v>
      </c>
      <c r="D116" s="9">
        <f t="shared" si="32"/>
        <v>5.6926058117218998</v>
      </c>
      <c r="E116" s="9">
        <f t="shared" si="32"/>
        <v>21.416557314481562</v>
      </c>
      <c r="F116" s="9">
        <f t="shared" si="25"/>
        <v>27.256066309357863</v>
      </c>
      <c r="G116" s="10">
        <f t="shared" si="33"/>
        <v>8.6666666666666607</v>
      </c>
      <c r="H116" s="5">
        <f t="shared" si="33"/>
        <v>7.5</v>
      </c>
      <c r="I116">
        <f t="shared" si="27"/>
        <v>4.7648031069405477</v>
      </c>
      <c r="J116">
        <f t="shared" si="28"/>
        <v>4.6986742048298149</v>
      </c>
      <c r="K116">
        <f t="shared" si="28"/>
        <v>0.79108113665869162</v>
      </c>
      <c r="L116">
        <f t="shared" si="29"/>
        <v>-0.6614506842845066</v>
      </c>
      <c r="M116">
        <f t="shared" si="30"/>
        <v>-32.285363575416568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3.9763699755912461</v>
      </c>
      <c r="B117">
        <f t="shared" si="22"/>
        <v>3.9763699755912461</v>
      </c>
      <c r="C117" s="9">
        <f t="shared" si="23"/>
        <v>0.49000000000000032</v>
      </c>
      <c r="D117" s="9">
        <f t="shared" ref="D117:E132" si="34">D116+$C$7*(J116+J117)/2</f>
        <v>5.7395594812359834</v>
      </c>
      <c r="E117" s="9">
        <f t="shared" si="34"/>
        <v>21.422853857669377</v>
      </c>
      <c r="F117" s="9">
        <f t="shared" si="25"/>
        <v>27.410017389037449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4.7153643763845947</v>
      </c>
      <c r="J117">
        <f t="shared" si="28"/>
        <v>4.69205969798697</v>
      </c>
      <c r="K117">
        <f t="shared" si="28"/>
        <v>0.46822750090452592</v>
      </c>
      <c r="L117">
        <f t="shared" si="29"/>
        <v>-0.65366610379857626</v>
      </c>
      <c r="M117">
        <f t="shared" si="30"/>
        <v>-32.239230296694416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3.9294820619165662</v>
      </c>
      <c r="B118">
        <f t="shared" si="22"/>
        <v>3.9294820619165662</v>
      </c>
      <c r="C118" s="9">
        <f t="shared" si="23"/>
        <v>0.49500000000000033</v>
      </c>
      <c r="D118" s="9">
        <f t="shared" si="34"/>
        <v>5.7864473949106632</v>
      </c>
      <c r="E118" s="9">
        <f t="shared" si="34"/>
        <v>21.425924171163587</v>
      </c>
      <c r="F118" s="9">
        <f t="shared" si="25"/>
        <v>27.562832040829147</v>
      </c>
      <c r="G118" s="10">
        <f t="shared" si="35"/>
        <v>8.6666666666666607</v>
      </c>
      <c r="H118" s="5">
        <f t="shared" si="35"/>
        <v>7.5</v>
      </c>
      <c r="I118">
        <f t="shared" si="27"/>
        <v>4.6877920212758077</v>
      </c>
      <c r="J118">
        <f t="shared" si="28"/>
        <v>4.6855230369489842</v>
      </c>
      <c r="K118">
        <f t="shared" si="28"/>
        <v>0.14583519793758176</v>
      </c>
      <c r="L118">
        <f t="shared" si="29"/>
        <v>-0.64893857489994655</v>
      </c>
      <c r="M118">
        <f t="shared" si="30"/>
        <v>-32.19419797678372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3.8826592784758214</v>
      </c>
      <c r="B119">
        <f t="shared" si="22"/>
        <v>3.8826592784758214</v>
      </c>
      <c r="C119" s="9">
        <f t="shared" si="23"/>
        <v>0.50000000000000033</v>
      </c>
      <c r="D119" s="9">
        <f t="shared" si="34"/>
        <v>5.833270178351408</v>
      </c>
      <c r="E119" s="9">
        <f t="shared" si="34"/>
        <v>21.425772813244123</v>
      </c>
      <c r="F119" s="9">
        <f t="shared" si="25"/>
        <v>27.714516156683029</v>
      </c>
      <c r="G119" s="10">
        <f t="shared" si="35"/>
        <v>8.6666666666666607</v>
      </c>
      <c r="H119" s="5">
        <f t="shared" si="35"/>
        <v>7.5</v>
      </c>
      <c r="I119">
        <f t="shared" si="27"/>
        <v>4.6823465813274092</v>
      </c>
      <c r="J119">
        <f t="shared" si="28"/>
        <v>4.679033651199985</v>
      </c>
      <c r="K119">
        <f t="shared" si="28"/>
        <v>-0.17610678183025547</v>
      </c>
      <c r="L119">
        <f t="shared" si="29"/>
        <v>-0.64728702682826034</v>
      </c>
      <c r="M119">
        <f t="shared" si="30"/>
        <v>-32.149637782560944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3.8359013063151632</v>
      </c>
      <c r="B120">
        <f t="shared" si="22"/>
        <v>3.8359013063151632</v>
      </c>
      <c r="C120" s="9">
        <f t="shared" si="23"/>
        <v>0.50500000000000034</v>
      </c>
      <c r="D120" s="9">
        <f t="shared" si="34"/>
        <v>5.8800281505120662</v>
      </c>
      <c r="E120" s="9">
        <f t="shared" si="34"/>
        <v>21.422404263536691</v>
      </c>
      <c r="F120" s="9">
        <f t="shared" si="25"/>
        <v>27.865074589743383</v>
      </c>
      <c r="G120" s="10">
        <f t="shared" si="35"/>
        <v>8.6666666666666607</v>
      </c>
      <c r="H120" s="5">
        <f t="shared" si="35"/>
        <v>7.5</v>
      </c>
      <c r="I120">
        <f t="shared" si="27"/>
        <v>4.6989821404215384</v>
      </c>
      <c r="J120">
        <f t="shared" si="28"/>
        <v>4.6725607809317022</v>
      </c>
      <c r="K120">
        <f t="shared" si="28"/>
        <v>-0.49760315965586494</v>
      </c>
      <c r="L120">
        <f t="shared" si="29"/>
        <v>-0.64868810079798522</v>
      </c>
      <c r="M120">
        <f t="shared" si="30"/>
        <v>-32.10491812739911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3.7892081329108862</v>
      </c>
      <c r="B121">
        <f t="shared" si="22"/>
        <v>3.7892081329108862</v>
      </c>
      <c r="C121" s="9">
        <f t="shared" si="23"/>
        <v>0.51000000000000034</v>
      </c>
      <c r="D121" s="9">
        <f t="shared" si="34"/>
        <v>5.9267213239163432</v>
      </c>
      <c r="E121" s="9">
        <f t="shared" si="34"/>
        <v>21.415822986033763</v>
      </c>
      <c r="F121" s="9">
        <f t="shared" si="25"/>
        <v>28.014511185190933</v>
      </c>
      <c r="G121" s="10">
        <f t="shared" si="35"/>
        <v>8.6666666666666607</v>
      </c>
      <c r="H121" s="5">
        <f t="shared" si="35"/>
        <v>7.5</v>
      </c>
      <c r="I121">
        <f t="shared" si="27"/>
        <v>4.7373449626198116</v>
      </c>
      <c r="J121">
        <f t="shared" si="28"/>
        <v>4.6660738999237221</v>
      </c>
      <c r="K121">
        <f t="shared" si="28"/>
        <v>-0.81865234092985606</v>
      </c>
      <c r="L121">
        <f t="shared" si="29"/>
        <v>-0.65307611516408293</v>
      </c>
      <c r="M121">
        <f t="shared" si="30"/>
        <v>-32.05941924068258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3.7425800477174072</v>
      </c>
      <c r="B122">
        <f t="shared" si="22"/>
        <v>3.7425800477174072</v>
      </c>
      <c r="C122" s="9">
        <f t="shared" si="23"/>
        <v>0.51500000000000035</v>
      </c>
      <c r="D122" s="9">
        <f t="shared" si="34"/>
        <v>5.9733494091098223</v>
      </c>
      <c r="E122" s="9">
        <f t="shared" si="34"/>
        <v>21.406033491662431</v>
      </c>
      <c r="F122" s="9">
        <f t="shared" si="25"/>
        <v>28.162828824349507</v>
      </c>
      <c r="G122" s="10">
        <f t="shared" si="35"/>
        <v>8.6666666666666607</v>
      </c>
      <c r="H122" s="5">
        <f t="shared" si="35"/>
        <v>7.5</v>
      </c>
      <c r="I122">
        <f t="shared" si="27"/>
        <v>4.7967931918936868</v>
      </c>
      <c r="J122">
        <f t="shared" si="28"/>
        <v>4.6595431387720812</v>
      </c>
      <c r="K122">
        <f t="shared" si="28"/>
        <v>-1.1392465333366819</v>
      </c>
      <c r="L122">
        <f t="shared" si="29"/>
        <v>-0.66034593594934665</v>
      </c>
      <c r="M122">
        <f t="shared" si="30"/>
        <v>-32.012547085856248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3.6960176336264841</v>
      </c>
      <c r="B123">
        <f t="shared" si="22"/>
        <v>3.6960176336264841</v>
      </c>
      <c r="C123" s="9">
        <f t="shared" si="23"/>
        <v>0.52000000000000035</v>
      </c>
      <c r="D123" s="9">
        <f t="shared" si="34"/>
        <v>6.0199118232007454</v>
      </c>
      <c r="E123" s="9">
        <f t="shared" si="34"/>
        <v>21.393040398974772</v>
      </c>
      <c r="F123" s="9">
        <f t="shared" si="25"/>
        <v>28.31002948103319</v>
      </c>
      <c r="G123" s="10">
        <f t="shared" si="35"/>
        <v>8.6666666666666607</v>
      </c>
      <c r="H123" s="5">
        <f t="shared" si="35"/>
        <v>7.5</v>
      </c>
      <c r="I123">
        <f t="shared" si="27"/>
        <v>4.8764345896239556</v>
      </c>
      <c r="J123">
        <f t="shared" si="28"/>
        <v>4.6529396794125875</v>
      </c>
      <c r="K123">
        <f t="shared" si="28"/>
        <v>-1.4593720041952443</v>
      </c>
      <c r="L123">
        <f t="shared" si="29"/>
        <v>-0.6703583190259027</v>
      </c>
      <c r="M123">
        <f t="shared" si="30"/>
        <v>-31.963745358639745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3.6495217547483092</v>
      </c>
      <c r="B124">
        <f t="shared" si="22"/>
        <v>3.6495217547483092</v>
      </c>
      <c r="C124" s="9">
        <f t="shared" si="23"/>
        <v>0.52500000000000036</v>
      </c>
      <c r="D124" s="9">
        <f t="shared" si="34"/>
        <v>6.0664077020789202</v>
      </c>
      <c r="E124" s="9">
        <f t="shared" si="34"/>
        <v>21.376848491664887</v>
      </c>
      <c r="F124" s="9">
        <f t="shared" si="25"/>
        <v>28.456114288292252</v>
      </c>
      <c r="G124" s="10">
        <f t="shared" si="35"/>
        <v>8.6666666666666607</v>
      </c>
      <c r="H124" s="5">
        <f t="shared" si="35"/>
        <v>7.5</v>
      </c>
      <c r="I124">
        <f t="shared" si="27"/>
        <v>4.9751768323061478</v>
      </c>
      <c r="J124">
        <f t="shared" si="28"/>
        <v>4.6462360962223288</v>
      </c>
      <c r="K124">
        <f t="shared" si="28"/>
        <v>-1.7790094577816418</v>
      </c>
      <c r="L124">
        <f t="shared" si="29"/>
        <v>-0.6829469560175383</v>
      </c>
      <c r="M124">
        <f t="shared" si="30"/>
        <v>-31.912504658662044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3.6030935411338865</v>
      </c>
      <c r="B125">
        <f t="shared" si="22"/>
        <v>3.6030935411338865</v>
      </c>
      <c r="C125" s="9">
        <f t="shared" si="23"/>
        <v>0.53000000000000036</v>
      </c>
      <c r="D125" s="9">
        <f t="shared" si="34"/>
        <v>6.1128359156933429</v>
      </c>
      <c r="E125" s="9">
        <f t="shared" si="34"/>
        <v>21.357462771854138</v>
      </c>
      <c r="F125" s="9">
        <f t="shared" si="25"/>
        <v>28.601083613131795</v>
      </c>
      <c r="G125" s="10">
        <f t="shared" si="35"/>
        <v>8.6666666666666607</v>
      </c>
      <c r="H125" s="5">
        <f t="shared" si="35"/>
        <v>7.5</v>
      </c>
      <c r="I125">
        <f t="shared" si="27"/>
        <v>5.0917837980355527</v>
      </c>
      <c r="J125">
        <f t="shared" si="28"/>
        <v>4.6394066266621534</v>
      </c>
      <c r="K125">
        <f t="shared" si="28"/>
        <v>-2.0981345043682622</v>
      </c>
      <c r="L125">
        <f t="shared" si="29"/>
        <v>-0.69792631099023694</v>
      </c>
      <c r="M125">
        <f t="shared" si="30"/>
        <v>-31.858368413370009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3.5567343711828148</v>
      </c>
      <c r="B126">
        <f t="shared" si="22"/>
        <v>3.5567343711828148</v>
      </c>
      <c r="C126" s="9">
        <f t="shared" si="23"/>
        <v>0.53500000000000036</v>
      </c>
      <c r="D126" s="9">
        <f t="shared" si="34"/>
        <v>6.1591950856444146</v>
      </c>
      <c r="E126" s="9">
        <f t="shared" si="34"/>
        <v>21.334888508389788</v>
      </c>
      <c r="F126" s="9">
        <f t="shared" si="25"/>
        <v>28.744937136489579</v>
      </c>
      <c r="G126" s="10">
        <f t="shared" si="35"/>
        <v>8.6666666666666607</v>
      </c>
      <c r="H126" s="5">
        <f t="shared" si="35"/>
        <v>7.5</v>
      </c>
      <c r="I126">
        <f t="shared" si="27"/>
        <v>5.2249315862720991</v>
      </c>
      <c r="J126">
        <f t="shared" si="28"/>
        <v>4.6324273635522513</v>
      </c>
      <c r="K126">
        <f t="shared" si="28"/>
        <v>-2.4167181885019624</v>
      </c>
      <c r="L126">
        <f t="shared" si="29"/>
        <v>-0.7150993846530227</v>
      </c>
      <c r="M126">
        <f t="shared" si="30"/>
        <v>-31.800935609811201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3.5104458525165247</v>
      </c>
      <c r="B127">
        <f t="shared" si="22"/>
        <v>3.5104458525165247</v>
      </c>
      <c r="C127" s="9">
        <f t="shared" si="23"/>
        <v>0.54000000000000037</v>
      </c>
      <c r="D127" s="9">
        <f t="shared" si="34"/>
        <v>6.2054836043107047</v>
      </c>
      <c r="E127" s="9">
        <f t="shared" si="34"/>
        <v>21.309131279724276</v>
      </c>
      <c r="F127" s="9">
        <f t="shared" si="25"/>
        <v>28.887673935766099</v>
      </c>
      <c r="G127" s="10">
        <f t="shared" si="35"/>
        <v>8.6666666666666607</v>
      </c>
      <c r="H127" s="5">
        <f t="shared" si="35"/>
        <v>7.5</v>
      </c>
      <c r="I127">
        <f t="shared" si="27"/>
        <v>5.3732593683305927</v>
      </c>
      <c r="J127">
        <f t="shared" si="28"/>
        <v>4.6252763697057206</v>
      </c>
      <c r="K127">
        <f t="shared" si="28"/>
        <v>-2.7347275446000743</v>
      </c>
      <c r="L127">
        <f t="shared" si="29"/>
        <v>-0.73426473422974048</v>
      </c>
      <c r="M127">
        <f t="shared" si="30"/>
        <v>-31.739860754423571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3.4642298020561793</v>
      </c>
      <c r="B128">
        <f t="shared" si="22"/>
        <v>3.4642298020561793</v>
      </c>
      <c r="C128" s="9">
        <f t="shared" si="23"/>
        <v>0.54500000000000037</v>
      </c>
      <c r="D128" s="9">
        <f t="shared" si="34"/>
        <v>6.2516996547710502</v>
      </c>
      <c r="E128" s="9">
        <f t="shared" si="34"/>
        <v>21.280197011240556</v>
      </c>
      <c r="F128" s="9">
        <f t="shared" si="25"/>
        <v>29.029292567446809</v>
      </c>
      <c r="G128" s="10">
        <f t="shared" si="35"/>
        <v>8.6666666666666607</v>
      </c>
      <c r="H128" s="5">
        <f t="shared" si="35"/>
        <v>7.5</v>
      </c>
      <c r="I128">
        <f t="shared" si="27"/>
        <v>5.5354119912382798</v>
      </c>
      <c r="J128">
        <f t="shared" si="28"/>
        <v>4.6179337223634231</v>
      </c>
      <c r="K128">
        <f t="shared" si="28"/>
        <v>-3.0521261521443099</v>
      </c>
      <c r="L128">
        <f t="shared" si="29"/>
        <v>-0.7552223317543757</v>
      </c>
      <c r="M128">
        <f t="shared" si="30"/>
        <v>-31.67485168648734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3.4180882259491323</v>
      </c>
      <c r="B129">
        <f t="shared" si="22"/>
        <v>3.4180882259491323</v>
      </c>
      <c r="C129" s="9">
        <f t="shared" si="23"/>
        <v>0.55000000000000038</v>
      </c>
      <c r="D129" s="9">
        <f t="shared" si="34"/>
        <v>6.2978412308780971</v>
      </c>
      <c r="E129" s="9">
        <f t="shared" si="34"/>
        <v>21.24809200713479</v>
      </c>
      <c r="F129" s="9">
        <f t="shared" si="25"/>
        <v>29.169791147761341</v>
      </c>
      <c r="G129" s="10">
        <f t="shared" si="35"/>
        <v>8.6666666666666607</v>
      </c>
      <c r="H129" s="5">
        <f t="shared" si="35"/>
        <v>7.5</v>
      </c>
      <c r="I129">
        <f t="shared" si="27"/>
        <v>5.7100730382575904</v>
      </c>
      <c r="J129">
        <f t="shared" si="28"/>
        <v>4.6103814990458796</v>
      </c>
      <c r="K129">
        <f t="shared" si="28"/>
        <v>-3.3688746690091835</v>
      </c>
      <c r="L129">
        <f t="shared" si="29"/>
        <v>-0.77777809001596876</v>
      </c>
      <c r="M129">
        <f t="shared" si="30"/>
        <v>-31.605665924803098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3.3720232998631747</v>
      </c>
      <c r="B130">
        <f t="shared" si="22"/>
        <v>3.3720232998631747</v>
      </c>
      <c r="C130" s="9">
        <f t="shared" si="23"/>
        <v>0.55500000000000038</v>
      </c>
      <c r="D130" s="9">
        <f t="shared" si="34"/>
        <v>6.3439061569640547</v>
      </c>
      <c r="E130" s="9">
        <f t="shared" si="34"/>
        <v>21.212822977148459</v>
      </c>
      <c r="F130" s="9">
        <f t="shared" si="25"/>
        <v>29.309167429800361</v>
      </c>
      <c r="G130" s="10">
        <f t="shared" si="35"/>
        <v>8.6666666666666607</v>
      </c>
      <c r="H130" s="5">
        <f t="shared" si="35"/>
        <v>7.5</v>
      </c>
      <c r="I130">
        <f t="shared" si="27"/>
        <v>5.8959884565915059</v>
      </c>
      <c r="J130">
        <f t="shared" si="28"/>
        <v>4.60260371814572</v>
      </c>
      <c r="K130">
        <f t="shared" si="28"/>
        <v>-3.6849313282572145</v>
      </c>
      <c r="L130">
        <f t="shared" si="29"/>
        <v>-0.80174707886020258</v>
      </c>
      <c r="M130">
        <f t="shared" si="30"/>
        <v>-31.532106170083026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3.3260373500356604</v>
      </c>
      <c r="B131">
        <f t="shared" si="22"/>
        <v>3.3260373500356604</v>
      </c>
      <c r="C131" s="9">
        <f t="shared" si="23"/>
        <v>0.56000000000000039</v>
      </c>
      <c r="D131" s="9">
        <f t="shared" si="34"/>
        <v>6.389892106791569</v>
      </c>
      <c r="E131" s="9">
        <f t="shared" si="34"/>
        <v>21.174397058557382</v>
      </c>
      <c r="F131" s="9">
        <f t="shared" si="25"/>
        <v>29.44741887598758</v>
      </c>
      <c r="G131" s="10">
        <f t="shared" si="35"/>
        <v>8.6666666666666607</v>
      </c>
      <c r="H131" s="5">
        <f t="shared" si="35"/>
        <v>7.5</v>
      </c>
      <c r="I131">
        <f t="shared" si="27"/>
        <v>6.0919817767101216</v>
      </c>
      <c r="J131">
        <f t="shared" si="28"/>
        <v>4.5945862473571184</v>
      </c>
      <c r="K131">
        <f t="shared" si="28"/>
        <v>-4.0002523899580451</v>
      </c>
      <c r="L131">
        <f t="shared" si="29"/>
        <v>-0.82695557915854334</v>
      </c>
      <c r="M131">
        <f t="shared" si="30"/>
        <v>-31.454015467372948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3.280132835341047</v>
      </c>
      <c r="B132">
        <f t="shared" si="22"/>
        <v>3.280132835341047</v>
      </c>
      <c r="C132" s="9">
        <f t="shared" si="23"/>
        <v>0.56500000000000039</v>
      </c>
      <c r="D132" s="9">
        <f t="shared" si="34"/>
        <v>6.4357966214861824</v>
      </c>
      <c r="E132" s="9">
        <f t="shared" si="34"/>
        <v>21.132821833884432</v>
      </c>
      <c r="F132" s="9">
        <f t="shared" si="25"/>
        <v>29.584542725231465</v>
      </c>
      <c r="G132" s="10">
        <f t="shared" si="35"/>
        <v>8.6666666666666607</v>
      </c>
      <c r="H132" s="5">
        <f t="shared" si="35"/>
        <v>7.5</v>
      </c>
      <c r="I132">
        <f t="shared" si="27"/>
        <v>6.2969624025034934</v>
      </c>
      <c r="J132">
        <f t="shared" si="28"/>
        <v>4.5863166915655329</v>
      </c>
      <c r="K132">
        <f t="shared" si="28"/>
        <v>-4.314792544631775</v>
      </c>
      <c r="L132">
        <f t="shared" si="29"/>
        <v>-0.85324218275928054</v>
      </c>
      <c r="M132">
        <f t="shared" si="30"/>
        <v>-31.371272396015375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3.2343123305345296</v>
      </c>
      <c r="B133">
        <f t="shared" si="22"/>
        <v>3.2343123305345296</v>
      </c>
      <c r="C133" s="9">
        <f t="shared" si="23"/>
        <v>0.5700000000000004</v>
      </c>
      <c r="D133" s="9">
        <f t="shared" ref="D133:E148" si="36">D132+$C$7*(J132+J133)/2</f>
        <v>6.4816171262926998</v>
      </c>
      <c r="E133" s="9">
        <f t="shared" si="36"/>
        <v>21.088105344818313</v>
      </c>
      <c r="F133" s="9">
        <f t="shared" si="25"/>
        <v>29.720536054435442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6.5099285588740043</v>
      </c>
      <c r="J133">
        <f t="shared" si="28"/>
        <v>4.5777842697379398</v>
      </c>
      <c r="K133">
        <f t="shared" si="28"/>
        <v>-4.6285052685919288</v>
      </c>
      <c r="L133">
        <f t="shared" si="29"/>
        <v>-0.88045815993956122</v>
      </c>
      <c r="M133">
        <f t="shared" si="30"/>
        <v>-31.283786527295593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3.1885785107451472</v>
      </c>
      <c r="B134">
        <f t="shared" si="22"/>
        <v>3.1885785107451472</v>
      </c>
      <c r="C134" s="9">
        <f t="shared" si="23"/>
        <v>0.5750000000000004</v>
      </c>
      <c r="D134" s="9">
        <f t="shared" si="36"/>
        <v>6.5273509460820822</v>
      </c>
      <c r="E134" s="9">
        <f t="shared" si="36"/>
        <v>21.04025610280603</v>
      </c>
      <c r="F134" s="9">
        <f t="shared" si="25"/>
        <v>29.85539583431645</v>
      </c>
      <c r="G134" s="10">
        <f t="shared" si="37"/>
        <v>8.6666666666666607</v>
      </c>
      <c r="H134" s="5">
        <f t="shared" si="37"/>
        <v>7.5</v>
      </c>
      <c r="I134">
        <f t="shared" si="27"/>
        <v>6.7299663711801871</v>
      </c>
      <c r="J134">
        <f t="shared" si="28"/>
        <v>4.568979688138544</v>
      </c>
      <c r="K134">
        <f t="shared" si="28"/>
        <v>-4.9413431338648843</v>
      </c>
      <c r="L134">
        <f t="shared" si="29"/>
        <v>-0.90846729909669144</v>
      </c>
      <c r="M134">
        <f t="shared" si="30"/>
        <v>-31.191494286003028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3.1429341372287167</v>
      </c>
      <c r="B135">
        <f t="shared" si="22"/>
        <v>3.1429341372287167</v>
      </c>
      <c r="C135" s="9">
        <f t="shared" si="23"/>
        <v>0.5800000000000004</v>
      </c>
      <c r="D135" s="9">
        <f t="shared" si="36"/>
        <v>6.5729953195985127</v>
      </c>
      <c r="E135" s="9">
        <f t="shared" si="36"/>
        <v>20.989283096753081</v>
      </c>
      <c r="F135" s="9">
        <f t="shared" si="25"/>
        <v>29.989118979676974</v>
      </c>
      <c r="G135" s="10">
        <f t="shared" si="37"/>
        <v>8.6666666666666607</v>
      </c>
      <c r="H135" s="5">
        <f t="shared" si="37"/>
        <v>7.5</v>
      </c>
      <c r="I135">
        <f t="shared" si="27"/>
        <v>6.9562463275708746</v>
      </c>
      <c r="J135">
        <f t="shared" si="28"/>
        <v>4.5598950151475774</v>
      </c>
      <c r="K135">
        <f t="shared" si="28"/>
        <v>-5.2532580767249151</v>
      </c>
      <c r="L135">
        <f t="shared" si="29"/>
        <v>-0.93714539165949695</v>
      </c>
      <c r="M135">
        <f t="shared" si="30"/>
        <v>-31.094355275407267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3.0973820443468236</v>
      </c>
      <c r="B136">
        <f t="shared" si="22"/>
        <v>3.0973820443468236</v>
      </c>
      <c r="C136" s="9">
        <f t="shared" si="23"/>
        <v>0.58500000000000041</v>
      </c>
      <c r="D136" s="9">
        <f t="shared" si="36"/>
        <v>6.6185474124804058</v>
      </c>
      <c r="E136" s="9">
        <f t="shared" si="36"/>
        <v>20.935195798222061</v>
      </c>
      <c r="F136" s="9">
        <f t="shared" si="25"/>
        <v>30.121702394404668</v>
      </c>
      <c r="G136" s="10">
        <f t="shared" si="37"/>
        <v>8.6666666666666607</v>
      </c>
      <c r="H136" s="5">
        <f t="shared" si="37"/>
        <v>7.5</v>
      </c>
      <c r="I136">
        <f t="shared" si="27"/>
        <v>7.1880181173126525</v>
      </c>
      <c r="J136">
        <f t="shared" si="28"/>
        <v>4.5505235612309827</v>
      </c>
      <c r="K136">
        <f t="shared" si="28"/>
        <v>-5.5642016294789878</v>
      </c>
      <c r="L136">
        <f t="shared" si="29"/>
        <v>-0.96637949900257647</v>
      </c>
      <c r="M136">
        <f t="shared" si="30"/>
        <v>-30.992349073311768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3.0519251277094641</v>
      </c>
      <c r="B137">
        <f t="shared" si="22"/>
        <v>3.0519251277094641</v>
      </c>
      <c r="C137" s="9">
        <f t="shared" si="23"/>
        <v>0.59000000000000041</v>
      </c>
      <c r="D137" s="9">
        <f t="shared" si="36"/>
        <v>6.6640043291177653</v>
      </c>
      <c r="E137" s="9">
        <f t="shared" si="36"/>
        <v>20.878004164473605</v>
      </c>
      <c r="F137" s="9">
        <f t="shared" si="25"/>
        <v>30.253143011550513</v>
      </c>
      <c r="G137" s="10">
        <f t="shared" si="37"/>
        <v>8.6666666666666607</v>
      </c>
      <c r="H137" s="5">
        <f t="shared" si="37"/>
        <v>7.5</v>
      </c>
      <c r="I137">
        <f t="shared" si="27"/>
        <v>7.424604591799671</v>
      </c>
      <c r="J137">
        <f t="shared" si="28"/>
        <v>4.5408597662409571</v>
      </c>
      <c r="K137">
        <f t="shared" si="28"/>
        <v>-5.8741251202121054</v>
      </c>
      <c r="L137">
        <f t="shared" si="29"/>
        <v>-0.99606710379799079</v>
      </c>
      <c r="M137">
        <f t="shared" si="30"/>
        <v>-30.885472475028592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3.0065663334022448</v>
      </c>
      <c r="B138">
        <f t="shared" si="22"/>
        <v>3.0065663334022448</v>
      </c>
      <c r="C138" s="9">
        <f t="shared" si="23"/>
        <v>0.59500000000000042</v>
      </c>
      <c r="D138" s="9">
        <f t="shared" si="36"/>
        <v>6.7093631234249846</v>
      </c>
      <c r="E138" s="9">
        <f t="shared" si="36"/>
        <v>20.817718639647733</v>
      </c>
      <c r="F138" s="9">
        <f t="shared" si="25"/>
        <v>30.383437828874364</v>
      </c>
      <c r="G138" s="10">
        <f t="shared" si="37"/>
        <v>8.6666666666666607</v>
      </c>
      <c r="H138" s="5">
        <f t="shared" si="37"/>
        <v>7.5</v>
      </c>
      <c r="I138">
        <f t="shared" si="27"/>
        <v>7.6653953827654782</v>
      </c>
      <c r="J138">
        <f t="shared" si="28"/>
        <v>4.5308990952029768</v>
      </c>
      <c r="K138">
        <f t="shared" si="28"/>
        <v>-6.1829798449623912</v>
      </c>
      <c r="L138">
        <f t="shared" si="29"/>
        <v>-1.02611521880199</v>
      </c>
      <c r="M138">
        <f t="shared" si="30"/>
        <v>-30.77373714197719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2.9613086482111548</v>
      </c>
      <c r="B139">
        <f t="shared" si="22"/>
        <v>2.9613086482111548</v>
      </c>
      <c r="C139" s="9">
        <f t="shared" si="23"/>
        <v>0.60000000000000042</v>
      </c>
      <c r="D139" s="9">
        <f t="shared" si="36"/>
        <v>6.7546208086160746</v>
      </c>
      <c r="E139" s="9">
        <f t="shared" si="36"/>
        <v>20.754350154341012</v>
      </c>
      <c r="F139" s="9">
        <f t="shared" si="25"/>
        <v>30.512583940256349</v>
      </c>
      <c r="G139" s="10">
        <f t="shared" si="37"/>
        <v>8.6666666666666607</v>
      </c>
      <c r="H139" s="5">
        <f t="shared" si="37"/>
        <v>7.5</v>
      </c>
      <c r="I139">
        <f t="shared" si="27"/>
        <v>7.9098405416839039</v>
      </c>
      <c r="J139">
        <f t="shared" si="28"/>
        <v>4.5206379430149566</v>
      </c>
      <c r="K139">
        <f t="shared" si="28"/>
        <v>-6.4907172163821629</v>
      </c>
      <c r="L139">
        <f t="shared" si="29"/>
        <v>-1.056439502504966</v>
      </c>
      <c r="M139">
        <f t="shared" si="30"/>
        <v>-30.657167607445686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2.9161550907561304</v>
      </c>
      <c r="B140">
        <f t="shared" si="22"/>
        <v>2.9161550907561304</v>
      </c>
      <c r="C140" s="9">
        <f t="shared" si="23"/>
        <v>0.60500000000000043</v>
      </c>
      <c r="D140" s="9">
        <f t="shared" si="36"/>
        <v>6.799774366071099</v>
      </c>
      <c r="E140" s="9">
        <f t="shared" si="36"/>
        <v>20.687910123796819</v>
      </c>
      <c r="F140" s="9">
        <f t="shared" si="25"/>
        <v>30.640578563364329</v>
      </c>
      <c r="G140" s="10">
        <f t="shared" si="37"/>
        <v>8.6666666666666607</v>
      </c>
      <c r="H140" s="5">
        <f t="shared" si="37"/>
        <v>7.5</v>
      </c>
      <c r="I140">
        <f t="shared" si="27"/>
        <v>8.1574444341222705</v>
      </c>
      <c r="J140">
        <f t="shared" si="28"/>
        <v>4.510073547989907</v>
      </c>
      <c r="K140">
        <f t="shared" si="28"/>
        <v>-6.7972888924566197</v>
      </c>
      <c r="L140">
        <f t="shared" si="29"/>
        <v>-1.0869634131386059</v>
      </c>
      <c r="M140">
        <f t="shared" si="30"/>
        <v>-30.53579959018036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2.8711087034468887</v>
      </c>
      <c r="B141">
        <f t="shared" si="22"/>
        <v>2.8711087034468887</v>
      </c>
      <c r="C141" s="9">
        <f t="shared" si="23"/>
        <v>0.61000000000000043</v>
      </c>
      <c r="D141" s="9">
        <f t="shared" si="36"/>
        <v>6.8448207533803407</v>
      </c>
      <c r="E141" s="9">
        <f t="shared" si="36"/>
        <v>20.618410444892742</v>
      </c>
      <c r="F141" s="9">
        <f t="shared" si="25"/>
        <v>30.76741906394696</v>
      </c>
      <c r="G141" s="10">
        <f t="shared" si="37"/>
        <v>8.6666666666666607</v>
      </c>
      <c r="H141" s="5">
        <f t="shared" si="37"/>
        <v>7.5</v>
      </c>
      <c r="I141">
        <f t="shared" si="27"/>
        <v>8.4077600274500828</v>
      </c>
      <c r="J141">
        <f t="shared" si="28"/>
        <v>4.4992039138585209</v>
      </c>
      <c r="K141">
        <f t="shared" si="28"/>
        <v>-7.1026468883584233</v>
      </c>
      <c r="L141">
        <f t="shared" si="29"/>
        <v>-1.1176174194492656</v>
      </c>
      <c r="M141">
        <f t="shared" si="30"/>
        <v>-30.409678569229634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2.8261725451792756</v>
      </c>
      <c r="B142">
        <f t="shared" si="22"/>
        <v>2.8261725451792756</v>
      </c>
      <c r="C142" s="9">
        <f t="shared" si="23"/>
        <v>0.61500000000000044</v>
      </c>
      <c r="D142" s="9">
        <f t="shared" si="36"/>
        <v>6.8897569116479538</v>
      </c>
      <c r="E142" s="9">
        <f t="shared" si="36"/>
        <v>20.545863492080695</v>
      </c>
      <c r="F142" s="9">
        <f t="shared" si="25"/>
        <v>30.893102977095481</v>
      </c>
      <c r="G142" s="10">
        <f t="shared" si="37"/>
        <v>8.6666666666666607</v>
      </c>
      <c r="H142" s="5">
        <f t="shared" si="37"/>
        <v>7.5</v>
      </c>
      <c r="I142">
        <f t="shared" si="27"/>
        <v>8.6603836430659449</v>
      </c>
      <c r="J142">
        <f t="shared" si="28"/>
        <v>4.4880277396640285</v>
      </c>
      <c r="K142">
        <f t="shared" si="28"/>
        <v>-7.4067436740507198</v>
      </c>
      <c r="L142">
        <f t="shared" si="29"/>
        <v>-1.1483382774576341</v>
      </c>
      <c r="M142">
        <f t="shared" si="30"/>
        <v>-30.278858578065218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2.781349684696508</v>
      </c>
      <c r="B143">
        <f t="shared" si="22"/>
        <v>2.781349684696508</v>
      </c>
      <c r="C143" s="9">
        <f t="shared" si="23"/>
        <v>0.62000000000000044</v>
      </c>
      <c r="D143" s="9">
        <f t="shared" si="36"/>
        <v>6.9345797721307214</v>
      </c>
      <c r="E143" s="9">
        <f t="shared" si="36"/>
        <v>20.470282112411283</v>
      </c>
      <c r="F143" s="9">
        <f t="shared" si="25"/>
        <v>31.017628025787353</v>
      </c>
      <c r="G143" s="10">
        <f t="shared" si="37"/>
        <v>8.6666666666666607</v>
      </c>
      <c r="H143" s="5">
        <f t="shared" si="37"/>
        <v>7.5</v>
      </c>
      <c r="I143">
        <f t="shared" si="27"/>
        <v>8.9149501986595201</v>
      </c>
      <c r="J143">
        <f t="shared" si="28"/>
        <v>4.4765443568894518</v>
      </c>
      <c r="K143">
        <f t="shared" si="28"/>
        <v>-7.7095322598313718</v>
      </c>
      <c r="L143">
        <f t="shared" si="29"/>
        <v>-1.1790683762176004</v>
      </c>
      <c r="M143">
        <f t="shared" si="30"/>
        <v>-30.143401181291352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2.7366431945464242</v>
      </c>
      <c r="B144">
        <f t="shared" si="22"/>
        <v>2.7366431945464242</v>
      </c>
      <c r="C144" s="9">
        <f t="shared" si="23"/>
        <v>0.62500000000000044</v>
      </c>
      <c r="D144" s="9">
        <f t="shared" si="36"/>
        <v>6.9792862622808052</v>
      </c>
      <c r="E144" s="9">
        <f t="shared" si="36"/>
        <v>20.391679619753905</v>
      </c>
      <c r="F144" s="9">
        <f t="shared" si="25"/>
        <v>31.140992136994655</v>
      </c>
      <c r="G144" s="10">
        <f t="shared" si="37"/>
        <v>8.6666666666666607</v>
      </c>
      <c r="H144" s="5">
        <f t="shared" si="37"/>
        <v>7.5</v>
      </c>
      <c r="I144">
        <f t="shared" si="27"/>
        <v>9.1711289363483406</v>
      </c>
      <c r="J144">
        <f t="shared" si="28"/>
        <v>4.4647536731272757</v>
      </c>
      <c r="K144">
        <f t="shared" si="28"/>
        <v>-8.0109662716442855</v>
      </c>
      <c r="L144">
        <f t="shared" si="29"/>
        <v>-1.2097551515780005</v>
      </c>
      <c r="M144">
        <f t="shared" si="30"/>
        <v>-30.003374602552007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2.6920561455727308</v>
      </c>
      <c r="B145">
        <f t="shared" si="22"/>
        <v>2.6920561455727308</v>
      </c>
      <c r="C145" s="9">
        <f t="shared" si="23"/>
        <v>0.63000000000000045</v>
      </c>
      <c r="D145" s="9">
        <f t="shared" si="36"/>
        <v>7.0238733112544987</v>
      </c>
      <c r="E145" s="9">
        <f t="shared" si="36"/>
        <v>20.310069788307334</v>
      </c>
      <c r="F145" s="9">
        <f t="shared" si="25"/>
        <v>31.263193455610811</v>
      </c>
      <c r="G145" s="10">
        <f t="shared" si="37"/>
        <v>8.6666666666666607</v>
      </c>
      <c r="H145" s="5">
        <f t="shared" si="37"/>
        <v>7.5</v>
      </c>
      <c r="I145">
        <f t="shared" si="27"/>
        <v>9.4286196142930603</v>
      </c>
      <c r="J145">
        <f t="shared" si="28"/>
        <v>4.4526561216114953</v>
      </c>
      <c r="K145">
        <f t="shared" si="28"/>
        <v>-8.3110000176698051</v>
      </c>
      <c r="L145">
        <f t="shared" si="29"/>
        <v>-1.2403505645110617</v>
      </c>
      <c r="M145">
        <f t="shared" si="30"/>
        <v>-29.85885297718492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2.6475916018848418</v>
      </c>
      <c r="B146">
        <f t="shared" si="22"/>
        <v>2.6475916018848418</v>
      </c>
      <c r="C146" s="9">
        <f t="shared" si="23"/>
        <v>0.63500000000000045</v>
      </c>
      <c r="D146" s="9">
        <f t="shared" si="36"/>
        <v>7.0683378549423876</v>
      </c>
      <c r="E146" s="9">
        <f t="shared" si="36"/>
        <v>20.225466845481776</v>
      </c>
      <c r="F146" s="9">
        <f t="shared" si="25"/>
        <v>31.38423035642149</v>
      </c>
      <c r="G146" s="10">
        <f t="shared" si="37"/>
        <v>8.6666666666666607</v>
      </c>
      <c r="H146" s="5">
        <f t="shared" si="37"/>
        <v>7.5</v>
      </c>
      <c r="I146">
        <f t="shared" si="27"/>
        <v>9.6871491291212628</v>
      </c>
      <c r="J146">
        <f t="shared" si="28"/>
        <v>4.4402526159663847</v>
      </c>
      <c r="K146">
        <f t="shared" si="28"/>
        <v>-8.6095885474416551</v>
      </c>
      <c r="L146">
        <f t="shared" si="29"/>
        <v>-1.270810639219788</v>
      </c>
      <c r="M146">
        <f t="shared" si="30"/>
        <v>-29.709915707576823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2.603252616257139</v>
      </c>
      <c r="B147">
        <f t="shared" si="22"/>
        <v>2.603252616257139</v>
      </c>
      <c r="C147" s="9">
        <f t="shared" si="23"/>
        <v>0.64000000000000046</v>
      </c>
      <c r="D147" s="9">
        <f t="shared" si="36"/>
        <v>7.1126768405700904</v>
      </c>
      <c r="E147" s="9">
        <f t="shared" si="36"/>
        <v>20.137885464221981</v>
      </c>
      <c r="F147" s="9">
        <f t="shared" si="25"/>
        <v>31.504101454320224</v>
      </c>
      <c r="G147" s="10">
        <f t="shared" si="37"/>
        <v>8.6666666666666607</v>
      </c>
      <c r="H147" s="5">
        <f t="shared" si="37"/>
        <v>7.5</v>
      </c>
      <c r="I147">
        <f t="shared" si="27"/>
        <v>9.9464685315976524</v>
      </c>
      <c r="J147">
        <f t="shared" si="28"/>
        <v>4.4275445095741865</v>
      </c>
      <c r="K147">
        <f t="shared" si="28"/>
        <v>-8.9066877045174238</v>
      </c>
      <c r="L147">
        <f t="shared" si="29"/>
        <v>-1.3010950556171479</v>
      </c>
      <c r="M147">
        <f t="shared" si="30"/>
        <v>-29.556646902992249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2.5590422259141778</v>
      </c>
      <c r="B148">
        <f t="shared" si="22"/>
        <v>2.5590422259141778</v>
      </c>
      <c r="C148" s="9">
        <f t="shared" si="23"/>
        <v>0.64500000000000046</v>
      </c>
      <c r="D148" s="9">
        <f t="shared" si="36"/>
        <v>7.1568872309130516</v>
      </c>
      <c r="E148" s="9">
        <f t="shared" si="36"/>
        <v>20.047340754831655</v>
      </c>
      <c r="F148" s="9">
        <f t="shared" si="25"/>
        <v>31.622805612946607</v>
      </c>
      <c r="G148" s="10">
        <f t="shared" si="37"/>
        <v>8.6666666666666607</v>
      </c>
      <c r="H148" s="5">
        <f t="shared" si="37"/>
        <v>7.5</v>
      </c>
      <c r="I148">
        <f t="shared" si="27"/>
        <v>10.206350396604353</v>
      </c>
      <c r="J148">
        <f t="shared" si="28"/>
        <v>4.4145335590180155</v>
      </c>
      <c r="K148">
        <f t="shared" si="28"/>
        <v>-9.2022541735473471</v>
      </c>
      <c r="L148">
        <f t="shared" si="29"/>
        <v>-1.3311667906265692</v>
      </c>
      <c r="M148">
        <f t="shared" si="30"/>
        <v>-29.399134888892803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2.5149634486635293</v>
      </c>
      <c r="B149">
        <f t="shared" ref="B149:B212" si="41">ABS(D149-$D$11)</f>
        <v>2.5149634486635293</v>
      </c>
      <c r="C149" s="9">
        <f t="shared" ref="C149:C212" si="42">C148+_dt</f>
        <v>0.65000000000000047</v>
      </c>
      <c r="D149" s="9">
        <f t="shared" ref="D149:E164" si="43">D148+$C$7*(J148+J149)/2</f>
        <v>7.2009660081637001</v>
      </c>
      <c r="E149" s="9">
        <f t="shared" si="43"/>
        <v>19.953848256351737</v>
      </c>
      <c r="F149" s="9">
        <f t="shared" ref="F149:F212" si="44">$O$1*D149^2+$O$2*D149+$O$3</f>
        <v>31.74034195190411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10.466586509325392</v>
      </c>
      <c r="J149">
        <f t="shared" ref="J149:K212" si="47">J148+L148*$C$7</f>
        <v>4.4012218911117502</v>
      </c>
      <c r="K149">
        <f t="shared" si="47"/>
        <v>-9.4962455224362756</v>
      </c>
      <c r="L149">
        <f t="shared" ref="L149:L212" si="48">-$C$15*I149*J149</f>
        <v>-1.3609918029058226</v>
      </c>
      <c r="M149">
        <f t="shared" ref="M149:M212" si="49">-$C$6-$C$15*I149*K149</f>
        <v>-29.237471773482383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2.4710192793425572</v>
      </c>
      <c r="B150">
        <f t="shared" si="41"/>
        <v>2.4710192793425572</v>
      </c>
      <c r="C150" s="9">
        <f t="shared" si="42"/>
        <v>0.65500000000000047</v>
      </c>
      <c r="D150" s="9">
        <f t="shared" si="43"/>
        <v>7.2449101774846723</v>
      </c>
      <c r="E150" s="9">
        <f t="shared" si="43"/>
        <v>19.857423927538701</v>
      </c>
      <c r="F150" s="9">
        <f t="shared" si="44"/>
        <v>31.856709852696937</v>
      </c>
      <c r="G150" s="10">
        <f t="shared" si="45"/>
        <v>8.6666666666666607</v>
      </c>
      <c r="H150" s="5">
        <f t="shared" si="45"/>
        <v>7.5</v>
      </c>
      <c r="I150">
        <f t="shared" si="46"/>
        <v>10.726985831659604</v>
      </c>
      <c r="J150">
        <f t="shared" si="47"/>
        <v>4.3876119730826924</v>
      </c>
      <c r="K150">
        <f t="shared" si="47"/>
        <v>-9.7886202401710989</v>
      </c>
      <c r="L150">
        <f t="shared" si="48"/>
        <v>-1.3905387559212967</v>
      </c>
      <c r="M150">
        <f t="shared" si="49"/>
        <v>-29.071753061469956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2.4272126865495265</v>
      </c>
      <c r="B151">
        <f t="shared" si="41"/>
        <v>2.4272126865495265</v>
      </c>
      <c r="C151" s="9">
        <f t="shared" si="42"/>
        <v>0.66000000000000048</v>
      </c>
      <c r="D151" s="9">
        <f t="shared" si="43"/>
        <v>7.2887167702777029</v>
      </c>
      <c r="E151" s="9">
        <f t="shared" si="43"/>
        <v>19.758084137483916</v>
      </c>
      <c r="F151" s="9">
        <f t="shared" si="44"/>
        <v>31.971908963508966</v>
      </c>
      <c r="G151" s="10">
        <f t="shared" si="45"/>
        <v>8.6666666666666607</v>
      </c>
      <c r="H151" s="5">
        <f t="shared" si="45"/>
        <v>7.5</v>
      </c>
      <c r="I151">
        <f t="shared" si="46"/>
        <v>10.987372715706002</v>
      </c>
      <c r="J151">
        <f t="shared" si="47"/>
        <v>4.3737065855234798</v>
      </c>
      <c r="K151">
        <f t="shared" si="47"/>
        <v>-10.079337770785799</v>
      </c>
      <c r="L151">
        <f t="shared" si="48"/>
        <v>-1.4197787747139066</v>
      </c>
      <c r="M151">
        <f t="shared" si="49"/>
        <v>-28.902077306900303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2.3835466096330276</v>
      </c>
      <c r="B152">
        <f t="shared" si="41"/>
        <v>2.3835466096330276</v>
      </c>
      <c r="C152" s="9">
        <f t="shared" si="42"/>
        <v>0.66500000000000048</v>
      </c>
      <c r="D152" s="9">
        <f t="shared" si="43"/>
        <v>7.3323828471942019</v>
      </c>
      <c r="E152" s="9">
        <f t="shared" si="43"/>
        <v>19.655845655910714</v>
      </c>
      <c r="F152" s="9">
        <f t="shared" si="44"/>
        <v>32.085939202934199</v>
      </c>
      <c r="G152" s="10">
        <f t="shared" si="45"/>
        <v>8.6666666666666607</v>
      </c>
      <c r="H152" s="5">
        <f t="shared" si="45"/>
        <v>7.5</v>
      </c>
      <c r="I152">
        <f t="shared" si="46"/>
        <v>11.247585334275806</v>
      </c>
      <c r="J152">
        <f t="shared" si="47"/>
        <v>4.3595087977763409</v>
      </c>
      <c r="K152">
        <f t="shared" si="47"/>
        <v>-10.368358543854802</v>
      </c>
      <c r="L152">
        <f t="shared" si="48"/>
        <v>-1.4486852321474</v>
      </c>
      <c r="M152">
        <f t="shared" si="49"/>
        <v>-28.72854579842727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2.3400239559168714</v>
      </c>
      <c r="B153">
        <f t="shared" si="41"/>
        <v>2.3400239559168714</v>
      </c>
      <c r="C153" s="9">
        <f t="shared" si="42"/>
        <v>0.67000000000000048</v>
      </c>
      <c r="D153" s="9">
        <f t="shared" si="43"/>
        <v>7.375905500910358</v>
      </c>
      <c r="E153" s="9">
        <f t="shared" si="43"/>
        <v>19.550725643182243</v>
      </c>
      <c r="F153" s="9">
        <f t="shared" si="44"/>
        <v>32.198800762755823</v>
      </c>
      <c r="G153" s="10">
        <f t="shared" si="45"/>
        <v>8.6666666666666607</v>
      </c>
      <c r="H153" s="5">
        <f t="shared" si="45"/>
        <v>7.5</v>
      </c>
      <c r="I153">
        <f t="shared" si="46"/>
        <v>11.507474301531742</v>
      </c>
      <c r="J153">
        <f t="shared" si="47"/>
        <v>4.3450219454548673</v>
      </c>
      <c r="K153">
        <f t="shared" si="47"/>
        <v>-10.655644001839075</v>
      </c>
      <c r="L153">
        <f t="shared" si="48"/>
        <v>-1.4772335608804499</v>
      </c>
      <c r="M153">
        <f t="shared" si="49"/>
        <v>-28.551262271649289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2.2966475981403667</v>
      </c>
      <c r="B154">
        <f t="shared" si="41"/>
        <v>2.2966475981403667</v>
      </c>
      <c r="C154" s="9">
        <f t="shared" si="42"/>
        <v>0.67500000000000049</v>
      </c>
      <c r="D154" s="9">
        <f t="shared" si="43"/>
        <v>7.4192818586868627</v>
      </c>
      <c r="E154" s="9">
        <f t="shared" si="43"/>
        <v>19.442741640050269</v>
      </c>
      <c r="F154" s="9">
        <f t="shared" si="44"/>
        <v>32.310494109860258</v>
      </c>
      <c r="G154" s="10">
        <f t="shared" si="45"/>
        <v>8.6666666666666607</v>
      </c>
      <c r="H154" s="5">
        <f t="shared" si="45"/>
        <v>7.5</v>
      </c>
      <c r="I154">
        <f t="shared" si="46"/>
        <v>11.766901459884338</v>
      </c>
      <c r="J154">
        <f t="shared" si="47"/>
        <v>4.3302496098460628</v>
      </c>
      <c r="K154">
        <f t="shared" si="47"/>
        <v>-10.941156624555568</v>
      </c>
      <c r="L154">
        <f t="shared" si="48"/>
        <v>-1.5054010877352264</v>
      </c>
      <c r="M154">
        <f t="shared" si="49"/>
        <v>-28.370332644142202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2.2534203720962926</v>
      </c>
      <c r="B155">
        <f t="shared" si="41"/>
        <v>2.2534203720962926</v>
      </c>
      <c r="C155" s="9">
        <f t="shared" si="42"/>
        <v>0.68000000000000049</v>
      </c>
      <c r="D155" s="9">
        <f t="shared" si="43"/>
        <v>7.4625090847309368</v>
      </c>
      <c r="E155" s="9">
        <f t="shared" si="43"/>
        <v>19.331911557172507</v>
      </c>
      <c r="F155" s="9">
        <f t="shared" si="44"/>
        <v>32.421019987363515</v>
      </c>
      <c r="G155" s="10">
        <f t="shared" si="45"/>
        <v>8.6666666666666607</v>
      </c>
      <c r="H155" s="5">
        <f t="shared" si="45"/>
        <v>7.5</v>
      </c>
      <c r="I155">
        <f t="shared" si="46"/>
        <v>12.025738812100281</v>
      </c>
      <c r="J155">
        <f t="shared" si="47"/>
        <v>4.3151955989687103</v>
      </c>
      <c r="K155">
        <f t="shared" si="47"/>
        <v>-11.22485995099699</v>
      </c>
      <c r="L155">
        <f t="shared" si="48"/>
        <v>-1.5331668875357896</v>
      </c>
      <c r="M155">
        <f t="shared" si="49"/>
        <v>-28.185864769650738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2.2103450744509825</v>
      </c>
      <c r="B156">
        <f t="shared" si="41"/>
        <v>2.2103450744509825</v>
      </c>
      <c r="C156" s="9">
        <f t="shared" si="42"/>
        <v>0.6850000000000005</v>
      </c>
      <c r="D156" s="9">
        <f t="shared" si="43"/>
        <v>7.5055843823762469</v>
      </c>
      <c r="E156" s="9">
        <f t="shared" si="43"/>
        <v>19.218253664424054</v>
      </c>
      <c r="F156" s="9">
        <f t="shared" si="44"/>
        <v>32.530379415018963</v>
      </c>
      <c r="G156" s="10">
        <f t="shared" si="45"/>
        <v>8.6666666666666607</v>
      </c>
      <c r="H156" s="5">
        <f t="shared" si="45"/>
        <v>7.5</v>
      </c>
      <c r="I156">
        <f t="shared" si="46"/>
        <v>12.283867580157183</v>
      </c>
      <c r="J156">
        <f t="shared" si="47"/>
        <v>4.2998639300933528</v>
      </c>
      <c r="K156">
        <f t="shared" si="47"/>
        <v>-11.506718598693498</v>
      </c>
      <c r="L156">
        <f t="shared" si="48"/>
        <v>-1.5605116538543296</v>
      </c>
      <c r="M156">
        <f t="shared" si="49"/>
        <v>-27.997968208572189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2.1674244607327413</v>
      </c>
      <c r="B157">
        <f t="shared" si="41"/>
        <v>2.1674244607327413</v>
      </c>
      <c r="C157" s="9">
        <f t="shared" si="42"/>
        <v>0.6900000000000005</v>
      </c>
      <c r="D157" s="9">
        <f t="shared" si="43"/>
        <v>7.5485049960944881</v>
      </c>
      <c r="E157" s="9">
        <f t="shared" si="43"/>
        <v>19.10178658002669</v>
      </c>
      <c r="F157" s="9">
        <f t="shared" si="44"/>
        <v>32.638573688968727</v>
      </c>
      <c r="G157" s="10">
        <f t="shared" si="45"/>
        <v>8.6666666666666607</v>
      </c>
      <c r="H157" s="5">
        <f t="shared" si="45"/>
        <v>7.5</v>
      </c>
      <c r="I157">
        <f t="shared" si="46"/>
        <v>12.541177374698353</v>
      </c>
      <c r="J157">
        <f t="shared" si="47"/>
        <v>4.2842588135548096</v>
      </c>
      <c r="K157">
        <f t="shared" si="47"/>
        <v>-11.78669828077922</v>
      </c>
      <c r="L157">
        <f t="shared" si="48"/>
        <v>-1.5874175844304521</v>
      </c>
      <c r="M157">
        <f t="shared" si="49"/>
        <v>-27.806754012412153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2.1246612434764147</v>
      </c>
      <c r="B158">
        <f t="shared" si="41"/>
        <v>2.1246612434764147</v>
      </c>
      <c r="C158" s="9">
        <f t="shared" si="42"/>
        <v>0.69500000000000051</v>
      </c>
      <c r="D158" s="9">
        <f t="shared" si="43"/>
        <v>7.5912682133508147</v>
      </c>
      <c r="E158" s="9">
        <f t="shared" si="43"/>
        <v>18.982529259518277</v>
      </c>
      <c r="F158" s="9">
        <f t="shared" si="44"/>
        <v>32.745604380894513</v>
      </c>
      <c r="G158" s="10">
        <f t="shared" si="45"/>
        <v>8.6666666666666607</v>
      </c>
      <c r="H158" s="5">
        <f t="shared" si="45"/>
        <v>7.5</v>
      </c>
      <c r="I158">
        <f t="shared" si="46"/>
        <v>12.797565461003922</v>
      </c>
      <c r="J158">
        <f t="shared" si="47"/>
        <v>4.268384637710505</v>
      </c>
      <c r="K158">
        <f t="shared" si="47"/>
        <v>-12.064765820903341</v>
      </c>
      <c r="L158">
        <f t="shared" si="48"/>
        <v>-1.6138682793191985</v>
      </c>
      <c r="M158">
        <f t="shared" si="49"/>
        <v>-27.612334520336418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2.0820580905132759</v>
      </c>
      <c r="B159">
        <f t="shared" si="41"/>
        <v>2.0820580905132759</v>
      </c>
      <c r="C159" s="9">
        <f t="shared" si="42"/>
        <v>0.70000000000000051</v>
      </c>
      <c r="D159" s="9">
        <f t="shared" si="43"/>
        <v>7.6338713663139535</v>
      </c>
      <c r="E159" s="9">
        <f t="shared" si="43"/>
        <v>18.860500984583226</v>
      </c>
      <c r="F159" s="9">
        <f t="shared" si="44"/>
        <v>32.851473336618923</v>
      </c>
      <c r="G159" s="10">
        <f t="shared" si="45"/>
        <v>8.6666666666666607</v>
      </c>
      <c r="H159" s="5">
        <f t="shared" si="45"/>
        <v>7.5</v>
      </c>
      <c r="I159">
        <f t="shared" si="46"/>
        <v>13.052936109214681</v>
      </c>
      <c r="J159">
        <f t="shared" si="47"/>
        <v>4.2522459549173126</v>
      </c>
      <c r="K159">
        <f t="shared" si="47"/>
        <v>-12.340889166106706</v>
      </c>
      <c r="L159">
        <f t="shared" si="48"/>
        <v>-1.6398486500794189</v>
      </c>
      <c r="M159">
        <f t="shared" si="49"/>
        <v>-27.414823166304046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2.039617623396607</v>
      </c>
      <c r="B160">
        <f t="shared" si="41"/>
        <v>2.039617623396607</v>
      </c>
      <c r="C160" s="9">
        <f t="shared" si="42"/>
        <v>0.70500000000000052</v>
      </c>
      <c r="D160" s="9">
        <f t="shared" si="43"/>
        <v>7.6763118334306224</v>
      </c>
      <c r="E160" s="9">
        <f t="shared" si="43"/>
        <v>18.735721351763843</v>
      </c>
      <c r="F160" s="9">
        <f t="shared" si="44"/>
        <v>32.956182674202985</v>
      </c>
      <c r="G160" s="10">
        <f t="shared" si="45"/>
        <v>8.6666666666666607</v>
      </c>
      <c r="H160" s="5">
        <f t="shared" si="45"/>
        <v>7.5</v>
      </c>
      <c r="I160">
        <f t="shared" si="46"/>
        <v>13.307200018141305</v>
      </c>
      <c r="J160">
        <f t="shared" si="47"/>
        <v>4.2358474684165186</v>
      </c>
      <c r="K160">
        <f t="shared" si="47"/>
        <v>-12.615037397769747</v>
      </c>
      <c r="L160">
        <f t="shared" si="48"/>
        <v>-1.6653448385383691</v>
      </c>
      <c r="M160">
        <f t="shared" si="49"/>
        <v>-27.214334295560015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1.9973424159543685</v>
      </c>
      <c r="B161">
        <f t="shared" si="41"/>
        <v>1.9973424159543685</v>
      </c>
      <c r="C161" s="9">
        <f t="shared" si="42"/>
        <v>0.71000000000000052</v>
      </c>
      <c r="D161" s="9">
        <f t="shared" si="43"/>
        <v>7.718587040872861</v>
      </c>
      <c r="E161" s="9">
        <f t="shared" si="43"/>
        <v>18.608210261071367</v>
      </c>
      <c r="F161" s="9">
        <f t="shared" si="44"/>
        <v>33.059734781581973</v>
      </c>
      <c r="G161" s="10">
        <f t="shared" si="45"/>
        <v>8.6666666666666607</v>
      </c>
      <c r="H161" s="5">
        <f t="shared" si="45"/>
        <v>7.5</v>
      </c>
      <c r="I161">
        <f t="shared" si="46"/>
        <v>13.560273803385712</v>
      </c>
      <c r="J161">
        <f t="shared" si="47"/>
        <v>4.2191940200311349</v>
      </c>
      <c r="K161">
        <f t="shared" si="47"/>
        <v>-12.887180740725347</v>
      </c>
      <c r="L161">
        <f t="shared" si="48"/>
        <v>-1.6903441438640305</v>
      </c>
      <c r="M161">
        <f t="shared" si="49"/>
        <v>-27.010982989504317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1.95523499296125</v>
      </c>
      <c r="B162">
        <f t="shared" si="41"/>
        <v>1.95523499296125</v>
      </c>
      <c r="C162" s="9">
        <f t="shared" si="42"/>
        <v>0.71500000000000052</v>
      </c>
      <c r="D162" s="9">
        <f t="shared" si="43"/>
        <v>7.7606944638659794</v>
      </c>
      <c r="E162" s="9">
        <f t="shared" si="43"/>
        <v>18.477987904514638</v>
      </c>
      <c r="F162" s="9">
        <f t="shared" si="44"/>
        <v>33.162132313777967</v>
      </c>
      <c r="G162" s="10">
        <f t="shared" si="45"/>
        <v>8.6666666666666607</v>
      </c>
      <c r="H162" s="5">
        <f t="shared" si="45"/>
        <v>7.5</v>
      </c>
      <c r="I162">
        <f t="shared" si="46"/>
        <v>13.812079541715052</v>
      </c>
      <c r="J162">
        <f t="shared" si="47"/>
        <v>4.2022905785924944</v>
      </c>
      <c r="K162">
        <f t="shared" si="47"/>
        <v>-13.15729057062039</v>
      </c>
      <c r="L162">
        <f t="shared" si="48"/>
        <v>-1.7148349568468777</v>
      </c>
      <c r="M162">
        <f t="shared" si="49"/>
        <v>-26.804884898147925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1.9132978289231675</v>
      </c>
      <c r="B163">
        <f t="shared" si="41"/>
        <v>1.9132978289231675</v>
      </c>
      <c r="C163" s="9">
        <f t="shared" si="42"/>
        <v>0.72000000000000053</v>
      </c>
      <c r="D163" s="9">
        <f t="shared" si="43"/>
        <v>7.802631627904062</v>
      </c>
      <c r="E163" s="9">
        <f t="shared" si="43"/>
        <v>18.345074754563527</v>
      </c>
      <c r="F163" s="9">
        <f t="shared" si="44"/>
        <v>33.263378189724364</v>
      </c>
      <c r="G163" s="10">
        <f t="shared" si="45"/>
        <v>8.6666666666666607</v>
      </c>
      <c r="H163" s="5">
        <f t="shared" si="45"/>
        <v>7.5</v>
      </c>
      <c r="I163">
        <f t="shared" si="46"/>
        <v>14.062544364682944</v>
      </c>
      <c r="J163">
        <f t="shared" si="47"/>
        <v>4.1851422290240254</v>
      </c>
      <c r="K163">
        <f t="shared" si="47"/>
        <v>-13.425339419601869</v>
      </c>
      <c r="L163">
        <f t="shared" si="48"/>
        <v>-1.7388067004405225</v>
      </c>
      <c r="M163">
        <f t="shared" si="49"/>
        <v>-26.59615607952329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1.8715333469679489</v>
      </c>
      <c r="B164">
        <f t="shared" si="41"/>
        <v>1.8715333469679489</v>
      </c>
      <c r="C164" s="9">
        <f t="shared" si="42"/>
        <v>0.72500000000000053</v>
      </c>
      <c r="D164" s="9">
        <f t="shared" si="43"/>
        <v>7.8443961098592805</v>
      </c>
      <c r="E164" s="9">
        <f t="shared" si="43"/>
        <v>18.209491552563531</v>
      </c>
      <c r="F164" s="9">
        <f t="shared" si="44"/>
        <v>33.363475588734779</v>
      </c>
      <c r="G164" s="10">
        <f t="shared" si="45"/>
        <v>8.6666666666666607</v>
      </c>
      <c r="H164" s="5">
        <f t="shared" si="45"/>
        <v>7.5</v>
      </c>
      <c r="I164">
        <f t="shared" si="46"/>
        <v>14.31160009540703</v>
      </c>
      <c r="J164">
        <f t="shared" si="47"/>
        <v>4.1677541620196203</v>
      </c>
      <c r="K164">
        <f t="shared" si="47"/>
        <v>-13.691300980397102</v>
      </c>
      <c r="L164">
        <f t="shared" si="48"/>
        <v>-1.7622497757387543</v>
      </c>
      <c r="M164">
        <f t="shared" si="49"/>
        <v>-26.384912845544417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1.8299439178365393</v>
      </c>
      <c r="B165">
        <f t="shared" si="41"/>
        <v>1.8299439178365393</v>
      </c>
      <c r="C165" s="9">
        <f t="shared" si="42"/>
        <v>0.73000000000000054</v>
      </c>
      <c r="D165" s="9">
        <f t="shared" ref="D165:E180" si="51">D164+$C$7*(J164+J165)/2</f>
        <v>7.8859855389906901</v>
      </c>
      <c r="E165" s="9">
        <f t="shared" si="51"/>
        <v>18.071259297117283</v>
      </c>
      <c r="F165" s="9">
        <f t="shared" si="44"/>
        <v>33.462427946646443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14.559182923204148</v>
      </c>
      <c r="J165">
        <f t="shared" si="47"/>
        <v>4.1501316642622328</v>
      </c>
      <c r="K165">
        <f t="shared" si="47"/>
        <v>-13.955150108852546</v>
      </c>
      <c r="L165">
        <f t="shared" si="48"/>
        <v>-1.7851555126773662</v>
      </c>
      <c r="M165">
        <f t="shared" si="49"/>
        <v>-26.171271613914715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1.7885318589695505</v>
      </c>
      <c r="B166">
        <f t="shared" si="41"/>
        <v>1.7885318589695505</v>
      </c>
      <c r="C166" s="9">
        <f t="shared" si="42"/>
        <v>0.73500000000000054</v>
      </c>
      <c r="D166" s="9">
        <f t="shared" si="51"/>
        <v>7.9273975978576789</v>
      </c>
      <c r="E166" s="9">
        <f t="shared" si="51"/>
        <v>17.93039923244806</v>
      </c>
      <c r="F166" s="9">
        <f t="shared" si="44"/>
        <v>33.560238951666008</v>
      </c>
      <c r="G166" s="10">
        <f t="shared" si="52"/>
        <v>8.6666666666666607</v>
      </c>
      <c r="H166" s="5">
        <f t="shared" si="52"/>
        <v>7.5</v>
      </c>
      <c r="I166">
        <f t="shared" si="46"/>
        <v>14.805233111470665</v>
      </c>
      <c r="J166">
        <f t="shared" si="47"/>
        <v>4.1322801091354595</v>
      </c>
      <c r="K166">
        <f t="shared" si="47"/>
        <v>-14.216862824991694</v>
      </c>
      <c r="L166">
        <f t="shared" si="48"/>
        <v>-1.8075161248451748</v>
      </c>
      <c r="M166">
        <f t="shared" si="49"/>
        <v>-25.955348765763922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1.7472994336844385</v>
      </c>
      <c r="B167">
        <f t="shared" si="41"/>
        <v>1.7472994336844385</v>
      </c>
      <c r="C167" s="9">
        <f t="shared" si="42"/>
        <v>0.74000000000000055</v>
      </c>
      <c r="D167" s="9">
        <f t="shared" si="51"/>
        <v>7.9686300231427909</v>
      </c>
      <c r="E167" s="9">
        <f t="shared" si="51"/>
        <v>17.786932836759856</v>
      </c>
      <c r="F167" s="9">
        <f t="shared" si="44"/>
        <v>33.656912539943484</v>
      </c>
      <c r="G167" s="10">
        <f t="shared" si="52"/>
        <v>8.6666666666666607</v>
      </c>
      <c r="H167" s="5">
        <f t="shared" si="52"/>
        <v>7.5</v>
      </c>
      <c r="I167">
        <f t="shared" si="46"/>
        <v>15.049694734789727</v>
      </c>
      <c r="J167">
        <f t="shared" si="47"/>
        <v>4.114204947887008</v>
      </c>
      <c r="K167">
        <f t="shared" si="47"/>
        <v>-14.476416312649333</v>
      </c>
      <c r="L167">
        <f t="shared" si="48"/>
        <v>-1.8293246678716886</v>
      </c>
      <c r="M167">
        <f t="shared" si="49"/>
        <v>-25.737260508762375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1.7062488504389624</v>
      </c>
      <c r="B168">
        <f t="shared" si="41"/>
        <v>1.7062488504389624</v>
      </c>
      <c r="C168" s="9">
        <f t="shared" si="42"/>
        <v>0.74500000000000055</v>
      </c>
      <c r="D168" s="9">
        <f t="shared" si="51"/>
        <v>8.0096806063882671</v>
      </c>
      <c r="E168" s="9">
        <f t="shared" si="51"/>
        <v>17.640881810607926</v>
      </c>
      <c r="F168" s="9">
        <f t="shared" si="44"/>
        <v>33.752452890898823</v>
      </c>
      <c r="G168" s="10">
        <f t="shared" si="52"/>
        <v>8.6666666666666607</v>
      </c>
      <c r="H168" s="5">
        <f t="shared" si="52"/>
        <v>7.5</v>
      </c>
      <c r="I168">
        <f t="shared" si="46"/>
        <v>15.292515441761809</v>
      </c>
      <c r="J168">
        <f t="shared" si="47"/>
        <v>4.0959117012082915</v>
      </c>
      <c r="K168">
        <f t="shared" si="47"/>
        <v>-14.733788917736957</v>
      </c>
      <c r="L168">
        <f t="shared" si="48"/>
        <v>-1.8505750009307773</v>
      </c>
      <c r="M168">
        <f t="shared" si="49"/>
        <v>-25.517122745514385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1.6653822621769265</v>
      </c>
      <c r="B169">
        <f t="shared" si="41"/>
        <v>1.6653822621769265</v>
      </c>
      <c r="C169" s="9">
        <f t="shared" si="42"/>
        <v>0.75000000000000056</v>
      </c>
      <c r="D169" s="9">
        <f t="shared" si="51"/>
        <v>8.0505471946503029</v>
      </c>
      <c r="E169" s="9">
        <f t="shared" si="51"/>
        <v>17.492268065293281</v>
      </c>
      <c r="F169" s="9">
        <f t="shared" si="44"/>
        <v>33.846864422323492</v>
      </c>
      <c r="G169" s="10">
        <f t="shared" si="52"/>
        <v>8.6666666666666607</v>
      </c>
      <c r="H169" s="5">
        <f t="shared" si="52"/>
        <v>7.5</v>
      </c>
      <c r="I169">
        <f t="shared" si="46"/>
        <v>15.533646240500975</v>
      </c>
      <c r="J169">
        <f t="shared" si="47"/>
        <v>4.0774059511989833</v>
      </c>
      <c r="K169">
        <f t="shared" si="47"/>
        <v>-14.988960145192101</v>
      </c>
      <c r="L169">
        <f t="shared" si="48"/>
        <v>-1.8712617509619378</v>
      </c>
      <c r="M169">
        <f t="shared" si="49"/>
        <v>-25.295050947075033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1.6247017657524854</v>
      </c>
      <c r="B170">
        <f t="shared" si="41"/>
        <v>1.6247017657524854</v>
      </c>
      <c r="C170" s="9">
        <f t="shared" si="42"/>
        <v>0.75500000000000056</v>
      </c>
      <c r="D170" s="9">
        <f t="shared" si="51"/>
        <v>8.091227691074744</v>
      </c>
      <c r="E170" s="9">
        <f t="shared" si="51"/>
        <v>17.341113711294007</v>
      </c>
      <c r="F170" s="9">
        <f t="shared" si="44"/>
        <v>33.940151785278502</v>
      </c>
      <c r="G170" s="10">
        <f t="shared" si="52"/>
        <v>8.6666666666666607</v>
      </c>
      <c r="H170" s="5">
        <f t="shared" si="52"/>
        <v>7.5</v>
      </c>
      <c r="I170">
        <f t="shared" si="46"/>
        <v>15.773041304125828</v>
      </c>
      <c r="J170">
        <f t="shared" si="47"/>
        <v>4.058693333689364</v>
      </c>
      <c r="K170">
        <f t="shared" si="47"/>
        <v>-15.241910654662851</v>
      </c>
      <c r="L170">
        <f t="shared" si="48"/>
        <v>-1.8913802792646395</v>
      </c>
      <c r="M170">
        <f t="shared" si="49"/>
        <v>-25.071160031468072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1.5842094014295558</v>
      </c>
      <c r="B171">
        <f t="shared" si="41"/>
        <v>1.5842094014295558</v>
      </c>
      <c r="C171" s="9">
        <f t="shared" si="42"/>
        <v>0.76000000000000056</v>
      </c>
      <c r="D171" s="9">
        <f t="shared" si="51"/>
        <v>8.1317200553976736</v>
      </c>
      <c r="E171" s="9">
        <f t="shared" si="51"/>
        <v>17.187441046745803</v>
      </c>
      <c r="F171" s="9">
        <f t="shared" si="44"/>
        <v>34.032319858808791</v>
      </c>
      <c r="G171" s="10">
        <f t="shared" si="52"/>
        <v>8.6666666666666607</v>
      </c>
      <c r="H171" s="5">
        <f t="shared" si="52"/>
        <v>7.5</v>
      </c>
      <c r="I171">
        <f t="shared" si="46"/>
        <v>16.010657793909569</v>
      </c>
      <c r="J171">
        <f t="shared" si="47"/>
        <v>4.0397795308967179</v>
      </c>
      <c r="K171">
        <f t="shared" si="47"/>
        <v>-15.492622254977531</v>
      </c>
      <c r="L171">
        <f t="shared" si="48"/>
        <v>-1.9109266501679201</v>
      </c>
      <c r="M171">
        <f t="shared" si="49"/>
        <v>-24.845564247108889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1.5439071524530963</v>
      </c>
      <c r="B172">
        <f t="shared" si="41"/>
        <v>1.5439071524530963</v>
      </c>
      <c r="C172" s="9">
        <f t="shared" si="42"/>
        <v>0.76500000000000057</v>
      </c>
      <c r="D172" s="9">
        <f t="shared" si="51"/>
        <v>8.1720223043741331</v>
      </c>
      <c r="E172" s="9">
        <f t="shared" si="51"/>
        <v>17.031272545983672</v>
      </c>
      <c r="F172" s="9">
        <f t="shared" si="44"/>
        <v>34.123373744492703</v>
      </c>
      <c r="G172" s="10">
        <f t="shared" si="52"/>
        <v>8.6666666666666607</v>
      </c>
      <c r="H172" s="5">
        <f t="shared" si="52"/>
        <v>7.5</v>
      </c>
      <c r="I172">
        <f t="shared" si="46"/>
        <v>16.246455698044912</v>
      </c>
      <c r="J172">
        <f t="shared" si="47"/>
        <v>4.0206702643950392</v>
      </c>
      <c r="K172">
        <f t="shared" si="47"/>
        <v>-15.741077897448621</v>
      </c>
      <c r="L172">
        <f t="shared" si="48"/>
        <v>-1.9298976015178921</v>
      </c>
      <c r="M172">
        <f t="shared" si="49"/>
        <v>-24.618377061056197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1.5037969446892223</v>
      </c>
      <c r="B173">
        <f t="shared" si="41"/>
        <v>1.5037969446892223</v>
      </c>
      <c r="C173" s="9">
        <f t="shared" si="42"/>
        <v>0.77000000000000057</v>
      </c>
      <c r="D173" s="9">
        <f t="shared" si="51"/>
        <v>8.2121325121380071</v>
      </c>
      <c r="E173" s="9">
        <f t="shared" si="51"/>
        <v>16.872630848156135</v>
      </c>
      <c r="F173" s="9">
        <f t="shared" si="44"/>
        <v>34.213318760844523</v>
      </c>
      <c r="G173" s="10">
        <f t="shared" si="52"/>
        <v>8.6666666666666607</v>
      </c>
      <c r="H173" s="5">
        <f t="shared" si="52"/>
        <v>7.5</v>
      </c>
      <c r="I173">
        <f t="shared" si="46"/>
        <v>16.480397684232781</v>
      </c>
      <c r="J173">
        <f t="shared" si="47"/>
        <v>4.0013712883798602</v>
      </c>
      <c r="K173">
        <f t="shared" si="47"/>
        <v>-15.987261668059183</v>
      </c>
      <c r="L173">
        <f t="shared" si="48"/>
        <v>-1.9482905167609197</v>
      </c>
      <c r="M173">
        <f t="shared" si="49"/>
        <v>-24.389711052031188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1.4638806463312619</v>
      </c>
      <c r="B174">
        <f t="shared" si="41"/>
        <v>1.4638806463312619</v>
      </c>
      <c r="C174" s="9">
        <f t="shared" si="42"/>
        <v>0.77500000000000058</v>
      </c>
      <c r="D174" s="9">
        <f t="shared" si="51"/>
        <v>8.2520488104959675</v>
      </c>
      <c r="E174" s="9">
        <f t="shared" si="51"/>
        <v>16.71153874592294</v>
      </c>
      <c r="F174" s="9">
        <f t="shared" si="44"/>
        <v>34.302160437586643</v>
      </c>
      <c r="G174" s="10">
        <f t="shared" si="52"/>
        <v>8.6666666666666607</v>
      </c>
      <c r="H174" s="5">
        <f t="shared" si="52"/>
        <v>7.5</v>
      </c>
      <c r="I174">
        <f t="shared" si="46"/>
        <v>16.712448964523986</v>
      </c>
      <c r="J174">
        <f t="shared" si="47"/>
        <v>3.9818883832122509</v>
      </c>
      <c r="K174">
        <f t="shared" si="47"/>
        <v>-16.231158778579495</v>
      </c>
      <c r="L174">
        <f t="shared" si="48"/>
        <v>-1.966103398430685</v>
      </c>
      <c r="M174">
        <f t="shared" si="49"/>
        <v>-24.159677808153631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1.4241600676690602</v>
      </c>
      <c r="B175">
        <f t="shared" si="41"/>
        <v>1.4241600676690602</v>
      </c>
      <c r="C175" s="9">
        <f t="shared" si="42"/>
        <v>0.78000000000000058</v>
      </c>
      <c r="D175" s="9">
        <f t="shared" si="51"/>
        <v>8.2917693891581692</v>
      </c>
      <c r="E175" s="9">
        <f t="shared" si="51"/>
        <v>16.548019174246736</v>
      </c>
      <c r="F175" s="9">
        <f t="shared" si="44"/>
        <v>34.38990450980743</v>
      </c>
      <c r="G175" s="10">
        <f t="shared" si="52"/>
        <v>8.6666666666666607</v>
      </c>
      <c r="H175" s="5">
        <f t="shared" si="52"/>
        <v>7.5</v>
      </c>
      <c r="I175">
        <f t="shared" si="46"/>
        <v>16.942577171035012</v>
      </c>
      <c r="J175">
        <f t="shared" si="47"/>
        <v>3.9622273492279443</v>
      </c>
      <c r="K175">
        <f t="shared" si="47"/>
        <v>-16.472755556661031</v>
      </c>
      <c r="L175">
        <f t="shared" si="48"/>
        <v>-1.983334842873814</v>
      </c>
      <c r="M175">
        <f t="shared" si="49"/>
        <v>-23.928387829351809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1.3846369609189253</v>
      </c>
      <c r="B176">
        <f t="shared" si="41"/>
        <v>1.3846369609189253</v>
      </c>
      <c r="C176" s="9">
        <f t="shared" si="42"/>
        <v>0.78500000000000059</v>
      </c>
      <c r="D176" s="9">
        <f t="shared" si="51"/>
        <v>8.3312924959083041</v>
      </c>
      <c r="E176" s="9">
        <f t="shared" si="51"/>
        <v>16.38209519928866</v>
      </c>
      <c r="F176" s="9">
        <f t="shared" si="44"/>
        <v>34.476556912019682</v>
      </c>
      <c r="G176" s="10">
        <f t="shared" si="52"/>
        <v>8.6666666666666607</v>
      </c>
      <c r="H176" s="5">
        <f t="shared" si="52"/>
        <v>7.5</v>
      </c>
      <c r="I176">
        <f t="shared" si="46"/>
        <v>17.17075224132634</v>
      </c>
      <c r="J176">
        <f t="shared" si="47"/>
        <v>3.9423940007992062</v>
      </c>
      <c r="K176">
        <f t="shared" si="47"/>
        <v>-16.712039434954548</v>
      </c>
      <c r="L176">
        <f t="shared" si="48"/>
        <v>-1.9999840160717042</v>
      </c>
      <c r="M176">
        <f t="shared" si="49"/>
        <v>-23.695950434407777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1.3453130201117371</v>
      </c>
      <c r="B177">
        <f t="shared" si="41"/>
        <v>1.3453130201117371</v>
      </c>
      <c r="C177" s="9">
        <f t="shared" si="42"/>
        <v>0.79000000000000059</v>
      </c>
      <c r="D177" s="9">
        <f t="shared" si="51"/>
        <v>8.3706164367154923</v>
      </c>
      <c r="E177" s="9">
        <f t="shared" si="51"/>
        <v>16.213790007417394</v>
      </c>
      <c r="F177" s="9">
        <f t="shared" si="44"/>
        <v>34.5621237721342</v>
      </c>
      <c r="G177" s="10">
        <f t="shared" si="52"/>
        <v>8.6666666666666607</v>
      </c>
      <c r="H177" s="5">
        <f t="shared" si="52"/>
        <v>7.5</v>
      </c>
      <c r="I177">
        <f t="shared" si="46"/>
        <v>17.396946312377839</v>
      </c>
      <c r="J177">
        <f t="shared" si="47"/>
        <v>3.9223941606384893</v>
      </c>
      <c r="K177">
        <f t="shared" si="47"/>
        <v>-16.948998939298626</v>
      </c>
      <c r="L177">
        <f t="shared" si="48"/>
        <v>-2.0160506304361494</v>
      </c>
      <c r="M177">
        <f t="shared" si="49"/>
        <v>-23.462473672601938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1.3061898810368735</v>
      </c>
      <c r="B178">
        <f t="shared" si="41"/>
        <v>1.3061898810368735</v>
      </c>
      <c r="C178" s="9">
        <f t="shared" si="42"/>
        <v>0.7950000000000006</v>
      </c>
      <c r="D178" s="9">
        <f t="shared" si="51"/>
        <v>8.4097395757903559</v>
      </c>
      <c r="E178" s="9">
        <f t="shared" si="51"/>
        <v>16.043126894340777</v>
      </c>
      <c r="F178" s="9">
        <f t="shared" si="44"/>
        <v>34.646611405361682</v>
      </c>
      <c r="G178" s="10">
        <f t="shared" si="52"/>
        <v>8.6666666666666607</v>
      </c>
      <c r="H178" s="5">
        <f t="shared" si="52"/>
        <v>7.5</v>
      </c>
      <c r="I178">
        <f t="shared" si="46"/>
        <v>17.621133622223418</v>
      </c>
      <c r="J178">
        <f t="shared" si="47"/>
        <v>3.9022336543341281</v>
      </c>
      <c r="K178">
        <f t="shared" si="47"/>
        <v>-17.183623676024645</v>
      </c>
      <c r="L178">
        <f t="shared" si="48"/>
        <v>-2.0315349224737038</v>
      </c>
      <c r="M178">
        <f t="shared" si="49"/>
        <v>-23.228064239921359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1.2672691212396554</v>
      </c>
      <c r="B179">
        <f t="shared" si="41"/>
        <v>1.2672691212396554</v>
      </c>
      <c r="C179" s="9">
        <f t="shared" si="42"/>
        <v>0.8000000000000006</v>
      </c>
      <c r="D179" s="9">
        <f t="shared" si="51"/>
        <v>8.448660335587574</v>
      </c>
      <c r="E179" s="9">
        <f t="shared" si="51"/>
        <v>15.870129254368534</v>
      </c>
      <c r="F179" s="9">
        <f t="shared" si="44"/>
        <v>34.730026308056175</v>
      </c>
      <c r="G179" s="10">
        <f t="shared" si="52"/>
        <v>8.6666666666666607</v>
      </c>
      <c r="H179" s="5">
        <f t="shared" si="52"/>
        <v>7.5</v>
      </c>
      <c r="I179">
        <f t="shared" si="46"/>
        <v>17.843290418418857</v>
      </c>
      <c r="J179">
        <f t="shared" si="47"/>
        <v>3.8819183051093908</v>
      </c>
      <c r="K179">
        <f t="shared" si="47"/>
        <v>-17.415904318423859</v>
      </c>
      <c r="L179">
        <f t="shared" si="48"/>
        <v>-2.0464376312287835</v>
      </c>
      <c r="M179">
        <f t="shared" si="49"/>
        <v>-22.992827399795544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1.2285522600701224</v>
      </c>
      <c r="B180">
        <f t="shared" si="41"/>
        <v>1.2285522600701224</v>
      </c>
      <c r="C180" s="9">
        <f t="shared" si="42"/>
        <v>0.8050000000000006</v>
      </c>
      <c r="D180" s="9">
        <f t="shared" si="51"/>
        <v>8.487377196757107</v>
      </c>
      <c r="E180" s="9">
        <f t="shared" si="51"/>
        <v>15.694820569814306</v>
      </c>
      <c r="F180" s="9">
        <f t="shared" si="44"/>
        <v>34.812375151512001</v>
      </c>
      <c r="G180" s="10">
        <f t="shared" si="52"/>
        <v>8.6666666666666607</v>
      </c>
      <c r="H180" s="5">
        <f t="shared" si="52"/>
        <v>7.5</v>
      </c>
      <c r="I180">
        <f t="shared" si="46"/>
        <v>18.063394872614577</v>
      </c>
      <c r="J180">
        <f t="shared" si="47"/>
        <v>3.8614539287971028</v>
      </c>
      <c r="K180">
        <f t="shared" si="47"/>
        <v>-17.645832592421815</v>
      </c>
      <c r="L180">
        <f t="shared" si="48"/>
        <v>-2.0607599774286238</v>
      </c>
      <c r="M180">
        <f t="shared" si="49"/>
        <v>-22.756866908321165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1.1900407587810236</v>
      </c>
      <c r="B181">
        <f t="shared" si="41"/>
        <v>1.1900407587810236</v>
      </c>
      <c r="C181" s="9">
        <f t="shared" si="42"/>
        <v>0.81000000000000061</v>
      </c>
      <c r="D181" s="9">
        <f t="shared" ref="D181:E196" si="53">D180+$C$7*(J180+J181)/2</f>
        <v>8.5258886980462059</v>
      </c>
      <c r="E181" s="9">
        <f t="shared" si="53"/>
        <v>15.517224400544672</v>
      </c>
      <c r="F181" s="9">
        <f t="shared" si="44"/>
        <v>34.893664775725959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18.281427000590998</v>
      </c>
      <c r="J181">
        <f t="shared" si="47"/>
        <v>3.8408463290228165</v>
      </c>
      <c r="K181">
        <f t="shared" si="47"/>
        <v>-17.873401261505027</v>
      </c>
      <c r="L181">
        <f t="shared" si="48"/>
        <v>-2.0745036432645536</v>
      </c>
      <c r="M181">
        <f t="shared" si="49"/>
        <v>-22.520284943934506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1.1517360206729581</v>
      </c>
      <c r="B182">
        <f t="shared" si="41"/>
        <v>1.1517360206729581</v>
      </c>
      <c r="C182" s="9">
        <f t="shared" si="42"/>
        <v>0.81500000000000061</v>
      </c>
      <c r="D182" s="9">
        <f t="shared" si="53"/>
        <v>8.5641934361542713</v>
      </c>
      <c r="E182" s="9">
        <f t="shared" si="53"/>
        <v>15.337364373682425</v>
      </c>
      <c r="F182" s="9">
        <f t="shared" si="44"/>
        <v>34.973902183135706</v>
      </c>
      <c r="G182" s="10">
        <f t="shared" si="54"/>
        <v>8.6666666666666607</v>
      </c>
      <c r="H182" s="5">
        <f t="shared" si="54"/>
        <v>7.5</v>
      </c>
      <c r="I182">
        <f t="shared" si="46"/>
        <v>18.49736858718941</v>
      </c>
      <c r="J182">
        <f t="shared" si="47"/>
        <v>3.8201012925901709</v>
      </c>
      <c r="K182">
        <f t="shared" si="47"/>
        <v>-18.098604110944372</v>
      </c>
      <c r="L182">
        <f t="shared" si="48"/>
        <v>-2.0876707527539513</v>
      </c>
      <c r="M182">
        <f t="shared" si="49"/>
        <v>-22.283182041486633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1.1136393912846945</v>
      </c>
      <c r="B183">
        <f t="shared" si="41"/>
        <v>1.1136393912846945</v>
      </c>
      <c r="C183" s="9">
        <f t="shared" si="42"/>
        <v>0.82000000000000062</v>
      </c>
      <c r="D183" s="9">
        <f t="shared" si="53"/>
        <v>8.6022900655425349</v>
      </c>
      <c r="E183" s="9">
        <f t="shared" si="53"/>
        <v>15.155264173470906</v>
      </c>
      <c r="F183" s="9">
        <f t="shared" si="44"/>
        <v>35.05309453234478</v>
      </c>
      <c r="G183" s="10">
        <f t="shared" si="54"/>
        <v>8.6666666666666607</v>
      </c>
      <c r="H183" s="5">
        <f t="shared" si="54"/>
        <v>7.5</v>
      </c>
      <c r="I183">
        <f t="shared" si="46"/>
        <v>18.711203115637588</v>
      </c>
      <c r="J183">
        <f t="shared" si="47"/>
        <v>3.7992245850626314</v>
      </c>
      <c r="K183">
        <f t="shared" si="47"/>
        <v>-18.32143593135924</v>
      </c>
      <c r="L183">
        <f t="shared" si="48"/>
        <v>-2.1002638526357886</v>
      </c>
      <c r="M183">
        <f t="shared" si="49"/>
        <v>-22.045657030672224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1.0757521586267007</v>
      </c>
      <c r="B184">
        <f t="shared" si="41"/>
        <v>1.0757521586267007</v>
      </c>
      <c r="C184" s="9">
        <f t="shared" si="42"/>
        <v>0.82500000000000062</v>
      </c>
      <c r="D184" s="9">
        <f t="shared" si="53"/>
        <v>8.6401772982005287</v>
      </c>
      <c r="E184" s="9">
        <f t="shared" si="53"/>
        <v>14.97094753130578</v>
      </c>
      <c r="F184" s="9">
        <f t="shared" si="44"/>
        <v>35.131249131844321</v>
      </c>
      <c r="G184" s="10">
        <f t="shared" si="54"/>
        <v>8.6666666666666607</v>
      </c>
      <c r="H184" s="5">
        <f t="shared" si="54"/>
        <v>7.5</v>
      </c>
      <c r="I184">
        <f t="shared" si="46"/>
        <v>18.922915700827524</v>
      </c>
      <c r="J184">
        <f t="shared" si="47"/>
        <v>3.7782219465362736</v>
      </c>
      <c r="K184">
        <f t="shared" si="47"/>
        <v>-18.541892501665963</v>
      </c>
      <c r="L184">
        <f t="shared" si="48"/>
        <v>-2.112285893760105</v>
      </c>
      <c r="M184">
        <f t="shared" si="49"/>
        <v>-21.807806978758638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1.0380755534560251</v>
      </c>
      <c r="B185">
        <f t="shared" si="41"/>
        <v>1.0380755534560251</v>
      </c>
      <c r="C185" s="9">
        <f t="shared" si="42"/>
        <v>0.83000000000000063</v>
      </c>
      <c r="D185" s="9">
        <f t="shared" si="53"/>
        <v>8.6778539033712043</v>
      </c>
      <c r="E185" s="9">
        <f t="shared" si="53"/>
        <v>14.784438215940183</v>
      </c>
      <c r="F185" s="9">
        <f t="shared" si="44"/>
        <v>35.208373433740675</v>
      </c>
      <c r="G185" s="10">
        <f t="shared" si="54"/>
        <v>8.6666666666666607</v>
      </c>
      <c r="H185" s="5">
        <f t="shared" si="54"/>
        <v>7.5</v>
      </c>
      <c r="I185">
        <f t="shared" si="46"/>
        <v>19.132493026154172</v>
      </c>
      <c r="J185">
        <f t="shared" si="47"/>
        <v>3.7570990875986725</v>
      </c>
      <c r="K185">
        <f t="shared" si="47"/>
        <v>-18.75997057145355</v>
      </c>
      <c r="L185">
        <f t="shared" si="48"/>
        <v>-2.1237402129381771</v>
      </c>
      <c r="M185">
        <f t="shared" si="49"/>
        <v>-21.569727137556804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1.0006107495906846</v>
      </c>
      <c r="B186">
        <f t="shared" si="41"/>
        <v>1.0006107495906846</v>
      </c>
      <c r="C186" s="9">
        <f t="shared" si="42"/>
        <v>0.83500000000000063</v>
      </c>
      <c r="D186" s="9">
        <f t="shared" si="53"/>
        <v>8.7153187072365448</v>
      </c>
      <c r="E186" s="9">
        <f t="shared" si="53"/>
        <v>14.59576002386877</v>
      </c>
      <c r="F186" s="9">
        <f t="shared" si="44"/>
        <v>35.284475027497962</v>
      </c>
      <c r="G186" s="10">
        <f t="shared" si="54"/>
        <v>8.6666666666666607</v>
      </c>
      <c r="H186" s="5">
        <f t="shared" si="54"/>
        <v>7.5</v>
      </c>
      <c r="I186">
        <f t="shared" si="46"/>
        <v>19.339923283569057</v>
      </c>
      <c r="J186">
        <f t="shared" si="47"/>
        <v>3.7358616854692905</v>
      </c>
      <c r="K186">
        <f t="shared" si="47"/>
        <v>-18.975667842829118</v>
      </c>
      <c r="L186">
        <f t="shared" si="48"/>
        <v>-2.134630515225679</v>
      </c>
      <c r="M186">
        <f t="shared" si="49"/>
        <v>-21.331510894571196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0.96335886426175321</v>
      </c>
      <c r="B187">
        <f t="shared" si="41"/>
        <v>0.96335886426175321</v>
      </c>
      <c r="C187" s="9">
        <f t="shared" si="42"/>
        <v>0.84000000000000064</v>
      </c>
      <c r="D187" s="9">
        <f t="shared" si="53"/>
        <v>8.7525705925654762</v>
      </c>
      <c r="E187" s="9">
        <f t="shared" si="53"/>
        <v>14.40493676989575</v>
      </c>
      <c r="F187" s="9">
        <f t="shared" si="44"/>
        <v>35.35956163370399</v>
      </c>
      <c r="G187" s="10">
        <f t="shared" si="54"/>
        <v>8.6666666666666607</v>
      </c>
      <c r="H187" s="5">
        <f t="shared" si="54"/>
        <v>7.5</v>
      </c>
      <c r="I187">
        <f t="shared" si="46"/>
        <v>19.545196116542726</v>
      </c>
      <c r="J187">
        <f t="shared" si="47"/>
        <v>3.7145153803170339</v>
      </c>
      <c r="K187">
        <f t="shared" si="47"/>
        <v>-19.188982951774829</v>
      </c>
      <c r="L187">
        <f t="shared" si="48"/>
        <v>-2.1449608566159259</v>
      </c>
      <c r="M187">
        <f t="shared" si="49"/>
        <v>-21.093249728260819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0.92632095850141383</v>
      </c>
      <c r="B188">
        <f t="shared" si="41"/>
        <v>0.92632095850141383</v>
      </c>
      <c r="C188" s="9">
        <f t="shared" si="42"/>
        <v>0.84500000000000064</v>
      </c>
      <c r="D188" s="9">
        <f t="shared" si="53"/>
        <v>8.7896084983258156</v>
      </c>
      <c r="E188" s="9">
        <f t="shared" si="53"/>
        <v>14.211992277891589</v>
      </c>
      <c r="F188" s="9">
        <f t="shared" si="44"/>
        <v>35.433641097867508</v>
      </c>
      <c r="G188" s="10">
        <f t="shared" si="54"/>
        <v>8.6666666666666607</v>
      </c>
      <c r="H188" s="5">
        <f t="shared" si="54"/>
        <v>7.5</v>
      </c>
      <c r="I188">
        <f t="shared" si="46"/>
        <v>19.748302565665114</v>
      </c>
      <c r="J188">
        <f t="shared" si="47"/>
        <v>3.6930657717508746</v>
      </c>
      <c r="K188">
        <f t="shared" si="47"/>
        <v>-19.399915449057438</v>
      </c>
      <c r="L188">
        <f t="shared" si="48"/>
        <v>-2.1547356271243858</v>
      </c>
      <c r="M188">
        <f t="shared" si="49"/>
        <v>-20.855033167338703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0.8894980375652608</v>
      </c>
      <c r="B189">
        <f t="shared" si="41"/>
        <v>0.8894980375652608</v>
      </c>
      <c r="C189" s="9">
        <f t="shared" si="42"/>
        <v>0.85000000000000064</v>
      </c>
      <c r="D189" s="9">
        <f t="shared" si="53"/>
        <v>8.8264314192619686</v>
      </c>
      <c r="E189" s="9">
        <f t="shared" si="53"/>
        <v>14.016950371742649</v>
      </c>
      <c r="F189" s="9">
        <f t="shared" si="44"/>
        <v>35.506721384254263</v>
      </c>
      <c r="G189" s="10">
        <f t="shared" si="54"/>
        <v>8.6666666666666607</v>
      </c>
      <c r="H189" s="5">
        <f t="shared" si="54"/>
        <v>7.5</v>
      </c>
      <c r="I189">
        <f t="shared" si="46"/>
        <v>19.949235016644067</v>
      </c>
      <c r="J189">
        <f t="shared" si="47"/>
        <v>3.6715184154796305</v>
      </c>
      <c r="K189">
        <f t="shared" si="47"/>
        <v>-19.608465780730825</v>
      </c>
      <c r="L189">
        <f t="shared" si="48"/>
        <v>-2.1639595342491682</v>
      </c>
      <c r="M189">
        <f t="shared" si="49"/>
        <v>-20.616948754032624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0.8528910513871768</v>
      </c>
      <c r="B190">
        <f t="shared" si="41"/>
        <v>0.8528910513871768</v>
      </c>
      <c r="C190" s="9">
        <f t="shared" si="42"/>
        <v>0.85500000000000065</v>
      </c>
      <c r="D190" s="9">
        <f t="shared" si="53"/>
        <v>8.8630384054400526</v>
      </c>
      <c r="E190" s="9">
        <f t="shared" si="53"/>
        <v>13.819834866497638</v>
      </c>
      <c r="F190" s="9">
        <f t="shared" si="44"/>
        <v>35.578810569769033</v>
      </c>
      <c r="G190" s="10">
        <f t="shared" si="54"/>
        <v>8.6666666666666607</v>
      </c>
      <c r="H190" s="5">
        <f t="shared" si="54"/>
        <v>7.5</v>
      </c>
      <c r="I190">
        <f t="shared" si="46"/>
        <v>20.147987150489762</v>
      </c>
      <c r="J190">
        <f t="shared" si="47"/>
        <v>3.6498788201371388</v>
      </c>
      <c r="K190">
        <f t="shared" si="47"/>
        <v>-19.81463526827115</v>
      </c>
      <c r="L190">
        <f t="shared" si="48"/>
        <v>-2.1726375867951977</v>
      </c>
      <c r="M190">
        <f t="shared" si="49"/>
        <v>-20.379082011225208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0.81650089506514512</v>
      </c>
      <c r="B191">
        <f t="shared" si="41"/>
        <v>0.81650089506514512</v>
      </c>
      <c r="C191" s="9">
        <f t="shared" si="42"/>
        <v>0.86000000000000065</v>
      </c>
      <c r="D191" s="9">
        <f t="shared" si="53"/>
        <v>8.8994285617620843</v>
      </c>
      <c r="E191" s="9">
        <f t="shared" si="53"/>
        <v>13.620669559714365</v>
      </c>
      <c r="F191" s="9">
        <f t="shared" si="44"/>
        <v>35.649916837890295</v>
      </c>
      <c r="G191" s="10">
        <f t="shared" si="54"/>
        <v>8.6666666666666607</v>
      </c>
      <c r="H191" s="5">
        <f t="shared" si="54"/>
        <v>7.5</v>
      </c>
      <c r="I191">
        <f t="shared" si="46"/>
        <v>20.344553895697139</v>
      </c>
      <c r="J191">
        <f t="shared" si="47"/>
        <v>3.6281524442691868</v>
      </c>
      <c r="K191">
        <f t="shared" si="47"/>
        <v>-20.018426088383404</v>
      </c>
      <c r="L191">
        <f t="shared" si="48"/>
        <v>-2.1807750790523146</v>
      </c>
      <c r="M191">
        <f t="shared" si="49"/>
        <v>-20.141516413387439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0.78032840937640557</v>
      </c>
      <c r="B192">
        <f t="shared" si="41"/>
        <v>0.78032840937640557</v>
      </c>
      <c r="C192" s="9">
        <f t="shared" si="42"/>
        <v>0.86500000000000066</v>
      </c>
      <c r="D192" s="9">
        <f t="shared" si="53"/>
        <v>8.9356010474508238</v>
      </c>
      <c r="E192" s="9">
        <f t="shared" si="53"/>
        <v>13.419478223009861</v>
      </c>
      <c r="F192" s="9">
        <f t="shared" si="44"/>
        <v>35.72004847266377</v>
      </c>
      <c r="G192" s="10">
        <f t="shared" si="54"/>
        <v>8.6666666666666607</v>
      </c>
      <c r="H192" s="5">
        <f t="shared" si="54"/>
        <v>7.5</v>
      </c>
      <c r="I192">
        <f t="shared" si="46"/>
        <v>20.538931382259914</v>
      </c>
      <c r="J192">
        <f t="shared" si="47"/>
        <v>3.6063446934786638</v>
      </c>
      <c r="K192">
        <f t="shared" si="47"/>
        <v>-20.219841252517277</v>
      </c>
      <c r="L192">
        <f t="shared" si="48"/>
        <v>-2.1883775753197039</v>
      </c>
      <c r="M192">
        <f t="shared" si="49"/>
        <v>-19.904333361215386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0.74437438132038558</v>
      </c>
      <c r="B193">
        <f t="shared" si="41"/>
        <v>0.74437438132038558</v>
      </c>
      <c r="C193" s="9">
        <f t="shared" si="42"/>
        <v>0.87000000000000066</v>
      </c>
      <c r="D193" s="9">
        <f t="shared" si="53"/>
        <v>8.9715550755068438</v>
      </c>
      <c r="E193" s="9">
        <f t="shared" si="53"/>
        <v>13.216284593816628</v>
      </c>
      <c r="F193" s="9">
        <f t="shared" si="44"/>
        <v>35.789213852760732</v>
      </c>
      <c r="G193" s="10">
        <f t="shared" si="54"/>
        <v>8.6666666666666607</v>
      </c>
      <c r="H193" s="5">
        <f t="shared" si="54"/>
        <v>7.5</v>
      </c>
      <c r="I193">
        <f t="shared" si="46"/>
        <v>20.731116897368924</v>
      </c>
      <c r="J193">
        <f t="shared" si="47"/>
        <v>3.5844609177254667</v>
      </c>
      <c r="K193">
        <f t="shared" si="47"/>
        <v>-20.41888458612943</v>
      </c>
      <c r="L193">
        <f t="shared" si="48"/>
        <v>-2.1954508947708362</v>
      </c>
      <c r="M193">
        <f t="shared" si="49"/>
        <v>-19.667612159876334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0.70863954468786972</v>
      </c>
      <c r="B194">
        <f t="shared" si="41"/>
        <v>0.70863954468786972</v>
      </c>
      <c r="C194" s="9">
        <f t="shared" si="42"/>
        <v>0.87500000000000067</v>
      </c>
      <c r="D194" s="9">
        <f t="shared" si="53"/>
        <v>9.0072899121393597</v>
      </c>
      <c r="E194" s="9">
        <f t="shared" si="53"/>
        <v>13.011112367347339</v>
      </c>
      <c r="F194" s="9">
        <f t="shared" si="44"/>
        <v>35.857421445606697</v>
      </c>
      <c r="G194" s="10">
        <f t="shared" si="54"/>
        <v>8.6666666666666607</v>
      </c>
      <c r="H194" s="5">
        <f t="shared" si="54"/>
        <v>7.5</v>
      </c>
      <c r="I194">
        <f t="shared" si="46"/>
        <v>20.921108842664367</v>
      </c>
      <c r="J194">
        <f t="shared" si="47"/>
        <v>3.5625064087777583</v>
      </c>
      <c r="K194">
        <f t="shared" si="47"/>
        <v>-20.615560707728193</v>
      </c>
      <c r="L194">
        <f t="shared" si="48"/>
        <v>-2.2020010966546093</v>
      </c>
      <c r="M194">
        <f t="shared" si="49"/>
        <v>-19.431430000766888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0.67312458065492464</v>
      </c>
      <c r="B195">
        <f t="shared" si="41"/>
        <v>0.67312458065492464</v>
      </c>
      <c r="C195" s="9">
        <f t="shared" si="42"/>
        <v>0.88000000000000067</v>
      </c>
      <c r="D195" s="9">
        <f t="shared" si="53"/>
        <v>9.0428048761723048</v>
      </c>
      <c r="E195" s="9">
        <f t="shared" si="53"/>
        <v>12.803985188770019</v>
      </c>
      <c r="F195" s="9">
        <f t="shared" si="44"/>
        <v>35.924679801585398</v>
      </c>
      <c r="G195" s="10">
        <f t="shared" si="54"/>
        <v>8.6666666666666607</v>
      </c>
      <c r="H195" s="5">
        <f t="shared" si="54"/>
        <v>7.5</v>
      </c>
      <c r="I195">
        <f t="shared" si="46"/>
        <v>21.108906692926467</v>
      </c>
      <c r="J195">
        <f t="shared" si="47"/>
        <v>3.540486397811212</v>
      </c>
      <c r="K195">
        <f t="shared" si="47"/>
        <v>-20.809875007735862</v>
      </c>
      <c r="L195">
        <f t="shared" si="48"/>
        <v>-2.2080344658295794</v>
      </c>
      <c r="M195">
        <f t="shared" si="49"/>
        <v>-19.195861946682591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0.63783011840010317</v>
      </c>
      <c r="B196">
        <f t="shared" si="41"/>
        <v>0.63783011840010317</v>
      </c>
      <c r="C196" s="9">
        <f t="shared" si="42"/>
        <v>0.88500000000000068</v>
      </c>
      <c r="D196" s="9">
        <f t="shared" si="53"/>
        <v>9.0780993384271262</v>
      </c>
      <c r="E196" s="9">
        <f t="shared" si="53"/>
        <v>12.594926645595326</v>
      </c>
      <c r="F196" s="9">
        <f t="shared" si="44"/>
        <v>35.990997548323008</v>
      </c>
      <c r="G196" s="10">
        <f t="shared" si="54"/>
        <v>8.6666666666666607</v>
      </c>
      <c r="H196" s="5">
        <f t="shared" si="54"/>
        <v>7.5</v>
      </c>
      <c r="I196">
        <f t="shared" si="46"/>
        <v>21.294510956102389</v>
      </c>
      <c r="J196">
        <f t="shared" si="47"/>
        <v>3.518406053152916</v>
      </c>
      <c r="K196">
        <f t="shared" si="47"/>
        <v>-21.001833627202686</v>
      </c>
      <c r="L196">
        <f t="shared" si="48"/>
        <v>-2.2135574986291759</v>
      </c>
      <c r="M196">
        <f t="shared" si="49"/>
        <v>-18.960980920295611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0.60275673574350463</v>
      </c>
      <c r="B197">
        <f t="shared" si="41"/>
        <v>0.60275673574350463</v>
      </c>
      <c r="C197" s="9">
        <f t="shared" si="42"/>
        <v>0.89000000000000068</v>
      </c>
      <c r="D197" s="9">
        <f t="shared" ref="D197:E212" si="55">D196+$C$7*(J196+J197)/2</f>
        <v>9.1131727210837248</v>
      </c>
      <c r="E197" s="9">
        <f t="shared" si="55"/>
        <v>12.383960260277284</v>
      </c>
      <c r="F197" s="9">
        <f t="shared" si="44"/>
        <v>36.056383385056982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21.477923134578894</v>
      </c>
      <c r="J197">
        <f t="shared" si="47"/>
        <v>3.4962704781666241</v>
      </c>
      <c r="K197">
        <f t="shared" si="47"/>
        <v>-21.191443436405642</v>
      </c>
      <c r="L197">
        <f t="shared" si="48"/>
        <v>-2.2185768890565609</v>
      </c>
      <c r="M197">
        <f t="shared" si="49"/>
        <v>-18.726857695834628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0.56790495980629174</v>
      </c>
      <c r="B198">
        <f t="shared" si="41"/>
        <v>0.56790495980629174</v>
      </c>
      <c r="C198" s="9">
        <f t="shared" si="42"/>
        <v>0.89500000000000068</v>
      </c>
      <c r="D198" s="9">
        <f t="shared" si="55"/>
        <v>9.1480244970209377</v>
      </c>
      <c r="E198" s="9">
        <f t="shared" si="55"/>
        <v>12.171109483028436</v>
      </c>
      <c r="F198" s="9">
        <f t="shared" si="44"/>
        <v>36.120846077093589</v>
      </c>
      <c r="G198" s="10">
        <f t="shared" si="56"/>
        <v>8.6666666666666607</v>
      </c>
      <c r="H198" s="5">
        <f t="shared" si="56"/>
        <v>7.5</v>
      </c>
      <c r="I198">
        <f t="shared" si="46"/>
        <v>21.659145687620725</v>
      </c>
      <c r="J198">
        <f t="shared" si="47"/>
        <v>3.4740847092760583</v>
      </c>
      <c r="K198">
        <f t="shared" si="47"/>
        <v>-21.378712013363987</v>
      </c>
      <c r="L198">
        <f t="shared" si="48"/>
        <v>-2.223099515308399</v>
      </c>
      <c r="M198">
        <f t="shared" si="49"/>
        <v>-18.493560893858813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0.53327526768929623</v>
      </c>
      <c r="B199">
        <f t="shared" si="41"/>
        <v>0.53327526768929623</v>
      </c>
      <c r="C199" s="9">
        <f t="shared" si="42"/>
        <v>0.90000000000000069</v>
      </c>
      <c r="D199" s="9">
        <f t="shared" si="55"/>
        <v>9.1826541891379332</v>
      </c>
      <c r="E199" s="9">
        <f t="shared" si="55"/>
        <v>11.956397684850103</v>
      </c>
      <c r="F199" s="9">
        <f t="shared" si="44"/>
        <v>36.184394450357864</v>
      </c>
      <c r="G199" s="10">
        <f t="shared" si="56"/>
        <v>8.6666666666666607</v>
      </c>
      <c r="H199" s="5">
        <f t="shared" si="56"/>
        <v>7.5</v>
      </c>
      <c r="I199">
        <f t="shared" si="46"/>
        <v>21.838181994903788</v>
      </c>
      <c r="J199">
        <f t="shared" si="47"/>
        <v>3.4518537141229744</v>
      </c>
      <c r="K199">
        <f t="shared" si="47"/>
        <v>-21.563647622302575</v>
      </c>
      <c r="L199">
        <f t="shared" si="48"/>
        <v>-2.2271324266272536</v>
      </c>
      <c r="M199">
        <f t="shared" si="49"/>
        <v>-18.261156979015936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0.49886808716939868</v>
      </c>
      <c r="B200">
        <f t="shared" si="41"/>
        <v>0.49886808716939868</v>
      </c>
      <c r="C200" s="9">
        <f t="shared" si="42"/>
        <v>0.90500000000000069</v>
      </c>
      <c r="D200" s="9">
        <f t="shared" si="55"/>
        <v>9.2170613696578307</v>
      </c>
      <c r="E200" s="9">
        <f t="shared" si="55"/>
        <v>11.739848150778126</v>
      </c>
      <c r="F200" s="9">
        <f t="shared" si="44"/>
        <v>36.247037386039537</v>
      </c>
      <c r="G200" s="10">
        <f t="shared" si="56"/>
        <v>8.6666666666666607</v>
      </c>
      <c r="H200" s="5">
        <f t="shared" si="56"/>
        <v>7.5</v>
      </c>
      <c r="I200">
        <f t="shared" si="46"/>
        <v>22.015036321080483</v>
      </c>
      <c r="J200">
        <f t="shared" si="47"/>
        <v>3.4295823898567019</v>
      </c>
      <c r="K200">
        <f t="shared" si="47"/>
        <v>-21.746259192092733</v>
      </c>
      <c r="L200">
        <f t="shared" si="48"/>
        <v>-2.2306828304826287</v>
      </c>
      <c r="M200">
        <f t="shared" si="49"/>
        <v>-18.02971026067312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0.46468379741235566</v>
      </c>
      <c r="B201">
        <f t="shared" si="41"/>
        <v>0.46468379741235566</v>
      </c>
      <c r="C201" s="9">
        <f t="shared" si="42"/>
        <v>0.9100000000000007</v>
      </c>
      <c r="D201" s="9">
        <f t="shared" si="55"/>
        <v>9.2512456594148738</v>
      </c>
      <c r="E201" s="9">
        <f t="shared" si="55"/>
        <v>11.521484073344165</v>
      </c>
      <c r="F201" s="9">
        <f t="shared" si="44"/>
        <v>36.308783815337911</v>
      </c>
      <c r="G201" s="10">
        <f t="shared" si="56"/>
        <v>8.6666666666666607</v>
      </c>
      <c r="H201" s="5">
        <f t="shared" si="56"/>
        <v>7.5</v>
      </c>
      <c r="I201">
        <f t="shared" si="46"/>
        <v>22.18971378132159</v>
      </c>
      <c r="J201">
        <f t="shared" si="47"/>
        <v>3.4072755615518755</v>
      </c>
      <c r="K201">
        <f t="shared" si="47"/>
        <v>-21.926556294699463</v>
      </c>
      <c r="L201">
        <f t="shared" si="48"/>
        <v>-2.233758080080873</v>
      </c>
      <c r="M201">
        <f t="shared" si="49"/>
        <v>-17.799282896307545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0.43072272970084136</v>
      </c>
      <c r="B202">
        <f t="shared" si="41"/>
        <v>0.43072272970084136</v>
      </c>
      <c r="C202" s="9">
        <f t="shared" si="42"/>
        <v>0.9150000000000007</v>
      </c>
      <c r="D202" s="9">
        <f t="shared" si="55"/>
        <v>9.2852067271263881</v>
      </c>
      <c r="E202" s="9">
        <f t="shared" si="55"/>
        <v>11.301328546252355</v>
      </c>
      <c r="F202" s="9">
        <f t="shared" si="44"/>
        <v>36.369642714308739</v>
      </c>
      <c r="G202" s="10">
        <f t="shared" si="56"/>
        <v>8.6666666666666607</v>
      </c>
      <c r="H202" s="5">
        <f t="shared" si="56"/>
        <v>7.5</v>
      </c>
      <c r="I202">
        <f t="shared" si="46"/>
        <v>22.362220307785659</v>
      </c>
      <c r="J202">
        <f t="shared" si="47"/>
        <v>3.3849379807510669</v>
      </c>
      <c r="K202">
        <f t="shared" si="47"/>
        <v>-22.104549123662537</v>
      </c>
      <c r="L202">
        <f t="shared" si="48"/>
        <v>-2.2363656622042605</v>
      </c>
      <c r="M202">
        <f t="shared" si="49"/>
        <v>-17.569934897543515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0.39698516817644069</v>
      </c>
      <c r="B203">
        <f t="shared" si="41"/>
        <v>0.39698516817644069</v>
      </c>
      <c r="C203" s="9">
        <f t="shared" si="42"/>
        <v>0.92000000000000071</v>
      </c>
      <c r="D203" s="9">
        <f t="shared" si="55"/>
        <v>9.3189442886507887</v>
      </c>
      <c r="E203" s="9">
        <f t="shared" si="55"/>
        <v>11.079404558270852</v>
      </c>
      <c r="F203" s="9">
        <f t="shared" si="44"/>
        <v>36.429623098815433</v>
      </c>
      <c r="G203" s="10">
        <f t="shared" si="56"/>
        <v>8.6666666666666607</v>
      </c>
      <c r="H203" s="5">
        <f t="shared" si="56"/>
        <v>7.5</v>
      </c>
      <c r="I203">
        <f t="shared" si="46"/>
        <v>22.532562616972317</v>
      </c>
      <c r="J203">
        <f t="shared" si="47"/>
        <v>3.3625743241290245</v>
      </c>
      <c r="K203">
        <f t="shared" si="47"/>
        <v>-22.280248472637972</v>
      </c>
      <c r="L203">
        <f t="shared" si="48"/>
        <v>-2.2385131853795617</v>
      </c>
      <c r="M203">
        <f t="shared" si="49"/>
        <v>-17.341724138721755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0.36347135059441982</v>
      </c>
      <c r="B204">
        <f t="shared" si="41"/>
        <v>0.36347135059441982</v>
      </c>
      <c r="C204" s="9">
        <f t="shared" si="42"/>
        <v>0.92500000000000071</v>
      </c>
      <c r="D204" s="9">
        <f t="shared" si="55"/>
        <v>9.3524581062328096</v>
      </c>
      <c r="E204" s="9">
        <f t="shared" si="55"/>
        <v>10.855734987337536</v>
      </c>
      <c r="F204" s="9">
        <f t="shared" si="44"/>
        <v>36.488734019587064</v>
      </c>
      <c r="G204" s="10">
        <f t="shared" si="56"/>
        <v>8.6666666666666607</v>
      </c>
      <c r="H204" s="5">
        <f t="shared" si="56"/>
        <v>7.5</v>
      </c>
      <c r="I204">
        <f t="shared" si="46"/>
        <v>22.700748177920975</v>
      </c>
      <c r="J204">
        <f t="shared" si="47"/>
        <v>3.3401891922752287</v>
      </c>
      <c r="K204">
        <f t="shared" si="47"/>
        <v>-22.453665714025188</v>
      </c>
      <c r="L204">
        <f t="shared" si="48"/>
        <v>-2.2402083683763658</v>
      </c>
      <c r="M204">
        <f t="shared" si="49"/>
        <v>-17.114706367886491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0.3301814690900855</v>
      </c>
      <c r="B205">
        <f t="shared" si="41"/>
        <v>0.3301814690900855</v>
      </c>
      <c r="C205" s="9">
        <f t="shared" si="42"/>
        <v>0.93000000000000071</v>
      </c>
      <c r="D205" s="9">
        <f t="shared" si="55"/>
        <v>9.3857479877371439</v>
      </c>
      <c r="E205" s="9">
        <f t="shared" si="55"/>
        <v>10.63034259487889</v>
      </c>
      <c r="F205" s="9">
        <f t="shared" si="44"/>
        <v>36.546984557385109</v>
      </c>
      <c r="G205" s="10">
        <f t="shared" si="56"/>
        <v>8.6666666666666607</v>
      </c>
      <c r="H205" s="5">
        <f t="shared" si="56"/>
        <v>7.5</v>
      </c>
      <c r="I205">
        <f t="shared" si="46"/>
        <v>22.866785181220738</v>
      </c>
      <c r="J205">
        <f t="shared" si="47"/>
        <v>3.3177871085914652</v>
      </c>
      <c r="K205">
        <f t="shared" si="47"/>
        <v>-22.624812777704054</v>
      </c>
      <c r="L205">
        <f t="shared" si="48"/>
        <v>-2.2414590290352825</v>
      </c>
      <c r="M205">
        <f t="shared" si="49"/>
        <v>-16.888935220075911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0.2971156709556233</v>
      </c>
      <c r="B206">
        <f t="shared" si="41"/>
        <v>0.2971156709556233</v>
      </c>
      <c r="C206" s="9">
        <f t="shared" si="42"/>
        <v>0.93500000000000072</v>
      </c>
      <c r="D206" s="9">
        <f t="shared" si="55"/>
        <v>9.4188137858716061</v>
      </c>
      <c r="E206" s="9">
        <f t="shared" si="55"/>
        <v>10.403250020340845</v>
      </c>
      <c r="F206" s="9">
        <f t="shared" si="44"/>
        <v>36.60438381828066</v>
      </c>
      <c r="G206" s="10">
        <f t="shared" si="56"/>
        <v>8.6666666666666607</v>
      </c>
      <c r="H206" s="5">
        <f t="shared" si="56"/>
        <v>7.5</v>
      </c>
      <c r="I206">
        <f t="shared" si="46"/>
        <v>23.030682508801195</v>
      </c>
      <c r="J206">
        <f t="shared" si="47"/>
        <v>3.2953725183011122</v>
      </c>
      <c r="K206">
        <f t="shared" si="47"/>
        <v>-22.793702129904812</v>
      </c>
      <c r="L206">
        <f t="shared" si="48"/>
        <v>-2.242273073425975</v>
      </c>
      <c r="M206">
        <f t="shared" si="49"/>
        <v>-16.664462232801885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0.2642740594262829</v>
      </c>
      <c r="B207">
        <f t="shared" si="41"/>
        <v>0.2642740594262829</v>
      </c>
      <c r="C207" s="9">
        <f t="shared" si="42"/>
        <v>0.94000000000000072</v>
      </c>
      <c r="D207" s="9">
        <f t="shared" si="55"/>
        <v>9.4516553974009465</v>
      </c>
      <c r="E207" s="9">
        <f t="shared" si="55"/>
        <v>10.174479775930157</v>
      </c>
      <c r="F207" s="9">
        <f t="shared" si="44"/>
        <v>36.660940929043697</v>
      </c>
      <c r="G207" s="10">
        <f t="shared" si="56"/>
        <v>8.6666666666666607</v>
      </c>
      <c r="H207" s="5">
        <f t="shared" si="56"/>
        <v>7.5</v>
      </c>
      <c r="I207">
        <f t="shared" si="46"/>
        <v>23.192449704477156</v>
      </c>
      <c r="J207">
        <f t="shared" si="47"/>
        <v>3.2729497875668523</v>
      </c>
      <c r="K207">
        <f t="shared" si="47"/>
        <v>-22.96034675223283</v>
      </c>
      <c r="L207">
        <f t="shared" si="48"/>
        <v>-2.2426584853347702</v>
      </c>
      <c r="M207">
        <f t="shared" si="49"/>
        <v>-16.441336863605386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0.23165669447488035</v>
      </c>
      <c r="B208">
        <f t="shared" si="41"/>
        <v>0.23165669447488035</v>
      </c>
      <c r="C208" s="9">
        <f t="shared" si="42"/>
        <v>0.94500000000000073</v>
      </c>
      <c r="D208" s="9">
        <f t="shared" si="55"/>
        <v>9.4842727623523491</v>
      </c>
      <c r="E208" s="9">
        <f t="shared" si="55"/>
        <v>9.9440542415646487</v>
      </c>
      <c r="F208" s="9">
        <f t="shared" si="44"/>
        <v>36.716665032645651</v>
      </c>
      <c r="G208" s="10">
        <f t="shared" si="56"/>
        <v>8.6666666666666607</v>
      </c>
      <c r="H208" s="5">
        <f t="shared" si="56"/>
        <v>7.5</v>
      </c>
      <c r="I208">
        <f t="shared" si="46"/>
        <v>23.352096945223288</v>
      </c>
      <c r="J208">
        <f t="shared" si="47"/>
        <v>3.2505232027135045</v>
      </c>
      <c r="K208">
        <f t="shared" si="47"/>
        <v>-23.124760120868885</v>
      </c>
      <c r="L208">
        <f t="shared" si="48"/>
        <v>-2.2426233160813211</v>
      </c>
      <c r="M208">
        <f t="shared" si="49"/>
        <v>-16.219606509574902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0.19926359361354962</v>
      </c>
      <c r="B209">
        <f t="shared" si="41"/>
        <v>0.19926359361354962</v>
      </c>
      <c r="C209" s="9">
        <f t="shared" si="42"/>
        <v>0.95000000000000073</v>
      </c>
      <c r="D209" s="9">
        <f t="shared" si="55"/>
        <v>9.5166658632136798</v>
      </c>
      <c r="E209" s="9">
        <f t="shared" si="55"/>
        <v>9.7119956600304818</v>
      </c>
      <c r="F209" s="9">
        <f t="shared" si="44"/>
        <v>36.771565283876264</v>
      </c>
      <c r="G209" s="10">
        <f t="shared" si="56"/>
        <v>8.6666666666666607</v>
      </c>
      <c r="H209" s="5">
        <f t="shared" si="56"/>
        <v>7.5</v>
      </c>
      <c r="I209">
        <f t="shared" si="46"/>
        <v>23.509635013157304</v>
      </c>
      <c r="J209">
        <f t="shared" si="47"/>
        <v>3.2280969695526913</v>
      </c>
      <c r="K209">
        <f t="shared" si="47"/>
        <v>-23.286956185964634</v>
      </c>
      <c r="L209">
        <f t="shared" si="48"/>
        <v>-2.2421756746635388</v>
      </c>
      <c r="M209">
        <f t="shared" si="49"/>
        <v>-15.999316528716111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0.16709473270175579</v>
      </c>
      <c r="B210">
        <f t="shared" si="41"/>
        <v>0.16709473270175579</v>
      </c>
      <c r="C210" s="9">
        <f t="shared" si="42"/>
        <v>0.95500000000000074</v>
      </c>
      <c r="D210" s="9">
        <f t="shared" si="55"/>
        <v>9.5488347241254736</v>
      </c>
      <c r="E210" s="9">
        <f t="shared" si="55"/>
        <v>9.4783261323443995</v>
      </c>
      <c r="F210" s="9">
        <f t="shared" si="44"/>
        <v>36.825650845075685</v>
      </c>
      <c r="G210" s="10">
        <f t="shared" si="56"/>
        <v>8.6666666666666607</v>
      </c>
      <c r="H210" s="5">
        <f t="shared" si="56"/>
        <v>7.5</v>
      </c>
      <c r="I210">
        <f t="shared" si="46"/>
        <v>23.665075268212568</v>
      </c>
      <c r="J210">
        <f t="shared" si="47"/>
        <v>3.2056752128060557</v>
      </c>
      <c r="K210">
        <f t="shared" si="47"/>
        <v>-23.446949351251796</v>
      </c>
      <c r="L210">
        <f t="shared" si="48"/>
        <v>-2.2413237182297037</v>
      </c>
      <c r="M210">
        <f t="shared" si="49"/>
        <v>-15.780510263062435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0.13515004675960718</v>
      </c>
      <c r="B211">
        <f t="shared" si="41"/>
        <v>0.13515004675960718</v>
      </c>
      <c r="C211" s="9">
        <f t="shared" si="42"/>
        <v>0.96000000000000074</v>
      </c>
      <c r="D211" s="9">
        <f t="shared" si="55"/>
        <v>9.5807794100676222</v>
      </c>
      <c r="E211" s="9">
        <f t="shared" si="55"/>
        <v>9.2430676133187291</v>
      </c>
      <c r="F211" s="9">
        <f t="shared" si="44"/>
        <v>36.87893088198242</v>
      </c>
      <c r="G211" s="10">
        <f t="shared" si="56"/>
        <v>8.6666666666666607</v>
      </c>
      <c r="H211" s="5">
        <f t="shared" si="56"/>
        <v>7.5</v>
      </c>
      <c r="I211">
        <f t="shared" si="46"/>
        <v>23.818429621482899</v>
      </c>
      <c r="J211">
        <f t="shared" si="47"/>
        <v>3.1832619756237586</v>
      </c>
      <c r="K211">
        <f t="shared" si="47"/>
        <v>-23.604754453882421</v>
      </c>
      <c r="L211">
        <f t="shared" si="48"/>
        <v>-2.2400756428763575</v>
      </c>
      <c r="M211">
        <f t="shared" si="49"/>
        <v>-15.563229063417531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0.10342943078551414</v>
      </c>
      <c r="B212">
        <f t="shared" si="41"/>
        <v>0.10342943078551414</v>
      </c>
      <c r="C212" s="9">
        <f t="shared" si="42"/>
        <v>0.96500000000000075</v>
      </c>
      <c r="D212" s="9">
        <f t="shared" si="55"/>
        <v>9.6125000260417153</v>
      </c>
      <c r="E212" s="9">
        <f t="shared" si="55"/>
        <v>9.0062419073267339</v>
      </c>
      <c r="F212" s="9">
        <f t="shared" si="44"/>
        <v>36.93141455969738</v>
      </c>
      <c r="G212" s="10">
        <f t="shared" si="56"/>
        <v>8.6666666666666607</v>
      </c>
      <c r="H212" s="5">
        <f t="shared" si="56"/>
        <v>7.5</v>
      </c>
      <c r="I212">
        <f t="shared" si="46"/>
        <v>23.969710509224157</v>
      </c>
      <c r="J212">
        <f t="shared" si="47"/>
        <v>3.1608612191949952</v>
      </c>
      <c r="K212">
        <f t="shared" si="47"/>
        <v>-23.760386744516598</v>
      </c>
      <c r="L212">
        <f t="shared" si="48"/>
        <v>-2.2384396747702486</v>
      </c>
      <c r="M212">
        <f t="shared" si="49"/>
        <v>-15.347512315622492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7.1932740577302923E-2</v>
      </c>
      <c r="B213">
        <f t="shared" ref="B213:B276" si="60">ABS(D213-$D$11)</f>
        <v>7.1932740577302923E-2</v>
      </c>
      <c r="C213" s="9">
        <f t="shared" ref="C213:C276" si="61">C212+_dt</f>
        <v>0.97000000000000075</v>
      </c>
      <c r="D213" s="9">
        <f t="shared" ref="D213:E228" si="62">D212+$C$7*(J212+J213)/2</f>
        <v>9.6439967162499265</v>
      </c>
      <c r="E213" s="9">
        <f t="shared" si="62"/>
        <v>8.7678706642657875</v>
      </c>
      <c r="F213" s="9">
        <f t="shared" ref="F213:F276" si="63">$O$1*D213^2+$O$2*D213+$O$3</f>
        <v>36.983111038764584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24.118930867498566</v>
      </c>
      <c r="J213">
        <f t="shared" ref="J213:K276" si="66">J212+L212*$C$7</f>
        <v>3.1384768224472928</v>
      </c>
      <c r="K213">
        <f t="shared" si="66"/>
        <v>-23.913861867672821</v>
      </c>
      <c r="L213">
        <f t="shared" ref="L213:L276" si="67">-$C$15*I213*J213</f>
        <v>-2.2364240615922908</v>
      </c>
      <c r="M213">
        <f t="shared" ref="M213:M276" si="68">-$C$6-$C$15*I213*K213</f>
        <v>-15.133397468242407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4.0659793555908763E-2</v>
      </c>
      <c r="B214">
        <f t="shared" si="60"/>
        <v>4.0659793555908763E-2</v>
      </c>
      <c r="C214" s="9">
        <f t="shared" si="61"/>
        <v>0.97500000000000075</v>
      </c>
      <c r="D214" s="9">
        <f t="shared" si="62"/>
        <v>9.6752696632713207</v>
      </c>
      <c r="E214" s="9">
        <f t="shared" si="62"/>
        <v>8.5279753757156467</v>
      </c>
      <c r="F214" s="9">
        <f t="shared" si="63"/>
        <v>37.034029471368221</v>
      </c>
      <c r="G214" s="10">
        <f t="shared" si="64"/>
        <v>8.6666666666666607</v>
      </c>
      <c r="H214" s="5">
        <f t="shared" si="64"/>
        <v>7.5</v>
      </c>
      <c r="I214">
        <f t="shared" si="65"/>
        <v>24.266104107449138</v>
      </c>
      <c r="J214">
        <f t="shared" si="66"/>
        <v>3.11611258183137</v>
      </c>
      <c r="K214">
        <f t="shared" si="66"/>
        <v>-24.065195842355244</v>
      </c>
      <c r="L214">
        <f t="shared" si="67"/>
        <v>-2.2340370643011629</v>
      </c>
      <c r="M214">
        <f t="shared" si="68"/>
        <v>-14.920920061568797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9.610369590809853E-3</v>
      </c>
      <c r="B215">
        <f t="shared" si="60"/>
        <v>9.610369590809853E-3</v>
      </c>
      <c r="C215" s="9">
        <f t="shared" si="61"/>
        <v>0.98000000000000076</v>
      </c>
      <c r="D215" s="9">
        <f t="shared" si="62"/>
        <v>9.7063190872364196</v>
      </c>
      <c r="E215" s="9">
        <f t="shared" si="62"/>
        <v>8.2865773712890149</v>
      </c>
      <c r="F215" s="9">
        <f t="shared" si="63"/>
        <v>37.084178997646291</v>
      </c>
      <c r="G215" s="10">
        <f t="shared" si="64"/>
        <v>8.6666666666666607</v>
      </c>
      <c r="H215" s="5">
        <f t="shared" si="64"/>
        <v>7.5</v>
      </c>
      <c r="I215">
        <f t="shared" si="65"/>
        <v>24.411244091192433</v>
      </c>
      <c r="J215">
        <f t="shared" si="66"/>
        <v>3.0937722111883583</v>
      </c>
      <c r="K215">
        <f t="shared" si="66"/>
        <v>-24.214405042970931</v>
      </c>
      <c r="L215">
        <f t="shared" si="67"/>
        <v>-2.2312869492138345</v>
      </c>
      <c r="M215">
        <f t="shared" si="68"/>
        <v>-14.710113757836961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2.1215788173613248E-2</v>
      </c>
      <c r="C216" s="9">
        <f t="shared" si="61"/>
        <v>0.98500000000000076</v>
      </c>
      <c r="D216" s="9">
        <f t="shared" si="62"/>
        <v>9.7371452450008427</v>
      </c>
      <c r="E216" s="9">
        <f t="shared" si="62"/>
        <v>8.0436978151714129</v>
      </c>
      <c r="F216" s="9">
        <f t="shared" si="63"/>
        <v>37.133568742120296</v>
      </c>
      <c r="G216" s="10">
        <f t="shared" si="64"/>
        <v>8.6666666666666607</v>
      </c>
      <c r="H216" s="5">
        <f t="shared" si="64"/>
        <v>7.5</v>
      </c>
      <c r="I216">
        <f t="shared" si="65"/>
        <v>24.554365108319026</v>
      </c>
      <c r="J216">
        <f t="shared" si="66"/>
        <v>3.0714593416962201</v>
      </c>
      <c r="K216">
        <f t="shared" si="66"/>
        <v>-24.361506180549302</v>
      </c>
      <c r="L216">
        <f t="shared" si="67"/>
        <v>-2.2281819804000143</v>
      </c>
      <c r="M216">
        <f t="shared" si="68"/>
        <v>-14.501010372559172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5.181897249155476E-2</v>
      </c>
      <c r="C217" s="9">
        <f t="shared" si="61"/>
        <v>0.99000000000000077</v>
      </c>
      <c r="D217" s="9">
        <f t="shared" si="62"/>
        <v>9.7677484293187842</v>
      </c>
      <c r="E217" s="9">
        <f t="shared" si="62"/>
        <v>7.799357702847292</v>
      </c>
      <c r="F217" s="9">
        <f t="shared" si="63"/>
        <v>37.182207810240662</v>
      </c>
      <c r="G217" s="10">
        <f t="shared" si="64"/>
        <v>8.6666666666666607</v>
      </c>
      <c r="H217" s="5">
        <f t="shared" si="64"/>
        <v>7.5</v>
      </c>
      <c r="I217">
        <f t="shared" si="65"/>
        <v>24.695481852991719</v>
      </c>
      <c r="J217">
        <f t="shared" si="66"/>
        <v>3.0491775218922199</v>
      </c>
      <c r="K217">
        <f t="shared" si="66"/>
        <v>-24.506516284274895</v>
      </c>
      <c r="L217">
        <f t="shared" si="67"/>
        <v>-2.2247304123871761</v>
      </c>
      <c r="M217">
        <f t="shared" si="68"/>
        <v>-14.293639906877459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8.2199511189857688E-2</v>
      </c>
      <c r="C218" s="9">
        <f t="shared" si="61"/>
        <v>0.99500000000000077</v>
      </c>
      <c r="D218" s="9">
        <f t="shared" si="62"/>
        <v>9.7981289680170871</v>
      </c>
      <c r="E218" s="9">
        <f t="shared" si="62"/>
        <v>7.5535778580091995</v>
      </c>
      <c r="F218" s="9">
        <f t="shared" si="63"/>
        <v>37.230105285047387</v>
      </c>
      <c r="G218" s="10">
        <f t="shared" si="64"/>
        <v>8.6666666666666607</v>
      </c>
      <c r="H218" s="5">
        <f t="shared" si="64"/>
        <v>7.5</v>
      </c>
      <c r="I218">
        <f t="shared" si="65"/>
        <v>24.834609401632182</v>
      </c>
      <c r="J218">
        <f t="shared" si="66"/>
        <v>3.0269302177683484</v>
      </c>
      <c r="K218">
        <f t="shared" si="66"/>
        <v>-24.649452683343668</v>
      </c>
      <c r="L218">
        <f t="shared" si="67"/>
        <v>-2.2209404831725288</v>
      </c>
      <c r="M218">
        <f t="shared" si="68"/>
        <v>-14.088030580841981</v>
      </c>
      <c r="S218">
        <f t="shared" si="57"/>
        <v>1</v>
      </c>
      <c r="T218" t="b">
        <f t="shared" si="58"/>
        <v>0</v>
      </c>
      <c r="U218" t="b">
        <f t="shared" si="59"/>
        <v>1</v>
      </c>
    </row>
    <row r="219" spans="1:21" x14ac:dyDescent="0.2">
      <c r="A219">
        <f t="shared" si="69"/>
        <v>100</v>
      </c>
      <c r="B219">
        <f t="shared" si="60"/>
        <v>0.11235776634338279</v>
      </c>
      <c r="C219" s="9">
        <f t="shared" si="61"/>
        <v>1.0000000000000007</v>
      </c>
      <c r="D219" s="9">
        <f t="shared" si="62"/>
        <v>9.8282872231706122</v>
      </c>
      <c r="E219" s="9">
        <f t="shared" si="62"/>
        <v>7.306378929646721</v>
      </c>
      <c r="F219" s="9">
        <f t="shared" si="63"/>
        <v>37.27727022394496</v>
      </c>
      <c r="G219" s="10">
        <f t="shared" si="64"/>
        <v>8.6666666666666607</v>
      </c>
      <c r="H219" s="5">
        <f t="shared" si="64"/>
        <v>7.5</v>
      </c>
      <c r="I219">
        <f t="shared" si="65"/>
        <v>24.971763191187296</v>
      </c>
      <c r="J219">
        <f t="shared" si="66"/>
        <v>3.0047208129366232</v>
      </c>
      <c r="K219">
        <f t="shared" si="66"/>
        <v>-24.790332989152088</v>
      </c>
      <c r="L219">
        <f t="shared" si="67"/>
        <v>-2.2168204075379965</v>
      </c>
      <c r="M219">
        <f t="shared" si="68"/>
        <v>-13.884208867523853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0.14229413345237241</v>
      </c>
      <c r="C220" s="9">
        <f t="shared" si="61"/>
        <v>1.0050000000000006</v>
      </c>
      <c r="D220" s="9">
        <f t="shared" si="62"/>
        <v>9.8582235902796018</v>
      </c>
      <c r="E220" s="9">
        <f t="shared" si="62"/>
        <v>7.057781389311824</v>
      </c>
      <c r="F220" s="9">
        <f t="shared" si="63"/>
        <v>37.32371165559104</v>
      </c>
      <c r="G220" s="10">
        <f t="shared" si="64"/>
        <v>8.6666666666666607</v>
      </c>
      <c r="H220" s="5">
        <f t="shared" si="64"/>
        <v>7.5</v>
      </c>
      <c r="I220">
        <f t="shared" si="65"/>
        <v>25.106958997966924</v>
      </c>
      <c r="J220">
        <f t="shared" si="66"/>
        <v>2.9825526088612433</v>
      </c>
      <c r="K220">
        <f t="shared" si="66"/>
        <v>-24.929175077827328</v>
      </c>
      <c r="L220">
        <f t="shared" si="67"/>
        <v>-2.2123783706640086</v>
      </c>
      <c r="M220">
        <f t="shared" si="68"/>
        <v>-13.682199527873845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0.17200904062245215</v>
      </c>
      <c r="C221" s="9">
        <f t="shared" si="61"/>
        <v>1.0100000000000005</v>
      </c>
      <c r="D221" s="9">
        <f t="shared" si="62"/>
        <v>9.8879384974496816</v>
      </c>
      <c r="E221" s="9">
        <f t="shared" si="62"/>
        <v>6.8078055285571573</v>
      </c>
      <c r="F221" s="9">
        <f t="shared" si="63"/>
        <v>37.369438576897643</v>
      </c>
      <c r="G221" s="10">
        <f t="shared" si="64"/>
        <v>8.6666666666666607</v>
      </c>
      <c r="H221" s="5">
        <f t="shared" si="64"/>
        <v>7.5</v>
      </c>
      <c r="I221">
        <f t="shared" si="65"/>
        <v>25.240212917045056</v>
      </c>
      <c r="J221">
        <f t="shared" si="66"/>
        <v>2.9604288251546031</v>
      </c>
      <c r="K221">
        <f t="shared" si="66"/>
        <v>-25.065997073106065</v>
      </c>
      <c r="L221">
        <f t="shared" si="67"/>
        <v>-2.2076225220376071</v>
      </c>
      <c r="M221">
        <f t="shared" si="68"/>
        <v>-13.48202564624135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0.20150294774789579</v>
      </c>
      <c r="C222" s="9">
        <f t="shared" si="61"/>
        <v>1.0150000000000003</v>
      </c>
      <c r="D222" s="9">
        <f t="shared" si="62"/>
        <v>9.9174324045751252</v>
      </c>
      <c r="E222" s="9">
        <f t="shared" si="62"/>
        <v>6.5564714565437843</v>
      </c>
      <c r="F222" s="9">
        <f t="shared" si="63"/>
        <v>37.414459950143936</v>
      </c>
      <c r="G222" s="10">
        <f t="shared" si="64"/>
        <v>8.6666666666666607</v>
      </c>
      <c r="H222" s="5">
        <f t="shared" si="64"/>
        <v>7.5</v>
      </c>
      <c r="I222">
        <f t="shared" si="65"/>
        <v>25.371541342216858</v>
      </c>
      <c r="J222">
        <f t="shared" si="66"/>
        <v>2.9383525999342273</v>
      </c>
      <c r="K222">
        <f t="shared" si="66"/>
        <v>-25.20081732956848</v>
      </c>
      <c r="L222">
        <f t="shared" si="67"/>
        <v>-2.2025609696501678</v>
      </c>
      <c r="M222">
        <f t="shared" si="68"/>
        <v>-13.283708666470602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0.23077634569875549</v>
      </c>
      <c r="C223" s="9">
        <f t="shared" si="61"/>
        <v>1.0200000000000002</v>
      </c>
      <c r="D223" s="9">
        <f t="shared" si="62"/>
        <v>9.9467058025259849</v>
      </c>
      <c r="E223" s="9">
        <f t="shared" si="62"/>
        <v>6.3037990978147755</v>
      </c>
      <c r="F223" s="9">
        <f t="shared" si="63"/>
        <v>37.458784700199367</v>
      </c>
      <c r="G223" s="10">
        <f t="shared" si="64"/>
        <v>8.6666666666666607</v>
      </c>
      <c r="H223" s="5">
        <f t="shared" si="64"/>
        <v>7.5</v>
      </c>
      <c r="I223">
        <f t="shared" si="65"/>
        <v>25.500960946503962</v>
      </c>
      <c r="J223">
        <f t="shared" si="66"/>
        <v>2.9163269902377258</v>
      </c>
      <c r="K223">
        <f t="shared" si="66"/>
        <v>-25.333654416233188</v>
      </c>
      <c r="L223">
        <f t="shared" si="67"/>
        <v>-2.1972017744797485</v>
      </c>
      <c r="M223">
        <f t="shared" si="68"/>
        <v>-13.087268428494411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0.25982975551240806</v>
      </c>
      <c r="C224" s="9">
        <f t="shared" si="61"/>
        <v>1.0250000000000001</v>
      </c>
      <c r="D224" s="9">
        <f t="shared" si="62"/>
        <v>9.9757592123396375</v>
      </c>
      <c r="E224" s="9">
        <f t="shared" si="62"/>
        <v>6.049808190231019</v>
      </c>
      <c r="F224" s="9">
        <f t="shared" si="63"/>
        <v>37.502421711855895</v>
      </c>
      <c r="G224" s="10">
        <f t="shared" si="64"/>
        <v>8.6666666666666607</v>
      </c>
      <c r="H224" s="5">
        <f t="shared" si="64"/>
        <v>7.5</v>
      </c>
      <c r="I224">
        <f t="shared" si="65"/>
        <v>25.628488663200898</v>
      </c>
      <c r="J224">
        <f t="shared" si="66"/>
        <v>2.8943549724929283</v>
      </c>
      <c r="K224">
        <f t="shared" si="66"/>
        <v>-25.464527100518133</v>
      </c>
      <c r="L224">
        <f t="shared" si="67"/>
        <v>-2.1915529452529117</v>
      </c>
      <c r="M224">
        <f t="shared" si="68"/>
        <v>-12.892723205348148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0.28866372759007497</v>
      </c>
      <c r="C225" s="9">
        <f t="shared" si="61"/>
        <v>1.03</v>
      </c>
      <c r="D225" s="9">
        <f t="shared" si="62"/>
        <v>10.004593184417304</v>
      </c>
      <c r="E225" s="9">
        <f t="shared" si="62"/>
        <v>5.7945182830655702</v>
      </c>
      <c r="F225" s="9">
        <f t="shared" si="63"/>
        <v>37.545379827267951</v>
      </c>
      <c r="G225" s="10">
        <f t="shared" si="64"/>
        <v>8.6666666666666607</v>
      </c>
      <c r="H225" s="5">
        <f t="shared" si="64"/>
        <v>7.5</v>
      </c>
      <c r="I225">
        <f t="shared" si="65"/>
        <v>25.754141667455411</v>
      </c>
      <c r="J225">
        <f t="shared" si="66"/>
        <v>2.872439443040399</v>
      </c>
      <c r="K225">
        <f t="shared" si="66"/>
        <v>-25.593454332571614</v>
      </c>
      <c r="L225">
        <f t="shared" si="67"/>
        <v>-2.1856224334806189</v>
      </c>
      <c r="M225">
        <f t="shared" si="68"/>
        <v>-12.700089740530156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0.31727884089880476</v>
      </c>
      <c r="C226" s="9">
        <f t="shared" si="61"/>
        <v>1.0349999999999999</v>
      </c>
      <c r="D226" s="9">
        <f t="shared" si="62"/>
        <v>10.033208297726034</v>
      </c>
      <c r="E226" s="9">
        <f t="shared" si="62"/>
        <v>5.5379487352528276</v>
      </c>
      <c r="F226" s="9">
        <f t="shared" si="63"/>
        <v>37.587667843498629</v>
      </c>
      <c r="G226" s="10">
        <f t="shared" si="64"/>
        <v>8.6666666666666607</v>
      </c>
      <c r="H226" s="5">
        <f t="shared" si="64"/>
        <v>7.5</v>
      </c>
      <c r="I226">
        <f t="shared" si="65"/>
        <v>25.877937358375625</v>
      </c>
      <c r="J226">
        <f t="shared" si="66"/>
        <v>2.8505832187055926</v>
      </c>
      <c r="K226">
        <f t="shared" si="66"/>
        <v>-25.720455229976917</v>
      </c>
      <c r="L226">
        <f t="shared" si="67"/>
        <v>-2.1794181287626464</v>
      </c>
      <c r="M226">
        <f t="shared" si="68"/>
        <v>-12.509383285637337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0.34567570217942212</v>
      </c>
      <c r="C227" s="9">
        <f t="shared" si="61"/>
        <v>1.0399999999999998</v>
      </c>
      <c r="D227" s="9">
        <f t="shared" si="62"/>
        <v>10.061605159006652</v>
      </c>
      <c r="E227" s="9">
        <f t="shared" si="62"/>
        <v>5.2801187137887764</v>
      </c>
      <c r="F227" s="9">
        <f t="shared" si="63"/>
        <v>37.629294510170595</v>
      </c>
      <c r="G227" s="10">
        <f t="shared" si="64"/>
        <v>8.6666666666666607</v>
      </c>
      <c r="H227" s="5">
        <f t="shared" si="64"/>
        <v>7.5</v>
      </c>
      <c r="I227">
        <f t="shared" si="65"/>
        <v>25.999893341656975</v>
      </c>
      <c r="J227">
        <f t="shared" si="66"/>
        <v>2.8287890374179661</v>
      </c>
      <c r="K227">
        <f t="shared" si="66"/>
        <v>-25.845549062833289</v>
      </c>
      <c r="L227">
        <f t="shared" si="67"/>
        <v>-2.172947854354776</v>
      </c>
      <c r="M227">
        <f t="shared" si="68"/>
        <v>-12.320617638207903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0.37385494516088436</v>
      </c>
      <c r="C228" s="9">
        <f t="shared" si="61"/>
        <v>1.0449999999999997</v>
      </c>
      <c r="D228" s="9">
        <f t="shared" si="62"/>
        <v>10.089784401988114</v>
      </c>
      <c r="E228" s="9">
        <f t="shared" si="62"/>
        <v>5.0210471922785329</v>
      </c>
      <c r="F228" s="9">
        <f t="shared" si="63"/>
        <v>37.670268527220124</v>
      </c>
      <c r="G228" s="10">
        <f t="shared" si="64"/>
        <v>8.6666666666666607</v>
      </c>
      <c r="H228" s="5">
        <f t="shared" si="64"/>
        <v>7.5</v>
      </c>
      <c r="I228">
        <f t="shared" si="65"/>
        <v>26.120027412721907</v>
      </c>
      <c r="J228">
        <f t="shared" si="66"/>
        <v>2.8070595588744185</v>
      </c>
      <c r="K228">
        <f t="shared" si="66"/>
        <v>-25.968755239215369</v>
      </c>
      <c r="L228">
        <f t="shared" si="67"/>
        <v>-2.1662193629928925</v>
      </c>
      <c r="M228">
        <f t="shared" si="68"/>
        <v>-12.133805179706151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0.4018172297814786</v>
      </c>
      <c r="C229" s="9">
        <f t="shared" si="61"/>
        <v>1.0499999999999996</v>
      </c>
      <c r="D229" s="9">
        <f t="shared" ref="D229:E244" si="70">D228+$C$7*(J228+J229)/2</f>
        <v>10.117746686608708</v>
      </c>
      <c r="E229" s="9">
        <f t="shared" si="70"/>
        <v>4.7607529496273937</v>
      </c>
      <c r="F229" s="9">
        <f t="shared" si="63"/>
        <v>37.710598542752578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26.238357540365264</v>
      </c>
      <c r="J229">
        <f t="shared" si="66"/>
        <v>2.7853973652444894</v>
      </c>
      <c r="K229">
        <f t="shared" si="66"/>
        <v>-26.09009329101243</v>
      </c>
      <c r="L229">
        <f t="shared" si="67"/>
        <v>-2.1592403329679555</v>
      </c>
      <c r="M229">
        <f t="shared" si="68"/>
        <v>-11.948956913587125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0.42956324141727542</v>
      </c>
      <c r="C230" s="9">
        <f t="shared" si="61"/>
        <v>1.0549999999999995</v>
      </c>
      <c r="D230" s="9">
        <f t="shared" si="70"/>
        <v>10.145492698244505</v>
      </c>
      <c r="E230" s="9">
        <f t="shared" si="70"/>
        <v>4.4992545688715904</v>
      </c>
      <c r="F230" s="9">
        <f t="shared" si="63"/>
        <v>37.750293150997592</v>
      </c>
      <c r="G230" s="10">
        <f t="shared" si="71"/>
        <v>8.6666666666666607</v>
      </c>
      <c r="H230" s="5">
        <f t="shared" si="71"/>
        <v>7.5</v>
      </c>
      <c r="I230">
        <f t="shared" si="65"/>
        <v>26.354901850898337</v>
      </c>
      <c r="J230">
        <f t="shared" si="66"/>
        <v>2.76380496191481</v>
      </c>
      <c r="K230">
        <f t="shared" si="66"/>
        <v>-26.209582860148302</v>
      </c>
      <c r="L230">
        <f t="shared" si="67"/>
        <v>-2.1520183644457251</v>
      </c>
      <c r="M230">
        <f t="shared" si="68"/>
        <v>-11.766082503381941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0.45709369011820122</v>
      </c>
      <c r="C231" s="9">
        <f t="shared" si="61"/>
        <v>1.0599999999999994</v>
      </c>
      <c r="D231" s="9">
        <f t="shared" si="70"/>
        <v>10.173023146945431</v>
      </c>
      <c r="E231" s="9">
        <f t="shared" si="70"/>
        <v>4.2365704361449383</v>
      </c>
      <c r="F231" s="9">
        <f t="shared" si="63"/>
        <v>37.789360890362182</v>
      </c>
      <c r="G231" s="10">
        <f t="shared" si="71"/>
        <v>8.6666666666666607</v>
      </c>
      <c r="H231" s="5">
        <f t="shared" si="71"/>
        <v>7.5</v>
      </c>
      <c r="I231">
        <f t="shared" si="65"/>
        <v>26.469678612784389</v>
      </c>
      <c r="J231">
        <f t="shared" si="66"/>
        <v>2.7422847782703528</v>
      </c>
      <c r="K231">
        <f t="shared" si="66"/>
        <v>-26.327243685182122</v>
      </c>
      <c r="L231">
        <f t="shared" si="67"/>
        <v>-2.144560976025002</v>
      </c>
      <c r="M231">
        <f t="shared" si="68"/>
        <v>-11.585190310747514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0.48440930985210429</v>
      </c>
      <c r="C232" s="9">
        <f t="shared" si="61"/>
        <v>1.0649999999999993</v>
      </c>
      <c r="D232" s="9">
        <f t="shared" si="70"/>
        <v>10.200338766679334</v>
      </c>
      <c r="E232" s="9">
        <f t="shared" si="70"/>
        <v>3.9727187397775796</v>
      </c>
      <c r="F232" s="9">
        <f t="shared" si="63"/>
        <v>37.827810241579975</v>
      </c>
      <c r="G232" s="10">
        <f t="shared" si="71"/>
        <v>8.6666666666666607</v>
      </c>
      <c r="H232" s="5">
        <f t="shared" si="71"/>
        <v>7.5</v>
      </c>
      <c r="I232">
        <f t="shared" si="65"/>
        <v>26.582706221758528</v>
      </c>
      <c r="J232">
        <f t="shared" si="66"/>
        <v>2.7208391685101025</v>
      </c>
      <c r="K232">
        <f t="shared" si="66"/>
        <v>-26.443095588289598</v>
      </c>
      <c r="L232">
        <f t="shared" si="67"/>
        <v>-2.1368756015280614</v>
      </c>
      <c r="M232">
        <f t="shared" si="68"/>
        <v>-11.406287433427337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0.51151085775712879</v>
      </c>
      <c r="C233" s="9">
        <f t="shared" si="61"/>
        <v>1.0699999999999992</v>
      </c>
      <c r="D233" s="9">
        <f t="shared" si="70"/>
        <v>10.227440314584358</v>
      </c>
      <c r="E233" s="9">
        <f t="shared" si="70"/>
        <v>3.7077174695230122</v>
      </c>
      <c r="F233" s="9">
        <f t="shared" si="63"/>
        <v>37.865649625954639</v>
      </c>
      <c r="G233" s="10">
        <f t="shared" si="71"/>
        <v>8.6666666666666607</v>
      </c>
      <c r="H233" s="5">
        <f t="shared" si="71"/>
        <v>7.5</v>
      </c>
      <c r="I233">
        <f t="shared" si="65"/>
        <v>26.694003186424656</v>
      </c>
      <c r="J233">
        <f t="shared" si="66"/>
        <v>2.6994704124948221</v>
      </c>
      <c r="K233">
        <f t="shared" si="66"/>
        <v>-26.557158462623871</v>
      </c>
      <c r="L233">
        <f t="shared" si="67"/>
        <v>-2.128969587016909</v>
      </c>
      <c r="M233">
        <f t="shared" si="68"/>
        <v>-11.229379743072695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0.5383991134027255</v>
      </c>
      <c r="C234" s="9">
        <f t="shared" si="61"/>
        <v>1.0749999999999991</v>
      </c>
      <c r="D234" s="9">
        <f t="shared" si="70"/>
        <v>10.254328570229955</v>
      </c>
      <c r="E234" s="9">
        <f t="shared" si="70"/>
        <v>3.4415844159096198</v>
      </c>
      <c r="F234" s="9">
        <f t="shared" si="63"/>
        <v>37.902887403695566</v>
      </c>
      <c r="G234" s="10">
        <f t="shared" si="71"/>
        <v>8.6666666666666607</v>
      </c>
      <c r="H234" s="5">
        <f t="shared" si="71"/>
        <v>7.5</v>
      </c>
      <c r="I234">
        <f t="shared" si="65"/>
        <v>26.803588114322146</v>
      </c>
      <c r="J234">
        <f t="shared" si="66"/>
        <v>2.6781807166246532</v>
      </c>
      <c r="K234">
        <f t="shared" si="66"/>
        <v>-26.669452260054598</v>
      </c>
      <c r="L234">
        <f t="shared" si="67"/>
        <v>-2.1208501880289004</v>
      </c>
      <c r="M234">
        <f t="shared" si="68"/>
        <v>-11.054471922876694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0.56507487805957091</v>
      </c>
      <c r="C235" s="9">
        <f t="shared" si="61"/>
        <v>1.079999999999999</v>
      </c>
      <c r="D235" s="9">
        <f t="shared" si="70"/>
        <v>10.2810043348868</v>
      </c>
      <c r="E235" s="9">
        <f t="shared" si="70"/>
        <v>3.1743371697129299</v>
      </c>
      <c r="F235" s="9">
        <f t="shared" si="63"/>
        <v>37.939531872344098</v>
      </c>
      <c r="G235" s="10">
        <f t="shared" si="71"/>
        <v>8.6666666666666607</v>
      </c>
      <c r="H235" s="5">
        <f t="shared" si="71"/>
        <v>7.5</v>
      </c>
      <c r="I235">
        <f t="shared" si="65"/>
        <v>26.91147969845489</v>
      </c>
      <c r="J235">
        <f t="shared" si="66"/>
        <v>2.6569722147443642</v>
      </c>
      <c r="K235">
        <f t="shared" si="66"/>
        <v>-26.779996979283364</v>
      </c>
      <c r="L235">
        <f t="shared" si="67"/>
        <v>-2.1125245670252677</v>
      </c>
      <c r="M235">
        <f t="shared" si="68"/>
        <v>-10.881567504976083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0.59153897397866295</v>
      </c>
      <c r="C236" s="9">
        <f t="shared" si="61"/>
        <v>1.0849999999999989</v>
      </c>
      <c r="D236" s="9">
        <f t="shared" si="70"/>
        <v>10.307468430805892</v>
      </c>
      <c r="E236" s="9">
        <f t="shared" si="70"/>
        <v>2.9059931215448476</v>
      </c>
      <c r="F236" s="9">
        <f t="shared" si="63"/>
        <v>37.975591265287932</v>
      </c>
      <c r="G236" s="10">
        <f t="shared" si="71"/>
        <v>8.6666666666666607</v>
      </c>
      <c r="H236" s="5">
        <f t="shared" si="71"/>
        <v>7.5</v>
      </c>
      <c r="I236">
        <f t="shared" si="65"/>
        <v>27.017696704275188</v>
      </c>
      <c r="J236">
        <f t="shared" si="66"/>
        <v>2.6358469690741115</v>
      </c>
      <c r="K236">
        <f t="shared" si="66"/>
        <v>-26.888812654333126</v>
      </c>
      <c r="L236">
        <f t="shared" si="67"/>
        <v>-2.1039997910460411</v>
      </c>
      <c r="M236">
        <f t="shared" si="68"/>
        <v>-10.710668907578615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0.61779224367985108</v>
      </c>
      <c r="C237" s="9">
        <f t="shared" si="61"/>
        <v>1.0899999999999987</v>
      </c>
      <c r="D237" s="9">
        <f t="shared" si="70"/>
        <v>10.33372170050708</v>
      </c>
      <c r="E237" s="9">
        <f t="shared" si="70"/>
        <v>2.6365694615561375</v>
      </c>
      <c r="F237" s="9">
        <f t="shared" si="63"/>
        <v>38.011073750362094</v>
      </c>
      <c r="G237" s="10">
        <f t="shared" si="71"/>
        <v>8.6666666666666607</v>
      </c>
      <c r="H237" s="5">
        <f t="shared" si="71"/>
        <v>7.5</v>
      </c>
      <c r="I237">
        <f t="shared" si="65"/>
        <v>27.122257957114954</v>
      </c>
      <c r="J237">
        <f t="shared" si="66"/>
        <v>2.614806971163651</v>
      </c>
      <c r="K237">
        <f t="shared" si="66"/>
        <v>-26.995919343408911</v>
      </c>
      <c r="L237">
        <f t="shared" si="67"/>
        <v>-2.0952828295648569</v>
      </c>
      <c r="M237">
        <f t="shared" si="68"/>
        <v>-10.541777471776388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0.64383554925001008</v>
      </c>
      <c r="C238" s="9">
        <f t="shared" si="61"/>
        <v>1.0949999999999986</v>
      </c>
      <c r="D238" s="9">
        <f t="shared" si="70"/>
        <v>10.359765006077239</v>
      </c>
      <c r="E238" s="9">
        <f t="shared" si="70"/>
        <v>2.3660831792484593</v>
      </c>
      <c r="F238" s="9">
        <f t="shared" si="63"/>
        <v>38.045987428534204</v>
      </c>
      <c r="G238" s="10">
        <f t="shared" si="71"/>
        <v>8.6666666666666607</v>
      </c>
      <c r="H238" s="5">
        <f t="shared" si="71"/>
        <v>7.5</v>
      </c>
      <c r="I238">
        <f t="shared" si="65"/>
        <v>27.225182330056562</v>
      </c>
      <c r="J238">
        <f t="shared" si="66"/>
        <v>2.5938541428680026</v>
      </c>
      <c r="K238">
        <f t="shared" si="66"/>
        <v>-27.101337118126676</v>
      </c>
      <c r="L238">
        <f t="shared" si="67"/>
        <v>-2.0863805525371455</v>
      </c>
      <c r="M238">
        <f t="shared" si="68"/>
        <v>-10.37489349800807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0.66966977165106378</v>
      </c>
      <c r="C239" s="9">
        <f t="shared" si="61"/>
        <v>1.0999999999999985</v>
      </c>
      <c r="D239" s="9">
        <f t="shared" si="70"/>
        <v>10.385599228478293</v>
      </c>
      <c r="E239" s="9">
        <f t="shared" si="70"/>
        <v>2.0945510633922924</v>
      </c>
      <c r="F239" s="9">
        <f t="shared" si="63"/>
        <v>38.080340332672215</v>
      </c>
      <c r="G239" s="10">
        <f t="shared" si="71"/>
        <v>8.6666666666666607</v>
      </c>
      <c r="H239" s="5">
        <f t="shared" si="71"/>
        <v>7.5</v>
      </c>
      <c r="I239">
        <f t="shared" si="65"/>
        <v>27.326488732235656</v>
      </c>
      <c r="J239">
        <f t="shared" si="66"/>
        <v>2.5729903373426311</v>
      </c>
      <c r="K239">
        <f t="shared" si="66"/>
        <v>-27.205086053106758</v>
      </c>
      <c r="L239">
        <f t="shared" si="67"/>
        <v>-2.0772997286352037</v>
      </c>
      <c r="M239">
        <f t="shared" si="68"/>
        <v>-10.210016282135577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0.69529581003805774</v>
      </c>
      <c r="C240" s="9">
        <f t="shared" si="61"/>
        <v>1.1049999999999984</v>
      </c>
      <c r="D240" s="9">
        <f t="shared" si="70"/>
        <v>10.411225266865287</v>
      </c>
      <c r="E240" s="9">
        <f t="shared" si="70"/>
        <v>1.8219897020471181</v>
      </c>
      <c r="F240" s="9">
        <f t="shared" si="63"/>
        <v>38.114140426392353</v>
      </c>
      <c r="G240" s="10">
        <f t="shared" si="71"/>
        <v>8.6666666666666607</v>
      </c>
      <c r="H240" s="5">
        <f t="shared" si="71"/>
        <v>7.5</v>
      </c>
      <c r="I240">
        <f t="shared" si="65"/>
        <v>27.426196097568074</v>
      </c>
      <c r="J240">
        <f t="shared" si="66"/>
        <v>2.5522173400562789</v>
      </c>
      <c r="K240">
        <f t="shared" si="66"/>
        <v>-27.307186215928112</v>
      </c>
      <c r="L240">
        <f t="shared" si="67"/>
        <v>-2.0680470236636861</v>
      </c>
      <c r="M240">
        <f t="shared" si="68"/>
        <v>-10.047144151103176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0.72071458108743691</v>
      </c>
      <c r="C241" s="9">
        <f t="shared" si="61"/>
        <v>1.1099999999999983</v>
      </c>
      <c r="D241" s="9">
        <f t="shared" si="70"/>
        <v>10.436644037914666</v>
      </c>
      <c r="E241" s="9">
        <f t="shared" si="70"/>
        <v>1.5484154826802818</v>
      </c>
      <c r="F241" s="9">
        <f t="shared" si="63"/>
        <v>38.147395602985462</v>
      </c>
      <c r="G241" s="10">
        <f t="shared" si="71"/>
        <v>8.6666666666666607</v>
      </c>
      <c r="H241" s="5">
        <f t="shared" si="71"/>
        <v>7.5</v>
      </c>
      <c r="I241">
        <f t="shared" si="65"/>
        <v>27.524323373893115</v>
      </c>
      <c r="J241">
        <f t="shared" si="66"/>
        <v>2.5315368698196421</v>
      </c>
      <c r="K241">
        <f t="shared" si="66"/>
        <v>-27.407657657439145</v>
      </c>
      <c r="L241">
        <f t="shared" si="67"/>
        <v>-2.0586289991490845</v>
      </c>
      <c r="M241">
        <f t="shared" si="68"/>
        <v>-9.8862744981492341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0.7459270183356761</v>
      </c>
      <c r="C242" s="9">
        <f t="shared" si="61"/>
        <v>1.1149999999999982</v>
      </c>
      <c r="D242" s="9">
        <f t="shared" si="70"/>
        <v>10.461856475162906</v>
      </c>
      <c r="E242" s="9">
        <f t="shared" si="70"/>
        <v>1.2738445923809829</v>
      </c>
      <c r="F242" s="9">
        <f t="shared" si="63"/>
        <v>38.180113684419517</v>
      </c>
      <c r="G242" s="10">
        <f t="shared" si="71"/>
        <v>8.6666666666666607</v>
      </c>
      <c r="H242" s="5">
        <f t="shared" si="71"/>
        <v>7.5</v>
      </c>
      <c r="I242">
        <f t="shared" si="65"/>
        <v>27.620889512525157</v>
      </c>
      <c r="J242">
        <f t="shared" si="66"/>
        <v>2.5109505798281511</v>
      </c>
      <c r="K242">
        <f t="shared" si="66"/>
        <v>-27.506520402420637</v>
      </c>
      <c r="L242">
        <f t="shared" si="67"/>
        <v>-2.0490521110968132</v>
      </c>
      <c r="M242">
        <f t="shared" si="68"/>
        <v>-9.7274038175434754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0.77093407152840321</v>
      </c>
      <c r="C243" s="9">
        <f t="shared" si="61"/>
        <v>1.1199999999999981</v>
      </c>
      <c r="D243" s="9">
        <f t="shared" si="70"/>
        <v>10.486863528355633</v>
      </c>
      <c r="E243" s="9">
        <f t="shared" si="70"/>
        <v>0.99829301816589933</v>
      </c>
      <c r="F243" s="9">
        <f t="shared" si="63"/>
        <v>38.212302420416385</v>
      </c>
      <c r="G243" s="10">
        <f t="shared" si="71"/>
        <v>8.6666666666666607</v>
      </c>
      <c r="H243" s="5">
        <f t="shared" si="71"/>
        <v>7.5</v>
      </c>
      <c r="I243">
        <f t="shared" si="65"/>
        <v>27.715913458205709</v>
      </c>
      <c r="J243">
        <f t="shared" si="66"/>
        <v>2.4904600587171828</v>
      </c>
      <c r="K243">
        <f t="shared" si="66"/>
        <v>-27.603794440596072</v>
      </c>
      <c r="L243">
        <f t="shared" si="67"/>
        <v>-2.039322708909578</v>
      </c>
      <c r="M243">
        <f t="shared" si="68"/>
        <v>-9.5705277388244276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0.79573670598012924</v>
      </c>
      <c r="C244" s="9">
        <f t="shared" si="61"/>
        <v>1.124999999999998</v>
      </c>
      <c r="D244" s="9">
        <f t="shared" si="70"/>
        <v>10.511666162807359</v>
      </c>
      <c r="E244" s="9">
        <f t="shared" si="70"/>
        <v>0.72177654737299735</v>
      </c>
      <c r="F244" s="9">
        <f t="shared" si="63"/>
        <v>38.243969487600673</v>
      </c>
      <c r="G244" s="10">
        <f t="shared" si="71"/>
        <v>8.6666666666666607</v>
      </c>
      <c r="H244" s="5">
        <f t="shared" si="71"/>
        <v>7.5</v>
      </c>
      <c r="I244">
        <f t="shared" si="65"/>
        <v>27.80941413944786</v>
      </c>
      <c r="J244">
        <f t="shared" si="66"/>
        <v>2.4700668316280869</v>
      </c>
      <c r="K244">
        <f t="shared" si="66"/>
        <v>-27.699499717984317</v>
      </c>
      <c r="L244">
        <f t="shared" si="67"/>
        <v>-2.0294470344607665</v>
      </c>
      <c r="M244">
        <f t="shared" si="68"/>
        <v>-9.4156410605143321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0.82033590194468786</v>
      </c>
      <c r="C245" s="9">
        <f t="shared" si="61"/>
        <v>1.1299999999999979</v>
      </c>
      <c r="D245" s="9">
        <f t="shared" ref="D245:E260" si="72">D244+$C$7*(J244+J245)/2</f>
        <v>10.536265358771917</v>
      </c>
      <c r="E245" s="9">
        <f t="shared" si="72"/>
        <v>0.44431076814012843</v>
      </c>
      <c r="F245" s="9">
        <f t="shared" si="63"/>
        <v>38.275122488718786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27.901410459265083</v>
      </c>
      <c r="J245">
        <f t="shared" si="66"/>
        <v>2.4497723612834794</v>
      </c>
      <c r="K245">
        <f t="shared" si="66"/>
        <v>-27.793656128589461</v>
      </c>
      <c r="L245">
        <f t="shared" si="67"/>
        <v>-2.0194312213166876</v>
      </c>
      <c r="M245">
        <f t="shared" si="68"/>
        <v>-9.2627377832904756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0.84473265399645747</v>
      </c>
      <c r="C246" s="9">
        <f t="shared" si="61"/>
        <v>1.1349999999999978</v>
      </c>
      <c r="D246" s="9">
        <f t="shared" si="72"/>
        <v>10.560662110823687</v>
      </c>
      <c r="E246" s="9">
        <f t="shared" si="72"/>
        <v>0.16591106996506927</v>
      </c>
      <c r="F246" s="9">
        <f t="shared" si="63"/>
        <v>38.305768951926019</v>
      </c>
      <c r="G246" s="10">
        <f t="shared" si="73"/>
        <v>8.6666666666666607</v>
      </c>
      <c r="H246" s="5">
        <f t="shared" si="73"/>
        <v>7.5</v>
      </c>
      <c r="I246">
        <f t="shared" si="65"/>
        <v>27.991921286276302</v>
      </c>
      <c r="J246">
        <f t="shared" si="66"/>
        <v>2.4295780490703125</v>
      </c>
      <c r="K246">
        <f t="shared" si="66"/>
        <v>-27.886283506422366</v>
      </c>
      <c r="L246">
        <f t="shared" si="67"/>
        <v>-2.0092812941015414</v>
      </c>
      <c r="M246">
        <f t="shared" si="68"/>
        <v>-9.1118111425943162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0.8689279704224564</v>
      </c>
      <c r="C247" s="9">
        <f t="shared" si="61"/>
        <v>1.1399999999999977</v>
      </c>
      <c r="D247" s="9">
        <f t="shared" si="72"/>
        <v>10.584857427249686</v>
      </c>
      <c r="E247" s="9">
        <f t="shared" si="72"/>
        <v>-0.11340735565628413</v>
      </c>
      <c r="F247" s="9">
        <f t="shared" si="63"/>
        <v>38.335916330139682</v>
      </c>
      <c r="G247" s="10">
        <f t="shared" si="73"/>
        <v>8.6666666666666607</v>
      </c>
      <c r="H247" s="5">
        <f t="shared" si="73"/>
        <v>7.5</v>
      </c>
      <c r="I247">
        <f t="shared" si="65"/>
        <v>28.080965446179128</v>
      </c>
      <c r="J247">
        <f t="shared" si="66"/>
        <v>2.4094852361292971</v>
      </c>
      <c r="K247">
        <f t="shared" si="66"/>
        <v>-27.977401617848308</v>
      </c>
      <c r="L247">
        <f t="shared" si="67"/>
        <v>-1.9990031679991305</v>
      </c>
      <c r="M247">
        <f t="shared" si="68"/>
        <v>-8.962853640661347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0.89292287262535019</v>
      </c>
      <c r="C248" s="9">
        <f t="shared" si="61"/>
        <v>1.1449999999999976</v>
      </c>
      <c r="D248" s="9">
        <f t="shared" si="72"/>
        <v>10.60885232945258</v>
      </c>
      <c r="E248" s="9">
        <f t="shared" si="72"/>
        <v>-0.39362951451680028</v>
      </c>
      <c r="F248" s="9">
        <f t="shared" si="63"/>
        <v>38.365572000456403</v>
      </c>
      <c r="G248" s="10">
        <f t="shared" si="73"/>
        <v>8.6666666666666607</v>
      </c>
      <c r="H248" s="5">
        <f t="shared" si="73"/>
        <v>7.5</v>
      </c>
      <c r="I248">
        <f t="shared" si="65"/>
        <v>28.168561713583127</v>
      </c>
      <c r="J248">
        <f t="shared" si="66"/>
        <v>2.3894952044493056</v>
      </c>
      <c r="K248">
        <f t="shared" si="66"/>
        <v>-28.067030154254923</v>
      </c>
      <c r="L248">
        <f t="shared" si="67"/>
        <v>-1.9886026483853854</v>
      </c>
      <c r="M248">
        <f t="shared" si="68"/>
        <v>-8.8158570779567604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0.91671839453742443</v>
      </c>
      <c r="C249" s="9">
        <f t="shared" si="61"/>
        <v>1.1499999999999975</v>
      </c>
      <c r="D249" s="9">
        <f t="shared" si="72"/>
        <v>10.632647851364654</v>
      </c>
      <c r="E249" s="9">
        <f t="shared" si="72"/>
        <v>-0.67474060891324739</v>
      </c>
      <c r="F249" s="9">
        <f t="shared" si="63"/>
        <v>38.394743263631462</v>
      </c>
      <c r="G249" s="10">
        <f t="shared" si="73"/>
        <v>8.6666666666666607</v>
      </c>
      <c r="H249" s="5">
        <f t="shared" si="73"/>
        <v>7.5</v>
      </c>
      <c r="I249">
        <f t="shared" si="65"/>
        <v>28.254728804195015</v>
      </c>
      <c r="J249">
        <f t="shared" si="66"/>
        <v>2.3696091779654518</v>
      </c>
      <c r="K249">
        <f t="shared" si="66"/>
        <v>-28.155188725034492</v>
      </c>
      <c r="L249">
        <f t="shared" si="67"/>
        <v>-1.9780854305858955</v>
      </c>
      <c r="M249">
        <f t="shared" si="68"/>
        <v>-8.6708125840036736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0.94031558204554955</v>
      </c>
      <c r="C250" s="9">
        <f t="shared" si="61"/>
        <v>1.1549999999999974</v>
      </c>
      <c r="D250" s="9">
        <f t="shared" si="72"/>
        <v>10.656245038872779</v>
      </c>
      <c r="E250" s="9">
        <f t="shared" si="72"/>
        <v>-0.95672603679279256</v>
      </c>
      <c r="F250" s="9">
        <f t="shared" si="63"/>
        <v>38.42343734361819</v>
      </c>
      <c r="G250" s="10">
        <f t="shared" si="73"/>
        <v>8.6666666666666607</v>
      </c>
      <c r="H250" s="5">
        <f t="shared" si="73"/>
        <v>7.5</v>
      </c>
      <c r="I250">
        <f t="shared" si="65"/>
        <v>28.339485367347613</v>
      </c>
      <c r="J250">
        <f t="shared" si="66"/>
        <v>2.3498283236595929</v>
      </c>
      <c r="K250">
        <f t="shared" si="66"/>
        <v>-28.241896850874529</v>
      </c>
      <c r="L250">
        <f t="shared" si="67"/>
        <v>-1.9674570997527445</v>
      </c>
      <c r="M250">
        <f t="shared" si="68"/>
        <v>-8.5277106475923397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0.96371549242715737</v>
      </c>
      <c r="C251" s="9">
        <f t="shared" si="61"/>
        <v>1.1599999999999973</v>
      </c>
      <c r="D251" s="9">
        <f t="shared" si="72"/>
        <v>10.679644949254387</v>
      </c>
      <c r="E251" s="9">
        <f t="shared" si="72"/>
        <v>-1.2395713908339174</v>
      </c>
      <c r="F251" s="9">
        <f t="shared" si="63"/>
        <v>38.451661387165665</v>
      </c>
      <c r="G251" s="10">
        <f t="shared" si="73"/>
        <v>8.6666666666666607</v>
      </c>
      <c r="H251" s="5">
        <f t="shared" si="73"/>
        <v>7.5</v>
      </c>
      <c r="I251">
        <f t="shared" si="65"/>
        <v>28.422849978864519</v>
      </c>
      <c r="J251">
        <f t="shared" si="66"/>
        <v>2.3301537526620657</v>
      </c>
      <c r="K251">
        <f t="shared" si="66"/>
        <v>-28.327173957350453</v>
      </c>
      <c r="L251">
        <f t="shared" si="67"/>
        <v>-1.956723130855057</v>
      </c>
      <c r="M251">
        <f t="shared" si="68"/>
        <v>-8.3865411463604786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0.98691919379723458</v>
      </c>
      <c r="C252" s="9">
        <f t="shared" si="61"/>
        <v>1.1649999999999971</v>
      </c>
      <c r="D252" s="9">
        <f t="shared" si="72"/>
        <v>10.702848650624464</v>
      </c>
      <c r="E252" s="9">
        <f t="shared" si="72"/>
        <v>-1.52326245746474</v>
      </c>
      <c r="F252" s="9">
        <f t="shared" si="63"/>
        <v>38.479422463472581</v>
      </c>
      <c r="G252" s="10">
        <f t="shared" si="73"/>
        <v>8.6666666666666607</v>
      </c>
      <c r="H252" s="5">
        <f t="shared" si="73"/>
        <v>7.5</v>
      </c>
      <c r="I252">
        <f t="shared" si="65"/>
        <v>28.504841134252317</v>
      </c>
      <c r="J252">
        <f t="shared" si="66"/>
        <v>2.3105865213535153</v>
      </c>
      <c r="K252">
        <f t="shared" si="66"/>
        <v>-28.411039368814059</v>
      </c>
      <c r="L252">
        <f t="shared" si="67"/>
        <v>-1.9458888887777841</v>
      </c>
      <c r="M252">
        <f t="shared" si="68"/>
        <v>-8.2472933757363442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1.0099277645663314</v>
      </c>
      <c r="C253" s="9">
        <f t="shared" si="61"/>
        <v>1.169999999999997</v>
      </c>
      <c r="D253" s="9">
        <f t="shared" si="72"/>
        <v>10.725857221393561</v>
      </c>
      <c r="E253" s="9">
        <f t="shared" si="72"/>
        <v>-1.8077852158216674</v>
      </c>
      <c r="F253" s="9">
        <f t="shared" si="63"/>
        <v>38.506727563895417</v>
      </c>
      <c r="G253" s="10">
        <f t="shared" si="73"/>
        <v>8.6666666666666607</v>
      </c>
      <c r="H253" s="5">
        <f t="shared" si="73"/>
        <v>7.5</v>
      </c>
      <c r="I253">
        <f t="shared" si="65"/>
        <v>28.585477242212296</v>
      </c>
      <c r="J253">
        <f t="shared" si="66"/>
        <v>2.2911276324657375</v>
      </c>
      <c r="K253">
        <f t="shared" si="66"/>
        <v>-28.493512302571421</v>
      </c>
      <c r="L253">
        <f t="shared" si="67"/>
        <v>-1.934959628523371</v>
      </c>
      <c r="M253">
        <f t="shared" si="68"/>
        <v>-8.1099560772377899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1.0327422929095622</v>
      </c>
      <c r="C254" s="9">
        <f t="shared" si="61"/>
        <v>1.1749999999999969</v>
      </c>
      <c r="D254" s="9">
        <f t="shared" si="72"/>
        <v>10.748671749736792</v>
      </c>
      <c r="E254" s="9">
        <f t="shared" si="72"/>
        <v>-2.0931258366512435</v>
      </c>
      <c r="F254" s="9">
        <f t="shared" si="63"/>
        <v>38.533583601709232</v>
      </c>
      <c r="G254" s="10">
        <f t="shared" si="73"/>
        <v>8.6666666666666607</v>
      </c>
      <c r="H254" s="5">
        <f t="shared" si="73"/>
        <v>7.5</v>
      </c>
      <c r="I254">
        <f t="shared" si="65"/>
        <v>28.664776618463648</v>
      </c>
      <c r="J254">
        <f t="shared" si="66"/>
        <v>2.2717780361805038</v>
      </c>
      <c r="K254">
        <f t="shared" si="66"/>
        <v>-28.574611863343797</v>
      </c>
      <c r="L254">
        <f t="shared" si="67"/>
        <v>-1.9239404955110804</v>
      </c>
      <c r="M254">
        <f t="shared" si="68"/>
        <v>-7.9745174661216929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1.0553638762465916</v>
      </c>
      <c r="C255" s="9">
        <f t="shared" si="61"/>
        <v>1.1799999999999968</v>
      </c>
      <c r="D255" s="9">
        <f t="shared" si="72"/>
        <v>10.771293333073821</v>
      </c>
      <c r="E255" s="9">
        <f t="shared" si="72"/>
        <v>-2.3792706811579878</v>
      </c>
      <c r="F255" s="9">
        <f t="shared" si="63"/>
        <v>38.559997411918921</v>
      </c>
      <c r="G255" s="10">
        <f t="shared" si="73"/>
        <v>8.6666666666666607</v>
      </c>
      <c r="H255" s="5">
        <f t="shared" si="73"/>
        <v>7.5</v>
      </c>
      <c r="I255">
        <f t="shared" si="65"/>
        <v>28.742757479870129</v>
      </c>
      <c r="J255">
        <f t="shared" si="66"/>
        <v>2.2525386312253928</v>
      </c>
      <c r="K255">
        <f t="shared" si="66"/>
        <v>-28.654357038005013</v>
      </c>
      <c r="L255">
        <f t="shared" si="67"/>
        <v>-1.9128365259688682</v>
      </c>
      <c r="M255">
        <f t="shared" si="68"/>
        <v>-7.8409652583797964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1.0777936207325478</v>
      </c>
      <c r="C256" s="9">
        <f t="shared" si="61"/>
        <v>1.1849999999999967</v>
      </c>
      <c r="D256" s="9">
        <f t="shared" si="72"/>
        <v>10.793723077559777</v>
      </c>
      <c r="E256" s="9">
        <f t="shared" si="72"/>
        <v>-2.6662062998009568</v>
      </c>
      <c r="F256" s="9">
        <f t="shared" si="63"/>
        <v>38.585975751119385</v>
      </c>
      <c r="G256" s="10">
        <f t="shared" si="73"/>
        <v>8.6666666666666607</v>
      </c>
      <c r="H256" s="5">
        <f t="shared" si="73"/>
        <v>7.5</v>
      </c>
      <c r="I256">
        <f t="shared" si="65"/>
        <v>28.819437938862215</v>
      </c>
      <c r="J256">
        <f t="shared" si="66"/>
        <v>2.2334102659657042</v>
      </c>
      <c r="K256">
        <f t="shared" si="66"/>
        <v>-28.732766690588811</v>
      </c>
      <c r="L256">
        <f t="shared" si="67"/>
        <v>-1.9016526474128326</v>
      </c>
      <c r="M256">
        <f t="shared" si="68"/>
        <v>-7.7092866970781166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1.1000326407598351</v>
      </c>
      <c r="C257" s="9">
        <f t="shared" si="61"/>
        <v>1.1899999999999966</v>
      </c>
      <c r="D257" s="9">
        <f t="shared" si="72"/>
        <v>10.815962097587065</v>
      </c>
      <c r="E257" s="9">
        <f t="shared" si="72"/>
        <v>-2.9539194310416987</v>
      </c>
      <c r="F257" s="9">
        <f t="shared" si="63"/>
        <v>38.61152529740265</v>
      </c>
      <c r="G257" s="10">
        <f t="shared" si="73"/>
        <v>8.6666666666666607</v>
      </c>
      <c r="H257" s="5">
        <f t="shared" si="73"/>
        <v>7.5</v>
      </c>
      <c r="I257">
        <f t="shared" si="65"/>
        <v>28.89483599814692</v>
      </c>
      <c r="J257">
        <f t="shared" si="66"/>
        <v>2.2143937394915758</v>
      </c>
      <c r="K257">
        <f t="shared" si="66"/>
        <v>-28.809859557559591</v>
      </c>
      <c r="L257">
        <f t="shared" si="67"/>
        <v>-1.8903936792093992</v>
      </c>
      <c r="M257">
        <f t="shared" si="68"/>
        <v>-7.5794685780381563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1.1220820584707898</v>
      </c>
      <c r="C258" s="9">
        <f t="shared" si="61"/>
        <v>1.1949999999999965</v>
      </c>
      <c r="D258" s="9">
        <f t="shared" si="72"/>
        <v>10.838011515298019</v>
      </c>
      <c r="E258" s="9">
        <f t="shared" si="72"/>
        <v>-3.2423970000461964</v>
      </c>
      <c r="F258" s="9">
        <f t="shared" si="63"/>
        <v>38.636652650310303</v>
      </c>
      <c r="G258" s="10">
        <f t="shared" si="73"/>
        <v>8.6666666666666607</v>
      </c>
      <c r="H258" s="5">
        <f t="shared" si="73"/>
        <v>7.5</v>
      </c>
      <c r="I258">
        <f t="shared" si="65"/>
        <v>28.968969545697373</v>
      </c>
      <c r="J258">
        <f t="shared" si="66"/>
        <v>2.1954898026994818</v>
      </c>
      <c r="K258">
        <f t="shared" si="66"/>
        <v>-28.885654243339971</v>
      </c>
      <c r="L258">
        <f t="shared" si="67"/>
        <v>-1.8790643332155299</v>
      </c>
      <c r="M258">
        <f t="shared" si="68"/>
        <v>-7.4514972748595696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1.1439430032811231</v>
      </c>
      <c r="C259" s="9">
        <f t="shared" si="61"/>
        <v>1.1999999999999964</v>
      </c>
      <c r="D259" s="9">
        <f t="shared" si="72"/>
        <v>10.859872460108352</v>
      </c>
      <c r="E259" s="9">
        <f t="shared" si="72"/>
        <v>-3.5316261173433392</v>
      </c>
      <c r="F259" s="9">
        <f t="shared" si="63"/>
        <v>38.661364330829372</v>
      </c>
      <c r="G259" s="10">
        <f t="shared" si="73"/>
        <v>8.6666666666666607</v>
      </c>
      <c r="H259" s="5">
        <f t="shared" si="73"/>
        <v>7.5</v>
      </c>
      <c r="I259">
        <f t="shared" si="65"/>
        <v>29.041856350014445</v>
      </c>
      <c r="J259">
        <f t="shared" si="66"/>
        <v>2.1766991593673266</v>
      </c>
      <c r="K259">
        <f t="shared" si="66"/>
        <v>-28.960169216088566</v>
      </c>
      <c r="L259">
        <f t="shared" si="67"/>
        <v>-1.8676692144923743</v>
      </c>
      <c r="M259">
        <f t="shared" si="68"/>
        <v>-7.325358763284747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1.1656166114140714</v>
      </c>
      <c r="C260" s="9">
        <f t="shared" si="61"/>
        <v>1.2049999999999963</v>
      </c>
      <c r="D260" s="9">
        <f t="shared" si="72"/>
        <v>10.881546068241301</v>
      </c>
      <c r="E260" s="9">
        <f t="shared" si="72"/>
        <v>-3.8215940774423891</v>
      </c>
      <c r="F260" s="9">
        <f t="shared" si="63"/>
        <v>38.685666781430093</v>
      </c>
      <c r="G260" s="10">
        <f t="shared" si="73"/>
        <v>8.6666666666666607</v>
      </c>
      <c r="H260" s="5">
        <f t="shared" si="73"/>
        <v>7.5</v>
      </c>
      <c r="I260">
        <f t="shared" si="65"/>
        <v>29.113514055652701</v>
      </c>
      <c r="J260">
        <f t="shared" si="66"/>
        <v>2.1580224672224029</v>
      </c>
      <c r="K260">
        <f t="shared" si="66"/>
        <v>-29.033422803721415</v>
      </c>
      <c r="L260">
        <f t="shared" si="67"/>
        <v>-1.8562128220879239</v>
      </c>
      <c r="M260">
        <f t="shared" si="68"/>
        <v>-7.201038644906955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1.1871040254451906</v>
      </c>
      <c r="C261" s="9">
        <f t="shared" si="61"/>
        <v>1.2099999999999962</v>
      </c>
      <c r="D261" s="9">
        <f t="shared" ref="D261:E276" si="74">D260+$C$7*(J260+J261)/2</f>
        <v>10.90303348227242</v>
      </c>
      <c r="E261" s="9">
        <f t="shared" si="74"/>
        <v>-4.1122883574118489</v>
      </c>
      <c r="F261" s="9">
        <f t="shared" si="63"/>
        <v>38.709566366143825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29.18396017900309</v>
      </c>
      <c r="J261">
        <f t="shared" si="66"/>
        <v>2.1394603390015234</v>
      </c>
      <c r="K261">
        <f t="shared" si="66"/>
        <v>-29.105433190170483</v>
      </c>
      <c r="L261">
        <f t="shared" si="67"/>
        <v>-1.844699549884361</v>
      </c>
      <c r="M261">
        <f t="shared" si="68"/>
        <v>-7.0785221702244385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1.208406393857711</v>
      </c>
      <c r="C262" s="9">
        <f t="shared" si="61"/>
        <v>1.2149999999999961</v>
      </c>
      <c r="D262" s="9">
        <f t="shared" si="74"/>
        <v>10.92433585068494</v>
      </c>
      <c r="E262" s="9">
        <f t="shared" si="74"/>
        <v>-4.4036966154220654</v>
      </c>
      <c r="F262" s="9">
        <f t="shared" si="63"/>
        <v>38.733069370679445</v>
      </c>
      <c r="G262" s="10">
        <f t="shared" si="75"/>
        <v>8.6666666666666607</v>
      </c>
      <c r="H262" s="5">
        <f t="shared" si="75"/>
        <v>7.5</v>
      </c>
      <c r="I262">
        <f t="shared" si="65"/>
        <v>29.253212104324845</v>
      </c>
      <c r="J262">
        <f t="shared" si="66"/>
        <v>2.1210133435026797</v>
      </c>
      <c r="K262">
        <f t="shared" si="66"/>
        <v>-29.176218411872728</v>
      </c>
      <c r="L262">
        <f t="shared" si="67"/>
        <v>-1.8331336875059239</v>
      </c>
      <c r="M262">
        <f t="shared" si="68"/>
        <v>-6.9577942610440182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1.2295248706083619</v>
      </c>
      <c r="C263" s="9">
        <f t="shared" si="61"/>
        <v>1.219999999999996</v>
      </c>
      <c r="D263" s="9">
        <f t="shared" si="74"/>
        <v>10.945454327435591</v>
      </c>
      <c r="E263" s="9">
        <f t="shared" si="74"/>
        <v>-4.6958066892538453</v>
      </c>
      <c r="F263" s="9">
        <f t="shared" si="63"/>
        <v>38.756182002576701</v>
      </c>
      <c r="G263" s="10">
        <f t="shared" si="75"/>
        <v>8.6666666666666607</v>
      </c>
      <c r="H263" s="5">
        <f t="shared" si="75"/>
        <v>7.5</v>
      </c>
      <c r="I263">
        <f t="shared" si="65"/>
        <v>29.321287080019125</v>
      </c>
      <c r="J263">
        <f t="shared" si="66"/>
        <v>2.1026820066276204</v>
      </c>
      <c r="K263">
        <f t="shared" si="66"/>
        <v>-29.245796354483168</v>
      </c>
      <c r="L263">
        <f t="shared" si="67"/>
        <v>-1.8215194212832544</v>
      </c>
      <c r="M263">
        <f t="shared" si="68"/>
        <v>-6.8388395322382252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1.2504606147035737</v>
      </c>
      <c r="C264" s="9">
        <f t="shared" si="61"/>
        <v>1.2249999999999959</v>
      </c>
      <c r="D264" s="9">
        <f t="shared" si="74"/>
        <v>10.966390071530803</v>
      </c>
      <c r="E264" s="9">
        <f t="shared" si="74"/>
        <v>-4.9886065947752893</v>
      </c>
      <c r="F264" s="9">
        <f t="shared" si="63"/>
        <v>38.778910391394987</v>
      </c>
      <c r="G264" s="10">
        <f t="shared" si="75"/>
        <v>8.6666666666666607</v>
      </c>
      <c r="H264" s="5">
        <f t="shared" si="75"/>
        <v>7.5</v>
      </c>
      <c r="I264">
        <f t="shared" si="65"/>
        <v>29.388202215137131</v>
      </c>
      <c r="J264">
        <f t="shared" si="66"/>
        <v>2.0844668124147878</v>
      </c>
      <c r="K264">
        <f t="shared" si="66"/>
        <v>-29.314184749805552</v>
      </c>
      <c r="L264">
        <f t="shared" si="67"/>
        <v>-1.8098608352703152</v>
      </c>
      <c r="M264">
        <f t="shared" si="68"/>
        <v>-6.721642312861114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1.271214789785958</v>
      </c>
      <c r="C265" s="9">
        <f t="shared" si="61"/>
        <v>1.2299999999999958</v>
      </c>
      <c r="D265" s="9">
        <f t="shared" si="74"/>
        <v>10.987144246613187</v>
      </c>
      <c r="E265" s="9">
        <f t="shared" si="74"/>
        <v>-5.2820845243889876</v>
      </c>
      <c r="F265" s="9">
        <f t="shared" si="63"/>
        <v>38.801260588935811</v>
      </c>
      <c r="G265" s="10">
        <f t="shared" si="75"/>
        <v>8.6666666666666607</v>
      </c>
      <c r="H265" s="5">
        <f t="shared" si="75"/>
        <v>7.5</v>
      </c>
      <c r="I265">
        <f t="shared" si="65"/>
        <v>29.45397447611537</v>
      </c>
      <c r="J265">
        <f t="shared" si="66"/>
        <v>2.0663682040620848</v>
      </c>
      <c r="K265">
        <f t="shared" si="66"/>
        <v>-29.381401172934162</v>
      </c>
      <c r="L265">
        <f t="shared" si="67"/>
        <v>-1.798161912310114</v>
      </c>
      <c r="M265">
        <f t="shared" si="68"/>
        <v>-6.6061866666282931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1.2917885637309627</v>
      </c>
      <c r="C266" s="9">
        <f t="shared" si="61"/>
        <v>1.2349999999999957</v>
      </c>
      <c r="D266" s="9">
        <f t="shared" si="74"/>
        <v>11.007718020558192</v>
      </c>
      <c r="E266" s="9">
        <f t="shared" si="74"/>
        <v>-5.5762288454516602</v>
      </c>
      <c r="F266" s="9">
        <f t="shared" si="63"/>
        <v>38.823238569497725</v>
      </c>
      <c r="G266" s="10">
        <f t="shared" si="75"/>
        <v>8.6666666666666607</v>
      </c>
      <c r="H266" s="5">
        <f t="shared" si="75"/>
        <v>7.5</v>
      </c>
      <c r="I266">
        <f t="shared" si="65"/>
        <v>29.518620683731008</v>
      </c>
      <c r="J266">
        <f t="shared" si="66"/>
        <v>2.0483865849389837</v>
      </c>
      <c r="K266">
        <f t="shared" si="66"/>
        <v>-29.447463039600443</v>
      </c>
      <c r="L266">
        <f t="shared" si="67"/>
        <v>-1.7864265351455828</v>
      </c>
      <c r="M266">
        <f t="shared" si="68"/>
        <v>-6.4924564117675949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1.3121831082535955</v>
      </c>
      <c r="C267" s="9">
        <f t="shared" si="61"/>
        <v>1.2399999999999956</v>
      </c>
      <c r="D267" s="9">
        <f t="shared" si="74"/>
        <v>11.028112565080825</v>
      </c>
      <c r="E267" s="9">
        <f t="shared" si="74"/>
        <v>-5.871028098668253</v>
      </c>
      <c r="F267" s="9">
        <f t="shared" si="63"/>
        <v>38.844850230162088</v>
      </c>
      <c r="G267" s="10">
        <f t="shared" si="75"/>
        <v>8.6666666666666607</v>
      </c>
      <c r="H267" s="5">
        <f t="shared" si="75"/>
        <v>7.5</v>
      </c>
      <c r="I267">
        <f t="shared" si="65"/>
        <v>29.582157510270239</v>
      </c>
      <c r="J267">
        <f t="shared" si="66"/>
        <v>2.0305223195875279</v>
      </c>
      <c r="K267">
        <f t="shared" si="66"/>
        <v>-29.512387603718118</v>
      </c>
      <c r="L267">
        <f t="shared" si="67"/>
        <v>-1.7746584875721143</v>
      </c>
      <c r="M267">
        <f t="shared" si="68"/>
        <v>-6.3804351402472967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1.3323995985250914</v>
      </c>
      <c r="C268" s="9">
        <f t="shared" si="61"/>
        <v>1.2449999999999954</v>
      </c>
      <c r="D268" s="9">
        <f t="shared" si="74"/>
        <v>11.048329055352321</v>
      </c>
      <c r="E268" s="9">
        <f t="shared" si="74"/>
        <v>-6.1664709964624462</v>
      </c>
      <c r="F268" s="9">
        <f t="shared" si="63"/>
        <v>38.86610139110828</v>
      </c>
      <c r="G268" s="10">
        <f t="shared" si="75"/>
        <v>8.6666666666666607</v>
      </c>
      <c r="H268" s="5">
        <f t="shared" si="75"/>
        <v>7.5</v>
      </c>
      <c r="I268">
        <f t="shared" si="65"/>
        <v>29.64460147690275</v>
      </c>
      <c r="J268">
        <f t="shared" si="66"/>
        <v>2.0127757347118069</v>
      </c>
      <c r="K268">
        <f t="shared" si="66"/>
        <v>-29.576191955120592</v>
      </c>
      <c r="L268">
        <f t="shared" si="67"/>
        <v>-1.7628614556283648</v>
      </c>
      <c r="M268">
        <f t="shared" si="68"/>
        <v>-6.2701062363894486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1.3524392127994282</v>
      </c>
      <c r="C269" s="9">
        <f t="shared" si="61"/>
        <v>1.2499999999999953</v>
      </c>
      <c r="D269" s="9">
        <f t="shared" si="74"/>
        <v>11.068368669626658</v>
      </c>
      <c r="E269" s="9">
        <f t="shared" si="74"/>
        <v>-6.462546421325472</v>
      </c>
      <c r="F269" s="9">
        <f t="shared" si="63"/>
        <v>38.886997795956951</v>
      </c>
      <c r="G269" s="10">
        <f t="shared" si="75"/>
        <v>8.6666666666666607</v>
      </c>
      <c r="H269" s="5">
        <f t="shared" si="75"/>
        <v>7.5</v>
      </c>
      <c r="I269">
        <f t="shared" si="65"/>
        <v>29.705968951255496</v>
      </c>
      <c r="J269">
        <f t="shared" si="66"/>
        <v>1.9951471201555233</v>
      </c>
      <c r="K269">
        <f t="shared" si="66"/>
        <v>-29.638893017484488</v>
      </c>
      <c r="L269">
        <f t="shared" si="67"/>
        <v>-1.7510390288220801</v>
      </c>
      <c r="M269">
        <f t="shared" si="68"/>
        <v>-6.1614528948762377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1.3723031320495416</v>
      </c>
      <c r="C270" s="9">
        <f t="shared" si="61"/>
        <v>1.2549999999999952</v>
      </c>
      <c r="D270" s="9">
        <f t="shared" si="74"/>
        <v>11.088232588876771</v>
      </c>
      <c r="E270" s="9">
        <f t="shared" si="74"/>
        <v>-6.759243424145061</v>
      </c>
      <c r="F270" s="9">
        <f t="shared" si="63"/>
        <v>38.907545112140035</v>
      </c>
      <c r="G270" s="10">
        <f t="shared" si="75"/>
        <v>8.6666666666666607</v>
      </c>
      <c r="H270" s="5">
        <f t="shared" si="75"/>
        <v>7.5</v>
      </c>
      <c r="I270">
        <f t="shared" si="65"/>
        <v>29.766276145179106</v>
      </c>
      <c r="J270">
        <f t="shared" si="66"/>
        <v>1.9776367298673025</v>
      </c>
      <c r="K270">
        <f t="shared" si="66"/>
        <v>-29.700507546433251</v>
      </c>
      <c r="L270">
        <f t="shared" si="67"/>
        <v>-1.7391947013878137</v>
      </c>
      <c r="M270">
        <f t="shared" si="68"/>
        <v>-6.0544581381579228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1.3919925396131454</v>
      </c>
      <c r="C271" s="9">
        <f t="shared" si="61"/>
        <v>1.2599999999999951</v>
      </c>
      <c r="D271" s="9">
        <f t="shared" si="74"/>
        <v>11.107921996440375</v>
      </c>
      <c r="E271" s="9">
        <f t="shared" si="74"/>
        <v>-7.0565512225163012</v>
      </c>
      <c r="F271" s="9">
        <f t="shared" si="63"/>
        <v>38.927748931296058</v>
      </c>
      <c r="G271" s="10">
        <f t="shared" si="75"/>
        <v>8.6666666666666607</v>
      </c>
      <c r="H271" s="5">
        <f t="shared" si="75"/>
        <v>7.5</v>
      </c>
      <c r="I271">
        <f t="shared" si="65"/>
        <v>29.825539112700302</v>
      </c>
      <c r="J271">
        <f t="shared" si="66"/>
        <v>1.9602447828534244</v>
      </c>
      <c r="K271">
        <f t="shared" si="66"/>
        <v>-29.761052127814828</v>
      </c>
      <c r="L271">
        <f t="shared" si="67"/>
        <v>-1.7273318735735381</v>
      </c>
      <c r="M271">
        <f t="shared" si="68"/>
        <v>-5.9491048332711962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1.4115086208480001</v>
      </c>
      <c r="C272" s="9">
        <f t="shared" si="61"/>
        <v>1.264999999999995</v>
      </c>
      <c r="D272" s="9">
        <f t="shared" si="74"/>
        <v>11.12743807767523</v>
      </c>
      <c r="E272" s="9">
        <f t="shared" si="74"/>
        <v>-7.3544591990361132</v>
      </c>
      <c r="F272" s="9">
        <f t="shared" si="63"/>
        <v>38.9476147696897</v>
      </c>
      <c r="G272" s="10">
        <f t="shared" si="75"/>
        <v>8.6666666666666607</v>
      </c>
      <c r="H272" s="5">
        <f t="shared" si="75"/>
        <v>7.5</v>
      </c>
      <c r="I272">
        <f t="shared" si="65"/>
        <v>29.883773748153953</v>
      </c>
      <c r="J272">
        <f t="shared" si="66"/>
        <v>1.942971464117689</v>
      </c>
      <c r="K272">
        <f t="shared" si="66"/>
        <v>-29.820543176147542</v>
      </c>
      <c r="L272">
        <f t="shared" si="67"/>
        <v>-1.7154538529532668</v>
      </c>
      <c r="M272">
        <f t="shared" si="68"/>
        <v>-5.8453757080773237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1.4308525627965292</v>
      </c>
      <c r="C273" s="9">
        <f t="shared" si="61"/>
        <v>1.2699999999999949</v>
      </c>
      <c r="D273" s="9">
        <f t="shared" si="74"/>
        <v>11.146782019623759</v>
      </c>
      <c r="E273" s="9">
        <f t="shared" si="74"/>
        <v>-7.6529568995829926</v>
      </c>
      <c r="F273" s="9">
        <f t="shared" si="63"/>
        <v>38.967148068654005</v>
      </c>
      <c r="G273" s="10">
        <f t="shared" si="75"/>
        <v>8.6666666666666607</v>
      </c>
      <c r="H273" s="5">
        <f t="shared" si="75"/>
        <v>7.5</v>
      </c>
      <c r="I273">
        <f t="shared" si="65"/>
        <v>29.940995784488344</v>
      </c>
      <c r="J273">
        <f t="shared" si="66"/>
        <v>1.9258169255881563</v>
      </c>
      <c r="K273">
        <f t="shared" si="66"/>
        <v>-29.878996933228315</v>
      </c>
      <c r="L273">
        <f t="shared" si="67"/>
        <v>-1.7035638557629278</v>
      </c>
      <c r="M273">
        <f t="shared" si="68"/>
        <v>-5.7432533669296149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1.4500255538596232</v>
      </c>
      <c r="C274" s="9">
        <f t="shared" si="61"/>
        <v>1.2749999999999948</v>
      </c>
      <c r="D274" s="9">
        <f t="shared" si="74"/>
        <v>11.165955010686853</v>
      </c>
      <c r="E274" s="9">
        <f t="shared" si="74"/>
        <v>-7.9520340315836222</v>
      </c>
      <c r="F274" s="9">
        <f t="shared" si="63"/>
        <v>38.986354195054439</v>
      </c>
      <c r="G274" s="10">
        <f t="shared" si="75"/>
        <v>8.6666666666666607</v>
      </c>
      <c r="H274" s="5">
        <f t="shared" si="75"/>
        <v>7.5</v>
      </c>
      <c r="I274">
        <f t="shared" si="65"/>
        <v>29.997220791737583</v>
      </c>
      <c r="J274">
        <f t="shared" si="66"/>
        <v>1.908781287030527</v>
      </c>
      <c r="K274">
        <f t="shared" si="66"/>
        <v>-29.936429466897611</v>
      </c>
      <c r="L274">
        <f t="shared" si="67"/>
        <v>-1.6916650082568496</v>
      </c>
      <c r="M274">
        <f t="shared" si="68"/>
        <v>-5.6427203057801023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1.4690287834795157</v>
      </c>
      <c r="C275" s="9">
        <f t="shared" si="61"/>
        <v>1.2799999999999947</v>
      </c>
      <c r="D275" s="9">
        <f t="shared" si="74"/>
        <v>11.184958240306745</v>
      </c>
      <c r="E275" s="9">
        <f t="shared" si="74"/>
        <v>-8.2516804622678865</v>
      </c>
      <c r="F275" s="9">
        <f t="shared" si="63"/>
        <v>39.005238441773223</v>
      </c>
      <c r="G275" s="10">
        <f t="shared" si="75"/>
        <v>8.6666666666666607</v>
      </c>
      <c r="H275" s="5">
        <f t="shared" si="75"/>
        <v>7.5</v>
      </c>
      <c r="I275">
        <f t="shared" si="65"/>
        <v>30.052464175654933</v>
      </c>
      <c r="J275">
        <f t="shared" si="66"/>
        <v>1.8918646369479584</v>
      </c>
      <c r="K275">
        <f t="shared" si="66"/>
        <v>-29.992856669955412</v>
      </c>
      <c r="L275">
        <f t="shared" si="67"/>
        <v>-1.6797603480823249</v>
      </c>
      <c r="M275">
        <f t="shared" si="68"/>
        <v>-5.5437589267358014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1.4878634418315908</v>
      </c>
      <c r="C276" s="9">
        <f t="shared" si="61"/>
        <v>1.2849999999999946</v>
      </c>
      <c r="D276" s="9">
        <f t="shared" si="74"/>
        <v>11.20379289865882</v>
      </c>
      <c r="E276" s="9">
        <f t="shared" si="74"/>
        <v>-8.5518862169137773</v>
      </c>
      <c r="F276" s="9">
        <f t="shared" si="63"/>
        <v>39.023806028213073</v>
      </c>
      <c r="G276" s="10">
        <f t="shared" si="75"/>
        <v>8.6666666666666607</v>
      </c>
      <c r="H276" s="5">
        <f t="shared" si="75"/>
        <v>7.5</v>
      </c>
      <c r="I276">
        <f t="shared" si="65"/>
        <v>30.106741176501242</v>
      </c>
      <c r="J276">
        <f t="shared" si="66"/>
        <v>1.8750670334671351</v>
      </c>
      <c r="K276">
        <f t="shared" si="66"/>
        <v>-30.048294259222772</v>
      </c>
      <c r="L276">
        <f t="shared" si="67"/>
        <v>-1.6678528256698466</v>
      </c>
      <c r="M276">
        <f t="shared" si="68"/>
        <v>-5.4463515520747201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1.506530719524978</v>
      </c>
      <c r="C277" s="9">
        <f t="shared" ref="C277:C289" si="80">C276+_dt</f>
        <v>1.2899999999999945</v>
      </c>
      <c r="D277" s="9">
        <f t="shared" ref="D277:E289" si="81">D276+$C$7*(J276+J277)/2</f>
        <v>11.222460176352207</v>
      </c>
      <c r="E277" s="9">
        <f t="shared" si="81"/>
        <v>-8.8526414770836084</v>
      </c>
      <c r="F277" s="9">
        <f t="shared" ref="F277:F289" si="82">$O$1*D277^2+$O$2*D277+$O$3</f>
        <v>39.042062100819116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30.160066867982565</v>
      </c>
      <c r="J277">
        <f t="shared" ref="J277:K289" si="85">J276+L276*$C$7</f>
        <v>1.8583885052104367</v>
      </c>
      <c r="K277">
        <f t="shared" si="85"/>
        <v>-30.10275777474352</v>
      </c>
      <c r="L277">
        <f t="shared" ref="L277:L289" si="86">-$C$15*I277*J277</f>
        <v>-1.6559453056367028</v>
      </c>
      <c r="M277">
        <f t="shared" ref="M277:M289" si="87">-$C$6-$C$15*I277*K277</f>
        <v>-5.350480437732454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1.5250318073117999</v>
      </c>
      <c r="C278" s="9">
        <f t="shared" si="80"/>
        <v>1.2949999999999944</v>
      </c>
      <c r="D278" s="9">
        <f t="shared" si="81"/>
        <v>11.240961264139029</v>
      </c>
      <c r="E278" s="9">
        <f t="shared" si="81"/>
        <v>-9.1539365788529299</v>
      </c>
      <c r="F278" s="9">
        <f t="shared" si="82"/>
        <v>39.06001173361792</v>
      </c>
      <c r="G278" s="10">
        <f t="shared" si="83"/>
        <v>8.6666666666666607</v>
      </c>
      <c r="H278" s="5">
        <f t="shared" si="83"/>
        <v>7.5</v>
      </c>
      <c r="I278">
        <f t="shared" si="84"/>
        <v>30.212456156331335</v>
      </c>
      <c r="J278">
        <f t="shared" si="85"/>
        <v>1.8418290521540697</v>
      </c>
      <c r="K278">
        <f t="shared" si="85"/>
        <v>-30.156262579120845</v>
      </c>
      <c r="L278">
        <f t="shared" si="86"/>
        <v>-1.6440405682017385</v>
      </c>
      <c r="M278">
        <f t="shared" si="87"/>
        <v>-5.2561277862700173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1.5433678958049306</v>
      </c>
      <c r="C279" s="9">
        <f t="shared" si="80"/>
        <v>1.2999999999999943</v>
      </c>
      <c r="D279" s="9">
        <f t="shared" si="81"/>
        <v>11.25929735263216</v>
      </c>
      <c r="E279" s="9">
        <f t="shared" si="81"/>
        <v>-9.4557620110334515</v>
      </c>
      <c r="F279" s="9">
        <f t="shared" si="82"/>
        <v>39.077659928772576</v>
      </c>
      <c r="G279" s="10">
        <f t="shared" si="83"/>
        <v>8.6666666666666607</v>
      </c>
      <c r="H279" s="5">
        <f t="shared" si="83"/>
        <v>7.5</v>
      </c>
      <c r="I279">
        <f t="shared" si="84"/>
        <v>30.26392377952547</v>
      </c>
      <c r="J279">
        <f t="shared" si="85"/>
        <v>1.8253886464720523</v>
      </c>
      <c r="K279">
        <f t="shared" si="85"/>
        <v>-30.208823856983546</v>
      </c>
      <c r="L279">
        <f t="shared" si="86"/>
        <v>-1.632141310609188</v>
      </c>
      <c r="M279">
        <f t="shared" si="87"/>
        <v>-5.1632757593339633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1.5615401752041205</v>
      </c>
      <c r="C280" s="9">
        <f t="shared" si="80"/>
        <v>1.3049999999999942</v>
      </c>
      <c r="D280" s="9">
        <f t="shared" si="81"/>
        <v>11.27746963203135</v>
      </c>
      <c r="E280" s="9">
        <f t="shared" si="81"/>
        <v>-9.7581084133912537</v>
      </c>
      <c r="F280" s="9">
        <f t="shared" si="82"/>
        <v>39.095011617152856</v>
      </c>
      <c r="G280" s="10">
        <f t="shared" si="83"/>
        <v>8.6666666666666607</v>
      </c>
      <c r="H280" s="5">
        <f t="shared" si="83"/>
        <v>7.5</v>
      </c>
      <c r="I280">
        <f t="shared" si="84"/>
        <v>30.31448430664009</v>
      </c>
      <c r="J280">
        <f t="shared" si="85"/>
        <v>1.8090672333659605</v>
      </c>
      <c r="K280">
        <f t="shared" si="85"/>
        <v>-30.260456614576885</v>
      </c>
      <c r="L280">
        <f t="shared" si="86"/>
        <v>-1.620250148559593</v>
      </c>
      <c r="M280">
        <f t="shared" si="87"/>
        <v>-5.0719064896196571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1.5795498350303525</v>
      </c>
      <c r="C281" s="9">
        <f t="shared" si="80"/>
        <v>1.3099999999999941</v>
      </c>
      <c r="D281" s="9">
        <f t="shared" si="81"/>
        <v>11.295479291857582</v>
      </c>
      <c r="E281" s="9">
        <f t="shared" si="81"/>
        <v>-10.060966574861503</v>
      </c>
      <c r="F281" s="9">
        <f t="shared" si="82"/>
        <v>39.112071658919412</v>
      </c>
      <c r="G281" s="10">
        <f t="shared" si="83"/>
        <v>8.6666666666666607</v>
      </c>
      <c r="H281" s="5">
        <f t="shared" si="83"/>
        <v>7.5</v>
      </c>
      <c r="I281">
        <f t="shared" si="84"/>
        <v>30.364152137326357</v>
      </c>
      <c r="J281">
        <f t="shared" si="85"/>
        <v>1.7928647318803645</v>
      </c>
      <c r="K281">
        <f t="shared" si="85"/>
        <v>-30.311175679473081</v>
      </c>
      <c r="L281">
        <f t="shared" si="86"/>
        <v>-1.6083696176459057</v>
      </c>
      <c r="M281">
        <f t="shared" si="87"/>
        <v>-4.9820020923490809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1.5973980638682743</v>
      </c>
      <c r="C282" s="9">
        <f t="shared" si="80"/>
        <v>1.314999999999994</v>
      </c>
      <c r="D282" s="9">
        <f t="shared" si="81"/>
        <v>11.313327520695504</v>
      </c>
      <c r="E282" s="9">
        <f t="shared" si="81"/>
        <v>-10.36432743176085</v>
      </c>
      <c r="F282" s="9">
        <f t="shared" si="82"/>
        <v>39.128844844121112</v>
      </c>
      <c r="G282" s="10">
        <f t="shared" si="83"/>
        <v>8.6666666666666607</v>
      </c>
      <c r="H282" s="5">
        <f t="shared" si="83"/>
        <v>7.5</v>
      </c>
      <c r="I282">
        <f t="shared" si="84"/>
        <v>30.412941501412455</v>
      </c>
      <c r="J282">
        <f t="shared" si="85"/>
        <v>1.7767810357039056</v>
      </c>
      <c r="K282">
        <f t="shared" si="85"/>
        <v>-30.360995700396572</v>
      </c>
      <c r="L282">
        <f t="shared" si="86"/>
        <v>-1.5965021747929897</v>
      </c>
      <c r="M282">
        <f t="shared" si="87"/>
        <v>-4.8935446762741499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1.6150860491165737</v>
      </c>
      <c r="C283" s="9">
        <f t="shared" si="80"/>
        <v>1.3199999999999938</v>
      </c>
      <c r="D283" s="9">
        <f t="shared" si="81"/>
        <v>11.331015505943803</v>
      </c>
      <c r="E283" s="9">
        <f t="shared" si="81"/>
        <v>-10.66818206599863</v>
      </c>
      <c r="F283" s="9">
        <f t="shared" si="82"/>
        <v>39.145335893304654</v>
      </c>
      <c r="G283" s="10">
        <f t="shared" si="83"/>
        <v>8.6666666666666607</v>
      </c>
      <c r="H283" s="5">
        <f t="shared" si="83"/>
        <v>7.5</v>
      </c>
      <c r="I283">
        <f t="shared" si="84"/>
        <v>30.460866458621528</v>
      </c>
      <c r="J283">
        <f t="shared" si="85"/>
        <v>1.7608160139559756</v>
      </c>
      <c r="K283">
        <f t="shared" si="85"/>
        <v>-30.409931147159313</v>
      </c>
      <c r="L283">
        <f t="shared" si="86"/>
        <v>-1.5846501996988138</v>
      </c>
      <c r="M283">
        <f t="shared" si="87"/>
        <v>-4.8065163542168783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1.6326149767461491</v>
      </c>
      <c r="C284" s="9">
        <f t="shared" si="80"/>
        <v>1.3249999999999937</v>
      </c>
      <c r="D284" s="9">
        <f t="shared" si="81"/>
        <v>11.348544433573378</v>
      </c>
      <c r="E284" s="9">
        <f t="shared" si="81"/>
        <v>-10.972521703287935</v>
      </c>
      <c r="F284" s="9">
        <f t="shared" si="82"/>
        <v>39.161549458135276</v>
      </c>
      <c r="G284" s="10">
        <f t="shared" si="83"/>
        <v>8.6666666666666607</v>
      </c>
      <c r="H284" s="5">
        <f t="shared" si="83"/>
        <v>7.5</v>
      </c>
      <c r="I284">
        <f t="shared" si="84"/>
        <v>30.507940898401706</v>
      </c>
      <c r="J284">
        <f t="shared" si="85"/>
        <v>1.7449695119589874</v>
      </c>
      <c r="K284">
        <f t="shared" si="85"/>
        <v>-30.457996310701482</v>
      </c>
      <c r="L284">
        <f t="shared" si="86"/>
        <v>-1.5728159962757275</v>
      </c>
      <c r="M284">
        <f t="shared" si="87"/>
        <v>-4.7208992531576648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1.6499860310659251</v>
      </c>
      <c r="C285" s="9">
        <f t="shared" si="80"/>
        <v>1.3299999999999936</v>
      </c>
      <c r="D285" s="9">
        <f t="shared" si="81"/>
        <v>11.365915487893155</v>
      </c>
      <c r="E285" s="9">
        <f t="shared" si="81"/>
        <v>-11.277337711357609</v>
      </c>
      <c r="F285" s="9">
        <f t="shared" si="82"/>
        <v>39.177490122028196</v>
      </c>
      <c r="G285" s="10">
        <f t="shared" si="83"/>
        <v>8.6666666666666607</v>
      </c>
      <c r="H285" s="5">
        <f t="shared" si="83"/>
        <v>7.5</v>
      </c>
      <c r="I285">
        <f t="shared" si="84"/>
        <v>30.554178539863447</v>
      </c>
      <c r="J285">
        <f t="shared" si="85"/>
        <v>1.7292413519962302</v>
      </c>
      <c r="K285">
        <f t="shared" si="85"/>
        <v>-30.505205303233058</v>
      </c>
      <c r="L285">
        <f t="shared" si="86"/>
        <v>-1.5610017940902978</v>
      </c>
      <c r="M285">
        <f t="shared" si="87"/>
        <v>-4.6366755238828681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1.6672003944961826</v>
      </c>
      <c r="C286" s="9">
        <f t="shared" si="80"/>
        <v>1.3349999999999935</v>
      </c>
      <c r="D286" s="9">
        <f t="shared" si="81"/>
        <v>11.383129851323412</v>
      </c>
      <c r="E286" s="9">
        <f t="shared" si="81"/>
        <v>-11.582621598166133</v>
      </c>
      <c r="F286" s="9">
        <f t="shared" si="82"/>
        <v>39.193162400789468</v>
      </c>
      <c r="G286" s="10">
        <f t="shared" si="83"/>
        <v>8.6666666666666607</v>
      </c>
      <c r="H286" s="5">
        <f t="shared" si="83"/>
        <v>7.5</v>
      </c>
      <c r="I286">
        <f t="shared" si="84"/>
        <v>30.599592931819476</v>
      </c>
      <c r="J286">
        <f t="shared" si="85"/>
        <v>1.7136313340553273</v>
      </c>
      <c r="K286">
        <f t="shared" si="85"/>
        <v>-30.551572058471887</v>
      </c>
      <c r="L286">
        <f t="shared" si="86"/>
        <v>-1.5492097498002677</v>
      </c>
      <c r="M286">
        <f t="shared" si="87"/>
        <v>-4.553827350203008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1.6842592473492459</v>
      </c>
      <c r="C287" s="9">
        <f t="shared" si="80"/>
        <v>1.3399999999999934</v>
      </c>
      <c r="D287" s="9">
        <f t="shared" si="81"/>
        <v>11.400188704176475</v>
      </c>
      <c r="E287" s="9">
        <f t="shared" si="81"/>
        <v>-11.888365010118362</v>
      </c>
      <c r="F287" s="9">
        <f t="shared" si="82"/>
        <v>39.208570743265781</v>
      </c>
      <c r="G287" s="10">
        <f t="shared" si="83"/>
        <v>8.6666666666666607</v>
      </c>
      <c r="H287" s="5">
        <f t="shared" si="83"/>
        <v>7.5</v>
      </c>
      <c r="I287">
        <f t="shared" si="84"/>
        <v>30.644197452922803</v>
      </c>
      <c r="J287">
        <f t="shared" si="85"/>
        <v>1.6981392365573247</v>
      </c>
      <c r="K287">
        <f t="shared" si="85"/>
        <v>-30.597110331973916</v>
      </c>
      <c r="L287">
        <f t="shared" si="86"/>
        <v>-1.5374419485872812</v>
      </c>
      <c r="M287">
        <f t="shared" si="87"/>
        <v>-4.4723369577527414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1.7011637676173894</v>
      </c>
      <c r="C288" s="9">
        <f t="shared" si="80"/>
        <v>1.3449999999999933</v>
      </c>
      <c r="D288" s="9">
        <f t="shared" si="81"/>
        <v>11.417093224444619</v>
      </c>
      <c r="E288" s="9">
        <f t="shared" si="81"/>
        <v>-12.194559730285988</v>
      </c>
      <c r="F288" s="9">
        <f t="shared" si="82"/>
        <v>39.223719532002221</v>
      </c>
      <c r="G288" s="10">
        <f t="shared" si="83"/>
        <v>8.6666666666666607</v>
      </c>
      <c r="H288" s="5">
        <f t="shared" si="83"/>
        <v>7.5</v>
      </c>
      <c r="I288">
        <f t="shared" si="84"/>
        <v>30.688005311898451</v>
      </c>
      <c r="J288">
        <f t="shared" si="85"/>
        <v>1.682764817071452</v>
      </c>
      <c r="K288">
        <f t="shared" si="85"/>
        <v>-30.641833701551445</v>
      </c>
      <c r="L288">
        <f t="shared" si="86"/>
        <v>-1.5257004055841039</v>
      </c>
      <c r="M288">
        <f t="shared" si="87"/>
        <v>-4.3921866223837043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1.7179151307678246</v>
      </c>
      <c r="C289" s="9">
        <f t="shared" si="80"/>
        <v>1.3499999999999932</v>
      </c>
      <c r="D289" s="9">
        <f t="shared" si="81"/>
        <v>11.433844587595054</v>
      </c>
      <c r="E289" s="9">
        <f t="shared" si="81"/>
        <v>-12.501197676632621</v>
      </c>
      <c r="F289" s="9">
        <f t="shared" si="82"/>
        <v>39.238613083907445</v>
      </c>
      <c r="G289" s="10">
        <f t="shared" si="83"/>
        <v>8.6666666666666607</v>
      </c>
      <c r="H289" s="5">
        <f t="shared" si="83"/>
        <v>7.5</v>
      </c>
      <c r="I289">
        <f t="shared" si="84"/>
        <v>30.73102954786448</v>
      </c>
      <c r="J289">
        <f t="shared" si="85"/>
        <v>1.6675078130156109</v>
      </c>
      <c r="K289">
        <f t="shared" si="85"/>
        <v>-30.685755567775281</v>
      </c>
      <c r="L289">
        <f t="shared" si="86"/>
        <v>-1.5139870672951325</v>
      </c>
      <c r="M289">
        <f t="shared" si="87"/>
        <v>-4.3133586781614355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75" priority="16" stopIfTrue="1" operator="greaterThan">
      <formula>$G$19</formula>
    </cfRule>
    <cfRule type="cellIs" dxfId="274" priority="17" stopIfTrue="1" operator="lessThan">
      <formula>$H$19</formula>
    </cfRule>
    <cfRule type="cellIs" dxfId="273" priority="18" stopIfTrue="1" operator="between">
      <formula>$H$19</formula>
      <formula>$G$19</formula>
    </cfRule>
  </conditionalFormatting>
  <conditionalFormatting sqref="E19:E20">
    <cfRule type="cellIs" dxfId="272" priority="13" stopIfTrue="1" operator="lessThan">
      <formula>$H$19</formula>
    </cfRule>
    <cfRule type="cellIs" dxfId="271" priority="14" stopIfTrue="1" operator="greaterThan">
      <formula>$G$19</formula>
    </cfRule>
    <cfRule type="cellIs" dxfId="270" priority="15" stopIfTrue="1" operator="between">
      <formula>$H$19</formula>
      <formula>$G$19</formula>
    </cfRule>
  </conditionalFormatting>
  <conditionalFormatting sqref="F19">
    <cfRule type="cellIs" dxfId="269" priority="10" stopIfTrue="1" operator="lessThan">
      <formula>$H$19</formula>
    </cfRule>
    <cfRule type="cellIs" dxfId="268" priority="11" stopIfTrue="1" operator="greaterThan">
      <formula>$G$19</formula>
    </cfRule>
    <cfRule type="cellIs" dxfId="267" priority="12" stopIfTrue="1" operator="between">
      <formula>$H$19</formula>
      <formula>$G$19</formula>
    </cfRule>
  </conditionalFormatting>
  <conditionalFormatting sqref="F20">
    <cfRule type="cellIs" dxfId="266" priority="7" stopIfTrue="1" operator="lessThan">
      <formula>$H$19</formula>
    </cfRule>
    <cfRule type="cellIs" dxfId="265" priority="8" stopIfTrue="1" operator="greaterThan">
      <formula>$G$19</formula>
    </cfRule>
    <cfRule type="cellIs" dxfId="264" priority="9" stopIfTrue="1" operator="between">
      <formula>$H$19</formula>
      <formula>$G$19</formula>
    </cfRule>
  </conditionalFormatting>
  <conditionalFormatting sqref="E21:E289">
    <cfRule type="cellIs" dxfId="263" priority="4" stopIfTrue="1" operator="lessThan">
      <formula>$H$19</formula>
    </cfRule>
    <cfRule type="cellIs" dxfId="262" priority="5" stopIfTrue="1" operator="greaterThan">
      <formula>$G$19</formula>
    </cfRule>
    <cfRule type="cellIs" dxfId="261" priority="6" stopIfTrue="1" operator="between">
      <formula>$H$19</formula>
      <formula>$G$19</formula>
    </cfRule>
  </conditionalFormatting>
  <conditionalFormatting sqref="F21:F289">
    <cfRule type="cellIs" dxfId="260" priority="1" stopIfTrue="1" operator="lessThan">
      <formula>$H$19</formula>
    </cfRule>
    <cfRule type="cellIs" dxfId="259" priority="2" stopIfTrue="1" operator="greaterThan">
      <formula>$G$19</formula>
    </cfRule>
    <cfRule type="cellIs" dxfId="25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46"/>
  <sheetViews>
    <sheetView topLeftCell="B7" zoomScale="70" zoomScaleNormal="70" workbookViewId="0">
      <selection activeCell="C8" sqref="C8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SummaryChart!I19</f>
        <v>56.612590890549974</v>
      </c>
      <c r="D1" s="1" t="s">
        <v>17</v>
      </c>
      <c r="G1" t="s">
        <v>27</v>
      </c>
      <c r="H1" s="6" t="s">
        <v>22</v>
      </c>
      <c r="O1" s="28">
        <f>-(C6/2)/(COS(C2/180*PI())*C1)^2</f>
        <v>-0.16645948241157166</v>
      </c>
      <c r="P1" s="5" t="s">
        <v>10</v>
      </c>
    </row>
    <row r="2" spans="2:22" ht="22.5" x14ac:dyDescent="0.3">
      <c r="C2" s="24">
        <f>SummaryChart!J19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SummaryChart!M19/12</f>
        <v>0.89299412140226897</v>
      </c>
      <c r="D3" s="1" t="s">
        <v>19</v>
      </c>
      <c r="G3" s="9" t="s">
        <v>28</v>
      </c>
      <c r="O3" s="28">
        <f>C3</f>
        <v>0.89299412140226897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0.01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SummaryChart!M19</f>
        <v>10.715929456827228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1.4167148587375777E-2</v>
      </c>
      <c r="C12" s="14"/>
      <c r="D12" s="15">
        <f ca="1">CELL("contents",INDIRECT("D"&amp;C13-1))</f>
        <v>10.671388594568739</v>
      </c>
      <c r="E12" s="15">
        <f ca="1">CELL("contents",INDIRECT("E"&amp;C13-1))</f>
        <v>8.6648419496225859</v>
      </c>
      <c r="F12">
        <f ca="1">D13-D12</f>
        <v>3.0373713671112412E-2</v>
      </c>
      <c r="G12">
        <f ca="1">D13-D11</f>
        <v>-1.4167148587375777E-2</v>
      </c>
      <c r="H12" s="27">
        <f ca="1">G12/F12</f>
        <v>-0.46642793636557373</v>
      </c>
      <c r="I12">
        <f ca="1">D13-D12</f>
        <v>3.0373713671112412E-2</v>
      </c>
      <c r="J12">
        <f ca="1">E13-E12</f>
        <v>-0.25115662652816084</v>
      </c>
      <c r="K12">
        <f ca="1">ATAN(J12/I12)*180/PI()</f>
        <v>-83.104401798138355</v>
      </c>
      <c r="N12" s="26">
        <f ca="1">E13-E12</f>
        <v>-0.25115662652816084</v>
      </c>
      <c r="O12" s="26">
        <f ca="1">N12+E13-H12*N12</f>
        <v>8.0453822295501958</v>
      </c>
      <c r="P12">
        <f ca="1">IF(AND(G12&gt;0,G12&lt;F12),1,0)</f>
        <v>0</v>
      </c>
      <c r="Q12" s="26">
        <f ca="1">IF(P12=1,O12,O13)</f>
        <v>8.279846986701477</v>
      </c>
    </row>
    <row r="13" spans="2:22" x14ac:dyDescent="0.2">
      <c r="B13" t="str">
        <f ca="1">CELL("address",INDEX(B20:B290,MATCH(MIN(B20:B290),B20:B290,0)))</f>
        <v>$B$227</v>
      </c>
      <c r="C13">
        <f ca="1">CELL("row",INDEX(A20:A289,MATCH(MIN(A20:A289),A20:A289,0)))</f>
        <v>227</v>
      </c>
      <c r="D13" s="15">
        <f ca="1">CELL("contents",INDIRECT("D"&amp;C13))</f>
        <v>10.701762308239852</v>
      </c>
      <c r="E13" s="15">
        <f ca="1">CELL("contents",INDIRECT("E"&amp;C13))</f>
        <v>8.4136853230944251</v>
      </c>
      <c r="F13">
        <f ca="1">D14-D13</f>
        <v>3.0146691391426117E-2</v>
      </c>
      <c r="G13">
        <f ca="1">D14-D11</f>
        <v>1.597954280405034E-2</v>
      </c>
      <c r="H13" s="27">
        <f ca="1">G13/F13</f>
        <v>0.53005958752060622</v>
      </c>
      <c r="N13" s="26">
        <f ca="1">E14-E13</f>
        <v>-0.25249677497389733</v>
      </c>
      <c r="O13" s="26">
        <f ca="1">E13+H13*N13</f>
        <v>8.279846986701477</v>
      </c>
      <c r="P13">
        <f ca="1">IF(G13&lt;F13,1,0)</f>
        <v>1</v>
      </c>
    </row>
    <row r="14" spans="2:22" x14ac:dyDescent="0.2">
      <c r="D14" s="15">
        <f ca="1">CELL("contents",INDIRECT("D"&amp;C13+1))</f>
        <v>10.731908999631278</v>
      </c>
      <c r="E14" s="15">
        <f ca="1">CELL("contents",INDIRECT("E"&amp;C13+1))</f>
        <v>8.1611885481205277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10.791523489109858</v>
      </c>
      <c r="P15" s="10">
        <f>Q19</f>
        <v>1.2376856797632219</v>
      </c>
      <c r="Q15" s="10">
        <f>Q19</f>
        <v>1.2376856797632219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0.89299412140226897</v>
      </c>
      <c r="F19" s="9">
        <f>$O$1*D19^2+$O$2*D19+$O$3</f>
        <v>0.89299412140226897</v>
      </c>
      <c r="G19" s="18">
        <v>8.6666666666666607</v>
      </c>
      <c r="H19" s="17">
        <v>7.5</v>
      </c>
      <c r="I19">
        <f>C1</f>
        <v>56.612590890549974</v>
      </c>
      <c r="J19">
        <f>C1*COS(C2/180*PI())</f>
        <v>9.8306732411474691</v>
      </c>
      <c r="K19">
        <f>C1*SIN(C2/180*PI())</f>
        <v>55.752518427121913</v>
      </c>
      <c r="L19">
        <f>-C15*I19*J19</f>
        <v>-16.442712741677092</v>
      </c>
      <c r="M19">
        <f>-C6-C15*I19*K19</f>
        <v>-125.42525783706969</v>
      </c>
      <c r="N19" s="16">
        <f>MAX(E19:E289)</f>
        <v>23.258081820637525</v>
      </c>
      <c r="O19" s="19">
        <f>INDEX(C19:C289,MATCH(N19,E19:E289,0),1)</f>
        <v>0.52500000000000036</v>
      </c>
      <c r="P19" s="19">
        <f>COUNTIF(E19:E289,"&gt;"&amp;H19)*_dt</f>
        <v>0.99</v>
      </c>
      <c r="Q19" s="21">
        <f>INDEX(D19:D289,MATCH(T17,T19:T289,0),1)</f>
        <v>1.2376856797632219</v>
      </c>
      <c r="R19" s="21">
        <f>INDEX(D19:D289,MATCH(T17,U19:U289,0),1)</f>
        <v>10.791523489109858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9.5538378093466356</v>
      </c>
    </row>
    <row r="20" spans="1:22" x14ac:dyDescent="0.2">
      <c r="A20">
        <f>B20</f>
        <v>10.618444860052836</v>
      </c>
      <c r="B20">
        <f>ABS(D20-$D$11)</f>
        <v>10.618444860052836</v>
      </c>
      <c r="C20" s="9">
        <f>C19+_dt</f>
        <v>5.0000000000000001E-3</v>
      </c>
      <c r="D20" s="9">
        <f>D19+$C$7*(J19+J20)/2</f>
        <v>9.7484596774390836E-2</v>
      </c>
      <c r="E20" s="9">
        <f>E19+$C$7*(K19+K20)/2</f>
        <v>1.4442480427816347</v>
      </c>
      <c r="F20" s="9">
        <f>$O$1*D20^2+$O$2*D20+$O$3</f>
        <v>1.4442748372699934</v>
      </c>
      <c r="G20" s="10">
        <f>G19</f>
        <v>8.6666666666666607</v>
      </c>
      <c r="H20" s="5">
        <f>H19</f>
        <v>7.5</v>
      </c>
      <c r="I20">
        <f>SQRT(J20^2+K20^2)</f>
        <v>55.348868953686647</v>
      </c>
      <c r="J20">
        <f>J19+L19*$C$7</f>
        <v>9.6662461137306988</v>
      </c>
      <c r="K20">
        <f>K19+M19*$C$7</f>
        <v>54.498265848751217</v>
      </c>
      <c r="L20">
        <f>-$C$15*I20*J20</f>
        <v>-15.806793396597264</v>
      </c>
      <c r="M20">
        <f>-$C$6-$C$15*I20*K20</f>
        <v>-121.29265253672588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10.52257273858536</v>
      </c>
      <c r="B21">
        <f t="shared" ref="B21:B84" si="3">ABS(D21-$D$11)</f>
        <v>10.52257273858536</v>
      </c>
      <c r="C21" s="9">
        <f t="shared" ref="C21:C84" si="4">C20+_dt</f>
        <v>0.01</v>
      </c>
      <c r="D21" s="9">
        <f t="shared" ref="D21:E36" si="5">D20+$C$7*(J20+J21)/2</f>
        <v>0.19335671824186798</v>
      </c>
      <c r="E21" s="9">
        <f t="shared" si="5"/>
        <v>1.9831660686423105</v>
      </c>
      <c r="F21" s="9">
        <f t="shared" ref="F21:F84" si="6">$O$1*D21^2+$O$2*D21+$O$3</f>
        <v>1.9833511714806609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54.127006559630864</v>
      </c>
      <c r="J21">
        <f t="shared" ref="J21:K84" si="9">J20+L20*$C$7</f>
        <v>9.5081781797647267</v>
      </c>
      <c r="K21">
        <f t="shared" si="9"/>
        <v>53.285339323383958</v>
      </c>
      <c r="L21">
        <f t="shared" ref="L21:L84" si="10">-$C$15*I21*J21</f>
        <v>-15.205072627503535</v>
      </c>
      <c r="M21">
        <f t="shared" ref="M21:M84" si="11">-$C$6-$C$15*I21*K21</f>
        <v>-117.38563981944554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10.428251210419088</v>
      </c>
      <c r="B22">
        <f t="shared" si="3"/>
        <v>10.428251210419088</v>
      </c>
      <c r="C22" s="9">
        <f t="shared" si="4"/>
        <v>1.4999999999999999E-2</v>
      </c>
      <c r="D22" s="9">
        <f t="shared" si="5"/>
        <v>0.2876782464081401</v>
      </c>
      <c r="E22" s="9">
        <f t="shared" si="5"/>
        <v>2.5101501798851777</v>
      </c>
      <c r="F22" s="9">
        <f t="shared" si="6"/>
        <v>2.5107225475616772</v>
      </c>
      <c r="G22" s="10">
        <f t="shared" si="7"/>
        <v>8.6666666666666607</v>
      </c>
      <c r="H22" s="5">
        <f t="shared" si="7"/>
        <v>7.5</v>
      </c>
      <c r="I22">
        <f t="shared" si="8"/>
        <v>52.944723755897158</v>
      </c>
      <c r="J22">
        <f t="shared" si="9"/>
        <v>9.356127453489691</v>
      </c>
      <c r="K22">
        <f t="shared" si="9"/>
        <v>52.111482925189506</v>
      </c>
      <c r="L22">
        <f t="shared" si="10"/>
        <v>-14.635110091753505</v>
      </c>
      <c r="M22">
        <f t="shared" si="11"/>
        <v>-113.68820482950156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10.335421691388778</v>
      </c>
      <c r="B23">
        <f t="shared" si="3"/>
        <v>10.335421691388778</v>
      </c>
      <c r="C23" s="9">
        <f t="shared" si="4"/>
        <v>0.02</v>
      </c>
      <c r="D23" s="9">
        <f t="shared" si="5"/>
        <v>0.38050776543844933</v>
      </c>
      <c r="E23" s="9">
        <f t="shared" si="5"/>
        <v>3.0255805988955977</v>
      </c>
      <c r="F23" s="9">
        <f t="shared" si="6"/>
        <v>3.0268598645761613</v>
      </c>
      <c r="G23" s="10">
        <f t="shared" si="7"/>
        <v>8.6666666666666607</v>
      </c>
      <c r="H23" s="5">
        <f t="shared" si="7"/>
        <v>7.5</v>
      </c>
      <c r="I23">
        <f t="shared" si="8"/>
        <v>51.799902654571561</v>
      </c>
      <c r="J23">
        <f t="shared" si="9"/>
        <v>9.2097763525721561</v>
      </c>
      <c r="K23">
        <f t="shared" si="9"/>
        <v>50.974600876894492</v>
      </c>
      <c r="L23">
        <f t="shared" si="10"/>
        <v>-14.094679516345691</v>
      </c>
      <c r="M23">
        <f t="shared" si="11"/>
        <v>-110.18573832335284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10.244028661838874</v>
      </c>
      <c r="B24">
        <f t="shared" si="3"/>
        <v>10.244028661838874</v>
      </c>
      <c r="C24" s="9">
        <f t="shared" si="4"/>
        <v>2.5000000000000001E-2</v>
      </c>
      <c r="D24" s="9">
        <f t="shared" si="5"/>
        <v>0.47190079498835358</v>
      </c>
      <c r="E24" s="9">
        <f t="shared" si="5"/>
        <v>3.529817320748375</v>
      </c>
      <c r="F24" s="9">
        <f t="shared" si="6"/>
        <v>3.5322075985675054</v>
      </c>
      <c r="G24" s="10">
        <f t="shared" si="7"/>
        <v>8.6666666666666607</v>
      </c>
      <c r="H24" s="5">
        <f t="shared" si="7"/>
        <v>7.5</v>
      </c>
      <c r="I24">
        <f t="shared" si="8"/>
        <v>50.690573217570069</v>
      </c>
      <c r="J24">
        <f t="shared" si="9"/>
        <v>9.0688295574086997</v>
      </c>
      <c r="K24">
        <f t="shared" si="9"/>
        <v>49.872743493660963</v>
      </c>
      <c r="L24">
        <f t="shared" si="10"/>
        <v>-13.581746485793882</v>
      </c>
      <c r="M24">
        <f t="shared" si="11"/>
        <v>-106.86489085796822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10.154019453589077</v>
      </c>
      <c r="B25">
        <f t="shared" si="3"/>
        <v>10.154019453589077</v>
      </c>
      <c r="C25" s="9">
        <f t="shared" si="4"/>
        <v>3.0000000000000002E-2</v>
      </c>
      <c r="D25" s="9">
        <f t="shared" si="5"/>
        <v>0.56191000323815088</v>
      </c>
      <c r="E25" s="9">
        <f t="shared" si="5"/>
        <v>4.0232015111420862</v>
      </c>
      <c r="F25" s="9">
        <f t="shared" si="6"/>
        <v>4.027185715352477</v>
      </c>
      <c r="G25" s="10">
        <f t="shared" si="7"/>
        <v>8.6666666666666607</v>
      </c>
      <c r="H25" s="5">
        <f t="shared" si="7"/>
        <v>7.5</v>
      </c>
      <c r="I25">
        <f t="shared" si="8"/>
        <v>49.614900517034378</v>
      </c>
      <c r="J25">
        <f t="shared" si="9"/>
        <v>8.9330120925507615</v>
      </c>
      <c r="K25">
        <f t="shared" si="9"/>
        <v>48.80409458508128</v>
      </c>
      <c r="L25">
        <f t="shared" si="10"/>
        <v>-13.094448879113157</v>
      </c>
      <c r="M25">
        <f t="shared" si="11"/>
        <v>-103.71344436822878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10.065344055107525</v>
      </c>
      <c r="B26">
        <f t="shared" si="3"/>
        <v>10.065344055107525</v>
      </c>
      <c r="C26" s="9">
        <f t="shared" si="4"/>
        <v>3.5000000000000003E-2</v>
      </c>
      <c r="D26" s="9">
        <f t="shared" si="5"/>
        <v>0.6505854017197028</v>
      </c>
      <c r="E26" s="9">
        <f t="shared" si="5"/>
        <v>4.5060567847744872</v>
      </c>
      <c r="F26" s="9">
        <f t="shared" si="6"/>
        <v>4.5121914145527082</v>
      </c>
      <c r="G26" s="10">
        <f t="shared" si="7"/>
        <v>8.6666666666666607</v>
      </c>
      <c r="H26" s="5">
        <f t="shared" si="7"/>
        <v>7.5</v>
      </c>
      <c r="I26">
        <f t="shared" si="8"/>
        <v>48.571173294981811</v>
      </c>
      <c r="J26">
        <f t="shared" si="9"/>
        <v>8.8020676037596299</v>
      </c>
      <c r="K26">
        <f t="shared" si="9"/>
        <v>47.766960141398989</v>
      </c>
      <c r="L26">
        <f t="shared" si="10"/>
        <v>-12.631079600207771</v>
      </c>
      <c r="M26">
        <f t="shared" si="11"/>
        <v>-100.72019879859297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9.9779549330499382</v>
      </c>
      <c r="B27">
        <f t="shared" si="3"/>
        <v>9.9779549330499382</v>
      </c>
      <c r="C27" s="9">
        <f t="shared" si="4"/>
        <v>0.04</v>
      </c>
      <c r="D27" s="9">
        <f t="shared" si="5"/>
        <v>0.73797452377728878</v>
      </c>
      <c r="E27" s="9">
        <f t="shared" si="5"/>
        <v>4.9786903762485473</v>
      </c>
      <c r="F27" s="9">
        <f t="shared" si="6"/>
        <v>4.9876007223548928</v>
      </c>
      <c r="G27" s="10">
        <f t="shared" si="7"/>
        <v>8.6666666666666607</v>
      </c>
      <c r="H27" s="5">
        <f t="shared" si="7"/>
        <v>7.5</v>
      </c>
      <c r="I27">
        <f t="shared" si="8"/>
        <v>47.557793669944687</v>
      </c>
      <c r="J27">
        <f t="shared" si="9"/>
        <v>8.6757568077575531</v>
      </c>
      <c r="K27">
        <f t="shared" si="9"/>
        <v>46.75975815341306</v>
      </c>
      <c r="L27">
        <f t="shared" si="10"/>
        <v>-12.190071298887236</v>
      </c>
      <c r="M27">
        <f t="shared" si="11"/>
        <v>-97.874871801656667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9.8918068685373086</v>
      </c>
      <c r="B28">
        <f t="shared" si="3"/>
        <v>9.8918068685373086</v>
      </c>
      <c r="C28" s="9">
        <f t="shared" si="4"/>
        <v>4.4999999999999998E-2</v>
      </c>
      <c r="D28" s="9">
        <f t="shared" si="5"/>
        <v>0.82412258828991991</v>
      </c>
      <c r="E28" s="9">
        <f t="shared" si="5"/>
        <v>5.4413942141925951</v>
      </c>
      <c r="F28" s="9">
        <f t="shared" si="6"/>
        <v>5.4537699484153048</v>
      </c>
      <c r="G28" s="10">
        <f t="shared" si="7"/>
        <v>8.6666666666666607</v>
      </c>
      <c r="H28" s="5">
        <f t="shared" si="7"/>
        <v>7.5</v>
      </c>
      <c r="I28">
        <f t="shared" si="8"/>
        <v>46.573267858438648</v>
      </c>
      <c r="J28">
        <f t="shared" si="9"/>
        <v>8.5538560947686815</v>
      </c>
      <c r="K28">
        <f t="shared" si="9"/>
        <v>45.781009435396491</v>
      </c>
      <c r="L28">
        <f t="shared" si="10"/>
        <v>-11.76998282404959</v>
      </c>
      <c r="M28">
        <f t="shared" si="11"/>
        <v>-95.168009807086975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9.8068568067308242</v>
      </c>
      <c r="B29">
        <f t="shared" si="3"/>
        <v>9.8068568067308242</v>
      </c>
      <c r="C29" s="9">
        <f t="shared" si="4"/>
        <v>4.9999999999999996E-2</v>
      </c>
      <c r="D29" s="9">
        <f t="shared" si="5"/>
        <v>0.90907265009640426</v>
      </c>
      <c r="E29" s="9">
        <f t="shared" si="5"/>
        <v>5.8944459080562055</v>
      </c>
      <c r="F29" s="9">
        <f t="shared" si="6"/>
        <v>5.9110370205258462</v>
      </c>
      <c r="G29" s="10">
        <f t="shared" si="7"/>
        <v>8.6666666666666607</v>
      </c>
      <c r="H29" s="5">
        <f t="shared" si="7"/>
        <v>7.5</v>
      </c>
      <c r="I29">
        <f t="shared" si="8"/>
        <v>45.616197796261872</v>
      </c>
      <c r="J29">
        <f t="shared" si="9"/>
        <v>8.4361562665281848</v>
      </c>
      <c r="K29">
        <f t="shared" si="9"/>
        <v>44.829329337325625</v>
      </c>
      <c r="L29">
        <f t="shared" si="10"/>
        <v>-11.369487187782864</v>
      </c>
      <c r="M29">
        <f t="shared" si="11"/>
        <v>-92.590909008654307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9.72306371842493</v>
      </c>
      <c r="B30">
        <f t="shared" si="3"/>
        <v>9.72306371842493</v>
      </c>
      <c r="C30" s="9">
        <f t="shared" si="4"/>
        <v>5.4999999999999993E-2</v>
      </c>
      <c r="D30" s="9">
        <f t="shared" si="5"/>
        <v>0.99286573840229697</v>
      </c>
      <c r="E30" s="9">
        <f t="shared" si="5"/>
        <v>6.3381096559790286</v>
      </c>
      <c r="F30" s="9">
        <f t="shared" si="6"/>
        <v>6.3597227090959478</v>
      </c>
      <c r="G30" s="10">
        <f t="shared" si="7"/>
        <v>8.6666666666666607</v>
      </c>
      <c r="H30" s="5">
        <f t="shared" si="7"/>
        <v>7.5</v>
      </c>
      <c r="I30">
        <f t="shared" si="8"/>
        <v>44.685273559318489</v>
      </c>
      <c r="J30">
        <f t="shared" si="9"/>
        <v>8.3224613946503556</v>
      </c>
      <c r="K30">
        <f t="shared" si="9"/>
        <v>43.903420247239083</v>
      </c>
      <c r="L30">
        <f t="shared" si="10"/>
        <v>-10.987360850480052</v>
      </c>
      <c r="M30">
        <f t="shared" si="11"/>
        <v>-90.135545022817595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9.6403884725209519</v>
      </c>
      <c r="B31">
        <f t="shared" si="3"/>
        <v>9.6403884725209519</v>
      </c>
      <c r="C31" s="9">
        <f t="shared" si="4"/>
        <v>5.9999999999999991E-2</v>
      </c>
      <c r="D31" s="9">
        <f t="shared" si="5"/>
        <v>1.0755409843062764</v>
      </c>
      <c r="E31" s="9">
        <f t="shared" si="5"/>
        <v>6.772637081200279</v>
      </c>
      <c r="F31" s="9">
        <f t="shared" si="6"/>
        <v>6.8001317521432405</v>
      </c>
      <c r="G31" s="10">
        <f t="shared" si="7"/>
        <v>8.6666666666666607</v>
      </c>
      <c r="H31" s="5">
        <f t="shared" si="7"/>
        <v>7.5</v>
      </c>
      <c r="I31">
        <f t="shared" si="8"/>
        <v>43.779266496270495</v>
      </c>
      <c r="J31">
        <f t="shared" si="9"/>
        <v>8.212587786145555</v>
      </c>
      <c r="K31">
        <f t="shared" si="9"/>
        <v>43.00206479701091</v>
      </c>
      <c r="L31">
        <f t="shared" si="10"/>
        <v>-10.622474163543082</v>
      </c>
      <c r="M31">
        <f t="shared" si="11"/>
        <v>-87.794510146125333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9.5587937183676726</v>
      </c>
      <c r="B32">
        <f t="shared" si="3"/>
        <v>9.5587937183676726</v>
      </c>
      <c r="C32" s="9">
        <f t="shared" si="4"/>
        <v>6.4999999999999988E-2</v>
      </c>
      <c r="D32" s="9">
        <f t="shared" si="5"/>
        <v>1.1571357384595549</v>
      </c>
      <c r="E32" s="9">
        <f t="shared" si="5"/>
        <v>7.1982680036630819</v>
      </c>
      <c r="F32" s="9">
        <f t="shared" si="6"/>
        <v>7.2325538902971687</v>
      </c>
      <c r="G32" s="10">
        <f t="shared" si="7"/>
        <v>8.6666666666666607</v>
      </c>
      <c r="H32" s="5">
        <f t="shared" si="7"/>
        <v>7.5</v>
      </c>
      <c r="I32">
        <f t="shared" si="8"/>
        <v>42.897022996175316</v>
      </c>
      <c r="J32">
        <f t="shared" si="9"/>
        <v>8.1063630445101236</v>
      </c>
      <c r="K32">
        <f t="shared" si="9"/>
        <v>42.124119695549659</v>
      </c>
      <c r="L32">
        <f t="shared" si="10"/>
        <v>-10.273782828686041</v>
      </c>
      <c r="M32">
        <f t="shared" si="11"/>
        <v>-85.560957285948518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9.4782437770640051</v>
      </c>
      <c r="B33">
        <f t="shared" si="3"/>
        <v>9.4782437770640051</v>
      </c>
      <c r="C33" s="9">
        <f t="shared" si="4"/>
        <v>6.9999999999999993E-2</v>
      </c>
      <c r="D33" s="9">
        <f t="shared" si="5"/>
        <v>1.2376856797632219</v>
      </c>
      <c r="E33" s="9">
        <f t="shared" si="5"/>
        <v>7.6152311527542809</v>
      </c>
      <c r="F33" s="9">
        <f t="shared" si="6"/>
        <v>7.6572648202794777</v>
      </c>
      <c r="G33" s="10">
        <f t="shared" si="7"/>
        <v>8.6666666666666607</v>
      </c>
      <c r="H33" s="5">
        <f t="shared" si="7"/>
        <v>7.5</v>
      </c>
      <c r="I33">
        <f t="shared" si="8"/>
        <v>42.037458823629507</v>
      </c>
      <c r="J33">
        <f t="shared" si="9"/>
        <v>8.0036252162232628</v>
      </c>
      <c r="K33">
        <f t="shared" si="9"/>
        <v>41.268510122690174</v>
      </c>
      <c r="L33">
        <f t="shared" si="10"/>
        <v>-9.9403202519073979</v>
      </c>
      <c r="M33">
        <f t="shared" si="11"/>
        <v>-83.428549764162682</v>
      </c>
      <c r="S33">
        <f t="shared" si="0"/>
        <v>1</v>
      </c>
      <c r="T33" t="b">
        <f t="shared" si="1"/>
        <v>1</v>
      </c>
      <c r="U33" t="b">
        <f t="shared" si="2"/>
        <v>0</v>
      </c>
    </row>
    <row r="34" spans="1:21" x14ac:dyDescent="0.2">
      <c r="A34">
        <f t="shared" si="12"/>
        <v>9.3987045409143679</v>
      </c>
      <c r="B34">
        <f t="shared" si="3"/>
        <v>9.3987045409143679</v>
      </c>
      <c r="C34" s="9">
        <f t="shared" si="4"/>
        <v>7.4999999999999997E-2</v>
      </c>
      <c r="D34" s="9">
        <f t="shared" si="5"/>
        <v>1.3172249159128591</v>
      </c>
      <c r="E34" s="9">
        <f t="shared" si="5"/>
        <v>8.0237448264929743</v>
      </c>
      <c r="F34" s="9">
        <f t="shared" si="6"/>
        <v>8.0745270744131652</v>
      </c>
      <c r="G34" s="10">
        <f t="shared" si="7"/>
        <v>8.6666666666666607</v>
      </c>
      <c r="H34" s="5">
        <f t="shared" si="7"/>
        <v>7.5</v>
      </c>
      <c r="I34">
        <f t="shared" si="8"/>
        <v>41.199553962037115</v>
      </c>
      <c r="J34">
        <f t="shared" si="9"/>
        <v>7.9042220137041888</v>
      </c>
      <c r="K34">
        <f t="shared" si="9"/>
        <v>40.43422462504855</v>
      </c>
      <c r="L34">
        <f t="shared" si="10"/>
        <v>-9.6211906864364209</v>
      </c>
      <c r="M34">
        <f t="shared" si="11"/>
        <v>-81.391416299961037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9.3201433803116487</v>
      </c>
      <c r="B35">
        <f t="shared" si="3"/>
        <v>9.3201433803116487</v>
      </c>
      <c r="C35" s="9">
        <f t="shared" si="4"/>
        <v>0.08</v>
      </c>
      <c r="D35" s="9">
        <f t="shared" si="5"/>
        <v>1.3957860765155792</v>
      </c>
      <c r="E35" s="9">
        <f t="shared" si="5"/>
        <v>8.4240175019284624</v>
      </c>
      <c r="F35" s="9">
        <f t="shared" si="6"/>
        <v>8.4845908329097242</v>
      </c>
      <c r="G35" s="10">
        <f t="shared" si="7"/>
        <v>8.6666666666666607</v>
      </c>
      <c r="H35" s="5">
        <f t="shared" si="7"/>
        <v>7.5</v>
      </c>
      <c r="I35">
        <f t="shared" si="8"/>
        <v>40.382347912641947</v>
      </c>
      <c r="J35">
        <f t="shared" si="9"/>
        <v>7.8080101068398244</v>
      </c>
      <c r="K35">
        <f t="shared" si="9"/>
        <v>39.620310462048941</v>
      </c>
      <c r="L35">
        <f t="shared" si="10"/>
        <v>-9.3155630728245207</v>
      </c>
      <c r="M35">
        <f t="shared" si="11"/>
        <v>-79.444110568989515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9.2425290573968919</v>
      </c>
      <c r="B36">
        <f t="shared" si="3"/>
        <v>9.2425290573968919</v>
      </c>
      <c r="C36" s="9">
        <f t="shared" si="4"/>
        <v>8.5000000000000006E-2</v>
      </c>
      <c r="D36" s="9">
        <f t="shared" si="5"/>
        <v>1.4734003994303362</v>
      </c>
      <c r="E36" s="9">
        <f t="shared" si="5"/>
        <v>8.816248401020502</v>
      </c>
      <c r="F36" s="9">
        <f t="shared" si="6"/>
        <v>8.8876946749783183</v>
      </c>
      <c r="G36" s="10">
        <f t="shared" si="7"/>
        <v>8.6666666666666607</v>
      </c>
      <c r="H36" s="5">
        <f t="shared" si="7"/>
        <v>7.5</v>
      </c>
      <c r="I36">
        <f t="shared" si="8"/>
        <v>39.584935403062602</v>
      </c>
      <c r="J36">
        <f t="shared" si="9"/>
        <v>7.7148544761115794</v>
      </c>
      <c r="K36">
        <f t="shared" si="9"/>
        <v>38.825869356359043</v>
      </c>
      <c r="L36">
        <f t="shared" si="10"/>
        <v>-9.0226654962231816</v>
      </c>
      <c r="M36">
        <f t="shared" si="11"/>
        <v>-77.581574813913193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9.1658316459105862</v>
      </c>
      <c r="B37">
        <f t="shared" si="3"/>
        <v>9.1658316459105862</v>
      </c>
      <c r="C37" s="9">
        <f t="shared" si="4"/>
        <v>9.0000000000000011E-2</v>
      </c>
      <c r="D37" s="9">
        <f t="shared" ref="D37:E52" si="13">D36+$C$7*(J36+J37)/2</f>
        <v>1.5500978109166408</v>
      </c>
      <c r="E37" s="9">
        <f t="shared" si="13"/>
        <v>9.200628015843396</v>
      </c>
      <c r="F37" s="9">
        <f t="shared" si="6"/>
        <v>9.2840662741775759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38.806462464381546</v>
      </c>
      <c r="J37">
        <f t="shared" si="9"/>
        <v>7.6246278211493479</v>
      </c>
      <c r="K37">
        <f t="shared" si="9"/>
        <v>38.050053608219912</v>
      </c>
      <c r="L37">
        <f t="shared" si="10"/>
        <v>-8.7417801910782593</v>
      </c>
      <c r="M37">
        <f t="shared" si="11"/>
        <v>-75.799107048393893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9.0900224567086472</v>
      </c>
      <c r="B38">
        <f t="shared" si="3"/>
        <v>9.0900224567086472</v>
      </c>
      <c r="C38" s="9">
        <f t="shared" si="4"/>
        <v>9.5000000000000015E-2</v>
      </c>
      <c r="D38" s="9">
        <f t="shared" si="13"/>
        <v>1.6259070001185805</v>
      </c>
      <c r="E38" s="9">
        <f t="shared" si="13"/>
        <v>9.5773385965731759</v>
      </c>
      <c r="F38" s="9">
        <f t="shared" si="6"/>
        <v>9.6739230428796894</v>
      </c>
      <c r="G38" s="10">
        <f t="shared" si="14"/>
        <v>8.6666666666666607</v>
      </c>
      <c r="H38" s="5">
        <f t="shared" si="14"/>
        <v>7.5</v>
      </c>
      <c r="I38">
        <f t="shared" si="8"/>
        <v>38.0461228404751</v>
      </c>
      <c r="J38">
        <f t="shared" si="9"/>
        <v>7.5372100192385654</v>
      </c>
      <c r="K38">
        <f t="shared" si="9"/>
        <v>37.292062537735973</v>
      </c>
      <c r="L38">
        <f t="shared" si="10"/>
        <v>-8.4722390322346008</v>
      </c>
      <c r="M38">
        <f t="shared" si="11"/>
        <v>-74.09233145398521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9.015073968467874</v>
      </c>
      <c r="B39">
        <f t="shared" si="3"/>
        <v>9.015073968467874</v>
      </c>
      <c r="C39" s="9">
        <f t="shared" si="4"/>
        <v>0.10000000000000002</v>
      </c>
      <c r="D39" s="9">
        <f t="shared" si="13"/>
        <v>1.7008554883593543</v>
      </c>
      <c r="E39" s="9">
        <f t="shared" si="13"/>
        <v>9.9465546053778358</v>
      </c>
      <c r="F39" s="9">
        <f t="shared" si="6"/>
        <v>10.057472730228811</v>
      </c>
      <c r="G39" s="10">
        <f t="shared" si="14"/>
        <v>8.6666666666666607</v>
      </c>
      <c r="H39" s="5">
        <f t="shared" si="14"/>
        <v>7.5</v>
      </c>
      <c r="I39">
        <f t="shared" si="8"/>
        <v>37.303154697325738</v>
      </c>
      <c r="J39">
        <f t="shared" si="9"/>
        <v>7.4524876289162192</v>
      </c>
      <c r="K39">
        <f t="shared" si="9"/>
        <v>36.551139223196124</v>
      </c>
      <c r="L39">
        <f t="shared" si="10"/>
        <v>-8.2134194590014822</v>
      </c>
      <c r="M39">
        <f t="shared" si="11"/>
        <v>-72.457171619048978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8.9409597631516604</v>
      </c>
      <c r="B40">
        <f t="shared" si="3"/>
        <v>8.9409597631516604</v>
      </c>
      <c r="C40" s="9">
        <f t="shared" si="4"/>
        <v>0.10500000000000002</v>
      </c>
      <c r="D40" s="9">
        <f t="shared" si="13"/>
        <v>1.7749696936755663</v>
      </c>
      <c r="E40" s="9">
        <f t="shared" si="13"/>
        <v>10.308443139028844</v>
      </c>
      <c r="F40" s="9">
        <f t="shared" si="6"/>
        <v>10.434913977542603</v>
      </c>
      <c r="G40" s="10">
        <f t="shared" si="14"/>
        <v>8.6666666666666607</v>
      </c>
      <c r="H40" s="5">
        <f t="shared" si="14"/>
        <v>7.5</v>
      </c>
      <c r="I40">
        <f t="shared" si="8"/>
        <v>36.576837603610784</v>
      </c>
      <c r="J40">
        <f t="shared" si="9"/>
        <v>7.370353434326204</v>
      </c>
      <c r="K40">
        <f t="shared" si="9"/>
        <v>35.826567507005635</v>
      </c>
      <c r="L40">
        <f t="shared" si="10"/>
        <v>-7.9647407852588765</v>
      </c>
      <c r="M40">
        <f t="shared" si="11"/>
        <v>-70.889826311654318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8.8676544658476626</v>
      </c>
      <c r="B41">
        <f t="shared" si="3"/>
        <v>8.8676544658476626</v>
      </c>
      <c r="C41" s="9">
        <f t="shared" si="4"/>
        <v>0.11000000000000003</v>
      </c>
      <c r="D41" s="9">
        <f t="shared" si="13"/>
        <v>1.8482749909795655</v>
      </c>
      <c r="E41" s="9">
        <f t="shared" si="13"/>
        <v>10.663164322783318</v>
      </c>
      <c r="F41" s="9">
        <f t="shared" si="6"/>
        <v>10.806436834721156</v>
      </c>
      <c r="G41" s="10">
        <f t="shared" si="14"/>
        <v>8.6666666666666607</v>
      </c>
      <c r="H41" s="5">
        <f t="shared" si="14"/>
        <v>7.5</v>
      </c>
      <c r="I41">
        <f t="shared" si="8"/>
        <v>35.866489756981409</v>
      </c>
      <c r="J41">
        <f t="shared" si="9"/>
        <v>7.2907060264736154</v>
      </c>
      <c r="K41">
        <f t="shared" si="9"/>
        <v>35.11766924388909</v>
      </c>
      <c r="L41">
        <f t="shared" si="10"/>
        <v>-7.7256608543389698</v>
      </c>
      <c r="M41">
        <f t="shared" si="11"/>
        <v>-69.386747515533017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8.7951336886256435</v>
      </c>
      <c r="B42">
        <f t="shared" si="3"/>
        <v>8.7951336886256435</v>
      </c>
      <c r="C42" s="9">
        <f t="shared" si="4"/>
        <v>0.11500000000000003</v>
      </c>
      <c r="D42" s="9">
        <f t="shared" si="13"/>
        <v>1.9207957682015846</v>
      </c>
      <c r="E42" s="9">
        <f t="shared" si="13"/>
        <v>11.010871677846433</v>
      </c>
      <c r="F42" s="9">
        <f t="shared" si="6"/>
        <v>11.172223240884803</v>
      </c>
      <c r="G42" s="10">
        <f t="shared" si="14"/>
        <v>8.6666666666666607</v>
      </c>
      <c r="H42" s="5">
        <f t="shared" si="14"/>
        <v>7.5</v>
      </c>
      <c r="I42">
        <f t="shared" si="8"/>
        <v>35.171465433190519</v>
      </c>
      <c r="J42">
        <f t="shared" si="9"/>
        <v>7.2134494179302253</v>
      </c>
      <c r="K42">
        <f t="shared" si="9"/>
        <v>34.42380176873376</v>
      </c>
      <c r="L42">
        <f t="shared" si="10"/>
        <v>-7.4956730023238949</v>
      </c>
      <c r="M42">
        <f t="shared" si="11"/>
        <v>-67.944620490367882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8.7233739780964576</v>
      </c>
      <c r="B43">
        <f t="shared" si="3"/>
        <v>8.7233739780964576</v>
      </c>
      <c r="C43" s="9">
        <f t="shared" si="4"/>
        <v>0.12000000000000004</v>
      </c>
      <c r="D43" s="9">
        <f t="shared" si="13"/>
        <v>1.9925554787307707</v>
      </c>
      <c r="E43" s="9">
        <f t="shared" si="13"/>
        <v>11.351712464509252</v>
      </c>
      <c r="F43" s="9">
        <f t="shared" si="6"/>
        <v>11.532447472156752</v>
      </c>
      <c r="G43" s="10">
        <f t="shared" si="14"/>
        <v>8.6666666666666607</v>
      </c>
      <c r="H43" s="5">
        <f t="shared" si="14"/>
        <v>7.5</v>
      </c>
      <c r="I43">
        <f t="shared" si="8"/>
        <v>34.49115263764741</v>
      </c>
      <c r="J43">
        <f t="shared" si="9"/>
        <v>7.1384926879069868</v>
      </c>
      <c r="K43">
        <f t="shared" si="9"/>
        <v>33.744355563830084</v>
      </c>
      <c r="L43">
        <f t="shared" si="10"/>
        <v>-7.2743032976670206</v>
      </c>
      <c r="M43">
        <f t="shared" si="11"/>
        <v>-66.560345645692422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8.6523527663822701</v>
      </c>
      <c r="B44">
        <f t="shared" si="3"/>
        <v>8.6523527663822701</v>
      </c>
      <c r="C44" s="9">
        <f t="shared" si="4"/>
        <v>0.12500000000000003</v>
      </c>
      <c r="D44" s="9">
        <f t="shared" si="13"/>
        <v>2.0635766904449571</v>
      </c>
      <c r="E44" s="9">
        <f t="shared" si="13"/>
        <v>11.685828002865268</v>
      </c>
      <c r="F44" s="9">
        <f t="shared" si="6"/>
        <v>11.887276559233563</v>
      </c>
      <c r="G44" s="10">
        <f t="shared" si="14"/>
        <v>8.6666666666666607</v>
      </c>
      <c r="H44" s="5">
        <f t="shared" si="14"/>
        <v>7.5</v>
      </c>
      <c r="I44">
        <f t="shared" si="8"/>
        <v>33.82497094111379</v>
      </c>
      <c r="J44">
        <f t="shared" si="9"/>
        <v>7.0657496549303165</v>
      </c>
      <c r="K44">
        <f t="shared" si="9"/>
        <v>33.078752107373163</v>
      </c>
      <c r="L44">
        <f t="shared" si="10"/>
        <v>-7.0611080287620682</v>
      </c>
      <c r="M44">
        <f t="shared" si="11"/>
        <v>-65.231022042073235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8.5820483252344051</v>
      </c>
      <c r="B45">
        <f t="shared" si="3"/>
        <v>8.5820483252344051</v>
      </c>
      <c r="C45" s="9">
        <f t="shared" si="4"/>
        <v>0.13000000000000003</v>
      </c>
      <c r="D45" s="9">
        <f t="shared" si="13"/>
        <v>2.1338811315928221</v>
      </c>
      <c r="E45" s="9">
        <f t="shared" si="13"/>
        <v>12.013353972836896</v>
      </c>
      <c r="F45" s="9">
        <f t="shared" si="6"/>
        <v>12.23687067714225</v>
      </c>
      <c r="G45" s="10">
        <f t="shared" si="14"/>
        <v>8.6666666666666607</v>
      </c>
      <c r="H45" s="5">
        <f t="shared" si="14"/>
        <v>7.5</v>
      </c>
      <c r="I45">
        <f t="shared" si="8"/>
        <v>33.172369483146021</v>
      </c>
      <c r="J45">
        <f t="shared" si="9"/>
        <v>6.9951385746426959</v>
      </c>
      <c r="K45">
        <f t="shared" si="9"/>
        <v>32.426441886952432</v>
      </c>
      <c r="L45">
        <f t="shared" si="10"/>
        <v>-6.8556714143288779</v>
      </c>
      <c r="M45">
        <f t="shared" si="11"/>
        <v>-63.953932354539731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8.5124397230586943</v>
      </c>
      <c r="B46">
        <f t="shared" si="3"/>
        <v>8.5124397230586943</v>
      </c>
      <c r="C46" s="9">
        <f t="shared" si="4"/>
        <v>0.13500000000000004</v>
      </c>
      <c r="D46" s="9">
        <f t="shared" si="13"/>
        <v>2.2034897337685324</v>
      </c>
      <c r="E46" s="9">
        <f t="shared" si="13"/>
        <v>12.334420695088694</v>
      </c>
      <c r="F46" s="9">
        <f t="shared" si="6"/>
        <v>12.581383509363977</v>
      </c>
      <c r="G46" s="10">
        <f t="shared" si="14"/>
        <v>8.6666666666666607</v>
      </c>
      <c r="H46" s="5">
        <f t="shared" si="14"/>
        <v>7.5</v>
      </c>
      <c r="I46">
        <f t="shared" si="8"/>
        <v>32.532825128564106</v>
      </c>
      <c r="J46">
        <f t="shared" si="9"/>
        <v>6.9265818604994074</v>
      </c>
      <c r="K46">
        <f t="shared" si="9"/>
        <v>31.786902563407036</v>
      </c>
      <c r="L46">
        <f t="shared" si="10"/>
        <v>-6.6576035143220054</v>
      </c>
      <c r="M46">
        <f t="shared" si="11"/>
        <v>-62.726529151845128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8.4435067846294167</v>
      </c>
      <c r="B47">
        <f t="shared" si="3"/>
        <v>8.4435067846294167</v>
      </c>
      <c r="C47" s="9">
        <f t="shared" si="4"/>
        <v>0.14000000000000004</v>
      </c>
      <c r="D47" s="9">
        <f t="shared" si="13"/>
        <v>2.2724226721978105</v>
      </c>
      <c r="E47" s="9">
        <f t="shared" si="13"/>
        <v>12.649153394265172</v>
      </c>
      <c r="F47" s="9">
        <f t="shared" si="6"/>
        <v>12.92096258830796</v>
      </c>
      <c r="G47" s="10">
        <f t="shared" si="14"/>
        <v>8.6666666666666607</v>
      </c>
      <c r="H47" s="5">
        <f t="shared" si="14"/>
        <v>7.5</v>
      </c>
      <c r="I47">
        <f t="shared" si="8"/>
        <v>31.905840763715805</v>
      </c>
      <c r="J47">
        <f t="shared" si="9"/>
        <v>6.8600058253561871</v>
      </c>
      <c r="K47">
        <f t="shared" si="9"/>
        <v>31.159637271888585</v>
      </c>
      <c r="L47">
        <f t="shared" si="10"/>
        <v>-6.4665383215542871</v>
      </c>
      <c r="M47">
        <f t="shared" si="11"/>
        <v>-61.546422361454297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8.3752300532919328</v>
      </c>
      <c r="B48">
        <f t="shared" si="3"/>
        <v>8.3752300532919328</v>
      </c>
      <c r="C48" s="9">
        <f t="shared" si="4"/>
        <v>0.14500000000000005</v>
      </c>
      <c r="D48" s="9">
        <f t="shared" si="13"/>
        <v>2.3406994035352948</v>
      </c>
      <c r="E48" s="9">
        <f t="shared" si="13"/>
        <v>12.957672445865985</v>
      </c>
      <c r="F48" s="9">
        <f t="shared" si="6"/>
        <v>13.255749613942736</v>
      </c>
      <c r="G48" s="10">
        <f t="shared" si="14"/>
        <v>8.6666666666666607</v>
      </c>
      <c r="H48" s="5">
        <f t="shared" si="14"/>
        <v>7.5</v>
      </c>
      <c r="I48">
        <f t="shared" si="8"/>
        <v>31.290943720627901</v>
      </c>
      <c r="J48">
        <f t="shared" si="9"/>
        <v>6.7953404421406445</v>
      </c>
      <c r="K48">
        <f t="shared" si="9"/>
        <v>30.544173048274043</v>
      </c>
      <c r="L48">
        <f t="shared" si="10"/>
        <v>-6.2821320164092542</v>
      </c>
      <c r="M48">
        <f t="shared" si="11"/>
        <v>-60.411367804468796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8.3075907554713471</v>
      </c>
      <c r="B49">
        <f t="shared" si="3"/>
        <v>8.3075907554713471</v>
      </c>
      <c r="C49" s="9">
        <f t="shared" si="4"/>
        <v>0.15000000000000005</v>
      </c>
      <c r="D49" s="9">
        <f t="shared" si="13"/>
        <v>2.408338701355881</v>
      </c>
      <c r="E49" s="9">
        <f t="shared" si="13"/>
        <v>13.260093607958501</v>
      </c>
      <c r="F49" s="9">
        <f t="shared" si="6"/>
        <v>13.585880752233143</v>
      </c>
      <c r="G49" s="10">
        <f t="shared" si="14"/>
        <v>8.6666666666666607</v>
      </c>
      <c r="H49" s="5">
        <f t="shared" si="14"/>
        <v>7.5</v>
      </c>
      <c r="I49">
        <f t="shared" si="8"/>
        <v>30.687684318316339</v>
      </c>
      <c r="J49">
        <f t="shared" si="9"/>
        <v>6.7325191219765523</v>
      </c>
      <c r="K49">
        <f t="shared" si="9"/>
        <v>29.940059370229356</v>
      </c>
      <c r="L49">
        <f t="shared" si="10"/>
        <v>-6.1040613689345662</v>
      </c>
      <c r="M49">
        <f t="shared" si="11"/>
        <v>-59.31925669728367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8.2405707673200279</v>
      </c>
      <c r="B50">
        <f t="shared" si="3"/>
        <v>8.2405707673200279</v>
      </c>
      <c r="C50" s="9">
        <f t="shared" si="4"/>
        <v>0.15500000000000005</v>
      </c>
      <c r="D50" s="9">
        <f t="shared" si="13"/>
        <v>2.4753586895071997</v>
      </c>
      <c r="E50" s="9">
        <f t="shared" si="13"/>
        <v>13.55652823882593</v>
      </c>
      <c r="F50" s="9">
        <f t="shared" si="6"/>
        <v>13.91148691488832</v>
      </c>
      <c r="G50" s="10">
        <f t="shared" si="14"/>
        <v>8.6666666666666607</v>
      </c>
      <c r="H50" s="5">
        <f t="shared" si="14"/>
        <v>7.5</v>
      </c>
      <c r="I50">
        <f t="shared" si="8"/>
        <v>30.095634511580212</v>
      </c>
      <c r="J50">
        <f t="shared" si="9"/>
        <v>6.6714785082872066</v>
      </c>
      <c r="K50">
        <f t="shared" si="9"/>
        <v>29.346866803256521</v>
      </c>
      <c r="L50">
        <f t="shared" si="10"/>
        <v>-5.9320222742979407</v>
      </c>
      <c r="M50">
        <f t="shared" si="11"/>
        <v>-58.268106027850536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8.174152583350871</v>
      </c>
      <c r="B51">
        <f t="shared" si="3"/>
        <v>8.174152583350871</v>
      </c>
      <c r="C51" s="9">
        <f t="shared" si="4"/>
        <v>0.16000000000000006</v>
      </c>
      <c r="D51" s="9">
        <f t="shared" si="13"/>
        <v>2.5417768734763571</v>
      </c>
      <c r="E51" s="9">
        <f t="shared" si="13"/>
        <v>13.847083501557103</v>
      </c>
      <c r="F51" s="9">
        <f t="shared" si="6"/>
        <v>14.232694021796826</v>
      </c>
      <c r="G51" s="10">
        <f t="shared" si="14"/>
        <v>8.6666666666666607</v>
      </c>
      <c r="H51" s="5">
        <f t="shared" si="14"/>
        <v>7.5</v>
      </c>
      <c r="I51">
        <f t="shared" si="8"/>
        <v>29.514386638546817</v>
      </c>
      <c r="J51">
        <f t="shared" si="9"/>
        <v>6.6121582855442274</v>
      </c>
      <c r="K51">
        <f t="shared" si="9"/>
        <v>28.764185742978015</v>
      </c>
      <c r="L51">
        <f t="shared" si="10"/>
        <v>-5.7657284090773926</v>
      </c>
      <c r="M51">
        <f t="shared" si="11"/>
        <v>-57.256049724194845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8.1083192869158829</v>
      </c>
      <c r="B52">
        <f t="shared" si="3"/>
        <v>8.1083192869158829</v>
      </c>
      <c r="C52" s="9">
        <f t="shared" si="4"/>
        <v>0.16500000000000006</v>
      </c>
      <c r="D52" s="9">
        <f t="shared" si="13"/>
        <v>2.6076101699113456</v>
      </c>
      <c r="E52" s="9">
        <f t="shared" si="13"/>
        <v>14.131862556500673</v>
      </c>
      <c r="F52" s="9">
        <f t="shared" si="6"/>
        <v>14.549623247408395</v>
      </c>
      <c r="G52" s="10">
        <f t="shared" si="14"/>
        <v>8.6666666666666607</v>
      </c>
      <c r="H52" s="5">
        <f t="shared" si="14"/>
        <v>7.5</v>
      </c>
      <c r="I52">
        <f t="shared" si="8"/>
        <v>28.943552259079699</v>
      </c>
      <c r="J52">
        <f t="shared" si="9"/>
        <v>6.5545010014534535</v>
      </c>
      <c r="K52">
        <f t="shared" si="9"/>
        <v>28.191625245736066</v>
      </c>
      <c r="L52">
        <f t="shared" si="10"/>
        <v>-5.6049099971743379</v>
      </c>
      <c r="M52">
        <f t="shared" si="11"/>
        <v>-56.281330541467554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8.0430545224012064</v>
      </c>
      <c r="B53">
        <f t="shared" si="3"/>
        <v>8.0430545224012064</v>
      </c>
      <c r="C53" s="9">
        <f t="shared" si="4"/>
        <v>0.17000000000000007</v>
      </c>
      <c r="D53" s="9">
        <f t="shared" ref="D53:E68" si="15">D52+$C$7*(J52+J53)/2</f>
        <v>2.6728749344260216</v>
      </c>
      <c r="E53" s="9">
        <f t="shared" si="15"/>
        <v>14.410964742430961</v>
      </c>
      <c r="F53" s="9">
        <f t="shared" si="6"/>
        <v>14.862391252216254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28.382761076919859</v>
      </c>
      <c r="J53">
        <f t="shared" si="9"/>
        <v>6.4984519014817099</v>
      </c>
      <c r="K53">
        <f t="shared" si="9"/>
        <v>27.628811940321391</v>
      </c>
      <c r="L53">
        <f t="shared" si="10"/>
        <v>-5.4493126753035277</v>
      </c>
      <c r="M53">
        <f t="shared" si="11"/>
        <v>-55.342292601448989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7.9783424690201539</v>
      </c>
      <c r="B54">
        <f t="shared" si="3"/>
        <v>7.9783424690201539</v>
      </c>
      <c r="C54" s="9">
        <f t="shared" si="4"/>
        <v>0.17500000000000007</v>
      </c>
      <c r="D54" s="9">
        <f t="shared" si="15"/>
        <v>2.7375869878070738</v>
      </c>
      <c r="E54" s="9">
        <f t="shared" si="15"/>
        <v>14.684485747204102</v>
      </c>
      <c r="F54" s="9">
        <f t="shared" si="6"/>
        <v>15.171110400398362</v>
      </c>
      <c r="G54" s="10">
        <f t="shared" si="16"/>
        <v>8.6666666666666607</v>
      </c>
      <c r="H54" s="5">
        <f t="shared" si="16"/>
        <v>7.5</v>
      </c>
      <c r="I54">
        <f t="shared" si="8"/>
        <v>27.831659939113468</v>
      </c>
      <c r="J54">
        <f t="shared" si="9"/>
        <v>6.4439587747286744</v>
      </c>
      <c r="K54">
        <f t="shared" si="9"/>
        <v>27.0753890143069</v>
      </c>
      <c r="L54">
        <f t="shared" si="10"/>
        <v>-5.2986964490468109</v>
      </c>
      <c r="M54">
        <f t="shared" si="11"/>
        <v>-54.437374525190009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7.9141678160953193</v>
      </c>
      <c r="B55">
        <f t="shared" si="3"/>
        <v>7.9141678160953193</v>
      </c>
      <c r="C55" s="9">
        <f t="shared" si="4"/>
        <v>0.18000000000000008</v>
      </c>
      <c r="D55" s="9">
        <f t="shared" si="15"/>
        <v>2.8017616407319084</v>
      </c>
      <c r="E55" s="9">
        <f t="shared" si="15"/>
        <v>14.952517768620911</v>
      </c>
      <c r="F55" s="9">
        <f t="shared" si="6"/>
        <v>15.47588896458919</v>
      </c>
      <c r="G55" s="10">
        <f t="shared" si="16"/>
        <v>8.6666666666666607</v>
      </c>
      <c r="H55" s="5">
        <f t="shared" si="16"/>
        <v>7.5</v>
      </c>
      <c r="I55">
        <f t="shared" si="8"/>
        <v>27.289911906894989</v>
      </c>
      <c r="J55">
        <f t="shared" si="9"/>
        <v>6.3909718102382067</v>
      </c>
      <c r="K55">
        <f t="shared" si="9"/>
        <v>26.531015269055001</v>
      </c>
      <c r="L55">
        <f t="shared" si="10"/>
        <v>-5.1528347313747869</v>
      </c>
      <c r="M55">
        <f t="shared" si="11"/>
        <v>-53.565103105479963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7.8505157397295058</v>
      </c>
      <c r="B56">
        <f t="shared" si="3"/>
        <v>7.8505157397295058</v>
      </c>
      <c r="C56" s="9">
        <f t="shared" si="4"/>
        <v>0.18500000000000008</v>
      </c>
      <c r="D56" s="9">
        <f t="shared" si="15"/>
        <v>2.8654137170977219</v>
      </c>
      <c r="E56" s="9">
        <f t="shared" si="15"/>
        <v>15.215149666156186</v>
      </c>
      <c r="F56" s="9">
        <f t="shared" si="6"/>
        <v>15.776831318674997</v>
      </c>
      <c r="G56" s="10">
        <f t="shared" si="16"/>
        <v>8.6666666666666607</v>
      </c>
      <c r="H56" s="5">
        <f t="shared" si="16"/>
        <v>7.5</v>
      </c>
      <c r="I56">
        <f t="shared" si="8"/>
        <v>26.757195392752124</v>
      </c>
      <c r="J56">
        <f t="shared" si="9"/>
        <v>6.3394434629244589</v>
      </c>
      <c r="K56">
        <f t="shared" si="9"/>
        <v>25.995364238000199</v>
      </c>
      <c r="L56">
        <f t="shared" si="10"/>
        <v>-5.0115134563559813</v>
      </c>
      <c r="M56">
        <f t="shared" si="11"/>
        <v>-52.724087471166619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7.7873718807730796</v>
      </c>
      <c r="B57">
        <f t="shared" si="3"/>
        <v>7.7873718807730796</v>
      </c>
      <c r="C57" s="9">
        <f t="shared" si="4"/>
        <v>0.19000000000000009</v>
      </c>
      <c r="D57" s="9">
        <f t="shared" si="15"/>
        <v>2.9285575760541485</v>
      </c>
      <c r="E57" s="9">
        <f t="shared" si="15"/>
        <v>15.47246710416263</v>
      </c>
      <c r="F57" s="9">
        <f t="shared" si="6"/>
        <v>16.074038119433933</v>
      </c>
      <c r="G57" s="10">
        <f t="shared" si="16"/>
        <v>8.6666666666666607</v>
      </c>
      <c r="H57" s="5">
        <f t="shared" si="16"/>
        <v>7.5</v>
      </c>
      <c r="I57">
        <f t="shared" si="8"/>
        <v>26.233203358903886</v>
      </c>
      <c r="J57">
        <f t="shared" si="9"/>
        <v>6.2893283283608987</v>
      </c>
      <c r="K57">
        <f t="shared" si="9"/>
        <v>25.468123363288534</v>
      </c>
      <c r="L57">
        <f t="shared" si="10"/>
        <v>-4.874530261499376</v>
      </c>
      <c r="M57">
        <f t="shared" si="11"/>
        <v>-51.913013700101018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7.7247223240025455</v>
      </c>
      <c r="B58">
        <f t="shared" si="3"/>
        <v>7.7247223240025455</v>
      </c>
      <c r="C58" s="9">
        <f t="shared" si="4"/>
        <v>0.19500000000000009</v>
      </c>
      <c r="D58" s="9">
        <f t="shared" si="15"/>
        <v>2.9912071328246825</v>
      </c>
      <c r="E58" s="9">
        <f t="shared" si="15"/>
        <v>15.72455268711051</v>
      </c>
      <c r="F58" s="9">
        <f t="shared" si="6"/>
        <v>16.367606477777212</v>
      </c>
      <c r="G58" s="10">
        <f t="shared" si="16"/>
        <v>8.6666666666666607</v>
      </c>
      <c r="H58" s="5">
        <f t="shared" si="16"/>
        <v>7.5</v>
      </c>
      <c r="I58">
        <f t="shared" si="8"/>
        <v>25.717642572883086</v>
      </c>
      <c r="J58">
        <f t="shared" si="9"/>
        <v>6.240583025745905</v>
      </c>
      <c r="K58">
        <f t="shared" si="9"/>
        <v>24.948993226287524</v>
      </c>
      <c r="L58">
        <f t="shared" si="10"/>
        <v>-4.7416937328240056</v>
      </c>
      <c r="M58">
        <f t="shared" si="11"/>
        <v>-51.130639841710348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7.6625535784317274</v>
      </c>
      <c r="B59">
        <f t="shared" si="3"/>
        <v>7.6625535784317274</v>
      </c>
      <c r="C59" s="9">
        <f t="shared" si="4"/>
        <v>0.20000000000000009</v>
      </c>
      <c r="D59" s="9">
        <f t="shared" si="15"/>
        <v>3.0533758783955003</v>
      </c>
      <c r="E59" s="9">
        <f t="shared" si="15"/>
        <v>15.971486087381299</v>
      </c>
      <c r="F59" s="9">
        <f t="shared" si="6"/>
        <v>16.657630120288193</v>
      </c>
      <c r="G59" s="10">
        <f t="shared" si="16"/>
        <v>8.6666666666666607</v>
      </c>
      <c r="H59" s="5">
        <f t="shared" si="16"/>
        <v>7.5</v>
      </c>
      <c r="I59">
        <f t="shared" si="8"/>
        <v>25.210232916333755</v>
      </c>
      <c r="J59">
        <f t="shared" si="9"/>
        <v>6.1931660884176649</v>
      </c>
      <c r="K59">
        <f t="shared" si="9"/>
        <v>24.437686827870419</v>
      </c>
      <c r="L59">
        <f t="shared" si="10"/>
        <v>-4.6128227073280392</v>
      </c>
      <c r="M59">
        <f t="shared" si="11"/>
        <v>-50.375791313976094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7.6008525586829165</v>
      </c>
      <c r="B60">
        <f t="shared" si="3"/>
        <v>7.6008525586829165</v>
      </c>
      <c r="C60" s="9">
        <f t="shared" si="4"/>
        <v>0.2050000000000001</v>
      </c>
      <c r="D60" s="9">
        <f t="shared" si="15"/>
        <v>3.1150768981443107</v>
      </c>
      <c r="E60" s="9">
        <f t="shared" si="15"/>
        <v>16.213344166094306</v>
      </c>
      <c r="F60" s="9">
        <f t="shared" si="6"/>
        <v>16.944199541702243</v>
      </c>
      <c r="G60" s="10">
        <f t="shared" si="16"/>
        <v>8.6666666666666607</v>
      </c>
      <c r="H60" s="5">
        <f t="shared" si="16"/>
        <v>7.5</v>
      </c>
      <c r="I60">
        <f t="shared" si="8"/>
        <v>24.71070674351872</v>
      </c>
      <c r="J60">
        <f t="shared" si="9"/>
        <v>6.1470378613443843</v>
      </c>
      <c r="K60">
        <f t="shared" si="9"/>
        <v>23.933928914730657</v>
      </c>
      <c r="L60">
        <f t="shared" si="10"/>
        <v>-4.4877456280476968</v>
      </c>
      <c r="M60">
        <f t="shared" si="11"/>
        <v>-49.647356642966237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7.5396065673508756</v>
      </c>
      <c r="B61">
        <f t="shared" si="3"/>
        <v>7.5396065673508756</v>
      </c>
      <c r="C61" s="9">
        <f t="shared" si="4"/>
        <v>0.2100000000000001</v>
      </c>
      <c r="D61" s="9">
        <f t="shared" si="15"/>
        <v>3.176322889476352</v>
      </c>
      <c r="E61" s="9">
        <f t="shared" si="15"/>
        <v>16.450201087409464</v>
      </c>
      <c r="F61" s="9">
        <f t="shared" si="6"/>
        <v>17.227402148920497</v>
      </c>
      <c r="G61" s="10">
        <f t="shared" si="16"/>
        <v>8.6666666666666607</v>
      </c>
      <c r="H61" s="5">
        <f t="shared" si="16"/>
        <v>7.5</v>
      </c>
      <c r="I61">
        <f t="shared" si="8"/>
        <v>24.218808286386277</v>
      </c>
      <c r="J61">
        <f t="shared" si="9"/>
        <v>6.1021604050639073</v>
      </c>
      <c r="K61">
        <f t="shared" si="9"/>
        <v>23.437455348300993</v>
      </c>
      <c r="L61">
        <f t="shared" si="10"/>
        <v>-4.3662999473605923</v>
      </c>
      <c r="M61">
        <f t="shared" si="11"/>
        <v>-48.944283516085498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7.4788032782976046</v>
      </c>
      <c r="B62">
        <f t="shared" si="3"/>
        <v>7.4788032782976046</v>
      </c>
      <c r="C62" s="9">
        <f t="shared" si="4"/>
        <v>0.21500000000000011</v>
      </c>
      <c r="D62" s="9">
        <f t="shared" si="15"/>
        <v>3.237126178529623</v>
      </c>
      <c r="E62" s="9">
        <f t="shared" si="15"/>
        <v>16.68212842671667</v>
      </c>
      <c r="F62" s="9">
        <f t="shared" si="6"/>
        <v>17.507322397105852</v>
      </c>
      <c r="G62" s="10">
        <f t="shared" si="16"/>
        <v>8.6666666666666607</v>
      </c>
      <c r="H62" s="5">
        <f t="shared" si="16"/>
        <v>7.5</v>
      </c>
      <c r="I62">
        <f t="shared" si="8"/>
        <v>23.734293103372195</v>
      </c>
      <c r="J62">
        <f t="shared" si="9"/>
        <v>6.0584974055903018</v>
      </c>
      <c r="K62">
        <f t="shared" si="9"/>
        <v>22.948012513140139</v>
      </c>
      <c r="L62">
        <f t="shared" si="10"/>
        <v>-4.2483315746048849</v>
      </c>
      <c r="M62">
        <f t="shared" si="11"/>
        <v>-48.265575122908274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7.4184307208204316</v>
      </c>
      <c r="B63">
        <f t="shared" si="3"/>
        <v>7.4184307208204316</v>
      </c>
      <c r="C63" s="9">
        <f t="shared" si="4"/>
        <v>0.22000000000000011</v>
      </c>
      <c r="D63" s="9">
        <f t="shared" si="15"/>
        <v>3.297498736006796</v>
      </c>
      <c r="E63" s="9">
        <f t="shared" si="15"/>
        <v>16.909195273091925</v>
      </c>
      <c r="F63" s="9">
        <f t="shared" si="6"/>
        <v>17.784041918367823</v>
      </c>
      <c r="G63" s="10">
        <f t="shared" si="16"/>
        <v>8.6666666666666607</v>
      </c>
      <c r="H63" s="5">
        <f t="shared" si="16"/>
        <v>7.5</v>
      </c>
      <c r="I63">
        <f t="shared" si="8"/>
        <v>23.256927569417837</v>
      </c>
      <c r="J63">
        <f t="shared" si="9"/>
        <v>6.0160140898442531</v>
      </c>
      <c r="K63">
        <f t="shared" si="9"/>
        <v>22.465356761911057</v>
      </c>
      <c r="L63">
        <f t="shared" si="10"/>
        <v>-4.133694364460637</v>
      </c>
      <c r="M63">
        <f t="shared" si="11"/>
        <v>-47.610286759879173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7.3584772646402126</v>
      </c>
      <c r="B64">
        <f t="shared" si="3"/>
        <v>7.3584772646402126</v>
      </c>
      <c r="C64" s="9">
        <f t="shared" si="4"/>
        <v>0.22500000000000012</v>
      </c>
      <c r="D64" s="9">
        <f t="shared" si="15"/>
        <v>3.3574521921870155</v>
      </c>
      <c r="E64" s="9">
        <f t="shared" si="15"/>
        <v>17.131468326373042</v>
      </c>
      <c r="F64" s="9">
        <f t="shared" si="6"/>
        <v>18.057639643505162</v>
      </c>
      <c r="G64" s="10">
        <f t="shared" si="16"/>
        <v>8.6666666666666607</v>
      </c>
      <c r="H64" s="5">
        <f t="shared" si="16"/>
        <v>7.5</v>
      </c>
      <c r="I64">
        <f t="shared" si="8"/>
        <v>22.786488404970335</v>
      </c>
      <c r="J64">
        <f t="shared" si="9"/>
        <v>5.9746771461996468</v>
      </c>
      <c r="K64">
        <f t="shared" si="9"/>
        <v>21.989253894312267</v>
      </c>
      <c r="L64">
        <f t="shared" si="10"/>
        <v>-4.0222496428777683</v>
      </c>
      <c r="M64">
        <f t="shared" si="11"/>
        <v>-46.977522677339095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7.2989316056603597</v>
      </c>
      <c r="B65">
        <f t="shared" si="3"/>
        <v>7.2989316056603597</v>
      </c>
      <c r="C65" s="9">
        <f t="shared" si="4"/>
        <v>0.23000000000000012</v>
      </c>
      <c r="D65" s="9">
        <f t="shared" si="15"/>
        <v>3.4169978511668679</v>
      </c>
      <c r="E65" s="9">
        <f t="shared" si="15"/>
        <v>17.349011989182298</v>
      </c>
      <c r="F65" s="9">
        <f t="shared" si="6"/>
        <v>18.328191917240375</v>
      </c>
      <c r="G65" s="10">
        <f t="shared" si="16"/>
        <v>8.6666666666666607</v>
      </c>
      <c r="H65" s="5">
        <f t="shared" si="16"/>
        <v>7.5</v>
      </c>
      <c r="I65">
        <f t="shared" si="8"/>
        <v>22.322762241999708</v>
      </c>
      <c r="J65">
        <f t="shared" si="9"/>
        <v>5.9344546497708688</v>
      </c>
      <c r="K65">
        <f t="shared" si="9"/>
        <v>21.519478667538877</v>
      </c>
      <c r="L65">
        <f t="shared" si="10"/>
        <v>-3.9138657676402873</v>
      </c>
      <c r="M65">
        <f t="shared" si="11"/>
        <v>-46.366433149286557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7.239782752451033</v>
      </c>
      <c r="B66">
        <f t="shared" si="3"/>
        <v>7.239782752451033</v>
      </c>
      <c r="C66" s="9">
        <f t="shared" si="4"/>
        <v>0.23500000000000013</v>
      </c>
      <c r="D66" s="9">
        <f t="shared" si="15"/>
        <v>3.4761467043761947</v>
      </c>
      <c r="E66" s="9">
        <f t="shared" si="15"/>
        <v>17.561888454200222</v>
      </c>
      <c r="F66" s="9">
        <f t="shared" si="6"/>
        <v>18.595772607348295</v>
      </c>
      <c r="G66" s="10">
        <f t="shared" si="16"/>
        <v>8.6666666666666607</v>
      </c>
      <c r="H66" s="5">
        <f t="shared" si="16"/>
        <v>7.5</v>
      </c>
      <c r="I66">
        <f t="shared" si="8"/>
        <v>21.865545225323917</v>
      </c>
      <c r="J66">
        <f t="shared" si="9"/>
        <v>5.8953159920944662</v>
      </c>
      <c r="K66">
        <f t="shared" si="9"/>
        <v>21.055814336046012</v>
      </c>
      <c r="L66">
        <f t="shared" si="10"/>
        <v>-3.8084177209329413</v>
      </c>
      <c r="M66">
        <f t="shared" si="11"/>
        <v>-45.77621174803933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7.1810200134161351</v>
      </c>
      <c r="B67">
        <f t="shared" si="3"/>
        <v>7.1810200134161351</v>
      </c>
      <c r="C67" s="9">
        <f t="shared" si="4"/>
        <v>0.24000000000000013</v>
      </c>
      <c r="D67" s="9">
        <f t="shared" si="15"/>
        <v>3.5349094434110926</v>
      </c>
      <c r="E67" s="9">
        <f t="shared" si="15"/>
        <v>17.770157786973279</v>
      </c>
      <c r="F67" s="9">
        <f t="shared" si="6"/>
        <v>18.860453208051585</v>
      </c>
      <c r="G67" s="10">
        <f t="shared" si="16"/>
        <v>8.6666666666666607</v>
      </c>
      <c r="H67" s="5">
        <f t="shared" si="16"/>
        <v>7.5</v>
      </c>
      <c r="I67">
        <f t="shared" si="8"/>
        <v>21.414642647778614</v>
      </c>
      <c r="J67">
        <f t="shared" si="9"/>
        <v>5.8572318148851368</v>
      </c>
      <c r="K67">
        <f t="shared" si="9"/>
        <v>20.59805221856562</v>
      </c>
      <c r="L67">
        <f t="shared" si="10"/>
        <v>-3.7057867315273896</v>
      </c>
      <c r="M67">
        <f t="shared" si="11"/>
        <v>-45.206092807541658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7.1226329846038601</v>
      </c>
      <c r="B68">
        <f t="shared" si="3"/>
        <v>7.1226329846038601</v>
      </c>
      <c r="C68" s="9">
        <f t="shared" si="4"/>
        <v>0.24500000000000013</v>
      </c>
      <c r="D68" s="9">
        <f t="shared" si="15"/>
        <v>3.5932964722233676</v>
      </c>
      <c r="E68" s="9">
        <f t="shared" si="15"/>
        <v>17.973878004518557</v>
      </c>
      <c r="F68" s="9">
        <f t="shared" si="6"/>
        <v>19.122302938028994</v>
      </c>
      <c r="G68" s="10">
        <f t="shared" si="16"/>
        <v>8.6666666666666607</v>
      </c>
      <c r="H68" s="5">
        <f t="shared" si="16"/>
        <v>7.5</v>
      </c>
      <c r="I68">
        <f t="shared" si="8"/>
        <v>20.96986861800708</v>
      </c>
      <c r="J68">
        <f t="shared" si="9"/>
        <v>5.8201739475698631</v>
      </c>
      <c r="K68">
        <f t="shared" si="9"/>
        <v>20.145991290490205</v>
      </c>
      <c r="L68">
        <f t="shared" si="10"/>
        <v>-3.6058599244335405</v>
      </c>
      <c r="M68">
        <f t="shared" si="11"/>
        <v>-44.655349060485925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7.0646115381243835</v>
      </c>
      <c r="B69">
        <f t="shared" si="3"/>
        <v>7.0646115381243835</v>
      </c>
      <c r="C69" s="9">
        <f t="shared" si="4"/>
        <v>0.25000000000000011</v>
      </c>
      <c r="D69" s="9">
        <f t="shared" ref="D69:E84" si="17">D68+$C$7*(J68+J69)/2</f>
        <v>3.6513179187028446</v>
      </c>
      <c r="E69" s="9">
        <f t="shared" si="17"/>
        <v>18.173105149970436</v>
      </c>
      <c r="F69" s="9">
        <f t="shared" si="6"/>
        <v>19.381388833357324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20.531045759879998</v>
      </c>
      <c r="J69">
        <f t="shared" si="9"/>
        <v>5.7841153483255274</v>
      </c>
      <c r="K69">
        <f t="shared" si="9"/>
        <v>19.699437799885345</v>
      </c>
      <c r="L69">
        <f t="shared" si="10"/>
        <v>-3.5085299960704504</v>
      </c>
      <c r="M69">
        <f t="shared" si="11"/>
        <v>-44.123289435700926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7.0069458111409313</v>
      </c>
      <c r="B70">
        <f t="shared" si="3"/>
        <v>7.0069458111409313</v>
      </c>
      <c r="C70" s="9">
        <f t="shared" si="4"/>
        <v>0.25500000000000012</v>
      </c>
      <c r="D70" s="9">
        <f t="shared" si="17"/>
        <v>3.7089836456862963</v>
      </c>
      <c r="E70" s="9">
        <f t="shared" si="17"/>
        <v>18.367893363497505</v>
      </c>
      <c r="F70" s="9">
        <f t="shared" si="6"/>
        <v>19.637775835685087</v>
      </c>
      <c r="G70" s="10">
        <f t="shared" si="18"/>
        <v>8.6666666666666607</v>
      </c>
      <c r="H70" s="5">
        <f t="shared" si="18"/>
        <v>7.5</v>
      </c>
      <c r="I70">
        <f t="shared" si="8"/>
        <v>20.098004942787661</v>
      </c>
      <c r="J70">
        <f t="shared" si="9"/>
        <v>5.7490300483648227</v>
      </c>
      <c r="K70">
        <f t="shared" si="9"/>
        <v>19.258204905528334</v>
      </c>
      <c r="L70">
        <f t="shared" si="10"/>
        <v>-3.4136949132027463</v>
      </c>
      <c r="M70">
        <f t="shared" si="11"/>
        <v>-43.609257003416936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6.949626195402943</v>
      </c>
      <c r="B71">
        <f t="shared" si="3"/>
        <v>6.949626195402943</v>
      </c>
      <c r="C71" s="9">
        <f t="shared" si="4"/>
        <v>0.26000000000000012</v>
      </c>
      <c r="D71" s="9">
        <f t="shared" si="17"/>
        <v>3.7663032614242846</v>
      </c>
      <c r="E71" s="9">
        <f t="shared" si="17"/>
        <v>18.558294949702617</v>
      </c>
      <c r="F71" s="9">
        <f t="shared" si="6"/>
        <v>19.891526875914629</v>
      </c>
      <c r="G71" s="10">
        <f t="shared" si="18"/>
        <v>8.6666666666666607</v>
      </c>
      <c r="H71" s="5">
        <f t="shared" si="18"/>
        <v>7.5</v>
      </c>
      <c r="I71">
        <f t="shared" si="8"/>
        <v>19.670585042281285</v>
      </c>
      <c r="J71">
        <f t="shared" si="9"/>
        <v>5.7148930992327953</v>
      </c>
      <c r="K71">
        <f t="shared" si="9"/>
        <v>18.822112335494165</v>
      </c>
      <c r="L71">
        <f t="shared" si="10"/>
        <v>-3.3212576340649678</v>
      </c>
      <c r="M71">
        <f t="shared" si="11"/>
        <v>-43.112627057062632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6.8926433272923182</v>
      </c>
      <c r="B72">
        <f t="shared" si="3"/>
        <v>6.8926433272923182</v>
      </c>
      <c r="C72" s="9">
        <f t="shared" si="4"/>
        <v>0.26500000000000012</v>
      </c>
      <c r="D72" s="9">
        <f t="shared" si="17"/>
        <v>3.8232861295349094</v>
      </c>
      <c r="E72" s="9">
        <f t="shared" si="17"/>
        <v>18.744360441704707</v>
      </c>
      <c r="F72" s="9">
        <f t="shared" si="6"/>
        <v>20.142702953649884</v>
      </c>
      <c r="G72" s="10">
        <f t="shared" si="18"/>
        <v>8.6666666666666607</v>
      </c>
      <c r="H72" s="5">
        <f t="shared" si="18"/>
        <v>7.5</v>
      </c>
      <c r="I72">
        <f t="shared" si="8"/>
        <v>19.248632730779185</v>
      </c>
      <c r="J72">
        <f t="shared" si="9"/>
        <v>5.6816805228921456</v>
      </c>
      <c r="K72">
        <f t="shared" si="9"/>
        <v>18.390986064923538</v>
      </c>
      <c r="L72">
        <f t="shared" si="10"/>
        <v>-3.2311258502597076</v>
      </c>
      <c r="M72">
        <f t="shared" si="11"/>
        <v>-42.632805321192563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6.8359880783559097</v>
      </c>
      <c r="B73">
        <f t="shared" si="3"/>
        <v>6.8359880783559097</v>
      </c>
      <c r="C73" s="9">
        <f t="shared" si="4"/>
        <v>0.27000000000000013</v>
      </c>
      <c r="D73" s="9">
        <f t="shared" si="17"/>
        <v>3.8799413784713179</v>
      </c>
      <c r="E73" s="9">
        <f t="shared" si="17"/>
        <v>18.926138662087883</v>
      </c>
      <c r="F73" s="9">
        <f t="shared" si="6"/>
        <v>20.39136321264866</v>
      </c>
      <c r="G73" s="10">
        <f t="shared" si="18"/>
        <v>8.6666666666666607</v>
      </c>
      <c r="H73" s="5">
        <f t="shared" si="18"/>
        <v>7.5</v>
      </c>
      <c r="I73">
        <f t="shared" si="8"/>
        <v>18.832002298300189</v>
      </c>
      <c r="J73">
        <f t="shared" si="9"/>
        <v>5.6493692643895486</v>
      </c>
      <c r="K73">
        <f t="shared" si="9"/>
        <v>17.964658011711613</v>
      </c>
      <c r="L73">
        <f t="shared" si="10"/>
        <v>-3.1432117481677828</v>
      </c>
      <c r="M73">
        <f t="shared" si="11"/>
        <v>-42.169226275995612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6.7796515462994229</v>
      </c>
      <c r="B74">
        <f t="shared" si="3"/>
        <v>6.7796515462994229</v>
      </c>
      <c r="C74" s="9">
        <f t="shared" si="4"/>
        <v>0.27500000000000013</v>
      </c>
      <c r="D74" s="9">
        <f t="shared" si="17"/>
        <v>3.9362779105278052</v>
      </c>
      <c r="E74" s="9">
        <f t="shared" si="17"/>
        <v>19.103676780891199</v>
      </c>
      <c r="F74" s="9">
        <f t="shared" si="6"/>
        <v>20.637565012501561</v>
      </c>
      <c r="G74" s="10">
        <f t="shared" si="18"/>
        <v>8.6666666666666607</v>
      </c>
      <c r="H74" s="5">
        <f t="shared" si="18"/>
        <v>7.5</v>
      </c>
      <c r="I74">
        <f t="shared" si="8"/>
        <v>18.420555503445016</v>
      </c>
      <c r="J74">
        <f t="shared" si="9"/>
        <v>5.6179371469078712</v>
      </c>
      <c r="K74">
        <f t="shared" si="9"/>
        <v>17.542965748951659</v>
      </c>
      <c r="L74">
        <f t="shared" si="10"/>
        <v>-3.0574317887516558</v>
      </c>
      <c r="M74">
        <f t="shared" si="11"/>
        <v>-41.721351589604012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6.723625046419782</v>
      </c>
      <c r="B75">
        <f t="shared" si="3"/>
        <v>6.723625046419782</v>
      </c>
      <c r="C75" s="9">
        <f t="shared" si="4"/>
        <v>0.28000000000000014</v>
      </c>
      <c r="D75" s="9">
        <f t="shared" si="17"/>
        <v>3.9923044104074461</v>
      </c>
      <c r="E75" s="9">
        <f t="shared" si="17"/>
        <v>19.277020370801235</v>
      </c>
      <c r="F75" s="9">
        <f t="shared" si="6"/>
        <v>20.881363996743907</v>
      </c>
      <c r="G75" s="10">
        <f t="shared" si="18"/>
        <v>8.6666666666666607</v>
      </c>
      <c r="H75" s="5">
        <f t="shared" si="18"/>
        <v>7.5</v>
      </c>
      <c r="I75">
        <f t="shared" si="8"/>
        <v>18.014161455119908</v>
      </c>
      <c r="J75">
        <f t="shared" si="9"/>
        <v>5.5873628290203543</v>
      </c>
      <c r="K75">
        <f t="shared" si="9"/>
        <v>17.125752233055618</v>
      </c>
      <c r="L75">
        <f t="shared" si="10"/>
        <v>-2.9737065047686464</v>
      </c>
      <c r="M75">
        <f t="shared" si="11"/>
        <v>-41.28866865011571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6.6679001034548167</v>
      </c>
      <c r="B76">
        <f t="shared" si="3"/>
        <v>6.6679001034548167</v>
      </c>
      <c r="C76" s="9">
        <f t="shared" si="4"/>
        <v>0.28500000000000014</v>
      </c>
      <c r="D76" s="9">
        <f t="shared" si="17"/>
        <v>4.048029353372411</v>
      </c>
      <c r="E76" s="9">
        <f t="shared" si="17"/>
        <v>19.446213459699287</v>
      </c>
      <c r="F76" s="9">
        <f t="shared" si="6"/>
        <v>21.122814157592394</v>
      </c>
      <c r="G76" s="10">
        <f t="shared" si="18"/>
        <v>8.6666666666666607</v>
      </c>
      <c r="H76" s="5">
        <f t="shared" si="18"/>
        <v>7.5</v>
      </c>
      <c r="I76">
        <f t="shared" si="8"/>
        <v>17.612696525790135</v>
      </c>
      <c r="J76">
        <f t="shared" si="9"/>
        <v>5.5576257639726681</v>
      </c>
      <c r="K76">
        <f t="shared" si="9"/>
        <v>16.712865546554461</v>
      </c>
      <c r="L76">
        <f t="shared" si="10"/>
        <v>-2.8919603145397335</v>
      </c>
      <c r="M76">
        <f t="shared" si="11"/>
        <v>-40.870689189868166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6.6124684438308172</v>
      </c>
      <c r="B77">
        <f t="shared" si="3"/>
        <v>6.6124684438308172</v>
      </c>
      <c r="C77" s="9">
        <f t="shared" si="4"/>
        <v>0.29000000000000015</v>
      </c>
      <c r="D77" s="9">
        <f t="shared" si="17"/>
        <v>4.1034610129964104</v>
      </c>
      <c r="E77" s="9">
        <f t="shared" si="17"/>
        <v>19.611298580705338</v>
      </c>
      <c r="F77" s="9">
        <f t="shared" si="6"/>
        <v>21.361967897484551</v>
      </c>
      <c r="G77" s="10">
        <f t="shared" si="18"/>
        <v>8.6666666666666607</v>
      </c>
      <c r="H77" s="5">
        <f t="shared" si="18"/>
        <v>7.5</v>
      </c>
      <c r="I77">
        <f t="shared" si="8"/>
        <v>17.216044297368555</v>
      </c>
      <c r="J77">
        <f t="shared" si="9"/>
        <v>5.5287061608272703</v>
      </c>
      <c r="K77">
        <f t="shared" si="9"/>
        <v>16.30415865465578</v>
      </c>
      <c r="L77">
        <f t="shared" si="10"/>
        <v>-2.812121351544437</v>
      </c>
      <c r="M77">
        <f t="shared" si="11"/>
        <v>-40.466947995063101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6.5573219882901217</v>
      </c>
      <c r="B78">
        <f t="shared" si="3"/>
        <v>6.5573219882901217</v>
      </c>
      <c r="C78" s="9">
        <f t="shared" si="4"/>
        <v>0.29500000000000015</v>
      </c>
      <c r="D78" s="9">
        <f t="shared" si="17"/>
        <v>4.1586074685371059</v>
      </c>
      <c r="E78" s="9">
        <f t="shared" si="17"/>
        <v>19.772316819852144</v>
      </c>
      <c r="F78" s="9">
        <f t="shared" si="6"/>
        <v>21.59887608758633</v>
      </c>
      <c r="G78" s="10">
        <f t="shared" si="18"/>
        <v>8.6666666666666607</v>
      </c>
      <c r="H78" s="5">
        <f t="shared" si="18"/>
        <v>7.5</v>
      </c>
      <c r="I78">
        <f t="shared" si="8"/>
        <v>16.824095541192094</v>
      </c>
      <c r="J78">
        <f t="shared" si="9"/>
        <v>5.5005849473118262</v>
      </c>
      <c r="K78">
        <f t="shared" si="9"/>
        <v>15.899489174705149</v>
      </c>
      <c r="L78">
        <f t="shared" si="10"/>
        <v>-2.7341213092340855</v>
      </c>
      <c r="M78">
        <f t="shared" si="11"/>
        <v>-40.077001694345732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6.5024528448824652</v>
      </c>
      <c r="B79">
        <f t="shared" si="3"/>
        <v>6.5024528448824652</v>
      </c>
      <c r="C79" s="9">
        <f t="shared" si="4"/>
        <v>0.30000000000000016</v>
      </c>
      <c r="D79" s="9">
        <f t="shared" si="17"/>
        <v>4.2134766119447624</v>
      </c>
      <c r="E79" s="9">
        <f t="shared" si="17"/>
        <v>19.929307861514477</v>
      </c>
      <c r="F79" s="9">
        <f t="shared" si="6"/>
        <v>21.833588123421091</v>
      </c>
      <c r="G79" s="10">
        <f t="shared" si="18"/>
        <v>8.6666666666666607</v>
      </c>
      <c r="H79" s="5">
        <f t="shared" si="18"/>
        <v>7.5</v>
      </c>
      <c r="I79">
        <f t="shared" si="8"/>
        <v>16.436748233922124</v>
      </c>
      <c r="J79">
        <f t="shared" si="9"/>
        <v>5.4732437342194853</v>
      </c>
      <c r="K79">
        <f t="shared" si="9"/>
        <v>15.498719157761691</v>
      </c>
      <c r="L79">
        <f t="shared" si="10"/>
        <v>-2.6578953005760804</v>
      </c>
      <c r="M79">
        <f t="shared" si="11"/>
        <v>-39.700427620391316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6.4478533023052993</v>
      </c>
      <c r="B80">
        <f t="shared" si="3"/>
        <v>6.4478533023052993</v>
      </c>
      <c r="C80" s="9">
        <f t="shared" si="4"/>
        <v>0.30500000000000016</v>
      </c>
      <c r="D80" s="9">
        <f t="shared" si="17"/>
        <v>4.2680761545219283</v>
      </c>
      <c r="E80" s="9">
        <f t="shared" si="17"/>
        <v>20.082310031711074</v>
      </c>
      <c r="F80" s="9">
        <f t="shared" si="6"/>
        <v>22.066151977761962</v>
      </c>
      <c r="G80" s="10">
        <f t="shared" si="18"/>
        <v>8.6666666666666607</v>
      </c>
      <c r="H80" s="5">
        <f t="shared" si="18"/>
        <v>7.5</v>
      </c>
      <c r="I80">
        <f t="shared" si="8"/>
        <v>16.053907611630809</v>
      </c>
      <c r="J80">
        <f t="shared" si="9"/>
        <v>5.4466647812137241</v>
      </c>
      <c r="K80">
        <f t="shared" si="9"/>
        <v>15.101714881557777</v>
      </c>
      <c r="L80">
        <f t="shared" si="10"/>
        <v>-2.5833817319623682</v>
      </c>
      <c r="M80">
        <f t="shared" si="11"/>
        <v>-39.336822738950886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6.3935158235797598</v>
      </c>
      <c r="B81">
        <f t="shared" si="3"/>
        <v>6.3935158235797598</v>
      </c>
      <c r="C81" s="9">
        <f t="shared" si="4"/>
        <v>0.31000000000000016</v>
      </c>
      <c r="D81" s="9">
        <f t="shared" si="17"/>
        <v>4.3224136332474679</v>
      </c>
      <c r="E81" s="9">
        <f t="shared" si="17"/>
        <v>20.231360339389706</v>
      </c>
      <c r="F81" s="9">
        <f t="shared" si="6"/>
        <v>22.296614250918889</v>
      </c>
      <c r="G81" s="10">
        <f t="shared" si="18"/>
        <v>8.6666666666666607</v>
      </c>
      <c r="H81" s="5">
        <f t="shared" si="18"/>
        <v>7.5</v>
      </c>
      <c r="I81">
        <f t="shared" si="8"/>
        <v>15.675486264811562</v>
      </c>
      <c r="J81">
        <f t="shared" si="9"/>
        <v>5.4208309638941001</v>
      </c>
      <c r="K81">
        <f t="shared" si="9"/>
        <v>14.708346654168269</v>
      </c>
      <c r="L81">
        <f t="shared" si="10"/>
        <v>-2.5105221912376394</v>
      </c>
      <c r="M81">
        <f t="shared" si="11"/>
        <v>-38.985802640158234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6.3394330400503804</v>
      </c>
      <c r="B82">
        <f t="shared" si="3"/>
        <v>6.3394330400503804</v>
      </c>
      <c r="C82" s="9">
        <f t="shared" si="4"/>
        <v>0.31500000000000017</v>
      </c>
      <c r="D82" s="9">
        <f t="shared" si="17"/>
        <v>4.3764964167768472</v>
      </c>
      <c r="E82" s="9">
        <f t="shared" si="17"/>
        <v>20.376494515799379</v>
      </c>
      <c r="F82" s="9">
        <f t="shared" si="6"/>
        <v>22.525020218541485</v>
      </c>
      <c r="G82" s="10">
        <f t="shared" si="18"/>
        <v>8.6666666666666607</v>
      </c>
      <c r="H82" s="5">
        <f t="shared" si="18"/>
        <v>7.5</v>
      </c>
      <c r="I82">
        <f t="shared" si="8"/>
        <v>15.30140427758734</v>
      </c>
      <c r="J82">
        <f t="shared" si="9"/>
        <v>5.3957257419817237</v>
      </c>
      <c r="K82">
        <f t="shared" si="9"/>
        <v>14.318488627766687</v>
      </c>
      <c r="L82">
        <f t="shared" si="10"/>
        <v>-2.4392613497287847</v>
      </c>
      <c r="M82">
        <f t="shared" si="11"/>
        <v>-38.647000587204552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6.2855977456980501</v>
      </c>
      <c r="B83">
        <f t="shared" si="3"/>
        <v>6.2855977456980501</v>
      </c>
      <c r="C83" s="9">
        <f t="shared" si="4"/>
        <v>0.32000000000000017</v>
      </c>
      <c r="D83" s="9">
        <f t="shared" si="17"/>
        <v>4.4303317111291776</v>
      </c>
      <c r="E83" s="9">
        <f t="shared" si="17"/>
        <v>20.517747052047685</v>
      </c>
      <c r="F83" s="9">
        <f t="shared" si="6"/>
        <v>22.751413877049153</v>
      </c>
      <c r="G83" s="10">
        <f t="shared" si="18"/>
        <v>8.6666666666666607</v>
      </c>
      <c r="H83" s="5">
        <f t="shared" si="18"/>
        <v>7.5</v>
      </c>
      <c r="I83">
        <f t="shared" si="8"/>
        <v>14.931589414994422</v>
      </c>
      <c r="J83">
        <f t="shared" si="9"/>
        <v>5.3713331284844354</v>
      </c>
      <c r="K83">
        <f t="shared" si="9"/>
        <v>13.932018621894642</v>
      </c>
      <c r="L83">
        <f t="shared" si="10"/>
        <v>-2.3695468782884257</v>
      </c>
      <c r="M83">
        <f t="shared" si="11"/>
        <v>-38.32006661774512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6.2320028917571202</v>
      </c>
      <c r="B84">
        <f t="shared" si="3"/>
        <v>6.2320028917571202</v>
      </c>
      <c r="C84" s="9">
        <f t="shared" si="4"/>
        <v>0.32500000000000018</v>
      </c>
      <c r="D84" s="9">
        <f t="shared" si="17"/>
        <v>4.4839265650701075</v>
      </c>
      <c r="E84" s="9">
        <f t="shared" si="17"/>
        <v>20.655151234935744</v>
      </c>
      <c r="F84" s="9">
        <f t="shared" si="6"/>
        <v>22.975837986790712</v>
      </c>
      <c r="G84" s="10">
        <f t="shared" si="18"/>
        <v>8.6666666666666607</v>
      </c>
      <c r="H84" s="5">
        <f t="shared" si="18"/>
        <v>7.5</v>
      </c>
      <c r="I84">
        <f t="shared" si="8"/>
        <v>14.565977362903693</v>
      </c>
      <c r="J84">
        <f t="shared" si="9"/>
        <v>5.3476376597015509</v>
      </c>
      <c r="K84">
        <f t="shared" si="9"/>
        <v>13.54881795571719</v>
      </c>
      <c r="L84">
        <f t="shared" si="10"/>
        <v>-2.3013293775040524</v>
      </c>
      <c r="M84">
        <f t="shared" si="11"/>
        <v>-38.004666693615611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6.1786415816289795</v>
      </c>
      <c r="B85">
        <f t="shared" ref="B85:B148" si="22">ABS(D85-$D$11)</f>
        <v>6.1786415816289795</v>
      </c>
      <c r="C85" s="9">
        <f t="shared" ref="C85:C148" si="23">C84+_dt</f>
        <v>0.33000000000000018</v>
      </c>
      <c r="D85" s="9">
        <f t="shared" ref="D85:E100" si="24">D84+$C$7*(J84+J85)/2</f>
        <v>4.5372878751982482</v>
      </c>
      <c r="E85" s="9">
        <f t="shared" si="24"/>
        <v>20.788739181158235</v>
      </c>
      <c r="F85" s="9">
        <f t="shared" ref="F85:F148" si="25">$O$1*D85^2+$O$2*D85+$O$3</f>
        <v>23.198334113026618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14.204512025917751</v>
      </c>
      <c r="J85">
        <f t="shared" ref="J85:K148" si="28">J84+L84*$C$7</f>
        <v>5.3246243659265104</v>
      </c>
      <c r="K85">
        <f t="shared" si="28"/>
        <v>13.168771288781034</v>
      </c>
      <c r="L85">
        <f t="shared" ref="L85:L148" si="29">-$C$15*I85*J85</f>
        <v>-2.2345623223724216</v>
      </c>
      <c r="M85">
        <f t="shared" ref="M85:M148" si="30">-$C$6-$C$15*I85*K85</f>
        <v>-37.700481894602056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6.1255070660858326</v>
      </c>
      <c r="B86">
        <f t="shared" si="22"/>
        <v>6.1255070660858326</v>
      </c>
      <c r="C86" s="9">
        <f t="shared" si="23"/>
        <v>0.33500000000000019</v>
      </c>
      <c r="D86" s="9">
        <f t="shared" si="24"/>
        <v>4.590422390741395</v>
      </c>
      <c r="E86" s="9">
        <f t="shared" si="24"/>
        <v>20.918541869951316</v>
      </c>
      <c r="F86" s="9">
        <f t="shared" si="25"/>
        <v>23.418942664818417</v>
      </c>
      <c r="G86" s="10">
        <f t="shared" si="26"/>
        <v>8.6666666666666607</v>
      </c>
      <c r="H86" s="5">
        <f t="shared" si="26"/>
        <v>7.5</v>
      </c>
      <c r="I86">
        <f t="shared" si="27"/>
        <v>13.847145889464485</v>
      </c>
      <c r="J86">
        <f t="shared" si="28"/>
        <v>5.3022787427027867</v>
      </c>
      <c r="K86">
        <f t="shared" si="28"/>
        <v>12.791766469835014</v>
      </c>
      <c r="L86">
        <f t="shared" si="29"/>
        <v>-2.1692020218986441</v>
      </c>
      <c r="M86">
        <f t="shared" si="30"/>
        <v>-37.407207652126779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6.0725927387598997</v>
      </c>
      <c r="B87">
        <f t="shared" si="22"/>
        <v>6.0725927387598997</v>
      </c>
      <c r="C87" s="9">
        <f t="shared" si="23"/>
        <v>0.34000000000000019</v>
      </c>
      <c r="D87" s="9">
        <f t="shared" si="24"/>
        <v>4.643336718067328</v>
      </c>
      <c r="E87" s="9">
        <f t="shared" si="24"/>
        <v>21.04458917426706</v>
      </c>
      <c r="F87" s="9">
        <f t="shared" si="25"/>
        <v>23.637702931901377</v>
      </c>
      <c r="G87" s="10">
        <f t="shared" si="26"/>
        <v>8.6666666666666607</v>
      </c>
      <c r="H87" s="5">
        <f t="shared" si="26"/>
        <v>7.5</v>
      </c>
      <c r="I87">
        <f t="shared" si="27"/>
        <v>13.493840453310831</v>
      </c>
      <c r="J87">
        <f t="shared" si="28"/>
        <v>5.2805867224838003</v>
      </c>
      <c r="K87">
        <f t="shared" si="28"/>
        <v>12.417694393313747</v>
      </c>
      <c r="L87">
        <f t="shared" si="29"/>
        <v>-2.1052075942531943</v>
      </c>
      <c r="M87">
        <f t="shared" si="30"/>
        <v>-37.124553018779551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6.0198921319147747</v>
      </c>
      <c r="B88">
        <f t="shared" si="22"/>
        <v>6.0198921319147747</v>
      </c>
      <c r="C88" s="9">
        <f t="shared" si="23"/>
        <v>0.3450000000000002</v>
      </c>
      <c r="D88" s="9">
        <f t="shared" si="24"/>
        <v>4.696037324912453</v>
      </c>
      <c r="E88" s="9">
        <f t="shared" si="24"/>
        <v>21.16690989054926</v>
      </c>
      <c r="F88" s="9">
        <f t="shared" si="25"/>
        <v>23.854653119607836</v>
      </c>
      <c r="G88" s="10">
        <f t="shared" si="26"/>
        <v>8.6666666666666607</v>
      </c>
      <c r="H88" s="5">
        <f t="shared" si="26"/>
        <v>7.5</v>
      </c>
      <c r="I88">
        <f t="shared" si="27"/>
        <v>13.144566744859889</v>
      </c>
      <c r="J88">
        <f t="shared" si="28"/>
        <v>5.259534646541268</v>
      </c>
      <c r="K88">
        <f t="shared" si="28"/>
        <v>12.046448863125951</v>
      </c>
      <c r="L88">
        <f t="shared" si="29"/>
        <v>-2.04254095831031</v>
      </c>
      <c r="M88">
        <f t="shared" si="30"/>
        <v>-36.852239969634233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5.9673989124972779</v>
      </c>
      <c r="B89">
        <f t="shared" si="22"/>
        <v>5.9673989124972779</v>
      </c>
      <c r="C89" s="9">
        <f t="shared" si="23"/>
        <v>0.3500000000000002</v>
      </c>
      <c r="D89" s="9">
        <f t="shared" si="24"/>
        <v>4.7485305443299497</v>
      </c>
      <c r="E89" s="9">
        <f t="shared" si="24"/>
        <v>21.285531767182036</v>
      </c>
      <c r="F89" s="9">
        <f t="shared" si="25"/>
        <v>24.069830381900545</v>
      </c>
      <c r="G89" s="10">
        <f t="shared" si="26"/>
        <v>8.6666666666666607</v>
      </c>
      <c r="H89" s="5">
        <f t="shared" si="26"/>
        <v>7.5</v>
      </c>
      <c r="I89">
        <f t="shared" si="27"/>
        <v>12.799305921886933</v>
      </c>
      <c r="J89">
        <f t="shared" si="28"/>
        <v>5.2391092369581651</v>
      </c>
      <c r="K89">
        <f t="shared" si="28"/>
        <v>11.677926463429609</v>
      </c>
      <c r="L89">
        <f t="shared" si="29"/>
        <v>-1.9811668426003926</v>
      </c>
      <c r="M89">
        <f t="shared" si="30"/>
        <v>-36.590002731240084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5.9151068784698264</v>
      </c>
      <c r="B90">
        <f t="shared" si="22"/>
        <v>5.9151068784698264</v>
      </c>
      <c r="C90" s="9">
        <f t="shared" si="23"/>
        <v>0.3550000000000002</v>
      </c>
      <c r="D90" s="9">
        <f t="shared" si="24"/>
        <v>4.8008225783574012</v>
      </c>
      <c r="E90" s="9">
        <f t="shared" si="24"/>
        <v>21.40048153167977</v>
      </c>
      <c r="F90" s="9">
        <f t="shared" si="25"/>
        <v>24.283270852566737</v>
      </c>
      <c r="G90" s="10">
        <f t="shared" si="26"/>
        <v>8.6666666666666607</v>
      </c>
      <c r="H90" s="5">
        <f t="shared" si="26"/>
        <v>7.5</v>
      </c>
      <c r="I90">
        <f t="shared" si="27"/>
        <v>12.458049975830901</v>
      </c>
      <c r="J90">
        <f t="shared" si="28"/>
        <v>5.219297568532161</v>
      </c>
      <c r="K90">
        <f t="shared" si="28"/>
        <v>11.312026436117208</v>
      </c>
      <c r="L90">
        <f t="shared" si="29"/>
        <v>-1.921052812939458</v>
      </c>
      <c r="M90">
        <f t="shared" si="30"/>
        <v>-36.337587134055653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5.8630099554251514</v>
      </c>
      <c r="B91">
        <f t="shared" si="22"/>
        <v>5.8630099554251514</v>
      </c>
      <c r="C91" s="9">
        <f t="shared" si="23"/>
        <v>0.36000000000000021</v>
      </c>
      <c r="D91" s="9">
        <f t="shared" si="24"/>
        <v>4.8529195014020763</v>
      </c>
      <c r="E91" s="9">
        <f t="shared" si="24"/>
        <v>21.511784916684238</v>
      </c>
      <c r="F91" s="9">
        <f t="shared" si="25"/>
        <v>24.495009674615211</v>
      </c>
      <c r="G91" s="10">
        <f t="shared" si="26"/>
        <v>8.6666666666666607</v>
      </c>
      <c r="H91" s="5">
        <f t="shared" si="26"/>
        <v>7.5</v>
      </c>
      <c r="I91">
        <f t="shared" si="27"/>
        <v>12.12080254840202</v>
      </c>
      <c r="J91">
        <f t="shared" si="28"/>
        <v>5.2000870404027664</v>
      </c>
      <c r="K91">
        <f t="shared" si="28"/>
        <v>10.948650564776651</v>
      </c>
      <c r="L91">
        <f t="shared" si="29"/>
        <v>-1.8621693202524801</v>
      </c>
      <c r="M91">
        <f t="shared" si="30"/>
        <v>-36.094749983891212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5.8111021934871365</v>
      </c>
      <c r="B92">
        <f t="shared" si="22"/>
        <v>5.8111021934871365</v>
      </c>
      <c r="C92" s="9">
        <f t="shared" si="23"/>
        <v>0.36500000000000021</v>
      </c>
      <c r="D92" s="9">
        <f t="shared" si="24"/>
        <v>4.9048272633400911</v>
      </c>
      <c r="E92" s="9">
        <f t="shared" si="24"/>
        <v>21.619466684832812</v>
      </c>
      <c r="F92" s="9">
        <f t="shared" si="25"/>
        <v>24.705081027909891</v>
      </c>
      <c r="G92" s="10">
        <f t="shared" si="26"/>
        <v>8.6666666666666607</v>
      </c>
      <c r="H92" s="5">
        <f t="shared" si="26"/>
        <v>7.5</v>
      </c>
      <c r="I92">
        <f t="shared" si="27"/>
        <v>11.787579876103869</v>
      </c>
      <c r="J92">
        <f t="shared" si="28"/>
        <v>5.1814653472002412</v>
      </c>
      <c r="K92">
        <f t="shared" si="28"/>
        <v>10.587703064937738</v>
      </c>
      <c r="L92">
        <f t="shared" si="29"/>
        <v>-1.804489770386065</v>
      </c>
      <c r="M92">
        <f t="shared" si="30"/>
        <v>-35.86125844762983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5.759377764503653</v>
      </c>
      <c r="B93">
        <f t="shared" si="22"/>
        <v>5.759377764503653</v>
      </c>
      <c r="C93" s="9">
        <f t="shared" si="23"/>
        <v>0.37000000000000022</v>
      </c>
      <c r="D93" s="9">
        <f t="shared" si="24"/>
        <v>4.9565516923235746</v>
      </c>
      <c r="E93" s="9">
        <f t="shared" si="24"/>
        <v>21.723550652559808</v>
      </c>
      <c r="F93" s="9">
        <f t="shared" si="25"/>
        <v>24.913518155064352</v>
      </c>
      <c r="G93" s="10">
        <f t="shared" si="26"/>
        <v>8.6666666666666607</v>
      </c>
      <c r="H93" s="5">
        <f t="shared" si="26"/>
        <v>7.5</v>
      </c>
      <c r="I93">
        <f t="shared" si="27"/>
        <v>11.458411879302657</v>
      </c>
      <c r="J93">
        <f t="shared" si="28"/>
        <v>5.1634204494963809</v>
      </c>
      <c r="K93">
        <f t="shared" si="28"/>
        <v>10.229090480461441</v>
      </c>
      <c r="L93">
        <f t="shared" si="29"/>
        <v>-1.7479906180097695</v>
      </c>
      <c r="M93">
        <f t="shared" si="30"/>
        <v>-35.63688944809126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5.7078309595395895</v>
      </c>
      <c r="B94">
        <f t="shared" si="22"/>
        <v>5.7078309595395895</v>
      </c>
      <c r="C94" s="9">
        <f t="shared" si="23"/>
        <v>0.37500000000000022</v>
      </c>
      <c r="D94" s="9">
        <f t="shared" si="24"/>
        <v>5.0080984972876381</v>
      </c>
      <c r="E94" s="9">
        <f t="shared" si="24"/>
        <v>21.824059712892019</v>
      </c>
      <c r="F94" s="9">
        <f t="shared" si="25"/>
        <v>25.120353385612262</v>
      </c>
      <c r="G94" s="10">
        <f t="shared" si="26"/>
        <v>8.6666666666666607</v>
      </c>
      <c r="H94" s="5">
        <f t="shared" si="26"/>
        <v>7.5</v>
      </c>
      <c r="I94">
        <f t="shared" si="27"/>
        <v>11.133343414699475</v>
      </c>
      <c r="J94">
        <f t="shared" si="28"/>
        <v>5.145940543316283</v>
      </c>
      <c r="K94">
        <f t="shared" si="28"/>
        <v>9.8727215859805284</v>
      </c>
      <c r="L94">
        <f t="shared" si="29"/>
        <v>-1.6926514870330538</v>
      </c>
      <c r="M94">
        <f t="shared" si="30"/>
        <v>-35.421429062366094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5.6564561866807788</v>
      </c>
      <c r="B95">
        <f t="shared" si="22"/>
        <v>5.6564561866807788</v>
      </c>
      <c r="C95" s="9">
        <f t="shared" si="23"/>
        <v>0.38000000000000023</v>
      </c>
      <c r="D95" s="9">
        <f t="shared" si="24"/>
        <v>5.0594732701464489</v>
      </c>
      <c r="E95" s="9">
        <f t="shared" si="24"/>
        <v>21.921015857298705</v>
      </c>
      <c r="F95" s="9">
        <f t="shared" si="25"/>
        <v>25.325618158458795</v>
      </c>
      <c r="G95" s="10">
        <f t="shared" si="26"/>
        <v>8.6666666666666607</v>
      </c>
      <c r="H95" s="5">
        <f t="shared" si="26"/>
        <v>7.5</v>
      </c>
      <c r="I95">
        <f t="shared" si="27"/>
        <v>10.812435712445058</v>
      </c>
      <c r="J95">
        <f t="shared" si="28"/>
        <v>5.1290140284459529</v>
      </c>
      <c r="K95">
        <f t="shared" si="28"/>
        <v>9.5185072953568675</v>
      </c>
      <c r="L95">
        <f t="shared" si="29"/>
        <v>-1.63845532031227</v>
      </c>
      <c r="M95">
        <f t="shared" si="30"/>
        <v>-35.214671917256183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5.6052479691623347</v>
      </c>
      <c r="B96">
        <f t="shared" si="22"/>
        <v>5.6052479691623347</v>
      </c>
      <c r="C96" s="9">
        <f t="shared" si="23"/>
        <v>0.38500000000000023</v>
      </c>
      <c r="D96" s="9">
        <f t="shared" si="24"/>
        <v>5.1106814876648929</v>
      </c>
      <c r="E96" s="9">
        <f t="shared" si="24"/>
        <v>22.014440196656412</v>
      </c>
      <c r="F96" s="9">
        <f t="shared" si="25"/>
        <v>25.529343042607579</v>
      </c>
      <c r="G96" s="10">
        <f t="shared" si="26"/>
        <v>8.6666666666666607</v>
      </c>
      <c r="H96" s="5">
        <f t="shared" si="26"/>
        <v>7.5</v>
      </c>
      <c r="I96">
        <f t="shared" si="27"/>
        <v>10.495768021624126</v>
      </c>
      <c r="J96">
        <f t="shared" si="28"/>
        <v>5.1126294752428301</v>
      </c>
      <c r="K96">
        <f t="shared" si="28"/>
        <v>9.1663605761843048</v>
      </c>
      <c r="L96">
        <f t="shared" si="29"/>
        <v>-1.5853885617806209</v>
      </c>
      <c r="M96">
        <f t="shared" si="30"/>
        <v>-35.016420574580984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5.5542009438379951</v>
      </c>
      <c r="B97">
        <f t="shared" si="22"/>
        <v>5.5542009438379951</v>
      </c>
      <c r="C97" s="9">
        <f t="shared" si="23"/>
        <v>0.39000000000000024</v>
      </c>
      <c r="D97" s="9">
        <f t="shared" si="24"/>
        <v>5.1617285129892325</v>
      </c>
      <c r="E97" s="9">
        <f t="shared" si="24"/>
        <v>22.104352981389525</v>
      </c>
      <c r="F97" s="9">
        <f t="shared" si="25"/>
        <v>25.731557756146287</v>
      </c>
      <c r="G97" s="10">
        <f t="shared" si="26"/>
        <v>8.6666666666666607</v>
      </c>
      <c r="H97" s="5">
        <f t="shared" si="26"/>
        <v>7.5</v>
      </c>
      <c r="I97">
        <f t="shared" si="27"/>
        <v>10.183439490325968</v>
      </c>
      <c r="J97">
        <f t="shared" si="28"/>
        <v>5.0967755896250235</v>
      </c>
      <c r="K97">
        <f t="shared" si="28"/>
        <v>8.8161963704384956</v>
      </c>
      <c r="L97">
        <f t="shared" si="29"/>
        <v>-1.5334413744888458</v>
      </c>
      <c r="M97">
        <f t="shared" si="30"/>
        <v>-34.826484898014392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5.5033098600104697</v>
      </c>
      <c r="B98">
        <f t="shared" si="22"/>
        <v>5.5033098600104697</v>
      </c>
      <c r="C98" s="9">
        <f t="shared" si="23"/>
        <v>0.39500000000000024</v>
      </c>
      <c r="D98" s="9">
        <f t="shared" si="24"/>
        <v>5.2126195968167579</v>
      </c>
      <c r="E98" s="9">
        <f t="shared" si="24"/>
        <v>22.190773620849008</v>
      </c>
      <c r="F98" s="9">
        <f t="shared" si="25"/>
        <v>25.932291183462215</v>
      </c>
      <c r="G98" s="10">
        <f t="shared" si="26"/>
        <v>8.6666666666666607</v>
      </c>
      <c r="H98" s="5">
        <f t="shared" si="26"/>
        <v>7.5</v>
      </c>
      <c r="I98">
        <f t="shared" si="27"/>
        <v>9.8755713088427477</v>
      </c>
      <c r="J98">
        <f t="shared" si="28"/>
        <v>5.0814411758801352</v>
      </c>
      <c r="K98">
        <f t="shared" si="28"/>
        <v>8.4679315214583522</v>
      </c>
      <c r="L98">
        <f t="shared" si="29"/>
        <v>-1.48260789837102</v>
      </c>
      <c r="M98">
        <f t="shared" si="30"/>
        <v>-34.644681391761765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5.4525695786465871</v>
      </c>
      <c r="B99">
        <f t="shared" si="22"/>
        <v>5.4525695786465871</v>
      </c>
      <c r="C99" s="9">
        <f t="shared" si="23"/>
        <v>0.40000000000000024</v>
      </c>
      <c r="D99" s="9">
        <f t="shared" si="24"/>
        <v>5.2633598781806405</v>
      </c>
      <c r="E99" s="9">
        <f t="shared" si="24"/>
        <v>22.273720701994002</v>
      </c>
      <c r="F99" s="9">
        <f t="shared" si="25"/>
        <v>26.131571390646023</v>
      </c>
      <c r="G99" s="10">
        <f t="shared" si="26"/>
        <v>8.6666666666666607</v>
      </c>
      <c r="H99" s="5">
        <f t="shared" si="26"/>
        <v>7.5</v>
      </c>
      <c r="I99">
        <f t="shared" si="27"/>
        <v>9.5723091464346659</v>
      </c>
      <c r="J99">
        <f t="shared" si="28"/>
        <v>5.0666150968964248</v>
      </c>
      <c r="K99">
        <f t="shared" si="28"/>
        <v>8.1214847075407341</v>
      </c>
      <c r="L99">
        <f t="shared" si="29"/>
        <v>-1.4328865518102534</v>
      </c>
      <c r="M99">
        <f t="shared" si="30"/>
        <v>-34.470832499728694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5.4019750720052135</v>
      </c>
      <c r="B100">
        <f t="shared" si="22"/>
        <v>5.4019750720052135</v>
      </c>
      <c r="C100" s="9">
        <f t="shared" si="23"/>
        <v>0.40500000000000025</v>
      </c>
      <c r="D100" s="9">
        <f t="shared" si="24"/>
        <v>5.3139543848220141</v>
      </c>
      <c r="E100" s="9">
        <f t="shared" si="24"/>
        <v>22.353212007444423</v>
      </c>
      <c r="F100" s="9">
        <f t="shared" si="25"/>
        <v>26.329425639028049</v>
      </c>
      <c r="G100" s="10">
        <f t="shared" si="26"/>
        <v>8.6666666666666607</v>
      </c>
      <c r="H100" s="5">
        <f t="shared" si="26"/>
        <v>7.5</v>
      </c>
      <c r="I100">
        <f t="shared" si="27"/>
        <v>9.2738259131741589</v>
      </c>
      <c r="J100">
        <f t="shared" si="28"/>
        <v>5.0522862313783223</v>
      </c>
      <c r="K100">
        <f t="shared" si="28"/>
        <v>7.7767763825434475</v>
      </c>
      <c r="L100">
        <f t="shared" si="29"/>
        <v>-1.3842803812156996</v>
      </c>
      <c r="M100">
        <f t="shared" si="30"/>
        <v>-34.304765851823007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5.3515214237104907</v>
      </c>
      <c r="B101">
        <f t="shared" si="22"/>
        <v>5.3515214237104907</v>
      </c>
      <c r="C101" s="9">
        <f t="shared" si="23"/>
        <v>0.41000000000000025</v>
      </c>
      <c r="D101" s="9">
        <f t="shared" ref="D101:E116" si="32">D100+$C$7*(J100+J101)/2</f>
        <v>5.364408033116737</v>
      </c>
      <c r="E101" s="9">
        <f t="shared" si="32"/>
        <v>22.429264532977268</v>
      </c>
      <c r="F101" s="9">
        <f t="shared" si="25"/>
        <v>26.52588039677671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8.9803248780421239</v>
      </c>
      <c r="J101">
        <f t="shared" si="28"/>
        <v>5.0384434275661656</v>
      </c>
      <c r="K101">
        <f t="shared" si="28"/>
        <v>7.433728724025217</v>
      </c>
      <c r="L101">
        <f t="shared" si="29"/>
        <v>-1.3367974627504737</v>
      </c>
      <c r="M101">
        <f t="shared" si="30"/>
        <v>-34.146313441624272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5.3012038293079664</v>
      </c>
      <c r="B102">
        <f t="shared" si="22"/>
        <v>5.3012038293079664</v>
      </c>
      <c r="C102" s="9">
        <f t="shared" si="23"/>
        <v>0.41500000000000026</v>
      </c>
      <c r="D102" s="9">
        <f t="shared" si="32"/>
        <v>5.4147256275192612</v>
      </c>
      <c r="E102" s="9">
        <f t="shared" si="32"/>
        <v>22.50189450454544</v>
      </c>
      <c r="F102" s="9">
        <f t="shared" si="25"/>
        <v>26.720961348472827</v>
      </c>
      <c r="G102" s="10">
        <f t="shared" si="33"/>
        <v>8.6666666666666607</v>
      </c>
      <c r="H102" s="5">
        <f t="shared" si="33"/>
        <v>7.5</v>
      </c>
      <c r="I102">
        <f t="shared" si="27"/>
        <v>8.6920431718485052</v>
      </c>
      <c r="J102">
        <f t="shared" si="28"/>
        <v>5.025075452938661</v>
      </c>
      <c r="K102">
        <f t="shared" si="28"/>
        <v>7.0922655896089744</v>
      </c>
      <c r="L102">
        <f t="shared" si="29"/>
        <v>-1.2904513599477954</v>
      </c>
      <c r="M102">
        <f t="shared" si="30"/>
        <v>-33.995310716811154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5.2510175973465776</v>
      </c>
      <c r="B103">
        <f t="shared" si="22"/>
        <v>5.2510175973465776</v>
      </c>
      <c r="C103" s="9">
        <f t="shared" si="23"/>
        <v>0.42000000000000026</v>
      </c>
      <c r="D103" s="9">
        <f t="shared" si="32"/>
        <v>5.4649118594806501</v>
      </c>
      <c r="E103" s="9">
        <f t="shared" si="32"/>
        <v>22.571117394905688</v>
      </c>
      <c r="F103" s="9">
        <f t="shared" si="25"/>
        <v>26.914693402557116</v>
      </c>
      <c r="G103" s="10">
        <f t="shared" si="33"/>
        <v>8.6666666666666607</v>
      </c>
      <c r="H103" s="5">
        <f t="shared" si="33"/>
        <v>7.5</v>
      </c>
      <c r="I103">
        <f t="shared" si="27"/>
        <v>8.4092556974849408</v>
      </c>
      <c r="J103">
        <f t="shared" si="28"/>
        <v>5.0121709393391827</v>
      </c>
      <c r="K103">
        <f t="shared" si="28"/>
        <v>6.7523124824408631</v>
      </c>
      <c r="L103">
        <f t="shared" si="29"/>
        <v>-1.2452616400477041</v>
      </c>
      <c r="M103">
        <f t="shared" si="30"/>
        <v>-33.851595560439421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5.2009581510351879</v>
      </c>
      <c r="B104">
        <f t="shared" si="22"/>
        <v>5.2009581510351879</v>
      </c>
      <c r="C104" s="9">
        <f t="shared" si="23"/>
        <v>0.42500000000000027</v>
      </c>
      <c r="D104" s="9">
        <f t="shared" si="32"/>
        <v>5.5149713057920398</v>
      </c>
      <c r="E104" s="9">
        <f t="shared" si="32"/>
        <v>22.636947939952073</v>
      </c>
      <c r="F104" s="9">
        <f t="shared" si="25"/>
        <v>27.107100696531184</v>
      </c>
      <c r="G104" s="10">
        <f t="shared" si="33"/>
        <v>8.6666666666666607</v>
      </c>
      <c r="H104" s="5">
        <f t="shared" si="33"/>
        <v>7.5</v>
      </c>
      <c r="I104">
        <f t="shared" si="27"/>
        <v>8.1322794588226355</v>
      </c>
      <c r="J104">
        <f t="shared" si="28"/>
        <v>4.9997183229387057</v>
      </c>
      <c r="K104">
        <f t="shared" si="28"/>
        <v>6.4137965268364692</v>
      </c>
      <c r="L104">
        <f t="shared" si="29"/>
        <v>-1.2012544502410705</v>
      </c>
      <c r="M104">
        <f t="shared" si="30"/>
        <v>-33.715007137432984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5.1510210305283133</v>
      </c>
      <c r="B105">
        <f t="shared" si="22"/>
        <v>5.1510210305283133</v>
      </c>
      <c r="C105" s="9">
        <f t="shared" si="23"/>
        <v>0.43000000000000027</v>
      </c>
      <c r="D105" s="9">
        <f t="shared" si="32"/>
        <v>5.5649084262989144</v>
      </c>
      <c r="E105" s="9">
        <f t="shared" si="32"/>
        <v>22.699400154863564</v>
      </c>
      <c r="F105" s="9">
        <f t="shared" si="25"/>
        <v>27.29820659977544</v>
      </c>
      <c r="G105" s="10">
        <f t="shared" si="33"/>
        <v>8.6666666666666607</v>
      </c>
      <c r="H105" s="5">
        <f t="shared" si="33"/>
        <v>7.5</v>
      </c>
      <c r="I105">
        <f t="shared" si="27"/>
        <v>7.8614783009894129</v>
      </c>
      <c r="J105">
        <f t="shared" si="28"/>
        <v>4.987705778436295</v>
      </c>
      <c r="K105">
        <f t="shared" si="28"/>
        <v>6.0766464554621393</v>
      </c>
      <c r="L105">
        <f t="shared" si="29"/>
        <v>-1.15846315230027</v>
      </c>
      <c r="M105">
        <f t="shared" si="30"/>
        <v>-33.585384576580999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5.101201895901565</v>
      </c>
      <c r="B106">
        <f t="shared" si="22"/>
        <v>5.101201895901565</v>
      </c>
      <c r="C106" s="9">
        <f t="shared" si="23"/>
        <v>0.43500000000000028</v>
      </c>
      <c r="D106" s="9">
        <f t="shared" si="32"/>
        <v>5.6147275609256626</v>
      </c>
      <c r="E106" s="9">
        <f t="shared" si="32"/>
        <v>22.758487350189355</v>
      </c>
      <c r="F106" s="9">
        <f t="shared" si="25"/>
        <v>27.488033713831555</v>
      </c>
      <c r="G106" s="10">
        <f t="shared" si="33"/>
        <v>8.6666666666666607</v>
      </c>
      <c r="H106" s="5">
        <f t="shared" si="33"/>
        <v>7.5</v>
      </c>
      <c r="I106">
        <f t="shared" si="27"/>
        <v>7.5972680258301839</v>
      </c>
      <c r="J106">
        <f t="shared" si="28"/>
        <v>4.9761211469132922</v>
      </c>
      <c r="K106">
        <f t="shared" si="28"/>
        <v>5.7407926096963298</v>
      </c>
      <c r="L106">
        <f t="shared" si="29"/>
        <v>-1.1169290098857141</v>
      </c>
      <c r="M106">
        <f t="shared" si="30"/>
        <v>-33.462565454135849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5.0514965308829263</v>
      </c>
      <c r="B107">
        <f t="shared" si="22"/>
        <v>5.0514965308829263</v>
      </c>
      <c r="C107" s="9">
        <f t="shared" si="23"/>
        <v>0.44000000000000028</v>
      </c>
      <c r="D107" s="9">
        <f t="shared" si="32"/>
        <v>5.6644329259443014</v>
      </c>
      <c r="E107" s="9">
        <f t="shared" si="32"/>
        <v>22.814222148013613</v>
      </c>
      <c r="F107" s="9">
        <f t="shared" si="25"/>
        <v>27.676603869983104</v>
      </c>
      <c r="G107" s="10">
        <f t="shared" si="33"/>
        <v>8.6666666666666607</v>
      </c>
      <c r="H107" s="5">
        <f t="shared" si="33"/>
        <v>7.5</v>
      </c>
      <c r="I107">
        <f t="shared" si="27"/>
        <v>7.3401218033146209</v>
      </c>
      <c r="J107">
        <f t="shared" si="28"/>
        <v>4.9649518568144355</v>
      </c>
      <c r="K107">
        <f t="shared" si="28"/>
        <v>5.4061669551549709</v>
      </c>
      <c r="L107">
        <f t="shared" si="29"/>
        <v>-1.0767019166125655</v>
      </c>
      <c r="M107">
        <f t="shared" si="30"/>
        <v>-33.346384041177302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5.0019008474106128</v>
      </c>
      <c r="B108">
        <f t="shared" si="22"/>
        <v>5.0019008474106128</v>
      </c>
      <c r="C108" s="9">
        <f t="shared" si="23"/>
        <v>0.44500000000000028</v>
      </c>
      <c r="D108" s="9">
        <f t="shared" si="32"/>
        <v>5.7140286094166148</v>
      </c>
      <c r="E108" s="9">
        <f t="shared" si="32"/>
        <v>22.866616498363104</v>
      </c>
      <c r="F108" s="9">
        <f t="shared" si="25"/>
        <v>27.863938123958896</v>
      </c>
      <c r="G108" s="10">
        <f t="shared" si="33"/>
        <v>8.6666666666666607</v>
      </c>
      <c r="H108" s="5">
        <f t="shared" si="33"/>
        <v>7.5</v>
      </c>
      <c r="I108">
        <f t="shared" si="27"/>
        <v>7.0905757379714762</v>
      </c>
      <c r="J108">
        <f t="shared" si="28"/>
        <v>4.9541848376483095</v>
      </c>
      <c r="K108">
        <f t="shared" si="28"/>
        <v>5.0727031147431978</v>
      </c>
      <c r="L108">
        <f t="shared" si="29"/>
        <v>-1.0378411441040649</v>
      </c>
      <c r="M108">
        <f t="shared" si="30"/>
        <v>-33.236669273923255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4.9524108910913345</v>
      </c>
      <c r="B109">
        <f t="shared" si="22"/>
        <v>4.9524108910913345</v>
      </c>
      <c r="C109" s="9">
        <f t="shared" si="23"/>
        <v>0.45000000000000029</v>
      </c>
      <c r="D109" s="9">
        <f t="shared" si="32"/>
        <v>5.7635185657358932</v>
      </c>
      <c r="E109" s="9">
        <f t="shared" si="32"/>
        <v>22.915681696046839</v>
      </c>
      <c r="F109" s="9">
        <f t="shared" si="25"/>
        <v>28.050056747580314</v>
      </c>
      <c r="G109" s="10">
        <f t="shared" si="33"/>
        <v>8.6666666666666607</v>
      </c>
      <c r="H109" s="5">
        <f t="shared" si="33"/>
        <v>7.5</v>
      </c>
      <c r="I109">
        <f t="shared" si="27"/>
        <v>6.8492343640428626</v>
      </c>
      <c r="J109">
        <f t="shared" si="28"/>
        <v>4.943806426207269</v>
      </c>
      <c r="K109">
        <f t="shared" si="28"/>
        <v>4.7403364220039652</v>
      </c>
      <c r="L109">
        <f t="shared" si="29"/>
        <v>-1.0004160770394956</v>
      </c>
      <c r="M109">
        <f t="shared" si="30"/>
        <v>-33.13324240520614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4.9030228476331139</v>
      </c>
      <c r="B110">
        <f t="shared" si="22"/>
        <v>4.9030228476331139</v>
      </c>
      <c r="C110" s="9">
        <f t="shared" si="23"/>
        <v>0.45500000000000029</v>
      </c>
      <c r="D110" s="9">
        <f t="shared" si="32"/>
        <v>5.8129066091941137</v>
      </c>
      <c r="E110" s="9">
        <f t="shared" si="32"/>
        <v>22.961428398146619</v>
      </c>
      <c r="F110" s="9">
        <f t="shared" si="25"/>
        <v>28.234979217182008</v>
      </c>
      <c r="G110" s="10">
        <f t="shared" si="33"/>
        <v>8.6666666666666607</v>
      </c>
      <c r="H110" s="5">
        <f t="shared" si="33"/>
        <v>7.5</v>
      </c>
      <c r="I110">
        <f t="shared" si="27"/>
        <v>6.6167757290379656</v>
      </c>
      <c r="J110">
        <f t="shared" si="28"/>
        <v>4.9338022654368743</v>
      </c>
      <c r="K110">
        <f t="shared" si="28"/>
        <v>4.4090039979519036</v>
      </c>
      <c r="L110">
        <f t="shared" si="29"/>
        <v>-0.96450688594520062</v>
      </c>
      <c r="M110">
        <f t="shared" si="30"/>
        <v>-33.035914298020209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4.8537330503230427</v>
      </c>
      <c r="B111">
        <f t="shared" si="22"/>
        <v>4.8537330503230427</v>
      </c>
      <c r="C111" s="9">
        <f t="shared" si="23"/>
        <v>0.4600000000000003</v>
      </c>
      <c r="D111" s="9">
        <f t="shared" si="32"/>
        <v>5.8621964065041849</v>
      </c>
      <c r="E111" s="9">
        <f t="shared" si="32"/>
        <v>23.003866642411236</v>
      </c>
      <c r="F111" s="9">
        <f t="shared" si="25"/>
        <v>28.418724198658143</v>
      </c>
      <c r="G111" s="10">
        <f t="shared" si="33"/>
        <v>8.6666666666666607</v>
      </c>
      <c r="H111" s="5">
        <f t="shared" si="33"/>
        <v>7.5</v>
      </c>
      <c r="I111">
        <f t="shared" si="27"/>
        <v>6.3939555792633049</v>
      </c>
      <c r="J111">
        <f t="shared" si="28"/>
        <v>4.924157196577422</v>
      </c>
      <c r="K111">
        <f t="shared" si="28"/>
        <v>4.0786448549717012</v>
      </c>
      <c r="L111">
        <f t="shared" si="29"/>
        <v>-0.93020506771476918</v>
      </c>
      <c r="M111">
        <f t="shared" si="30"/>
        <v>-32.944482330690107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4.8045379886106545</v>
      </c>
      <c r="B112">
        <f t="shared" si="22"/>
        <v>4.8045379886106545</v>
      </c>
      <c r="C112" s="9">
        <f t="shared" si="23"/>
        <v>0.4650000000000003</v>
      </c>
      <c r="D112" s="9">
        <f t="shared" si="32"/>
        <v>5.9113914682165731</v>
      </c>
      <c r="E112" s="9">
        <f t="shared" si="32"/>
        <v>23.043005866844418</v>
      </c>
      <c r="F112" s="9">
        <f t="shared" si="25"/>
        <v>28.601309529031141</v>
      </c>
      <c r="G112" s="10">
        <f t="shared" si="33"/>
        <v>8.6666666666666607</v>
      </c>
      <c r="H112" s="5">
        <f t="shared" si="33"/>
        <v>7.5</v>
      </c>
      <c r="I112">
        <f t="shared" si="27"/>
        <v>6.1816099830560116</v>
      </c>
      <c r="J112">
        <f t="shared" si="28"/>
        <v>4.9148551459002743</v>
      </c>
      <c r="K112">
        <f t="shared" si="28"/>
        <v>3.7492000316648002</v>
      </c>
      <c r="L112">
        <f t="shared" si="29"/>
        <v>-0.89761375867217896</v>
      </c>
      <c r="M112">
        <f t="shared" si="30"/>
        <v>-32.858726900902397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4.755434317839585</v>
      </c>
      <c r="B113">
        <f t="shared" si="22"/>
        <v>4.755434317839585</v>
      </c>
      <c r="C113" s="9">
        <f t="shared" si="23"/>
        <v>0.47000000000000031</v>
      </c>
      <c r="D113" s="9">
        <f t="shared" si="32"/>
        <v>5.9604951389876426</v>
      </c>
      <c r="E113" s="9">
        <f t="shared" si="32"/>
        <v>23.078854930816021</v>
      </c>
      <c r="F113" s="9">
        <f t="shared" si="25"/>
        <v>28.782752194513186</v>
      </c>
      <c r="G113" s="10">
        <f t="shared" si="33"/>
        <v>8.6666666666666607</v>
      </c>
      <c r="H113" s="5">
        <f t="shared" si="33"/>
        <v>7.5</v>
      </c>
      <c r="I113">
        <f t="shared" si="27"/>
        <v>5.9806555256305423</v>
      </c>
      <c r="J113">
        <f t="shared" si="28"/>
        <v>4.9058790083135522</v>
      </c>
      <c r="K113">
        <f t="shared" si="28"/>
        <v>3.4206127626557761</v>
      </c>
      <c r="L113">
        <f t="shared" si="29"/>
        <v>-0.86684769657493277</v>
      </c>
      <c r="M113">
        <f t="shared" si="30"/>
        <v>-32.778407546365941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4.7064188701412784</v>
      </c>
      <c r="B114">
        <f t="shared" si="22"/>
        <v>4.7064188701412784</v>
      </c>
      <c r="C114" s="9">
        <f t="shared" si="23"/>
        <v>0.47500000000000031</v>
      </c>
      <c r="D114" s="9">
        <f t="shared" si="32"/>
        <v>6.0095105866859493</v>
      </c>
      <c r="E114" s="9">
        <f t="shared" si="32"/>
        <v>23.111422138065262</v>
      </c>
      <c r="F114" s="9">
        <f t="shared" si="25"/>
        <v>28.963068305141995</v>
      </c>
      <c r="G114" s="10">
        <f t="shared" si="33"/>
        <v>8.6666666666666607</v>
      </c>
      <c r="H114" s="5">
        <f t="shared" si="33"/>
        <v>7.5</v>
      </c>
      <c r="I114">
        <f t="shared" si="27"/>
        <v>5.7920860039076025</v>
      </c>
      <c r="J114">
        <f t="shared" si="28"/>
        <v>4.8972105313478025</v>
      </c>
      <c r="K114">
        <f t="shared" si="28"/>
        <v>3.0928286871921165</v>
      </c>
      <c r="L114">
        <f t="shared" si="29"/>
        <v>-0.83803267924172387</v>
      </c>
      <c r="M114">
        <f t="shared" si="30"/>
        <v>-32.703258747315878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4.6574886664617621</v>
      </c>
      <c r="B115">
        <f t="shared" si="22"/>
        <v>4.6574886664617621</v>
      </c>
      <c r="C115" s="9">
        <f t="shared" si="23"/>
        <v>0.48000000000000032</v>
      </c>
      <c r="D115" s="9">
        <f t="shared" si="32"/>
        <v>6.0584407903654656</v>
      </c>
      <c r="E115" s="9">
        <f t="shared" si="32"/>
        <v>23.140715261999816</v>
      </c>
      <c r="F115" s="9">
        <f t="shared" si="25"/>
        <v>29.142273066229524</v>
      </c>
      <c r="G115" s="10">
        <f t="shared" si="33"/>
        <v>8.6666666666666607</v>
      </c>
      <c r="H115" s="5">
        <f t="shared" si="33"/>
        <v>7.5</v>
      </c>
      <c r="I115">
        <f t="shared" si="27"/>
        <v>5.6169643789322405</v>
      </c>
      <c r="J115">
        <f t="shared" si="28"/>
        <v>4.8888302045553855</v>
      </c>
      <c r="K115">
        <f t="shared" si="28"/>
        <v>2.7657960997189575</v>
      </c>
      <c r="L115">
        <f t="shared" si="29"/>
        <v>-0.81130434402765139</v>
      </c>
      <c r="M115">
        <f t="shared" si="30"/>
        <v>-32.63298554388448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4.6086409296334097</v>
      </c>
      <c r="B116">
        <f t="shared" si="22"/>
        <v>4.6086409296334097</v>
      </c>
      <c r="C116" s="9">
        <f t="shared" si="23"/>
        <v>0.48500000000000032</v>
      </c>
      <c r="D116" s="9">
        <f t="shared" si="32"/>
        <v>6.107288527193818</v>
      </c>
      <c r="E116" s="9">
        <f t="shared" si="32"/>
        <v>23.166741573719811</v>
      </c>
      <c r="F116" s="9">
        <f t="shared" si="25"/>
        <v>29.32038074707296</v>
      </c>
      <c r="G116" s="10">
        <f t="shared" si="33"/>
        <v>8.6666666666666607</v>
      </c>
      <c r="H116" s="5">
        <f t="shared" si="33"/>
        <v>7.5</v>
      </c>
      <c r="I116">
        <f t="shared" si="27"/>
        <v>5.4564086690593152</v>
      </c>
      <c r="J116">
        <f t="shared" si="28"/>
        <v>4.8807171611151094</v>
      </c>
      <c r="K116">
        <f t="shared" si="28"/>
        <v>2.4394662442801125</v>
      </c>
      <c r="L116">
        <f t="shared" si="29"/>
        <v>-0.7868060829614244</v>
      </c>
      <c r="M116">
        <f t="shared" si="30"/>
        <v>-32.567259190569473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4.5598730983264062</v>
      </c>
      <c r="B117">
        <f t="shared" si="22"/>
        <v>4.5598730983264062</v>
      </c>
      <c r="C117" s="9">
        <f t="shared" si="23"/>
        <v>0.49000000000000032</v>
      </c>
      <c r="D117" s="9">
        <f t="shared" ref="D117:E132" si="34">D116+$C$7*(J116+J117)/2</f>
        <v>6.1560563585008214</v>
      </c>
      <c r="E117" s="9">
        <f t="shared" si="34"/>
        <v>23.189507873203084</v>
      </c>
      <c r="F117" s="9">
        <f t="shared" si="25"/>
        <v>29.497404647644768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5.3115705736600676</v>
      </c>
      <c r="J117">
        <f t="shared" si="28"/>
        <v>4.872849100285495</v>
      </c>
      <c r="K117">
        <f t="shared" si="28"/>
        <v>2.1137936523744179</v>
      </c>
      <c r="L117">
        <f t="shared" si="29"/>
        <v>-0.7646859250319773</v>
      </c>
      <c r="M117">
        <f t="shared" si="30"/>
        <v>-32.505713176650175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4.511182841619803</v>
      </c>
      <c r="B118">
        <f t="shared" si="22"/>
        <v>4.511182841619803</v>
      </c>
      <c r="C118" s="9">
        <f t="shared" si="23"/>
        <v>0.49500000000000033</v>
      </c>
      <c r="D118" s="9">
        <f t="shared" si="34"/>
        <v>6.2047466152074247</v>
      </c>
      <c r="E118" s="9">
        <f t="shared" si="34"/>
        <v>23.209020524067995</v>
      </c>
      <c r="F118" s="9">
        <f t="shared" si="25"/>
        <v>29.673357064298568</v>
      </c>
      <c r="G118" s="10">
        <f t="shared" si="35"/>
        <v>8.6666666666666607</v>
      </c>
      <c r="H118" s="5">
        <f t="shared" si="35"/>
        <v>7.5</v>
      </c>
      <c r="I118">
        <f t="shared" si="27"/>
        <v>5.1836060022276191</v>
      </c>
      <c r="J118">
        <f t="shared" si="28"/>
        <v>4.865202241035175</v>
      </c>
      <c r="K118">
        <f t="shared" si="28"/>
        <v>1.788736520607916</v>
      </c>
      <c r="L118">
        <f t="shared" si="29"/>
        <v>-0.7450922736138923</v>
      </c>
      <c r="M118">
        <f t="shared" si="30"/>
        <v>-32.447940053261256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4.4625680738231317</v>
      </c>
      <c r="B119">
        <f t="shared" si="22"/>
        <v>4.4625680738231317</v>
      </c>
      <c r="C119" s="9">
        <f t="shared" si="23"/>
        <v>0.50000000000000033</v>
      </c>
      <c r="D119" s="9">
        <f t="shared" si="34"/>
        <v>6.2533613830040959</v>
      </c>
      <c r="E119" s="9">
        <f t="shared" si="34"/>
        <v>23.225285492271411</v>
      </c>
      <c r="F119" s="9">
        <f t="shared" si="25"/>
        <v>29.848249255884372</v>
      </c>
      <c r="G119" s="10">
        <f t="shared" si="35"/>
        <v>8.6666666666666607</v>
      </c>
      <c r="H119" s="5">
        <f t="shared" si="35"/>
        <v>7.5</v>
      </c>
      <c r="I119">
        <f t="shared" si="27"/>
        <v>5.073637431284113</v>
      </c>
      <c r="J119">
        <f t="shared" si="28"/>
        <v>4.8577513182990364</v>
      </c>
      <c r="K119">
        <f t="shared" si="28"/>
        <v>1.4642571200753034</v>
      </c>
      <c r="L119">
        <f t="shared" si="29"/>
        <v>-0.72816849499052683</v>
      </c>
      <c r="M119">
        <f t="shared" si="30"/>
        <v>-32.393489601986815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4.4140269690648912</v>
      </c>
      <c r="B120">
        <f t="shared" si="22"/>
        <v>4.4140269690648912</v>
      </c>
      <c r="C120" s="9">
        <f t="shared" si="23"/>
        <v>0.50500000000000034</v>
      </c>
      <c r="D120" s="9">
        <f t="shared" si="34"/>
        <v>6.3019024877623364</v>
      </c>
      <c r="E120" s="9">
        <f t="shared" si="34"/>
        <v>23.238308388992063</v>
      </c>
      <c r="F120" s="9">
        <f t="shared" si="25"/>
        <v>30.022091412028256</v>
      </c>
      <c r="G120" s="10">
        <f t="shared" si="35"/>
        <v>8.6666666666666607</v>
      </c>
      <c r="H120" s="5">
        <f t="shared" si="35"/>
        <v>7.5</v>
      </c>
      <c r="I120">
        <f t="shared" si="27"/>
        <v>4.9827091465102384</v>
      </c>
      <c r="J120">
        <f t="shared" si="28"/>
        <v>4.8504696333491308</v>
      </c>
      <c r="K120">
        <f t="shared" si="28"/>
        <v>1.1403222240554354</v>
      </c>
      <c r="L120">
        <f t="shared" si="29"/>
        <v>-0.71404651647336526</v>
      </c>
      <c r="M120">
        <f t="shared" si="30"/>
        <v>-32.341868922659707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4.3655579750572233</v>
      </c>
      <c r="B121">
        <f t="shared" si="22"/>
        <v>4.3655579750572233</v>
      </c>
      <c r="C121" s="9">
        <f t="shared" si="23"/>
        <v>0.51000000000000034</v>
      </c>
      <c r="D121" s="9">
        <f t="shared" si="34"/>
        <v>6.3503714817700043</v>
      </c>
      <c r="E121" s="9">
        <f t="shared" si="34"/>
        <v>23.248094517786484</v>
      </c>
      <c r="F121" s="9">
        <f t="shared" si="25"/>
        <v>30.19489262564932</v>
      </c>
      <c r="G121" s="10">
        <f t="shared" si="35"/>
        <v>8.6666666666666607</v>
      </c>
      <c r="H121" s="5">
        <f t="shared" si="35"/>
        <v>7.5</v>
      </c>
      <c r="I121">
        <f t="shared" si="27"/>
        <v>4.911737861144629</v>
      </c>
      <c r="J121">
        <f t="shared" si="28"/>
        <v>4.8433291681843968</v>
      </c>
      <c r="K121">
        <f t="shared" si="28"/>
        <v>0.81690353482883826</v>
      </c>
      <c r="L121">
        <f t="shared" si="29"/>
        <v>-0.70283979649662609</v>
      </c>
      <c r="M121">
        <f t="shared" si="30"/>
        <v>-32.292544970667706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4.3171598253652039</v>
      </c>
      <c r="B122">
        <f t="shared" si="22"/>
        <v>4.3171598253652039</v>
      </c>
      <c r="C122" s="9">
        <f t="shared" si="23"/>
        <v>0.51500000000000035</v>
      </c>
      <c r="D122" s="9">
        <f t="shared" si="34"/>
        <v>6.3987696314620237</v>
      </c>
      <c r="E122" s="9">
        <f t="shared" si="34"/>
        <v>23.25464892588624</v>
      </c>
      <c r="F122" s="9">
        <f t="shared" si="25"/>
        <v>30.366660871997365</v>
      </c>
      <c r="G122" s="10">
        <f t="shared" si="35"/>
        <v>8.6666666666666607</v>
      </c>
      <c r="H122" s="5">
        <f t="shared" si="35"/>
        <v>7.5</v>
      </c>
      <c r="I122">
        <f t="shared" si="27"/>
        <v>4.861462690241078</v>
      </c>
      <c r="J122">
        <f t="shared" si="28"/>
        <v>4.8363007702194309</v>
      </c>
      <c r="K122">
        <f t="shared" si="28"/>
        <v>0.49397808512216118</v>
      </c>
      <c r="L122">
        <f t="shared" si="29"/>
        <v>-0.69463623908507655</v>
      </c>
      <c r="M122">
        <f t="shared" si="30"/>
        <v>-32.24494990480175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4.2688315494749638</v>
      </c>
      <c r="B123">
        <f t="shared" si="22"/>
        <v>4.2688315494749638</v>
      </c>
      <c r="C123" s="9">
        <f t="shared" si="23"/>
        <v>0.52000000000000035</v>
      </c>
      <c r="D123" s="9">
        <f t="shared" si="34"/>
        <v>6.4470979073522638</v>
      </c>
      <c r="E123" s="9">
        <f t="shared" si="34"/>
        <v>23.257976459242222</v>
      </c>
      <c r="F123" s="9">
        <f t="shared" si="25"/>
        <v>30.537402996528435</v>
      </c>
      <c r="G123" s="10">
        <f t="shared" si="35"/>
        <v>8.6666666666666607</v>
      </c>
      <c r="H123" s="5">
        <f t="shared" si="35"/>
        <v>7.5</v>
      </c>
      <c r="I123">
        <f t="shared" si="27"/>
        <v>4.8323996163659659</v>
      </c>
      <c r="J123">
        <f t="shared" si="28"/>
        <v>4.8293544078285802</v>
      </c>
      <c r="K123">
        <f t="shared" si="28"/>
        <v>0.17152858607414367</v>
      </c>
      <c r="L123">
        <f t="shared" si="29"/>
        <v>-0.68949178590763371</v>
      </c>
      <c r="M123">
        <f t="shared" si="30"/>
        <v>-32.198489308747924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4.2205724799859734</v>
      </c>
      <c r="B124">
        <f t="shared" si="22"/>
        <v>4.2205724799859734</v>
      </c>
      <c r="C124" s="9">
        <f t="shared" si="23"/>
        <v>0.52500000000000036</v>
      </c>
      <c r="D124" s="9">
        <f t="shared" si="34"/>
        <v>6.4953569768412542</v>
      </c>
      <c r="E124" s="9">
        <f t="shared" si="34"/>
        <v>23.258081820637525</v>
      </c>
      <c r="F124" s="9">
        <f t="shared" si="25"/>
        <v>30.707124713736388</v>
      </c>
      <c r="G124" s="10">
        <f t="shared" si="35"/>
        <v>8.6666666666666607</v>
      </c>
      <c r="H124" s="5">
        <f t="shared" si="35"/>
        <v>7.5</v>
      </c>
      <c r="I124">
        <f t="shared" si="27"/>
        <v>4.8248059684009066</v>
      </c>
      <c r="J124">
        <f t="shared" si="28"/>
        <v>4.8224594899695035</v>
      </c>
      <c r="K124">
        <f t="shared" si="28"/>
        <v>-0.15045630701333557</v>
      </c>
      <c r="L124">
        <f t="shared" si="29"/>
        <v>-0.68742546886849654</v>
      </c>
      <c r="M124">
        <f t="shared" si="30"/>
        <v>-32.152552956720946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4.1723822563597217</v>
      </c>
      <c r="B125">
        <f t="shared" si="22"/>
        <v>4.1723822563597217</v>
      </c>
      <c r="C125" s="9">
        <f t="shared" si="23"/>
        <v>0.53000000000000036</v>
      </c>
      <c r="D125" s="9">
        <f t="shared" si="34"/>
        <v>6.5435472004675059</v>
      </c>
      <c r="E125" s="9">
        <f t="shared" si="34"/>
        <v>23.254969629919554</v>
      </c>
      <c r="F125" s="9">
        <f t="shared" si="25"/>
        <v>30.875830618598815</v>
      </c>
      <c r="G125" s="10">
        <f t="shared" si="35"/>
        <v>8.6666666666666607</v>
      </c>
      <c r="H125" s="5">
        <f t="shared" si="35"/>
        <v>7.5</v>
      </c>
      <c r="I125">
        <f t="shared" si="27"/>
        <v>4.8386597330579635</v>
      </c>
      <c r="J125">
        <f t="shared" si="28"/>
        <v>4.8155852352808184</v>
      </c>
      <c r="K125">
        <f t="shared" si="28"/>
        <v>-0.47198183658054504</v>
      </c>
      <c r="L125">
        <f t="shared" si="29"/>
        <v>-0.68841660059338183</v>
      </c>
      <c r="M125">
        <f t="shared" si="30"/>
        <v>-32.106527384397623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4.1242608248369432</v>
      </c>
      <c r="B126">
        <f t="shared" si="22"/>
        <v>4.1242608248369432</v>
      </c>
      <c r="C126" s="9">
        <f t="shared" si="23"/>
        <v>0.53500000000000036</v>
      </c>
      <c r="D126" s="9">
        <f t="shared" si="34"/>
        <v>6.5916686319902844</v>
      </c>
      <c r="E126" s="9">
        <f t="shared" si="34"/>
        <v>23.248644485184528</v>
      </c>
      <c r="F126" s="9">
        <f t="shared" si="25"/>
        <v>31.043524211598694</v>
      </c>
      <c r="G126" s="10">
        <f t="shared" si="35"/>
        <v>8.6666666666666607</v>
      </c>
      <c r="H126" s="5">
        <f t="shared" si="35"/>
        <v>7.5</v>
      </c>
      <c r="I126">
        <f t="shared" si="27"/>
        <v>4.873656706519049</v>
      </c>
      <c r="J126">
        <f t="shared" si="28"/>
        <v>4.8087010692748846</v>
      </c>
      <c r="K126">
        <f t="shared" si="28"/>
        <v>-0.79304711042452136</v>
      </c>
      <c r="L126">
        <f t="shared" si="29"/>
        <v>-0.69240451757475585</v>
      </c>
      <c r="M126">
        <f t="shared" si="30"/>
        <v>-32.059809204191112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4.0762084343700735</v>
      </c>
      <c r="B127">
        <f t="shared" si="22"/>
        <v>4.0762084343700735</v>
      </c>
      <c r="C127" s="9">
        <f t="shared" si="23"/>
        <v>0.54000000000000037</v>
      </c>
      <c r="D127" s="9">
        <f t="shared" si="34"/>
        <v>6.6397210224571541</v>
      </c>
      <c r="E127" s="9">
        <f t="shared" si="34"/>
        <v>23.239111023620072</v>
      </c>
      <c r="F127" s="9">
        <f t="shared" si="25"/>
        <v>31.210207937422592</v>
      </c>
      <c r="G127" s="10">
        <f t="shared" si="35"/>
        <v>8.6666666666666607</v>
      </c>
      <c r="H127" s="5">
        <f t="shared" si="35"/>
        <v>7.5</v>
      </c>
      <c r="I127">
        <f t="shared" si="27"/>
        <v>4.9292259256543387</v>
      </c>
      <c r="J127">
        <f t="shared" si="28"/>
        <v>4.8017770240991373</v>
      </c>
      <c r="K127">
        <f t="shared" si="28"/>
        <v>-1.1136452024664325</v>
      </c>
      <c r="L127">
        <f t="shared" si="29"/>
        <v>-0.6992909229617994</v>
      </c>
      <c r="M127">
        <f t="shared" si="30"/>
        <v>-32.01181796248008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4.02822562867523</v>
      </c>
      <c r="B128">
        <f t="shared" si="22"/>
        <v>4.02822562867523</v>
      </c>
      <c r="C128" s="9">
        <f t="shared" si="23"/>
        <v>0.54500000000000037</v>
      </c>
      <c r="D128" s="9">
        <f t="shared" si="34"/>
        <v>6.6877038281519976</v>
      </c>
      <c r="E128" s="9">
        <f t="shared" si="34"/>
        <v>23.226373980697286</v>
      </c>
      <c r="F128" s="9">
        <f t="shared" si="25"/>
        <v>31.375883236530949</v>
      </c>
      <c r="G128" s="10">
        <f t="shared" si="35"/>
        <v>8.6666666666666607</v>
      </c>
      <c r="H128" s="5">
        <f t="shared" si="35"/>
        <v>7.5</v>
      </c>
      <c r="I128">
        <f t="shared" si="27"/>
        <v>5.0045611340087328</v>
      </c>
      <c r="J128">
        <f t="shared" si="28"/>
        <v>4.7947841148695192</v>
      </c>
      <c r="K128">
        <f t="shared" si="28"/>
        <v>-1.4337633820912332</v>
      </c>
      <c r="L128">
        <f t="shared" si="29"/>
        <v>-0.70894449473936649</v>
      </c>
      <c r="M128">
        <f t="shared" si="30"/>
        <v>-31.962007419700033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3.9803132347512715</v>
      </c>
      <c r="B129">
        <f t="shared" si="22"/>
        <v>3.9803132347512715</v>
      </c>
      <c r="C129" s="9">
        <f t="shared" si="23"/>
        <v>0.55000000000000038</v>
      </c>
      <c r="D129" s="9">
        <f t="shared" si="34"/>
        <v>6.7356162220759561</v>
      </c>
      <c r="E129" s="9">
        <f t="shared" si="34"/>
        <v>23.210438246505387</v>
      </c>
      <c r="F129" s="9">
        <f t="shared" si="25"/>
        <v>31.540550607976446</v>
      </c>
      <c r="G129" s="10">
        <f t="shared" si="35"/>
        <v>8.6666666666666607</v>
      </c>
      <c r="H129" s="5">
        <f t="shared" si="35"/>
        <v>7.5</v>
      </c>
      <c r="I129">
        <f t="shared" si="27"/>
        <v>5.0986639227532935</v>
      </c>
      <c r="J129">
        <f t="shared" si="28"/>
        <v>4.7876946699221259</v>
      </c>
      <c r="K129">
        <f t="shared" si="28"/>
        <v>-1.7533834562882336</v>
      </c>
      <c r="L129">
        <f t="shared" si="29"/>
        <v>-0.72120712763376482</v>
      </c>
      <c r="M129">
        <f t="shared" si="30"/>
        <v>-31.909874416951745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3.9324723484084316</v>
      </c>
      <c r="B130">
        <f t="shared" si="22"/>
        <v>3.9324723484084316</v>
      </c>
      <c r="C130" s="9">
        <f t="shared" si="23"/>
        <v>0.55500000000000038</v>
      </c>
      <c r="D130" s="9">
        <f t="shared" si="34"/>
        <v>6.783457108418796</v>
      </c>
      <c r="E130" s="9">
        <f t="shared" si="34"/>
        <v>23.191308918221658</v>
      </c>
      <c r="F130" s="9">
        <f t="shared" si="25"/>
        <v>31.704209681227137</v>
      </c>
      <c r="G130" s="10">
        <f t="shared" si="35"/>
        <v>8.6666666666666607</v>
      </c>
      <c r="H130" s="5">
        <f t="shared" si="35"/>
        <v>7.5</v>
      </c>
      <c r="I130">
        <f t="shared" si="27"/>
        <v>5.2103931086981712</v>
      </c>
      <c r="J130">
        <f t="shared" si="28"/>
        <v>4.7804825986457882</v>
      </c>
      <c r="K130">
        <f t="shared" si="28"/>
        <v>-2.0724822004577508</v>
      </c>
      <c r="L130">
        <f t="shared" si="29"/>
        <v>-0.73590102893286524</v>
      </c>
      <c r="M130">
        <f t="shared" si="30"/>
        <v>-31.854964891663041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3.8847043174734202</v>
      </c>
      <c r="B131">
        <f t="shared" si="22"/>
        <v>3.8847043174734202</v>
      </c>
      <c r="C131" s="9">
        <f t="shared" si="23"/>
        <v>0.56000000000000039</v>
      </c>
      <c r="D131" s="9">
        <f t="shared" si="34"/>
        <v>6.8312251393538075</v>
      </c>
      <c r="E131" s="9">
        <f t="shared" si="34"/>
        <v>23.168991347972497</v>
      </c>
      <c r="F131" s="9">
        <f t="shared" si="25"/>
        <v>31.866859294398981</v>
      </c>
      <c r="G131" s="10">
        <f t="shared" si="35"/>
        <v>8.6666666666666607</v>
      </c>
      <c r="H131" s="5">
        <f t="shared" si="35"/>
        <v>7.5</v>
      </c>
      <c r="I131">
        <f t="shared" si="27"/>
        <v>5.3385149708928905</v>
      </c>
      <c r="J131">
        <f t="shared" si="28"/>
        <v>4.7731235883564596</v>
      </c>
      <c r="K131">
        <f t="shared" si="28"/>
        <v>-2.3910318493743814</v>
      </c>
      <c r="L131">
        <f t="shared" si="29"/>
        <v>-0.75283590235206022</v>
      </c>
      <c r="M131">
        <f t="shared" si="30"/>
        <v>-31.796877014065313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3.8370107233849735</v>
      </c>
      <c r="B132">
        <f t="shared" si="22"/>
        <v>3.8370107233849735</v>
      </c>
      <c r="C132" s="9">
        <f t="shared" si="23"/>
        <v>0.56500000000000039</v>
      </c>
      <c r="D132" s="9">
        <f t="shared" si="34"/>
        <v>6.8789187334422541</v>
      </c>
      <c r="E132" s="9">
        <f t="shared" si="34"/>
        <v>23.143491185628051</v>
      </c>
      <c r="F132" s="9">
        <f t="shared" si="25"/>
        <v>32.028497576229235</v>
      </c>
      <c r="G132" s="10">
        <f t="shared" si="35"/>
        <v>8.6666666666666607</v>
      </c>
      <c r="H132" s="5">
        <f t="shared" si="35"/>
        <v>7.5</v>
      </c>
      <c r="I132">
        <f t="shared" si="27"/>
        <v>5.4817499255596935</v>
      </c>
      <c r="J132">
        <f t="shared" si="28"/>
        <v>4.7655952293329387</v>
      </c>
      <c r="K132">
        <f t="shared" si="28"/>
        <v>-2.7090006195150345</v>
      </c>
      <c r="L132">
        <f t="shared" si="29"/>
        <v>-0.77181559487758034</v>
      </c>
      <c r="M132">
        <f t="shared" si="30"/>
        <v>-31.735261747156944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3.7893933618713884</v>
      </c>
      <c r="B133">
        <f t="shared" si="22"/>
        <v>3.7893933618713884</v>
      </c>
      <c r="C133" s="9">
        <f t="shared" si="23"/>
        <v>0.5700000000000004</v>
      </c>
      <c r="D133" s="9">
        <f t="shared" ref="D133:E148" si="36">D132+$C$7*(J132+J133)/2</f>
        <v>6.9265360949558392</v>
      </c>
      <c r="E133" s="9">
        <f t="shared" si="36"/>
        <v>23.114814416345542</v>
      </c>
      <c r="F133" s="9">
        <f t="shared" si="25"/>
        <v>32.189122029289685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5.6388126552009101</v>
      </c>
      <c r="J133">
        <f t="shared" si="28"/>
        <v>4.7578770733841624</v>
      </c>
      <c r="K133">
        <f t="shared" si="28"/>
        <v>-3.026353236986604</v>
      </c>
      <c r="L133">
        <f t="shared" si="29"/>
        <v>-0.79264378859698492</v>
      </c>
      <c r="M133">
        <f t="shared" si="30"/>
        <v>-31.669821338298764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3.7418542233269765</v>
      </c>
      <c r="B134">
        <f t="shared" si="22"/>
        <v>3.7418542233269765</v>
      </c>
      <c r="C134" s="9">
        <f t="shared" si="23"/>
        <v>0.5750000000000004</v>
      </c>
      <c r="D134" s="9">
        <f t="shared" si="36"/>
        <v>6.9740752335002512</v>
      </c>
      <c r="E134" s="9">
        <f t="shared" si="36"/>
        <v>23.08296739290876</v>
      </c>
      <c r="F134" s="9">
        <f t="shared" si="25"/>
        <v>32.348729612276841</v>
      </c>
      <c r="G134" s="10">
        <f t="shared" si="37"/>
        <v>8.6666666666666607</v>
      </c>
      <c r="H134" s="5">
        <f t="shared" si="37"/>
        <v>7.5</v>
      </c>
      <c r="I134">
        <f t="shared" si="27"/>
        <v>5.8084442012890092</v>
      </c>
      <c r="J134">
        <f t="shared" si="28"/>
        <v>4.7499506354981929</v>
      </c>
      <c r="K134">
        <f t="shared" si="28"/>
        <v>-3.3430514503695914</v>
      </c>
      <c r="L134">
        <f t="shared" si="29"/>
        <v>-0.81512853300878974</v>
      </c>
      <c r="M134">
        <f t="shared" si="30"/>
        <v>-31.60030632744947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3.6943954733986448</v>
      </c>
      <c r="B135">
        <f t="shared" si="22"/>
        <v>3.6943954733986448</v>
      </c>
      <c r="C135" s="9">
        <f t="shared" si="23"/>
        <v>0.5800000000000004</v>
      </c>
      <c r="D135" s="9">
        <f t="shared" si="36"/>
        <v>7.0215339834285828</v>
      </c>
      <c r="E135" s="9">
        <f t="shared" si="36"/>
        <v>23.047956863088693</v>
      </c>
      <c r="F135" s="9">
        <f t="shared" si="25"/>
        <v>32.507316819647599</v>
      </c>
      <c r="G135" s="10">
        <f t="shared" si="37"/>
        <v>8.6666666666666607</v>
      </c>
      <c r="H135" s="5">
        <f t="shared" si="37"/>
        <v>7.5</v>
      </c>
      <c r="I135">
        <f t="shared" si="27"/>
        <v>5.9894357840345709</v>
      </c>
      <c r="J135">
        <f t="shared" si="28"/>
        <v>4.7417993501681046</v>
      </c>
      <c r="K135">
        <f t="shared" si="28"/>
        <v>-3.6590545136440862</v>
      </c>
      <c r="L135">
        <f t="shared" si="29"/>
        <v>-0.83908559131935434</v>
      </c>
      <c r="M135">
        <f t="shared" si="30"/>
        <v>-31.526511632500444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3.6470194341765296</v>
      </c>
      <c r="B136">
        <f t="shared" si="22"/>
        <v>3.6470194341765296</v>
      </c>
      <c r="C136" s="9">
        <f t="shared" si="23"/>
        <v>0.58500000000000041</v>
      </c>
      <c r="D136" s="9">
        <f t="shared" si="36"/>
        <v>7.068910022650698</v>
      </c>
      <c r="E136" s="9">
        <f t="shared" si="36"/>
        <v>23.009789992370628</v>
      </c>
      <c r="F136" s="9">
        <f t="shared" si="25"/>
        <v>32.664879757322936</v>
      </c>
      <c r="G136" s="10">
        <f t="shared" si="37"/>
        <v>8.6666666666666607</v>
      </c>
      <c r="H136" s="5">
        <f t="shared" si="37"/>
        <v>7.5</v>
      </c>
      <c r="I136">
        <f t="shared" si="27"/>
        <v>6.1806449901804097</v>
      </c>
      <c r="J136">
        <f t="shared" si="28"/>
        <v>4.7334084942549115</v>
      </c>
      <c r="K136">
        <f t="shared" si="28"/>
        <v>-3.9743196299690906</v>
      </c>
      <c r="L136">
        <f t="shared" si="29"/>
        <v>-0.86434069782571021</v>
      </c>
      <c r="M136">
        <f t="shared" si="30"/>
        <v>-31.448272185356647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3.5997285662688716</v>
      </c>
      <c r="B137">
        <f t="shared" si="22"/>
        <v>3.5997285662688716</v>
      </c>
      <c r="C137" s="9">
        <f t="shared" si="23"/>
        <v>0.59000000000000041</v>
      </c>
      <c r="D137" s="9">
        <f t="shared" si="36"/>
        <v>7.116200890558356</v>
      </c>
      <c r="E137" s="9">
        <f t="shared" si="36"/>
        <v>22.968474382461668</v>
      </c>
      <c r="F137" s="9">
        <f t="shared" si="25"/>
        <v>32.821414213607447</v>
      </c>
      <c r="G137" s="10">
        <f t="shared" si="37"/>
        <v>8.6666666666666607</v>
      </c>
      <c r="H137" s="5">
        <f t="shared" si="37"/>
        <v>7.5</v>
      </c>
      <c r="I137">
        <f t="shared" si="27"/>
        <v>6.3810054648893635</v>
      </c>
      <c r="J137">
        <f t="shared" si="28"/>
        <v>4.724765087276654</v>
      </c>
      <c r="K137">
        <f t="shared" si="28"/>
        <v>-4.2888023518226568</v>
      </c>
      <c r="L137">
        <f t="shared" si="29"/>
        <v>-0.8907308923525562</v>
      </c>
      <c r="M137">
        <f t="shared" si="30"/>
        <v>-31.365458479861761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3.5525254519407223</v>
      </c>
      <c r="B138">
        <f t="shared" si="22"/>
        <v>3.5525254519407223</v>
      </c>
      <c r="C138" s="9">
        <f t="shared" si="23"/>
        <v>0.59500000000000042</v>
      </c>
      <c r="D138" s="9">
        <f t="shared" si="36"/>
        <v>7.1634040048865053</v>
      </c>
      <c r="E138" s="9">
        <f t="shared" si="36"/>
        <v>22.924018086019448</v>
      </c>
      <c r="F138" s="9">
        <f t="shared" si="25"/>
        <v>32.976915724838818</v>
      </c>
      <c r="G138" s="10">
        <f t="shared" si="37"/>
        <v>8.6666666666666607</v>
      </c>
      <c r="H138" s="5">
        <f t="shared" si="37"/>
        <v>7.5</v>
      </c>
      <c r="I138">
        <f t="shared" si="27"/>
        <v>6.589531427886735</v>
      </c>
      <c r="J138">
        <f t="shared" si="28"/>
        <v>4.7158577783531284</v>
      </c>
      <c r="K138">
        <f t="shared" si="28"/>
        <v>-4.6024569366212749</v>
      </c>
      <c r="L138">
        <f t="shared" si="29"/>
        <v>-0.91810512237447994</v>
      </c>
      <c r="M138">
        <f t="shared" si="30"/>
        <v>-31.277972280840157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3.5054127794133096</v>
      </c>
      <c r="B139">
        <f t="shared" si="22"/>
        <v>3.5054127794133096</v>
      </c>
      <c r="C139" s="9">
        <f t="shared" si="23"/>
        <v>0.60000000000000042</v>
      </c>
      <c r="D139" s="9">
        <f t="shared" si="36"/>
        <v>7.210516677413918</v>
      </c>
      <c r="E139" s="9">
        <f t="shared" si="36"/>
        <v>22.876429618039193</v>
      </c>
      <c r="F139" s="9">
        <f t="shared" si="25"/>
        <v>33.13137963557385</v>
      </c>
      <c r="G139" s="10">
        <f t="shared" si="37"/>
        <v>8.6666666666666607</v>
      </c>
      <c r="H139" s="5">
        <f t="shared" si="37"/>
        <v>7.5</v>
      </c>
      <c r="I139">
        <f t="shared" si="27"/>
        <v>6.8053183049658132</v>
      </c>
      <c r="J139">
        <f t="shared" si="28"/>
        <v>4.7066767271293832</v>
      </c>
      <c r="K139">
        <f t="shared" si="28"/>
        <v>-4.9152366594296764</v>
      </c>
      <c r="L139">
        <f t="shared" si="29"/>
        <v>-0.94632429804037621</v>
      </c>
      <c r="M139">
        <f t="shared" si="30"/>
        <v>-31.18574264749769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3.4583933283569177</v>
      </c>
      <c r="B140">
        <f t="shared" si="22"/>
        <v>3.4583933283569177</v>
      </c>
      <c r="C140" s="9">
        <f t="shared" si="23"/>
        <v>0.60500000000000043</v>
      </c>
      <c r="D140" s="9">
        <f t="shared" si="36"/>
        <v>7.2575361284703099</v>
      </c>
      <c r="E140" s="9">
        <f t="shared" si="36"/>
        <v>22.825717964312521</v>
      </c>
      <c r="F140" s="9">
        <f t="shared" si="25"/>
        <v>33.284801153338279</v>
      </c>
      <c r="G140" s="10">
        <f t="shared" si="37"/>
        <v>8.6666666666666607</v>
      </c>
      <c r="H140" s="5">
        <f t="shared" si="37"/>
        <v>7.5</v>
      </c>
      <c r="I140">
        <f t="shared" si="27"/>
        <v>7.0275406152202633</v>
      </c>
      <c r="J140">
        <f t="shared" si="28"/>
        <v>4.6972134841489792</v>
      </c>
      <c r="K140">
        <f t="shared" si="28"/>
        <v>-5.2270940859046533</v>
      </c>
      <c r="L140">
        <f t="shared" si="29"/>
        <v>-0.97526096290964304</v>
      </c>
      <c r="M140">
        <f t="shared" si="30"/>
        <v>-31.088722350039777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3.4114699565635735</v>
      </c>
      <c r="B141">
        <f t="shared" si="22"/>
        <v>3.4114699565635735</v>
      </c>
      <c r="C141" s="9">
        <f t="shared" si="23"/>
        <v>0.61000000000000043</v>
      </c>
      <c r="D141" s="9">
        <f t="shared" si="36"/>
        <v>7.3044595002636541</v>
      </c>
      <c r="E141" s="9">
        <f t="shared" si="36"/>
        <v>22.771892587335973</v>
      </c>
      <c r="F141" s="9">
        <f t="shared" si="25"/>
        <v>33.437175398122001</v>
      </c>
      <c r="G141" s="10">
        <f t="shared" si="37"/>
        <v>8.6666666666666607</v>
      </c>
      <c r="H141" s="5">
        <f t="shared" si="37"/>
        <v>7.5</v>
      </c>
      <c r="I141">
        <f t="shared" si="27"/>
        <v>7.2554480518762166</v>
      </c>
      <c r="J141">
        <f t="shared" si="28"/>
        <v>4.6874608745198829</v>
      </c>
      <c r="K141">
        <f t="shared" si="28"/>
        <v>-5.5379813094050512</v>
      </c>
      <c r="L141">
        <f t="shared" si="29"/>
        <v>-1.0047987137487875</v>
      </c>
      <c r="M141">
        <f t="shared" si="30"/>
        <v>-30.986884705512345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3.3646455877540618</v>
      </c>
      <c r="B142">
        <f t="shared" si="22"/>
        <v>3.3646455877540618</v>
      </c>
      <c r="C142" s="9">
        <f t="shared" si="23"/>
        <v>0.61500000000000044</v>
      </c>
      <c r="D142" s="9">
        <f t="shared" si="36"/>
        <v>7.3512838690731659</v>
      </c>
      <c r="E142" s="9">
        <f t="shared" si="36"/>
        <v>22.714963430006648</v>
      </c>
      <c r="F142" s="9">
        <f t="shared" si="25"/>
        <v>33.588497446901606</v>
      </c>
      <c r="G142" s="10">
        <f t="shared" si="37"/>
        <v>8.6666666666666607</v>
      </c>
      <c r="H142" s="5">
        <f t="shared" si="37"/>
        <v>7.5</v>
      </c>
      <c r="I142">
        <f t="shared" si="27"/>
        <v>7.4883604862120663</v>
      </c>
      <c r="J142">
        <f t="shared" si="28"/>
        <v>4.6774128873823955</v>
      </c>
      <c r="K142">
        <f t="shared" si="28"/>
        <v>-5.8478501564601748</v>
      </c>
      <c r="L142">
        <f t="shared" si="29"/>
        <v>-1.0348314726934171</v>
      </c>
      <c r="M142">
        <f t="shared" si="30"/>
        <v>-30.880220824373982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3.3179232004538726</v>
      </c>
      <c r="B143">
        <f t="shared" si="22"/>
        <v>3.3179232004538726</v>
      </c>
      <c r="C143" s="9">
        <f t="shared" si="23"/>
        <v>0.62000000000000044</v>
      </c>
      <c r="D143" s="9">
        <f t="shared" si="36"/>
        <v>7.3980062563733551</v>
      </c>
      <c r="E143" s="9">
        <f t="shared" si="36"/>
        <v>22.654940917400829</v>
      </c>
      <c r="F143" s="9">
        <f t="shared" si="25"/>
        <v>33.738762373530008</v>
      </c>
      <c r="G143" s="10">
        <f t="shared" si="37"/>
        <v>8.6666666666666607</v>
      </c>
      <c r="H143" s="5">
        <f t="shared" si="37"/>
        <v>7.5</v>
      </c>
      <c r="I143">
        <f t="shared" si="27"/>
        <v>7.7256624353611265</v>
      </c>
      <c r="J143">
        <f t="shared" si="28"/>
        <v>4.6670645726554616</v>
      </c>
      <c r="K143">
        <f t="shared" si="28"/>
        <v>-6.1566523647039144</v>
      </c>
      <c r="L143">
        <f t="shared" si="29"/>
        <v>-1.0652626880298632</v>
      </c>
      <c r="M143">
        <f t="shared" si="30"/>
        <v>-30.768737238966828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3.2713058178617196</v>
      </c>
      <c r="B144">
        <f t="shared" si="22"/>
        <v>3.2713058178617196</v>
      </c>
      <c r="C144" s="9">
        <f t="shared" si="23"/>
        <v>0.62500000000000044</v>
      </c>
      <c r="D144" s="9">
        <f t="shared" si="36"/>
        <v>7.4446236389655081</v>
      </c>
      <c r="E144" s="9">
        <f t="shared" si="36"/>
        <v>22.591835956891842</v>
      </c>
      <c r="F144" s="9">
        <f t="shared" si="25"/>
        <v>33.887965284359417</v>
      </c>
      <c r="G144" s="10">
        <f t="shared" si="37"/>
        <v>8.6666666666666607</v>
      </c>
      <c r="H144" s="5">
        <f t="shared" si="37"/>
        <v>7.5</v>
      </c>
      <c r="I144">
        <f t="shared" si="27"/>
        <v>7.9667973769466967</v>
      </c>
      <c r="J144">
        <f t="shared" si="28"/>
        <v>4.6564119457751634</v>
      </c>
      <c r="K144">
        <f t="shared" si="28"/>
        <v>-6.4643397370935824</v>
      </c>
      <c r="L144">
        <f t="shared" si="29"/>
        <v>-1.0960045173199875</v>
      </c>
      <c r="M144">
        <f t="shared" si="30"/>
        <v>-30.652453874817937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3.2247964986298339</v>
      </c>
      <c r="B145">
        <f t="shared" si="22"/>
        <v>3.2247964986298339</v>
      </c>
      <c r="C145" s="9">
        <f t="shared" si="23"/>
        <v>0.63000000000000045</v>
      </c>
      <c r="D145" s="9">
        <f t="shared" si="36"/>
        <v>7.4911329581973938</v>
      </c>
      <c r="E145" s="9">
        <f t="shared" si="36"/>
        <v>22.525659936827164</v>
      </c>
      <c r="F145" s="9">
        <f t="shared" si="25"/>
        <v>34.036101349968028</v>
      </c>
      <c r="G145" s="10">
        <f t="shared" si="37"/>
        <v>8.6666666666666607</v>
      </c>
      <c r="H145" s="5">
        <f t="shared" si="37"/>
        <v>7.5</v>
      </c>
      <c r="I145">
        <f t="shared" si="27"/>
        <v>8.211262168672766</v>
      </c>
      <c r="J145">
        <f t="shared" si="28"/>
        <v>4.6454519006019632</v>
      </c>
      <c r="K145">
        <f t="shared" si="28"/>
        <v>-6.7708642758417614</v>
      </c>
      <c r="L145">
        <f t="shared" si="29"/>
        <v>-1.126977028842588</v>
      </c>
      <c r="M145">
        <f t="shared" si="30"/>
        <v>-30.531402322194793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3.1783983284752564</v>
      </c>
      <c r="B146">
        <f t="shared" si="22"/>
        <v>3.1783983284752564</v>
      </c>
      <c r="C146" s="9">
        <f t="shared" si="23"/>
        <v>0.63500000000000045</v>
      </c>
      <c r="D146" s="9">
        <f t="shared" si="36"/>
        <v>7.5375311283519713</v>
      </c>
      <c r="E146" s="9">
        <f t="shared" si="36"/>
        <v>22.456424723952637</v>
      </c>
      <c r="F146" s="9">
        <f t="shared" si="25"/>
        <v>34.183165833350429</v>
      </c>
      <c r="G146" s="10">
        <f t="shared" si="37"/>
        <v>8.6666666666666607</v>
      </c>
      <c r="H146" s="5">
        <f t="shared" si="37"/>
        <v>7.5</v>
      </c>
      <c r="I146">
        <f t="shared" si="27"/>
        <v>8.4586017365199009</v>
      </c>
      <c r="J146">
        <f t="shared" si="28"/>
        <v>4.6341821303135378</v>
      </c>
      <c r="K146">
        <f t="shared" si="28"/>
        <v>-7.0761782990637094</v>
      </c>
      <c r="L146">
        <f t="shared" si="29"/>
        <v>-1.1581074439401333</v>
      </c>
      <c r="M146">
        <f t="shared" si="30"/>
        <v>-30.40562436599382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3.1321144125443183</v>
      </c>
      <c r="B147">
        <f t="shared" si="22"/>
        <v>3.1321144125443183</v>
      </c>
      <c r="C147" s="9">
        <f t="shared" si="23"/>
        <v>0.64000000000000046</v>
      </c>
      <c r="D147" s="9">
        <f t="shared" si="36"/>
        <v>7.5838150442829093</v>
      </c>
      <c r="E147" s="9">
        <f t="shared" si="36"/>
        <v>22.384142659743699</v>
      </c>
      <c r="F147" s="9">
        <f t="shared" si="25"/>
        <v>34.32915411491183</v>
      </c>
      <c r="G147" s="10">
        <f t="shared" si="37"/>
        <v>8.6666666666666607</v>
      </c>
      <c r="H147" s="5">
        <f t="shared" si="37"/>
        <v>7.5</v>
      </c>
      <c r="I147">
        <f t="shared" si="27"/>
        <v>8.7084041263241811</v>
      </c>
      <c r="J147">
        <f t="shared" si="28"/>
        <v>4.6226010558741368</v>
      </c>
      <c r="K147">
        <f t="shared" si="28"/>
        <v>-7.380234542723648</v>
      </c>
      <c r="L147">
        <f t="shared" si="29"/>
        <v>-1.1893294331399611</v>
      </c>
      <c r="M147">
        <f t="shared" si="30"/>
        <v>-30.275170735038124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3.0859478684572341</v>
      </c>
      <c r="B148">
        <f t="shared" si="22"/>
        <v>3.0859478684572341</v>
      </c>
      <c r="C148" s="9">
        <f t="shared" si="23"/>
        <v>0.64500000000000046</v>
      </c>
      <c r="D148" s="9">
        <f t="shared" si="36"/>
        <v>7.6299815883699935</v>
      </c>
      <c r="E148" s="9">
        <f t="shared" si="36"/>
        <v>22.30882655577971</v>
      </c>
      <c r="F148" s="9">
        <f t="shared" si="25"/>
        <v>34.474061714581715</v>
      </c>
      <c r="G148" s="10">
        <f t="shared" si="37"/>
        <v>8.6666666666666607</v>
      </c>
      <c r="H148" s="5">
        <f t="shared" si="37"/>
        <v>7.5</v>
      </c>
      <c r="I148">
        <f t="shared" si="27"/>
        <v>8.960295965043624</v>
      </c>
      <c r="J148">
        <f t="shared" si="28"/>
        <v>4.610707761542737</v>
      </c>
      <c r="K148">
        <f t="shared" si="28"/>
        <v>-7.6829862500740296</v>
      </c>
      <c r="L148">
        <f t="shared" si="29"/>
        <v>-1.2205824721086302</v>
      </c>
      <c r="M148">
        <f t="shared" si="30"/>
        <v>-30.140100035983586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3.0399018199654124</v>
      </c>
      <c r="B149">
        <f t="shared" ref="B149:B212" si="41">ABS(D149-$D$11)</f>
        <v>3.0399018199654124</v>
      </c>
      <c r="C149" s="9">
        <f t="shared" ref="C149:C212" si="42">C148+_dt</f>
        <v>0.65000000000000047</v>
      </c>
      <c r="D149" s="9">
        <f t="shared" ref="D149:E164" si="43">D148+$C$7*(J148+J149)/2</f>
        <v>7.6760276368618152</v>
      </c>
      <c r="E149" s="9">
        <f t="shared" si="43"/>
        <v>22.230489688277171</v>
      </c>
      <c r="F149" s="9">
        <f t="shared" ref="F149:F212" si="44">$O$1*D149^2+$O$2*D149+$O$3</f>
        <v>34.617884311335239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9.2139383451292609</v>
      </c>
      <c r="J149">
        <f t="shared" ref="J149:K212" si="47">J148+L148*$C$7</f>
        <v>4.5985019368216511</v>
      </c>
      <c r="K149">
        <f t="shared" si="47"/>
        <v>-7.9843872504338655</v>
      </c>
      <c r="L149">
        <f t="shared" ref="L149:L212" si="48">-$C$15*I149*J149</f>
        <v>-1.2518112589029613</v>
      </c>
      <c r="M149">
        <f t="shared" ref="M149:M212" si="49">-$C$6-$C$15*I149*K149</f>
        <v>-30.000477841511451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2.9939793911601411</v>
      </c>
      <c r="B150">
        <f t="shared" si="41"/>
        <v>2.9939793911601411</v>
      </c>
      <c r="C150" s="9">
        <f t="shared" si="42"/>
        <v>0.65500000000000047</v>
      </c>
      <c r="D150" s="9">
        <f t="shared" si="43"/>
        <v>7.7219500656670865</v>
      </c>
      <c r="E150" s="9">
        <f t="shared" si="43"/>
        <v>22.149145791880755</v>
      </c>
      <c r="F150" s="9">
        <f t="shared" si="44"/>
        <v>34.760617760383461</v>
      </c>
      <c r="G150" s="10">
        <f t="shared" si="45"/>
        <v>8.6666666666666607</v>
      </c>
      <c r="H150" s="5">
        <f t="shared" si="45"/>
        <v>7.5</v>
      </c>
      <c r="I150">
        <f t="shared" si="46"/>
        <v>9.4690231240492686</v>
      </c>
      <c r="J150">
        <f t="shared" si="47"/>
        <v>4.5859838242326214</v>
      </c>
      <c r="K150">
        <f t="shared" si="47"/>
        <v>-8.2843920288489805</v>
      </c>
      <c r="L150">
        <f t="shared" si="48"/>
        <v>-1.2829651910178046</v>
      </c>
      <c r="M150">
        <f t="shared" si="49"/>
        <v>-29.856375906867246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2.9481837011773662</v>
      </c>
      <c r="B151">
        <f t="shared" si="41"/>
        <v>2.9481837011773662</v>
      </c>
      <c r="C151" s="9">
        <f t="shared" si="42"/>
        <v>0.66000000000000048</v>
      </c>
      <c r="D151" s="9">
        <f t="shared" si="43"/>
        <v>7.7677457556498615</v>
      </c>
      <c r="E151" s="9">
        <f t="shared" si="43"/>
        <v>22.064809052796921</v>
      </c>
      <c r="F151" s="9">
        <f t="shared" si="44"/>
        <v>34.902258108267006</v>
      </c>
      <c r="G151" s="10">
        <f t="shared" si="45"/>
        <v>8.6666666666666607</v>
      </c>
      <c r="H151" s="5">
        <f t="shared" si="45"/>
        <v>7.5</v>
      </c>
      <c r="I151">
        <f t="shared" si="46"/>
        <v>9.7252696179169913</v>
      </c>
      <c r="J151">
        <f t="shared" si="47"/>
        <v>4.5731541723224431</v>
      </c>
      <c r="K151">
        <f t="shared" si="47"/>
        <v>-8.582955787917653</v>
      </c>
      <c r="L151">
        <f t="shared" si="48"/>
        <v>-1.3139978989346675</v>
      </c>
      <c r="M151">
        <f t="shared" si="49"/>
        <v>-29.707871492846369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2.9025178593490883</v>
      </c>
      <c r="B152">
        <f t="shared" si="41"/>
        <v>2.9025178593490883</v>
      </c>
      <c r="C152" s="9">
        <f t="shared" si="42"/>
        <v>0.66500000000000048</v>
      </c>
      <c r="D152" s="9">
        <f t="shared" si="43"/>
        <v>7.8134115974781393</v>
      </c>
      <c r="E152" s="9">
        <f t="shared" si="43"/>
        <v>21.977494101343101</v>
      </c>
      <c r="F152" s="9">
        <f t="shared" si="44"/>
        <v>35.042801606062874</v>
      </c>
      <c r="G152" s="10">
        <f t="shared" si="45"/>
        <v>8.6666666666666607</v>
      </c>
      <c r="H152" s="5">
        <f t="shared" si="45"/>
        <v>7.5</v>
      </c>
      <c r="I152">
        <f t="shared" si="46"/>
        <v>9.9824216608564864</v>
      </c>
      <c r="J152">
        <f t="shared" si="47"/>
        <v>4.5600141933330969</v>
      </c>
      <c r="K152">
        <f t="shared" si="47"/>
        <v>-8.880034502846117</v>
      </c>
      <c r="L152">
        <f t="shared" si="48"/>
        <v>-1.3448668318921027</v>
      </c>
      <c r="M152">
        <f t="shared" si="49"/>
        <v>-29.555046776916718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2.8569849607573516</v>
      </c>
      <c r="B153">
        <f t="shared" si="41"/>
        <v>2.8569849607573516</v>
      </c>
      <c r="C153" s="9">
        <f t="shared" si="42"/>
        <v>0.67000000000000048</v>
      </c>
      <c r="D153" s="9">
        <f t="shared" si="43"/>
        <v>7.858944496069876</v>
      </c>
      <c r="E153" s="9">
        <f t="shared" si="43"/>
        <v>21.887216003975794</v>
      </c>
      <c r="F153" s="9">
        <f t="shared" si="44"/>
        <v>35.18224472089112</v>
      </c>
      <c r="G153" s="10">
        <f t="shared" si="45"/>
        <v>8.6666666666666607</v>
      </c>
      <c r="H153" s="5">
        <f t="shared" si="45"/>
        <v>7.5</v>
      </c>
      <c r="I153">
        <f t="shared" si="46"/>
        <v>10.240244998349821</v>
      </c>
      <c r="J153">
        <f t="shared" si="47"/>
        <v>4.5465655250141754</v>
      </c>
      <c r="K153">
        <f t="shared" si="47"/>
        <v>-9.1755849706152848</v>
      </c>
      <c r="L153">
        <f t="shared" si="48"/>
        <v>-1.3755328911652052</v>
      </c>
      <c r="M153">
        <f t="shared" si="49"/>
        <v>-29.397988337279468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2.8115880821517685</v>
      </c>
      <c r="B154">
        <f t="shared" si="41"/>
        <v>2.8115880821517685</v>
      </c>
      <c r="C154" s="9">
        <f t="shared" si="42"/>
        <v>0.67500000000000049</v>
      </c>
      <c r="D154" s="9">
        <f t="shared" si="43"/>
        <v>7.9043413746754592</v>
      </c>
      <c r="E154" s="9">
        <f t="shared" si="43"/>
        <v>21.793990254852776</v>
      </c>
      <c r="F154" s="9">
        <f t="shared" si="44"/>
        <v>35.320584145887658</v>
      </c>
      <c r="G154" s="10">
        <f t="shared" si="45"/>
        <v>8.6666666666666607</v>
      </c>
      <c r="H154" s="5">
        <f t="shared" si="45"/>
        <v>7.5</v>
      </c>
      <c r="I154">
        <f t="shared" si="46"/>
        <v>10.498524982004723</v>
      </c>
      <c r="J154">
        <f t="shared" si="47"/>
        <v>4.5328101961025231</v>
      </c>
      <c r="K154">
        <f t="shared" si="47"/>
        <v>-9.4695648539880786</v>
      </c>
      <c r="L154">
        <f t="shared" si="48"/>
        <v>-1.4059601060673346</v>
      </c>
      <c r="M154">
        <f t="shared" si="49"/>
        <v>-29.236786697318077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2.7663302781960466</v>
      </c>
      <c r="B155">
        <f t="shared" si="41"/>
        <v>2.7663302781960466</v>
      </c>
      <c r="C155" s="9">
        <f t="shared" si="42"/>
        <v>0.68000000000000049</v>
      </c>
      <c r="D155" s="9">
        <f t="shared" si="43"/>
        <v>7.949599178631181</v>
      </c>
      <c r="E155" s="9">
        <f t="shared" si="43"/>
        <v>21.697832766978028</v>
      </c>
      <c r="F155" s="9">
        <f t="shared" si="44"/>
        <v>35.457816808790504</v>
      </c>
      <c r="G155" s="10">
        <f t="shared" si="45"/>
        <v>8.6666666666666607</v>
      </c>
      <c r="H155" s="5">
        <f t="shared" si="45"/>
        <v>7.5</v>
      </c>
      <c r="I155">
        <f t="shared" si="46"/>
        <v>10.757064534005787</v>
      </c>
      <c r="J155">
        <f t="shared" si="47"/>
        <v>4.5187505950418494</v>
      </c>
      <c r="K155">
        <f t="shared" si="47"/>
        <v>-9.7619327209612585</v>
      </c>
      <c r="L155">
        <f t="shared" si="48"/>
        <v>-1.43611534803772</v>
      </c>
      <c r="M155">
        <f t="shared" si="49"/>
        <v>-29.071535920113277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2.7212145780130301</v>
      </c>
      <c r="B156">
        <f t="shared" si="41"/>
        <v>2.7212145780130301</v>
      </c>
      <c r="C156" s="9">
        <f t="shared" si="42"/>
        <v>0.6850000000000005</v>
      </c>
      <c r="D156" s="9">
        <f t="shared" si="43"/>
        <v>7.9947148788141975</v>
      </c>
      <c r="E156" s="9">
        <f t="shared" si="43"/>
        <v>21.598759862972411</v>
      </c>
      <c r="F156" s="9">
        <f t="shared" si="44"/>
        <v>35.593939879270472</v>
      </c>
      <c r="G156" s="10">
        <f t="shared" si="45"/>
        <v>8.6666666666666607</v>
      </c>
      <c r="H156" s="5">
        <f t="shared" si="45"/>
        <v>7.5</v>
      </c>
      <c r="I156">
        <f t="shared" si="46"/>
        <v>11.015682351304575</v>
      </c>
      <c r="J156">
        <f t="shared" si="47"/>
        <v>4.5043894415614725</v>
      </c>
      <c r="K156">
        <f t="shared" si="47"/>
        <v>-10.052648080162392</v>
      </c>
      <c r="L156">
        <f t="shared" si="48"/>
        <v>-1.4659680784607725</v>
      </c>
      <c r="M156">
        <f t="shared" si="49"/>
        <v>-28.902333244558573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2.6762439820013384</v>
      </c>
      <c r="B157">
        <f t="shared" si="41"/>
        <v>2.6762439820013384</v>
      </c>
      <c r="C157" s="9">
        <f t="shared" si="42"/>
        <v>0.6900000000000005</v>
      </c>
      <c r="D157" s="9">
        <f t="shared" si="43"/>
        <v>8.0396854748258892</v>
      </c>
      <c r="E157" s="9">
        <f t="shared" si="43"/>
        <v>21.49678826550856</v>
      </c>
      <c r="F157" s="9">
        <f t="shared" si="44"/>
        <v>35.728950775122669</v>
      </c>
      <c r="G157" s="10">
        <f t="shared" si="45"/>
        <v>8.6666666666666607</v>
      </c>
      <c r="H157" s="5">
        <f t="shared" si="45"/>
        <v>7.5</v>
      </c>
      <c r="I157">
        <f t="shared" si="46"/>
        <v>11.274211321913324</v>
      </c>
      <c r="J157">
        <f t="shared" si="47"/>
        <v>4.4897297607768651</v>
      </c>
      <c r="K157">
        <f t="shared" si="47"/>
        <v>-10.341671412607978</v>
      </c>
      <c r="L157">
        <f t="shared" si="48"/>
        <v>-1.4954901262136255</v>
      </c>
      <c r="M157">
        <f t="shared" si="49"/>
        <v>-28.729278756148371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2.6314214588998812</v>
      </c>
      <c r="B158">
        <f t="shared" si="41"/>
        <v>2.6314214588998812</v>
      </c>
      <c r="C158" s="9">
        <f t="shared" si="42"/>
        <v>0.69500000000000051</v>
      </c>
      <c r="D158" s="9">
        <f t="shared" si="43"/>
        <v>8.0845079979273464</v>
      </c>
      <c r="E158" s="9">
        <f t="shared" si="43"/>
        <v>21.391935087444672</v>
      </c>
      <c r="F158" s="9">
        <f t="shared" si="44"/>
        <v>35.862847167422146</v>
      </c>
      <c r="G158" s="10">
        <f t="shared" si="45"/>
        <v>8.6666666666666607</v>
      </c>
      <c r="H158" s="5">
        <f t="shared" si="45"/>
        <v>7.5</v>
      </c>
      <c r="I158">
        <f t="shared" si="46"/>
        <v>11.532497128195137</v>
      </c>
      <c r="J158">
        <f t="shared" si="47"/>
        <v>4.4747748595147288</v>
      </c>
      <c r="K158">
        <f t="shared" si="47"/>
        <v>-10.628964200169461</v>
      </c>
      <c r="L158">
        <f t="shared" si="48"/>
        <v>-1.5246554913161159</v>
      </c>
      <c r="M158">
        <f t="shared" si="49"/>
        <v>-28.552475086778287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2.5867499430792993</v>
      </c>
      <c r="B159">
        <f t="shared" si="41"/>
        <v>2.5867499430792993</v>
      </c>
      <c r="C159" s="9">
        <f t="shared" si="42"/>
        <v>0.70000000000000051</v>
      </c>
      <c r="D159" s="9">
        <f t="shared" si="43"/>
        <v>8.1291795137479284</v>
      </c>
      <c r="E159" s="9">
        <f t="shared" si="43"/>
        <v>21.284217821688639</v>
      </c>
      <c r="F159" s="9">
        <f t="shared" si="44"/>
        <v>35.995626984735964</v>
      </c>
      <c r="G159" s="10">
        <f t="shared" si="45"/>
        <v>8.6666666666666607</v>
      </c>
      <c r="H159" s="5">
        <f t="shared" si="45"/>
        <v>7.5</v>
      </c>
      <c r="I159">
        <f t="shared" si="46"/>
        <v>11.790397014598643</v>
      </c>
      <c r="J159">
        <f t="shared" si="47"/>
        <v>4.4595283046015677</v>
      </c>
      <c r="K159">
        <f t="shared" si="47"/>
        <v>-10.914488951037244</v>
      </c>
      <c r="L159">
        <f t="shared" si="48"/>
        <v>-1.553440171435575</v>
      </c>
      <c r="M159">
        <f t="shared" si="49"/>
        <v>-28.372027138938449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2.5422323320418556</v>
      </c>
      <c r="B160">
        <f t="shared" si="41"/>
        <v>2.5422323320418556</v>
      </c>
      <c r="C160" s="9">
        <f t="shared" si="42"/>
        <v>0.70500000000000052</v>
      </c>
      <c r="D160" s="9">
        <f t="shared" si="43"/>
        <v>8.173697124785372</v>
      </c>
      <c r="E160" s="9">
        <f t="shared" si="43"/>
        <v>21.173654330821318</v>
      </c>
      <c r="F160" s="9">
        <f t="shared" si="44"/>
        <v>36.127288416473782</v>
      </c>
      <c r="G160" s="10">
        <f t="shared" si="45"/>
        <v>8.6666666666666607</v>
      </c>
      <c r="H160" s="5">
        <f t="shared" si="45"/>
        <v>7.5</v>
      </c>
      <c r="I160">
        <f t="shared" si="46"/>
        <v>12.047778699749573</v>
      </c>
      <c r="J160">
        <f t="shared" si="47"/>
        <v>4.443993902887212</v>
      </c>
      <c r="K160">
        <f t="shared" si="47"/>
        <v>-11.198209222426629</v>
      </c>
      <c r="L160">
        <f t="shared" si="48"/>
        <v>-1.5818220083613246</v>
      </c>
      <c r="M160">
        <f t="shared" si="49"/>
        <v>-28.188041830534264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2.4978714841134018</v>
      </c>
      <c r="B161">
        <f t="shared" si="41"/>
        <v>2.4978714841134018</v>
      </c>
      <c r="C161" s="9">
        <f t="shared" si="42"/>
        <v>0.71000000000000052</v>
      </c>
      <c r="D161" s="9">
        <f t="shared" si="43"/>
        <v>8.2180579727138259</v>
      </c>
      <c r="E161" s="9">
        <f t="shared" si="43"/>
        <v>21.060262836505526</v>
      </c>
      <c r="F161" s="9">
        <f t="shared" si="44"/>
        <v>36.257829915450756</v>
      </c>
      <c r="G161" s="10">
        <f t="shared" si="45"/>
        <v>8.6666666666666607</v>
      </c>
      <c r="H161" s="5">
        <f t="shared" si="45"/>
        <v>7.5</v>
      </c>
      <c r="I161">
        <f t="shared" si="46"/>
        <v>12.304519415117953</v>
      </c>
      <c r="J161">
        <f t="shared" si="47"/>
        <v>4.428175682803599</v>
      </c>
      <c r="K161">
        <f t="shared" si="47"/>
        <v>-11.480089640731972</v>
      </c>
      <c r="L161">
        <f t="shared" si="48"/>
        <v>-1.6097805519015764</v>
      </c>
      <c r="M161">
        <f t="shared" si="49"/>
        <v>-28.000627857267709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2.4536702163129611</v>
      </c>
      <c r="B162">
        <f t="shared" si="41"/>
        <v>2.4536702163129611</v>
      </c>
      <c r="C162" s="9">
        <f t="shared" si="42"/>
        <v>0.71500000000000052</v>
      </c>
      <c r="D162" s="9">
        <f t="shared" si="43"/>
        <v>8.2622592405142665</v>
      </c>
      <c r="E162" s="9">
        <f t="shared" si="43"/>
        <v>20.944061908705343</v>
      </c>
      <c r="F162" s="9">
        <f t="shared" si="44"/>
        <v>36.387250199728541</v>
      </c>
      <c r="G162" s="10">
        <f t="shared" si="45"/>
        <v>8.6666666666666607</v>
      </c>
      <c r="H162" s="5">
        <f t="shared" si="45"/>
        <v>7.5</v>
      </c>
      <c r="I162">
        <f t="shared" si="46"/>
        <v>12.560505054593539</v>
      </c>
      <c r="J162">
        <f t="shared" si="47"/>
        <v>4.4120778772845828</v>
      </c>
      <c r="K162">
        <f t="shared" si="47"/>
        <v>-11.760095919304648</v>
      </c>
      <c r="L162">
        <f t="shared" si="48"/>
        <v>-1.6372969389641086</v>
      </c>
      <c r="M162">
        <f t="shared" si="49"/>
        <v>-27.80989547008355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2.4096313023870639</v>
      </c>
      <c r="B163">
        <f t="shared" si="41"/>
        <v>2.4096313023870639</v>
      </c>
      <c r="C163" s="9">
        <f t="shared" si="42"/>
        <v>0.72000000000000053</v>
      </c>
      <c r="D163" s="9">
        <f t="shared" si="43"/>
        <v>8.3062981544401637</v>
      </c>
      <c r="E163" s="9">
        <f t="shared" si="43"/>
        <v>20.825070454738793</v>
      </c>
      <c r="F163" s="9">
        <f t="shared" si="44"/>
        <v>36.515548253794066</v>
      </c>
      <c r="G163" s="10">
        <f t="shared" si="45"/>
        <v>8.6666666666666607</v>
      </c>
      <c r="H163" s="5">
        <f t="shared" si="45"/>
        <v>7.5</v>
      </c>
      <c r="I163">
        <f t="shared" si="46"/>
        <v>12.815629421211568</v>
      </c>
      <c r="J163">
        <f t="shared" si="47"/>
        <v>4.3957049078949417</v>
      </c>
      <c r="K163">
        <f t="shared" si="47"/>
        <v>-12.038194874005484</v>
      </c>
      <c r="L163">
        <f t="shared" si="48"/>
        <v>-1.6643537858602364</v>
      </c>
      <c r="M163">
        <f t="shared" si="49"/>
        <v>-27.615956265651768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2.3657574709974067</v>
      </c>
      <c r="B164">
        <f t="shared" si="41"/>
        <v>2.3657574709974067</v>
      </c>
      <c r="C164" s="9">
        <f t="shared" si="42"/>
        <v>0.72500000000000053</v>
      </c>
      <c r="D164" s="9">
        <f t="shared" si="43"/>
        <v>8.3501719858298209</v>
      </c>
      <c r="E164" s="9">
        <f t="shared" si="43"/>
        <v>20.703307708185456</v>
      </c>
      <c r="F164" s="9">
        <f t="shared" si="44"/>
        <v>36.64272332912951</v>
      </c>
      <c r="G164" s="10">
        <f t="shared" si="45"/>
        <v>8.6666666666666607</v>
      </c>
      <c r="H164" s="5">
        <f t="shared" si="45"/>
        <v>7.5</v>
      </c>
      <c r="I164">
        <f t="shared" si="46"/>
        <v>13.069793558977192</v>
      </c>
      <c r="J164">
        <f t="shared" si="47"/>
        <v>4.3790613700363394</v>
      </c>
      <c r="K164">
        <f t="shared" si="47"/>
        <v>-12.314354436662002</v>
      </c>
      <c r="L164">
        <f t="shared" si="48"/>
        <v>-1.6909350921196791</v>
      </c>
      <c r="M164">
        <f t="shared" si="49"/>
        <v>-27.418922988238769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2.3220514040516491</v>
      </c>
      <c r="B165">
        <f t="shared" si="41"/>
        <v>2.3220514040516491</v>
      </c>
      <c r="C165" s="9">
        <f t="shared" si="42"/>
        <v>0.73000000000000054</v>
      </c>
      <c r="D165" s="9">
        <f t="shared" ref="D165:E180" si="51">D164+$C$7*(J164+J165)/2</f>
        <v>8.3938780527755785</v>
      </c>
      <c r="E165" s="9">
        <f t="shared" si="51"/>
        <v>20.578793217669425</v>
      </c>
      <c r="F165" s="9">
        <f t="shared" si="44"/>
        <v>36.76877494422223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13.32290515924981</v>
      </c>
      <c r="J165">
        <f t="shared" si="47"/>
        <v>4.3621520191151424</v>
      </c>
      <c r="K165">
        <f t="shared" si="47"/>
        <v>-12.588543666544391</v>
      </c>
      <c r="L165">
        <f t="shared" si="48"/>
        <v>-1.7170261543235557</v>
      </c>
      <c r="M165">
        <f t="shared" si="49"/>
        <v>-27.218909341631466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2.278515735168213</v>
      </c>
      <c r="B166">
        <f t="shared" si="41"/>
        <v>2.278515735168213</v>
      </c>
      <c r="C166" s="9">
        <f t="shared" si="42"/>
        <v>0.73500000000000054</v>
      </c>
      <c r="D166" s="9">
        <f t="shared" si="51"/>
        <v>8.4374137216590146</v>
      </c>
      <c r="E166" s="9">
        <f t="shared" si="51"/>
        <v>20.451546835536899</v>
      </c>
      <c r="F166" s="9">
        <f t="shared" si="44"/>
        <v>36.89370288405869</v>
      </c>
      <c r="G166" s="10">
        <f t="shared" si="52"/>
        <v>8.6666666666666607</v>
      </c>
      <c r="H166" s="5">
        <f t="shared" si="52"/>
        <v>7.5</v>
      </c>
      <c r="I166">
        <f t="shared" si="46"/>
        <v>13.57487803248188</v>
      </c>
      <c r="J166">
        <f t="shared" si="47"/>
        <v>4.3449817575719072</v>
      </c>
      <c r="K166">
        <f t="shared" si="47"/>
        <v>-12.860732759960705</v>
      </c>
      <c r="L166">
        <f t="shared" si="48"/>
        <v>-1.7426134886560822</v>
      </c>
      <c r="M166">
        <f t="shared" si="49"/>
        <v>-27.016029810032453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2.2351530482669268</v>
      </c>
      <c r="B167">
        <f t="shared" si="41"/>
        <v>2.2351530482669268</v>
      </c>
      <c r="C167" s="9">
        <f t="shared" si="42"/>
        <v>0.74000000000000055</v>
      </c>
      <c r="D167" s="9">
        <f t="shared" si="51"/>
        <v>8.4807764085603008</v>
      </c>
      <c r="E167" s="9">
        <f t="shared" si="51"/>
        <v>20.321588706446789</v>
      </c>
      <c r="F167" s="9">
        <f t="shared" si="44"/>
        <v>37.017507199142678</v>
      </c>
      <c r="G167" s="10">
        <f t="shared" si="52"/>
        <v>8.6666666666666607</v>
      </c>
      <c r="H167" s="5">
        <f t="shared" si="52"/>
        <v>7.5</v>
      </c>
      <c r="I167">
        <f t="shared" si="46"/>
        <v>13.825631637276862</v>
      </c>
      <c r="J167">
        <f t="shared" si="47"/>
        <v>4.3275556226853462</v>
      </c>
      <c r="K167">
        <f t="shared" si="47"/>
        <v>-13.130893058061028</v>
      </c>
      <c r="L167">
        <f t="shared" si="48"/>
        <v>-1.767684761045017</v>
      </c>
      <c r="M167">
        <f t="shared" si="49"/>
        <v>-26.810399487051964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2.1919658762781253</v>
      </c>
      <c r="B168">
        <f t="shared" si="41"/>
        <v>2.1919658762781253</v>
      </c>
      <c r="C168" s="9">
        <f t="shared" si="42"/>
        <v>0.74500000000000055</v>
      </c>
      <c r="D168" s="9">
        <f t="shared" si="51"/>
        <v>8.5239635805491023</v>
      </c>
      <c r="E168" s="9">
        <f t="shared" si="51"/>
        <v>20.188939255891828</v>
      </c>
      <c r="F168" s="9">
        <f t="shared" si="44"/>
        <v>37.140188204074718</v>
      </c>
      <c r="G168" s="10">
        <f t="shared" si="52"/>
        <v>8.6666666666666607</v>
      </c>
      <c r="H168" s="5">
        <f t="shared" si="52"/>
        <v>7.5</v>
      </c>
      <c r="I168">
        <f t="shared" si="46"/>
        <v>14.075090659754537</v>
      </c>
      <c r="J168">
        <f t="shared" si="47"/>
        <v>4.3098787750748961</v>
      </c>
      <c r="K168">
        <f t="shared" si="47"/>
        <v>-13.398997052931549</v>
      </c>
      <c r="L168">
        <f t="shared" si="48"/>
        <v>-1.7922287239090477</v>
      </c>
      <c r="M168">
        <f t="shared" si="49"/>
        <v>-26.60213391209146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2.1489566999635716</v>
      </c>
      <c r="B169">
        <f t="shared" si="41"/>
        <v>2.1489566999635716</v>
      </c>
      <c r="C169" s="9">
        <f t="shared" si="42"/>
        <v>0.75000000000000056</v>
      </c>
      <c r="D169" s="9">
        <f t="shared" si="51"/>
        <v>8.566972756863656</v>
      </c>
      <c r="E169" s="9">
        <f t="shared" si="51"/>
        <v>20.053619178666906</v>
      </c>
      <c r="F169" s="9">
        <f t="shared" si="44"/>
        <v>37.261746475726461</v>
      </c>
      <c r="G169" s="10">
        <f t="shared" si="52"/>
        <v>8.6666666666666607</v>
      </c>
      <c r="H169" s="5">
        <f t="shared" si="52"/>
        <v>7.5</v>
      </c>
      <c r="I169">
        <f t="shared" si="46"/>
        <v>14.323184637105253</v>
      </c>
      <c r="J169">
        <f t="shared" si="47"/>
        <v>4.2919564878358054</v>
      </c>
      <c r="K169">
        <f t="shared" si="47"/>
        <v>-13.665018392052463</v>
      </c>
      <c r="L169">
        <f t="shared" si="48"/>
        <v>-1.8162351586594818</v>
      </c>
      <c r="M169">
        <f t="shared" si="49"/>
        <v>-26.39134891355133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2.1061279468431469</v>
      </c>
      <c r="B170">
        <f t="shared" si="41"/>
        <v>2.1061279468431469</v>
      </c>
      <c r="C170" s="9">
        <f t="shared" si="42"/>
        <v>0.75500000000000056</v>
      </c>
      <c r="D170" s="9">
        <f t="shared" si="51"/>
        <v>8.6098015099840808</v>
      </c>
      <c r="E170" s="9">
        <f t="shared" si="51"/>
        <v>19.915649427300703</v>
      </c>
      <c r="F170" s="9">
        <f t="shared" si="44"/>
        <v>37.382182851041279</v>
      </c>
      <c r="G170" s="10">
        <f t="shared" si="52"/>
        <v>8.6666666666666607</v>
      </c>
      <c r="H170" s="5">
        <f t="shared" si="52"/>
        <v>7.5</v>
      </c>
      <c r="I170">
        <f t="shared" si="46"/>
        <v>14.569847619992906</v>
      </c>
      <c r="J170">
        <f t="shared" si="47"/>
        <v>4.2737941362492107</v>
      </c>
      <c r="K170">
        <f t="shared" si="47"/>
        <v>-13.928931881187976</v>
      </c>
      <c r="L170">
        <f t="shared" si="48"/>
        <v>-1.8396948232160577</v>
      </c>
      <c r="M170">
        <f t="shared" si="49"/>
        <v>-26.178160458407163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2.0634819902218151</v>
      </c>
      <c r="B171">
        <f t="shared" si="41"/>
        <v>2.0634819902218151</v>
      </c>
      <c r="C171" s="9">
        <f t="shared" si="42"/>
        <v>0.76000000000000056</v>
      </c>
      <c r="D171" s="9">
        <f t="shared" si="51"/>
        <v>8.6524474666054125</v>
      </c>
      <c r="E171" s="9">
        <f t="shared" si="51"/>
        <v>19.775051200465903</v>
      </c>
      <c r="F171" s="9">
        <f t="shared" si="44"/>
        <v>37.501498424489895</v>
      </c>
      <c r="G171" s="10">
        <f t="shared" si="52"/>
        <v>8.6666666666666607</v>
      </c>
      <c r="H171" s="5">
        <f t="shared" si="52"/>
        <v>7.5</v>
      </c>
      <c r="I171">
        <f t="shared" si="46"/>
        <v>14.815017869144</v>
      </c>
      <c r="J171">
        <f t="shared" si="47"/>
        <v>4.2553971880170502</v>
      </c>
      <c r="K171">
        <f t="shared" si="47"/>
        <v>-14.190713485772047</v>
      </c>
      <c r="L171">
        <f t="shared" si="48"/>
        <v>-1.8625994038945295</v>
      </c>
      <c r="M171">
        <f t="shared" si="49"/>
        <v>-25.962684507790023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2.0210211483118385</v>
      </c>
      <c r="B172">
        <f t="shared" si="41"/>
        <v>2.0210211483118385</v>
      </c>
      <c r="C172" s="9">
        <f t="shared" si="42"/>
        <v>0.76500000000000057</v>
      </c>
      <c r="D172" s="9">
        <f t="shared" si="51"/>
        <v>8.6949083085153891</v>
      </c>
      <c r="E172" s="9">
        <f t="shared" si="51"/>
        <v>19.631845931382792</v>
      </c>
      <c r="F172" s="9">
        <f t="shared" si="44"/>
        <v>37.619694545207793</v>
      </c>
      <c r="G172" s="10">
        <f t="shared" si="52"/>
        <v>8.6666666666666607</v>
      </c>
      <c r="H172" s="5">
        <f t="shared" si="52"/>
        <v>7.5</v>
      </c>
      <c r="I172">
        <f t="shared" si="46"/>
        <v>15.058637582049421</v>
      </c>
      <c r="J172">
        <f t="shared" si="47"/>
        <v>4.2367711939781048</v>
      </c>
      <c r="K172">
        <f t="shared" si="47"/>
        <v>-14.450340330849947</v>
      </c>
      <c r="L172">
        <f t="shared" si="48"/>
        <v>-1.8849414711086894</v>
      </c>
      <c r="M172">
        <f t="shared" si="49"/>
        <v>-25.745036878279368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1.9787476834456132</v>
      </c>
      <c r="B173">
        <f t="shared" si="41"/>
        <v>1.9787476834456132</v>
      </c>
      <c r="C173" s="9">
        <f t="shared" si="42"/>
        <v>0.77000000000000057</v>
      </c>
      <c r="D173" s="9">
        <f t="shared" si="51"/>
        <v>8.7371817733816144</v>
      </c>
      <c r="E173" s="9">
        <f t="shared" si="51"/>
        <v>19.486055276230378</v>
      </c>
      <c r="F173" s="9">
        <f t="shared" si="44"/>
        <v>37.736772813839309</v>
      </c>
      <c r="G173" s="10">
        <f t="shared" si="52"/>
        <v>8.6666666666666607</v>
      </c>
      <c r="H173" s="5">
        <f t="shared" si="52"/>
        <v>7.5</v>
      </c>
      <c r="I173">
        <f t="shared" si="46"/>
        <v>15.300652646218015</v>
      </c>
      <c r="J173">
        <f t="shared" si="47"/>
        <v>4.2179217792670176</v>
      </c>
      <c r="K173">
        <f t="shared" si="47"/>
        <v>-14.70779069963274</v>
      </c>
      <c r="L173">
        <f t="shared" si="48"/>
        <v>-1.9067144384033663</v>
      </c>
      <c r="M173">
        <f t="shared" si="49"/>
        <v>-25.525333108676602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1.9366638013748627</v>
      </c>
      <c r="B174">
        <f t="shared" si="41"/>
        <v>1.9366638013748627</v>
      </c>
      <c r="C174" s="9">
        <f t="shared" si="42"/>
        <v>0.77500000000000058</v>
      </c>
      <c r="D174" s="9">
        <f t="shared" si="51"/>
        <v>8.7792656554523649</v>
      </c>
      <c r="E174" s="9">
        <f t="shared" si="51"/>
        <v>19.337701102578617</v>
      </c>
      <c r="F174" s="9">
        <f t="shared" si="44"/>
        <v>37.852735079111675</v>
      </c>
      <c r="G174" s="10">
        <f t="shared" si="52"/>
        <v>8.6666666666666607</v>
      </c>
      <c r="H174" s="5">
        <f t="shared" si="52"/>
        <v>7.5</v>
      </c>
      <c r="I174">
        <f t="shared" si="46"/>
        <v>15.541012415866895</v>
      </c>
      <c r="J174">
        <f t="shared" si="47"/>
        <v>4.1988546348829843</v>
      </c>
      <c r="K174">
        <f t="shared" si="47"/>
        <v>-14.963044030719507</v>
      </c>
      <c r="L174">
        <f t="shared" si="48"/>
        <v>-1.9279125243991373</v>
      </c>
      <c r="M174">
        <f t="shared" si="49"/>
        <v>-25.303688332074437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1.8947716506522525</v>
      </c>
      <c r="B175">
        <f t="shared" si="41"/>
        <v>1.8947716506522525</v>
      </c>
      <c r="C175" s="9">
        <f t="shared" si="42"/>
        <v>0.78000000000000058</v>
      </c>
      <c r="D175" s="9">
        <f t="shared" si="51"/>
        <v>8.8211578061749751</v>
      </c>
      <c r="E175" s="9">
        <f t="shared" si="51"/>
        <v>19.186805477854818</v>
      </c>
      <c r="F175" s="9">
        <f t="shared" si="44"/>
        <v>37.967583434160652</v>
      </c>
      <c r="G175" s="10">
        <f t="shared" si="52"/>
        <v>8.6666666666666607</v>
      </c>
      <c r="H175" s="5">
        <f t="shared" si="52"/>
        <v>7.5</v>
      </c>
      <c r="I175">
        <f t="shared" si="46"/>
        <v>15.779669509320975</v>
      </c>
      <c r="J175">
        <f t="shared" si="47"/>
        <v>4.179575509638993</v>
      </c>
      <c r="K175">
        <f t="shared" si="47"/>
        <v>-15.216080914040251</v>
      </c>
      <c r="L175">
        <f t="shared" si="48"/>
        <v>-1.9485307172852329</v>
      </c>
      <c r="M175">
        <f t="shared" si="49"/>
        <v>-25.080217153074976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1.8530733220917277</v>
      </c>
      <c r="B176">
        <f t="shared" si="41"/>
        <v>1.8530733220917277</v>
      </c>
      <c r="C176" s="9">
        <f t="shared" si="42"/>
        <v>0.78500000000000059</v>
      </c>
      <c r="D176" s="9">
        <f t="shared" si="51"/>
        <v>8.8628561347354999</v>
      </c>
      <c r="E176" s="9">
        <f t="shared" si="51"/>
        <v>19.033390657856764</v>
      </c>
      <c r="F176" s="9">
        <f t="shared" si="44"/>
        <v>38.081320212628285</v>
      </c>
      <c r="G176" s="10">
        <f t="shared" si="52"/>
        <v>8.6666666666666607</v>
      </c>
      <c r="H176" s="5">
        <f t="shared" si="52"/>
        <v>7.5</v>
      </c>
      <c r="I176">
        <f t="shared" si="46"/>
        <v>16.0165796247319</v>
      </c>
      <c r="J176">
        <f t="shared" si="47"/>
        <v>4.160090202466141</v>
      </c>
      <c r="K176">
        <f t="shared" si="47"/>
        <v>-15.466883085571</v>
      </c>
      <c r="L176">
        <f t="shared" si="48"/>
        <v>-1.9685647415456058</v>
      </c>
      <c r="M176">
        <f t="shared" si="49"/>
        <v>-24.855033530038945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1.8115708483041431</v>
      </c>
      <c r="B177">
        <f t="shared" si="41"/>
        <v>1.8115708483041431</v>
      </c>
      <c r="C177" s="9">
        <f t="shared" si="42"/>
        <v>0.79000000000000059</v>
      </c>
      <c r="D177" s="9">
        <f t="shared" si="51"/>
        <v>8.9043586085230846</v>
      </c>
      <c r="E177" s="9">
        <f t="shared" si="51"/>
        <v>18.877479075324551</v>
      </c>
      <c r="F177" s="9">
        <f t="shared" si="44"/>
        <v>38.193947984551919</v>
      </c>
      <c r="G177" s="10">
        <f t="shared" si="52"/>
        <v>8.6666666666666607</v>
      </c>
      <c r="H177" s="5">
        <f t="shared" si="52"/>
        <v>7.5</v>
      </c>
      <c r="I177">
        <f t="shared" si="46"/>
        <v>16.251701372020282</v>
      </c>
      <c r="J177">
        <f t="shared" si="47"/>
        <v>4.1404045550506847</v>
      </c>
      <c r="K177">
        <f t="shared" si="47"/>
        <v>-15.71543342087139</v>
      </c>
      <c r="L177">
        <f t="shared" si="48"/>
        <v>-1.9880110266452504</v>
      </c>
      <c r="M177">
        <f t="shared" si="49"/>
        <v>-24.628250662271537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1.7702662033049688</v>
      </c>
      <c r="B178">
        <f t="shared" si="41"/>
        <v>1.7702662033049688</v>
      </c>
      <c r="C178" s="9">
        <f t="shared" si="42"/>
        <v>0.7950000000000006</v>
      </c>
      <c r="D178" s="9">
        <f t="shared" si="51"/>
        <v>8.9456632535222589</v>
      </c>
      <c r="E178" s="9">
        <f t="shared" si="51"/>
        <v>18.719093328582723</v>
      </c>
      <c r="F178" s="9">
        <f t="shared" si="44"/>
        <v>38.305469552062462</v>
      </c>
      <c r="G178" s="10">
        <f t="shared" si="52"/>
        <v>8.6666666666666607</v>
      </c>
      <c r="H178" s="5">
        <f t="shared" si="52"/>
        <v>7.5</v>
      </c>
      <c r="I178">
        <f t="shared" si="46"/>
        <v>16.484996119201348</v>
      </c>
      <c r="J178">
        <f t="shared" si="47"/>
        <v>4.1205244447842322</v>
      </c>
      <c r="K178">
        <f t="shared" si="47"/>
        <v>-15.961715927494106</v>
      </c>
      <c r="L178">
        <f t="shared" si="48"/>
        <v>-2.0068666774405042</v>
      </c>
      <c r="M178">
        <f t="shared" si="49"/>
        <v>-24.399980882067876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1.7291613021909988</v>
      </c>
      <c r="B179">
        <f t="shared" si="41"/>
        <v>1.7291613021909988</v>
      </c>
      <c r="C179" s="9">
        <f t="shared" si="42"/>
        <v>0.8000000000000006</v>
      </c>
      <c r="D179" s="9">
        <f t="shared" si="51"/>
        <v>8.9867681546362288</v>
      </c>
      <c r="E179" s="9">
        <f t="shared" si="51"/>
        <v>18.558256170263679</v>
      </c>
      <c r="F179" s="9">
        <f t="shared" si="44"/>
        <v>38.415887944909194</v>
      </c>
      <c r="G179" s="10">
        <f t="shared" si="52"/>
        <v>8.6666666666666607</v>
      </c>
      <c r="H179" s="5">
        <f t="shared" si="52"/>
        <v>7.5</v>
      </c>
      <c r="I179">
        <f t="shared" si="46"/>
        <v>16.716427851477565</v>
      </c>
      <c r="J179">
        <f t="shared" si="47"/>
        <v>4.1004557780098274</v>
      </c>
      <c r="K179">
        <f t="shared" si="47"/>
        <v>-16.205715736314787</v>
      </c>
      <c r="L179">
        <f t="shared" si="48"/>
        <v>-2.0251294461089264</v>
      </c>
      <c r="M179">
        <f t="shared" si="49"/>
        <v>-24.170335551554089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1.6882580008832058</v>
      </c>
      <c r="B180">
        <f t="shared" si="41"/>
        <v>1.6882580008832058</v>
      </c>
      <c r="C180" s="9">
        <f t="shared" si="42"/>
        <v>0.8050000000000006</v>
      </c>
      <c r="D180" s="9">
        <f t="shared" si="51"/>
        <v>9.0276714559440219</v>
      </c>
      <c r="E180" s="9">
        <f t="shared" si="51"/>
        <v>18.394990496122954</v>
      </c>
      <c r="F180" s="9">
        <f t="shared" si="44"/>
        <v>38.525206415826986</v>
      </c>
      <c r="G180" s="10">
        <f t="shared" si="52"/>
        <v>8.6666666666666607</v>
      </c>
      <c r="H180" s="5">
        <f t="shared" si="52"/>
        <v>7.5</v>
      </c>
      <c r="I180">
        <f t="shared" si="46"/>
        <v>16.945963041676798</v>
      </c>
      <c r="J180">
        <f t="shared" si="47"/>
        <v>4.0802044835487381</v>
      </c>
      <c r="K180">
        <f t="shared" si="47"/>
        <v>-16.447419091830326</v>
      </c>
      <c r="L180">
        <f t="shared" si="48"/>
        <v>-2.0427977054221027</v>
      </c>
      <c r="M180">
        <f t="shared" si="49"/>
        <v>-23.939424964269357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1.6475580959329896</v>
      </c>
      <c r="B181">
        <f t="shared" si="41"/>
        <v>1.6475580959329896</v>
      </c>
      <c r="C181" s="9">
        <f t="shared" si="42"/>
        <v>0.81000000000000061</v>
      </c>
      <c r="D181" s="9">
        <f t="shared" ref="D181:E196" si="53">D180+$C$7*(J180+J181)/2</f>
        <v>9.068371360894238</v>
      </c>
      <c r="E181" s="9">
        <f t="shared" si="53"/>
        <v>18.229319333956436</v>
      </c>
      <c r="F181" s="9">
        <f t="shared" si="44"/>
        <v>38.633428435761545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17.173570530784996</v>
      </c>
      <c r="J181">
        <f t="shared" si="47"/>
        <v>4.0597765064945168</v>
      </c>
      <c r="K181">
        <f t="shared" si="47"/>
        <v>-16.68681334147302</v>
      </c>
      <c r="L181">
        <f t="shared" si="48"/>
        <v>-2.0598704232088432</v>
      </c>
      <c r="M181">
        <f t="shared" si="49"/>
        <v>-23.707358251440628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1.6070633243892054</v>
      </c>
      <c r="B182">
        <f t="shared" si="41"/>
        <v>1.6070633243892054</v>
      </c>
      <c r="C182" s="9">
        <f t="shared" si="42"/>
        <v>0.81500000000000061</v>
      </c>
      <c r="D182" s="9">
        <f t="shared" si="53"/>
        <v>9.1088661324380222</v>
      </c>
      <c r="E182" s="9">
        <f t="shared" si="53"/>
        <v>18.061265832629132</v>
      </c>
      <c r="F182" s="9">
        <f t="shared" si="44"/>
        <v>38.740557688966973</v>
      </c>
      <c r="G182" s="10">
        <f t="shared" si="54"/>
        <v>8.6666666666666607</v>
      </c>
      <c r="H182" s="5">
        <f t="shared" si="54"/>
        <v>7.5</v>
      </c>
      <c r="I182">
        <f t="shared" si="46"/>
        <v>17.39922141747159</v>
      </c>
      <c r="J182">
        <f t="shared" si="47"/>
        <v>4.0391778022624285</v>
      </c>
      <c r="K182">
        <f t="shared" si="47"/>
        <v>-16.923886923987425</v>
      </c>
      <c r="L182">
        <f t="shared" si="48"/>
        <v>-2.0763471378772729</v>
      </c>
      <c r="M182">
        <f t="shared" si="49"/>
        <v>-23.474243292905474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1.5667753637234743</v>
      </c>
      <c r="B183">
        <f t="shared" si="41"/>
        <v>1.5667753637234743</v>
      </c>
      <c r="C183" s="9">
        <f t="shared" si="42"/>
        <v>0.82000000000000062</v>
      </c>
      <c r="D183" s="9">
        <f t="shared" si="53"/>
        <v>9.1491540931037534</v>
      </c>
      <c r="E183" s="9">
        <f t="shared" si="53"/>
        <v>17.890853251224613</v>
      </c>
      <c r="F183" s="9">
        <f t="shared" si="44"/>
        <v>38.846598067989561</v>
      </c>
      <c r="G183" s="10">
        <f t="shared" si="54"/>
        <v>8.6666666666666607</v>
      </c>
      <c r="H183" s="5">
        <f t="shared" si="54"/>
        <v>7.5</v>
      </c>
      <c r="I183">
        <f t="shared" si="46"/>
        <v>17.622888955636281</v>
      </c>
      <c r="J183">
        <f t="shared" si="47"/>
        <v>4.0184143308836555</v>
      </c>
      <c r="K183">
        <f t="shared" si="47"/>
        <v>-17.158629356916478</v>
      </c>
      <c r="L183">
        <f t="shared" si="48"/>
        <v>-2.0922279348826267</v>
      </c>
      <c r="M183">
        <f t="shared" si="49"/>
        <v>-23.240186632640402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1.5266958318113826</v>
      </c>
      <c r="B184">
        <f t="shared" si="41"/>
        <v>1.5266958318113826</v>
      </c>
      <c r="C184" s="9">
        <f t="shared" si="42"/>
        <v>0.82500000000000062</v>
      </c>
      <c r="D184" s="9">
        <f t="shared" si="53"/>
        <v>9.1892336250158451</v>
      </c>
      <c r="E184" s="9">
        <f t="shared" si="53"/>
        <v>17.718104948323816</v>
      </c>
      <c r="F184" s="9">
        <f t="shared" si="44"/>
        <v>38.951553668550787</v>
      </c>
      <c r="G184" s="10">
        <f t="shared" si="54"/>
        <v>8.6666666666666607</v>
      </c>
      <c r="H184" s="5">
        <f t="shared" si="54"/>
        <v>7.5</v>
      </c>
      <c r="I184">
        <f t="shared" si="46"/>
        <v>17.844548459120311</v>
      </c>
      <c r="J184">
        <f t="shared" si="47"/>
        <v>3.9974920515348291</v>
      </c>
      <c r="K184">
        <f t="shared" si="47"/>
        <v>-17.391031223242884</v>
      </c>
      <c r="L184">
        <f t="shared" si="48"/>
        <v>-2.1075134240434701</v>
      </c>
      <c r="M184">
        <f t="shared" si="49"/>
        <v>-23.005293398852135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1.4868262869672364</v>
      </c>
      <c r="B185">
        <f t="shared" si="41"/>
        <v>1.4868262869672364</v>
      </c>
      <c r="C185" s="9">
        <f t="shared" si="42"/>
        <v>0.83000000000000063</v>
      </c>
      <c r="D185" s="9">
        <f t="shared" si="53"/>
        <v>9.2291031698599912</v>
      </c>
      <c r="E185" s="9">
        <f t="shared" si="53"/>
        <v>17.543044371421445</v>
      </c>
      <c r="F185" s="9">
        <f t="shared" si="44"/>
        <v>39.055428784342247</v>
      </c>
      <c r="G185" s="10">
        <f t="shared" si="54"/>
        <v>8.6666666666666607</v>
      </c>
      <c r="H185" s="5">
        <f t="shared" si="54"/>
        <v>7.5</v>
      </c>
      <c r="I185">
        <f t="shared" si="46"/>
        <v>18.06417721282585</v>
      </c>
      <c r="J185">
        <f t="shared" si="47"/>
        <v>3.9764169172943946</v>
      </c>
      <c r="K185">
        <f t="shared" si="47"/>
        <v>-17.621084157231405</v>
      </c>
      <c r="L185">
        <f t="shared" si="48"/>
        <v>-2.1222047176229628</v>
      </c>
      <c r="M185">
        <f t="shared" si="49"/>
        <v>-22.769667228588254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1.4471682280301739</v>
      </c>
      <c r="B186">
        <f t="shared" si="41"/>
        <v>1.4471682280301739</v>
      </c>
      <c r="C186" s="9">
        <f t="shared" si="42"/>
        <v>0.83500000000000063</v>
      </c>
      <c r="D186" s="9">
        <f t="shared" si="53"/>
        <v>9.2687612287970538</v>
      </c>
      <c r="E186" s="9">
        <f t="shared" si="53"/>
        <v>17.365695046487701</v>
      </c>
      <c r="F186" s="9">
        <f t="shared" si="44"/>
        <v>39.158227901744048</v>
      </c>
      <c r="G186" s="10">
        <f t="shared" si="54"/>
        <v>8.6666666666666607</v>
      </c>
      <c r="H186" s="5">
        <f t="shared" si="54"/>
        <v>7.5</v>
      </c>
      <c r="I186">
        <f t="shared" si="46"/>
        <v>18.281754389575223</v>
      </c>
      <c r="J186">
        <f t="shared" si="47"/>
        <v>3.9551948701181652</v>
      </c>
      <c r="K186">
        <f t="shared" si="47"/>
        <v>-17.848780829517288</v>
      </c>
      <c r="L186">
        <f t="shared" si="48"/>
        <v>-2.1363034091038609</v>
      </c>
      <c r="M186">
        <f t="shared" si="49"/>
        <v>-22.533410196821418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1.4077230944994472</v>
      </c>
      <c r="B187">
        <f t="shared" si="41"/>
        <v>1.4077230944994472</v>
      </c>
      <c r="C187" s="9">
        <f t="shared" si="42"/>
        <v>0.84000000000000064</v>
      </c>
      <c r="D187" s="9">
        <f t="shared" si="53"/>
        <v>9.3082063623277804</v>
      </c>
      <c r="E187" s="9">
        <f t="shared" si="53"/>
        <v>17.186080567682687</v>
      </c>
      <c r="F187" s="9">
        <f t="shared" si="44"/>
        <v>39.259955694478265</v>
      </c>
      <c r="G187" s="10">
        <f t="shared" si="54"/>
        <v>8.6666666666666607</v>
      </c>
      <c r="H187" s="5">
        <f t="shared" si="54"/>
        <v>7.5</v>
      </c>
      <c r="I187">
        <f t="shared" si="46"/>
        <v>18.4972609721193</v>
      </c>
      <c r="J187">
        <f t="shared" si="47"/>
        <v>3.9338318360271267</v>
      </c>
      <c r="K187">
        <f t="shared" si="47"/>
        <v>-18.074114931485504</v>
      </c>
      <c r="L187">
        <f t="shared" si="48"/>
        <v>-2.1498115525964256</v>
      </c>
      <c r="M187">
        <f t="shared" si="49"/>
        <v>-22.296622749958559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1.3684922667168049</v>
      </c>
      <c r="B188">
        <f t="shared" si="41"/>
        <v>1.3684922667168049</v>
      </c>
      <c r="C188" s="9">
        <f t="shared" si="42"/>
        <v>0.84500000000000064</v>
      </c>
      <c r="D188" s="9">
        <f t="shared" si="53"/>
        <v>9.3474371901104227</v>
      </c>
      <c r="E188" s="9">
        <f t="shared" si="53"/>
        <v>17.004224587230333</v>
      </c>
      <c r="F188" s="9">
        <f t="shared" si="44"/>
        <v>39.360617018208046</v>
      </c>
      <c r="G188" s="10">
        <f t="shared" si="54"/>
        <v>8.6666666666666607</v>
      </c>
      <c r="H188" s="5">
        <f t="shared" si="54"/>
        <v>7.5</v>
      </c>
      <c r="I188">
        <f t="shared" si="46"/>
        <v>18.710679679772664</v>
      </c>
      <c r="J188">
        <f t="shared" si="47"/>
        <v>3.9123337205011626</v>
      </c>
      <c r="K188">
        <f t="shared" si="47"/>
        <v>-18.29708115898509</v>
      </c>
      <c r="L188">
        <f t="shared" si="48"/>
        <v>-2.1627316428275742</v>
      </c>
      <c r="M188">
        <f t="shared" si="49"/>
        <v>-22.059403643722852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1.3294770660939346</v>
      </c>
      <c r="B189">
        <f t="shared" si="41"/>
        <v>1.3294770660939346</v>
      </c>
      <c r="C189" s="9">
        <f t="shared" si="42"/>
        <v>0.85000000000000064</v>
      </c>
      <c r="D189" s="9">
        <f t="shared" si="53"/>
        <v>9.3864523907332931</v>
      </c>
      <c r="E189" s="9">
        <f t="shared" si="53"/>
        <v>16.820150805458297</v>
      </c>
      <c r="F189" s="9">
        <f t="shared" si="44"/>
        <v>39.460216905092594</v>
      </c>
      <c r="G189" s="10">
        <f t="shared" si="54"/>
        <v>8.6666666666666607</v>
      </c>
      <c r="H189" s="5">
        <f t="shared" si="54"/>
        <v>7.5</v>
      </c>
      <c r="I189">
        <f t="shared" si="46"/>
        <v>18.921994899213264</v>
      </c>
      <c r="J189">
        <f t="shared" si="47"/>
        <v>3.8907064040728869</v>
      </c>
      <c r="K189">
        <f t="shared" si="47"/>
        <v>-18.517675195422321</v>
      </c>
      <c r="L189">
        <f t="shared" si="48"/>
        <v>-2.1750665956675088</v>
      </c>
      <c r="M189">
        <f t="shared" si="49"/>
        <v>-21.821849885352243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1.2906787553829897</v>
      </c>
      <c r="B190">
        <f t="shared" si="41"/>
        <v>1.2906787553829897</v>
      </c>
      <c r="C190" s="9">
        <f t="shared" si="42"/>
        <v>0.85500000000000065</v>
      </c>
      <c r="D190" s="9">
        <f t="shared" si="53"/>
        <v>9.4252507014442379</v>
      </c>
      <c r="E190" s="9">
        <f t="shared" si="53"/>
        <v>16.633882961009807</v>
      </c>
      <c r="F190" s="9">
        <f t="shared" si="44"/>
        <v>39.558760558308002</v>
      </c>
      <c r="G190" s="10">
        <f t="shared" si="54"/>
        <v>8.6666666666666607</v>
      </c>
      <c r="H190" s="5">
        <f t="shared" si="54"/>
        <v>7.5</v>
      </c>
      <c r="I190">
        <f t="shared" si="46"/>
        <v>19.131192619037311</v>
      </c>
      <c r="J190">
        <f t="shared" si="47"/>
        <v>3.8689557381162119</v>
      </c>
      <c r="K190">
        <f t="shared" si="47"/>
        <v>-18.735893694275845</v>
      </c>
      <c r="L190">
        <f t="shared" si="48"/>
        <v>-2.1868197291569369</v>
      </c>
      <c r="M190">
        <f t="shared" si="49"/>
        <v>-21.584056680054275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1.2520985389882853</v>
      </c>
      <c r="B191">
        <f t="shared" si="41"/>
        <v>1.2520985389882853</v>
      </c>
      <c r="C191" s="9">
        <f t="shared" si="42"/>
        <v>0.86000000000000065</v>
      </c>
      <c r="D191" s="9">
        <f t="shared" si="53"/>
        <v>9.4638309178389424</v>
      </c>
      <c r="E191" s="9">
        <f t="shared" si="53"/>
        <v>16.445444821233046</v>
      </c>
      <c r="F191" s="9">
        <f t="shared" si="44"/>
        <v>39.656253346542897</v>
      </c>
      <c r="G191" s="10">
        <f t="shared" si="54"/>
        <v>8.6666666666666607</v>
      </c>
      <c r="H191" s="5">
        <f t="shared" si="54"/>
        <v>7.5</v>
      </c>
      <c r="I191">
        <f t="shared" si="46"/>
        <v>19.338260367706937</v>
      </c>
      <c r="J191">
        <f t="shared" si="47"/>
        <v>3.8470875408246425</v>
      </c>
      <c r="K191">
        <f t="shared" si="47"/>
        <v>-18.951734261076389</v>
      </c>
      <c r="L191">
        <f t="shared" si="48"/>
        <v>-2.1979947450039528</v>
      </c>
      <c r="M191">
        <f t="shared" si="49"/>
        <v>-21.346117381652267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1.2137375633172898</v>
      </c>
      <c r="B192">
        <f t="shared" si="41"/>
        <v>1.2137375633172898</v>
      </c>
      <c r="C192" s="9">
        <f t="shared" si="42"/>
        <v>0.86500000000000066</v>
      </c>
      <c r="D192" s="9">
        <f t="shared" si="53"/>
        <v>9.5021918935099379</v>
      </c>
      <c r="E192" s="9">
        <f t="shared" si="53"/>
        <v>16.254860172753201</v>
      </c>
      <c r="F192" s="9">
        <f t="shared" si="44"/>
        <v>39.752700798477981</v>
      </c>
      <c r="G192" s="10">
        <f t="shared" si="54"/>
        <v>8.6666666666666607</v>
      </c>
      <c r="H192" s="5">
        <f t="shared" si="54"/>
        <v>7.5</v>
      </c>
      <c r="I192">
        <f t="shared" si="46"/>
        <v>19.543187154569548</v>
      </c>
      <c r="J192">
        <f t="shared" si="47"/>
        <v>3.8251075933746028</v>
      </c>
      <c r="K192">
        <f t="shared" si="47"/>
        <v>-19.165195434892912</v>
      </c>
      <c r="L192">
        <f t="shared" si="48"/>
        <v>-2.2085957105247753</v>
      </c>
      <c r="M192">
        <f t="shared" si="49"/>
        <v>-21.108123447353659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1.1755969171690701</v>
      </c>
      <c r="B193">
        <f t="shared" si="41"/>
        <v>1.1755969171690701</v>
      </c>
      <c r="C193" s="9">
        <f t="shared" si="42"/>
        <v>0.87000000000000066</v>
      </c>
      <c r="D193" s="9">
        <f t="shared" si="53"/>
        <v>9.5403325396581575</v>
      </c>
      <c r="E193" s="9">
        <f t="shared" si="53"/>
        <v>16.062152812231904</v>
      </c>
      <c r="F193" s="9">
        <f t="shared" si="44"/>
        <v>39.848108597257742</v>
      </c>
      <c r="G193" s="10">
        <f t="shared" si="54"/>
        <v>8.6666666666666607</v>
      </c>
      <c r="H193" s="5">
        <f t="shared" si="54"/>
        <v>7.5</v>
      </c>
      <c r="I193">
        <f t="shared" si="46"/>
        <v>19.745963413664256</v>
      </c>
      <c r="J193">
        <f t="shared" si="47"/>
        <v>3.8030216362693552</v>
      </c>
      <c r="K193">
        <f t="shared" si="47"/>
        <v>-19.376276669366447</v>
      </c>
      <c r="L193">
        <f t="shared" si="48"/>
        <v>-2.2186270410069828</v>
      </c>
      <c r="M193">
        <f t="shared" si="49"/>
        <v>-20.87016439656659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1.137677632158427</v>
      </c>
      <c r="B194">
        <f t="shared" si="41"/>
        <v>1.137677632158427</v>
      </c>
      <c r="C194" s="9">
        <f t="shared" si="42"/>
        <v>0.87500000000000067</v>
      </c>
      <c r="D194" s="9">
        <f t="shared" si="53"/>
        <v>9.5782518246688007</v>
      </c>
      <c r="E194" s="9">
        <f t="shared" si="53"/>
        <v>15.867346537318411</v>
      </c>
      <c r="F194" s="9">
        <f t="shared" si="44"/>
        <v>39.942482574962398</v>
      </c>
      <c r="G194" s="10">
        <f t="shared" si="54"/>
        <v>8.6666666666666607</v>
      </c>
      <c r="H194" s="5">
        <f t="shared" si="54"/>
        <v>7.5</v>
      </c>
      <c r="I194">
        <f t="shared" si="46"/>
        <v>19.946580950063133</v>
      </c>
      <c r="J194">
        <f t="shared" si="47"/>
        <v>3.7808353658592853</v>
      </c>
      <c r="K194">
        <f t="shared" si="47"/>
        <v>-19.584978313332112</v>
      </c>
      <c r="L194">
        <f t="shared" si="48"/>
        <v>-2.2280934824776613</v>
      </c>
      <c r="M194">
        <f t="shared" si="49"/>
        <v>-20.63232777368659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1.0999806831739587</v>
      </c>
      <c r="B195">
        <f t="shared" si="41"/>
        <v>1.0999806831739587</v>
      </c>
      <c r="C195" s="9">
        <f t="shared" si="42"/>
        <v>0.88000000000000067</v>
      </c>
      <c r="D195" s="9">
        <f t="shared" si="53"/>
        <v>9.6159487736532689</v>
      </c>
      <c r="E195" s="9">
        <f t="shared" si="53"/>
        <v>15.670465137796405</v>
      </c>
      <c r="F195" s="9">
        <f t="shared" si="44"/>
        <v>40.035828707087525</v>
      </c>
      <c r="G195" s="10">
        <f t="shared" si="54"/>
        <v>8.6666666666666607</v>
      </c>
      <c r="H195" s="5">
        <f t="shared" si="54"/>
        <v>7.5</v>
      </c>
      <c r="I195">
        <f t="shared" si="46"/>
        <v>20.14503288852363</v>
      </c>
      <c r="J195">
        <f t="shared" si="47"/>
        <v>3.7585544310345087</v>
      </c>
      <c r="K195">
        <f t="shared" si="47"/>
        <v>-19.791301591068979</v>
      </c>
      <c r="L195">
        <f t="shared" si="48"/>
        <v>-2.2370000948621627</v>
      </c>
      <c r="M195">
        <f t="shared" si="49"/>
        <v>-20.394699114770784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1.0625069888683569</v>
      </c>
      <c r="B196">
        <f t="shared" si="41"/>
        <v>1.0625069888683569</v>
      </c>
      <c r="C196" s="9">
        <f t="shared" si="42"/>
        <v>0.88500000000000068</v>
      </c>
      <c r="D196" s="9">
        <f t="shared" si="53"/>
        <v>9.6534224679588707</v>
      </c>
      <c r="E196" s="9">
        <f t="shared" si="53"/>
        <v>15.471532386929978</v>
      </c>
      <c r="F196" s="9">
        <f t="shared" si="44"/>
        <v>40.128153107038671</v>
      </c>
      <c r="G196" s="10">
        <f t="shared" si="54"/>
        <v>8.6666666666666607</v>
      </c>
      <c r="H196" s="5">
        <f t="shared" si="54"/>
        <v>7.5</v>
      </c>
      <c r="I196">
        <f t="shared" si="46"/>
        <v>20.341313624253832</v>
      </c>
      <c r="J196">
        <f t="shared" si="47"/>
        <v>3.7361844300858871</v>
      </c>
      <c r="K196">
        <f t="shared" si="47"/>
        <v>-19.995248582216686</v>
      </c>
      <c r="L196">
        <f t="shared" si="48"/>
        <v>-2.2453522355219189</v>
      </c>
      <c r="M196">
        <f t="shared" si="49"/>
        <v>-20.157361918013066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1.0252574121792737</v>
      </c>
      <c r="B197">
        <f t="shared" si="41"/>
        <v>1.0252574121792737</v>
      </c>
      <c r="C197" s="9">
        <f t="shared" si="42"/>
        <v>0.89000000000000068</v>
      </c>
      <c r="D197" s="9">
        <f t="shared" ref="D197:E212" si="55">D196+$C$7*(J196+J197)/2</f>
        <v>9.690672044647954</v>
      </c>
      <c r="E197" s="9">
        <f t="shared" si="55"/>
        <v>15.270572033011911</v>
      </c>
      <c r="F197" s="9">
        <f t="shared" si="44"/>
        <v>40.219462020647676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20.535418775614716</v>
      </c>
      <c r="J197">
        <f t="shared" si="47"/>
        <v>3.7137309077306679</v>
      </c>
      <c r="K197">
        <f t="shared" si="47"/>
        <v>-20.196822201396817</v>
      </c>
      <c r="L197">
        <f t="shared" si="48"/>
        <v>-2.253155543162122</v>
      </c>
      <c r="M197">
        <f t="shared" si="49"/>
        <v>-19.920397617929581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0.98823276087912504</v>
      </c>
      <c r="B198">
        <f t="shared" si="41"/>
        <v>0.98823276087912504</v>
      </c>
      <c r="C198" s="9">
        <f t="shared" si="42"/>
        <v>0.89500000000000068</v>
      </c>
      <c r="D198" s="9">
        <f t="shared" si="55"/>
        <v>9.7276966959481026</v>
      </c>
      <c r="E198" s="9">
        <f t="shared" si="55"/>
        <v>15.067607791117046</v>
      </c>
      <c r="F198" s="9">
        <f t="shared" si="44"/>
        <v>40.309761820717185</v>
      </c>
      <c r="G198" s="10">
        <f t="shared" si="56"/>
        <v>8.6666666666666607</v>
      </c>
      <c r="H198" s="5">
        <f t="shared" si="56"/>
        <v>7.5</v>
      </c>
      <c r="I198">
        <f t="shared" si="46"/>
        <v>20.727345138603326</v>
      </c>
      <c r="J198">
        <f t="shared" si="47"/>
        <v>3.6911993522990469</v>
      </c>
      <c r="K198">
        <f t="shared" si="47"/>
        <v>-20.396026177576111</v>
      </c>
      <c r="L198">
        <f t="shared" si="48"/>
        <v>-2.2604159221020295</v>
      </c>
      <c r="M198">
        <f t="shared" si="49"/>
        <v>-19.683885563160526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0.95143378815224011</v>
      </c>
      <c r="B199">
        <f t="shared" si="41"/>
        <v>0.95143378815224011</v>
      </c>
      <c r="C199" s="9">
        <f t="shared" si="42"/>
        <v>0.90000000000000069</v>
      </c>
      <c r="D199" s="9">
        <f t="shared" si="55"/>
        <v>9.7644956686749875</v>
      </c>
      <c r="E199" s="9">
        <f t="shared" si="55"/>
        <v>14.862663335063127</v>
      </c>
      <c r="F199" s="9">
        <f t="shared" si="44"/>
        <v>40.399059001599412</v>
      </c>
      <c r="G199" s="10">
        <f t="shared" si="56"/>
        <v>8.6666666666666607</v>
      </c>
      <c r="H199" s="5">
        <f t="shared" si="56"/>
        <v>7.5</v>
      </c>
      <c r="I199">
        <f t="shared" si="46"/>
        <v>20.917090642978632</v>
      </c>
      <c r="J199">
        <f t="shared" si="47"/>
        <v>3.6685951930780267</v>
      </c>
      <c r="K199">
        <f t="shared" si="47"/>
        <v>-20.592865033207715</v>
      </c>
      <c r="L199">
        <f t="shared" si="48"/>
        <v>-2.2671395269023384</v>
      </c>
      <c r="M199">
        <f t="shared" si="49"/>
        <v>-19.447902997790557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0.91486119319780457</v>
      </c>
      <c r="B200">
        <f t="shared" si="41"/>
        <v>0.91486119319780457</v>
      </c>
      <c r="C200" s="9">
        <f t="shared" si="42"/>
        <v>0.90500000000000069</v>
      </c>
      <c r="D200" s="9">
        <f t="shared" si="55"/>
        <v>9.8010682636294231</v>
      </c>
      <c r="E200" s="9">
        <f t="shared" si="55"/>
        <v>14.65576228958116</v>
      </c>
      <c r="F200" s="9">
        <f t="shared" si="44"/>
        <v>40.487360173814807</v>
      </c>
      <c r="G200" s="10">
        <f t="shared" si="56"/>
        <v>8.6666666666666607</v>
      </c>
      <c r="H200" s="5">
        <f t="shared" si="56"/>
        <v>7.5</v>
      </c>
      <c r="I200">
        <f t="shared" si="46"/>
        <v>21.104654309907293</v>
      </c>
      <c r="J200">
        <f t="shared" si="47"/>
        <v>3.6459237978090036</v>
      </c>
      <c r="K200">
        <f t="shared" si="47"/>
        <v>-20.787344063185621</v>
      </c>
      <c r="L200">
        <f t="shared" si="48"/>
        <v>-2.2733327473453935</v>
      </c>
      <c r="M200">
        <f t="shared" si="49"/>
        <v>-19.212525046087286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0.87851562185708154</v>
      </c>
      <c r="B201">
        <f t="shared" si="41"/>
        <v>0.87851562185708154</v>
      </c>
      <c r="C201" s="9">
        <f t="shared" si="42"/>
        <v>0.9100000000000007</v>
      </c>
      <c r="D201" s="9">
        <f t="shared" si="55"/>
        <v>9.8374138349701461</v>
      </c>
      <c r="E201" s="9">
        <f t="shared" si="55"/>
        <v>14.446928222697</v>
      </c>
      <c r="F201" s="9">
        <f t="shared" si="44"/>
        <v>40.574672058716203</v>
      </c>
      <c r="G201" s="10">
        <f t="shared" si="56"/>
        <v>8.6666666666666607</v>
      </c>
      <c r="H201" s="5">
        <f t="shared" si="56"/>
        <v>7.5</v>
      </c>
      <c r="I201">
        <f t="shared" si="46"/>
        <v>21.290036211020524</v>
      </c>
      <c r="J201">
        <f t="shared" si="47"/>
        <v>3.6231904703355498</v>
      </c>
      <c r="K201">
        <f t="shared" si="47"/>
        <v>-20.979469313646494</v>
      </c>
      <c r="L201">
        <f t="shared" si="48"/>
        <v>-2.2790021937651295</v>
      </c>
      <c r="M201">
        <f t="shared" si="49"/>
        <v>-18.977824700554429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0.84239766726341436</v>
      </c>
      <c r="B202">
        <f t="shared" si="41"/>
        <v>0.84239766726341436</v>
      </c>
      <c r="C202" s="9">
        <f t="shared" si="42"/>
        <v>0.9150000000000007</v>
      </c>
      <c r="D202" s="9">
        <f t="shared" si="55"/>
        <v>9.8735317895638133</v>
      </c>
      <c r="E202" s="9">
        <f t="shared" si="55"/>
        <v>14.236184638325508</v>
      </c>
      <c r="F202" s="9">
        <f t="shared" si="44"/>
        <v>40.661001483203307</v>
      </c>
      <c r="G202" s="10">
        <f t="shared" si="56"/>
        <v>8.6666666666666607</v>
      </c>
      <c r="H202" s="5">
        <f t="shared" si="56"/>
        <v>7.5</v>
      </c>
      <c r="I202">
        <f t="shared" si="46"/>
        <v>21.473237428785538</v>
      </c>
      <c r="J202">
        <f t="shared" si="47"/>
        <v>3.6004004483978984</v>
      </c>
      <c r="K202">
        <f t="shared" si="47"/>
        <v>-21.169247560652039</v>
      </c>
      <c r="L202">
        <f t="shared" si="48"/>
        <v>-2.2841546827245294</v>
      </c>
      <c r="M202">
        <f t="shared" si="49"/>
        <v>-18.743872813193711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0.8065078705135722</v>
      </c>
      <c r="B203">
        <f t="shared" si="41"/>
        <v>0.8065078705135722</v>
      </c>
      <c r="C203" s="9">
        <f t="shared" si="42"/>
        <v>0.92000000000000071</v>
      </c>
      <c r="D203" s="9">
        <f t="shared" si="55"/>
        <v>9.9094215863136554</v>
      </c>
      <c r="E203" s="9">
        <f t="shared" si="55"/>
        <v>14.023554969078328</v>
      </c>
      <c r="F203" s="9">
        <f t="shared" si="44"/>
        <v>40.746355374492467</v>
      </c>
      <c r="G203" s="10">
        <f t="shared" si="56"/>
        <v>8.6666666666666607</v>
      </c>
      <c r="H203" s="5">
        <f t="shared" si="56"/>
        <v>7.5</v>
      </c>
      <c r="I203">
        <f t="shared" si="46"/>
        <v>21.654260018105926</v>
      </c>
      <c r="J203">
        <f t="shared" si="47"/>
        <v>3.577558901570653</v>
      </c>
      <c r="K203">
        <f t="shared" si="47"/>
        <v>-21.356686288783976</v>
      </c>
      <c r="L203">
        <f t="shared" si="48"/>
        <v>-2.2887972230390714</v>
      </c>
      <c r="M203">
        <f t="shared" si="49"/>
        <v>-18.510738089867608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0.77084672135901755</v>
      </c>
      <c r="B204">
        <f t="shared" si="41"/>
        <v>0.77084672135901755</v>
      </c>
      <c r="C204" s="9">
        <f t="shared" si="42"/>
        <v>0.92500000000000071</v>
      </c>
      <c r="D204" s="9">
        <f t="shared" si="55"/>
        <v>9.9450827354682101</v>
      </c>
      <c r="E204" s="9">
        <f t="shared" si="55"/>
        <v>13.809062569285995</v>
      </c>
      <c r="F204" s="9">
        <f t="shared" si="44"/>
        <v>40.830740754945928</v>
      </c>
      <c r="G204" s="10">
        <f t="shared" si="56"/>
        <v>8.6666666666666607</v>
      </c>
      <c r="H204" s="5">
        <f t="shared" si="56"/>
        <v>7.5</v>
      </c>
      <c r="I204">
        <f t="shared" si="46"/>
        <v>21.833106969075114</v>
      </c>
      <c r="J204">
        <f t="shared" si="47"/>
        <v>3.5546709293402623</v>
      </c>
      <c r="K204">
        <f t="shared" si="47"/>
        <v>-21.541793669682651</v>
      </c>
      <c r="L204">
        <f t="shared" si="48"/>
        <v>-2.2929370021451869</v>
      </c>
      <c r="M204">
        <f t="shared" si="49"/>
        <v>-18.278487087652948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0.73541465891572244</v>
      </c>
      <c r="B205">
        <f t="shared" si="41"/>
        <v>0.73541465891572244</v>
      </c>
      <c r="C205" s="9">
        <f t="shared" si="42"/>
        <v>0.93000000000000071</v>
      </c>
      <c r="D205" s="9">
        <f t="shared" si="55"/>
        <v>9.9805147979115052</v>
      </c>
      <c r="E205" s="9">
        <f t="shared" si="55"/>
        <v>13.592730708234786</v>
      </c>
      <c r="F205" s="9">
        <f t="shared" si="44"/>
        <v>40.914164736965041</v>
      </c>
      <c r="G205" s="10">
        <f t="shared" si="56"/>
        <v>8.6666666666666607</v>
      </c>
      <c r="H205" s="5">
        <f t="shared" si="56"/>
        <v>7.5</v>
      </c>
      <c r="I205">
        <f t="shared" si="46"/>
        <v>22.009782170815413</v>
      </c>
      <c r="J205">
        <f t="shared" si="47"/>
        <v>3.5317415593188106</v>
      </c>
      <c r="K205">
        <f t="shared" si="47"/>
        <v>-21.724578540559179</v>
      </c>
      <c r="L205">
        <f t="shared" si="48"/>
        <v>-2.2965813728131037</v>
      </c>
      <c r="M205">
        <f t="shared" si="49"/>
        <v>-18.047184215074182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0.70021207239117444</v>
      </c>
      <c r="B206">
        <f t="shared" si="41"/>
        <v>0.70021207239117444</v>
      </c>
      <c r="C206" s="9">
        <f t="shared" si="42"/>
        <v>0.93500000000000072</v>
      </c>
      <c r="D206" s="9">
        <f t="shared" si="55"/>
        <v>10.015717384436053</v>
      </c>
      <c r="E206" s="9">
        <f t="shared" si="55"/>
        <v>13.374582563618441</v>
      </c>
      <c r="F206" s="9">
        <f t="shared" si="44"/>
        <v>40.996634517950937</v>
      </c>
      <c r="G206" s="10">
        <f t="shared" si="56"/>
        <v>8.6666666666666607</v>
      </c>
      <c r="H206" s="5">
        <f t="shared" si="56"/>
        <v>7.5</v>
      </c>
      <c r="I206">
        <f t="shared" si="46"/>
        <v>22.184290376343018</v>
      </c>
      <c r="J206">
        <f t="shared" si="47"/>
        <v>3.5087757455906794</v>
      </c>
      <c r="K206">
        <f t="shared" si="47"/>
        <v>-21.90505038270992</v>
      </c>
      <c r="L206">
        <f t="shared" si="48"/>
        <v>-2.2997378402037492</v>
      </c>
      <c r="M206">
        <f t="shared" si="49"/>
        <v>-17.816891735103699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0.66523930182727753</v>
      </c>
      <c r="B207">
        <f t="shared" si="41"/>
        <v>0.66523930182727753</v>
      </c>
      <c r="C207" s="9">
        <f t="shared" si="42"/>
        <v>0.94000000000000072</v>
      </c>
      <c r="D207" s="9">
        <f t="shared" si="55"/>
        <v>10.05069015499995</v>
      </c>
      <c r="E207" s="9">
        <f t="shared" si="55"/>
        <v>13.154641215204586</v>
      </c>
      <c r="F207" s="9">
        <f t="shared" si="44"/>
        <v>41.078157375336502</v>
      </c>
      <c r="G207" s="10">
        <f t="shared" si="56"/>
        <v>8.6666666666666607</v>
      </c>
      <c r="H207" s="5">
        <f t="shared" si="56"/>
        <v>7.5</v>
      </c>
      <c r="I207">
        <f t="shared" si="46"/>
        <v>22.356637168405829</v>
      </c>
      <c r="J207">
        <f t="shared" si="47"/>
        <v>3.485778367188642</v>
      </c>
      <c r="K207">
        <f t="shared" si="47"/>
        <v>-22.083219300060957</v>
      </c>
      <c r="L207">
        <f t="shared" si="48"/>
        <v>-2.3024140492695011</v>
      </c>
      <c r="M207">
        <f t="shared" si="49"/>
        <v>-17.587669770815882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0.63049663885785456</v>
      </c>
      <c r="B208">
        <f t="shared" si="41"/>
        <v>0.63049663885785456</v>
      </c>
      <c r="C208" s="9">
        <f t="shared" si="42"/>
        <v>0.94500000000000073</v>
      </c>
      <c r="D208" s="9">
        <f t="shared" si="55"/>
        <v>10.085432817969373</v>
      </c>
      <c r="E208" s="9">
        <f t="shared" si="55"/>
        <v>12.932929638715436</v>
      </c>
      <c r="F208" s="9">
        <f t="shared" si="44"/>
        <v>41.158740661692818</v>
      </c>
      <c r="G208" s="10">
        <f t="shared" si="56"/>
        <v>8.6666666666666607</v>
      </c>
      <c r="H208" s="5">
        <f t="shared" si="56"/>
        <v>7.5</v>
      </c>
      <c r="I208">
        <f t="shared" si="46"/>
        <v>22.52682892624707</v>
      </c>
      <c r="J208">
        <f t="shared" si="47"/>
        <v>3.4627542266959468</v>
      </c>
      <c r="K208">
        <f t="shared" si="47"/>
        <v>-22.259095997769116</v>
      </c>
      <c r="L208">
        <f t="shared" si="48"/>
        <v>-2.3046177724986578</v>
      </c>
      <c r="M208">
        <f t="shared" si="49"/>
        <v>-17.359576313580853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0.59598432747952046</v>
      </c>
      <c r="B209">
        <f t="shared" si="41"/>
        <v>0.59598432747952046</v>
      </c>
      <c r="C209" s="9">
        <f t="shared" si="42"/>
        <v>0.95000000000000073</v>
      </c>
      <c r="D209" s="9">
        <f t="shared" si="55"/>
        <v>10.119945129347707</v>
      </c>
      <c r="E209" s="9">
        <f t="shared" si="55"/>
        <v>12.709470699922065</v>
      </c>
      <c r="F209" s="9">
        <f t="shared" si="44"/>
        <v>41.238391799913131</v>
      </c>
      <c r="G209" s="10">
        <f t="shared" si="56"/>
        <v>8.6666666666666607</v>
      </c>
      <c r="H209" s="5">
        <f t="shared" si="56"/>
        <v>7.5</v>
      </c>
      <c r="I209">
        <f t="shared" si="46"/>
        <v>22.694872793252824</v>
      </c>
      <c r="J209">
        <f t="shared" si="47"/>
        <v>3.4397080489709602</v>
      </c>
      <c r="K209">
        <f t="shared" si="47"/>
        <v>-22.432691760904923</v>
      </c>
      <c r="L209">
        <f t="shared" si="48"/>
        <v>-2.3063568980034672</v>
      </c>
      <c r="M209">
        <f t="shared" si="49"/>
        <v>-17.132667233683758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0.56170256483471093</v>
      </c>
      <c r="B210">
        <f t="shared" si="41"/>
        <v>0.56170256483471093</v>
      </c>
      <c r="C210" s="9">
        <f t="shared" si="42"/>
        <v>0.95500000000000074</v>
      </c>
      <c r="D210" s="9">
        <f t="shared" si="55"/>
        <v>10.154226891992517</v>
      </c>
      <c r="E210" s="9">
        <f t="shared" si="55"/>
        <v>12.484287148951331</v>
      </c>
      <c r="F210" s="9">
        <f t="shared" si="44"/>
        <v>41.317118278477196</v>
      </c>
      <c r="G210" s="10">
        <f t="shared" si="56"/>
        <v>8.6666666666666607</v>
      </c>
      <c r="H210" s="5">
        <f t="shared" si="56"/>
        <v>7.5</v>
      </c>
      <c r="I210">
        <f t="shared" si="46"/>
        <v>22.860776645446361</v>
      </c>
      <c r="J210">
        <f t="shared" si="47"/>
        <v>3.4166444799909255</v>
      </c>
      <c r="K210">
        <f t="shared" si="47"/>
        <v>-22.604018433241762</v>
      </c>
      <c r="L210">
        <f t="shared" si="48"/>
        <v>-2.3076394179514632</v>
      </c>
      <c r="M210">
        <f t="shared" si="49"/>
        <v>-16.906996293255332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0.52765150200569977</v>
      </c>
      <c r="B211">
        <f t="shared" si="41"/>
        <v>0.52765150200569977</v>
      </c>
      <c r="C211" s="9">
        <f t="shared" si="42"/>
        <v>0.96000000000000074</v>
      </c>
      <c r="D211" s="9">
        <f t="shared" si="55"/>
        <v>10.188277954821528</v>
      </c>
      <c r="E211" s="9">
        <f t="shared" si="55"/>
        <v>12.257401614804252</v>
      </c>
      <c r="F211" s="9">
        <f t="shared" si="44"/>
        <v>41.394927646798351</v>
      </c>
      <c r="G211" s="10">
        <f t="shared" si="56"/>
        <v>8.6666666666666607</v>
      </c>
      <c r="H211" s="5">
        <f t="shared" si="56"/>
        <v>7.5</v>
      </c>
      <c r="I211">
        <f t="shared" si="46"/>
        <v>23.024549060796112</v>
      </c>
      <c r="J211">
        <f t="shared" si="47"/>
        <v>3.393568085811411</v>
      </c>
      <c r="K211">
        <f t="shared" si="47"/>
        <v>-22.773088396174316</v>
      </c>
      <c r="L211">
        <f t="shared" si="48"/>
        <v>-2.3084734173397288</v>
      </c>
      <c r="M211">
        <f t="shared" si="49"/>
        <v>-16.682615161399845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0.49383124481845186</v>
      </c>
      <c r="B212">
        <f t="shared" si="41"/>
        <v>0.49383124481845186</v>
      </c>
      <c r="C212" s="9">
        <f t="shared" si="42"/>
        <v>0.96500000000000075</v>
      </c>
      <c r="D212" s="9">
        <f t="shared" si="55"/>
        <v>10.222098212008776</v>
      </c>
      <c r="E212" s="9">
        <f t="shared" si="55"/>
        <v>12.028836600084439</v>
      </c>
      <c r="F212" s="9">
        <f t="shared" si="44"/>
        <v>41.471827510655885</v>
      </c>
      <c r="G212" s="10">
        <f t="shared" si="56"/>
        <v>8.6666666666666607</v>
      </c>
      <c r="H212" s="5">
        <f t="shared" si="56"/>
        <v>7.5</v>
      </c>
      <c r="I212">
        <f t="shared" si="46"/>
        <v>23.186199289307829</v>
      </c>
      <c r="J212">
        <f t="shared" si="47"/>
        <v>3.3704833516380139</v>
      </c>
      <c r="K212">
        <f t="shared" si="47"/>
        <v>-22.939914547788316</v>
      </c>
      <c r="L212">
        <f t="shared" si="48"/>
        <v>-2.3088670631114923</v>
      </c>
      <c r="M212">
        <f t="shared" si="49"/>
        <v>-16.459573431407055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0.46024185465522649</v>
      </c>
      <c r="B213">
        <f t="shared" ref="B213:B276" si="60">ABS(D213-$D$11)</f>
        <v>0.46024185465522649</v>
      </c>
      <c r="C213" s="9">
        <f t="shared" ref="C213:C276" si="61">C212+_dt</f>
        <v>0.97000000000000075</v>
      </c>
      <c r="D213" s="9">
        <f t="shared" ref="D213:E228" si="62">D212+$C$7*(J212+J213)/2</f>
        <v>10.255687602172001</v>
      </c>
      <c r="E213" s="9">
        <f t="shared" si="62"/>
        <v>11.798614475934986</v>
      </c>
      <c r="F213" s="9">
        <f t="shared" ref="F213:F276" si="63">$O$1*D213^2+$O$2*D213+$O$3</f>
        <v>41.547825527714579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23.345737223874686</v>
      </c>
      <c r="J213">
        <f t="shared" ref="J213:K276" si="66">J212+L212*$C$7</f>
        <v>3.3473946810068989</v>
      </c>
      <c r="K213">
        <f t="shared" si="66"/>
        <v>-23.104510282102385</v>
      </c>
      <c r="L213">
        <f t="shared" ref="L213:L276" si="67">-$C$15*I213*J213</f>
        <v>-2.3088285936142672</v>
      </c>
      <c r="M213">
        <f t="shared" ref="M213:M276" si="68">-$C$6-$C$15*I213*K213</f>
        <v>-16.237918639935579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0.42688334927483851</v>
      </c>
      <c r="B214">
        <f t="shared" si="60"/>
        <v>0.42688334927483851</v>
      </c>
      <c r="C214" s="9">
        <f t="shared" si="61"/>
        <v>0.97500000000000075</v>
      </c>
      <c r="D214" s="9">
        <f t="shared" si="62"/>
        <v>10.289046107552389</v>
      </c>
      <c r="E214" s="9">
        <f t="shared" si="62"/>
        <v>11.566757477181966</v>
      </c>
      <c r="F214" s="9">
        <f t="shared" si="63"/>
        <v>41.622929403133199</v>
      </c>
      <c r="G214" s="10">
        <f t="shared" si="64"/>
        <v>8.6666666666666607</v>
      </c>
      <c r="H214" s="5">
        <f t="shared" si="64"/>
        <v>7.5</v>
      </c>
      <c r="I214">
        <f t="shared" si="65"/>
        <v>23.503173371861632</v>
      </c>
      <c r="J214">
        <f t="shared" si="66"/>
        <v>3.3243063950707561</v>
      </c>
      <c r="K214">
        <f t="shared" si="66"/>
        <v>-23.266889468501741</v>
      </c>
      <c r="L214">
        <f t="shared" si="67"/>
        <v>-2.3083663083984494</v>
      </c>
      <c r="M214">
        <f t="shared" si="68"/>
        <v>-16.017696288056211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0.3937557036395507</v>
      </c>
      <c r="B215">
        <f t="shared" si="60"/>
        <v>0.3937557036395507</v>
      </c>
      <c r="C215" s="9">
        <f t="shared" si="61"/>
        <v>0.98000000000000076</v>
      </c>
      <c r="D215" s="9">
        <f t="shared" si="62"/>
        <v>10.322173753187677</v>
      </c>
      <c r="E215" s="9">
        <f t="shared" si="62"/>
        <v>11.333287697682545</v>
      </c>
      <c r="F215" s="9">
        <f t="shared" si="63"/>
        <v>41.697146885263855</v>
      </c>
      <c r="G215" s="10">
        <f t="shared" si="64"/>
        <v>8.6666666666666607</v>
      </c>
      <c r="H215" s="5">
        <f t="shared" si="64"/>
        <v>7.5</v>
      </c>
      <c r="I215">
        <f t="shared" si="65"/>
        <v>23.658518827403075</v>
      </c>
      <c r="J215">
        <f t="shared" si="66"/>
        <v>3.3012227319867717</v>
      </c>
      <c r="K215">
        <f t="shared" si="66"/>
        <v>-23.427066431382304</v>
      </c>
      <c r="L215">
        <f t="shared" si="67"/>
        <v>-2.3074885583550429</v>
      </c>
      <c r="M215">
        <f t="shared" si="68"/>
        <v>-15.798949864044864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0.36085885074760071</v>
      </c>
      <c r="B216">
        <f t="shared" si="60"/>
        <v>0.36085885074760071</v>
      </c>
      <c r="C216" s="9">
        <f t="shared" si="61"/>
        <v>0.98500000000000076</v>
      </c>
      <c r="D216" s="9">
        <f t="shared" si="62"/>
        <v>10.355070606079627</v>
      </c>
      <c r="E216" s="9">
        <f t="shared" si="62"/>
        <v>11.09822708587552</v>
      </c>
      <c r="F216" s="9">
        <f t="shared" si="63"/>
        <v>41.770485761443339</v>
      </c>
      <c r="G216" s="10">
        <f t="shared" si="64"/>
        <v>8.6666666666666607</v>
      </c>
      <c r="H216" s="5">
        <f t="shared" si="64"/>
        <v>7.5</v>
      </c>
      <c r="I216">
        <f t="shared" si="65"/>
        <v>23.811785244394837</v>
      </c>
      <c r="J216">
        <f t="shared" si="66"/>
        <v>3.2781478464032214</v>
      </c>
      <c r="K216">
        <f t="shared" si="66"/>
        <v>-23.585055930022754</v>
      </c>
      <c r="L216">
        <f t="shared" si="67"/>
        <v>-2.3062037361908594</v>
      </c>
      <c r="M216">
        <f t="shared" si="68"/>
        <v>-15.581720867816376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0.32819268247037847</v>
      </c>
      <c r="B217">
        <f t="shared" si="60"/>
        <v>0.32819268247037847</v>
      </c>
      <c r="C217" s="9">
        <f t="shared" si="61"/>
        <v>0.99000000000000077</v>
      </c>
      <c r="D217" s="9">
        <f t="shared" si="62"/>
        <v>10.387736774356849</v>
      </c>
      <c r="E217" s="9">
        <f t="shared" si="62"/>
        <v>10.8615974405319</v>
      </c>
      <c r="F217" s="9">
        <f t="shared" si="63"/>
        <v>41.842953853877887</v>
      </c>
      <c r="G217" s="10">
        <f t="shared" si="64"/>
        <v>8.6666666666666607</v>
      </c>
      <c r="H217" s="5">
        <f t="shared" si="64"/>
        <v>7.5</v>
      </c>
      <c r="I217">
        <f t="shared" si="65"/>
        <v>23.962984810163217</v>
      </c>
      <c r="J217">
        <f t="shared" si="66"/>
        <v>3.2550858090413128</v>
      </c>
      <c r="K217">
        <f t="shared" si="66"/>
        <v>-23.74087313870092</v>
      </c>
      <c r="L217">
        <f t="shared" si="67"/>
        <v>-2.3045202672392446</v>
      </c>
      <c r="M217">
        <f t="shared" si="68"/>
        <v>-15.36604883689207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0.29575705039332689</v>
      </c>
      <c r="B218">
        <f t="shared" si="60"/>
        <v>0.29575705039332689</v>
      </c>
      <c r="C218" s="9">
        <f t="shared" si="61"/>
        <v>0.99500000000000077</v>
      </c>
      <c r="D218" s="9">
        <f t="shared" si="62"/>
        <v>10.420172406433901</v>
      </c>
      <c r="E218" s="9">
        <f t="shared" si="62"/>
        <v>10.623420406703048</v>
      </c>
      <c r="F218" s="9">
        <f t="shared" si="63"/>
        <v>41.91455901562226</v>
      </c>
      <c r="G218" s="10">
        <f t="shared" si="64"/>
        <v>8.6666666666666607</v>
      </c>
      <c r="H218" s="5">
        <f t="shared" si="64"/>
        <v>7.5</v>
      </c>
      <c r="I218">
        <f t="shared" si="65"/>
        <v>24.11213021979578</v>
      </c>
      <c r="J218">
        <f t="shared" si="66"/>
        <v>3.2320406063689204</v>
      </c>
      <c r="K218">
        <f t="shared" si="66"/>
        <v>-23.894533627069841</v>
      </c>
      <c r="L218">
        <f t="shared" si="67"/>
        <v>-2.3024466006040623</v>
      </c>
      <c r="M218">
        <f t="shared" si="68"/>
        <v>-15.151971373795718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0.26355176665966873</v>
      </c>
      <c r="B219">
        <f t="shared" si="60"/>
        <v>0.26355176665966873</v>
      </c>
      <c r="C219" s="9">
        <f t="shared" si="61"/>
        <v>1.0000000000000007</v>
      </c>
      <c r="D219" s="9">
        <f t="shared" si="62"/>
        <v>10.452377690167559</v>
      </c>
      <c r="E219" s="9">
        <f t="shared" si="62"/>
        <v>10.38371747186366</v>
      </c>
      <c r="F219" s="9">
        <f t="shared" si="63"/>
        <v>41.985309126654116</v>
      </c>
      <c r="G219" s="10">
        <f t="shared" si="64"/>
        <v>8.6666666666666607</v>
      </c>
      <c r="H219" s="5">
        <f t="shared" si="64"/>
        <v>7.5</v>
      </c>
      <c r="I219">
        <f t="shared" si="65"/>
        <v>24.25923465111963</v>
      </c>
      <c r="J219">
        <f t="shared" si="66"/>
        <v>3.2090161403628796</v>
      </c>
      <c r="K219">
        <f t="shared" si="66"/>
        <v>-24.046053340807799</v>
      </c>
      <c r="L219">
        <f t="shared" si="67"/>
        <v>-2.2999912006343344</v>
      </c>
      <c r="M219">
        <f t="shared" si="68"/>
        <v>-14.939524174774721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0.23157660481607145</v>
      </c>
      <c r="B220">
        <f t="shared" si="60"/>
        <v>0.23157660481607145</v>
      </c>
      <c r="C220" s="9">
        <f t="shared" si="61"/>
        <v>1.0050000000000006</v>
      </c>
      <c r="D220" s="9">
        <f t="shared" si="62"/>
        <v>10.484352852011156</v>
      </c>
      <c r="E220" s="9">
        <f t="shared" si="62"/>
        <v>10.142509962246843</v>
      </c>
      <c r="F220" s="9">
        <f t="shared" si="63"/>
        <v>42.055212090044222</v>
      </c>
      <c r="G220" s="10">
        <f t="shared" si="64"/>
        <v>8.6666666666666607</v>
      </c>
      <c r="H220" s="5">
        <f t="shared" si="64"/>
        <v>7.5</v>
      </c>
      <c r="I220">
        <f t="shared" si="65"/>
        <v>24.40431174031426</v>
      </c>
      <c r="J220">
        <f t="shared" si="66"/>
        <v>3.1860162283565363</v>
      </c>
      <c r="K220">
        <f t="shared" si="66"/>
        <v>-24.195448582555546</v>
      </c>
      <c r="L220">
        <f t="shared" si="67"/>
        <v>-2.2971625387266434</v>
      </c>
      <c r="M220">
        <f t="shared" si="68"/>
        <v>-14.728741059745349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0.19983130065944188</v>
      </c>
      <c r="B221">
        <f t="shared" si="60"/>
        <v>0.19983130065944188</v>
      </c>
      <c r="C221" s="9">
        <f t="shared" si="61"/>
        <v>1.0100000000000005</v>
      </c>
      <c r="D221" s="9">
        <f t="shared" si="62"/>
        <v>10.516098156167786</v>
      </c>
      <c r="E221" s="9">
        <f t="shared" si="62"/>
        <v>9.8998190393682997</v>
      </c>
      <c r="F221" s="9">
        <f t="shared" si="63"/>
        <v>42.12427582822319</v>
      </c>
      <c r="G221" s="10">
        <f t="shared" si="64"/>
        <v>8.6666666666666607</v>
      </c>
      <c r="H221" s="5">
        <f t="shared" si="64"/>
        <v>7.5</v>
      </c>
      <c r="I221">
        <f t="shared" si="65"/>
        <v>24.547375558147142</v>
      </c>
      <c r="J221">
        <f t="shared" si="66"/>
        <v>3.1630446029692698</v>
      </c>
      <c r="K221">
        <f t="shared" si="66"/>
        <v>-24.342735993152999</v>
      </c>
      <c r="L221">
        <f t="shared" si="67"/>
        <v>-2.293969085452062</v>
      </c>
      <c r="M221">
        <f t="shared" si="68"/>
        <v>-14.519654003363197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0.16831555308402102</v>
      </c>
      <c r="B222">
        <f t="shared" si="60"/>
        <v>0.16831555308402102</v>
      </c>
      <c r="C222" s="9">
        <f t="shared" si="61"/>
        <v>1.0150000000000003</v>
      </c>
      <c r="D222" s="9">
        <f t="shared" si="62"/>
        <v>10.547613903743207</v>
      </c>
      <c r="E222" s="9">
        <f t="shared" si="62"/>
        <v>9.6556656967366017</v>
      </c>
      <c r="F222" s="9">
        <f t="shared" si="63"/>
        <v>42.192508279344963</v>
      </c>
      <c r="G222" s="10">
        <f t="shared" si="64"/>
        <v>8.6666666666666607</v>
      </c>
      <c r="H222" s="5">
        <f t="shared" si="64"/>
        <v>7.5</v>
      </c>
      <c r="I222">
        <f t="shared" si="65"/>
        <v>24.688440586820935</v>
      </c>
      <c r="J222">
        <f t="shared" si="66"/>
        <v>3.1401049121147491</v>
      </c>
      <c r="K222">
        <f t="shared" si="66"/>
        <v>-24.48793253318663</v>
      </c>
      <c r="L222">
        <f t="shared" si="67"/>
        <v>-2.290419303004072</v>
      </c>
      <c r="M222">
        <f t="shared" si="68"/>
        <v>-14.312293167122551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0.13702902492802416</v>
      </c>
      <c r="B223">
        <f t="shared" si="60"/>
        <v>0.13702902492802416</v>
      </c>
      <c r="C223" s="9">
        <f t="shared" si="61"/>
        <v>1.0200000000000002</v>
      </c>
      <c r="D223" s="9">
        <f t="shared" si="62"/>
        <v>10.578900431899203</v>
      </c>
      <c r="E223" s="9">
        <f t="shared" si="62"/>
        <v>9.4100707567463786</v>
      </c>
      <c r="F223" s="9">
        <f t="shared" si="63"/>
        <v>42.25991739374718</v>
      </c>
      <c r="G223" s="10">
        <f t="shared" si="64"/>
        <v>8.6666666666666607</v>
      </c>
      <c r="H223" s="5">
        <f t="shared" si="64"/>
        <v>7.5</v>
      </c>
      <c r="I223">
        <f t="shared" si="65"/>
        <v>24.827521697422121</v>
      </c>
      <c r="J223">
        <f t="shared" si="66"/>
        <v>3.1172007190847082</v>
      </c>
      <c r="K223">
        <f t="shared" si="66"/>
        <v>-24.631055464857855</v>
      </c>
      <c r="L223">
        <f t="shared" si="67"/>
        <v>-2.2865216379636522</v>
      </c>
      <c r="M223">
        <f t="shared" si="68"/>
        <v>-14.106686932390669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0.1059713438190748</v>
      </c>
      <c r="B224">
        <f t="shared" si="60"/>
        <v>0.1059713438190748</v>
      </c>
      <c r="C224" s="9">
        <f t="shared" si="61"/>
        <v>1.0250000000000001</v>
      </c>
      <c r="D224" s="9">
        <f t="shared" si="62"/>
        <v>10.609958113008153</v>
      </c>
      <c r="E224" s="9">
        <f t="shared" si="62"/>
        <v>9.1630548677511801</v>
      </c>
      <c r="F224" s="9">
        <f t="shared" si="63"/>
        <v>42.32651113050882</v>
      </c>
      <c r="G224" s="10">
        <f t="shared" si="64"/>
        <v>8.6666666666666607</v>
      </c>
      <c r="H224" s="5">
        <f t="shared" si="64"/>
        <v>7.5</v>
      </c>
      <c r="I224">
        <f t="shared" si="65"/>
        <v>24.964634127961258</v>
      </c>
      <c r="J224">
        <f t="shared" si="66"/>
        <v>3.0943355027050718</v>
      </c>
      <c r="K224">
        <f t="shared" si="66"/>
        <v>-24.772122334181763</v>
      </c>
      <c r="L224">
        <f t="shared" si="67"/>
        <v>-2.2822845143773844</v>
      </c>
      <c r="M224">
        <f t="shared" si="68"/>
        <v>-13.902861934285909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7.5142103017743267E-2</v>
      </c>
      <c r="B225">
        <f t="shared" si="60"/>
        <v>7.5142103017743267E-2</v>
      </c>
      <c r="C225" s="9">
        <f t="shared" si="61"/>
        <v>1.03</v>
      </c>
      <c r="D225" s="9">
        <f t="shared" si="62"/>
        <v>10.640787353809484</v>
      </c>
      <c r="E225" s="9">
        <f t="shared" si="62"/>
        <v>8.9146385013126483</v>
      </c>
      <c r="F225" s="9">
        <f t="shared" si="63"/>
        <v>42.392297454104607</v>
      </c>
      <c r="G225" s="10">
        <f t="shared" si="64"/>
        <v>8.6666666666666607</v>
      </c>
      <c r="H225" s="5">
        <f t="shared" si="64"/>
        <v>7.5</v>
      </c>
      <c r="I225">
        <f t="shared" si="65"/>
        <v>25.099793461995855</v>
      </c>
      <c r="J225">
        <f t="shared" si="66"/>
        <v>3.0715126575612981</v>
      </c>
      <c r="K225">
        <f t="shared" si="66"/>
        <v>-24.911150953524622</v>
      </c>
      <c r="L225">
        <f t="shared" si="67"/>
        <v>-2.2777163271441943</v>
      </c>
      <c r="M225">
        <f t="shared" si="68"/>
        <v>-13.700843096310983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4.454086225848819E-2</v>
      </c>
      <c r="B226">
        <f t="shared" si="60"/>
        <v>4.454086225848819E-2</v>
      </c>
      <c r="C226" s="9">
        <f t="shared" si="61"/>
        <v>1.0349999999999999</v>
      </c>
      <c r="D226" s="9">
        <f t="shared" si="62"/>
        <v>10.671388594568739</v>
      </c>
      <c r="E226" s="9">
        <f t="shared" si="62"/>
        <v>8.6648419496225859</v>
      </c>
      <c r="F226" s="9">
        <f t="shared" si="63"/>
        <v>42.457284331156288</v>
      </c>
      <c r="G226" s="10">
        <f t="shared" si="64"/>
        <v>8.6666666666666607</v>
      </c>
      <c r="H226" s="5">
        <f t="shared" si="64"/>
        <v>7.5</v>
      </c>
      <c r="I226">
        <f t="shared" si="65"/>
        <v>25.233015607827053</v>
      </c>
      <c r="J226">
        <f t="shared" si="66"/>
        <v>3.0487354942898564</v>
      </c>
      <c r="K226">
        <f t="shared" si="66"/>
        <v>-25.048159384487732</v>
      </c>
      <c r="L226">
        <f t="shared" si="67"/>
        <v>-2.2728254357060447</v>
      </c>
      <c r="M226">
        <f t="shared" si="68"/>
        <v>-13.500653665655722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1.4167148587375777E-2</v>
      </c>
      <c r="B227">
        <f t="shared" si="60"/>
        <v>1.4167148587375777E-2</v>
      </c>
      <c r="C227" s="9">
        <f t="shared" si="61"/>
        <v>1.0399999999999998</v>
      </c>
      <c r="D227" s="9">
        <f t="shared" si="62"/>
        <v>10.701762308239852</v>
      </c>
      <c r="E227" s="9">
        <f t="shared" si="62"/>
        <v>8.4136853230944251</v>
      </c>
      <c r="F227" s="9">
        <f t="shared" si="63"/>
        <v>42.521479727280315</v>
      </c>
      <c r="G227" s="10">
        <f t="shared" si="64"/>
        <v>8.6666666666666607</v>
      </c>
      <c r="H227" s="5">
        <f t="shared" si="64"/>
        <v>7.5</v>
      </c>
      <c r="I227">
        <f t="shared" si="65"/>
        <v>25.364316778261717</v>
      </c>
      <c r="J227">
        <f t="shared" si="66"/>
        <v>3.0260072399327957</v>
      </c>
      <c r="K227">
        <f t="shared" si="66"/>
        <v>-25.18316592114429</v>
      </c>
      <c r="L227">
        <f t="shared" si="67"/>
        <v>-2.2676201580376634</v>
      </c>
      <c r="M227">
        <f t="shared" si="68"/>
        <v>-13.302315249086394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1.597954280405034E-2</v>
      </c>
      <c r="C228" s="9">
        <f t="shared" si="61"/>
        <v>1.0449999999999997</v>
      </c>
      <c r="D228" s="9">
        <f t="shared" si="62"/>
        <v>10.731908999631278</v>
      </c>
      <c r="E228" s="9">
        <f t="shared" si="62"/>
        <v>8.1611885481205277</v>
      </c>
      <c r="F228" s="9">
        <f t="shared" si="63"/>
        <v>42.584891604031526</v>
      </c>
      <c r="G228" s="10">
        <f t="shared" si="64"/>
        <v>8.6666666666666607</v>
      </c>
      <c r="H228" s="5">
        <f t="shared" si="64"/>
        <v>7.5</v>
      </c>
      <c r="I228">
        <f t="shared" si="65"/>
        <v>25.493713470931908</v>
      </c>
      <c r="J228">
        <f t="shared" si="66"/>
        <v>3.0033310383524192</v>
      </c>
      <c r="K228">
        <f t="shared" si="66"/>
        <v>-25.316189073635154</v>
      </c>
      <c r="L228">
        <f t="shared" si="67"/>
        <v>-2.2621087649301517</v>
      </c>
      <c r="M228">
        <f t="shared" si="68"/>
        <v>-13.105847849341529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4.5899747749327702E-2</v>
      </c>
      <c r="C229" s="9">
        <f t="shared" si="61"/>
        <v>1.0499999999999996</v>
      </c>
      <c r="D229" s="9">
        <f t="shared" ref="D229:E244" si="70">D228+$C$7*(J228+J229)/2</f>
        <v>10.761829204576555</v>
      </c>
      <c r="E229" s="9">
        <f t="shared" si="70"/>
        <v>7.9073713649917092</v>
      </c>
      <c r="F229" s="9">
        <f t="shared" si="63"/>
        <v>42.647527915942263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25.621222449163778</v>
      </c>
      <c r="J229">
        <f t="shared" si="66"/>
        <v>2.9807099507031176</v>
      </c>
      <c r="K229">
        <f t="shared" si="66"/>
        <v>-25.447247552128569</v>
      </c>
      <c r="L229">
        <f t="shared" si="67"/>
        <v>-2.2562994745630944</v>
      </c>
      <c r="M229">
        <f t="shared" si="68"/>
        <v>-12.911269901957176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7.5594032282630508E-2</v>
      </c>
      <c r="C230" s="9">
        <f t="shared" si="61"/>
        <v>1.0549999999999995</v>
      </c>
      <c r="D230" s="9">
        <f t="shared" si="70"/>
        <v>10.791523489109858</v>
      </c>
      <c r="E230" s="9">
        <f t="shared" si="70"/>
        <v>7.6522533259753258</v>
      </c>
      <c r="F230" s="9">
        <f t="shared" si="63"/>
        <v>42.709396607656295</v>
      </c>
      <c r="G230" s="10">
        <f t="shared" si="71"/>
        <v>8.6666666666666607</v>
      </c>
      <c r="H230" s="5">
        <f t="shared" si="71"/>
        <v>7.5</v>
      </c>
      <c r="I230">
        <f t="shared" si="65"/>
        <v>25.746860723388224</v>
      </c>
      <c r="J230">
        <f t="shared" si="66"/>
        <v>2.9581469559574867</v>
      </c>
      <c r="K230">
        <f t="shared" si="66"/>
        <v>-25.576360251148142</v>
      </c>
      <c r="L230">
        <f t="shared" si="67"/>
        <v>-2.2502004473596044</v>
      </c>
      <c r="M230">
        <f t="shared" si="68"/>
        <v>-12.718598312447373</v>
      </c>
      <c r="S230">
        <f t="shared" si="57"/>
        <v>1</v>
      </c>
      <c r="T230" t="b">
        <f t="shared" si="58"/>
        <v>0</v>
      </c>
      <c r="U230" t="b">
        <f t="shared" si="59"/>
        <v>1</v>
      </c>
    </row>
    <row r="231" spans="1:21" x14ac:dyDescent="0.2">
      <c r="A231">
        <f t="shared" si="69"/>
        <v>100</v>
      </c>
      <c r="B231">
        <f t="shared" si="60"/>
        <v>0.10506299181983714</v>
      </c>
      <c r="C231" s="9">
        <f t="shared" si="61"/>
        <v>1.0599999999999994</v>
      </c>
      <c r="D231" s="9">
        <f t="shared" si="70"/>
        <v>10.820992448647065</v>
      </c>
      <c r="E231" s="9">
        <f t="shared" si="70"/>
        <v>7.3958537935482216</v>
      </c>
      <c r="F231" s="9">
        <f t="shared" si="63"/>
        <v>42.770505611156679</v>
      </c>
      <c r="G231" s="10">
        <f t="shared" si="71"/>
        <v>8.6666666666666607</v>
      </c>
      <c r="H231" s="5">
        <f t="shared" si="71"/>
        <v>7.5</v>
      </c>
      <c r="I231">
        <f t="shared" si="65"/>
        <v>25.870645533085618</v>
      </c>
      <c r="J231">
        <f t="shared" si="66"/>
        <v>2.9356449514838907</v>
      </c>
      <c r="K231">
        <f t="shared" si="66"/>
        <v>-25.703546234272615</v>
      </c>
      <c r="L231">
        <f t="shared" si="67"/>
        <v>-2.2438197811185221</v>
      </c>
      <c r="M231">
        <f t="shared" si="68"/>
        <v>-12.527848493768754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0.13430725034561952</v>
      </c>
      <c r="C232" s="9">
        <f t="shared" si="61"/>
        <v>1.0649999999999993</v>
      </c>
      <c r="D232" s="9">
        <f t="shared" si="70"/>
        <v>10.850236707172847</v>
      </c>
      <c r="E232" s="9">
        <f t="shared" si="70"/>
        <v>7.1381919387808068</v>
      </c>
      <c r="F232" s="9">
        <f t="shared" si="63"/>
        <v>42.830862843086891</v>
      </c>
      <c r="G232" s="10">
        <f t="shared" si="71"/>
        <v>8.6666666666666607</v>
      </c>
      <c r="H232" s="5">
        <f t="shared" si="71"/>
        <v>7.5</v>
      </c>
      <c r="I232">
        <f t="shared" si="65"/>
        <v>25.992594329257198</v>
      </c>
      <c r="J232">
        <f t="shared" si="66"/>
        <v>2.9132067536727053</v>
      </c>
      <c r="K232">
        <f t="shared" si="66"/>
        <v>-25.828824719210303</v>
      </c>
      <c r="L232">
        <f t="shared" si="67"/>
        <v>-2.2371655064178633</v>
      </c>
      <c r="M232">
        <f t="shared" si="68"/>
        <v>-12.339034404000898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0.16332745960702511</v>
      </c>
      <c r="C233" s="9">
        <f t="shared" si="61"/>
        <v>1.0699999999999992</v>
      </c>
      <c r="D233" s="9">
        <f t="shared" si="70"/>
        <v>10.879256916434253</v>
      </c>
      <c r="E233" s="9">
        <f t="shared" si="70"/>
        <v>6.8792867398685038</v>
      </c>
      <c r="F233" s="9">
        <f t="shared" si="63"/>
        <v>42.890476202164187</v>
      </c>
      <c r="G233" s="10">
        <f t="shared" si="71"/>
        <v>8.6666666666666607</v>
      </c>
      <c r="H233" s="5">
        <f t="shared" si="71"/>
        <v>7.5</v>
      </c>
      <c r="I233">
        <f t="shared" si="65"/>
        <v>26.112724757415556</v>
      </c>
      <c r="J233">
        <f t="shared" si="66"/>
        <v>2.8908350986085267</v>
      </c>
      <c r="K233">
        <f t="shared" si="66"/>
        <v>-25.952215063250311</v>
      </c>
      <c r="L233">
        <f t="shared" si="67"/>
        <v>-2.2302455822834122</v>
      </c>
      <c r="M233">
        <f t="shared" si="68"/>
        <v>-12.152168584177328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0.19212429831399547</v>
      </c>
      <c r="C234" s="9">
        <f t="shared" si="61"/>
        <v>1.0749999999999991</v>
      </c>
      <c r="D234" s="9">
        <f t="shared" si="70"/>
        <v>10.908053755141223</v>
      </c>
      <c r="E234" s="9">
        <f t="shared" si="70"/>
        <v>6.6191569808067916</v>
      </c>
      <c r="F234" s="9">
        <f t="shared" si="63"/>
        <v>42.949353566684131</v>
      </c>
      <c r="G234" s="10">
        <f t="shared" si="71"/>
        <v>8.6666666666666607</v>
      </c>
      <c r="H234" s="5">
        <f t="shared" si="71"/>
        <v>7.5</v>
      </c>
      <c r="I234">
        <f t="shared" si="65"/>
        <v>26.231054641086818</v>
      </c>
      <c r="J234">
        <f t="shared" si="66"/>
        <v>2.8685326427856928</v>
      </c>
      <c r="K234">
        <f t="shared" si="66"/>
        <v>-26.073736749092085</v>
      </c>
      <c r="L234">
        <f t="shared" si="67"/>
        <v>-2.2230678921162603</v>
      </c>
      <c r="M234">
        <f t="shared" si="68"/>
        <v>-11.967262196204729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0.22069847134724618</v>
      </c>
      <c r="C235" s="9">
        <f t="shared" si="61"/>
        <v>1.079999999999999</v>
      </c>
      <c r="D235" s="9">
        <f t="shared" si="70"/>
        <v>10.936627928174474</v>
      </c>
      <c r="E235" s="9">
        <f t="shared" si="70"/>
        <v>6.3578212502060607</v>
      </c>
      <c r="F235" s="9">
        <f t="shared" si="63"/>
        <v>43.007502792115389</v>
      </c>
      <c r="G235" s="10">
        <f t="shared" si="71"/>
        <v>8.6666666666666607</v>
      </c>
      <c r="H235" s="5">
        <f t="shared" si="71"/>
        <v>7.5</v>
      </c>
      <c r="I235">
        <f t="shared" si="65"/>
        <v>26.347601965817031</v>
      </c>
      <c r="J235">
        <f t="shared" si="66"/>
        <v>2.8463019638645299</v>
      </c>
      <c r="K235">
        <f t="shared" si="66"/>
        <v>-26.19340937105413</v>
      </c>
      <c r="L235">
        <f t="shared" si="67"/>
        <v>-2.2156402398729451</v>
      </c>
      <c r="M235">
        <f t="shared" si="68"/>
        <v>-11.784325060811149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0.24905070897389869</v>
      </c>
      <c r="C236" s="9">
        <f t="shared" si="61"/>
        <v>1.0849999999999989</v>
      </c>
      <c r="D236" s="9">
        <f t="shared" si="70"/>
        <v>10.964980165801126</v>
      </c>
      <c r="E236" s="9">
        <f t="shared" si="70"/>
        <v>6.095297940242479</v>
      </c>
      <c r="F236" s="9">
        <f t="shared" si="63"/>
        <v>43.064931708783433</v>
      </c>
      <c r="G236" s="10">
        <f t="shared" si="71"/>
        <v>8.6666666666666607</v>
      </c>
      <c r="H236" s="5">
        <f t="shared" si="71"/>
        <v>7.5</v>
      </c>
      <c r="I236">
        <f t="shared" si="65"/>
        <v>26.462384863675368</v>
      </c>
      <c r="J236">
        <f t="shared" si="66"/>
        <v>2.8241455614658006</v>
      </c>
      <c r="K236">
        <f t="shared" si="66"/>
        <v>-26.311252621662241</v>
      </c>
      <c r="L236">
        <f t="shared" si="67"/>
        <v>-2.2079703464917739</v>
      </c>
      <c r="M236">
        <f t="shared" si="68"/>
        <v>-11.603365695466586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0.27718176607123191</v>
      </c>
      <c r="C237" s="9">
        <f t="shared" si="61"/>
        <v>1.0899999999999987</v>
      </c>
      <c r="D237" s="9">
        <f t="shared" si="70"/>
        <v>10.99311122289846</v>
      </c>
      <c r="E237" s="9">
        <f t="shared" si="70"/>
        <v>5.8316052457410832</v>
      </c>
      <c r="F237" s="9">
        <f t="shared" si="63"/>
        <v>43.121648119642124</v>
      </c>
      <c r="G237" s="10">
        <f t="shared" si="71"/>
        <v>8.6666666666666607</v>
      </c>
      <c r="H237" s="5">
        <f t="shared" si="71"/>
        <v>7.5</v>
      </c>
      <c r="I237">
        <f t="shared" si="65"/>
        <v>26.575421598246521</v>
      </c>
      <c r="J237">
        <f t="shared" si="66"/>
        <v>2.802065858000883</v>
      </c>
      <c r="K237">
        <f t="shared" si="66"/>
        <v>-26.427286278616908</v>
      </c>
      <c r="L237">
        <f t="shared" si="67"/>
        <v>-2.2000658465587959</v>
      </c>
      <c r="M237">
        <f t="shared" si="68"/>
        <v>-11.424391352222585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0.30509242135891235</v>
      </c>
      <c r="C238" s="9">
        <f t="shared" si="61"/>
        <v>1.0949999999999986</v>
      </c>
      <c r="D238" s="9">
        <f t="shared" si="70"/>
        <v>11.02102187818614</v>
      </c>
      <c r="E238" s="9">
        <f t="shared" si="70"/>
        <v>5.5667611633873033</v>
      </c>
      <c r="F238" s="9">
        <f t="shared" si="63"/>
        <v>43.177659798131756</v>
      </c>
      <c r="G238" s="10">
        <f t="shared" si="71"/>
        <v>8.6666666666666607</v>
      </c>
      <c r="H238" s="5">
        <f t="shared" si="71"/>
        <v>7.5</v>
      </c>
      <c r="I238">
        <f t="shared" si="65"/>
        <v>26.686730550104866</v>
      </c>
      <c r="J238">
        <f t="shared" si="66"/>
        <v>2.780065199535295</v>
      </c>
      <c r="K238">
        <f t="shared" si="66"/>
        <v>-26.541530192139135</v>
      </c>
      <c r="L238">
        <f t="shared" si="67"/>
        <v>-2.1919342852068517</v>
      </c>
      <c r="M238">
        <f t="shared" si="68"/>
        <v>-11.247408055419971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0.33278347664000485</v>
      </c>
      <c r="C239" s="9">
        <f t="shared" si="61"/>
        <v>1.0999999999999985</v>
      </c>
      <c r="D239" s="9">
        <f t="shared" si="70"/>
        <v>11.048712933467232</v>
      </c>
      <c r="E239" s="9">
        <f t="shared" si="70"/>
        <v>5.3007834910631413</v>
      </c>
      <c r="F239" s="9">
        <f t="shared" si="63"/>
        <v>43.232974486122352</v>
      </c>
      <c r="G239" s="10">
        <f t="shared" si="71"/>
        <v>8.6666666666666607</v>
      </c>
      <c r="H239" s="5">
        <f t="shared" si="71"/>
        <v>7.5</v>
      </c>
      <c r="I239">
        <f t="shared" si="65"/>
        <v>26.796330202762718</v>
      </c>
      <c r="J239">
        <f t="shared" si="66"/>
        <v>2.7581458566832264</v>
      </c>
      <c r="K239">
        <f t="shared" si="66"/>
        <v>-26.654004272693335</v>
      </c>
      <c r="L239">
        <f t="shared" si="67"/>
        <v>-2.1835831152410581</v>
      </c>
      <c r="M239">
        <f t="shared" si="68"/>
        <v>-11.072420639216904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0.36025575605107463</v>
      </c>
      <c r="C240" s="9">
        <f t="shared" si="61"/>
        <v>1.1049999999999984</v>
      </c>
      <c r="D240" s="9">
        <f t="shared" si="70"/>
        <v>11.076185212878302</v>
      </c>
      <c r="E240" s="9">
        <f t="shared" si="70"/>
        <v>5.0336898273042472</v>
      </c>
      <c r="F240" s="9">
        <f t="shared" si="63"/>
        <v>43.2875998919408</v>
      </c>
      <c r="G240" s="10">
        <f t="shared" si="71"/>
        <v>8.6666666666666607</v>
      </c>
      <c r="H240" s="5">
        <f t="shared" si="71"/>
        <v>7.5</v>
      </c>
      <c r="I240">
        <f t="shared" si="65"/>
        <v>26.904239129085052</v>
      </c>
      <c r="J240">
        <f t="shared" si="66"/>
        <v>2.7363100255308157</v>
      </c>
      <c r="K240">
        <f t="shared" si="66"/>
        <v>-26.764728479085505</v>
      </c>
      <c r="L240">
        <f t="shared" si="67"/>
        <v>-2.1750196944840496</v>
      </c>
      <c r="M240">
        <f t="shared" si="68"/>
        <v>-10.899432784892046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0.38751010532165786</v>
      </c>
      <c r="C241" s="9">
        <f t="shared" si="61"/>
        <v>1.1099999999999983</v>
      </c>
      <c r="D241" s="9">
        <f t="shared" si="70"/>
        <v>11.103439562148885</v>
      </c>
      <c r="E241" s="9">
        <f t="shared" si="70"/>
        <v>4.7654975708741478</v>
      </c>
      <c r="F241" s="9">
        <f t="shared" si="63"/>
        <v>43.3415436884804</v>
      </c>
      <c r="G241" s="10">
        <f t="shared" si="71"/>
        <v>8.6666666666666607</v>
      </c>
      <c r="H241" s="5">
        <f t="shared" si="71"/>
        <v>7.5</v>
      </c>
      <c r="I241">
        <f t="shared" si="65"/>
        <v>27.010475978162994</v>
      </c>
      <c r="J241">
        <f t="shared" si="66"/>
        <v>2.7145598285859753</v>
      </c>
      <c r="K241">
        <f t="shared" si="66"/>
        <v>-26.873722806934424</v>
      </c>
      <c r="L241">
        <f t="shared" si="67"/>
        <v>-2.166251283334284</v>
      </c>
      <c r="M241">
        <f t="shared" si="68"/>
        <v>-10.728447057880445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0.41454739104335125</v>
      </c>
      <c r="C242" s="9">
        <f t="shared" si="61"/>
        <v>1.1149999999999982</v>
      </c>
      <c r="D242" s="9">
        <f t="shared" si="70"/>
        <v>11.130476847870579</v>
      </c>
      <c r="E242" s="9">
        <f t="shared" si="70"/>
        <v>4.4962239204519099</v>
      </c>
      <c r="F242" s="9">
        <f t="shared" si="63"/>
        <v>43.394813511391362</v>
      </c>
      <c r="G242" s="10">
        <f t="shared" si="71"/>
        <v>8.6666666666666607</v>
      </c>
      <c r="H242" s="5">
        <f t="shared" si="71"/>
        <v>7.5</v>
      </c>
      <c r="I242">
        <f t="shared" si="65"/>
        <v>27.115059462638278</v>
      </c>
      <c r="J242">
        <f t="shared" si="66"/>
        <v>2.6928973157526324</v>
      </c>
      <c r="K242">
        <f t="shared" si="66"/>
        <v>-26.981007277513228</v>
      </c>
      <c r="L242">
        <f t="shared" si="67"/>
        <v>-2.157285042530694</v>
      </c>
      <c r="M242">
        <f t="shared" si="68"/>
        <v>-10.559464944502242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0.44136849994875149</v>
      </c>
      <c r="C243" s="9">
        <f t="shared" si="61"/>
        <v>1.1199999999999981</v>
      </c>
      <c r="D243" s="9">
        <f t="shared" si="70"/>
        <v>11.157297956775979</v>
      </c>
      <c r="E243" s="9">
        <f t="shared" si="70"/>
        <v>4.2258858744295527</v>
      </c>
      <c r="F243" s="9">
        <f t="shared" si="63"/>
        <v>43.447416957350903</v>
      </c>
      <c r="G243" s="10">
        <f t="shared" si="71"/>
        <v>8.6666666666666607</v>
      </c>
      <c r="H243" s="5">
        <f t="shared" si="71"/>
        <v>7.5</v>
      </c>
      <c r="I243">
        <f t="shared" si="65"/>
        <v>27.218008346470814</v>
      </c>
      <c r="J243">
        <f t="shared" si="66"/>
        <v>2.6713244653273254</v>
      </c>
      <c r="K243">
        <f t="shared" si="66"/>
        <v>-27.086601926958252</v>
      </c>
      <c r="L243">
        <f t="shared" si="67"/>
        <v>-2.1481280311169879</v>
      </c>
      <c r="M243">
        <f t="shared" si="68"/>
        <v>-10.392486888347051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0.46797433820046841</v>
      </c>
      <c r="C244" s="9">
        <f t="shared" si="61"/>
        <v>1.124999999999998</v>
      </c>
      <c r="D244" s="9">
        <f t="shared" si="70"/>
        <v>11.183903795027696</v>
      </c>
      <c r="E244" s="9">
        <f t="shared" si="70"/>
        <v>3.9545002308155528</v>
      </c>
      <c r="F244" s="9">
        <f t="shared" si="63"/>
        <v>43.499361582411225</v>
      </c>
      <c r="G244" s="10">
        <f t="shared" si="71"/>
        <v>8.6666666666666607</v>
      </c>
      <c r="H244" s="5">
        <f t="shared" si="71"/>
        <v>7.5</v>
      </c>
      <c r="I244">
        <f t="shared" si="65"/>
        <v>27.319341433141528</v>
      </c>
      <c r="J244">
        <f t="shared" si="66"/>
        <v>2.6498431850161555</v>
      </c>
      <c r="K244">
        <f t="shared" si="66"/>
        <v>-27.190526795841723</v>
      </c>
      <c r="L244">
        <f t="shared" si="67"/>
        <v>-2.1387872045989025</v>
      </c>
      <c r="M244">
        <f t="shared" si="68"/>
        <v>-10.227512326279292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0.49436583069040019</v>
      </c>
      <c r="C245" s="9">
        <f t="shared" si="61"/>
        <v>1.1299999999999979</v>
      </c>
      <c r="D245" s="9">
        <f t="shared" ref="D245:E260" si="72">D244+$C$7*(J244+J245)/2</f>
        <v>11.210295287517628</v>
      </c>
      <c r="E245" s="9">
        <f t="shared" si="72"/>
        <v>3.6820835872408217</v>
      </c>
      <c r="F245" s="9">
        <f t="shared" si="63"/>
        <v>43.55065490042395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27.41907755428246</v>
      </c>
      <c r="J245">
        <f t="shared" si="66"/>
        <v>2.6284553129701664</v>
      </c>
      <c r="K245">
        <f t="shared" si="66"/>
        <v>-27.292801919104516</v>
      </c>
      <c r="L245">
        <f t="shared" si="67"/>
        <v>-2.1292694132877501</v>
      </c>
      <c r="M245">
        <f t="shared" si="68"/>
        <v>-10.06453972403218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0.52054392034943753</v>
      </c>
      <c r="C246" s="9">
        <f t="shared" si="61"/>
        <v>1.1349999999999978</v>
      </c>
      <c r="D246" s="9">
        <f t="shared" si="72"/>
        <v>11.236473377176665</v>
      </c>
      <c r="E246" s="9">
        <f t="shared" si="72"/>
        <v>3.4086523410635747</v>
      </c>
      <c r="F246" s="9">
        <f t="shared" si="63"/>
        <v>43.601304381539542</v>
      </c>
      <c r="G246" s="10">
        <f t="shared" si="73"/>
        <v>8.6666666666666607</v>
      </c>
      <c r="H246" s="5">
        <f t="shared" si="73"/>
        <v>7.5</v>
      </c>
      <c r="I246">
        <f t="shared" si="65"/>
        <v>27.517235558726146</v>
      </c>
      <c r="J246">
        <f t="shared" si="66"/>
        <v>2.6071626188372887</v>
      </c>
      <c r="K246">
        <f t="shared" si="66"/>
        <v>-27.393447316344837</v>
      </c>
      <c r="L246">
        <f t="shared" si="67"/>
        <v>-2.1195814008236358</v>
      </c>
      <c r="M246">
        <f t="shared" si="68"/>
        <v>-9.9035666113605387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0.54650956746776913</v>
      </c>
      <c r="C247" s="9">
        <f t="shared" si="61"/>
        <v>1.1399999999999977</v>
      </c>
      <c r="D247" s="9">
        <f t="shared" si="72"/>
        <v>11.262439024294997</v>
      </c>
      <c r="E247" s="9">
        <f t="shared" si="72"/>
        <v>3.1342226895695582</v>
      </c>
      <c r="F247" s="9">
        <f t="shared" si="63"/>
        <v>43.651317450779878</v>
      </c>
      <c r="G247" s="10">
        <f t="shared" si="73"/>
        <v>8.6666666666666607</v>
      </c>
      <c r="H247" s="5">
        <f t="shared" si="73"/>
        <v>7.5</v>
      </c>
      <c r="I247">
        <f t="shared" si="65"/>
        <v>27.613834301966193</v>
      </c>
      <c r="J247">
        <f t="shared" si="66"/>
        <v>2.5859668048290523</v>
      </c>
      <c r="K247">
        <f t="shared" si="66"/>
        <v>-27.492482982458441</v>
      </c>
      <c r="L247">
        <f t="shared" si="67"/>
        <v>-2.1097298028717679</v>
      </c>
      <c r="M247">
        <f t="shared" si="68"/>
        <v>-9.7445896167248982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0.57226374902591637</v>
      </c>
      <c r="C248" s="9">
        <f t="shared" si="61"/>
        <v>1.1449999999999976</v>
      </c>
      <c r="D248" s="9">
        <f t="shared" si="72"/>
        <v>11.288193205853144</v>
      </c>
      <c r="E248" s="9">
        <f t="shared" si="72"/>
        <v>2.8588106302641374</v>
      </c>
      <c r="F248" s="9">
        <f t="shared" si="63"/>
        <v>43.70070148668264</v>
      </c>
      <c r="G248" s="10">
        <f t="shared" si="73"/>
        <v>8.6666666666666607</v>
      </c>
      <c r="H248" s="5">
        <f t="shared" si="73"/>
        <v>7.5</v>
      </c>
      <c r="I248">
        <f t="shared" si="65"/>
        <v>27.708892636020984</v>
      </c>
      <c r="J248">
        <f t="shared" si="66"/>
        <v>2.5648695068003344</v>
      </c>
      <c r="K248">
        <f t="shared" si="66"/>
        <v>-27.589928878625688</v>
      </c>
      <c r="L248">
        <f t="shared" si="67"/>
        <v>-2.0997211459853538</v>
      </c>
      <c r="M248">
        <f t="shared" si="68"/>
        <v>-9.5876045014815396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0.59780745803661972</v>
      </c>
      <c r="C249" s="9">
        <f t="shared" si="61"/>
        <v>1.1499999999999975</v>
      </c>
      <c r="D249" s="9">
        <f t="shared" si="72"/>
        <v>11.313736914863847</v>
      </c>
      <c r="E249" s="9">
        <f t="shared" si="72"/>
        <v>2.5824319612528064</v>
      </c>
      <c r="F249" s="9">
        <f t="shared" si="63"/>
        <v>43.749463820015734</v>
      </c>
      <c r="G249" s="10">
        <f t="shared" si="73"/>
        <v>8.6666666666666607</v>
      </c>
      <c r="H249" s="5">
        <f t="shared" si="73"/>
        <v>7.5</v>
      </c>
      <c r="I249">
        <f t="shared" si="65"/>
        <v>27.80242939969235</v>
      </c>
      <c r="J249">
        <f t="shared" si="66"/>
        <v>2.5438722953404809</v>
      </c>
      <c r="K249">
        <f t="shared" si="66"/>
        <v>-27.685804923640504</v>
      </c>
      <c r="L249">
        <f t="shared" si="67"/>
        <v>-2.0895618466286261</v>
      </c>
      <c r="M249">
        <f t="shared" si="68"/>
        <v>-9.432606193555344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0.62314170289769244</v>
      </c>
      <c r="C250" s="9">
        <f t="shared" si="61"/>
        <v>1.1549999999999974</v>
      </c>
      <c r="D250" s="9">
        <f t="shared" si="72"/>
        <v>11.33907115972492</v>
      </c>
      <c r="E250" s="9">
        <f t="shared" si="72"/>
        <v>2.3051022817067235</v>
      </c>
      <c r="F250" s="9">
        <f t="shared" si="63"/>
        <v>43.797611732560298</v>
      </c>
      <c r="G250" s="10">
        <f t="shared" si="73"/>
        <v>8.6666666666666607</v>
      </c>
      <c r="H250" s="5">
        <f t="shared" si="73"/>
        <v>7.5</v>
      </c>
      <c r="I250">
        <f t="shared" si="65"/>
        <v>27.894463409211049</v>
      </c>
      <c r="J250">
        <f t="shared" si="66"/>
        <v>2.5229766768741948</v>
      </c>
      <c r="K250">
        <f t="shared" si="66"/>
        <v>-27.780130985576058</v>
      </c>
      <c r="L250">
        <f t="shared" si="67"/>
        <v>-2.0792582103536423</v>
      </c>
      <c r="M250">
        <f t="shared" si="68"/>
        <v>-9.2795888205743928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0.64826750675591605</v>
      </c>
      <c r="C251" s="9">
        <f t="shared" si="61"/>
        <v>1.1599999999999973</v>
      </c>
      <c r="D251" s="9">
        <f t="shared" si="72"/>
        <v>11.364196963583144</v>
      </c>
      <c r="E251" s="9">
        <f t="shared" si="72"/>
        <v>2.0268369924099341</v>
      </c>
      <c r="F251" s="9">
        <f t="shared" si="63"/>
        <v>43.845152455960388</v>
      </c>
      <c r="G251" s="10">
        <f t="shared" si="73"/>
        <v>8.6666666666666607</v>
      </c>
      <c r="H251" s="5">
        <f t="shared" si="73"/>
        <v>7.5</v>
      </c>
      <c r="I251">
        <f t="shared" si="65"/>
        <v>27.985013449260858</v>
      </c>
      <c r="J251">
        <f t="shared" si="66"/>
        <v>2.5021840947706582</v>
      </c>
      <c r="K251">
        <f t="shared" si="66"/>
        <v>-27.8729268737818</v>
      </c>
      <c r="L251">
        <f t="shared" si="67"/>
        <v>-2.06881643112456</v>
      </c>
      <c r="M251">
        <f t="shared" si="68"/>
        <v>-9.1285457424473009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0.67318590688206648</v>
      </c>
      <c r="C252" s="9">
        <f t="shared" si="61"/>
        <v>1.1649999999999971</v>
      </c>
      <c r="D252" s="9">
        <f t="shared" si="72"/>
        <v>11.389115363709294</v>
      </c>
      <c r="E252" s="9">
        <f t="shared" si="72"/>
        <v>1.7476512963849937</v>
      </c>
      <c r="F252" s="9">
        <f t="shared" si="63"/>
        <v>43.892093170638049</v>
      </c>
      <c r="G252" s="10">
        <f t="shared" si="73"/>
        <v>8.6666666666666607</v>
      </c>
      <c r="H252" s="5">
        <f t="shared" si="73"/>
        <v>7.5</v>
      </c>
      <c r="I252">
        <f t="shared" si="65"/>
        <v>28.074098264373081</v>
      </c>
      <c r="J252">
        <f t="shared" si="66"/>
        <v>2.4814959304594124</v>
      </c>
      <c r="K252">
        <f t="shared" si="66"/>
        <v>-27.964212331206273</v>
      </c>
      <c r="L252">
        <f t="shared" si="67"/>
        <v>-2.0582425907832147</v>
      </c>
      <c r="M252">
        <f t="shared" si="68"/>
        <v>-8.9794695833661642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0.69789795405712063</v>
      </c>
      <c r="C253" s="9">
        <f t="shared" si="61"/>
        <v>1.169999999999997</v>
      </c>
      <c r="D253" s="9">
        <f t="shared" si="72"/>
        <v>11.413827410884348</v>
      </c>
      <c r="E253" s="9">
        <f t="shared" si="72"/>
        <v>1.4675601995937626</v>
      </c>
      <c r="F253" s="9">
        <f t="shared" si="63"/>
        <v>43.938441004771889</v>
      </c>
      <c r="G253" s="10">
        <f t="shared" si="73"/>
        <v>8.6666666666666607</v>
      </c>
      <c r="H253" s="5">
        <f t="shared" si="73"/>
        <v>7.5</v>
      </c>
      <c r="I253">
        <f t="shared" si="65"/>
        <v>28.161736550683276</v>
      </c>
      <c r="J253">
        <f t="shared" si="66"/>
        <v>2.4609135045515802</v>
      </c>
      <c r="K253">
        <f t="shared" si="66"/>
        <v>-28.054007027039933</v>
      </c>
      <c r="L253">
        <f t="shared" si="67"/>
        <v>-2.0475426586498906</v>
      </c>
      <c r="M253">
        <f t="shared" si="68"/>
        <v>-8.8323522632198674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0.72240471196970368</v>
      </c>
      <c r="C254" s="9">
        <f t="shared" si="61"/>
        <v>1.1749999999999969</v>
      </c>
      <c r="D254" s="9">
        <f t="shared" si="72"/>
        <v>11.438334168796931</v>
      </c>
      <c r="E254" s="9">
        <f t="shared" si="72"/>
        <v>1.1865785117102021</v>
      </c>
      <c r="F254" s="9">
        <f t="shared" si="63"/>
        <v>43.984203033337771</v>
      </c>
      <c r="G254" s="10">
        <f t="shared" si="73"/>
        <v>8.6666666666666607</v>
      </c>
      <c r="H254" s="5">
        <f t="shared" si="73"/>
        <v>7.5</v>
      </c>
      <c r="I254">
        <f t="shared" si="65"/>
        <v>28.247946948041925</v>
      </c>
      <c r="J254">
        <f t="shared" si="66"/>
        <v>2.4404380779650814</v>
      </c>
      <c r="K254">
        <f t="shared" si="66"/>
        <v>-28.142330549672131</v>
      </c>
      <c r="L254">
        <f t="shared" si="67"/>
        <v>-2.0367224912533071</v>
      </c>
      <c r="M254">
        <f t="shared" si="68"/>
        <v>-8.687185028404393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0.74670725662479143</v>
      </c>
      <c r="C255" s="9">
        <f t="shared" si="61"/>
        <v>1.1799999999999968</v>
      </c>
      <c r="D255" s="9">
        <f t="shared" si="72"/>
        <v>11.462636713452019</v>
      </c>
      <c r="E255" s="9">
        <f t="shared" si="72"/>
        <v>0.90472084696206068</v>
      </c>
      <c r="F255" s="9">
        <f t="shared" si="63"/>
        <v>44.029386277209582</v>
      </c>
      <c r="G255" s="10">
        <f t="shared" si="73"/>
        <v>8.6666666666666607</v>
      </c>
      <c r="H255" s="5">
        <f t="shared" si="73"/>
        <v>7.5</v>
      </c>
      <c r="I255">
        <f t="shared" si="65"/>
        <v>28.332748032470942</v>
      </c>
      <c r="J255">
        <f t="shared" si="66"/>
        <v>2.4200708530525481</v>
      </c>
      <c r="K255">
        <f t="shared" si="66"/>
        <v>-28.229202399956176</v>
      </c>
      <c r="L255">
        <f t="shared" si="67"/>
        <v>-2.02578783218395</v>
      </c>
      <c r="M255">
        <f t="shared" si="68"/>
        <v>-8.5439584820182688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0.77080667576370843</v>
      </c>
      <c r="C256" s="9">
        <f t="shared" si="61"/>
        <v>1.1849999999999967</v>
      </c>
      <c r="D256" s="9">
        <f t="shared" si="72"/>
        <v>11.486736132590936</v>
      </c>
      <c r="E256" s="9">
        <f t="shared" si="72"/>
        <v>0.62200162503839795</v>
      </c>
      <c r="F256" s="9">
        <f t="shared" si="63"/>
        <v>44.073997702319048</v>
      </c>
      <c r="G256" s="10">
        <f t="shared" si="73"/>
        <v>8.6666666666666607</v>
      </c>
      <c r="H256" s="5">
        <f t="shared" si="73"/>
        <v>7.5</v>
      </c>
      <c r="I256">
        <f t="shared" si="65"/>
        <v>28.416158308957701</v>
      </c>
      <c r="J256">
        <f t="shared" si="66"/>
        <v>2.3998129747307084</v>
      </c>
      <c r="K256">
        <f t="shared" si="66"/>
        <v>-28.314641984776358</v>
      </c>
      <c r="L256">
        <f t="shared" si="67"/>
        <v>-2.0147443120649702</v>
      </c>
      <c r="M256">
        <f t="shared" si="68"/>
        <v>-8.4026626134332076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0.7947040682954114</v>
      </c>
      <c r="C257" s="9">
        <f t="shared" si="61"/>
        <v>1.1899999999999966</v>
      </c>
      <c r="D257" s="9">
        <f t="shared" si="72"/>
        <v>11.510633525122639</v>
      </c>
      <c r="E257" s="9">
        <f t="shared" si="72"/>
        <v>0.3384350720599627</v>
      </c>
      <c r="F257" s="9">
        <f t="shared" si="63"/>
        <v>44.118044218872427</v>
      </c>
      <c r="G257" s="10">
        <f t="shared" si="73"/>
        <v>8.6666666666666607</v>
      </c>
      <c r="H257" s="5">
        <f t="shared" si="73"/>
        <v>7.5</v>
      </c>
      <c r="I257">
        <f t="shared" si="65"/>
        <v>28.498196204578583</v>
      </c>
      <c r="J257">
        <f t="shared" si="66"/>
        <v>2.3796655316100588</v>
      </c>
      <c r="K257">
        <f t="shared" si="66"/>
        <v>-28.39866861091069</v>
      </c>
      <c r="L257">
        <f t="shared" si="67"/>
        <v>-2.0035974486350328</v>
      </c>
      <c r="M257">
        <f t="shared" si="68"/>
        <v>-8.263286827231223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0.81840054373908089</v>
      </c>
      <c r="C258" s="9">
        <f t="shared" si="61"/>
        <v>1.1949999999999965</v>
      </c>
      <c r="D258" s="9">
        <f t="shared" si="72"/>
        <v>11.534330000566309</v>
      </c>
      <c r="E258" s="9">
        <f t="shared" si="72"/>
        <v>5.4035221609494255E-2</v>
      </c>
      <c r="F258" s="9">
        <f t="shared" si="63"/>
        <v>44.161532680622841</v>
      </c>
      <c r="G258" s="10">
        <f t="shared" si="73"/>
        <v>8.6666666666666607</v>
      </c>
      <c r="H258" s="5">
        <f t="shared" si="73"/>
        <v>7.5</v>
      </c>
      <c r="I258">
        <f t="shared" si="65"/>
        <v>28.57888006194371</v>
      </c>
      <c r="J258">
        <f t="shared" si="66"/>
        <v>2.3596295571237085</v>
      </c>
      <c r="K258">
        <f t="shared" si="66"/>
        <v>-28.481301479183003</v>
      </c>
      <c r="L258">
        <f t="shared" si="67"/>
        <v>-1.9923526469375779</v>
      </c>
      <c r="M258">
        <f t="shared" si="68"/>
        <v>-8.1258199715013788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0.84189722167797143</v>
      </c>
      <c r="C259" s="9">
        <f t="shared" si="61"/>
        <v>1.1999999999999964</v>
      </c>
      <c r="D259" s="9">
        <f t="shared" si="72"/>
        <v>11.557826678505199</v>
      </c>
      <c r="E259" s="9">
        <f t="shared" si="72"/>
        <v>-0.2311840841809108</v>
      </c>
      <c r="F259" s="9">
        <f t="shared" si="63"/>
        <v>44.204469884196577</v>
      </c>
      <c r="G259" s="10">
        <f t="shared" si="73"/>
        <v>8.6666666666666607</v>
      </c>
      <c r="H259" s="5">
        <f t="shared" si="73"/>
        <v>7.5</v>
      </c>
      <c r="I259">
        <f t="shared" si="65"/>
        <v>28.658228132954957</v>
      </c>
      <c r="J259">
        <f t="shared" si="66"/>
        <v>2.3397060306543329</v>
      </c>
      <c r="K259">
        <f t="shared" si="66"/>
        <v>-28.562559678898015</v>
      </c>
      <c r="L259">
        <f t="shared" si="67"/>
        <v>-1.9810151996111207</v>
      </c>
      <c r="M259">
        <f t="shared" si="68"/>
        <v>-7.9902503654903683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0.86519523122453457</v>
      </c>
      <c r="C260" s="9">
        <f t="shared" si="61"/>
        <v>1.2049999999999963</v>
      </c>
      <c r="D260" s="9">
        <f t="shared" si="72"/>
        <v>11.581124688051762</v>
      </c>
      <c r="E260" s="9">
        <f t="shared" si="72"/>
        <v>-0.51720919348816552</v>
      </c>
      <c r="F260" s="9">
        <f t="shared" si="63"/>
        <v>44.246862568471585</v>
      </c>
      <c r="G260" s="10">
        <f t="shared" si="73"/>
        <v>8.6666666666666607</v>
      </c>
      <c r="H260" s="5">
        <f t="shared" si="73"/>
        <v>7.5</v>
      </c>
      <c r="I260">
        <f t="shared" si="65"/>
        <v>28.736258572869041</v>
      </c>
      <c r="J260">
        <f t="shared" si="66"/>
        <v>2.3198958786582216</v>
      </c>
      <c r="K260">
        <f t="shared" si="66"/>
        <v>-28.642462182552919</v>
      </c>
      <c r="L260">
        <f t="shared" si="67"/>
        <v>-1.9695902872753228</v>
      </c>
      <c r="M260">
        <f t="shared" si="68"/>
        <v>-7.8565658266027079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0.88829571049675238</v>
      </c>
      <c r="C261" s="9">
        <f t="shared" si="61"/>
        <v>1.2099999999999962</v>
      </c>
      <c r="D261" s="9">
        <f t="shared" ref="D261:E276" si="74">D260+$C$7*(J260+J261)/2</f>
        <v>11.60422516732398</v>
      </c>
      <c r="E261" s="9">
        <f t="shared" si="74"/>
        <v>-0.80402664360502485</v>
      </c>
      <c r="F261" s="9">
        <f t="shared" si="63"/>
        <v>44.288717414006982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28.812989434657773</v>
      </c>
      <c r="J261">
        <f t="shared" si="66"/>
        <v>2.3001999757854685</v>
      </c>
      <c r="K261">
        <f t="shared" si="66"/>
        <v>-28.721027840818945</v>
      </c>
      <c r="L261">
        <f t="shared" si="67"/>
        <v>-1.9580829790077139</v>
      </c>
      <c r="M261">
        <f t="shared" si="68"/>
        <v>-7.7247536967475448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0.91119980610565676</v>
      </c>
      <c r="C262" s="9">
        <f t="shared" si="61"/>
        <v>1.2149999999999961</v>
      </c>
      <c r="D262" s="9">
        <f t="shared" si="74"/>
        <v>11.627129262932884</v>
      </c>
      <c r="E262" s="9">
        <f t="shared" si="74"/>
        <v>-1.0916231596980517</v>
      </c>
      <c r="F262" s="9">
        <f t="shared" si="63"/>
        <v>44.330041042521678</v>
      </c>
      <c r="G262" s="10">
        <f t="shared" si="75"/>
        <v>8.6666666666666607</v>
      </c>
      <c r="H262" s="5">
        <f t="shared" si="75"/>
        <v>7.5</v>
      </c>
      <c r="I262">
        <f t="shared" si="65"/>
        <v>28.888438663657478</v>
      </c>
      <c r="J262">
        <f t="shared" si="66"/>
        <v>2.2806191459953915</v>
      </c>
      <c r="K262">
        <f t="shared" si="66"/>
        <v>-28.798275377786421</v>
      </c>
      <c r="L262">
        <f t="shared" si="67"/>
        <v>-1.9464982329060643</v>
      </c>
      <c r="M262">
        <f t="shared" si="68"/>
        <v>-7.5948008680302621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0.93390867265396516</v>
      </c>
      <c r="C263" s="9">
        <f t="shared" si="61"/>
        <v>1.219999999999996</v>
      </c>
      <c r="D263" s="9">
        <f t="shared" si="74"/>
        <v>11.649838129481193</v>
      </c>
      <c r="E263" s="9">
        <f t="shared" si="74"/>
        <v>-1.3799856535193173</v>
      </c>
      <c r="F263" s="9">
        <f t="shared" si="63"/>
        <v>44.370840016420722</v>
      </c>
      <c r="G263" s="10">
        <f t="shared" si="75"/>
        <v>8.6666666666666607</v>
      </c>
      <c r="H263" s="5">
        <f t="shared" si="75"/>
        <v>7.5</v>
      </c>
      <c r="I263">
        <f t="shared" si="65"/>
        <v>28.962624092499759</v>
      </c>
      <c r="J263">
        <f t="shared" si="66"/>
        <v>2.261154163666331</v>
      </c>
      <c r="K263">
        <f t="shared" si="66"/>
        <v>-28.874223386466724</v>
      </c>
      <c r="L263">
        <f t="shared" si="67"/>
        <v>-1.9348408967315645</v>
      </c>
      <c r="M263">
        <f t="shared" si="68"/>
        <v>-7.4666938077881326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0.95642347224579183</v>
      </c>
      <c r="C264" s="9">
        <f t="shared" si="61"/>
        <v>1.2249999999999959</v>
      </c>
      <c r="D264" s="9">
        <f t="shared" si="74"/>
        <v>11.672352929073019</v>
      </c>
      <c r="E264" s="9">
        <f t="shared" si="74"/>
        <v>-1.6691012220743739</v>
      </c>
      <c r="F264" s="9">
        <f t="shared" si="63"/>
        <v>44.411120838367999</v>
      </c>
      <c r="G264" s="10">
        <f t="shared" si="75"/>
        <v>8.6666666666666607</v>
      </c>
      <c r="H264" s="5">
        <f t="shared" si="75"/>
        <v>7.5</v>
      </c>
      <c r="I264">
        <f t="shared" si="65"/>
        <v>29.035563436315716</v>
      </c>
      <c r="J264">
        <f t="shared" si="66"/>
        <v>2.2418057546990156</v>
      </c>
      <c r="K264">
        <f t="shared" si="66"/>
        <v>-28.948890324544607</v>
      </c>
      <c r="L264">
        <f t="shared" si="67"/>
        <v>-1.9231157086280777</v>
      </c>
      <c r="M264">
        <f t="shared" si="68"/>
        <v>-7.340418582970571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0.97874537400735129</v>
      </c>
      <c r="C265" s="9">
        <f t="shared" si="61"/>
        <v>1.2299999999999958</v>
      </c>
      <c r="D265" s="9">
        <f t="shared" si="74"/>
        <v>11.694674830834579</v>
      </c>
      <c r="E265" s="9">
        <f t="shared" si="74"/>
        <v>-1.9589571462489686</v>
      </c>
      <c r="F265" s="9">
        <f t="shared" si="63"/>
        <v>44.450889950903488</v>
      </c>
      <c r="G265" s="10">
        <f t="shared" si="75"/>
        <v>8.6666666666666607</v>
      </c>
      <c r="H265" s="5">
        <f t="shared" si="75"/>
        <v>7.5</v>
      </c>
      <c r="I265">
        <f t="shared" si="65"/>
        <v>29.107274288205968</v>
      </c>
      <c r="J265">
        <f t="shared" si="66"/>
        <v>2.2225745976127347</v>
      </c>
      <c r="K265">
        <f t="shared" si="66"/>
        <v>-29.022294510374312</v>
      </c>
      <c r="L265">
        <f t="shared" si="67"/>
        <v>-1.9113272979128999</v>
      </c>
      <c r="M265">
        <f t="shared" si="68"/>
        <v>-7.2159608838652325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1.0008755536185827</v>
      </c>
      <c r="C266" s="9">
        <f t="shared" si="61"/>
        <v>1.2349999999999957</v>
      </c>
      <c r="D266" s="9">
        <f t="shared" si="74"/>
        <v>11.71680501044581</v>
      </c>
      <c r="E266" s="9">
        <f t="shared" si="74"/>
        <v>-2.2495408893969051</v>
      </c>
      <c r="F266" s="9">
        <f t="shared" si="63"/>
        <v>44.490153736103991</v>
      </c>
      <c r="G266" s="10">
        <f t="shared" si="75"/>
        <v>8.6666666666666607</v>
      </c>
      <c r="H266" s="5">
        <f t="shared" si="75"/>
        <v>7.5</v>
      </c>
      <c r="I266">
        <f t="shared" si="65"/>
        <v>29.177774114968816</v>
      </c>
      <c r="J266">
        <f t="shared" si="66"/>
        <v>2.2034613246336057</v>
      </c>
      <c r="K266">
        <f t="shared" si="66"/>
        <v>-29.094454119212966</v>
      </c>
      <c r="L266">
        <f t="shared" si="67"/>
        <v>-1.8994801859345749</v>
      </c>
      <c r="M266">
        <f t="shared" si="68"/>
        <v>-7.0933060471723834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1.0228151928556226</v>
      </c>
      <c r="C267" s="9">
        <f t="shared" si="61"/>
        <v>1.2399999999999956</v>
      </c>
      <c r="D267" s="9">
        <f t="shared" si="74"/>
        <v>11.73874464968285</v>
      </c>
      <c r="E267" s="9">
        <f t="shared" si="74"/>
        <v>-2.5408400958913933</v>
      </c>
      <c r="F267" s="9">
        <f t="shared" si="63"/>
        <v>44.528918515285483</v>
      </c>
      <c r="G267" s="10">
        <f t="shared" si="75"/>
        <v>8.6666666666666607</v>
      </c>
      <c r="H267" s="5">
        <f t="shared" si="75"/>
        <v>7.5</v>
      </c>
      <c r="I267">
        <f t="shared" si="65"/>
        <v>29.247080253078899</v>
      </c>
      <c r="J267">
        <f t="shared" si="66"/>
        <v>2.1844665227742599</v>
      </c>
      <c r="K267">
        <f t="shared" si="66"/>
        <v>-29.165387179684689</v>
      </c>
      <c r="L267">
        <f t="shared" si="67"/>
        <v>-1.8875787869934608</v>
      </c>
      <c r="M267">
        <f t="shared" si="68"/>
        <v>-6.9724390784308383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1.0445654791440155</v>
      </c>
      <c r="C268" s="9">
        <f t="shared" si="61"/>
        <v>1.2449999999999954</v>
      </c>
      <c r="D268" s="9">
        <f t="shared" si="74"/>
        <v>11.760494935971243</v>
      </c>
      <c r="E268" s="9">
        <f t="shared" si="74"/>
        <v>-2.8328425896421616</v>
      </c>
      <c r="F268" s="9">
        <f t="shared" si="63"/>
        <v>44.567190548746012</v>
      </c>
      <c r="G268" s="10">
        <f t="shared" si="75"/>
        <v>8.6666666666666607</v>
      </c>
      <c r="H268" s="5">
        <f t="shared" si="75"/>
        <v>7.5</v>
      </c>
      <c r="I268">
        <f t="shared" si="65"/>
        <v>29.315209904908983</v>
      </c>
      <c r="J268">
        <f t="shared" si="66"/>
        <v>2.1655907349043253</v>
      </c>
      <c r="K268">
        <f t="shared" si="66"/>
        <v>-29.235111570468998</v>
      </c>
      <c r="L268">
        <f t="shared" si="67"/>
        <v>-1.8756274093208871</v>
      </c>
      <c r="M268">
        <f t="shared" si="68"/>
        <v>-6.8533446737994055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1.0661276051225936</v>
      </c>
      <c r="C269" s="9">
        <f t="shared" si="61"/>
        <v>1.2499999999999953</v>
      </c>
      <c r="D269" s="9">
        <f t="shared" si="74"/>
        <v>11.782057061949821</v>
      </c>
      <c r="E269" s="9">
        <f t="shared" si="74"/>
        <v>-3.1255363725805414</v>
      </c>
      <c r="F269" s="9">
        <f t="shared" si="63"/>
        <v>44.604976035547551</v>
      </c>
      <c r="G269" s="10">
        <f t="shared" si="75"/>
        <v>8.6666666666666607</v>
      </c>
      <c r="H269" s="5">
        <f t="shared" si="75"/>
        <v>7.5</v>
      </c>
      <c r="I269">
        <f t="shared" si="65"/>
        <v>29.38218013518749</v>
      </c>
      <c r="J269">
        <f t="shared" si="66"/>
        <v>2.1468344608111165</v>
      </c>
      <c r="K269">
        <f t="shared" si="66"/>
        <v>-29.303645017206993</v>
      </c>
      <c r="L269">
        <f t="shared" si="67"/>
        <v>-1.8636302561128735</v>
      </c>
      <c r="M269">
        <f t="shared" si="68"/>
        <v>-6.7360072411987382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1.0875027682178988</v>
      </c>
      <c r="C270" s="9">
        <f t="shared" si="61"/>
        <v>1.2549999999999952</v>
      </c>
      <c r="D270" s="9">
        <f t="shared" si="74"/>
        <v>11.803432225045126</v>
      </c>
      <c r="E270" s="9">
        <f t="shared" si="74"/>
        <v>-3.4189096231146712</v>
      </c>
      <c r="F270" s="9">
        <f t="shared" si="63"/>
        <v>44.642281113335478</v>
      </c>
      <c r="G270" s="10">
        <f t="shared" si="75"/>
        <v>8.6666666666666607</v>
      </c>
      <c r="H270" s="5">
        <f t="shared" si="75"/>
        <v>7.5</v>
      </c>
      <c r="I270">
        <f t="shared" si="65"/>
        <v>29.448007867684403</v>
      </c>
      <c r="J270">
        <f t="shared" si="66"/>
        <v>2.1281981582499876</v>
      </c>
      <c r="K270">
        <f t="shared" si="66"/>
        <v>-29.371005089618979</v>
      </c>
      <c r="L270">
        <f t="shared" si="67"/>
        <v>-1.8515914266145113</v>
      </c>
      <c r="M270">
        <f t="shared" si="68"/>
        <v>-6.6204109208191504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1.1086921702290677</v>
      </c>
      <c r="C271" s="9">
        <f t="shared" si="61"/>
        <v>1.2599999999999951</v>
      </c>
      <c r="D271" s="9">
        <f t="shared" si="74"/>
        <v>11.824621627056295</v>
      </c>
      <c r="E271" s="9">
        <f t="shared" si="74"/>
        <v>-3.712950694556902</v>
      </c>
      <c r="F271" s="9">
        <f t="shared" si="63"/>
        <v>44.679111858194346</v>
      </c>
      <c r="G271" s="10">
        <f t="shared" si="75"/>
        <v>8.6666666666666607</v>
      </c>
      <c r="H271" s="5">
        <f t="shared" si="75"/>
        <v>7.5</v>
      </c>
      <c r="I271">
        <f t="shared" si="65"/>
        <v>29.512709882118511</v>
      </c>
      <c r="J271">
        <f t="shared" si="66"/>
        <v>2.1096822439838423</v>
      </c>
      <c r="K271">
        <f t="shared" si="66"/>
        <v>-29.437209198827169</v>
      </c>
      <c r="L271">
        <f t="shared" si="67"/>
        <v>-1.8395149172512646</v>
      </c>
      <c r="M271">
        <f t="shared" si="68"/>
        <v>-6.5065396050006044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1.1296970169230445</v>
      </c>
      <c r="C272" s="9">
        <f t="shared" si="61"/>
        <v>1.264999999999995</v>
      </c>
      <c r="D272" s="9">
        <f t="shared" si="74"/>
        <v>11.845626473750272</v>
      </c>
      <c r="E272" s="9">
        <f t="shared" si="74"/>
        <v>-4.0076481135254234</v>
      </c>
      <c r="F272" s="9">
        <f t="shared" si="63"/>
        <v>44.715474284538601</v>
      </c>
      <c r="G272" s="10">
        <f t="shared" si="75"/>
        <v>8.6666666666666607</v>
      </c>
      <c r="H272" s="5">
        <f t="shared" si="75"/>
        <v>7.5</v>
      </c>
      <c r="I272">
        <f t="shared" si="65"/>
        <v>29.576302811278822</v>
      </c>
      <c r="J272">
        <f t="shared" si="66"/>
        <v>2.0912870948113298</v>
      </c>
      <c r="K272">
        <f t="shared" si="66"/>
        <v>-29.502274594877175</v>
      </c>
      <c r="L272">
        <f t="shared" si="67"/>
        <v>-1.8274046228035596</v>
      </c>
      <c r="M272">
        <f t="shared" si="68"/>
        <v>-6.3943769574916196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1.1505185176400179</v>
      </c>
      <c r="C273" s="9">
        <f t="shared" si="61"/>
        <v>1.2699999999999949</v>
      </c>
      <c r="D273" s="9">
        <f t="shared" si="74"/>
        <v>11.866447974467246</v>
      </c>
      <c r="E273" s="9">
        <f t="shared" si="74"/>
        <v>-4.3029905783220697</v>
      </c>
      <c r="F273" s="9">
        <f t="shared" si="63"/>
        <v>44.751374345036979</v>
      </c>
      <c r="G273" s="10">
        <f t="shared" si="75"/>
        <v>8.6666666666666607</v>
      </c>
      <c r="H273" s="5">
        <f t="shared" si="75"/>
        <v>7.5</v>
      </c>
      <c r="I273">
        <f t="shared" si="65"/>
        <v>29.638803138353286</v>
      </c>
      <c r="J273">
        <f t="shared" si="66"/>
        <v>2.0730130485832943</v>
      </c>
      <c r="K273">
        <f t="shared" si="66"/>
        <v>-29.566218364452091</v>
      </c>
      <c r="L273">
        <f t="shared" si="67"/>
        <v>-1.8152643376211806</v>
      </c>
      <c r="M273">
        <f t="shared" si="68"/>
        <v>-6.2839064320946001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1.1711578849089701</v>
      </c>
      <c r="C274" s="9">
        <f t="shared" si="61"/>
        <v>1.2749999999999948</v>
      </c>
      <c r="D274" s="9">
        <f t="shared" si="74"/>
        <v>11.887087341736198</v>
      </c>
      <c r="E274" s="9">
        <f t="shared" si="74"/>
        <v>-4.5989669572881953</v>
      </c>
      <c r="F274" s="9">
        <f t="shared" si="63"/>
        <v>44.786817930569228</v>
      </c>
      <c r="G274" s="10">
        <f t="shared" si="75"/>
        <v>8.6666666666666607</v>
      </c>
      <c r="H274" s="5">
        <f t="shared" si="75"/>
        <v>7.5</v>
      </c>
      <c r="I274">
        <f t="shared" si="65"/>
        <v>29.700227194457934</v>
      </c>
      <c r="J274">
        <f t="shared" si="66"/>
        <v>2.0548604052070827</v>
      </c>
      <c r="K274">
        <f t="shared" si="66"/>
        <v>-29.629057428773038</v>
      </c>
      <c r="L274">
        <f t="shared" si="67"/>
        <v>-1.8030977568741164</v>
      </c>
      <c r="M274">
        <f t="shared" si="68"/>
        <v>-6.1751112907053525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1.1916163340731973</v>
      </c>
      <c r="C275" s="9">
        <f t="shared" si="61"/>
        <v>1.2799999999999947</v>
      </c>
      <c r="D275" s="9">
        <f t="shared" si="74"/>
        <v>11.907545790900425</v>
      </c>
      <c r="E275" s="9">
        <f t="shared" si="74"/>
        <v>-4.8955662871404613</v>
      </c>
      <c r="F275" s="9">
        <f t="shared" si="63"/>
        <v>44.821810870214101</v>
      </c>
      <c r="G275" s="10">
        <f t="shared" si="75"/>
        <v>8.6666666666666607</v>
      </c>
      <c r="H275" s="5">
        <f t="shared" si="75"/>
        <v>7.5</v>
      </c>
      <c r="I275">
        <f t="shared" si="65"/>
        <v>29.76059115635973</v>
      </c>
      <c r="J275">
        <f t="shared" si="66"/>
        <v>2.0368294276383416</v>
      </c>
      <c r="K275">
        <f t="shared" si="66"/>
        <v>-29.690808541680092</v>
      </c>
      <c r="L275">
        <f t="shared" si="67"/>
        <v>-1.7909084778366269</v>
      </c>
      <c r="M275">
        <f t="shared" si="68"/>
        <v>-6.0679746207552938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1.2118950829256896</v>
      </c>
      <c r="C276" s="9">
        <f t="shared" si="61"/>
        <v>1.2849999999999946</v>
      </c>
      <c r="D276" s="9">
        <f t="shared" si="74"/>
        <v>11.927824539752917</v>
      </c>
      <c r="E276" s="9">
        <f t="shared" si="74"/>
        <v>-5.1927777712883003</v>
      </c>
      <c r="F276" s="9">
        <f t="shared" si="63"/>
        <v>44.856358931267081</v>
      </c>
      <c r="G276" s="10">
        <f t="shared" si="75"/>
        <v>8.6666666666666607</v>
      </c>
      <c r="H276" s="5">
        <f t="shared" si="75"/>
        <v>7.5</v>
      </c>
      <c r="I276">
        <f t="shared" si="65"/>
        <v>29.819911044386593</v>
      </c>
      <c r="J276">
        <f t="shared" si="66"/>
        <v>2.0189203428599756</v>
      </c>
      <c r="K276">
        <f t="shared" si="66"/>
        <v>-29.751488287887643</v>
      </c>
      <c r="L276">
        <f t="shared" si="67"/>
        <v>-1.7787000012014373</v>
      </c>
      <c r="M276">
        <f t="shared" si="68"/>
        <v>-5.9624793520649781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1.2319953513542288</v>
      </c>
      <c r="C277" s="9">
        <f t="shared" ref="C277:C289" si="80">C276+_dt</f>
        <v>1.2899999999999945</v>
      </c>
      <c r="D277" s="9">
        <f t="shared" ref="D277:E289" si="81">D276+$C$7*(J276+J277)/2</f>
        <v>11.947924808181456</v>
      </c>
      <c r="E277" s="9">
        <f t="shared" si="81"/>
        <v>-5.4905907781347798</v>
      </c>
      <c r="F277" s="9">
        <f t="shared" ref="F277:F289" si="82">$O$1*D277^2+$O$2*D277+$O$3</f>
        <v>44.890467819286926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29.878202720518022</v>
      </c>
      <c r="J277">
        <f t="shared" ref="J277:K289" si="85">J276+L276*$C$7</f>
        <v>2.0011333428479614</v>
      </c>
      <c r="K277">
        <f t="shared" si="85"/>
        <v>-29.811113081408294</v>
      </c>
      <c r="L277">
        <f t="shared" ref="L277:L289" si="86">-$C$15*I277*J277</f>
        <v>-1.7664757324210822</v>
      </c>
      <c r="M277">
        <f t="shared" ref="M277:M289" si="87">-$C$6-$C$15*I277*K277</f>
        <v>-5.8586082731182714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1.251918360996088</v>
      </c>
      <c r="C278" s="9">
        <f t="shared" si="80"/>
        <v>1.2949999999999944</v>
      </c>
      <c r="D278" s="9">
        <f t="shared" si="81"/>
        <v>11.967847817823316</v>
      </c>
      <c r="E278" s="9">
        <f t="shared" si="81"/>
        <v>-5.7889948393625188</v>
      </c>
      <c r="F278" s="9">
        <f t="shared" si="82"/>
        <v>44.924143178169814</v>
      </c>
      <c r="G278" s="10">
        <f t="shared" si="83"/>
        <v>8.6666666666666607</v>
      </c>
      <c r="H278" s="5">
        <f t="shared" si="83"/>
        <v>7.5</v>
      </c>
      <c r="I278">
        <f t="shared" si="84"/>
        <v>29.935481886650063</v>
      </c>
      <c r="J278">
        <f t="shared" si="85"/>
        <v>1.9834685855237506</v>
      </c>
      <c r="K278">
        <f t="shared" si="85"/>
        <v>-29.869699164139476</v>
      </c>
      <c r="L278">
        <f t="shared" si="86"/>
        <v>-1.7542389830735503</v>
      </c>
      <c r="M278">
        <f t="shared" si="87"/>
        <v>-5.7563440467666176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1.2716653349021723</v>
      </c>
      <c r="C279" s="9">
        <f t="shared" si="80"/>
        <v>1.2999999999999943</v>
      </c>
      <c r="D279" s="9">
        <f t="shared" si="81"/>
        <v>11.9875947917294</v>
      </c>
      <c r="E279" s="9">
        <f t="shared" si="81"/>
        <v>-6.087979648206252</v>
      </c>
      <c r="F279" s="9">
        <f t="shared" si="82"/>
        <v>44.957390590249886</v>
      </c>
      <c r="G279" s="10">
        <f t="shared" si="83"/>
        <v>8.6666666666666607</v>
      </c>
      <c r="H279" s="5">
        <f t="shared" si="83"/>
        <v>7.5</v>
      </c>
      <c r="I279">
        <f t="shared" si="84"/>
        <v>29.991764083028347</v>
      </c>
      <c r="J279">
        <f t="shared" si="85"/>
        <v>1.9659261956930152</v>
      </c>
      <c r="K279">
        <f t="shared" si="85"/>
        <v>-29.927262604607144</v>
      </c>
      <c r="L279">
        <f t="shared" si="86"/>
        <v>-1.741992972249506</v>
      </c>
      <c r="M279">
        <f t="shared" si="87"/>
        <v>-5.6556692253731917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1.2912374972104903</v>
      </c>
      <c r="C280" s="9">
        <f t="shared" si="80"/>
        <v>1.3049999999999942</v>
      </c>
      <c r="D280" s="9">
        <f t="shared" si="81"/>
        <v>12.007166954037718</v>
      </c>
      <c r="E280" s="9">
        <f t="shared" si="81"/>
        <v>-6.3875350577135919</v>
      </c>
      <c r="F280" s="9">
        <f t="shared" si="82"/>
        <v>44.99021557642488</v>
      </c>
      <c r="G280" s="10">
        <f t="shared" si="83"/>
        <v>8.6666666666666607</v>
      </c>
      <c r="H280" s="5">
        <f t="shared" si="83"/>
        <v>7.5</v>
      </c>
      <c r="I280">
        <f t="shared" si="84"/>
        <v>30.04706468684309</v>
      </c>
      <c r="J280">
        <f t="shared" si="85"/>
        <v>1.9485062659705201</v>
      </c>
      <c r="K280">
        <f t="shared" si="85"/>
        <v>-29.983819296860876</v>
      </c>
      <c r="L280">
        <f t="shared" si="86"/>
        <v>-1.7297408279584683</v>
      </c>
      <c r="M280">
        <f t="shared" si="87"/>
        <v>-5.5565662654071701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1.3106360728287978</v>
      </c>
      <c r="C281" s="9">
        <f t="shared" si="80"/>
        <v>1.3099999999999941</v>
      </c>
      <c r="D281" s="9">
        <f t="shared" si="81"/>
        <v>12.026565529656025</v>
      </c>
      <c r="E281" s="9">
        <f t="shared" si="81"/>
        <v>-6.6876510789954713</v>
      </c>
      <c r="F281" s="9">
        <f t="shared" si="82"/>
        <v>45.02262359630636</v>
      </c>
      <c r="G281" s="10">
        <f t="shared" si="83"/>
        <v>8.6666666666666607</v>
      </c>
      <c r="H281" s="5">
        <f t="shared" si="83"/>
        <v>7.5</v>
      </c>
      <c r="I281">
        <f t="shared" si="84"/>
        <v>30.101398910980148</v>
      </c>
      <c r="J281">
        <f t="shared" si="85"/>
        <v>1.9312088576909354</v>
      </c>
      <c r="K281">
        <f t="shared" si="85"/>
        <v>-30.039384959514948</v>
      </c>
      <c r="L281">
        <f t="shared" si="86"/>
        <v>-1.7174855885514646</v>
      </c>
      <c r="M281">
        <f t="shared" si="87"/>
        <v>-5.4590175414982482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1.3298622871262804</v>
      </c>
      <c r="C282" s="9">
        <f t="shared" si="80"/>
        <v>1.314999999999994</v>
      </c>
      <c r="D282" s="9">
        <f t="shared" si="81"/>
        <v>12.045791743953508</v>
      </c>
      <c r="E282" s="9">
        <f t="shared" si="81"/>
        <v>-6.9883178794676954</v>
      </c>
      <c r="F282" s="9">
        <f t="shared" si="82"/>
        <v>45.054620048392763</v>
      </c>
      <c r="G282" s="10">
        <f t="shared" si="83"/>
        <v>8.6666666666666607</v>
      </c>
      <c r="H282" s="5">
        <f t="shared" si="83"/>
        <v>7.5</v>
      </c>
      <c r="I282">
        <f t="shared" si="84"/>
        <v>30.154781802922205</v>
      </c>
      <c r="J282">
        <f t="shared" si="85"/>
        <v>1.9140340018054207</v>
      </c>
      <c r="K282">
        <f t="shared" si="85"/>
        <v>-30.093975134929931</v>
      </c>
      <c r="L282">
        <f t="shared" si="86"/>
        <v>-1.7052302041577658</v>
      </c>
      <c r="M282">
        <f t="shared" si="87"/>
        <v>-5.3630053599621696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1.3489173656341276</v>
      </c>
      <c r="C283" s="9">
        <f t="shared" si="80"/>
        <v>1.3199999999999938</v>
      </c>
      <c r="D283" s="9">
        <f t="shared" si="81"/>
        <v>12.064846822461355</v>
      </c>
      <c r="E283" s="9">
        <f t="shared" si="81"/>
        <v>-7.2895257810849925</v>
      </c>
      <c r="F283" s="9">
        <f t="shared" si="82"/>
        <v>45.086210270264736</v>
      </c>
      <c r="G283" s="10">
        <f t="shared" si="83"/>
        <v>8.6666666666666607</v>
      </c>
      <c r="H283" s="5">
        <f t="shared" si="83"/>
        <v>7.5</v>
      </c>
      <c r="I283">
        <f t="shared" si="84"/>
        <v>30.207228243794447</v>
      </c>
      <c r="J283">
        <f t="shared" si="85"/>
        <v>1.8969816997638431</v>
      </c>
      <c r="K283">
        <f t="shared" si="85"/>
        <v>-30.147605188529553</v>
      </c>
      <c r="L283">
        <f t="shared" si="86"/>
        <v>-1.6929775381334431</v>
      </c>
      <c r="M283">
        <f t="shared" si="87"/>
        <v>-5.2685119718077971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1.3678025337548601</v>
      </c>
      <c r="C284" s="9">
        <f t="shared" si="80"/>
        <v>1.3249999999999937</v>
      </c>
      <c r="D284" s="9">
        <f t="shared" si="81"/>
        <v>12.083731990582088</v>
      </c>
      <c r="E284" s="9">
        <f t="shared" si="81"/>
        <v>-7.5912652585688782</v>
      </c>
      <c r="F284" s="9">
        <f t="shared" si="82"/>
        <v>45.117399538801578</v>
      </c>
      <c r="G284" s="10">
        <f t="shared" si="83"/>
        <v>8.6666666666666607</v>
      </c>
      <c r="H284" s="5">
        <f t="shared" si="83"/>
        <v>7.5</v>
      </c>
      <c r="I284">
        <f t="shared" si="84"/>
        <v>30.25875294754908</v>
      </c>
      <c r="J284">
        <f t="shared" si="85"/>
        <v>1.8800519243825087</v>
      </c>
      <c r="K284">
        <f t="shared" si="85"/>
        <v>-30.200290308247631</v>
      </c>
      <c r="L284">
        <f t="shared" si="86"/>
        <v>-1.6807303685195747</v>
      </c>
      <c r="M284">
        <f t="shared" si="87"/>
        <v>-5.1755195852367173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1.3865190164802588</v>
      </c>
      <c r="C285" s="9">
        <f t="shared" si="80"/>
        <v>1.3299999999999936</v>
      </c>
      <c r="D285" s="9">
        <f t="shared" si="81"/>
        <v>12.102448473307486</v>
      </c>
      <c r="E285" s="9">
        <f t="shared" si="81"/>
        <v>-7.8935269376306163</v>
      </c>
      <c r="F285" s="9">
        <f t="shared" si="82"/>
        <v>45.14819307041769</v>
      </c>
      <c r="G285" s="10">
        <f t="shared" si="83"/>
        <v>8.6666666666666607</v>
      </c>
      <c r="H285" s="5">
        <f t="shared" si="83"/>
        <v>7.5</v>
      </c>
      <c r="I285">
        <f t="shared" si="84"/>
        <v>30.309370460283308</v>
      </c>
      <c r="J285">
        <f t="shared" si="85"/>
        <v>1.863244620697313</v>
      </c>
      <c r="K285">
        <f t="shared" si="85"/>
        <v>-30.252045504099996</v>
      </c>
      <c r="L285">
        <f t="shared" si="86"/>
        <v>-1.6684913895080518</v>
      </c>
      <c r="M285">
        <f t="shared" si="87"/>
        <v>-5.0840103776462762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1.405068038117756</v>
      </c>
      <c r="C286" s="9">
        <f t="shared" si="80"/>
        <v>1.3349999999999935</v>
      </c>
      <c r="D286" s="9">
        <f t="shared" si="81"/>
        <v>12.120997494944984</v>
      </c>
      <c r="E286" s="9">
        <f t="shared" si="81"/>
        <v>-8.1963015931904994</v>
      </c>
      <c r="F286" s="9">
        <f t="shared" si="82"/>
        <v>45.178596021318462</v>
      </c>
      <c r="G286" s="10">
        <f t="shared" si="83"/>
        <v>8.6666666666666607</v>
      </c>
      <c r="H286" s="5">
        <f t="shared" si="83"/>
        <v>7.5</v>
      </c>
      <c r="I286">
        <f t="shared" si="84"/>
        <v>30.359095159685371</v>
      </c>
      <c r="J286">
        <f t="shared" si="85"/>
        <v>1.8465597068022326</v>
      </c>
      <c r="K286">
        <f t="shared" si="85"/>
        <v>-30.302885607876458</v>
      </c>
      <c r="L286">
        <f t="shared" si="86"/>
        <v>-1.656263212913023</v>
      </c>
      <c r="M286">
        <f t="shared" si="87"/>
        <v>-4.9939665071471246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1.4234508220251332</v>
      </c>
      <c r="C287" s="9">
        <f t="shared" si="80"/>
        <v>1.3399999999999934</v>
      </c>
      <c r="D287" s="9">
        <f t="shared" si="81"/>
        <v>12.139380278852361</v>
      </c>
      <c r="E287" s="9">
        <f t="shared" si="81"/>
        <v>-8.4995801475946209</v>
      </c>
      <c r="F287" s="9">
        <f t="shared" si="82"/>
        <v>45.208613487774073</v>
      </c>
      <c r="G287" s="10">
        <f t="shared" si="83"/>
        <v>8.6666666666666607</v>
      </c>
      <c r="H287" s="5">
        <f t="shared" si="83"/>
        <v>7.5</v>
      </c>
      <c r="I287">
        <f t="shared" si="84"/>
        <v>30.407941254603521</v>
      </c>
      <c r="J287">
        <f t="shared" si="85"/>
        <v>1.8299970746731022</v>
      </c>
      <c r="K287">
        <f t="shared" si="85"/>
        <v>-30.352825272947928</v>
      </c>
      <c r="L287">
        <f t="shared" si="86"/>
        <v>-1.6440483696461259</v>
      </c>
      <c r="M287">
        <f t="shared" si="87"/>
        <v>-4.905370123606442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1.4416685903533821</v>
      </c>
      <c r="C288" s="9">
        <f t="shared" si="80"/>
        <v>1.3449999999999933</v>
      </c>
      <c r="D288" s="9">
        <f t="shared" si="81"/>
        <v>12.15759804718061</v>
      </c>
      <c r="E288" s="9">
        <f t="shared" si="81"/>
        <v>-8.8033536688302814</v>
      </c>
      <c r="F288" s="9">
        <f t="shared" si="82"/>
        <v>45.238250506410957</v>
      </c>
      <c r="G288" s="10">
        <f t="shared" si="83"/>
        <v>8.6666666666666607</v>
      </c>
      <c r="H288" s="5">
        <f t="shared" si="83"/>
        <v>7.5</v>
      </c>
      <c r="I288">
        <f t="shared" si="84"/>
        <v>30.455922784732785</v>
      </c>
      <c r="J288">
        <f t="shared" si="85"/>
        <v>1.8135565909766409</v>
      </c>
      <c r="K288">
        <f t="shared" si="85"/>
        <v>-30.401878974183994</v>
      </c>
      <c r="L288">
        <f t="shared" si="86"/>
        <v>-1.6318493111937384</v>
      </c>
      <c r="M288">
        <f t="shared" si="87"/>
        <v>-4.8182033792280166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1.4597225637975892</v>
      </c>
      <c r="C289" s="9">
        <f t="shared" si="80"/>
        <v>1.3499999999999932</v>
      </c>
      <c r="D289" s="9">
        <f t="shared" si="81"/>
        <v>12.175652020624817</v>
      </c>
      <c r="E289" s="9">
        <f t="shared" si="81"/>
        <v>-9.1076133687410827</v>
      </c>
      <c r="F289" s="9">
        <f t="shared" si="82"/>
        <v>45.267512054519543</v>
      </c>
      <c r="G289" s="10">
        <f t="shared" si="83"/>
        <v>8.6666666666666607</v>
      </c>
      <c r="H289" s="5">
        <f t="shared" si="83"/>
        <v>7.5</v>
      </c>
      <c r="I289">
        <f t="shared" si="84"/>
        <v>30.503053620414686</v>
      </c>
      <c r="J289">
        <f t="shared" si="85"/>
        <v>1.7972380978647036</v>
      </c>
      <c r="K289">
        <f t="shared" si="85"/>
        <v>-30.450061007976274</v>
      </c>
      <c r="L289">
        <f t="shared" si="86"/>
        <v>-1.6196684110945945</v>
      </c>
      <c r="M289">
        <f t="shared" si="87"/>
        <v>-4.7324484386803043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57" priority="16" stopIfTrue="1" operator="greaterThan">
      <formula>$G$19</formula>
    </cfRule>
    <cfRule type="cellIs" dxfId="256" priority="17" stopIfTrue="1" operator="lessThan">
      <formula>$H$19</formula>
    </cfRule>
    <cfRule type="cellIs" dxfId="255" priority="18" stopIfTrue="1" operator="between">
      <formula>$H$19</formula>
      <formula>$G$19</formula>
    </cfRule>
  </conditionalFormatting>
  <conditionalFormatting sqref="E19:E20">
    <cfRule type="cellIs" dxfId="254" priority="13" stopIfTrue="1" operator="lessThan">
      <formula>$H$19</formula>
    </cfRule>
    <cfRule type="cellIs" dxfId="253" priority="14" stopIfTrue="1" operator="greaterThan">
      <formula>$G$19</formula>
    </cfRule>
    <cfRule type="cellIs" dxfId="252" priority="15" stopIfTrue="1" operator="between">
      <formula>$H$19</formula>
      <formula>$G$19</formula>
    </cfRule>
  </conditionalFormatting>
  <conditionalFormatting sqref="F19">
    <cfRule type="cellIs" dxfId="251" priority="10" stopIfTrue="1" operator="lessThan">
      <formula>$H$19</formula>
    </cfRule>
    <cfRule type="cellIs" dxfId="250" priority="11" stopIfTrue="1" operator="greaterThan">
      <formula>$G$19</formula>
    </cfRule>
    <cfRule type="cellIs" dxfId="249" priority="12" stopIfTrue="1" operator="between">
      <formula>$H$19</formula>
      <formula>$G$19</formula>
    </cfRule>
  </conditionalFormatting>
  <conditionalFormatting sqref="F20">
    <cfRule type="cellIs" dxfId="248" priority="7" stopIfTrue="1" operator="lessThan">
      <formula>$H$19</formula>
    </cfRule>
    <cfRule type="cellIs" dxfId="247" priority="8" stopIfTrue="1" operator="greaterThan">
      <formula>$G$19</formula>
    </cfRule>
    <cfRule type="cellIs" dxfId="246" priority="9" stopIfTrue="1" operator="between">
      <formula>$H$19</formula>
      <formula>$G$19</formula>
    </cfRule>
  </conditionalFormatting>
  <conditionalFormatting sqref="E21:E289">
    <cfRule type="cellIs" dxfId="245" priority="4" stopIfTrue="1" operator="lessThan">
      <formula>$H$19</formula>
    </cfRule>
    <cfRule type="cellIs" dxfId="244" priority="5" stopIfTrue="1" operator="greaterThan">
      <formula>$G$19</formula>
    </cfRule>
    <cfRule type="cellIs" dxfId="243" priority="6" stopIfTrue="1" operator="between">
      <formula>$H$19</formula>
      <formula>$G$19</formula>
    </cfRule>
  </conditionalFormatting>
  <conditionalFormatting sqref="F21:F289">
    <cfRule type="cellIs" dxfId="242" priority="1" stopIfTrue="1" operator="lessThan">
      <formula>$H$19</formula>
    </cfRule>
    <cfRule type="cellIs" dxfId="241" priority="2" stopIfTrue="1" operator="greaterThan">
      <formula>$G$19</formula>
    </cfRule>
    <cfRule type="cellIs" dxfId="24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46"/>
  <sheetViews>
    <sheetView topLeftCell="B1"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SummaryChart!I20</f>
        <v>22.689280275926283</v>
      </c>
      <c r="D1" s="1" t="s">
        <v>17</v>
      </c>
      <c r="G1" t="s">
        <v>27</v>
      </c>
      <c r="H1" s="6" t="s">
        <v>22</v>
      </c>
      <c r="O1" s="28">
        <f>-(C6/2)/(COS(C2/180*PI())*C1)^2</f>
        <v>-1.0363182873870922</v>
      </c>
      <c r="P1" s="5" t="s">
        <v>10</v>
      </c>
    </row>
    <row r="2" spans="2:22" ht="22.5" x14ac:dyDescent="0.3">
      <c r="C2" s="24">
        <f>SummaryChart!J20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SummaryChart!N20/12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SummaryChart!M20</f>
        <v>11.715929456827228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6.7655247328727075</v>
      </c>
      <c r="C12" s="14"/>
      <c r="D12" s="15">
        <f ca="1">CELL("contents",INDIRECT("D"&amp;C13-1))</f>
        <v>4.9379826208243545</v>
      </c>
      <c r="E12" s="15">
        <f ca="1">CELL("contents",INDIRECT("E"&amp;C13-1))</f>
        <v>-6.7773418754846739</v>
      </c>
      <c r="F12">
        <f ca="1">D13-D12</f>
        <v>1.2422103130165674E-2</v>
      </c>
      <c r="G12">
        <f ca="1">D13-D11</f>
        <v>-6.7655247328727075</v>
      </c>
      <c r="H12" s="27">
        <f ca="1">G12/F12</f>
        <v>-544.63601388426696</v>
      </c>
      <c r="I12">
        <f ca="1">D13-D12</f>
        <v>1.2422103130165674E-2</v>
      </c>
      <c r="J12">
        <f ca="1">E13-E12</f>
        <v>-0.15410968184164719</v>
      </c>
      <c r="K12">
        <f ca="1">ATAN(J12/I12)*180/PI()</f>
        <v>-85.391602825760771</v>
      </c>
      <c r="N12" s="26">
        <f ca="1">E13-E12</f>
        <v>-0.15410968184164719</v>
      </c>
      <c r="O12" s="26">
        <f ca="1">N12+E13-H12*N12</f>
        <v>-91.019244058375293</v>
      </c>
      <c r="P12">
        <f ca="1">IF(AND(G12&gt;0,G12&lt;F12),1,0)</f>
        <v>0</v>
      </c>
      <c r="Q12" s="26">
        <f ca="1">IF(P12=1,O12,O13)</f>
        <v>9.4729440441264234</v>
      </c>
    </row>
    <row r="13" spans="2:22" x14ac:dyDescent="0.2">
      <c r="B13" t="str">
        <f ca="1">CELL("address",INDEX(B20:B290,MATCH(MIN(B20:B290),B20:B290,0)))</f>
        <v>$B$289</v>
      </c>
      <c r="C13">
        <f ca="1">CELL("row",INDEX(A20:A289,MATCH(MIN(A20:A289),A20:A289,0)))</f>
        <v>289</v>
      </c>
      <c r="D13" s="15">
        <f ca="1">CELL("contents",INDIRECT("D"&amp;C13))</f>
        <v>4.9504047239545201</v>
      </c>
      <c r="E13" s="15">
        <f ca="1">CELL("contents",INDIRECT("E"&amp;C13))</f>
        <v>-6.9314515573263211</v>
      </c>
      <c r="F13">
        <f ca="1">D14-D13</f>
        <v>-4.9504047239545201</v>
      </c>
      <c r="G13">
        <f ca="1">D14-D11</f>
        <v>-11.715929456827228</v>
      </c>
      <c r="H13" s="27">
        <f ca="1">G13/F13</f>
        <v>2.3666609318092724</v>
      </c>
      <c r="N13" s="26">
        <f ca="1">E14-E13</f>
        <v>6.9314515573263211</v>
      </c>
      <c r="O13" s="26">
        <f ca="1">E13+H13*N13</f>
        <v>9.4729440441264234</v>
      </c>
      <c r="P13">
        <f ca="1">IF(G13&lt;F13,1,0)</f>
        <v>1</v>
      </c>
    </row>
    <row r="14" spans="2:22" x14ac:dyDescent="0.2">
      <c r="D14" s="15">
        <f ca="1">CELL("contents",INDIRECT("D"&amp;C13+1))</f>
        <v>0</v>
      </c>
      <c r="E14" s="15">
        <f ca="1">CELL("contents",INDIRECT("E"&amp;C13+1))</f>
        <v>0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2.7085915800645033</v>
      </c>
      <c r="P15" s="10">
        <f>Q19</f>
        <v>1.4940694992816521</v>
      </c>
      <c r="Q15" s="10">
        <f>Q19</f>
        <v>1.4940694992816521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22.689280275926283</v>
      </c>
      <c r="J19">
        <f>C1*COS(C2/180*PI())</f>
        <v>3.9399521724888271</v>
      </c>
      <c r="K19">
        <f>C1*SIN(C2/180*PI())</f>
        <v>22.344579125999175</v>
      </c>
      <c r="L19">
        <f>-C15*I19*J19</f>
        <v>-2.641124339629997</v>
      </c>
      <c r="M19">
        <f>-C6-C15*I19*K19</f>
        <v>-47.152560450693429</v>
      </c>
      <c r="N19" s="16">
        <f>MAX(E19:E289)</f>
        <v>8.0936976523534216</v>
      </c>
      <c r="O19" s="19">
        <f>INDEX(C19:C289,MATCH(N19,E19:E289,0),1)</f>
        <v>0.49500000000000033</v>
      </c>
      <c r="P19" s="19">
        <f>COUNTIF(E19:E289,"&gt;"&amp;H19)*_dt</f>
        <v>0.315</v>
      </c>
      <c r="Q19" s="21">
        <f>INDEX(D19:D289,MATCH(T17,T19:T289,0),1)</f>
        <v>1.4940694992816521</v>
      </c>
      <c r="R19" s="21">
        <f>INDEX(D19:D289,MATCH(T17,U19:U289,0),1)</f>
        <v>2.7085915800645033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1.2145220807828512</v>
      </c>
    </row>
    <row r="20" spans="1:22" x14ac:dyDescent="0.2">
      <c r="A20">
        <f>B20</f>
        <v>11.691944886693385</v>
      </c>
      <c r="B20">
        <f>ABS(D20-$D$11)</f>
        <v>11.691944886693385</v>
      </c>
      <c r="C20" s="9">
        <f>C19+_dt</f>
        <v>5.0000000000000001E-3</v>
      </c>
      <c r="D20" s="9">
        <f>D19+$C$7*(J19+J20)/2</f>
        <v>2.3984570133843031E-2</v>
      </c>
      <c r="E20" s="9">
        <f>E19+$C$7*(K19+K20)/2</f>
        <v>1.8889154147815419</v>
      </c>
      <c r="F20" s="9">
        <f>$O$1*D20^2+$O$2*D20+$O$3</f>
        <v>1.888917860003398</v>
      </c>
      <c r="G20" s="10">
        <f>G19</f>
        <v>8.6666666666666607</v>
      </c>
      <c r="H20" s="5">
        <f>H19</f>
        <v>7.5</v>
      </c>
      <c r="I20">
        <f>SQRT(J20^2+K20^2)</f>
        <v>22.403247713424562</v>
      </c>
      <c r="J20">
        <f>J19+L19*$C$7</f>
        <v>3.9238413140170842</v>
      </c>
      <c r="K20">
        <f>K19+M19*$C$7</f>
        <v>22.056948507249945</v>
      </c>
      <c r="L20">
        <f>-$C$15*I20*J20</f>
        <v>-2.5971653145561349</v>
      </c>
      <c r="M20">
        <f>-$C$6-$C$15*I20*K20</f>
        <v>-46.773352273329692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11.668057774938557</v>
      </c>
      <c r="B21">
        <f t="shared" ref="B21:B84" si="3">ABS(D21-$D$11)</f>
        <v>11.668057774938557</v>
      </c>
      <c r="C21" s="9">
        <f t="shared" ref="C21:C84" si="4">C20+_dt</f>
        <v>0.01</v>
      </c>
      <c r="D21" s="9">
        <f t="shared" ref="D21:E36" si="5">D20+$C$7*(J20+J21)/2</f>
        <v>4.7871681888669929E-2</v>
      </c>
      <c r="E21" s="9">
        <f t="shared" si="5"/>
        <v>2.0225925824567215</v>
      </c>
      <c r="F21" s="9">
        <f t="shared" ref="F21:F84" si="6">$O$1*D21^2+$O$2*D21+$O$3</f>
        <v>2.022609626199106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22.119592492713096</v>
      </c>
      <c r="J21">
        <f t="shared" ref="J21:K84" si="9">J20+L20*$C$7</f>
        <v>3.907998605598292</v>
      </c>
      <c r="K21">
        <f t="shared" si="9"/>
        <v>21.771631058382635</v>
      </c>
      <c r="L21">
        <f t="shared" ref="L21:L84" si="10">-$C$15*I21*J21</f>
        <v>-2.553928294164487</v>
      </c>
      <c r="M21">
        <f t="shared" ref="M21:M84" si="11">-$C$6-$C$15*I21*K21</f>
        <v>-46.402046164208187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11.64426649928032</v>
      </c>
      <c r="B22">
        <f t="shared" si="3"/>
        <v>11.64426649928032</v>
      </c>
      <c r="C22" s="9">
        <f t="shared" si="4"/>
        <v>1.4999999999999999E-2</v>
      </c>
      <c r="D22" s="9">
        <f t="shared" si="5"/>
        <v>7.1662957546906575E-2</v>
      </c>
      <c r="E22" s="9">
        <f t="shared" si="5"/>
        <v>2.1545362218439705</v>
      </c>
      <c r="F22" s="9">
        <f t="shared" si="6"/>
        <v>2.1545894888399566</v>
      </c>
      <c r="G22" s="10">
        <f t="shared" si="7"/>
        <v>8.6666666666666607</v>
      </c>
      <c r="H22" s="5">
        <f t="shared" si="7"/>
        <v>7.5</v>
      </c>
      <c r="I22">
        <f t="shared" si="8"/>
        <v>21.83826778679418</v>
      </c>
      <c r="J22">
        <f t="shared" si="9"/>
        <v>3.8924196430038887</v>
      </c>
      <c r="K22">
        <f t="shared" si="9"/>
        <v>21.488578576780967</v>
      </c>
      <c r="L22">
        <f t="shared" si="10"/>
        <v>-2.5113949718230759</v>
      </c>
      <c r="M22">
        <f t="shared" si="11"/>
        <v>-46.038463017586018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11.620569463961449</v>
      </c>
      <c r="B23">
        <f t="shared" si="3"/>
        <v>11.620569463961449</v>
      </c>
      <c r="C23" s="9">
        <f t="shared" si="4"/>
        <v>0.02</v>
      </c>
      <c r="D23" s="9">
        <f t="shared" si="5"/>
        <v>9.5359992865779536E-2</v>
      </c>
      <c r="E23" s="9">
        <f t="shared" si="5"/>
        <v>2.2847600055578923</v>
      </c>
      <c r="F23" s="9">
        <f t="shared" si="6"/>
        <v>2.2848803597473806</v>
      </c>
      <c r="G23" s="10">
        <f t="shared" si="7"/>
        <v>8.6666666666666607</v>
      </c>
      <c r="H23" s="5">
        <f t="shared" si="7"/>
        <v>7.5</v>
      </c>
      <c r="I23">
        <f t="shared" si="8"/>
        <v>21.559227931352076</v>
      </c>
      <c r="J23">
        <f t="shared" si="9"/>
        <v>3.8771001336757678</v>
      </c>
      <c r="K23">
        <f t="shared" si="9"/>
        <v>21.207743952373693</v>
      </c>
      <c r="L23">
        <f t="shared" si="10"/>
        <v>-2.4695475881570119</v>
      </c>
      <c r="M23">
        <f t="shared" si="11"/>
        <v>-45.682429269837314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11.596965099078904</v>
      </c>
      <c r="B24">
        <f t="shared" si="3"/>
        <v>11.596965099078904</v>
      </c>
      <c r="C24" s="9">
        <f t="shared" si="4"/>
        <v>2.5000000000000001E-2</v>
      </c>
      <c r="D24" s="9">
        <f t="shared" si="5"/>
        <v>0.11896435774832406</v>
      </c>
      <c r="E24" s="9">
        <f t="shared" si="5"/>
        <v>2.4132773220708064</v>
      </c>
      <c r="F24" s="9">
        <f t="shared" si="6"/>
        <v>2.4135046411352001</v>
      </c>
      <c r="G24" s="10">
        <f t="shared" si="7"/>
        <v>8.6666666666666607</v>
      </c>
      <c r="H24" s="5">
        <f t="shared" si="7"/>
        <v>7.5</v>
      </c>
      <c r="I24">
        <f t="shared" si="8"/>
        <v>21.2824283940569</v>
      </c>
      <c r="J24">
        <f t="shared" si="9"/>
        <v>3.8620358933880099</v>
      </c>
      <c r="K24">
        <f t="shared" si="9"/>
        <v>20.929081133827687</v>
      </c>
      <c r="L24">
        <f t="shared" si="10"/>
        <v>-2.428368911672957</v>
      </c>
      <c r="M24">
        <f t="shared" si="11"/>
        <v>-45.333776702821552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11.573451859932838</v>
      </c>
      <c r="B25">
        <f t="shared" si="3"/>
        <v>11.573451859932838</v>
      </c>
      <c r="C25" s="9">
        <f t="shared" si="4"/>
        <v>3.0000000000000002E-2</v>
      </c>
      <c r="D25" s="9">
        <f t="shared" si="5"/>
        <v>0.14247759689438924</v>
      </c>
      <c r="E25" s="9">
        <f t="shared" si="5"/>
        <v>2.5401012820715994</v>
      </c>
      <c r="F25" s="9">
        <f t="shared" si="6"/>
        <v>2.5404842384999116</v>
      </c>
      <c r="G25" s="10">
        <f t="shared" si="7"/>
        <v>8.6666666666666607</v>
      </c>
      <c r="H25" s="5">
        <f t="shared" si="7"/>
        <v>7.5</v>
      </c>
      <c r="I25">
        <f t="shared" si="8"/>
        <v>21.00782574527317</v>
      </c>
      <c r="J25">
        <f t="shared" si="9"/>
        <v>3.8472228430268047</v>
      </c>
      <c r="K25">
        <f t="shared" si="9"/>
        <v>20.652545095940475</v>
      </c>
      <c r="L25">
        <f t="shared" si="10"/>
        <v>-2.3878422202193845</v>
      </c>
      <c r="M25">
        <f t="shared" si="11"/>
        <v>-44.992342255493796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11.550028226394883</v>
      </c>
      <c r="B26">
        <f t="shared" si="3"/>
        <v>11.550028226394883</v>
      </c>
      <c r="C26" s="9">
        <f t="shared" si="4"/>
        <v>3.5000000000000003E-2</v>
      </c>
      <c r="D26" s="9">
        <f t="shared" si="5"/>
        <v>0.16590123043234556</v>
      </c>
      <c r="E26" s="9">
        <f t="shared" si="5"/>
        <v>2.6652447246291726</v>
      </c>
      <c r="F26" s="9">
        <f t="shared" si="6"/>
        <v>2.6658405730937882</v>
      </c>
      <c r="G26" s="10">
        <f t="shared" si="7"/>
        <v>8.6666666666666607</v>
      </c>
      <c r="H26" s="5">
        <f t="shared" si="7"/>
        <v>7.5</v>
      </c>
      <c r="I26">
        <f t="shared" si="8"/>
        <v>20.735377630136721</v>
      </c>
      <c r="J26">
        <f t="shared" si="9"/>
        <v>3.8326570054834663</v>
      </c>
      <c r="K26">
        <f t="shared" si="9"/>
        <v>20.378091808181964</v>
      </c>
      <c r="L26">
        <f t="shared" si="10"/>
        <v>-2.3479512832451901</v>
      </c>
      <c r="M26">
        <f t="shared" si="11"/>
        <v>-44.657967843366549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11.526692702295058</v>
      </c>
      <c r="B27">
        <f t="shared" si="3"/>
        <v>11.526692702295058</v>
      </c>
      <c r="C27" s="9">
        <f t="shared" si="4"/>
        <v>0.04</v>
      </c>
      <c r="D27" s="9">
        <f t="shared" si="5"/>
        <v>0.18923675453216993</v>
      </c>
      <c r="E27" s="9">
        <f t="shared" si="5"/>
        <v>2.7887202231673567</v>
      </c>
      <c r="F27" s="9">
        <f t="shared" si="6"/>
        <v>2.7895945939962896</v>
      </c>
      <c r="G27" s="10">
        <f t="shared" si="7"/>
        <v>8.6666666666666607</v>
      </c>
      <c r="H27" s="5">
        <f t="shared" si="7"/>
        <v>7.5</v>
      </c>
      <c r="I27">
        <f t="shared" si="8"/>
        <v>20.465042741967089</v>
      </c>
      <c r="J27">
        <f t="shared" si="9"/>
        <v>3.8183345026556705</v>
      </c>
      <c r="K27">
        <f t="shared" si="9"/>
        <v>20.105678204337426</v>
      </c>
      <c r="L27">
        <f t="shared" si="10"/>
        <v>-2.3086803448213278</v>
      </c>
      <c r="M27">
        <f t="shared" si="11"/>
        <v>-44.330500185453296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11.503443814826673</v>
      </c>
      <c r="B28">
        <f t="shared" si="3"/>
        <v>11.503443814826673</v>
      </c>
      <c r="C28" s="9">
        <f t="shared" si="4"/>
        <v>4.4999999999999998E-2</v>
      </c>
      <c r="D28" s="9">
        <f t="shared" si="5"/>
        <v>0.21248564200055411</v>
      </c>
      <c r="E28" s="9">
        <f t="shared" si="5"/>
        <v>2.9105400912578645</v>
      </c>
      <c r="F28" s="9">
        <f t="shared" si="6"/>
        <v>2.9117667897986017</v>
      </c>
      <c r="G28" s="10">
        <f t="shared" si="7"/>
        <v>8.6666666666666607</v>
      </c>
      <c r="H28" s="5">
        <f t="shared" si="7"/>
        <v>7.5</v>
      </c>
      <c r="I28">
        <f t="shared" si="8"/>
        <v>20.196780796986165</v>
      </c>
      <c r="J28">
        <f t="shared" si="9"/>
        <v>3.8042515525522602</v>
      </c>
      <c r="K28">
        <f t="shared" si="9"/>
        <v>19.835262153206163</v>
      </c>
      <c r="L28">
        <f t="shared" si="10"/>
        <v>-2.2700141073922504</v>
      </c>
      <c r="M28">
        <f t="shared" si="11"/>
        <v>-44.009790638343446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11.480280113968572</v>
      </c>
      <c r="B29">
        <f t="shared" si="3"/>
        <v>11.480280113968572</v>
      </c>
      <c r="C29" s="9">
        <f t="shared" si="4"/>
        <v>4.9999999999999996E-2</v>
      </c>
      <c r="D29" s="9">
        <f t="shared" si="5"/>
        <v>0.23564934285865488</v>
      </c>
      <c r="E29" s="9">
        <f t="shared" si="5"/>
        <v>3.0307163882375958</v>
      </c>
      <c r="F29" s="9">
        <f t="shared" si="6"/>
        <v>3.0323771999154872</v>
      </c>
      <c r="G29" s="10">
        <f t="shared" si="7"/>
        <v>8.6666666666666607</v>
      </c>
      <c r="H29" s="5">
        <f t="shared" si="7"/>
        <v>7.5</v>
      </c>
      <c r="I29">
        <f t="shared" si="8"/>
        <v>19.930552510317312</v>
      </c>
      <c r="J29">
        <f t="shared" si="9"/>
        <v>3.7904044664971677</v>
      </c>
      <c r="K29">
        <f t="shared" si="9"/>
        <v>19.566802430312269</v>
      </c>
      <c r="L29">
        <f t="shared" si="10"/>
        <v>-2.2319377162258629</v>
      </c>
      <c r="M29">
        <f t="shared" si="11"/>
        <v>-43.695695037076717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11.45720017192415</v>
      </c>
      <c r="B30">
        <f t="shared" si="3"/>
        <v>11.45720017192415</v>
      </c>
      <c r="C30" s="9">
        <f t="shared" si="4"/>
        <v>5.4999999999999993E-2</v>
      </c>
      <c r="D30" s="9">
        <f t="shared" si="5"/>
        <v>0.25872928490307723</v>
      </c>
      <c r="E30" s="9">
        <f t="shared" si="5"/>
        <v>3.1492609246563359</v>
      </c>
      <c r="F30" s="9">
        <f t="shared" si="6"/>
        <v>3.1514454255380278</v>
      </c>
      <c r="G30" s="10">
        <f t="shared" si="7"/>
        <v>8.6666666666666607</v>
      </c>
      <c r="H30" s="5">
        <f t="shared" si="7"/>
        <v>7.5</v>
      </c>
      <c r="I30">
        <f t="shared" si="8"/>
        <v>19.666319573242767</v>
      </c>
      <c r="J30">
        <f t="shared" si="9"/>
        <v>3.77678964642819</v>
      </c>
      <c r="K30">
        <f t="shared" si="9"/>
        <v>19.300258690586102</v>
      </c>
      <c r="L30">
        <f t="shared" si="10"/>
        <v>-2.1944367445325623</v>
      </c>
      <c r="M30">
        <f t="shared" si="11"/>
        <v>-43.388073542502056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11.434202582576571</v>
      </c>
      <c r="B31">
        <f t="shared" si="3"/>
        <v>11.434202582576571</v>
      </c>
      <c r="C31" s="9">
        <f t="shared" si="4"/>
        <v>5.9999999999999991E-2</v>
      </c>
      <c r="D31" s="9">
        <f t="shared" si="5"/>
        <v>0.28172687425065718</v>
      </c>
      <c r="E31" s="9">
        <f t="shared" si="5"/>
        <v>3.2661852675606529</v>
      </c>
      <c r="F31" s="9">
        <f t="shared" si="6"/>
        <v>3.2689906402402653</v>
      </c>
      <c r="G31" s="10">
        <f t="shared" si="7"/>
        <v>8.6666666666666607</v>
      </c>
      <c r="H31" s="5">
        <f t="shared" si="7"/>
        <v>7.5</v>
      </c>
      <c r="I31">
        <f t="shared" si="8"/>
        <v>19.404044631700604</v>
      </c>
      <c r="J31">
        <f t="shared" si="9"/>
        <v>3.7634035822865415</v>
      </c>
      <c r="K31">
        <f t="shared" si="9"/>
        <v>19.035591441976838</v>
      </c>
      <c r="L31">
        <f t="shared" si="10"/>
        <v>-2.1574971792257251</v>
      </c>
      <c r="M31">
        <f t="shared" si="11"/>
        <v>-43.086790494822729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11.411285960959642</v>
      </c>
      <c r="B32">
        <f t="shared" si="3"/>
        <v>11.411285960959642</v>
      </c>
      <c r="C32" s="9">
        <f t="shared" si="4"/>
        <v>6.4999999999999988E-2</v>
      </c>
      <c r="D32" s="9">
        <f t="shared" si="5"/>
        <v>0.3046434958675856</v>
      </c>
      <c r="E32" s="9">
        <f t="shared" si="5"/>
        <v>3.3815007456195554</v>
      </c>
      <c r="F32" s="9">
        <f t="shared" si="6"/>
        <v>3.385031600252181</v>
      </c>
      <c r="G32" s="10">
        <f t="shared" si="7"/>
        <v>8.6666666666666607</v>
      </c>
      <c r="H32" s="5">
        <f t="shared" si="7"/>
        <v>7.5</v>
      </c>
      <c r="I32">
        <f t="shared" si="8"/>
        <v>19.143691266006371</v>
      </c>
      <c r="J32">
        <f t="shared" si="9"/>
        <v>3.7502428494932647</v>
      </c>
      <c r="K32">
        <f t="shared" si="9"/>
        <v>18.772762019958417</v>
      </c>
      <c r="L32">
        <f t="shared" si="10"/>
        <v>-2.121105407297696</v>
      </c>
      <c r="M32">
        <f t="shared" si="11"/>
        <v>-42.791714273044207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11.388448942743835</v>
      </c>
      <c r="B33">
        <f t="shared" si="3"/>
        <v>11.388448942743835</v>
      </c>
      <c r="C33" s="9">
        <f t="shared" si="4"/>
        <v>6.9999999999999993E-2</v>
      </c>
      <c r="D33" s="9">
        <f t="shared" si="5"/>
        <v>0.32748051408339174</v>
      </c>
      <c r="E33" s="9">
        <f t="shared" si="5"/>
        <v>3.4952184540972517</v>
      </c>
      <c r="F33" s="9">
        <f t="shared" si="6"/>
        <v>3.4995866544109608</v>
      </c>
      <c r="G33" s="10">
        <f t="shared" si="7"/>
        <v>8.6666666666666607</v>
      </c>
      <c r="H33" s="5">
        <f t="shared" si="7"/>
        <v>7.5</v>
      </c>
      <c r="I33">
        <f t="shared" si="8"/>
        <v>18.885223971787958</v>
      </c>
      <c r="J33">
        <f t="shared" si="9"/>
        <v>3.7373041065087489</v>
      </c>
      <c r="K33">
        <f t="shared" si="9"/>
        <v>18.511732562892849</v>
      </c>
      <c r="L33">
        <f t="shared" si="10"/>
        <v>-2.0852482027869463</v>
      </c>
      <c r="M33">
        <f t="shared" si="11"/>
        <v>-42.502717160056065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11.365690183736945</v>
      </c>
      <c r="B34">
        <f t="shared" si="3"/>
        <v>11.365690183736945</v>
      </c>
      <c r="C34" s="9">
        <f t="shared" si="4"/>
        <v>7.4999999999999997E-2</v>
      </c>
      <c r="D34" s="9">
        <f t="shared" si="5"/>
        <v>0.35023927309028224</v>
      </c>
      <c r="E34" s="9">
        <f t="shared" si="5"/>
        <v>3.6073492596781351</v>
      </c>
      <c r="F34" s="9">
        <f t="shared" si="6"/>
        <v>3.6126737538019622</v>
      </c>
      <c r="G34" s="10">
        <f t="shared" si="7"/>
        <v>8.6666666666666607</v>
      </c>
      <c r="H34" s="5">
        <f t="shared" si="7"/>
        <v>7.5</v>
      </c>
      <c r="I34">
        <f t="shared" si="8"/>
        <v>18.628608142126293</v>
      </c>
      <c r="J34">
        <f t="shared" si="9"/>
        <v>3.7245840924717486</v>
      </c>
      <c r="K34">
        <f t="shared" si="9"/>
        <v>18.252465988216507</v>
      </c>
      <c r="L34">
        <f t="shared" si="10"/>
        <v>-2.0499127143136717</v>
      </c>
      <c r="M34">
        <f t="shared" si="11"/>
        <v>-42.219675213092714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11.343008359398917</v>
      </c>
      <c r="B35">
        <f t="shared" si="3"/>
        <v>11.343008359398917</v>
      </c>
      <c r="C35" s="9">
        <f t="shared" si="4"/>
        <v>0.08</v>
      </c>
      <c r="D35" s="9">
        <f t="shared" si="5"/>
        <v>0.37292109742831009</v>
      </c>
      <c r="E35" s="9">
        <f t="shared" si="5"/>
        <v>3.7179038051489162</v>
      </c>
      <c r="F35" s="9">
        <f t="shared" si="6"/>
        <v>3.7243104611003535</v>
      </c>
      <c r="G35" s="10">
        <f t="shared" si="7"/>
        <v>8.6666666666666607</v>
      </c>
      <c r="H35" s="5">
        <f t="shared" si="7"/>
        <v>7.5</v>
      </c>
      <c r="I35">
        <f t="shared" si="8"/>
        <v>18.373810050898271</v>
      </c>
      <c r="J35">
        <f t="shared" si="9"/>
        <v>3.712079624914435</v>
      </c>
      <c r="K35">
        <f t="shared" si="9"/>
        <v>17.994925969416641</v>
      </c>
      <c r="L35">
        <f t="shared" si="10"/>
        <v>-2.0150864531625592</v>
      </c>
      <c r="M35">
        <f t="shared" si="11"/>
        <v>-41.942468139330508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11.320402164370401</v>
      </c>
      <c r="B36">
        <f t="shared" si="3"/>
        <v>11.320402164370401</v>
      </c>
      <c r="C36" s="9">
        <f t="shared" si="4"/>
        <v>8.5000000000000006E-2</v>
      </c>
      <c r="D36" s="9">
        <f t="shared" si="5"/>
        <v>0.39552729245682705</v>
      </c>
      <c r="E36" s="9">
        <f t="shared" si="5"/>
        <v>3.8268925139426253</v>
      </c>
      <c r="F36" s="9">
        <f t="shared" si="6"/>
        <v>3.8345139596239144</v>
      </c>
      <c r="G36" s="10">
        <f t="shared" si="7"/>
        <v>8.6666666666666607</v>
      </c>
      <c r="H36" s="5">
        <f t="shared" si="7"/>
        <v>7.5</v>
      </c>
      <c r="I36">
        <f t="shared" si="8"/>
        <v>18.120796837322512</v>
      </c>
      <c r="J36">
        <f t="shared" si="9"/>
        <v>3.6997875975501433</v>
      </c>
      <c r="K36">
        <f t="shared" si="9"/>
        <v>17.739076913766727</v>
      </c>
      <c r="L36">
        <f t="shared" si="10"/>
        <v>-1.9807572818929631</v>
      </c>
      <c r="M36">
        <f t="shared" si="11"/>
        <v>-41.670979176390837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11.297870312014574</v>
      </c>
      <c r="B37">
        <f t="shared" si="3"/>
        <v>11.297870312014574</v>
      </c>
      <c r="C37" s="9">
        <f t="shared" si="4"/>
        <v>9.0000000000000011E-2</v>
      </c>
      <c r="D37" s="9">
        <f t="shared" ref="D37:E52" si="13">D36+$C$7*(J36+J37)/2</f>
        <v>0.41805914481265333</v>
      </c>
      <c r="E37" s="9">
        <f t="shared" si="13"/>
        <v>3.9343255945490254</v>
      </c>
      <c r="F37" s="9">
        <f t="shared" si="6"/>
        <v>3.9433010621070825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17.86953649171268</v>
      </c>
      <c r="J37">
        <f t="shared" si="9"/>
        <v>3.6877049781305962</v>
      </c>
      <c r="K37">
        <f t="shared" si="9"/>
        <v>17.484883940790741</v>
      </c>
      <c r="L37">
        <f t="shared" si="10"/>
        <v>-1.9469134034580986</v>
      </c>
      <c r="M37">
        <f t="shared" si="11"/>
        <v>-41.405094977530283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11.275411533971848</v>
      </c>
      <c r="B38">
        <f t="shared" si="3"/>
        <v>11.275411533971848</v>
      </c>
      <c r="C38" s="9">
        <f t="shared" si="4"/>
        <v>9.5000000000000015E-2</v>
      </c>
      <c r="D38" s="9">
        <f t="shared" si="13"/>
        <v>0.44051792285537861</v>
      </c>
      <c r="E38" s="9">
        <f t="shared" si="13"/>
        <v>4.0402130447957916</v>
      </c>
      <c r="F38" s="9">
        <f t="shared" si="6"/>
        <v>4.0506882192058988</v>
      </c>
      <c r="G38" s="10">
        <f t="shared" si="14"/>
        <v>8.6666666666666607</v>
      </c>
      <c r="H38" s="5">
        <f t="shared" si="14"/>
        <v>7.5</v>
      </c>
      <c r="I38">
        <f t="shared" si="8"/>
        <v>17.619997842447827</v>
      </c>
      <c r="J38">
        <f t="shared" si="9"/>
        <v>3.6758288063695019</v>
      </c>
      <c r="K38">
        <f t="shared" si="9"/>
        <v>17.232312861427808</v>
      </c>
      <c r="L38">
        <f t="shared" si="10"/>
        <v>-1.9135433508162869</v>
      </c>
      <c r="M38">
        <f t="shared" si="11"/>
        <v>-41.144705501309588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11.253024579727038</v>
      </c>
      <c r="B39">
        <f t="shared" si="3"/>
        <v>11.253024579727038</v>
      </c>
      <c r="C39" s="9">
        <f t="shared" si="4"/>
        <v>0.10000000000000002</v>
      </c>
      <c r="D39" s="9">
        <f t="shared" si="13"/>
        <v>0.46290487710019063</v>
      </c>
      <c r="E39" s="9">
        <f t="shared" si="13"/>
        <v>4.1445646560046496</v>
      </c>
      <c r="F39" s="9">
        <f t="shared" si="6"/>
        <v>4.1566915277431171</v>
      </c>
      <c r="G39" s="10">
        <f t="shared" si="14"/>
        <v>8.6666666666666607</v>
      </c>
      <c r="H39" s="5">
        <f t="shared" si="14"/>
        <v>7.5</v>
      </c>
      <c r="I39">
        <f t="shared" si="8"/>
        <v>17.372150544173699</v>
      </c>
      <c r="J39">
        <f t="shared" si="9"/>
        <v>3.6641561919295227</v>
      </c>
      <c r="K39">
        <f t="shared" si="9"/>
        <v>16.98133015786982</v>
      </c>
      <c r="L39">
        <f t="shared" si="10"/>
        <v>-1.8806359770185939</v>
      </c>
      <c r="M39">
        <f t="shared" si="11"/>
        <v>-40.8897039055433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11.230708216188619</v>
      </c>
      <c r="B40">
        <f t="shared" si="3"/>
        <v>11.230708216188619</v>
      </c>
      <c r="C40" s="9">
        <f t="shared" si="4"/>
        <v>0.10500000000000002</v>
      </c>
      <c r="D40" s="9">
        <f t="shared" si="13"/>
        <v>0.48522124063860828</v>
      </c>
      <c r="E40" s="9">
        <f t="shared" si="13"/>
        <v>4.2473900170264933</v>
      </c>
      <c r="F40" s="9">
        <f t="shared" si="6"/>
        <v>4.2613267387023726</v>
      </c>
      <c r="G40" s="10">
        <f t="shared" si="14"/>
        <v>8.6666666666666607</v>
      </c>
      <c r="H40" s="5">
        <f t="shared" si="14"/>
        <v>7.5</v>
      </c>
      <c r="I40">
        <f t="shared" si="8"/>
        <v>17.125965067254281</v>
      </c>
      <c r="J40">
        <f t="shared" si="9"/>
        <v>3.6526843124697095</v>
      </c>
      <c r="K40">
        <f t="shared" si="9"/>
        <v>16.731902964046007</v>
      </c>
      <c r="L40">
        <f t="shared" si="10"/>
        <v>-1.8481804457585822</v>
      </c>
      <c r="M40">
        <f t="shared" si="11"/>
        <v>-40.639986445341442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11.208461227279747</v>
      </c>
      <c r="B41">
        <f t="shared" si="3"/>
        <v>11.208461227279747</v>
      </c>
      <c r="C41" s="9">
        <f t="shared" si="4"/>
        <v>0.11000000000000003</v>
      </c>
      <c r="D41" s="9">
        <f t="shared" si="13"/>
        <v>0.50746822954748017</v>
      </c>
      <c r="E41" s="9">
        <f t="shared" si="13"/>
        <v>4.3486985181593587</v>
      </c>
      <c r="F41" s="9">
        <f t="shared" si="6"/>
        <v>4.3646092649799382</v>
      </c>
      <c r="G41" s="10">
        <f t="shared" si="14"/>
        <v>8.6666666666666607</v>
      </c>
      <c r="H41" s="5">
        <f t="shared" si="14"/>
        <v>7.5</v>
      </c>
      <c r="I41">
        <f t="shared" si="8"/>
        <v>16.881412688498024</v>
      </c>
      <c r="J41">
        <f t="shared" si="9"/>
        <v>3.6414104117505821</v>
      </c>
      <c r="K41">
        <f t="shared" si="9"/>
        <v>16.483999046729423</v>
      </c>
      <c r="L41">
        <f t="shared" si="10"/>
        <v>-1.8161662223711672</v>
      </c>
      <c r="M41">
        <f t="shared" si="11"/>
        <v>-40.395452375063698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11.186282413540637</v>
      </c>
      <c r="B42">
        <f t="shared" si="3"/>
        <v>11.186282413540637</v>
      </c>
      <c r="C42" s="9">
        <f t="shared" si="4"/>
        <v>0.11500000000000003</v>
      </c>
      <c r="D42" s="9">
        <f t="shared" si="13"/>
        <v>0.52964704328659151</v>
      </c>
      <c r="E42" s="9">
        <f t="shared" si="13"/>
        <v>4.4484993549529701</v>
      </c>
      <c r="F42" s="9">
        <f t="shared" si="6"/>
        <v>4.4665541889022666</v>
      </c>
      <c r="G42" s="10">
        <f t="shared" si="14"/>
        <v>8.6666666666666607</v>
      </c>
      <c r="H42" s="5">
        <f t="shared" si="14"/>
        <v>7.5</v>
      </c>
      <c r="I42">
        <f t="shared" si="8"/>
        <v>16.638465483189123</v>
      </c>
      <c r="J42">
        <f t="shared" si="9"/>
        <v>3.6303317977941179</v>
      </c>
      <c r="K42">
        <f t="shared" si="9"/>
        <v>16.237586787241533</v>
      </c>
      <c r="L42">
        <f t="shared" si="10"/>
        <v>-1.784583065268911</v>
      </c>
      <c r="M42">
        <f t="shared" si="11"/>
        <v>-40.156003854014891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11.164170591742021</v>
      </c>
      <c r="B43">
        <f t="shared" si="3"/>
        <v>11.164170591742021</v>
      </c>
      <c r="C43" s="9">
        <f t="shared" si="4"/>
        <v>0.12000000000000004</v>
      </c>
      <c r="D43" s="9">
        <f t="shared" si="13"/>
        <v>0.55175886508520633</v>
      </c>
      <c r="E43" s="9">
        <f t="shared" si="13"/>
        <v>4.5468015319034398</v>
      </c>
      <c r="F43" s="9">
        <f t="shared" si="6"/>
        <v>4.5671762695171623</v>
      </c>
      <c r="G43" s="10">
        <f t="shared" si="14"/>
        <v>8.6666666666666607</v>
      </c>
      <c r="H43" s="5">
        <f t="shared" si="14"/>
        <v>7.5</v>
      </c>
      <c r="I43">
        <f t="shared" si="8"/>
        <v>16.397096318460338</v>
      </c>
      <c r="J43">
        <f t="shared" si="9"/>
        <v>3.6194458410959776</v>
      </c>
      <c r="K43">
        <f t="shared" si="9"/>
        <v>15.992635163732041</v>
      </c>
      <c r="L43">
        <f t="shared" si="10"/>
        <v>-1.7534210178053744</v>
      </c>
      <c r="M43">
        <f t="shared" si="11"/>
        <v>-39.921545855718598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11.142124594509372</v>
      </c>
      <c r="B44">
        <f t="shared" si="3"/>
        <v>11.142124594509372</v>
      </c>
      <c r="C44" s="9">
        <f t="shared" si="4"/>
        <v>0.12500000000000003</v>
      </c>
      <c r="D44" s="9">
        <f t="shared" si="13"/>
        <v>0.57380486231785555</v>
      </c>
      <c r="E44" s="9">
        <f t="shared" si="13"/>
        <v>4.6436138660415596</v>
      </c>
      <c r="F44" s="9">
        <f t="shared" si="6"/>
        <v>4.6664899496661612</v>
      </c>
      <c r="G44" s="10">
        <f t="shared" si="14"/>
        <v>8.6666666666666607</v>
      </c>
      <c r="H44" s="5">
        <f t="shared" si="14"/>
        <v>7.5</v>
      </c>
      <c r="I44">
        <f t="shared" si="8"/>
        <v>16.157278848050648</v>
      </c>
      <c r="J44">
        <f t="shared" si="9"/>
        <v>3.6087499728873649</v>
      </c>
      <c r="K44">
        <f t="shared" si="9"/>
        <v>15.749113734012157</v>
      </c>
      <c r="L44">
        <f t="shared" si="10"/>
        <v>-1.7226704005564788</v>
      </c>
      <c r="M44">
        <f t="shared" si="11"/>
        <v>-39.691986080613141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11.120143269957561</v>
      </c>
      <c r="B45">
        <f t="shared" si="3"/>
        <v>11.120143269957561</v>
      </c>
      <c r="C45" s="9">
        <f t="shared" si="4"/>
        <v>0.13000000000000003</v>
      </c>
      <c r="D45" s="9">
        <f t="shared" si="13"/>
        <v>0.59578618686966611</v>
      </c>
      <c r="E45" s="9">
        <f t="shared" si="13"/>
        <v>4.7389449904180037</v>
      </c>
      <c r="F45" s="9">
        <f t="shared" si="6"/>
        <v>4.7645093628453523</v>
      </c>
      <c r="G45" s="10">
        <f t="shared" si="14"/>
        <v>8.6666666666666607</v>
      </c>
      <c r="H45" s="5">
        <f t="shared" si="14"/>
        <v>7.5</v>
      </c>
      <c r="I45">
        <f t="shared" si="8"/>
        <v>15.918987508498335</v>
      </c>
      <c r="J45">
        <f t="shared" si="9"/>
        <v>3.5982416834439706</v>
      </c>
      <c r="K45">
        <f t="shared" si="9"/>
        <v>15.506992618920417</v>
      </c>
      <c r="L45">
        <f t="shared" si="10"/>
        <v>-1.6923218040121666</v>
      </c>
      <c r="M45">
        <f t="shared" si="11"/>
        <v>-39.467234872021457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11.098225481335717</v>
      </c>
      <c r="B46">
        <f t="shared" si="3"/>
        <v>11.098225481335717</v>
      </c>
      <c r="C46" s="9">
        <f t="shared" si="4"/>
        <v>0.13500000000000004</v>
      </c>
      <c r="D46" s="9">
        <f t="shared" si="13"/>
        <v>0.61770397549151068</v>
      </c>
      <c r="E46" s="9">
        <f t="shared" si="13"/>
        <v>4.8328033574886247</v>
      </c>
      <c r="F46" s="9">
        <f t="shared" si="6"/>
        <v>4.8612483398616053</v>
      </c>
      <c r="G46" s="10">
        <f t="shared" si="14"/>
        <v>8.6666666666666607</v>
      </c>
      <c r="H46" s="5">
        <f t="shared" si="14"/>
        <v>7.5</v>
      </c>
      <c r="I46">
        <f t="shared" si="8"/>
        <v>15.682197516827923</v>
      </c>
      <c r="J46">
        <f t="shared" si="9"/>
        <v>3.5879185204394966</v>
      </c>
      <c r="K46">
        <f t="shared" si="9"/>
        <v>15.266242486201087</v>
      </c>
      <c r="L46">
        <f t="shared" si="10"/>
        <v>-1.6623660816719983</v>
      </c>
      <c r="M46">
        <f t="shared" si="11"/>
        <v>-39.247205135252635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11.076370106681985</v>
      </c>
      <c r="B47">
        <f t="shared" si="3"/>
        <v>11.076370106681985</v>
      </c>
      <c r="C47" s="9">
        <f t="shared" si="4"/>
        <v>0.14000000000000004</v>
      </c>
      <c r="D47" s="9">
        <f t="shared" si="13"/>
        <v>0.63955935014524212</v>
      </c>
      <c r="E47" s="9">
        <f t="shared" si="13"/>
        <v>4.92519724240291</v>
      </c>
      <c r="F47" s="9">
        <f t="shared" si="6"/>
        <v>4.9567204152909152</v>
      </c>
      <c r="G47" s="10">
        <f t="shared" si="14"/>
        <v>8.6666666666666607</v>
      </c>
      <c r="H47" s="5">
        <f t="shared" si="14"/>
        <v>7.5</v>
      </c>
      <c r="I47">
        <f t="shared" si="8"/>
        <v>15.446884869798275</v>
      </c>
      <c r="J47">
        <f t="shared" si="9"/>
        <v>3.5777780873412972</v>
      </c>
      <c r="K47">
        <f t="shared" si="9"/>
        <v>15.026834534876045</v>
      </c>
      <c r="L47">
        <f t="shared" si="10"/>
        <v>-1.6327943435397452</v>
      </c>
      <c r="M47">
        <f t="shared" si="11"/>
        <v>-39.031812259699478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11.054576038487966</v>
      </c>
      <c r="B48">
        <f t="shared" si="3"/>
        <v>11.054576038487966</v>
      </c>
      <c r="C48" s="9">
        <f t="shared" si="4"/>
        <v>0.14500000000000005</v>
      </c>
      <c r="D48" s="9">
        <f t="shared" si="13"/>
        <v>0.66135341833926253</v>
      </c>
      <c r="E48" s="9">
        <f t="shared" si="13"/>
        <v>5.0161347461985626</v>
      </c>
      <c r="F48" s="9">
        <f t="shared" si="6"/>
        <v>5.050938833745283</v>
      </c>
      <c r="G48" s="10">
        <f t="shared" si="14"/>
        <v>8.6666666666666607</v>
      </c>
      <c r="H48" s="5">
        <f t="shared" si="14"/>
        <v>7.5</v>
      </c>
      <c r="I48">
        <f t="shared" si="8"/>
        <v>15.213026344788465</v>
      </c>
      <c r="J48">
        <f t="shared" si="9"/>
        <v>3.5678180418457046</v>
      </c>
      <c r="K48">
        <f t="shared" si="9"/>
        <v>14.788740480091878</v>
      </c>
      <c r="L48">
        <f t="shared" si="10"/>
        <v>-1.6035979500134685</v>
      </c>
      <c r="M48">
        <f t="shared" si="11"/>
        <v>-38.820974043801904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11.032842183372566</v>
      </c>
      <c r="B49">
        <f t="shared" si="3"/>
        <v>11.032842183372566</v>
      </c>
      <c r="C49" s="9">
        <f t="shared" si="4"/>
        <v>0.15000000000000005</v>
      </c>
      <c r="D49" s="9">
        <f t="shared" si="13"/>
        <v>0.68308727345466136</v>
      </c>
      <c r="E49" s="9">
        <f t="shared" si="13"/>
        <v>5.1056237989050377</v>
      </c>
      <c r="F49" s="9">
        <f t="shared" si="6"/>
        <v>5.1439165559543083</v>
      </c>
      <c r="G49" s="10">
        <f t="shared" si="14"/>
        <v>8.6666666666666607</v>
      </c>
      <c r="H49" s="5">
        <f t="shared" si="14"/>
        <v>7.5</v>
      </c>
      <c r="I49">
        <f t="shared" si="8"/>
        <v>14.980599502408607</v>
      </c>
      <c r="J49">
        <f t="shared" si="9"/>
        <v>3.5580360943506224</v>
      </c>
      <c r="K49">
        <f t="shared" si="9"/>
        <v>14.551932538424687</v>
      </c>
      <c r="L49">
        <f t="shared" si="10"/>
        <v>-1.5747685061690933</v>
      </c>
      <c r="M49">
        <f t="shared" si="11"/>
        <v>-38.614610622751663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11.011167461765085</v>
      </c>
      <c r="B50">
        <f t="shared" si="3"/>
        <v>11.011167461765085</v>
      </c>
      <c r="C50" s="9">
        <f t="shared" si="4"/>
        <v>0.15500000000000005</v>
      </c>
      <c r="D50" s="9">
        <f t="shared" si="13"/>
        <v>0.70476199506214288</v>
      </c>
      <c r="E50" s="9">
        <f t="shared" si="13"/>
        <v>5.1936721625587916</v>
      </c>
      <c r="F50" s="9">
        <f t="shared" si="6"/>
        <v>5.2356662646674703</v>
      </c>
      <c r="G50" s="10">
        <f t="shared" si="14"/>
        <v>8.6666666666666607</v>
      </c>
      <c r="H50" s="5">
        <f t="shared" si="14"/>
        <v>7.5</v>
      </c>
      <c r="I50">
        <f t="shared" si="8"/>
        <v>14.749582690934336</v>
      </c>
      <c r="J50">
        <f t="shared" si="9"/>
        <v>3.5484300064629908</v>
      </c>
      <c r="K50">
        <f t="shared" si="9"/>
        <v>14.316383413625902</v>
      </c>
      <c r="L50">
        <f t="shared" si="10"/>
        <v>-1.5462978564370713</v>
      </c>
      <c r="M50">
        <f t="shared" si="11"/>
        <v>-38.41264439881882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10.989550807597279</v>
      </c>
      <c r="B51">
        <f t="shared" si="3"/>
        <v>10.989550807597279</v>
      </c>
      <c r="C51" s="9">
        <f t="shared" si="4"/>
        <v>0.16000000000000006</v>
      </c>
      <c r="D51" s="9">
        <f t="shared" si="13"/>
        <v>0.7263786492299481</v>
      </c>
      <c r="E51" s="9">
        <f t="shared" si="13"/>
        <v>5.2802874341328696</v>
      </c>
      <c r="F51" s="9">
        <f t="shared" si="6"/>
        <v>5.3262003703827645</v>
      </c>
      <c r="G51" s="10">
        <f t="shared" si="14"/>
        <v>8.6666666666666607</v>
      </c>
      <c r="H51" s="5">
        <f t="shared" si="14"/>
        <v>7.5</v>
      </c>
      <c r="I51">
        <f t="shared" si="8"/>
        <v>14.519955052676279</v>
      </c>
      <c r="J51">
        <f t="shared" si="9"/>
        <v>3.5389975895387247</v>
      </c>
      <c r="K51">
        <f t="shared" si="9"/>
        <v>14.082066282793107</v>
      </c>
      <c r="L51">
        <f t="shared" si="10"/>
        <v>-1.518178079673395</v>
      </c>
      <c r="M51">
        <f t="shared" si="11"/>
        <v>-38.214999974185027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10.967991168004266</v>
      </c>
      <c r="B52">
        <f t="shared" si="3"/>
        <v>10.967991168004266</v>
      </c>
      <c r="C52" s="9">
        <f t="shared" si="4"/>
        <v>0.16500000000000006</v>
      </c>
      <c r="D52" s="9">
        <f t="shared" si="13"/>
        <v>0.74793828882296198</v>
      </c>
      <c r="E52" s="9">
        <f t="shared" si="13"/>
        <v>5.3654770483833882</v>
      </c>
      <c r="F52" s="9">
        <f t="shared" si="6"/>
        <v>5.4155310169072326</v>
      </c>
      <c r="G52" s="10">
        <f t="shared" si="14"/>
        <v>8.6666666666666607</v>
      </c>
      <c r="H52" s="5">
        <f t="shared" si="14"/>
        <v>7.5</v>
      </c>
      <c r="I52">
        <f t="shared" si="8"/>
        <v>14.291696532409967</v>
      </c>
      <c r="J52">
        <f t="shared" si="9"/>
        <v>3.5297367032527172</v>
      </c>
      <c r="K52">
        <f t="shared" si="9"/>
        <v>13.848954782950578</v>
      </c>
      <c r="L52">
        <f t="shared" si="10"/>
        <v>-1.490401484627996</v>
      </c>
      <c r="M52">
        <f t="shared" si="11"/>
        <v>-38.021604086173035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10.946487503034046</v>
      </c>
      <c r="B53">
        <f t="shared" si="3"/>
        <v>10.946487503034046</v>
      </c>
      <c r="C53" s="9">
        <f t="shared" si="4"/>
        <v>0.17000000000000007</v>
      </c>
      <c r="D53" s="9">
        <f t="shared" ref="D53:E68" si="15">D52+$C$7*(J52+J53)/2</f>
        <v>0.76944195379318203</v>
      </c>
      <c r="E53" s="9">
        <f t="shared" si="15"/>
        <v>5.4492482806153637</v>
      </c>
      <c r="F53" s="9">
        <f t="shared" si="6"/>
        <v>5.5036700867546493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14.064787888007265</v>
      </c>
      <c r="J53">
        <f t="shared" si="9"/>
        <v>3.5206452541964866</v>
      </c>
      <c r="K53">
        <f t="shared" si="9"/>
        <v>13.617022998024922</v>
      </c>
      <c r="L53">
        <f t="shared" si="10"/>
        <v>-1.462960605815478</v>
      </c>
      <c r="M53">
        <f t="shared" si="11"/>
        <v>-37.832385544765835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10.925038785365519</v>
      </c>
      <c r="B54">
        <f t="shared" si="3"/>
        <v>10.925038785365519</v>
      </c>
      <c r="C54" s="9">
        <f t="shared" si="4"/>
        <v>0.17500000000000007</v>
      </c>
      <c r="D54" s="9">
        <f t="shared" si="15"/>
        <v>0.79089067146170944</v>
      </c>
      <c r="E54" s="9">
        <f t="shared" si="15"/>
        <v>5.5316082493702554</v>
      </c>
      <c r="F54" s="9">
        <f t="shared" si="6"/>
        <v>5.5906292063854481</v>
      </c>
      <c r="G54" s="10">
        <f t="shared" si="16"/>
        <v>8.6666666666666607</v>
      </c>
      <c r="H54" s="5">
        <f t="shared" si="16"/>
        <v>7.5</v>
      </c>
      <c r="I54">
        <f t="shared" si="8"/>
        <v>13.839210703427684</v>
      </c>
      <c r="J54">
        <f t="shared" si="9"/>
        <v>3.5117211945010123</v>
      </c>
      <c r="K54">
        <f t="shared" si="9"/>
        <v>13.386245446201849</v>
      </c>
      <c r="L54">
        <f t="shared" si="10"/>
        <v>-1.4358481997951593</v>
      </c>
      <c r="M54">
        <f t="shared" si="11"/>
        <v>-37.647275172312241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10.90364400003482</v>
      </c>
      <c r="B55">
        <f t="shared" si="3"/>
        <v>10.90364400003482</v>
      </c>
      <c r="C55" s="9">
        <f t="shared" si="4"/>
        <v>0.18000000000000008</v>
      </c>
      <c r="D55" s="9">
        <f t="shared" si="15"/>
        <v>0.81228545679240838</v>
      </c>
      <c r="E55" s="9">
        <f t="shared" si="15"/>
        <v>5.6125639190375054</v>
      </c>
      <c r="F55" s="9">
        <f t="shared" si="6"/>
        <v>5.6764197512937979</v>
      </c>
      <c r="G55" s="10">
        <f t="shared" si="16"/>
        <v>8.6666666666666607</v>
      </c>
      <c r="H55" s="5">
        <f t="shared" si="16"/>
        <v>7.5</v>
      </c>
      <c r="I55">
        <f t="shared" si="8"/>
        <v>13.614947404247275</v>
      </c>
      <c r="J55">
        <f t="shared" si="9"/>
        <v>3.5029625204822619</v>
      </c>
      <c r="K55">
        <f t="shared" si="9"/>
        <v>13.156597067650745</v>
      </c>
      <c r="L55">
        <f t="shared" si="10"/>
        <v>-1.4090572418696208</v>
      </c>
      <c r="M55">
        <f t="shared" si="11"/>
        <v>-37.466205745319158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10.882302144169863</v>
      </c>
      <c r="B56">
        <f t="shared" si="3"/>
        <v>10.882302144169863</v>
      </c>
      <c r="C56" s="9">
        <f t="shared" si="4"/>
        <v>0.18500000000000008</v>
      </c>
      <c r="D56" s="9">
        <f t="shared" si="15"/>
        <v>0.83362731265736523</v>
      </c>
      <c r="E56" s="9">
        <f t="shared" si="15"/>
        <v>5.6921221023922834</v>
      </c>
      <c r="F56" s="9">
        <f t="shared" si="6"/>
        <v>5.76105285094651</v>
      </c>
      <c r="G56" s="10">
        <f t="shared" si="16"/>
        <v>8.6666666666666607</v>
      </c>
      <c r="H56" s="5">
        <f t="shared" si="16"/>
        <v>7.5</v>
      </c>
      <c r="I56">
        <f t="shared" si="8"/>
        <v>13.391981275924369</v>
      </c>
      <c r="J56">
        <f t="shared" si="9"/>
        <v>3.494367271306857</v>
      </c>
      <c r="K56">
        <f t="shared" si="9"/>
        <v>12.928053212604299</v>
      </c>
      <c r="L56">
        <f t="shared" si="10"/>
        <v>-1.3825809232133575</v>
      </c>
      <c r="M56">
        <f t="shared" si="11"/>
        <v>-37.289111938233425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10.861012226732967</v>
      </c>
      <c r="B57">
        <f t="shared" si="3"/>
        <v>10.861012226732967</v>
      </c>
      <c r="C57" s="9">
        <f t="shared" si="4"/>
        <v>0.19000000000000009</v>
      </c>
      <c r="D57" s="9">
        <f t="shared" si="15"/>
        <v>0.85491723009426068</v>
      </c>
      <c r="E57" s="9">
        <f t="shared" si="15"/>
        <v>5.7702894630615589</v>
      </c>
      <c r="F57" s="9">
        <f t="shared" si="6"/>
        <v>5.8445393935783292</v>
      </c>
      <c r="G57" s="10">
        <f t="shared" si="16"/>
        <v>8.6666666666666607</v>
      </c>
      <c r="H57" s="5">
        <f t="shared" si="16"/>
        <v>7.5</v>
      </c>
      <c r="I57">
        <f t="shared" si="8"/>
        <v>13.170296485025425</v>
      </c>
      <c r="J57">
        <f t="shared" si="9"/>
        <v>3.4859335276752557</v>
      </c>
      <c r="K57">
        <f t="shared" si="9"/>
        <v>12.700589629781074</v>
      </c>
      <c r="L57">
        <f t="shared" si="10"/>
        <v>-1.3564126484457504</v>
      </c>
      <c r="M57">
        <f t="shared" si="11"/>
        <v>-37.115930269118671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10.839773268271472</v>
      </c>
      <c r="B58">
        <f t="shared" si="3"/>
        <v>10.839773268271472</v>
      </c>
      <c r="C58" s="9">
        <f t="shared" si="4"/>
        <v>0.19500000000000009</v>
      </c>
      <c r="D58" s="9">
        <f t="shared" si="15"/>
        <v>0.87615618855575539</v>
      </c>
      <c r="E58" s="9">
        <f t="shared" si="15"/>
        <v>5.8470725179205667</v>
      </c>
      <c r="F58" s="9">
        <f t="shared" si="6"/>
        <v>5.9268900308479493</v>
      </c>
      <c r="G58" s="10">
        <f t="shared" si="16"/>
        <v>8.6666666666666607</v>
      </c>
      <c r="H58" s="5">
        <f t="shared" si="16"/>
        <v>7.5</v>
      </c>
      <c r="I58">
        <f t="shared" si="8"/>
        <v>12.949878103661259</v>
      </c>
      <c r="J58">
        <f t="shared" si="9"/>
        <v>3.4776594105197365</v>
      </c>
      <c r="K58">
        <f t="shared" si="9"/>
        <v>12.47418245513945</v>
      </c>
      <c r="L58">
        <f t="shared" si="10"/>
        <v>-1.3305460336654642</v>
      </c>
      <c r="M58">
        <f t="shared" si="11"/>
        <v>-36.946599047134583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10.818584300676259</v>
      </c>
      <c r="B59">
        <f t="shared" si="3"/>
        <v>10.818584300676259</v>
      </c>
      <c r="C59" s="9">
        <f t="shared" si="4"/>
        <v>0.20000000000000009</v>
      </c>
      <c r="D59" s="9">
        <f t="shared" si="15"/>
        <v>0.89734515615096944</v>
      </c>
      <c r="E59" s="9">
        <f t="shared" si="15"/>
        <v>5.9224776394216452</v>
      </c>
      <c r="F59" s="9">
        <f t="shared" si="6"/>
        <v>6.0081151823589609</v>
      </c>
      <c r="G59" s="10">
        <f t="shared" si="16"/>
        <v>8.6666666666666607</v>
      </c>
      <c r="H59" s="5">
        <f t="shared" si="16"/>
        <v>7.5</v>
      </c>
      <c r="I59">
        <f t="shared" si="8"/>
        <v>12.730712137414042</v>
      </c>
      <c r="J59">
        <f t="shared" si="9"/>
        <v>3.4695430797143771</v>
      </c>
      <c r="K59">
        <f t="shared" si="9"/>
        <v>12.248808200951929</v>
      </c>
      <c r="L59">
        <f t="shared" si="10"/>
        <v>-1.3049749049665398</v>
      </c>
      <c r="M59">
        <f t="shared" si="11"/>
        <v>-36.781058321727627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10.797444366948108</v>
      </c>
      <c r="B60">
        <f t="shared" si="3"/>
        <v>10.797444366948108</v>
      </c>
      <c r="C60" s="9">
        <f t="shared" si="4"/>
        <v>0.2050000000000001</v>
      </c>
      <c r="D60" s="9">
        <f t="shared" si="15"/>
        <v>0.91848508987912025</v>
      </c>
      <c r="E60" s="9">
        <f t="shared" si="15"/>
        <v>5.9965110578573766</v>
      </c>
      <c r="F60" s="9">
        <f t="shared" si="6"/>
        <v>6.0882250400497711</v>
      </c>
      <c r="G60" s="10">
        <f t="shared" si="16"/>
        <v>8.6666666666666607</v>
      </c>
      <c r="H60" s="5">
        <f t="shared" si="16"/>
        <v>7.5</v>
      </c>
      <c r="I60">
        <f t="shared" si="8"/>
        <v>12.512785557069314</v>
      </c>
      <c r="J60">
        <f t="shared" si="9"/>
        <v>3.4615827327940814</v>
      </c>
      <c r="K60">
        <f t="shared" si="9"/>
        <v>12.024443745189391</v>
      </c>
      <c r="L60">
        <f t="shared" si="10"/>
        <v>-1.279693297459956</v>
      </c>
      <c r="M60">
        <f t="shared" si="11"/>
        <v>-36.61924983344332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10.776352520971862</v>
      </c>
      <c r="B61">
        <f t="shared" si="3"/>
        <v>10.776352520971862</v>
      </c>
      <c r="C61" s="9">
        <f t="shared" si="4"/>
        <v>0.2100000000000001</v>
      </c>
      <c r="D61" s="9">
        <f t="shared" si="15"/>
        <v>0.93957693585536495</v>
      </c>
      <c r="E61" s="9">
        <f t="shared" si="15"/>
        <v>6.0691788635598805</v>
      </c>
      <c r="F61" s="9">
        <f t="shared" si="6"/>
        <v>6.1672295724563719</v>
      </c>
      <c r="G61" s="10">
        <f t="shared" si="16"/>
        <v>8.6666666666666607</v>
      </c>
      <c r="H61" s="5">
        <f t="shared" si="16"/>
        <v>7.5</v>
      </c>
      <c r="I61">
        <f t="shared" si="8"/>
        <v>12.296086334505482</v>
      </c>
      <c r="J61">
        <f t="shared" si="9"/>
        <v>3.4537766036795756</v>
      </c>
      <c r="K61">
        <f t="shared" si="9"/>
        <v>11.801066321205386</v>
      </c>
      <c r="L61">
        <f t="shared" si="10"/>
        <v>-1.2546954548283464</v>
      </c>
      <c r="M61">
        <f t="shared" si="11"/>
        <v>-36.461116966270922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10.755307827298354</v>
      </c>
      <c r="B62">
        <f t="shared" si="3"/>
        <v>10.755307827298354</v>
      </c>
      <c r="C62" s="9">
        <f t="shared" si="4"/>
        <v>0.21500000000000011</v>
      </c>
      <c r="D62" s="9">
        <f t="shared" si="15"/>
        <v>0.96062162952887331</v>
      </c>
      <c r="E62" s="9">
        <f t="shared" si="15"/>
        <v>6.1404870090380754</v>
      </c>
      <c r="F62" s="9">
        <f t="shared" si="6"/>
        <v>6.2451385288517178</v>
      </c>
      <c r="G62" s="10">
        <f t="shared" si="16"/>
        <v>8.6666666666666607</v>
      </c>
      <c r="H62" s="5">
        <f t="shared" si="16"/>
        <v>7.5</v>
      </c>
      <c r="I62">
        <f t="shared" si="8"/>
        <v>12.080603483135889</v>
      </c>
      <c r="J62">
        <f t="shared" si="9"/>
        <v>3.4461229614051225</v>
      </c>
      <c r="K62">
        <f t="shared" si="9"/>
        <v>11.578653507711135</v>
      </c>
      <c r="L62">
        <f t="shared" si="10"/>
        <v>-1.2299758294458585</v>
      </c>
      <c r="M62">
        <f t="shared" si="11"/>
        <v>-36.306604701431311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10.734309360934089</v>
      </c>
      <c r="B63">
        <f t="shared" si="3"/>
        <v>10.734309360934089</v>
      </c>
      <c r="C63" s="9">
        <f t="shared" si="4"/>
        <v>0.22000000000000011</v>
      </c>
      <c r="D63" s="9">
        <f t="shared" si="15"/>
        <v>0.9816200958931377</v>
      </c>
      <c r="E63" s="9">
        <f t="shared" si="15"/>
        <v>6.2104413110546428</v>
      </c>
      <c r="F63" s="9">
        <f t="shared" si="6"/>
        <v>6.3219614432653062</v>
      </c>
      <c r="G63" s="10">
        <f t="shared" si="16"/>
        <v>8.6666666666666607</v>
      </c>
      <c r="H63" s="5">
        <f t="shared" si="16"/>
        <v>7.5</v>
      </c>
      <c r="I63">
        <f t="shared" si="8"/>
        <v>11.866327103347011</v>
      </c>
      <c r="J63">
        <f t="shared" si="9"/>
        <v>3.4386201088455026</v>
      </c>
      <c r="K63">
        <f t="shared" si="9"/>
        <v>11.357183219032404</v>
      </c>
      <c r="L63">
        <f t="shared" si="10"/>
        <v>-1.2055290830999918</v>
      </c>
      <c r="M63">
        <f t="shared" si="11"/>
        <v>-36.155659572518339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10.713356207138723</v>
      </c>
      <c r="B64">
        <f t="shared" si="3"/>
        <v>10.713356207138723</v>
      </c>
      <c r="C64" s="9">
        <f t="shared" si="4"/>
        <v>0.22500000000000012</v>
      </c>
      <c r="D64" s="9">
        <f t="shared" si="15"/>
        <v>1.0025732496885043</v>
      </c>
      <c r="E64" s="9">
        <f t="shared" si="15"/>
        <v>6.2790474526443933</v>
      </c>
      <c r="F64" s="9">
        <f t="shared" si="6"/>
        <v>6.3977076383864384</v>
      </c>
      <c r="G64" s="10">
        <f t="shared" si="16"/>
        <v>8.6666666666666607</v>
      </c>
      <c r="H64" s="5">
        <f t="shared" si="16"/>
        <v>7.5</v>
      </c>
      <c r="I64">
        <f t="shared" si="8"/>
        <v>11.653248433430734</v>
      </c>
      <c r="J64">
        <f t="shared" si="9"/>
        <v>3.4312663814385926</v>
      </c>
      <c r="K64">
        <f t="shared" si="9"/>
        <v>11.136633695640041</v>
      </c>
      <c r="L64">
        <f t="shared" si="10"/>
        <v>-1.181350088357666</v>
      </c>
      <c r="M64">
        <f t="shared" si="11"/>
        <v>-36.008229621902871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10.692447461230342</v>
      </c>
      <c r="B65">
        <f t="shared" si="3"/>
        <v>10.692447461230342</v>
      </c>
      <c r="C65" s="9">
        <f t="shared" si="4"/>
        <v>0.23000000000000012</v>
      </c>
      <c r="D65" s="9">
        <f t="shared" si="15"/>
        <v>1.0234819955968857</v>
      </c>
      <c r="E65" s="9">
        <f t="shared" si="15"/>
        <v>6.3463109850756823</v>
      </c>
      <c r="F65" s="9">
        <f t="shared" si="6"/>
        <v>6.472386229354508</v>
      </c>
      <c r="G65" s="10">
        <f t="shared" si="16"/>
        <v>8.6666666666666607</v>
      </c>
      <c r="H65" s="5">
        <f t="shared" si="16"/>
        <v>7.5</v>
      </c>
      <c r="I65">
        <f t="shared" si="8"/>
        <v>11.441359906570151</v>
      </c>
      <c r="J65">
        <f t="shared" si="9"/>
        <v>3.4240601458996109</v>
      </c>
      <c r="K65">
        <f t="shared" si="9"/>
        <v>10.916983494946434</v>
      </c>
      <c r="L65">
        <f t="shared" si="10"/>
        <v>-1.1574339306238093</v>
      </c>
      <c r="M65">
        <f t="shared" si="11"/>
        <v>-35.864264358306507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10.671582228398634</v>
      </c>
      <c r="B66">
        <f t="shared" si="3"/>
        <v>10.671582228398634</v>
      </c>
      <c r="C66" s="9">
        <f t="shared" si="4"/>
        <v>0.23500000000000013</v>
      </c>
      <c r="D66" s="9">
        <f t="shared" si="15"/>
        <v>1.044347228428594</v>
      </c>
      <c r="E66" s="9">
        <f t="shared" si="15"/>
        <v>6.4122373297564694</v>
      </c>
      <c r="F66" s="9">
        <f t="shared" si="6"/>
        <v>6.546006127439524</v>
      </c>
      <c r="G66" s="10">
        <f t="shared" si="16"/>
        <v>8.6666666666666607</v>
      </c>
      <c r="H66" s="5">
        <f t="shared" si="16"/>
        <v>7.5</v>
      </c>
      <c r="I66">
        <f t="shared" si="8"/>
        <v>11.230655214507932</v>
      </c>
      <c r="J66">
        <f t="shared" si="9"/>
        <v>3.4169997989228058</v>
      </c>
      <c r="K66">
        <f t="shared" si="9"/>
        <v>10.698211482360765</v>
      </c>
      <c r="L66">
        <f t="shared" si="10"/>
        <v>-1.1337759109475982</v>
      </c>
      <c r="M66">
        <f t="shared" si="11"/>
        <v>-35.723714715449312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10.650759623526028</v>
      </c>
      <c r="B67">
        <f t="shared" si="3"/>
        <v>10.650759623526028</v>
      </c>
      <c r="C67" s="9">
        <f t="shared" si="4"/>
        <v>0.24000000000000013</v>
      </c>
      <c r="D67" s="9">
        <f t="shared" si="15"/>
        <v>1.0651698333011999</v>
      </c>
      <c r="E67" s="9">
        <f t="shared" si="15"/>
        <v>6.4768317800865889</v>
      </c>
      <c r="F67" s="9">
        <f t="shared" si="6"/>
        <v>6.6185760436159926</v>
      </c>
      <c r="G67" s="10">
        <f t="shared" si="16"/>
        <v>8.6666666666666607</v>
      </c>
      <c r="H67" s="5">
        <f t="shared" si="16"/>
        <v>7.5</v>
      </c>
      <c r="I67">
        <f t="shared" si="8"/>
        <v>11.021129378604982</v>
      </c>
      <c r="J67">
        <f t="shared" si="9"/>
        <v>3.4100837658660255</v>
      </c>
      <c r="K67">
        <f t="shared" si="9"/>
        <v>10.480296822596525</v>
      </c>
      <c r="L67">
        <f t="shared" si="10"/>
        <v>-1.1103715496391315</v>
      </c>
      <c r="M67">
        <f t="shared" si="11"/>
        <v>-35.586533011671996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10.629978771016926</v>
      </c>
      <c r="B68">
        <f t="shared" si="3"/>
        <v>10.629978771016926</v>
      </c>
      <c r="C68" s="9">
        <f t="shared" si="4"/>
        <v>0.24500000000000013</v>
      </c>
      <c r="D68" s="9">
        <f t="shared" si="15"/>
        <v>1.0859506858103016</v>
      </c>
      <c r="E68" s="9">
        <f t="shared" si="15"/>
        <v>6.5400995032577454</v>
      </c>
      <c r="F68" s="9">
        <f t="shared" si="6"/>
        <v>6.690104492033119</v>
      </c>
      <c r="G68" s="10">
        <f t="shared" si="16"/>
        <v>8.6666666666666607</v>
      </c>
      <c r="H68" s="5">
        <f t="shared" si="16"/>
        <v>7.5</v>
      </c>
      <c r="I68">
        <f t="shared" si="8"/>
        <v>10.812778829086247</v>
      </c>
      <c r="J68">
        <f t="shared" si="9"/>
        <v>3.4033104994132266</v>
      </c>
      <c r="K68">
        <f t="shared" si="9"/>
        <v>10.263218971225326</v>
      </c>
      <c r="L68">
        <f t="shared" si="10"/>
        <v>-1.0872165907679769</v>
      </c>
      <c r="M68">
        <f t="shared" si="11"/>
        <v>-35.45267291042785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10.609238804635176</v>
      </c>
      <c r="B69">
        <f t="shared" si="3"/>
        <v>10.609238804635176</v>
      </c>
      <c r="C69" s="9">
        <f t="shared" si="4"/>
        <v>0.25000000000000011</v>
      </c>
      <c r="D69" s="9">
        <f t="shared" ref="D69:E84" si="17">D68+$C$7*(J68+J69)/2</f>
        <v>1.106690652192051</v>
      </c>
      <c r="E69" s="9">
        <f t="shared" si="17"/>
        <v>6.6020455420027213</v>
      </c>
      <c r="F69" s="9">
        <f t="shared" si="6"/>
        <v>6.7605997933842223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10.605601493371635</v>
      </c>
      <c r="J69">
        <f t="shared" si="9"/>
        <v>3.3966784782095418</v>
      </c>
      <c r="K69">
        <f t="shared" si="9"/>
        <v>10.046957666471716</v>
      </c>
      <c r="L69">
        <f t="shared" si="10"/>
        <v>-1.064307007624804</v>
      </c>
      <c r="M69">
        <f t="shared" si="11"/>
        <v>-35.322089381533729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10.588538867349975</v>
      </c>
      <c r="B70">
        <f t="shared" si="3"/>
        <v>10.588538867349975</v>
      </c>
      <c r="C70" s="9">
        <f t="shared" si="4"/>
        <v>0.25500000000000012</v>
      </c>
      <c r="D70" s="9">
        <f t="shared" si="17"/>
        <v>1.1273905894772522</v>
      </c>
      <c r="E70" s="9">
        <f t="shared" si="17"/>
        <v>6.6626748162952554</v>
      </c>
      <c r="F70" s="9">
        <f t="shared" si="6"/>
        <v>6.8300700781781369</v>
      </c>
      <c r="G70" s="10">
        <f t="shared" si="18"/>
        <v>8.6666666666666607</v>
      </c>
      <c r="H70" s="5">
        <f t="shared" si="18"/>
        <v>7.5</v>
      </c>
      <c r="I70">
        <f t="shared" si="8"/>
        <v>10.399596894504603</v>
      </c>
      <c r="J70">
        <f t="shared" si="9"/>
        <v>3.3901862054630305</v>
      </c>
      <c r="K70">
        <f t="shared" si="9"/>
        <v>9.8314929212443598</v>
      </c>
      <c r="L70">
        <f t="shared" si="10"/>
        <v>-1.0416390092383465</v>
      </c>
      <c r="M70">
        <f t="shared" si="11"/>
        <v>-35.194738663061159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10.567878111190417</v>
      </c>
      <c r="B71">
        <f t="shared" si="3"/>
        <v>10.567878111190417</v>
      </c>
      <c r="C71" s="9">
        <f t="shared" si="4"/>
        <v>0.26000000000000012</v>
      </c>
      <c r="D71" s="9">
        <f t="shared" si="17"/>
        <v>1.1480513456368098</v>
      </c>
      <c r="E71" s="9">
        <f t="shared" si="17"/>
        <v>6.7219921250020196</v>
      </c>
      <c r="F71" s="9">
        <f t="shared" si="6"/>
        <v>6.8985232899152553</v>
      </c>
      <c r="G71" s="10">
        <f t="shared" si="18"/>
        <v>8.6666666666666607</v>
      </c>
      <c r="H71" s="5">
        <f t="shared" si="18"/>
        <v>7.5</v>
      </c>
      <c r="I71">
        <f t="shared" si="8"/>
        <v>10.194766260821092</v>
      </c>
      <c r="J71">
        <f t="shared" si="9"/>
        <v>3.3838322075066767</v>
      </c>
      <c r="K71">
        <f t="shared" si="9"/>
        <v>9.6168050153996862</v>
      </c>
      <c r="L71">
        <f t="shared" si="10"/>
        <v>-1.0192090480524523</v>
      </c>
      <c r="M71">
        <f t="shared" si="11"/>
        <v>-35.070578223739311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10.547255697108966</v>
      </c>
      <c r="B72">
        <f t="shared" si="3"/>
        <v>10.547255697108966</v>
      </c>
      <c r="C72" s="9">
        <f t="shared" si="4"/>
        <v>0.26500000000000012</v>
      </c>
      <c r="D72" s="9">
        <f t="shared" si="17"/>
        <v>1.1686737597182615</v>
      </c>
      <c r="E72" s="9">
        <f t="shared" si="17"/>
        <v>6.7800021474881049</v>
      </c>
      <c r="F72" s="9">
        <f t="shared" si="6"/>
        <v>6.9659671881707856</v>
      </c>
      <c r="G72" s="10">
        <f t="shared" si="18"/>
        <v>8.6666666666666607</v>
      </c>
      <c r="H72" s="5">
        <f t="shared" si="18"/>
        <v>7.5</v>
      </c>
      <c r="I72">
        <f t="shared" si="8"/>
        <v>9.9911126481492953</v>
      </c>
      <c r="J72">
        <f t="shared" si="9"/>
        <v>3.3776150323135568</v>
      </c>
      <c r="K72">
        <f t="shared" si="9"/>
        <v>9.4028744882348771</v>
      </c>
      <c r="L72">
        <f t="shared" si="10"/>
        <v>-0.99701382888212731</v>
      </c>
      <c r="M72">
        <f t="shared" si="11"/>
        <v>-34.949566725729454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10.526670794854139</v>
      </c>
      <c r="B73">
        <f t="shared" si="3"/>
        <v>10.526670794854139</v>
      </c>
      <c r="C73" s="9">
        <f t="shared" si="4"/>
        <v>0.27000000000000013</v>
      </c>
      <c r="D73" s="9">
        <f t="shared" si="17"/>
        <v>1.1892586619730878</v>
      </c>
      <c r="E73" s="9">
        <f t="shared" si="17"/>
        <v>6.8367094451774051</v>
      </c>
      <c r="F73" s="9">
        <f t="shared" si="6"/>
        <v>7.0324093515877042</v>
      </c>
      <c r="G73" s="10">
        <f t="shared" si="18"/>
        <v>8.6666666666666607</v>
      </c>
      <c r="H73" s="5">
        <f t="shared" si="18"/>
        <v>7.5</v>
      </c>
      <c r="I73">
        <f t="shared" si="8"/>
        <v>9.788641075998461</v>
      </c>
      <c r="J73">
        <f t="shared" si="9"/>
        <v>3.3715332479573759</v>
      </c>
      <c r="K73">
        <f t="shared" si="9"/>
        <v>9.1896821312079275</v>
      </c>
      <c r="L73">
        <f t="shared" si="10"/>
        <v>-0.97505031928353625</v>
      </c>
      <c r="M73">
        <f t="shared" si="11"/>
        <v>-34.831663987616643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10.50612258285279</v>
      </c>
      <c r="B74">
        <f t="shared" si="3"/>
        <v>10.50612258285279</v>
      </c>
      <c r="C74" s="9">
        <f t="shared" si="4"/>
        <v>0.27500000000000013</v>
      </c>
      <c r="D74" s="9">
        <f t="shared" si="17"/>
        <v>1.2098068739744376</v>
      </c>
      <c r="E74" s="9">
        <f t="shared" si="17"/>
        <v>6.8921184630692842</v>
      </c>
      <c r="F74" s="9">
        <f t="shared" si="6"/>
        <v>7.0978571807817863</v>
      </c>
      <c r="G74" s="10">
        <f t="shared" si="18"/>
        <v>8.6666666666666607</v>
      </c>
      <c r="H74" s="5">
        <f t="shared" si="18"/>
        <v>7.5</v>
      </c>
      <c r="I74">
        <f t="shared" si="8"/>
        <v>9.5873586793856589</v>
      </c>
      <c r="J74">
        <f t="shared" si="9"/>
        <v>3.3655854410097463</v>
      </c>
      <c r="K74">
        <f t="shared" si="9"/>
        <v>8.9772089808834661</v>
      </c>
      <c r="L74">
        <f t="shared" si="10"/>
        <v>-0.95331576149111241</v>
      </c>
      <c r="M74">
        <f t="shared" si="11"/>
        <v>-34.716830947446745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10.485610248102374</v>
      </c>
      <c r="B75">
        <f t="shared" si="3"/>
        <v>10.485610248102374</v>
      </c>
      <c r="C75" s="9">
        <f t="shared" si="4"/>
        <v>0.28000000000000014</v>
      </c>
      <c r="D75" s="9">
        <f t="shared" si="17"/>
        <v>1.2303192087248545</v>
      </c>
      <c r="E75" s="9">
        <f t="shared" si="17"/>
        <v>6.9462335312128962</v>
      </c>
      <c r="F75" s="9">
        <f t="shared" si="6"/>
        <v>7.1623179011609883</v>
      </c>
      <c r="G75" s="10">
        <f t="shared" si="18"/>
        <v>8.6666666666666607</v>
      </c>
      <c r="H75" s="5">
        <f t="shared" si="18"/>
        <v>7.5</v>
      </c>
      <c r="I75">
        <f t="shared" si="8"/>
        <v>9.3872748781658544</v>
      </c>
      <c r="J75">
        <f t="shared" si="9"/>
        <v>3.3597702148646507</v>
      </c>
      <c r="K75">
        <f t="shared" si="9"/>
        <v>8.7654363121040415</v>
      </c>
      <c r="L75">
        <f t="shared" si="10"/>
        <v>-0.93180768609556441</v>
      </c>
      <c r="M75">
        <f t="shared" si="11"/>
        <v>-34.605029625616446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10.465132986073698</v>
      </c>
      <c r="B76">
        <f t="shared" si="3"/>
        <v>10.465132986073698</v>
      </c>
      <c r="C76" s="9">
        <f t="shared" si="4"/>
        <v>0.28500000000000014</v>
      </c>
      <c r="D76" s="9">
        <f t="shared" si="17"/>
        <v>1.2507964707535291</v>
      </c>
      <c r="E76" s="9">
        <f t="shared" si="17"/>
        <v>6.9990588661405466</v>
      </c>
      <c r="F76" s="9">
        <f t="shared" si="6"/>
        <v>7.2257985656614165</v>
      </c>
      <c r="G76" s="10">
        <f t="shared" si="18"/>
        <v>8.6666666666666607</v>
      </c>
      <c r="H76" s="5">
        <f t="shared" si="18"/>
        <v>7.5</v>
      </c>
      <c r="I76">
        <f t="shared" si="8"/>
        <v>9.1884015659764149</v>
      </c>
      <c r="J76">
        <f t="shared" si="9"/>
        <v>3.3540861879794677</v>
      </c>
      <c r="K76">
        <f t="shared" si="9"/>
        <v>8.5543456313877808</v>
      </c>
      <c r="L76">
        <f t="shared" si="10"/>
        <v>-0.91052392765995382</v>
      </c>
      <c r="M76">
        <f t="shared" si="11"/>
        <v>-34.496223087398981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10.444690000624698</v>
      </c>
      <c r="B77">
        <f t="shared" si="3"/>
        <v>10.444690000624698</v>
      </c>
      <c r="C77" s="9">
        <f t="shared" si="4"/>
        <v>0.29000000000000015</v>
      </c>
      <c r="D77" s="9">
        <f t="shared" si="17"/>
        <v>1.2712394562025298</v>
      </c>
      <c r="E77" s="9">
        <f t="shared" si="17"/>
        <v>7.050598572261471</v>
      </c>
      <c r="F77" s="9">
        <f t="shared" si="6"/>
        <v>7.288306057401984</v>
      </c>
      <c r="G77" s="10">
        <f t="shared" si="18"/>
        <v>8.6666666666666607</v>
      </c>
      <c r="H77" s="5">
        <f t="shared" si="18"/>
        <v>7.5</v>
      </c>
      <c r="I77">
        <f t="shared" si="8"/>
        <v>8.990753321185986</v>
      </c>
      <c r="J77">
        <f t="shared" si="9"/>
        <v>3.3485319920207419</v>
      </c>
      <c r="K77">
        <f t="shared" si="9"/>
        <v>8.3439186705546469</v>
      </c>
      <c r="L77">
        <f t="shared" si="10"/>
        <v>-0.88946264249751206</v>
      </c>
      <c r="M77">
        <f t="shared" si="11"/>
        <v>-34.390375404858275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10.424280503925836</v>
      </c>
      <c r="B78">
        <f t="shared" si="3"/>
        <v>10.424280503925836</v>
      </c>
      <c r="C78" s="9">
        <f t="shared" si="4"/>
        <v>0.29500000000000015</v>
      </c>
      <c r="D78" s="9">
        <f t="shared" si="17"/>
        <v>1.2916489529013926</v>
      </c>
      <c r="E78" s="9">
        <f t="shared" si="17"/>
        <v>7.1008566432174467</v>
      </c>
      <c r="F78" s="9">
        <f t="shared" si="6"/>
        <v>7.3498470922598109</v>
      </c>
      <c r="G78" s="10">
        <f t="shared" si="18"/>
        <v>8.6666666666666607</v>
      </c>
      <c r="H78" s="5">
        <f t="shared" si="18"/>
        <v>7.5</v>
      </c>
      <c r="I78">
        <f t="shared" si="8"/>
        <v>8.7943476425534346</v>
      </c>
      <c r="J78">
        <f t="shared" si="9"/>
        <v>3.3431062699015071</v>
      </c>
      <c r="K78">
        <f t="shared" si="9"/>
        <v>8.1341373805850115</v>
      </c>
      <c r="L78">
        <f t="shared" si="10"/>
        <v>-0.86862232886484569</v>
      </c>
      <c r="M78">
        <f t="shared" si="11"/>
        <v>-34.287451617868705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10.403903716397865</v>
      </c>
      <c r="B79">
        <f t="shared" si="3"/>
        <v>10.403903716397865</v>
      </c>
      <c r="C79" s="9">
        <f t="shared" si="4"/>
        <v>0.30000000000000016</v>
      </c>
      <c r="D79" s="9">
        <f t="shared" si="17"/>
        <v>1.3120257404293632</v>
      </c>
      <c r="E79" s="9">
        <f t="shared" si="17"/>
        <v>7.1498369632016647</v>
      </c>
      <c r="F79" s="9">
        <f t="shared" si="6"/>
        <v>7.4104282213683428</v>
      </c>
      <c r="G79" s="10">
        <f t="shared" si="18"/>
        <v>8.6666666666666607</v>
      </c>
      <c r="H79" s="5">
        <f t="shared" si="18"/>
        <v>7.5</v>
      </c>
      <c r="I79">
        <f t="shared" si="8"/>
        <v>8.5992052126599052</v>
      </c>
      <c r="J79">
        <f t="shared" si="9"/>
        <v>3.3378076736954316</v>
      </c>
      <c r="K79">
        <f t="shared" si="9"/>
        <v>7.9249839257160124</v>
      </c>
      <c r="L79">
        <f t="shared" si="10"/>
        <v>-0.84800184985805893</v>
      </c>
      <c r="M79">
        <f t="shared" si="11"/>
        <v>-34.187417693914675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10.383558866662739</v>
      </c>
      <c r="B80">
        <f t="shared" si="3"/>
        <v>10.383558866662739</v>
      </c>
      <c r="C80" s="9">
        <f t="shared" si="4"/>
        <v>0.30500000000000016</v>
      </c>
      <c r="D80" s="9">
        <f t="shared" si="17"/>
        <v>1.3323705901644887</v>
      </c>
      <c r="E80" s="9">
        <f t="shared" si="17"/>
        <v>7.197543308242337</v>
      </c>
      <c r="F80" s="9">
        <f t="shared" si="6"/>
        <v>7.4700558335400613</v>
      </c>
      <c r="G80" s="10">
        <f t="shared" si="18"/>
        <v>8.6666666666666607</v>
      </c>
      <c r="H80" s="5">
        <f t="shared" si="18"/>
        <v>7.5</v>
      </c>
      <c r="I80">
        <f t="shared" si="8"/>
        <v>8.4053501925800447</v>
      </c>
      <c r="J80">
        <f t="shared" si="9"/>
        <v>3.3326348624112976</v>
      </c>
      <c r="K80">
        <f t="shared" si="9"/>
        <v>7.7164406777831331</v>
      </c>
      <c r="L80">
        <f t="shared" si="10"/>
        <v>-0.82760045933749815</v>
      </c>
      <c r="M80">
        <f t="shared" si="11"/>
        <v>-34.090240486292956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10.363245191508575</v>
      </c>
      <c r="B81">
        <f t="shared" si="3"/>
        <v>10.363245191508575</v>
      </c>
      <c r="C81" s="9">
        <f t="shared" si="4"/>
        <v>0.31000000000000016</v>
      </c>
      <c r="D81" s="9">
        <f t="shared" si="17"/>
        <v>1.3526842653186517</v>
      </c>
      <c r="E81" s="9">
        <f t="shared" si="17"/>
        <v>7.2439793474525667</v>
      </c>
      <c r="F81" s="9">
        <f t="shared" si="6"/>
        <v>7.5287361576156409</v>
      </c>
      <c r="G81" s="10">
        <f t="shared" si="18"/>
        <v>8.6666666666666607</v>
      </c>
      <c r="H81" s="5">
        <f t="shared" si="18"/>
        <v>7.5</v>
      </c>
      <c r="I81">
        <f t="shared" si="8"/>
        <v>8.212810551712078</v>
      </c>
      <c r="J81">
        <f t="shared" si="9"/>
        <v>3.3275864996093389</v>
      </c>
      <c r="K81">
        <f t="shared" si="9"/>
        <v>7.5084902108167464</v>
      </c>
      <c r="L81">
        <f t="shared" si="10"/>
        <v>-0.80741783124974831</v>
      </c>
      <c r="M81">
        <f t="shared" si="11"/>
        <v>-33.995887690279233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10.34296193586971</v>
      </c>
      <c r="B82">
        <f t="shared" si="3"/>
        <v>10.34296193586971</v>
      </c>
      <c r="C82" s="9">
        <f t="shared" si="4"/>
        <v>0.31500000000000017</v>
      </c>
      <c r="D82" s="9">
        <f t="shared" si="17"/>
        <v>1.3729675209575183</v>
      </c>
      <c r="E82" s="9">
        <f t="shared" si="17"/>
        <v>7.2891486442480709</v>
      </c>
      <c r="F82" s="9">
        <f t="shared" si="6"/>
        <v>7.5864752647412752</v>
      </c>
      <c r="G82" s="10">
        <f t="shared" si="18"/>
        <v>8.6666666666666607</v>
      </c>
      <c r="H82" s="5">
        <f t="shared" si="18"/>
        <v>7.5</v>
      </c>
      <c r="I82">
        <f t="shared" si="8"/>
        <v>8.0216184371944728</v>
      </c>
      <c r="J82">
        <f t="shared" si="9"/>
        <v>3.3226612508387157</v>
      </c>
      <c r="K82">
        <f t="shared" si="9"/>
        <v>7.301115295906043</v>
      </c>
      <c r="L82">
        <f t="shared" si="10"/>
        <v>-0.78745409276353739</v>
      </c>
      <c r="M82">
        <f t="shared" si="11"/>
        <v>-33.904327796746784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10.322708352822989</v>
      </c>
      <c r="B83">
        <f t="shared" si="3"/>
        <v>10.322708352822989</v>
      </c>
      <c r="C83" s="9">
        <f t="shared" si="4"/>
        <v>0.32000000000000017</v>
      </c>
      <c r="D83" s="9">
        <f t="shared" si="17"/>
        <v>1.3932211040042386</v>
      </c>
      <c r="E83" s="9">
        <f t="shared" si="17"/>
        <v>7.3330546575344391</v>
      </c>
      <c r="F83" s="9">
        <f t="shared" si="6"/>
        <v>7.6432790705759155</v>
      </c>
      <c r="G83" s="10">
        <f t="shared" si="18"/>
        <v>8.6666666666666607</v>
      </c>
      <c r="H83" s="5">
        <f t="shared" si="18"/>
        <v>7.5</v>
      </c>
      <c r="I83">
        <f t="shared" si="8"/>
        <v>7.8318105879032238</v>
      </c>
      <c r="J83">
        <f t="shared" si="9"/>
        <v>3.317857780872858</v>
      </c>
      <c r="K83">
        <f t="shared" si="9"/>
        <v>7.0942988963458875</v>
      </c>
      <c r="L83">
        <f t="shared" si="10"/>
        <v>-0.76770986168967459</v>
      </c>
      <c r="M83">
        <f t="shared" si="11"/>
        <v>-33.815530042636752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10.302483703601641</v>
      </c>
      <c r="B84">
        <f t="shared" si="3"/>
        <v>10.302483703601641</v>
      </c>
      <c r="C84" s="9">
        <f t="shared" si="4"/>
        <v>0.32500000000000018</v>
      </c>
      <c r="D84" s="9">
        <f t="shared" si="17"/>
        <v>1.4134457532255862</v>
      </c>
      <c r="E84" s="9">
        <f t="shared" si="17"/>
        <v>7.375700742865706</v>
      </c>
      <c r="F84" s="9">
        <f t="shared" si="6"/>
        <v>7.6991533374300154</v>
      </c>
      <c r="G84" s="10">
        <f t="shared" si="18"/>
        <v>8.6666666666666607</v>
      </c>
      <c r="H84" s="5">
        <f t="shared" si="18"/>
        <v>7.5</v>
      </c>
      <c r="I84">
        <f t="shared" si="8"/>
        <v>7.6434287986504827</v>
      </c>
      <c r="J84">
        <f t="shared" si="9"/>
        <v>3.3131747507165508</v>
      </c>
      <c r="K84">
        <f t="shared" si="9"/>
        <v>6.8880241630858032</v>
      </c>
      <c r="L84">
        <f t="shared" si="10"/>
        <v>-0.74818628871426174</v>
      </c>
      <c r="M84">
        <f t="shared" si="11"/>
        <v>-33.729464357573882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10.282287257628171</v>
      </c>
      <c r="B85">
        <f t="shared" ref="B85:B148" si="22">ABS(D85-$D$11)</f>
        <v>10.282287257628171</v>
      </c>
      <c r="C85" s="9">
        <f t="shared" ref="C85:C148" si="23">C84+_dt</f>
        <v>0.33000000000000018</v>
      </c>
      <c r="D85" s="9">
        <f t="shared" ref="D85:E100" si="24">D84+$C$7*(J84+J85)/2</f>
        <v>1.4336421991990556</v>
      </c>
      <c r="E85" s="9">
        <f t="shared" si="24"/>
        <v>7.4170901535761571</v>
      </c>
      <c r="F85" s="9">
        <f t="shared" ref="F85:F148" si="25">$O$1*D85^2+$O$2*D85+$O$3</f>
        <v>7.7541036763374107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7.4565204408923247</v>
      </c>
      <c r="J85">
        <f t="shared" ref="J85:K148" si="28">J84+L84*$C$7</f>
        <v>3.3086108143553936</v>
      </c>
      <c r="K85">
        <f t="shared" si="28"/>
        <v>6.6822744305046022</v>
      </c>
      <c r="L85">
        <f t="shared" ref="L85:L148" si="29">-$C$15*I85*J85</f>
        <v>-0.72888510503913229</v>
      </c>
      <c r="M85">
        <f t="shared" ref="M85:M148" si="30">-$C$6-$C$15*I85*K85</f>
        <v>-33.646101305794581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10.262118292567983</v>
      </c>
      <c r="B86">
        <f t="shared" si="22"/>
        <v>10.262118292567983</v>
      </c>
      <c r="C86" s="9">
        <f t="shared" si="23"/>
        <v>0.33500000000000019</v>
      </c>
      <c r="D86" s="9">
        <f t="shared" si="24"/>
        <v>1.4538111642592442</v>
      </c>
      <c r="E86" s="9">
        <f t="shared" si="24"/>
        <v>7.4572260418874405</v>
      </c>
      <c r="F86" s="9">
        <f t="shared" si="25"/>
        <v>7.8081355490618556</v>
      </c>
      <c r="G86" s="10">
        <f t="shared" si="26"/>
        <v>8.6666666666666607</v>
      </c>
      <c r="H86" s="5">
        <f t="shared" si="26"/>
        <v>7.5</v>
      </c>
      <c r="I86">
        <f t="shared" si="27"/>
        <v>7.2711390469976021</v>
      </c>
      <c r="J86">
        <f t="shared" si="28"/>
        <v>3.3041646152146549</v>
      </c>
      <c r="K86">
        <f t="shared" si="28"/>
        <v>6.4770332125392551</v>
      </c>
      <c r="L86">
        <f t="shared" si="29"/>
        <v>-0.70980867609346687</v>
      </c>
      <c r="M86">
        <f t="shared" si="30"/>
        <v>-33.565412022402285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10.241976094405594</v>
      </c>
      <c r="B87">
        <f t="shared" si="22"/>
        <v>10.241976094405594</v>
      </c>
      <c r="C87" s="9">
        <f t="shared" si="23"/>
        <v>0.34000000000000019</v>
      </c>
      <c r="D87" s="9">
        <f t="shared" si="24"/>
        <v>1.4739533624216348</v>
      </c>
      <c r="E87" s="9">
        <f t="shared" si="24"/>
        <v>7.4961114599932532</v>
      </c>
      <c r="F87" s="9">
        <f t="shared" si="25"/>
        <v>7.8612542700397414</v>
      </c>
      <c r="G87" s="10">
        <f t="shared" si="26"/>
        <v>8.6666666666666607</v>
      </c>
      <c r="H87" s="5">
        <f t="shared" si="26"/>
        <v>7.5</v>
      </c>
      <c r="I87">
        <f t="shared" si="27"/>
        <v>7.0873449659220551</v>
      </c>
      <c r="J87">
        <f t="shared" si="28"/>
        <v>3.2998347822904845</v>
      </c>
      <c r="K87">
        <f t="shared" si="28"/>
        <v>6.2722841992026011</v>
      </c>
      <c r="L87">
        <f t="shared" si="29"/>
        <v>-0.69096006205490401</v>
      </c>
      <c r="M87">
        <f t="shared" si="30"/>
        <v>-33.487368142782827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10.221859957545576</v>
      </c>
      <c r="B88">
        <f t="shared" si="22"/>
        <v>10.221859957545576</v>
      </c>
      <c r="C88" s="9">
        <f t="shared" si="23"/>
        <v>0.3450000000000002</v>
      </c>
      <c r="D88" s="9">
        <f t="shared" si="24"/>
        <v>1.4940694992816521</v>
      </c>
      <c r="E88" s="9">
        <f t="shared" si="24"/>
        <v>7.5337493611240927</v>
      </c>
      <c r="F88" s="9">
        <f t="shared" si="25"/>
        <v>7.9134650082604958</v>
      </c>
      <c r="G88" s="10">
        <f t="shared" si="26"/>
        <v>8.6666666666666607</v>
      </c>
      <c r="H88" s="5">
        <f t="shared" si="26"/>
        <v>7.5</v>
      </c>
      <c r="I88">
        <f t="shared" si="27"/>
        <v>6.9052060989556523</v>
      </c>
      <c r="J88">
        <f t="shared" si="28"/>
        <v>3.2956199259119496</v>
      </c>
      <c r="K88">
        <f t="shared" si="28"/>
        <v>6.0680112535316262</v>
      </c>
      <c r="L88">
        <f t="shared" si="29"/>
        <v>-0.67234308599562354</v>
      </c>
      <c r="M88">
        <f t="shared" si="30"/>
        <v>-33.411941723794705</v>
      </c>
      <c r="S88">
        <f t="shared" si="19"/>
        <v>1</v>
      </c>
      <c r="T88" t="b">
        <f t="shared" si="20"/>
        <v>1</v>
      </c>
      <c r="U88" t="b">
        <f t="shared" si="21"/>
        <v>0</v>
      </c>
    </row>
    <row r="89" spans="1:21" x14ac:dyDescent="0.2">
      <c r="A89">
        <f t="shared" si="31"/>
        <v>10.201769184940627</v>
      </c>
      <c r="B89">
        <f t="shared" si="22"/>
        <v>10.201769184940627</v>
      </c>
      <c r="C89" s="9">
        <f t="shared" si="23"/>
        <v>0.3500000000000002</v>
      </c>
      <c r="D89" s="9">
        <f t="shared" si="24"/>
        <v>1.5141602718866001</v>
      </c>
      <c r="E89" s="9">
        <f t="shared" si="24"/>
        <v>7.5701426005948642</v>
      </c>
      <c r="F89" s="9">
        <f t="shared" si="25"/>
        <v>7.9647727890861288</v>
      </c>
      <c r="G89" s="10">
        <f t="shared" si="26"/>
        <v>8.6666666666666607</v>
      </c>
      <c r="H89" s="5">
        <f t="shared" si="26"/>
        <v>7.5</v>
      </c>
      <c r="I89">
        <f t="shared" si="27"/>
        <v>6.7247987250380055</v>
      </c>
      <c r="J89">
        <f t="shared" si="28"/>
        <v>3.2915186330873762</v>
      </c>
      <c r="K89">
        <f t="shared" si="28"/>
        <v>5.8641984090164785</v>
      </c>
      <c r="L89">
        <f t="shared" si="29"/>
        <v>-0.65396241054605286</v>
      </c>
      <c r="M89">
        <f t="shared" si="30"/>
        <v>-33.339105155088738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10.181703088249442</v>
      </c>
      <c r="B90">
        <f t="shared" si="22"/>
        <v>10.181703088249442</v>
      </c>
      <c r="C90" s="9">
        <f t="shared" si="23"/>
        <v>0.3550000000000002</v>
      </c>
      <c r="D90" s="9">
        <f t="shared" si="24"/>
        <v>1.5342263685777848</v>
      </c>
      <c r="E90" s="9">
        <f t="shared" si="24"/>
        <v>7.6052939368384544</v>
      </c>
      <c r="F90" s="9">
        <f t="shared" si="25"/>
        <v>8.0151824960114446</v>
      </c>
      <c r="G90" s="10">
        <f t="shared" si="26"/>
        <v>8.6666666666666607</v>
      </c>
      <c r="H90" s="5">
        <f t="shared" si="26"/>
        <v>7.5</v>
      </c>
      <c r="I90">
        <f t="shared" si="27"/>
        <v>6.5462084259221456</v>
      </c>
      <c r="J90">
        <f t="shared" si="28"/>
        <v>3.2875294623830453</v>
      </c>
      <c r="K90">
        <f t="shared" si="28"/>
        <v>5.6608298675704374</v>
      </c>
      <c r="L90">
        <f t="shared" si="29"/>
        <v>-0.63582362404177495</v>
      </c>
      <c r="M90">
        <f t="shared" si="30"/>
        <v>-33.268831058600924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10.161660988027432</v>
      </c>
      <c r="B91">
        <f t="shared" si="22"/>
        <v>10.161660988027432</v>
      </c>
      <c r="C91" s="9">
        <f t="shared" si="23"/>
        <v>0.36000000000000021</v>
      </c>
      <c r="D91" s="9">
        <f t="shared" si="24"/>
        <v>1.5542684687997961</v>
      </c>
      <c r="E91" s="9">
        <f t="shared" si="24"/>
        <v>7.6392060324287892</v>
      </c>
      <c r="F91" s="9">
        <f t="shared" si="25"/>
        <v>8.0646988723664634</v>
      </c>
      <c r="G91" s="10">
        <f t="shared" si="26"/>
        <v>8.6666666666666607</v>
      </c>
      <c r="H91" s="5">
        <f t="shared" si="26"/>
        <v>7.5</v>
      </c>
      <c r="I91">
        <f t="shared" si="27"/>
        <v>6.3695311221427469</v>
      </c>
      <c r="J91">
        <f t="shared" si="28"/>
        <v>3.2836509382763905</v>
      </c>
      <c r="K91">
        <f t="shared" si="28"/>
        <v>5.4578899981129716</v>
      </c>
      <c r="L91">
        <f t="shared" si="29"/>
        <v>-0.61793333718134591</v>
      </c>
      <c r="M91">
        <f t="shared" si="30"/>
        <v>-33.201092173893777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10.141642213953684</v>
      </c>
      <c r="B92">
        <f t="shared" si="22"/>
        <v>10.141642213953684</v>
      </c>
      <c r="C92" s="9">
        <f t="shared" si="23"/>
        <v>0.36500000000000021</v>
      </c>
      <c r="D92" s="9">
        <f t="shared" si="24"/>
        <v>1.5742872428735437</v>
      </c>
      <c r="E92" s="9">
        <f t="shared" si="24"/>
        <v>7.6718814550973828</v>
      </c>
      <c r="F92" s="9">
        <f t="shared" si="25"/>
        <v>8.1133265229626321</v>
      </c>
      <c r="G92" s="10">
        <f t="shared" si="26"/>
        <v>8.6666666666666607</v>
      </c>
      <c r="H92" s="5">
        <f t="shared" si="26"/>
        <v>7.5</v>
      </c>
      <c r="I92">
        <f t="shared" si="27"/>
        <v>6.1948742312111431</v>
      </c>
      <c r="J92">
        <f t="shared" si="28"/>
        <v>3.2798815449195842</v>
      </c>
      <c r="K92">
        <f t="shared" si="28"/>
        <v>5.2553633358522198</v>
      </c>
      <c r="L92">
        <f t="shared" si="29"/>
        <v>-0.60029929126451664</v>
      </c>
      <c r="M92">
        <f t="shared" si="30"/>
        <v>-33.135861226584929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10.121646105097989</v>
      </c>
      <c r="B93">
        <f t="shared" si="22"/>
        <v>10.121646105097989</v>
      </c>
      <c r="C93" s="9">
        <f t="shared" si="23"/>
        <v>0.37000000000000022</v>
      </c>
      <c r="D93" s="9">
        <f t="shared" si="24"/>
        <v>1.5942833517292392</v>
      </c>
      <c r="E93" s="9">
        <f t="shared" si="24"/>
        <v>7.7033226787479609</v>
      </c>
      <c r="F93" s="9">
        <f t="shared" si="25"/>
        <v>8.1610699156846174</v>
      </c>
      <c r="G93" s="10">
        <f t="shared" si="26"/>
        <v>8.6666666666666607</v>
      </c>
      <c r="H93" s="5">
        <f t="shared" si="26"/>
        <v>7.5</v>
      </c>
      <c r="I93">
        <f t="shared" si="27"/>
        <v>6.0223579595716883</v>
      </c>
      <c r="J93">
        <f t="shared" si="28"/>
        <v>3.2762197192428708</v>
      </c>
      <c r="K93">
        <f t="shared" si="28"/>
        <v>5.0532345823700515</v>
      </c>
      <c r="L93">
        <f t="shared" si="29"/>
        <v>-0.58293047908799234</v>
      </c>
      <c r="M93">
        <f t="shared" si="30"/>
        <v>-33.073110776589104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10.101672010232171</v>
      </c>
      <c r="B94">
        <f t="shared" si="22"/>
        <v>10.101672010232171</v>
      </c>
      <c r="C94" s="9">
        <f t="shared" si="23"/>
        <v>0.37500000000000022</v>
      </c>
      <c r="D94" s="9">
        <f t="shared" si="24"/>
        <v>1.6142574465950572</v>
      </c>
      <c r="E94" s="9">
        <f t="shared" si="24"/>
        <v>7.7335320844744198</v>
      </c>
      <c r="F94" s="9">
        <f t="shared" si="25"/>
        <v>8.2079333830295234</v>
      </c>
      <c r="G94" s="10">
        <f t="shared" si="26"/>
        <v>8.6666666666666607</v>
      </c>
      <c r="H94" s="5">
        <f t="shared" si="26"/>
        <v>7.5</v>
      </c>
      <c r="I94">
        <f t="shared" si="27"/>
        <v>5.852116739408511</v>
      </c>
      <c r="J94">
        <f t="shared" si="28"/>
        <v>3.272663843320434</v>
      </c>
      <c r="K94">
        <f t="shared" si="28"/>
        <v>4.8514886066328575</v>
      </c>
      <c r="L94">
        <f t="shared" si="29"/>
        <v>-0.56583727952994667</v>
      </c>
      <c r="M94">
        <f t="shared" si="30"/>
        <v>-33.012813042302092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10.081719288190502</v>
      </c>
      <c r="B95">
        <f t="shared" si="22"/>
        <v>10.081719288190502</v>
      </c>
      <c r="C95" s="9">
        <f t="shared" si="23"/>
        <v>0.38000000000000023</v>
      </c>
      <c r="D95" s="9">
        <f t="shared" si="24"/>
        <v>1.6342101686367263</v>
      </c>
      <c r="E95" s="9">
        <f t="shared" si="24"/>
        <v>7.7625119615882285</v>
      </c>
      <c r="F95" s="9">
        <f t="shared" si="25"/>
        <v>8.2539211235957559</v>
      </c>
      <c r="G95" s="10">
        <f t="shared" si="26"/>
        <v>8.6666666666666607</v>
      </c>
      <c r="H95" s="5">
        <f t="shared" si="26"/>
        <v>7.5</v>
      </c>
      <c r="I95">
        <f t="shared" si="27"/>
        <v>5.6843008201055527</v>
      </c>
      <c r="J95">
        <f t="shared" si="28"/>
        <v>3.2692122359153015</v>
      </c>
      <c r="K95">
        <f t="shared" si="28"/>
        <v>4.6501104470748151</v>
      </c>
      <c r="L95">
        <f t="shared" si="29"/>
        <v>-0.54903160672810336</v>
      </c>
      <c r="M95">
        <f t="shared" si="30"/>
        <v>-32.954939696166846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10.061787308284462</v>
      </c>
      <c r="B96">
        <f t="shared" si="22"/>
        <v>10.061787308284462</v>
      </c>
      <c r="C96" s="9">
        <f t="shared" si="23"/>
        <v>0.38500000000000023</v>
      </c>
      <c r="D96" s="9">
        <f t="shared" si="24"/>
        <v>1.6541421485427665</v>
      </c>
      <c r="E96" s="9">
        <f t="shared" si="24"/>
        <v>7.7902645086623377</v>
      </c>
      <c r="F96" s="9">
        <f t="shared" si="25"/>
        <v>8.2990372035239908</v>
      </c>
      <c r="G96" s="10">
        <f t="shared" si="26"/>
        <v>8.6666666666666607</v>
      </c>
      <c r="H96" s="5">
        <f t="shared" si="26"/>
        <v>7.5</v>
      </c>
      <c r="I96">
        <f t="shared" si="27"/>
        <v>5.5190780216501638</v>
      </c>
      <c r="J96">
        <f t="shared" si="28"/>
        <v>3.26586314311426</v>
      </c>
      <c r="K96">
        <f t="shared" si="28"/>
        <v>4.4490853149281975</v>
      </c>
      <c r="L96">
        <f t="shared" si="29"/>
        <v>-0.53252707451262116</v>
      </c>
      <c r="M96">
        <f t="shared" si="30"/>
        <v>-32.899461626281287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10.041875450777685</v>
      </c>
      <c r="B97">
        <f t="shared" si="22"/>
        <v>10.041875450777685</v>
      </c>
      <c r="C97" s="9">
        <f t="shared" si="23"/>
        <v>0.39000000000000024</v>
      </c>
      <c r="D97" s="9">
        <f t="shared" si="24"/>
        <v>1.6740540060495421</v>
      </c>
      <c r="E97" s="9">
        <f t="shared" si="24"/>
        <v>7.8167918345998428</v>
      </c>
      <c r="F97" s="9">
        <f t="shared" si="25"/>
        <v>8.3432855578932923</v>
      </c>
      <c r="G97" s="10">
        <f t="shared" si="26"/>
        <v>8.6666666666666607</v>
      </c>
      <c r="H97" s="5">
        <f t="shared" si="26"/>
        <v>7.5</v>
      </c>
      <c r="I97">
        <f t="shared" si="27"/>
        <v>5.3566356530150427</v>
      </c>
      <c r="J97">
        <f t="shared" si="28"/>
        <v>3.2626147279597331</v>
      </c>
      <c r="K97">
        <f t="shared" si="28"/>
        <v>4.2483985990078814</v>
      </c>
      <c r="L97">
        <f t="shared" si="29"/>
        <v>-0.51633917634523685</v>
      </c>
      <c r="M97">
        <f t="shared" si="30"/>
        <v>-32.84634865784161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10.021983107427507</v>
      </c>
      <c r="B98">
        <f t="shared" si="22"/>
        <v>10.021983107427507</v>
      </c>
      <c r="C98" s="9">
        <f t="shared" si="23"/>
        <v>0.39500000000000024</v>
      </c>
      <c r="D98" s="9">
        <f t="shared" si="24"/>
        <v>1.6939463493997207</v>
      </c>
      <c r="E98" s="9">
        <f t="shared" si="24"/>
        <v>7.8420959597370121</v>
      </c>
      <c r="F98" s="9">
        <f t="shared" si="25"/>
        <v>8.38666999207598</v>
      </c>
      <c r="G98" s="10">
        <f t="shared" si="26"/>
        <v>8.6666666666666607</v>
      </c>
      <c r="H98" s="5">
        <f t="shared" si="26"/>
        <v>7.5</v>
      </c>
      <c r="I98">
        <f t="shared" si="27"/>
        <v>5.1971825918776089</v>
      </c>
      <c r="J98">
        <f t="shared" si="28"/>
        <v>3.2594650589840271</v>
      </c>
      <c r="K98">
        <f t="shared" si="28"/>
        <v>4.0480358721950473</v>
      </c>
      <c r="L98">
        <f t="shared" si="29"/>
        <v>-0.50048548037589768</v>
      </c>
      <c r="M98">
        <f t="shared" si="30"/>
        <v>-32.795569227284766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10.002109682100066</v>
      </c>
      <c r="B99">
        <f t="shared" si="22"/>
        <v>10.002109682100066</v>
      </c>
      <c r="C99" s="9">
        <f t="shared" si="23"/>
        <v>0.40000000000000024</v>
      </c>
      <c r="D99" s="9">
        <f t="shared" si="24"/>
        <v>1.7138197747271608</v>
      </c>
      <c r="E99" s="9">
        <f t="shared" si="24"/>
        <v>7.866178816991928</v>
      </c>
      <c r="F99" s="9">
        <f t="shared" si="25"/>
        <v>8.4291941830557384</v>
      </c>
      <c r="G99" s="10">
        <f t="shared" si="26"/>
        <v>8.6666666666666607</v>
      </c>
      <c r="H99" s="5">
        <f t="shared" si="26"/>
        <v>7.5</v>
      </c>
      <c r="I99">
        <f t="shared" si="27"/>
        <v>5.0409515120742228</v>
      </c>
      <c r="J99">
        <f t="shared" si="28"/>
        <v>3.2564120975537341</v>
      </c>
      <c r="K99">
        <f t="shared" si="28"/>
        <v>3.8479828999086103</v>
      </c>
      <c r="L99">
        <f t="shared" si="29"/>
        <v>-0.48498583827544955</v>
      </c>
      <c r="M99">
        <f t="shared" si="30"/>
        <v>-32.747090001042466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9.9822545914665106</v>
      </c>
      <c r="B100">
        <f t="shared" si="22"/>
        <v>9.9822545914665106</v>
      </c>
      <c r="C100" s="9">
        <f t="shared" si="23"/>
        <v>0.40500000000000025</v>
      </c>
      <c r="D100" s="9">
        <f t="shared" si="24"/>
        <v>1.7336748653607175</v>
      </c>
      <c r="E100" s="9">
        <f t="shared" si="24"/>
        <v>7.8890422530719011</v>
      </c>
      <c r="F100" s="9">
        <f t="shared" si="25"/>
        <v>8.4708616807146555</v>
      </c>
      <c r="G100" s="10">
        <f t="shared" si="26"/>
        <v>8.6666666666666607</v>
      </c>
      <c r="H100" s="5">
        <f t="shared" si="26"/>
        <v>7.5</v>
      </c>
      <c r="I100">
        <f t="shared" si="27"/>
        <v>4.8882012308665823</v>
      </c>
      <c r="J100">
        <f t="shared" si="28"/>
        <v>3.2534536839402537</v>
      </c>
      <c r="K100">
        <f t="shared" si="28"/>
        <v>3.6482256509022513</v>
      </c>
      <c r="L100">
        <f t="shared" si="29"/>
        <v>-0.46986260513641104</v>
      </c>
      <c r="M100">
        <f t="shared" si="30"/>
        <v>-32.700875429922327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9.9624172657882433</v>
      </c>
      <c r="B101">
        <f t="shared" si="22"/>
        <v>9.9624172657882433</v>
      </c>
      <c r="C101" s="9">
        <f t="shared" si="23"/>
        <v>0.41000000000000025</v>
      </c>
      <c r="D101" s="9">
        <f t="shared" ref="D101:E116" si="32">D100+$C$7*(J100+J101)/2</f>
        <v>1.7535121910389844</v>
      </c>
      <c r="E101" s="9">
        <f t="shared" si="32"/>
        <v>7.9106880297550308</v>
      </c>
      <c r="F101" s="9">
        <f t="shared" si="25"/>
        <v>8.5116759090962102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4.7392191281479485</v>
      </c>
      <c r="J101">
        <f t="shared" si="28"/>
        <v>3.2505875220489218</v>
      </c>
      <c r="K101">
        <f t="shared" si="28"/>
        <v>3.448750310779725</v>
      </c>
      <c r="L101">
        <f t="shared" si="29"/>
        <v>-0.45514086583347146</v>
      </c>
      <c r="M101">
        <f t="shared" si="30"/>
        <v>-32.656887229414558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9.9425971497995533</v>
      </c>
      <c r="B102">
        <f t="shared" si="22"/>
        <v>9.9425971497995533</v>
      </c>
      <c r="C102" s="9">
        <f t="shared" si="23"/>
        <v>0.41500000000000026</v>
      </c>
      <c r="D102" s="9">
        <f t="shared" si="32"/>
        <v>1.7733323070276739</v>
      </c>
      <c r="E102" s="9">
        <f t="shared" si="32"/>
        <v>7.9311178252638843</v>
      </c>
      <c r="F102" s="9">
        <f t="shared" si="25"/>
        <v>8.5516401676533178</v>
      </c>
      <c r="G102" s="10">
        <f t="shared" si="33"/>
        <v>8.6666666666666607</v>
      </c>
      <c r="H102" s="5">
        <f t="shared" si="33"/>
        <v>7.5</v>
      </c>
      <c r="I102">
        <f t="shared" si="27"/>
        <v>4.5943235627232593</v>
      </c>
      <c r="J102">
        <f t="shared" si="28"/>
        <v>3.2478111627673374</v>
      </c>
      <c r="K102">
        <f t="shared" si="28"/>
        <v>3.2495432986802961</v>
      </c>
      <c r="L102">
        <f t="shared" si="29"/>
        <v>-0.44084866066794959</v>
      </c>
      <c r="M102">
        <f t="shared" si="30"/>
        <v>-32.615083775876023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9.922793703696005</v>
      </c>
      <c r="B103">
        <f t="shared" si="22"/>
        <v>9.922793703696005</v>
      </c>
      <c r="C103" s="9">
        <f t="shared" si="23"/>
        <v>0.42000000000000026</v>
      </c>
      <c r="D103" s="9">
        <f t="shared" si="32"/>
        <v>1.7931357531312229</v>
      </c>
      <c r="E103" s="9">
        <f t="shared" si="32"/>
        <v>7.9503332357521836</v>
      </c>
      <c r="F103" s="9">
        <f t="shared" si="25"/>
        <v>8.590757632492906</v>
      </c>
      <c r="G103" s="10">
        <f t="shared" si="33"/>
        <v>8.6666666666666607</v>
      </c>
      <c r="H103" s="5">
        <f t="shared" si="33"/>
        <v>7.5</v>
      </c>
      <c r="I103">
        <f t="shared" si="27"/>
        <v>4.4538661753451851</v>
      </c>
      <c r="J103">
        <f t="shared" si="28"/>
        <v>3.2451219859372631</v>
      </c>
      <c r="K103">
        <f t="shared" si="28"/>
        <v>3.0505912876474524</v>
      </c>
      <c r="L103">
        <f t="shared" si="29"/>
        <v>-0.42701719975342251</v>
      </c>
      <c r="M103">
        <f t="shared" si="30"/>
        <v>-32.575419408850721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9.9030064042367894</v>
      </c>
      <c r="B104">
        <f t="shared" si="22"/>
        <v>9.9030064042367894</v>
      </c>
      <c r="C104" s="9">
        <f t="shared" si="23"/>
        <v>0.42500000000000027</v>
      </c>
      <c r="D104" s="9">
        <f t="shared" si="32"/>
        <v>1.8129230525904387</v>
      </c>
      <c r="E104" s="9">
        <f t="shared" si="32"/>
        <v>7.9683357769287317</v>
      </c>
      <c r="F104" s="9">
        <f t="shared" si="25"/>
        <v>8.6290313576316215</v>
      </c>
      <c r="G104" s="10">
        <f t="shared" si="33"/>
        <v>8.6666666666666607</v>
      </c>
      <c r="H104" s="5">
        <f t="shared" si="33"/>
        <v>7.5</v>
      </c>
      <c r="I104">
        <f t="shared" si="27"/>
        <v>4.3182339231415128</v>
      </c>
      <c r="J104">
        <f t="shared" si="28"/>
        <v>3.2425171810187674</v>
      </c>
      <c r="K104">
        <f t="shared" si="28"/>
        <v>2.851881229253463</v>
      </c>
      <c r="L104">
        <f t="shared" si="29"/>
        <v>-0.41368105132767408</v>
      </c>
      <c r="M104">
        <f t="shared" si="30"/>
        <v>-32.537843631141087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9.8832347459685348</v>
      </c>
      <c r="B105">
        <f t="shared" si="22"/>
        <v>9.8832347459685348</v>
      </c>
      <c r="C105" s="9">
        <f t="shared" si="23"/>
        <v>0.43000000000000027</v>
      </c>
      <c r="D105" s="9">
        <f t="shared" si="32"/>
        <v>1.8326947108586933</v>
      </c>
      <c r="E105" s="9">
        <f t="shared" si="32"/>
        <v>7.9851268858464204</v>
      </c>
      <c r="F105" s="9">
        <f t="shared" si="25"/>
        <v>8.666464276281264</v>
      </c>
      <c r="G105" s="10">
        <f t="shared" si="33"/>
        <v>8.6666666666666607</v>
      </c>
      <c r="H105" s="5">
        <f t="shared" si="33"/>
        <v>7.5</v>
      </c>
      <c r="I105">
        <f t="shared" si="27"/>
        <v>4.1878506350510998</v>
      </c>
      <c r="J105">
        <f t="shared" si="28"/>
        <v>3.2399937266056686</v>
      </c>
      <c r="K105">
        <f t="shared" si="28"/>
        <v>2.6534003831035022</v>
      </c>
      <c r="L105">
        <f t="shared" si="29"/>
        <v>-0.40087828396652875</v>
      </c>
      <c r="M105">
        <f t="shared" si="30"/>
        <v>-32.502300201176318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9.8634782425767131</v>
      </c>
      <c r="B106">
        <f t="shared" si="22"/>
        <v>9.8634782425767131</v>
      </c>
      <c r="C106" s="9">
        <f t="shared" si="23"/>
        <v>0.43500000000000028</v>
      </c>
      <c r="D106" s="9">
        <f t="shared" si="32"/>
        <v>1.8524512142505147</v>
      </c>
      <c r="E106" s="9">
        <f t="shared" si="32"/>
        <v>8.0007079228881093</v>
      </c>
      <c r="F106" s="9">
        <f t="shared" si="25"/>
        <v>8.703059202187319</v>
      </c>
      <c r="G106" s="10">
        <f t="shared" si="33"/>
        <v>8.6666666666666607</v>
      </c>
      <c r="H106" s="5">
        <f t="shared" si="33"/>
        <v>7.5</v>
      </c>
      <c r="I106">
        <f t="shared" si="27"/>
        <v>4.0631778140262211</v>
      </c>
      <c r="J106">
        <f t="shared" si="28"/>
        <v>3.237548369073473</v>
      </c>
      <c r="K106">
        <f t="shared" si="28"/>
        <v>2.4551363518763267</v>
      </c>
      <c r="L106">
        <f t="shared" si="29"/>
        <v>-0.3886505366395549</v>
      </c>
      <c r="M106">
        <f t="shared" si="30"/>
        <v>-32.468726117390204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9.8437364283685991</v>
      </c>
      <c r="B107">
        <f t="shared" si="22"/>
        <v>9.8437364283685991</v>
      </c>
      <c r="C107" s="9">
        <f t="shared" si="23"/>
        <v>0.44000000000000028</v>
      </c>
      <c r="D107" s="9">
        <f t="shared" si="32"/>
        <v>1.8721930284586288</v>
      </c>
      <c r="E107" s="9">
        <f t="shared" si="32"/>
        <v>8.0150801739851403</v>
      </c>
      <c r="F107" s="9">
        <f t="shared" si="25"/>
        <v>8.7388188310499295</v>
      </c>
      <c r="G107" s="10">
        <f t="shared" si="33"/>
        <v>8.6666666666666607</v>
      </c>
      <c r="H107" s="5">
        <f t="shared" si="33"/>
        <v>7.5</v>
      </c>
      <c r="I107">
        <f t="shared" si="27"/>
        <v>3.9447143427506512</v>
      </c>
      <c r="J107">
        <f t="shared" si="28"/>
        <v>3.2351776007999717</v>
      </c>
      <c r="K107">
        <f t="shared" si="28"/>
        <v>2.2570771225602466</v>
      </c>
      <c r="L107">
        <f t="shared" si="29"/>
        <v>-0.37704298404147085</v>
      </c>
      <c r="M107">
        <f t="shared" si="30"/>
        <v>-32.437050502479806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9.824008859888437</v>
      </c>
      <c r="B108">
        <f t="shared" si="22"/>
        <v>9.824008859888437</v>
      </c>
      <c r="C108" s="9">
        <f t="shared" si="23"/>
        <v>0.44500000000000028</v>
      </c>
      <c r="D108" s="9">
        <f t="shared" si="32"/>
        <v>1.8919205969387904</v>
      </c>
      <c r="E108" s="9">
        <f t="shared" si="32"/>
        <v>8.0282448531081592</v>
      </c>
      <c r="F108" s="9">
        <f t="shared" si="25"/>
        <v>8.7737457420635501</v>
      </c>
      <c r="G108" s="10">
        <f t="shared" si="33"/>
        <v>8.6666666666666607</v>
      </c>
      <c r="H108" s="5">
        <f t="shared" si="33"/>
        <v>7.5</v>
      </c>
      <c r="I108">
        <f t="shared" si="27"/>
        <v>3.8329946830386827</v>
      </c>
      <c r="J108">
        <f t="shared" si="28"/>
        <v>3.2328776385973188</v>
      </c>
      <c r="K108">
        <f t="shared" si="28"/>
        <v>2.05921111449512</v>
      </c>
      <c r="L108">
        <f t="shared" si="29"/>
        <v>-0.36610415838035087</v>
      </c>
      <c r="M108">
        <f t="shared" si="30"/>
        <v>-32.407193407322026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9.8042951176608604</v>
      </c>
      <c r="B109">
        <f t="shared" si="22"/>
        <v>9.8042951176608604</v>
      </c>
      <c r="C109" s="9">
        <f t="shared" si="23"/>
        <v>0.45000000000000029</v>
      </c>
      <c r="D109" s="9">
        <f t="shared" si="32"/>
        <v>1.9116343391663675</v>
      </c>
      <c r="E109" s="9">
        <f t="shared" si="32"/>
        <v>8.0402031050732354</v>
      </c>
      <c r="F109" s="9">
        <f t="shared" si="25"/>
        <v>8.8078423996196733</v>
      </c>
      <c r="G109" s="10">
        <f t="shared" si="33"/>
        <v>8.6666666666666607</v>
      </c>
      <c r="H109" s="5">
        <f t="shared" si="33"/>
        <v>7.5</v>
      </c>
      <c r="I109">
        <f t="shared" si="27"/>
        <v>3.7285851077450038</v>
      </c>
      <c r="J109">
        <f t="shared" si="28"/>
        <v>3.2306444032311985</v>
      </c>
      <c r="K109">
        <f t="shared" si="28"/>
        <v>1.8615272347104557</v>
      </c>
      <c r="L109">
        <f t="shared" si="29"/>
        <v>-0.35588558402574511</v>
      </c>
      <c r="M109">
        <f t="shared" si="30"/>
        <v>-32.379064570536499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9.7845948080524412</v>
      </c>
      <c r="B110">
        <f t="shared" si="22"/>
        <v>9.7845948080524412</v>
      </c>
      <c r="C110" s="9">
        <f t="shared" si="23"/>
        <v>0.45500000000000029</v>
      </c>
      <c r="D110" s="9">
        <f t="shared" si="32"/>
        <v>1.9313346487747871</v>
      </c>
      <c r="E110" s="9">
        <f t="shared" si="32"/>
        <v>8.0509560087086349</v>
      </c>
      <c r="F110" s="9">
        <f t="shared" si="25"/>
        <v>8.8411111552258461</v>
      </c>
      <c r="G110" s="10">
        <f t="shared" si="33"/>
        <v>8.6666666666666607</v>
      </c>
      <c r="H110" s="5">
        <f t="shared" si="33"/>
        <v>7.5</v>
      </c>
      <c r="I110">
        <f t="shared" si="27"/>
        <v>3.6320774869286834</v>
      </c>
      <c r="J110">
        <f t="shared" si="28"/>
        <v>3.2284735011686414</v>
      </c>
      <c r="K110">
        <f t="shared" si="28"/>
        <v>1.664014940830183</v>
      </c>
      <c r="L110">
        <f t="shared" si="29"/>
        <v>-0.34644117992093948</v>
      </c>
      <c r="M110">
        <f t="shared" si="30"/>
        <v>-32.352562190242111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9.7649075652334645</v>
      </c>
      <c r="B111">
        <f t="shared" si="22"/>
        <v>9.7649075652334645</v>
      </c>
      <c r="C111" s="9">
        <f t="shared" si="23"/>
        <v>0.4600000000000003</v>
      </c>
      <c r="D111" s="9">
        <f t="shared" si="32"/>
        <v>1.9510218915937634</v>
      </c>
      <c r="E111" s="9">
        <f t="shared" si="32"/>
        <v>8.0605045804281499</v>
      </c>
      <c r="F111" s="9">
        <f t="shared" si="25"/>
        <v>8.8735542497035773</v>
      </c>
      <c r="G111" s="10">
        <f t="shared" si="33"/>
        <v>8.6666666666666607</v>
      </c>
      <c r="H111" s="5">
        <f t="shared" si="33"/>
        <v>7.5</v>
      </c>
      <c r="I111">
        <f t="shared" si="27"/>
        <v>3.5440801919572618</v>
      </c>
      <c r="J111">
        <f t="shared" si="28"/>
        <v>3.2263602099711237</v>
      </c>
      <c r="K111">
        <f t="shared" si="28"/>
        <v>1.466664311469706</v>
      </c>
      <c r="L111">
        <f t="shared" si="29"/>
        <v>-0.33782638879083904</v>
      </c>
      <c r="M111">
        <f t="shared" si="30"/>
        <v>-32.327571788537725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9.7452330532126048</v>
      </c>
      <c r="B112">
        <f t="shared" si="22"/>
        <v>9.7452330532126048</v>
      </c>
      <c r="C112" s="9">
        <f t="shared" si="23"/>
        <v>0.4650000000000003</v>
      </c>
      <c r="D112" s="9">
        <f t="shared" si="32"/>
        <v>1.9706964036146237</v>
      </c>
      <c r="E112" s="9">
        <f t="shared" si="32"/>
        <v>8.0688497782549895</v>
      </c>
      <c r="F112" s="9">
        <f t="shared" si="25"/>
        <v>8.9051738157367417</v>
      </c>
      <c r="G112" s="10">
        <f t="shared" si="33"/>
        <v>8.6666666666666607</v>
      </c>
      <c r="H112" s="5">
        <f t="shared" si="33"/>
        <v>7.5</v>
      </c>
      <c r="I112">
        <f t="shared" si="27"/>
        <v>3.465205809855449</v>
      </c>
      <c r="J112">
        <f t="shared" si="28"/>
        <v>3.2242994689994995</v>
      </c>
      <c r="K112">
        <f t="shared" si="28"/>
        <v>1.2694661235596258</v>
      </c>
      <c r="L112">
        <f t="shared" si="29"/>
        <v>-0.33009700454001573</v>
      </c>
      <c r="M112">
        <f t="shared" si="30"/>
        <v>-32.303965274249819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9.7255709679064761</v>
      </c>
      <c r="B113">
        <f t="shared" si="22"/>
        <v>9.7255709679064761</v>
      </c>
      <c r="C113" s="9">
        <f t="shared" si="23"/>
        <v>0.47000000000000031</v>
      </c>
      <c r="D113" s="9">
        <f t="shared" si="32"/>
        <v>1.9903584889207513</v>
      </c>
      <c r="E113" s="9">
        <f t="shared" si="32"/>
        <v>8.0759925063347762</v>
      </c>
      <c r="F113" s="9">
        <f t="shared" si="25"/>
        <v>8.9359718808496975</v>
      </c>
      <c r="G113" s="10">
        <f t="shared" si="33"/>
        <v>8.6666666666666607</v>
      </c>
      <c r="H113" s="5">
        <f t="shared" si="33"/>
        <v>7.5</v>
      </c>
      <c r="I113">
        <f t="shared" si="27"/>
        <v>3.3960555993718917</v>
      </c>
      <c r="J113">
        <f t="shared" si="28"/>
        <v>3.2222858772718053</v>
      </c>
      <c r="K113">
        <f t="shared" si="28"/>
        <v>1.0724119353867019</v>
      </c>
      <c r="L113">
        <f t="shared" si="29"/>
        <v>-0.32330769207392285</v>
      </c>
      <c r="M113">
        <f t="shared" si="30"/>
        <v>-32.281600331251788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9.7059210391947293</v>
      </c>
      <c r="B114">
        <f t="shared" si="22"/>
        <v>9.7059210391947293</v>
      </c>
      <c r="C114" s="9">
        <f t="shared" si="23"/>
        <v>0.47500000000000031</v>
      </c>
      <c r="D114" s="9">
        <f t="shared" si="32"/>
        <v>2.0100084176324984</v>
      </c>
      <c r="E114" s="9">
        <f t="shared" si="32"/>
        <v>8.0819336199664722</v>
      </c>
      <c r="F114" s="9">
        <f t="shared" si="25"/>
        <v>8.9659503708989448</v>
      </c>
      <c r="G114" s="10">
        <f t="shared" si="33"/>
        <v>8.6666666666666607</v>
      </c>
      <c r="H114" s="5">
        <f t="shared" si="33"/>
        <v>7.5</v>
      </c>
      <c r="I114">
        <f t="shared" si="27"/>
        <v>3.33720097930299</v>
      </c>
      <c r="J114">
        <f t="shared" si="28"/>
        <v>3.2203137003501543</v>
      </c>
      <c r="K114">
        <f t="shared" si="28"/>
        <v>0.87549417336606594</v>
      </c>
      <c r="L114">
        <f t="shared" si="29"/>
        <v>-0.31751022793855088</v>
      </c>
      <c r="M114">
        <f t="shared" si="30"/>
        <v>-32.260320272001486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9.6862830329003842</v>
      </c>
      <c r="B115">
        <f t="shared" si="22"/>
        <v>9.6862830329003842</v>
      </c>
      <c r="C115" s="9">
        <f t="shared" si="23"/>
        <v>0.48000000000000032</v>
      </c>
      <c r="D115" s="9">
        <f t="shared" si="32"/>
        <v>2.0296464239268435</v>
      </c>
      <c r="E115" s="9">
        <f t="shared" si="32"/>
        <v>8.0866739311653451</v>
      </c>
      <c r="F115" s="9">
        <f t="shared" si="25"/>
        <v>8.9951111141620714</v>
      </c>
      <c r="G115" s="10">
        <f t="shared" si="33"/>
        <v>8.6666666666666607</v>
      </c>
      <c r="H115" s="5">
        <f t="shared" si="33"/>
        <v>7.5</v>
      </c>
      <c r="I115">
        <f t="shared" si="27"/>
        <v>3.2891628001091893</v>
      </c>
      <c r="J115">
        <f t="shared" si="28"/>
        <v>3.218376887959729</v>
      </c>
      <c r="K115">
        <f t="shared" si="28"/>
        <v>0.67870621970685685</v>
      </c>
      <c r="L115">
        <f t="shared" si="29"/>
        <v>-0.3127515338611902</v>
      </c>
      <c r="M115">
        <f t="shared" si="30"/>
        <v>-32.239954491547763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9.6666567526261176</v>
      </c>
      <c r="B116">
        <f t="shared" si="22"/>
        <v>9.6666567526261176</v>
      </c>
      <c r="C116" s="9">
        <f t="shared" si="23"/>
        <v>0.48500000000000032</v>
      </c>
      <c r="D116" s="9">
        <f t="shared" si="32"/>
        <v>2.0492727042011105</v>
      </c>
      <c r="E116" s="9">
        <f t="shared" si="32"/>
        <v>8.0902142147522422</v>
      </c>
      <c r="F116" s="9">
        <f t="shared" si="25"/>
        <v>9.0234558461009673</v>
      </c>
      <c r="G116" s="10">
        <f t="shared" si="33"/>
        <v>8.6666666666666607</v>
      </c>
      <c r="H116" s="5">
        <f t="shared" si="33"/>
        <v>7.5</v>
      </c>
      <c r="I116">
        <f t="shared" si="27"/>
        <v>3.2523896543380455</v>
      </c>
      <c r="J116">
        <f t="shared" si="28"/>
        <v>3.2164691036031758</v>
      </c>
      <c r="K116">
        <f t="shared" si="28"/>
        <v>0.48204249730841547</v>
      </c>
      <c r="L116">
        <f t="shared" si="29"/>
        <v>-0.30907162299292551</v>
      </c>
      <c r="M116">
        <f t="shared" si="30"/>
        <v>-32.220319629443281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9.6470420413716838</v>
      </c>
      <c r="B117">
        <f t="shared" si="22"/>
        <v>9.6470420413716838</v>
      </c>
      <c r="C117" s="9">
        <f t="shared" si="23"/>
        <v>0.49000000000000032</v>
      </c>
      <c r="D117" s="9">
        <f t="shared" ref="D117:E132" si="34">D116+$C$7*(J116+J117)/2</f>
        <v>2.0688874154555439</v>
      </c>
      <c r="E117" s="9">
        <f t="shared" si="34"/>
        <v>8.092555214939118</v>
      </c>
      <c r="F117" s="9">
        <f t="shared" si="25"/>
        <v>9.0509862148614069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3.2272369317752032</v>
      </c>
      <c r="J117">
        <f t="shared" si="28"/>
        <v>3.2145837667029191</v>
      </c>
      <c r="K117">
        <f t="shared" si="28"/>
        <v>0.28549854756881143</v>
      </c>
      <c r="L117">
        <f t="shared" si="29"/>
        <v>-0.30650162107504075</v>
      </c>
      <c r="M117">
        <f t="shared" si="30"/>
        <v>-32.201221492421759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9.6274387828574568</v>
      </c>
      <c r="B118">
        <f t="shared" si="22"/>
        <v>9.6274387828574568</v>
      </c>
      <c r="C118" s="9">
        <f t="shared" si="23"/>
        <v>0.49500000000000033</v>
      </c>
      <c r="D118" s="9">
        <f t="shared" si="34"/>
        <v>2.0884906739697717</v>
      </c>
      <c r="E118" s="9">
        <f t="shared" si="34"/>
        <v>8.0936976523534216</v>
      </c>
      <c r="F118" s="9">
        <f t="shared" si="25"/>
        <v>9.0777037875470192</v>
      </c>
      <c r="G118" s="10">
        <f t="shared" si="35"/>
        <v>8.6666666666666607</v>
      </c>
      <c r="H118" s="5">
        <f t="shared" si="35"/>
        <v>7.5</v>
      </c>
      <c r="I118">
        <f t="shared" si="27"/>
        <v>3.2139485982743228</v>
      </c>
      <c r="J118">
        <f t="shared" si="28"/>
        <v>3.2127141068143614</v>
      </c>
      <c r="K118">
        <f t="shared" si="28"/>
        <v>8.907109646503869E-2</v>
      </c>
      <c r="L118">
        <f t="shared" si="29"/>
        <v>-0.30506205019294119</v>
      </c>
      <c r="M118">
        <f t="shared" si="30"/>
        <v>-32.18245771220132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9.6078469024853312</v>
      </c>
      <c r="B119">
        <f t="shared" si="22"/>
        <v>9.6078469024853312</v>
      </c>
      <c r="C119" s="9">
        <f t="shared" si="23"/>
        <v>0.50000000000000033</v>
      </c>
      <c r="D119" s="9">
        <f t="shared" si="34"/>
        <v>2.1080825543418955</v>
      </c>
      <c r="E119" s="9">
        <f t="shared" si="34"/>
        <v>8.0936422314161227</v>
      </c>
      <c r="F119" s="9">
        <f t="shared" si="25"/>
        <v>9.1036100572733005</v>
      </c>
      <c r="G119" s="10">
        <f t="shared" si="35"/>
        <v>8.6666666666666607</v>
      </c>
      <c r="H119" s="5">
        <f t="shared" si="35"/>
        <v>7.5</v>
      </c>
      <c r="I119">
        <f t="shared" si="27"/>
        <v>3.2126436587185565</v>
      </c>
      <c r="J119">
        <f t="shared" si="28"/>
        <v>3.2108532283081845</v>
      </c>
      <c r="K119">
        <f t="shared" si="28"/>
        <v>-0.10724189557938937</v>
      </c>
      <c r="L119">
        <f t="shared" si="29"/>
        <v>-0.30476156047729247</v>
      </c>
      <c r="M119">
        <f t="shared" si="30"/>
        <v>-32.163821021042892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9.5882663678814843</v>
      </c>
      <c r="B120">
        <f t="shared" si="22"/>
        <v>9.5882663678814843</v>
      </c>
      <c r="C120" s="9">
        <f t="shared" si="23"/>
        <v>0.50500000000000034</v>
      </c>
      <c r="D120" s="9">
        <f t="shared" si="34"/>
        <v>2.1276630889457429</v>
      </c>
      <c r="E120" s="9">
        <f t="shared" si="34"/>
        <v>8.0923896479629924</v>
      </c>
      <c r="F120" s="9">
        <f t="shared" si="25"/>
        <v>9.1287064509683571</v>
      </c>
      <c r="G120" s="10">
        <f t="shared" si="35"/>
        <v>8.6666666666666607</v>
      </c>
      <c r="H120" s="5">
        <f t="shared" si="35"/>
        <v>7.5</v>
      </c>
      <c r="I120">
        <f t="shared" si="27"/>
        <v>3.2233088944970341</v>
      </c>
      <c r="J120">
        <f t="shared" si="28"/>
        <v>3.2089941827892732</v>
      </c>
      <c r="K120">
        <f t="shared" si="28"/>
        <v>-0.30344120380775103</v>
      </c>
      <c r="L120">
        <f t="shared" si="29"/>
        <v>-0.30559625947505387</v>
      </c>
      <c r="M120">
        <f t="shared" si="30"/>
        <v>-32.14510294018244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9.5686971889848778</v>
      </c>
      <c r="B121">
        <f t="shared" si="22"/>
        <v>9.5686971889848778</v>
      </c>
      <c r="C121" s="9">
        <f t="shared" si="23"/>
        <v>0.51000000000000034</v>
      </c>
      <c r="D121" s="9">
        <f t="shared" si="34"/>
        <v>2.1472322678423499</v>
      </c>
      <c r="E121" s="9">
        <f t="shared" si="34"/>
        <v>8.089940596979563</v>
      </c>
      <c r="F121" s="9">
        <f t="shared" si="25"/>
        <v>9.1529943378454597</v>
      </c>
      <c r="G121" s="10">
        <f t="shared" si="35"/>
        <v>8.6666666666666607</v>
      </c>
      <c r="H121" s="5">
        <f t="shared" si="35"/>
        <v>7.5</v>
      </c>
      <c r="I121">
        <f t="shared" si="27"/>
        <v>3.2457987746525929</v>
      </c>
      <c r="J121">
        <f t="shared" si="28"/>
        <v>3.2071300456064753</v>
      </c>
      <c r="K121">
        <f t="shared" si="28"/>
        <v>-0.49952633174286393</v>
      </c>
      <c r="L121">
        <f t="shared" si="29"/>
        <v>-0.30754972295330751</v>
      </c>
      <c r="M121">
        <f t="shared" si="30"/>
        <v>-32.126097612896658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9.5491394176692737</v>
      </c>
      <c r="B122">
        <f t="shared" si="22"/>
        <v>9.5491394176692737</v>
      </c>
      <c r="C122" s="9">
        <f t="shared" si="23"/>
        <v>0.51500000000000035</v>
      </c>
      <c r="D122" s="9">
        <f t="shared" si="34"/>
        <v>2.166790039157954</v>
      </c>
      <c r="E122" s="9">
        <f t="shared" si="34"/>
        <v>8.0862957803098432</v>
      </c>
      <c r="F122" s="9">
        <f t="shared" si="25"/>
        <v>9.1764750384328071</v>
      </c>
      <c r="G122" s="10">
        <f t="shared" si="35"/>
        <v>8.6666666666666607</v>
      </c>
      <c r="H122" s="5">
        <f t="shared" si="35"/>
        <v>7.5</v>
      </c>
      <c r="I122">
        <f t="shared" si="27"/>
        <v>3.2798425546757444</v>
      </c>
      <c r="J122">
        <f t="shared" si="28"/>
        <v>3.20525399229646</v>
      </c>
      <c r="K122">
        <f t="shared" si="28"/>
        <v>-0.69549552718153351</v>
      </c>
      <c r="L122">
        <f t="shared" si="29"/>
        <v>-0.31059368678447674</v>
      </c>
      <c r="M122">
        <f t="shared" si="30"/>
        <v>-32.106605490719737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9.5295931469118074</v>
      </c>
      <c r="B123">
        <f t="shared" si="22"/>
        <v>9.5295931469118074</v>
      </c>
      <c r="C123" s="9">
        <f t="shared" si="23"/>
        <v>0.52000000000000035</v>
      </c>
      <c r="D123" s="9">
        <f t="shared" si="34"/>
        <v>2.1863363099154198</v>
      </c>
      <c r="E123" s="9">
        <f t="shared" si="34"/>
        <v>8.0814559141988802</v>
      </c>
      <c r="F123" s="9">
        <f t="shared" si="25"/>
        <v>9.19914983401328</v>
      </c>
      <c r="G123" s="10">
        <f t="shared" si="35"/>
        <v>8.6666666666666607</v>
      </c>
      <c r="H123" s="5">
        <f t="shared" si="35"/>
        <v>7.5</v>
      </c>
      <c r="I123">
        <f t="shared" si="27"/>
        <v>3.3250576883074001</v>
      </c>
      <c r="J123">
        <f t="shared" si="28"/>
        <v>3.2033593708070747</v>
      </c>
      <c r="K123">
        <f t="shared" si="28"/>
        <v>-0.89134582067492396</v>
      </c>
      <c r="L123">
        <f t="shared" si="29"/>
        <v>-0.31468933540549715</v>
      </c>
      <c r="M123">
        <f t="shared" si="30"/>
        <v>-32.086436604371997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9.5100585095449688</v>
      </c>
      <c r="B124">
        <f t="shared" si="22"/>
        <v>9.5100585095449688</v>
      </c>
      <c r="C124" s="9">
        <f t="shared" si="23"/>
        <v>0.52500000000000036</v>
      </c>
      <c r="D124" s="9">
        <f t="shared" si="34"/>
        <v>2.205870947282258</v>
      </c>
      <c r="E124" s="9">
        <f t="shared" si="34"/>
        <v>8.075421736539738</v>
      </c>
      <c r="F124" s="9">
        <f t="shared" si="25"/>
        <v>9.221019976305131</v>
      </c>
      <c r="G124" s="10">
        <f t="shared" si="35"/>
        <v>8.6666666666666607</v>
      </c>
      <c r="H124" s="5">
        <f t="shared" si="35"/>
        <v>7.5</v>
      </c>
      <c r="I124">
        <f t="shared" si="27"/>
        <v>3.3809679774157213</v>
      </c>
      <c r="J124">
        <f t="shared" si="28"/>
        <v>3.2014397658611013</v>
      </c>
      <c r="K124">
        <f t="shared" si="28"/>
        <v>-1.0870730839615932</v>
      </c>
      <c r="L124">
        <f t="shared" si="29"/>
        <v>-0.31978903629703737</v>
      </c>
      <c r="M124">
        <f t="shared" si="30"/>
        <v>-32.065413214263295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9.4905356766482374</v>
      </c>
      <c r="B125">
        <f t="shared" si="22"/>
        <v>9.4905356766482374</v>
      </c>
      <c r="C125" s="9">
        <f t="shared" si="23"/>
        <v>0.53000000000000036</v>
      </c>
      <c r="D125" s="9">
        <f t="shared" si="34"/>
        <v>2.2253937801789903</v>
      </c>
      <c r="E125" s="9">
        <f t="shared" si="34"/>
        <v>8.0681940137147201</v>
      </c>
      <c r="F125" s="9">
        <f t="shared" si="25"/>
        <v>9.2420866972062861</v>
      </c>
      <c r="G125" s="10">
        <f t="shared" si="35"/>
        <v>8.6666666666666607</v>
      </c>
      <c r="H125" s="5">
        <f t="shared" si="35"/>
        <v>7.5</v>
      </c>
      <c r="I125">
        <f t="shared" si="27"/>
        <v>3.4470245033129014</v>
      </c>
      <c r="J125">
        <f t="shared" si="28"/>
        <v>3.1994890527396893</v>
      </c>
      <c r="K125">
        <f t="shared" si="28"/>
        <v>-1.2826721045685994</v>
      </c>
      <c r="L125">
        <f t="shared" si="29"/>
        <v>-0.32583833425008563</v>
      </c>
      <c r="M125">
        <f t="shared" si="30"/>
        <v>-32.043371723093159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9.471024855648734</v>
      </c>
      <c r="B126">
        <f t="shared" si="22"/>
        <v>9.471024855648734</v>
      </c>
      <c r="C126" s="9">
        <f t="shared" si="23"/>
        <v>0.53500000000000036</v>
      </c>
      <c r="D126" s="9">
        <f t="shared" si="34"/>
        <v>2.2449046011784937</v>
      </c>
      <c r="E126" s="9">
        <f t="shared" si="34"/>
        <v>8.0597735469459444</v>
      </c>
      <c r="F126" s="9">
        <f t="shared" si="25"/>
        <v>9.2623512184297816</v>
      </c>
      <c r="G126" s="10">
        <f t="shared" si="35"/>
        <v>8.6666666666666607</v>
      </c>
      <c r="H126" s="5">
        <f t="shared" si="35"/>
        <v>7.5</v>
      </c>
      <c r="I126">
        <f t="shared" si="27"/>
        <v>3.5226273537118025</v>
      </c>
      <c r="J126">
        <f t="shared" si="28"/>
        <v>3.1975014389007637</v>
      </c>
      <c r="K126">
        <f t="shared" si="28"/>
        <v>-1.4781366720794678</v>
      </c>
      <c r="L126">
        <f t="shared" si="29"/>
        <v>-0.33277801696983778</v>
      </c>
      <c r="M126">
        <f t="shared" si="30"/>
        <v>-32.020163825116491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9.4515262882064448</v>
      </c>
      <c r="B127">
        <f t="shared" si="22"/>
        <v>9.4515262882064448</v>
      </c>
      <c r="C127" s="9">
        <f t="shared" si="23"/>
        <v>0.54000000000000037</v>
      </c>
      <c r="D127" s="9">
        <f t="shared" si="34"/>
        <v>2.2644031686207824</v>
      </c>
      <c r="E127" s="9">
        <f t="shared" si="34"/>
        <v>8.0501611780982927</v>
      </c>
      <c r="F127" s="9">
        <f t="shared" si="25"/>
        <v>9.2818147608745569</v>
      </c>
      <c r="G127" s="10">
        <f t="shared" si="35"/>
        <v>8.6666666666666607</v>
      </c>
      <c r="H127" s="5">
        <f t="shared" si="35"/>
        <v>7.5</v>
      </c>
      <c r="I127">
        <f t="shared" si="27"/>
        <v>3.6071464254175614</v>
      </c>
      <c r="J127">
        <f t="shared" si="28"/>
        <v>3.1954714929972479</v>
      </c>
      <c r="K127">
        <f t="shared" si="28"/>
        <v>-1.6734596714126784</v>
      </c>
      <c r="L127">
        <f t="shared" si="29"/>
        <v>-0.34054608925016228</v>
      </c>
      <c r="M127">
        <f t="shared" si="30"/>
        <v>-31.995656945503551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9.4320402479591525</v>
      </c>
      <c r="B128">
        <f t="shared" si="22"/>
        <v>9.4320402479591525</v>
      </c>
      <c r="C128" s="9">
        <f t="shared" si="23"/>
        <v>0.54500000000000037</v>
      </c>
      <c r="D128" s="9">
        <f t="shared" si="34"/>
        <v>2.2838892088680751</v>
      </c>
      <c r="E128" s="9">
        <f t="shared" si="34"/>
        <v>8.0393577949052037</v>
      </c>
      <c r="F128" s="9">
        <f t="shared" si="25"/>
        <v>9.3004785536006409</v>
      </c>
      <c r="G128" s="10">
        <f t="shared" si="35"/>
        <v>8.6666666666666607</v>
      </c>
      <c r="H128" s="5">
        <f t="shared" si="35"/>
        <v>7.5</v>
      </c>
      <c r="I128">
        <f t="shared" si="27"/>
        <v>3.6999400305672614</v>
      </c>
      <c r="J128">
        <f t="shared" si="28"/>
        <v>3.1933941618528219</v>
      </c>
      <c r="K128">
        <f t="shared" si="28"/>
        <v>-1.8686331787802501</v>
      </c>
      <c r="L128">
        <f t="shared" si="29"/>
        <v>-0.34907953572962341</v>
      </c>
      <c r="M128">
        <f t="shared" si="30"/>
        <v>-31.969734078088528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9.4125670381966131</v>
      </c>
      <c r="B129">
        <f t="shared" si="22"/>
        <v>9.4125670381966131</v>
      </c>
      <c r="C129" s="9">
        <f t="shared" si="23"/>
        <v>0.55000000000000038</v>
      </c>
      <c r="D129" s="9">
        <f t="shared" si="34"/>
        <v>2.303362418630615</v>
      </c>
      <c r="E129" s="9">
        <f t="shared" si="34"/>
        <v>8.0273643356121216</v>
      </c>
      <c r="F129" s="9">
        <f t="shared" si="25"/>
        <v>9.3183438423073213</v>
      </c>
      <c r="G129" s="10">
        <f t="shared" si="35"/>
        <v>8.6666666666666607</v>
      </c>
      <c r="H129" s="5">
        <f t="shared" si="35"/>
        <v>7.5</v>
      </c>
      <c r="I129">
        <f t="shared" si="27"/>
        <v>3.8003705398684966</v>
      </c>
      <c r="J129">
        <f t="shared" si="28"/>
        <v>3.191264776684871</v>
      </c>
      <c r="K129">
        <f t="shared" si="28"/>
        <v>-2.0636485566565903</v>
      </c>
      <c r="L129">
        <f t="shared" si="29"/>
        <v>-0.35831580034454635</v>
      </c>
      <c r="M129">
        <f t="shared" si="30"/>
        <v>-31.942293157744054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9.3931069895243002</v>
      </c>
      <c r="B130">
        <f t="shared" si="22"/>
        <v>9.3931069895243002</v>
      </c>
      <c r="C130" s="9">
        <f t="shared" si="23"/>
        <v>0.55500000000000038</v>
      </c>
      <c r="D130" s="9">
        <f t="shared" si="34"/>
        <v>2.3228224673029274</v>
      </c>
      <c r="E130" s="9">
        <f t="shared" si="34"/>
        <v>8.014181793052316</v>
      </c>
      <c r="F130" s="9">
        <f t="shared" si="25"/>
        <v>9.3354118972431355</v>
      </c>
      <c r="G130" s="10">
        <f t="shared" si="35"/>
        <v>8.6666666666666607</v>
      </c>
      <c r="H130" s="5">
        <f t="shared" si="35"/>
        <v>7.5</v>
      </c>
      <c r="I130">
        <f t="shared" si="27"/>
        <v>3.907816760352294</v>
      </c>
      <c r="J130">
        <f t="shared" si="28"/>
        <v>3.1890790503027691</v>
      </c>
      <c r="K130">
        <f t="shared" si="28"/>
        <v>-2.2584965449188292</v>
      </c>
      <c r="L130">
        <f t="shared" si="29"/>
        <v>-0.36819395461295418</v>
      </c>
      <c r="M130">
        <f t="shared" si="30"/>
        <v>-31.913246107971386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9.373660457565979</v>
      </c>
      <c r="B131">
        <f t="shared" si="22"/>
        <v>9.373660457565979</v>
      </c>
      <c r="C131" s="9">
        <f t="shared" si="23"/>
        <v>0.56000000000000039</v>
      </c>
      <c r="D131" s="9">
        <f t="shared" si="34"/>
        <v>2.3422689992612487</v>
      </c>
      <c r="E131" s="9">
        <f t="shared" si="34"/>
        <v>7.9998112181844725</v>
      </c>
      <c r="F131" s="9">
        <f t="shared" si="25"/>
        <v>9.3516840205052887</v>
      </c>
      <c r="G131" s="10">
        <f t="shared" si="35"/>
        <v>8.6666666666666607</v>
      </c>
      <c r="H131" s="5">
        <f t="shared" si="35"/>
        <v>7.5</v>
      </c>
      <c r="I131">
        <f t="shared" si="27"/>
        <v>4.0216831086525033</v>
      </c>
      <c r="J131">
        <f t="shared" si="28"/>
        <v>3.1868330671796299</v>
      </c>
      <c r="K131">
        <f t="shared" si="28"/>
        <v>-2.4531673461774548</v>
      </c>
      <c r="L131">
        <f t="shared" si="29"/>
        <v>-0.37865556126403926</v>
      </c>
      <c r="M131">
        <f t="shared" si="30"/>
        <v>-31.882517691777458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9.354227820742901</v>
      </c>
      <c r="B132">
        <f t="shared" si="22"/>
        <v>9.354227820742901</v>
      </c>
      <c r="C132" s="9">
        <f t="shared" si="23"/>
        <v>0.56500000000000039</v>
      </c>
      <c r="D132" s="9">
        <f t="shared" si="34"/>
        <v>2.361701636084327</v>
      </c>
      <c r="E132" s="9">
        <f t="shared" si="34"/>
        <v>7.9842537231311344</v>
      </c>
      <c r="F132" s="9">
        <f t="shared" si="25"/>
        <v>9.3671615527106979</v>
      </c>
      <c r="G132" s="10">
        <f t="shared" si="35"/>
        <v>8.6666666666666607</v>
      </c>
      <c r="H132" s="5">
        <f t="shared" si="35"/>
        <v>7.5</v>
      </c>
      <c r="I132">
        <f t="shared" si="27"/>
        <v>4.141405884113543</v>
      </c>
      <c r="J132">
        <f t="shared" si="28"/>
        <v>3.1845232682559192</v>
      </c>
      <c r="K132">
        <f t="shared" si="28"/>
        <v>-2.6476507040972974</v>
      </c>
      <c r="L132">
        <f t="shared" si="29"/>
        <v>-0.38964526265552574</v>
      </c>
      <c r="M132">
        <f t="shared" si="30"/>
        <v>-31.850044271900362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9.3348094781566502</v>
      </c>
      <c r="B133">
        <f t="shared" si="22"/>
        <v>9.3348094781566502</v>
      </c>
      <c r="C133" s="9">
        <f t="shared" si="23"/>
        <v>0.5700000000000004</v>
      </c>
      <c r="D133" s="9">
        <f t="shared" ref="D133:E148" si="36">D132+$C$7*(J132+J133)/2</f>
        <v>2.3811199786705766</v>
      </c>
      <c r="E133" s="9">
        <f t="shared" si="36"/>
        <v>7.967510483762462</v>
      </c>
      <c r="F133" s="9">
        <f t="shared" si="25"/>
        <v>9.3818458790411441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4.2664570778187896</v>
      </c>
      <c r="J133">
        <f t="shared" si="28"/>
        <v>3.1821464321537207</v>
      </c>
      <c r="K133">
        <f t="shared" si="28"/>
        <v>-2.8419359741558896</v>
      </c>
      <c r="L133">
        <f t="shared" si="29"/>
        <v>-0.40111113576035828</v>
      </c>
      <c r="M133">
        <f t="shared" si="30"/>
        <v>-31.815772561176459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9.315405847593194</v>
      </c>
      <c r="B134">
        <f t="shared" si="22"/>
        <v>9.315405847593194</v>
      </c>
      <c r="C134" s="9">
        <f t="shared" si="23"/>
        <v>0.5750000000000004</v>
      </c>
      <c r="D134" s="9">
        <f t="shared" si="36"/>
        <v>2.4005236092340336</v>
      </c>
      <c r="E134" s="9">
        <f t="shared" si="36"/>
        <v>7.9495827418716107</v>
      </c>
      <c r="F134" s="9">
        <f t="shared" si="25"/>
        <v>9.3957384346802097</v>
      </c>
      <c r="G134" s="10">
        <f t="shared" si="37"/>
        <v>8.6666666666666607</v>
      </c>
      <c r="H134" s="5">
        <f t="shared" si="37"/>
        <v>7.5</v>
      </c>
      <c r="I134">
        <f t="shared" si="27"/>
        <v>4.3963461976228952</v>
      </c>
      <c r="J134">
        <f t="shared" si="28"/>
        <v>3.1796996542255824</v>
      </c>
      <c r="K134">
        <f t="shared" si="28"/>
        <v>-3.0360121867790659</v>
      </c>
      <c r="L134">
        <f t="shared" si="29"/>
        <v>-0.41300485952827481</v>
      </c>
      <c r="M134">
        <f t="shared" si="30"/>
        <v>-31.779658419637055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9.29601736365783</v>
      </c>
      <c r="B135">
        <f t="shared" si="22"/>
        <v>9.29601736365783</v>
      </c>
      <c r="C135" s="9">
        <f t="shared" si="23"/>
        <v>0.5800000000000004</v>
      </c>
      <c r="D135" s="9">
        <f t="shared" si="36"/>
        <v>2.419912093169398</v>
      </c>
      <c r="E135" s="9">
        <f t="shared" si="36"/>
        <v>7.9304718069873612</v>
      </c>
      <c r="F135" s="9">
        <f t="shared" si="25"/>
        <v>9.4088407096704501</v>
      </c>
      <c r="G135" s="10">
        <f t="shared" si="37"/>
        <v>8.6666666666666607</v>
      </c>
      <c r="H135" s="5">
        <f t="shared" si="37"/>
        <v>7.5</v>
      </c>
      <c r="I135">
        <f t="shared" si="27"/>
        <v>4.5306205732314053</v>
      </c>
      <c r="J135">
        <f t="shared" si="28"/>
        <v>3.1771803245824599</v>
      </c>
      <c r="K135">
        <f t="shared" si="28"/>
        <v>-3.2298681031388519</v>
      </c>
      <c r="L135">
        <f t="shared" si="29"/>
        <v>-0.42528173878418135</v>
      </c>
      <c r="M135">
        <f t="shared" si="30"/>
        <v>-31.741665734198776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9.2766444760446269</v>
      </c>
      <c r="B136">
        <f t="shared" si="22"/>
        <v>9.2766444760446269</v>
      </c>
      <c r="C136" s="9">
        <f t="shared" si="23"/>
        <v>0.58500000000000041</v>
      </c>
      <c r="D136" s="9">
        <f t="shared" si="36"/>
        <v>2.4392849807826011</v>
      </c>
      <c r="E136" s="9">
        <f t="shared" si="36"/>
        <v>7.9101790578672295</v>
      </c>
      <c r="F136" s="9">
        <f t="shared" si="25"/>
        <v>9.4211542532261561</v>
      </c>
      <c r="G136" s="10">
        <f t="shared" si="37"/>
        <v>8.6666666666666607</v>
      </c>
      <c r="H136" s="5">
        <f t="shared" si="37"/>
        <v>7.5</v>
      </c>
      <c r="I136">
        <f t="shared" si="27"/>
        <v>4.6688645543351539</v>
      </c>
      <c r="J136">
        <f t="shared" si="28"/>
        <v>3.1745861059758762</v>
      </c>
      <c r="K136">
        <f t="shared" si="28"/>
        <v>-3.4234922641174643</v>
      </c>
      <c r="L136">
        <f t="shared" si="29"/>
        <v>-0.43790062389240453</v>
      </c>
      <c r="M136">
        <f t="shared" si="30"/>
        <v>-31.701765400495567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9.2572876479392807</v>
      </c>
      <c r="B137">
        <f t="shared" si="22"/>
        <v>9.2572876479392807</v>
      </c>
      <c r="C137" s="9">
        <f t="shared" si="23"/>
        <v>0.59000000000000041</v>
      </c>
      <c r="D137" s="9">
        <f t="shared" si="36"/>
        <v>2.4586418088879465</v>
      </c>
      <c r="E137" s="9">
        <f t="shared" si="36"/>
        <v>7.8887059437108364</v>
      </c>
      <c r="F137" s="9">
        <f t="shared" si="25"/>
        <v>9.4326806775407448</v>
      </c>
      <c r="G137" s="10">
        <f t="shared" si="37"/>
        <v>8.6666666666666607</v>
      </c>
      <c r="H137" s="5">
        <f t="shared" si="37"/>
        <v>7.5</v>
      </c>
      <c r="I137">
        <f t="shared" si="27"/>
        <v>4.8106979480453171</v>
      </c>
      <c r="J137">
        <f t="shared" si="28"/>
        <v>3.1719149121701324</v>
      </c>
      <c r="K137">
        <f t="shared" si="28"/>
        <v>-3.6168730330604872</v>
      </c>
      <c r="L137">
        <f t="shared" si="29"/>
        <v>-0.45082375901980298</v>
      </c>
      <c r="M137">
        <f t="shared" si="30"/>
        <v>-31.659934414443011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9.2379473545510802</v>
      </c>
      <c r="B138">
        <f t="shared" si="22"/>
        <v>9.2379473545510802</v>
      </c>
      <c r="C138" s="9">
        <f t="shared" si="23"/>
        <v>0.59500000000000042</v>
      </c>
      <c r="D138" s="9">
        <f t="shared" si="36"/>
        <v>2.4779821022761479</v>
      </c>
      <c r="E138" s="9">
        <f t="shared" si="36"/>
        <v>7.8660539851293869</v>
      </c>
      <c r="F138" s="9">
        <f t="shared" si="25"/>
        <v>9.4434216611292676</v>
      </c>
      <c r="G138" s="10">
        <f t="shared" si="37"/>
        <v>8.6666666666666607</v>
      </c>
      <c r="H138" s="5">
        <f t="shared" si="37"/>
        <v>7.5</v>
      </c>
      <c r="I138">
        <f t="shared" si="27"/>
        <v>4.9557739724376608</v>
      </c>
      <c r="J138">
        <f t="shared" si="28"/>
        <v>3.1691648872401115</v>
      </c>
      <c r="K138">
        <f t="shared" si="28"/>
        <v>-3.8099986329885898</v>
      </c>
      <c r="L138">
        <f t="shared" si="29"/>
        <v>-0.46401658520442185</v>
      </c>
      <c r="M138">
        <f t="shared" si="30"/>
        <v>-31.616155072955994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9.2186240817674836</v>
      </c>
      <c r="B139">
        <f t="shared" si="22"/>
        <v>9.2186240817674836</v>
      </c>
      <c r="C139" s="9">
        <f t="shared" si="23"/>
        <v>0.60000000000000042</v>
      </c>
      <c r="D139" s="9">
        <f t="shared" si="36"/>
        <v>2.4973053750597449</v>
      </c>
      <c r="E139" s="9">
        <f t="shared" si="36"/>
        <v>7.8422247749030243</v>
      </c>
      <c r="F139" s="9">
        <f t="shared" si="25"/>
        <v>9.4533789517461102</v>
      </c>
      <c r="G139" s="10">
        <f t="shared" si="37"/>
        <v>8.6666666666666607</v>
      </c>
      <c r="H139" s="5">
        <f t="shared" si="37"/>
        <v>7.5</v>
      </c>
      <c r="I139">
        <f t="shared" si="27"/>
        <v>5.1037769386359377</v>
      </c>
      <c r="J139">
        <f t="shared" si="28"/>
        <v>3.1663343860703645</v>
      </c>
      <c r="K139">
        <f t="shared" si="28"/>
        <v>-4.0028571789336214</v>
      </c>
      <c r="L139">
        <f t="shared" si="29"/>
        <v>-0.4774475183079574</v>
      </c>
      <c r="M139">
        <f t="shared" si="30"/>
        <v>-31.570414278090531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9.1993183249235315</v>
      </c>
      <c r="B140">
        <f t="shared" si="22"/>
        <v>9.1993183249235315</v>
      </c>
      <c r="C140" s="9">
        <f t="shared" si="23"/>
        <v>0.60500000000000043</v>
      </c>
      <c r="D140" s="9">
        <f t="shared" si="36"/>
        <v>2.5166111319036961</v>
      </c>
      <c r="E140" s="9">
        <f t="shared" si="36"/>
        <v>7.8172199785538856</v>
      </c>
      <c r="F140" s="9">
        <f t="shared" si="25"/>
        <v>9.4625543689164004</v>
      </c>
      <c r="G140" s="10">
        <f t="shared" si="37"/>
        <v>8.6666666666666607</v>
      </c>
      <c r="H140" s="5">
        <f t="shared" si="37"/>
        <v>7.5</v>
      </c>
      <c r="I140">
        <f t="shared" si="27"/>
        <v>5.2544198183364479</v>
      </c>
      <c r="J140">
        <f t="shared" si="28"/>
        <v>3.163421956208686</v>
      </c>
      <c r="K140">
        <f t="shared" si="28"/>
        <v>-4.195436706029974</v>
      </c>
      <c r="L140">
        <f t="shared" si="29"/>
        <v>-0.49108771665417361</v>
      </c>
      <c r="M140">
        <f t="shared" si="30"/>
        <v>-31.522702935981187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9.1800305876776278</v>
      </c>
      <c r="B141">
        <f t="shared" si="22"/>
        <v>9.1800305876776278</v>
      </c>
      <c r="C141" s="9">
        <f t="shared" si="23"/>
        <v>0.61000000000000043</v>
      </c>
      <c r="D141" s="9">
        <f t="shared" si="36"/>
        <v>2.5358988691496007</v>
      </c>
      <c r="E141" s="9">
        <f t="shared" si="36"/>
        <v>7.7910413347589786</v>
      </c>
      <c r="F141" s="9">
        <f t="shared" si="25"/>
        <v>9.4709498061174315</v>
      </c>
      <c r="G141" s="10">
        <f t="shared" si="37"/>
        <v>8.6666666666666607</v>
      </c>
      <c r="H141" s="5">
        <f t="shared" si="37"/>
        <v>7.5</v>
      </c>
      <c r="I141">
        <f t="shared" si="27"/>
        <v>5.407441808181316</v>
      </c>
      <c r="J141">
        <f t="shared" si="28"/>
        <v>3.1604263211370958</v>
      </c>
      <c r="K141">
        <f t="shared" si="28"/>
        <v>-4.3877251939394588</v>
      </c>
      <c r="L141">
        <f t="shared" si="29"/>
        <v>-0.50491084883946014</v>
      </c>
      <c r="M141">
        <f t="shared" si="30"/>
        <v>-31.473015440629169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9.1607613809850328</v>
      </c>
      <c r="B142">
        <f t="shared" si="22"/>
        <v>9.1607613809850328</v>
      </c>
      <c r="C142" s="9">
        <f t="shared" si="23"/>
        <v>0.61500000000000044</v>
      </c>
      <c r="D142" s="9">
        <f t="shared" si="36"/>
        <v>2.5551680758421944</v>
      </c>
      <c r="E142" s="9">
        <f t="shared" si="36"/>
        <v>7.7636906556236749</v>
      </c>
      <c r="F142" s="9">
        <f t="shared" si="25"/>
        <v>9.4785672326436892</v>
      </c>
      <c r="G142" s="10">
        <f t="shared" si="37"/>
        <v>8.6666666666666607</v>
      </c>
      <c r="H142" s="5">
        <f t="shared" si="37"/>
        <v>7.5</v>
      </c>
      <c r="I142">
        <f t="shared" si="27"/>
        <v>5.5626059665705414</v>
      </c>
      <c r="J142">
        <f t="shared" si="28"/>
        <v>3.1573463649591749</v>
      </c>
      <c r="K142">
        <f t="shared" si="28"/>
        <v>-4.5797105881272966</v>
      </c>
      <c r="L142">
        <f t="shared" si="29"/>
        <v>-0.51889286880878849</v>
      </c>
      <c r="M142">
        <f t="shared" si="30"/>
        <v>-31.42134923232976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9.1415112221606059</v>
      </c>
      <c r="B143">
        <f t="shared" si="22"/>
        <v>9.1415112221606059</v>
      </c>
      <c r="C143" s="9">
        <f t="shared" si="23"/>
        <v>0.62000000000000044</v>
      </c>
      <c r="D143" s="9">
        <f t="shared" si="36"/>
        <v>2.5744182346666213</v>
      </c>
      <c r="E143" s="9">
        <f t="shared" si="36"/>
        <v>7.7351698268336309</v>
      </c>
      <c r="F143" s="9">
        <f t="shared" si="25"/>
        <v>9.4854086951861873</v>
      </c>
      <c r="G143" s="10">
        <f t="shared" si="37"/>
        <v>8.6666666666666607</v>
      </c>
      <c r="H143" s="5">
        <f t="shared" si="37"/>
        <v>7.5</v>
      </c>
      <c r="I143">
        <f t="shared" si="27"/>
        <v>5.719696971227255</v>
      </c>
      <c r="J143">
        <f t="shared" si="28"/>
        <v>3.1541811184594413</v>
      </c>
      <c r="K143">
        <f t="shared" si="28"/>
        <v>-4.7713808184445083</v>
      </c>
      <c r="L143">
        <f t="shared" si="29"/>
        <v>-0.53301180271037762</v>
      </c>
      <c r="M143">
        <f t="shared" si="30"/>
        <v>-31.367704420911956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9.1222806340225926</v>
      </c>
      <c r="B144">
        <f t="shared" si="22"/>
        <v>9.1222806340225926</v>
      </c>
      <c r="C144" s="9">
        <f t="shared" si="23"/>
        <v>0.62500000000000044</v>
      </c>
      <c r="D144" s="9">
        <f t="shared" si="36"/>
        <v>2.5936488228046346</v>
      </c>
      <c r="E144" s="9">
        <f t="shared" si="36"/>
        <v>7.7054808077003685</v>
      </c>
      <c r="F144" s="9">
        <f t="shared" si="25"/>
        <v>9.4914763191540104</v>
      </c>
      <c r="G144" s="10">
        <f t="shared" si="37"/>
        <v>8.6666666666666607</v>
      </c>
      <c r="H144" s="5">
        <f t="shared" si="37"/>
        <v>7.5</v>
      </c>
      <c r="I144">
        <f t="shared" si="27"/>
        <v>5.8785190256732998</v>
      </c>
      <c r="J144">
        <f t="shared" si="28"/>
        <v>3.150929746462908</v>
      </c>
      <c r="K144">
        <f t="shared" si="28"/>
        <v>-4.9627238154120716</v>
      </c>
      <c r="L144">
        <f t="shared" si="29"/>
        <v>-0.5472475501387839</v>
      </c>
      <c r="M144">
        <f t="shared" si="30"/>
        <v>-31.312083464714394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9.1030701441098394</v>
      </c>
      <c r="B145">
        <f t="shared" si="22"/>
        <v>9.1030701441098394</v>
      </c>
      <c r="C145" s="9">
        <f t="shared" si="23"/>
        <v>0.63000000000000045</v>
      </c>
      <c r="D145" s="9">
        <f t="shared" si="36"/>
        <v>2.6128593127173878</v>
      </c>
      <c r="E145" s="9">
        <f t="shared" si="36"/>
        <v>7.6746256311134937</v>
      </c>
      <c r="F145" s="9">
        <f t="shared" si="25"/>
        <v>9.4967723097631556</v>
      </c>
      <c r="G145" s="10">
        <f t="shared" si="37"/>
        <v>8.6666666666666607</v>
      </c>
      <c r="H145" s="5">
        <f t="shared" si="37"/>
        <v>7.5</v>
      </c>
      <c r="I145">
        <f t="shared" si="27"/>
        <v>6.0388939283061553</v>
      </c>
      <c r="J145">
        <f t="shared" si="28"/>
        <v>3.1475915364070612</v>
      </c>
      <c r="K145">
        <f t="shared" si="28"/>
        <v>-5.153727524546829</v>
      </c>
      <c r="L145">
        <f t="shared" si="29"/>
        <v>-0.56158170101250471</v>
      </c>
      <c r="M145">
        <f t="shared" si="30"/>
        <v>-31.254490897146802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9.0838802839653034</v>
      </c>
      <c r="B146">
        <f t="shared" si="22"/>
        <v>9.0838802839653034</v>
      </c>
      <c r="C146" s="9">
        <f t="shared" si="23"/>
        <v>0.63500000000000045</v>
      </c>
      <c r="D146" s="9">
        <f t="shared" si="36"/>
        <v>2.6320491728619237</v>
      </c>
      <c r="E146" s="9">
        <f t="shared" si="36"/>
        <v>7.6426064034106167</v>
      </c>
      <c r="F146" s="9">
        <f t="shared" si="25"/>
        <v>9.5012989529151639</v>
      </c>
      <c r="G146" s="10">
        <f t="shared" si="37"/>
        <v>8.6666666666666607</v>
      </c>
      <c r="H146" s="5">
        <f t="shared" si="37"/>
        <v>7.5</v>
      </c>
      <c r="I146">
        <f t="shared" si="27"/>
        <v>6.2006593077087464</v>
      </c>
      <c r="J146">
        <f t="shared" si="28"/>
        <v>3.1441658880308849</v>
      </c>
      <c r="K146">
        <f t="shared" si="28"/>
        <v>-5.3443799190194241</v>
      </c>
      <c r="L146">
        <f t="shared" si="29"/>
        <v>-0.57599736838608406</v>
      </c>
      <c r="M146">
        <f t="shared" si="30"/>
        <v>-31.194933093661124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9.064711588479355</v>
      </c>
      <c r="B147">
        <f t="shared" si="22"/>
        <v>9.064711588479355</v>
      </c>
      <c r="C147" s="9">
        <f t="shared" si="23"/>
        <v>0.64000000000000046</v>
      </c>
      <c r="D147" s="9">
        <f t="shared" si="36"/>
        <v>2.6512178683478735</v>
      </c>
      <c r="E147" s="9">
        <f t="shared" si="36"/>
        <v>7.6094253041743904</v>
      </c>
      <c r="F147" s="9">
        <f t="shared" si="25"/>
        <v>9.5050586158856483</v>
      </c>
      <c r="G147" s="10">
        <f t="shared" si="37"/>
        <v>8.6666666666666607</v>
      </c>
      <c r="H147" s="5">
        <f t="shared" si="37"/>
        <v>7.5</v>
      </c>
      <c r="I147">
        <f t="shared" si="27"/>
        <v>6.3636670210862629</v>
      </c>
      <c r="J147">
        <f t="shared" si="28"/>
        <v>3.14065230408373</v>
      </c>
      <c r="K147">
        <f t="shared" si="28"/>
        <v>-5.5346690108907568</v>
      </c>
      <c r="L147">
        <f t="shared" si="29"/>
        <v>-0.5904790368649413</v>
      </c>
      <c r="M147">
        <f t="shared" si="30"/>
        <v>-31.13341807290557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9.0455645952869244</v>
      </c>
      <c r="B148">
        <f t="shared" si="22"/>
        <v>9.0455645952869244</v>
      </c>
      <c r="C148" s="9">
        <f t="shared" si="23"/>
        <v>0.64500000000000046</v>
      </c>
      <c r="D148" s="9">
        <f t="shared" si="36"/>
        <v>2.6703648615403033</v>
      </c>
      <c r="E148" s="9">
        <f t="shared" si="36"/>
        <v>7.57508458596471</v>
      </c>
      <c r="F148" s="9">
        <f t="shared" si="25"/>
        <v>9.5080537478406502</v>
      </c>
      <c r="G148" s="10">
        <f t="shared" si="37"/>
        <v>8.6666666666666607</v>
      </c>
      <c r="H148" s="5">
        <f t="shared" si="37"/>
        <v>7.5</v>
      </c>
      <c r="I148">
        <f t="shared" si="27"/>
        <v>6.5277817084331398</v>
      </c>
      <c r="J148">
        <f t="shared" si="28"/>
        <v>3.1370503819588538</v>
      </c>
      <c r="K148">
        <f t="shared" si="28"/>
        <v>-5.724582861135481</v>
      </c>
      <c r="L148">
        <f t="shared" si="29"/>
        <v>-0.60501242589054627</v>
      </c>
      <c r="M148">
        <f t="shared" si="30"/>
        <v>-31.069955326715423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9.0264398442131597</v>
      </c>
      <c r="B149">
        <f t="shared" ref="B149:B212" si="41">ABS(D149-$D$11)</f>
        <v>9.0264398442131597</v>
      </c>
      <c r="C149" s="9">
        <f t="shared" ref="C149:C212" si="42">C148+_dt</f>
        <v>0.65000000000000047</v>
      </c>
      <c r="D149" s="9">
        <f t="shared" ref="D149:E164" si="43">D148+$C$7*(J148+J149)/2</f>
        <v>2.6894896126140684</v>
      </c>
      <c r="E149" s="9">
        <f t="shared" si="43"/>
        <v>7.5395865739929304</v>
      </c>
      <c r="F149" s="9">
        <f t="shared" ref="F149:F212" si="44">$O$1*D149^2+$O$2*D149+$O$3</f>
        <v>9.5102868801967091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6.6928794925033372</v>
      </c>
      <c r="J149">
        <f t="shared" ref="J149:K212" si="47">J148+L148*$C$7</f>
        <v>3.1333598061609216</v>
      </c>
      <c r="K149">
        <f t="shared" si="47"/>
        <v>-5.9141095886284454</v>
      </c>
      <c r="L149">
        <f t="shared" ref="L149:L212" si="48">-$C$15*I149*J149</f>
        <v>-0.61958436692908492</v>
      </c>
      <c r="M149">
        <f t="shared" ref="M149:M212" si="49">-$C$6-$C$15*I149*K149</f>
        <v>-31.004555674386729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9.0073378767627243</v>
      </c>
      <c r="B150">
        <f t="shared" si="41"/>
        <v>9.0073378767627243</v>
      </c>
      <c r="C150" s="9">
        <f t="shared" si="42"/>
        <v>0.65500000000000047</v>
      </c>
      <c r="D150" s="9">
        <f t="shared" si="43"/>
        <v>2.7085915800645033</v>
      </c>
      <c r="E150" s="9">
        <f t="shared" si="43"/>
        <v>7.5029336657439751</v>
      </c>
      <c r="F150" s="9">
        <f t="shared" si="44"/>
        <v>9.5117606268389174</v>
      </c>
      <c r="G150" s="10">
        <f t="shared" si="45"/>
        <v>8.6666666666666607</v>
      </c>
      <c r="H150" s="5">
        <f t="shared" si="45"/>
        <v>7.5</v>
      </c>
      <c r="I150">
        <f t="shared" si="46"/>
        <v>6.8588468133657745</v>
      </c>
      <c r="J150">
        <f t="shared" si="47"/>
        <v>3.129580341522654</v>
      </c>
      <c r="K150">
        <f t="shared" si="47"/>
        <v>-6.1032373782422047</v>
      </c>
      <c r="L150">
        <f t="shared" si="48"/>
        <v>-0.63418269347892675</v>
      </c>
      <c r="M150">
        <f t="shared" si="49"/>
        <v>-30.937231137376159</v>
      </c>
      <c r="S150">
        <f t="shared" si="38"/>
        <v>1</v>
      </c>
      <c r="T150" t="b">
        <f t="shared" si="39"/>
        <v>0</v>
      </c>
      <c r="U150" t="b">
        <f t="shared" si="40"/>
        <v>1</v>
      </c>
    </row>
    <row r="151" spans="1:21" x14ac:dyDescent="0.2">
      <c r="A151">
        <f t="shared" si="50"/>
        <v>8.9882592356484494</v>
      </c>
      <c r="B151">
        <f t="shared" si="41"/>
        <v>8.9882592356484494</v>
      </c>
      <c r="C151" s="9">
        <f t="shared" si="42"/>
        <v>0.66000000000000048</v>
      </c>
      <c r="D151" s="9">
        <f t="shared" si="43"/>
        <v>2.7276702211787791</v>
      </c>
      <c r="E151" s="9">
        <f t="shared" si="43"/>
        <v>7.4651283305513871</v>
      </c>
      <c r="F151" s="9">
        <f t="shared" si="44"/>
        <v>9.5124776842094878</v>
      </c>
      <c r="G151" s="10">
        <f t="shared" si="45"/>
        <v>8.6666666666666607</v>
      </c>
      <c r="H151" s="5">
        <f t="shared" si="45"/>
        <v>7.5</v>
      </c>
      <c r="I151">
        <f t="shared" si="46"/>
        <v>7.0255793858838764</v>
      </c>
      <c r="J151">
        <f t="shared" si="47"/>
        <v>3.1257118270924327</v>
      </c>
      <c r="K151">
        <f t="shared" si="47"/>
        <v>-6.291954488180199</v>
      </c>
      <c r="L151">
        <f t="shared" si="48"/>
        <v>-0.64879614277407816</v>
      </c>
      <c r="M151">
        <f t="shared" si="49"/>
        <v>-30.867994831174613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8.9692044643554212</v>
      </c>
      <c r="B152">
        <f t="shared" si="41"/>
        <v>8.9692044643554212</v>
      </c>
      <c r="C152" s="9">
        <f t="shared" si="42"/>
        <v>0.66500000000000048</v>
      </c>
      <c r="D152" s="9">
        <f t="shared" si="43"/>
        <v>2.7467249924718065</v>
      </c>
      <c r="E152" s="9">
        <f t="shared" si="43"/>
        <v>7.4261731091296541</v>
      </c>
      <c r="F152" s="9">
        <f t="shared" si="44"/>
        <v>9.5124408312781377</v>
      </c>
      <c r="G152" s="10">
        <f t="shared" si="45"/>
        <v>8.6666666666666607</v>
      </c>
      <c r="H152" s="5">
        <f t="shared" si="45"/>
        <v>7.5</v>
      </c>
      <c r="I152">
        <f t="shared" si="46"/>
        <v>7.1929812685777508</v>
      </c>
      <c r="J152">
        <f t="shared" si="47"/>
        <v>3.1217541706215108</v>
      </c>
      <c r="K152">
        <f t="shared" si="47"/>
        <v>-6.4802492566503638</v>
      </c>
      <c r="L152">
        <f t="shared" si="48"/>
        <v>-0.66341426807535619</v>
      </c>
      <c r="M152">
        <f t="shared" si="49"/>
        <v>-30.796860871619923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8.9501741067370872</v>
      </c>
      <c r="B153">
        <f t="shared" si="41"/>
        <v>8.9501741067370872</v>
      </c>
      <c r="C153" s="9">
        <f t="shared" si="42"/>
        <v>0.67000000000000048</v>
      </c>
      <c r="D153" s="9">
        <f t="shared" si="43"/>
        <v>2.76575535009014</v>
      </c>
      <c r="E153" s="9">
        <f t="shared" si="43"/>
        <v>7.3860706130675702</v>
      </c>
      <c r="F153" s="9">
        <f t="shared" si="44"/>
        <v>9.5116529294042635</v>
      </c>
      <c r="G153" s="10">
        <f t="shared" si="45"/>
        <v>8.6666666666666607</v>
      </c>
      <c r="H153" s="5">
        <f t="shared" si="45"/>
        <v>7.5</v>
      </c>
      <c r="I153">
        <f t="shared" si="46"/>
        <v>7.360964032803488</v>
      </c>
      <c r="J153">
        <f t="shared" si="47"/>
        <v>3.1177073435862512</v>
      </c>
      <c r="K153">
        <f t="shared" si="47"/>
        <v>-6.6681101079672453</v>
      </c>
      <c r="L153">
        <f t="shared" si="48"/>
        <v>-0.67802736048880352</v>
      </c>
      <c r="M153">
        <f t="shared" si="49"/>
        <v>-30.723844293353999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8.9311687066402534</v>
      </c>
      <c r="B154">
        <f t="shared" si="41"/>
        <v>8.9311687066402534</v>
      </c>
      <c r="C154" s="9">
        <f t="shared" si="42"/>
        <v>0.67500000000000049</v>
      </c>
      <c r="D154" s="9">
        <f t="shared" si="43"/>
        <v>2.7847607501869742</v>
      </c>
      <c r="E154" s="9">
        <f t="shared" si="43"/>
        <v>7.3448235242858919</v>
      </c>
      <c r="F154" s="9">
        <f t="shared" si="44"/>
        <v>9.5101169220998507</v>
      </c>
      <c r="G154" s="10">
        <f t="shared" si="45"/>
        <v>8.6666666666666607</v>
      </c>
      <c r="H154" s="5">
        <f t="shared" si="45"/>
        <v>7.5</v>
      </c>
      <c r="I154">
        <f t="shared" si="46"/>
        <v>7.5294460218708021</v>
      </c>
      <c r="J154">
        <f t="shared" si="47"/>
        <v>3.1135713766872697</v>
      </c>
      <c r="K154">
        <f t="shared" si="47"/>
        <v>-6.8555255581567049</v>
      </c>
      <c r="L154">
        <f t="shared" si="48"/>
        <v>-0.69262637931815041</v>
      </c>
      <c r="M154">
        <f t="shared" si="49"/>
        <v>-30.648960978501425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8.9121888075562481</v>
      </c>
      <c r="B155">
        <f t="shared" si="41"/>
        <v>8.9121888075562481</v>
      </c>
      <c r="C155" s="9">
        <f t="shared" si="42"/>
        <v>0.68000000000000049</v>
      </c>
      <c r="D155" s="9">
        <f t="shared" si="43"/>
        <v>2.8037406492709795</v>
      </c>
      <c r="E155" s="9">
        <f t="shared" si="43"/>
        <v>7.3024345944621309</v>
      </c>
      <c r="F155" s="9">
        <f t="shared" si="44"/>
        <v>9.5078358347011225</v>
      </c>
      <c r="G155" s="10">
        <f t="shared" si="45"/>
        <v>8.6666666666666607</v>
      </c>
      <c r="H155" s="5">
        <f t="shared" si="45"/>
        <v>7.5</v>
      </c>
      <c r="I155">
        <f t="shared" si="46"/>
        <v>7.6983516905165539</v>
      </c>
      <c r="J155">
        <f t="shared" si="47"/>
        <v>3.1093463557734289</v>
      </c>
      <c r="K155">
        <f t="shared" si="47"/>
        <v>-7.042484220125564</v>
      </c>
      <c r="L155">
        <f t="shared" si="48"/>
        <v>-0.70720289003542325</v>
      </c>
      <c r="M155">
        <f t="shared" si="49"/>
        <v>-30.572227593959113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8.8932349522957992</v>
      </c>
      <c r="B156">
        <f t="shared" si="41"/>
        <v>8.8932349522957992</v>
      </c>
      <c r="C156" s="9">
        <f t="shared" si="42"/>
        <v>0.6850000000000005</v>
      </c>
      <c r="D156" s="9">
        <f t="shared" si="43"/>
        <v>2.8226945045314284</v>
      </c>
      <c r="E156" s="9">
        <f t="shared" si="43"/>
        <v>7.2589066444249797</v>
      </c>
      <c r="F156" s="9">
        <f t="shared" si="44"/>
        <v>9.5048127739560968</v>
      </c>
      <c r="G156" s="10">
        <f t="shared" si="45"/>
        <v>8.6666666666666607</v>
      </c>
      <c r="H156" s="5">
        <f t="shared" si="45"/>
        <v>7.5</v>
      </c>
      <c r="I156">
        <f t="shared" si="46"/>
        <v>7.8676110159890742</v>
      </c>
      <c r="J156">
        <f t="shared" si="47"/>
        <v>3.1050324181442126</v>
      </c>
      <c r="K156">
        <f t="shared" si="47"/>
        <v>-7.2289748084487142</v>
      </c>
      <c r="L156">
        <f t="shared" si="48"/>
        <v>-0.72174900903463568</v>
      </c>
      <c r="M156">
        <f t="shared" si="49"/>
        <v>-30.493661535948615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8.8743076826854335</v>
      </c>
      <c r="B157">
        <f t="shared" si="41"/>
        <v>8.8743076826854335</v>
      </c>
      <c r="C157" s="9">
        <f t="shared" si="42"/>
        <v>0.6900000000000005</v>
      </c>
      <c r="D157" s="9">
        <f t="shared" si="43"/>
        <v>2.8416217741417951</v>
      </c>
      <c r="E157" s="9">
        <f t="shared" si="43"/>
        <v>7.2142425635205658</v>
      </c>
      <c r="F157" s="9">
        <f t="shared" si="44"/>
        <v>9.501050927534461</v>
      </c>
      <c r="G157" s="10">
        <f t="shared" si="45"/>
        <v>8.6666666666666607</v>
      </c>
      <c r="H157" s="5">
        <f t="shared" si="45"/>
        <v>7.5</v>
      </c>
      <c r="I157">
        <f t="shared" si="46"/>
        <v>8.037158972831719</v>
      </c>
      <c r="J157">
        <f t="shared" si="47"/>
        <v>3.1006297491891015</v>
      </c>
      <c r="K157">
        <f t="shared" si="47"/>
        <v>-7.4149861438180009</v>
      </c>
      <c r="L157">
        <f t="shared" si="48"/>
        <v>-0.73625735441371387</v>
      </c>
      <c r="M157">
        <f t="shared" si="49"/>
        <v>-30.41328088070188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8.8554075392834584</v>
      </c>
      <c r="B158">
        <f t="shared" si="41"/>
        <v>8.8554075392834584</v>
      </c>
      <c r="C158" s="9">
        <f t="shared" si="42"/>
        <v>0.69500000000000051</v>
      </c>
      <c r="D158" s="9">
        <f t="shared" si="43"/>
        <v>2.8605219175437697</v>
      </c>
      <c r="E158" s="9">
        <f t="shared" si="43"/>
        <v>7.1684453089524904</v>
      </c>
      <c r="F158" s="9">
        <f t="shared" si="44"/>
        <v>9.4965535634656177</v>
      </c>
      <c r="G158" s="10">
        <f t="shared" si="45"/>
        <v>8.6666666666666607</v>
      </c>
      <c r="H158" s="5">
        <f t="shared" si="45"/>
        <v>7.5</v>
      </c>
      <c r="I158">
        <f t="shared" si="46"/>
        <v>8.2069350642550365</v>
      </c>
      <c r="J158">
        <f t="shared" si="47"/>
        <v>3.0961385793271781</v>
      </c>
      <c r="K158">
        <f t="shared" si="47"/>
        <v>-7.6005071571902825</v>
      </c>
      <c r="L158">
        <f t="shared" si="48"/>
        <v>-0.75072100210670156</v>
      </c>
      <c r="M158">
        <f t="shared" si="49"/>
        <v>-30.331104340334473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8.8365350611138069</v>
      </c>
      <c r="B159">
        <f t="shared" si="41"/>
        <v>8.8365350611138069</v>
      </c>
      <c r="C159" s="9">
        <f t="shared" si="42"/>
        <v>0.70000000000000051</v>
      </c>
      <c r="D159" s="9">
        <f t="shared" si="43"/>
        <v>2.8793943957134212</v>
      </c>
      <c r="E159" s="9">
        <f t="shared" si="43"/>
        <v>7.1215179050973774</v>
      </c>
      <c r="F159" s="9">
        <f t="shared" si="44"/>
        <v>9.4913240295100572</v>
      </c>
      <c r="G159" s="10">
        <f t="shared" si="45"/>
        <v>8.6666666666666607</v>
      </c>
      <c r="H159" s="5">
        <f t="shared" si="45"/>
        <v>7.5</v>
      </c>
      <c r="I159">
        <f t="shared" si="46"/>
        <v>8.3768829037388475</v>
      </c>
      <c r="J159">
        <f t="shared" si="47"/>
        <v>3.0915591812143273</v>
      </c>
      <c r="K159">
        <f t="shared" si="47"/>
        <v>-7.7855268936663231</v>
      </c>
      <c r="L159">
        <f t="shared" si="48"/>
        <v>-0.7651334467603611</v>
      </c>
      <c r="M159">
        <f t="shared" si="49"/>
        <v>-30.247151223113065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8.8176907854161755</v>
      </c>
      <c r="B160">
        <f t="shared" si="41"/>
        <v>8.8176907854161755</v>
      </c>
      <c r="C160" s="9">
        <f t="shared" si="42"/>
        <v>0.70500000000000052</v>
      </c>
      <c r="D160" s="9">
        <f t="shared" si="43"/>
        <v>2.8982386714110517</v>
      </c>
      <c r="E160" s="9">
        <f t="shared" si="43"/>
        <v>7.0734634427975065</v>
      </c>
      <c r="F160" s="9">
        <f t="shared" si="44"/>
        <v>9.4853657524689083</v>
      </c>
      <c r="G160" s="10">
        <f t="shared" si="45"/>
        <v>8.6666666666666607</v>
      </c>
      <c r="H160" s="5">
        <f t="shared" si="45"/>
        <v>7.5</v>
      </c>
      <c r="I160">
        <f t="shared" si="46"/>
        <v>8.5469498411994245</v>
      </c>
      <c r="J160">
        <f t="shared" si="47"/>
        <v>3.086891867189089</v>
      </c>
      <c r="K160">
        <f t="shared" si="47"/>
        <v>-7.9700345161273125</v>
      </c>
      <c r="L160">
        <f t="shared" si="48"/>
        <v>-0.77948856681570156</v>
      </c>
      <c r="M160">
        <f t="shared" si="49"/>
        <v>-30.161441397451711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8.7988752474111074</v>
      </c>
      <c r="B161">
        <f t="shared" si="41"/>
        <v>8.7988752474111074</v>
      </c>
      <c r="C161" s="9">
        <f t="shared" si="42"/>
        <v>0.71000000000000052</v>
      </c>
      <c r="D161" s="9">
        <f t="shared" si="43"/>
        <v>2.9170542094161194</v>
      </c>
      <c r="E161" s="9">
        <f t="shared" si="43"/>
        <v>7.0242850786319302</v>
      </c>
      <c r="F161" s="9">
        <f t="shared" si="44"/>
        <v>9.4786822374359154</v>
      </c>
      <c r="G161" s="10">
        <f t="shared" si="45"/>
        <v>8.6666666666666607</v>
      </c>
      <c r="H161" s="5">
        <f t="shared" si="45"/>
        <v>7.5</v>
      </c>
      <c r="I161">
        <f t="shared" si="46"/>
        <v>8.7170866286894899</v>
      </c>
      <c r="J161">
        <f t="shared" si="47"/>
        <v>3.0821369869315132</v>
      </c>
      <c r="K161">
        <f t="shared" si="47"/>
        <v>-8.1540193086517672</v>
      </c>
      <c r="L161">
        <f t="shared" si="48"/>
        <v>-0.79378059331544848</v>
      </c>
      <c r="M161">
        <f t="shared" si="49"/>
        <v>-30.073995259078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8.780088980078764</v>
      </c>
      <c r="B162">
        <f t="shared" si="41"/>
        <v>8.780088980078764</v>
      </c>
      <c r="C162" s="9">
        <f t="shared" si="42"/>
        <v>0.71500000000000052</v>
      </c>
      <c r="D162" s="9">
        <f t="shared" si="43"/>
        <v>2.9358404767484632</v>
      </c>
      <c r="E162" s="9">
        <f t="shared" si="43"/>
        <v>6.9739860341673596</v>
      </c>
      <c r="F162" s="9">
        <f t="shared" si="44"/>
        <v>9.4712770669958104</v>
      </c>
      <c r="G162" s="10">
        <f t="shared" si="45"/>
        <v>8.6666666666666607</v>
      </c>
      <c r="H162" s="5">
        <f t="shared" si="45"/>
        <v>7.5</v>
      </c>
      <c r="I162">
        <f t="shared" si="46"/>
        <v>8.8872471211700823</v>
      </c>
      <c r="J162">
        <f t="shared" si="47"/>
        <v>3.0772949253122888</v>
      </c>
      <c r="K162">
        <f t="shared" si="47"/>
        <v>-8.3374706797321423</v>
      </c>
      <c r="L162">
        <f t="shared" si="48"/>
        <v>-0.80800408201305174</v>
      </c>
      <c r="M162">
        <f t="shared" si="49"/>
        <v>-29.984833700899159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8.7613325139503058</v>
      </c>
      <c r="B163">
        <f t="shared" si="41"/>
        <v>8.7613325139503058</v>
      </c>
      <c r="C163" s="9">
        <f t="shared" si="42"/>
        <v>0.72000000000000053</v>
      </c>
      <c r="D163" s="9">
        <f t="shared" si="43"/>
        <v>2.9545969428769223</v>
      </c>
      <c r="E163" s="9">
        <f t="shared" si="43"/>
        <v>6.9225695951899882</v>
      </c>
      <c r="F163" s="9">
        <f t="shared" si="44"/>
        <v>9.4631539003726353</v>
      </c>
      <c r="G163" s="10">
        <f t="shared" si="45"/>
        <v>8.6666666666666607</v>
      </c>
      <c r="H163" s="5">
        <f t="shared" si="45"/>
        <v>7.5</v>
      </c>
      <c r="I163">
        <f t="shared" si="46"/>
        <v>9.0573880084057272</v>
      </c>
      <c r="J163">
        <f t="shared" si="47"/>
        <v>3.0723661004120091</v>
      </c>
      <c r="K163">
        <f t="shared" si="47"/>
        <v>-8.520378165307628</v>
      </c>
      <c r="L163">
        <f t="shared" si="48"/>
        <v>-0.82215388840774184</v>
      </c>
      <c r="M163">
        <f t="shared" si="49"/>
        <v>-29.89397808517263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8.742606376910885</v>
      </c>
      <c r="B164">
        <f t="shared" si="41"/>
        <v>8.742606376910885</v>
      </c>
      <c r="C164" s="9">
        <f t="shared" si="42"/>
        <v>0.72500000000000053</v>
      </c>
      <c r="D164" s="9">
        <f t="shared" si="43"/>
        <v>2.9733230799163417</v>
      </c>
      <c r="E164" s="9">
        <f t="shared" si="43"/>
        <v>6.8700391109193371</v>
      </c>
      <c r="F164" s="9">
        <f t="shared" si="44"/>
        <v>9.454316472531449</v>
      </c>
      <c r="G164" s="10">
        <f t="shared" si="45"/>
        <v>8.6666666666666607</v>
      </c>
      <c r="H164" s="5">
        <f t="shared" si="45"/>
        <v>7.5</v>
      </c>
      <c r="I164">
        <f t="shared" si="46"/>
        <v>9.2274685744915423</v>
      </c>
      <c r="J164">
        <f t="shared" si="47"/>
        <v>3.0673509616927217</v>
      </c>
      <c r="K164">
        <f t="shared" si="47"/>
        <v>-8.702731431627182</v>
      </c>
      <c r="L164">
        <f t="shared" si="48"/>
        <v>-0.83622514537376336</v>
      </c>
      <c r="M164">
        <f t="shared" si="49"/>
        <v>-29.801450217648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8.7239110940133902</v>
      </c>
      <c r="B165">
        <f t="shared" si="41"/>
        <v>8.7239110940133902</v>
      </c>
      <c r="C165" s="9">
        <f t="shared" si="42"/>
        <v>0.73000000000000054</v>
      </c>
      <c r="D165" s="9">
        <f t="shared" ref="D165:E180" si="51">D164+$C$7*(J164+J165)/2</f>
        <v>2.9920183628138375</v>
      </c>
      <c r="E165" s="9">
        <f t="shared" si="51"/>
        <v>6.8163979932051122</v>
      </c>
      <c r="F165" s="9">
        <f t="shared" si="44"/>
        <v>9.4447685932362937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9.3974504819270201</v>
      </c>
      <c r="J165">
        <f t="shared" si="47"/>
        <v>3.0622499883059415</v>
      </c>
      <c r="K165">
        <f t="shared" si="47"/>
        <v>-8.8845202779548345</v>
      </c>
      <c r="L165">
        <f t="shared" si="48"/>
        <v>-0.85021324309064572</v>
      </c>
      <c r="M165">
        <f t="shared" si="49"/>
        <v>-29.707272323399252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8.7052471873021116</v>
      </c>
      <c r="B166">
        <f t="shared" si="41"/>
        <v>8.7052471873021116</v>
      </c>
      <c r="C166" s="9">
        <f t="shared" si="42"/>
        <v>0.73500000000000054</v>
      </c>
      <c r="D166" s="9">
        <f t="shared" si="51"/>
        <v>3.0106822695251161</v>
      </c>
      <c r="E166" s="9">
        <f t="shared" si="51"/>
        <v>6.7616497157080104</v>
      </c>
      <c r="F166" s="9">
        <f t="shared" si="44"/>
        <v>9.4345141460673965</v>
      </c>
      <c r="G166" s="10">
        <f t="shared" si="52"/>
        <v>8.6666666666666607</v>
      </c>
      <c r="H166" s="5">
        <f t="shared" si="52"/>
        <v>7.5</v>
      </c>
      <c r="I166">
        <f t="shared" si="46"/>
        <v>9.5672975775110984</v>
      </c>
      <c r="J166">
        <f t="shared" si="47"/>
        <v>3.0570636875230885</v>
      </c>
      <c r="K166">
        <f t="shared" si="47"/>
        <v>-9.0657346391275695</v>
      </c>
      <c r="L166">
        <f t="shared" si="48"/>
        <v>-0.86411381101566054</v>
      </c>
      <c r="M166">
        <f t="shared" si="49"/>
        <v>-29.61146702411019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8.6866151756456738</v>
      </c>
      <c r="B167">
        <f t="shared" si="41"/>
        <v>8.6866151756456738</v>
      </c>
      <c r="C167" s="9">
        <f t="shared" si="42"/>
        <v>0.74000000000000055</v>
      </c>
      <c r="D167" s="9">
        <f t="shared" si="51"/>
        <v>3.029314281181553</v>
      </c>
      <c r="E167" s="9">
        <f t="shared" si="51"/>
        <v>6.7057978130653488</v>
      </c>
      <c r="F167" s="9">
        <f t="shared" si="44"/>
        <v>9.423557087400134</v>
      </c>
      <c r="G167" s="10">
        <f t="shared" si="52"/>
        <v>8.6666666666666607</v>
      </c>
      <c r="H167" s="5">
        <f t="shared" si="52"/>
        <v>7.5</v>
      </c>
      <c r="I167">
        <f t="shared" si="46"/>
        <v>9.7369757176509921</v>
      </c>
      <c r="J167">
        <f t="shared" si="47"/>
        <v>3.0517925932758931</v>
      </c>
      <c r="K167">
        <f t="shared" si="47"/>
        <v>-9.2463645879746412</v>
      </c>
      <c r="L167">
        <f t="shared" si="48"/>
        <v>-0.8779227016699126</v>
      </c>
      <c r="M167">
        <f t="shared" si="49"/>
        <v>-29.514057316612721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8.6680155745785559</v>
      </c>
      <c r="B168">
        <f t="shared" si="41"/>
        <v>8.6680155745785559</v>
      </c>
      <c r="C168" s="9">
        <f t="shared" si="42"/>
        <v>0.74500000000000055</v>
      </c>
      <c r="D168" s="9">
        <f t="shared" si="51"/>
        <v>3.0479138822486713</v>
      </c>
      <c r="E168" s="9">
        <f t="shared" si="51"/>
        <v>6.6488458800423276</v>
      </c>
      <c r="F168" s="9">
        <f t="shared" si="44"/>
        <v>9.4119014453482599</v>
      </c>
      <c r="G168" s="10">
        <f t="shared" si="52"/>
        <v>8.6666666666666607</v>
      </c>
      <c r="H168" s="5">
        <f t="shared" si="52"/>
        <v>7.5</v>
      </c>
      <c r="I168">
        <f t="shared" si="46"/>
        <v>9.9064526109578743</v>
      </c>
      <c r="J168">
        <f t="shared" si="47"/>
        <v>3.0464372647957068</v>
      </c>
      <c r="K168">
        <f t="shared" si="47"/>
        <v>-9.4264003376059797</v>
      </c>
      <c r="L168">
        <f t="shared" si="48"/>
        <v>-0.89163597603622546</v>
      </c>
      <c r="M168">
        <f t="shared" si="49"/>
        <v>-29.41506655250846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8.6494488961506377</v>
      </c>
      <c r="B169">
        <f t="shared" si="41"/>
        <v>8.6494488961506377</v>
      </c>
      <c r="C169" s="9">
        <f t="shared" si="42"/>
        <v>0.75000000000000056</v>
      </c>
      <c r="D169" s="9">
        <f t="shared" si="51"/>
        <v>3.0664805606765908</v>
      </c>
      <c r="E169" s="9">
        <f t="shared" si="51"/>
        <v>6.5907975706697215</v>
      </c>
      <c r="F169" s="9">
        <f t="shared" si="44"/>
        <v>9.39955131867357</v>
      </c>
      <c r="G169" s="10">
        <f t="shared" si="52"/>
        <v>8.6666666666666607</v>
      </c>
      <c r="H169" s="5">
        <f t="shared" si="52"/>
        <v>7.5</v>
      </c>
      <c r="I169">
        <f t="shared" si="46"/>
        <v>10.075697676249622</v>
      </c>
      <c r="J169">
        <f t="shared" si="47"/>
        <v>3.0409982853418858</v>
      </c>
      <c r="K169">
        <f t="shared" si="47"/>
        <v>-9.6058322435762822</v>
      </c>
      <c r="L169">
        <f t="shared" si="48"/>
        <v>-0.90524989039052473</v>
      </c>
      <c r="M169">
        <f t="shared" si="49"/>
        <v>-29.314518418730518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8.6309156487842618</v>
      </c>
      <c r="B170">
        <f t="shared" si="41"/>
        <v>8.6309156487842618</v>
      </c>
      <c r="C170" s="9">
        <f t="shared" si="42"/>
        <v>0.75500000000000056</v>
      </c>
      <c r="D170" s="9">
        <f t="shared" si="51"/>
        <v>3.0850138080429654</v>
      </c>
      <c r="E170" s="9">
        <f t="shared" si="51"/>
        <v>6.5316565973687259</v>
      </c>
      <c r="F170" s="9">
        <f t="shared" si="44"/>
        <v>9.3865108756642925</v>
      </c>
      <c r="G170" s="10">
        <f t="shared" si="52"/>
        <v>8.6666666666666607</v>
      </c>
      <c r="H170" s="5">
        <f t="shared" si="52"/>
        <v>7.5</v>
      </c>
      <c r="I170">
        <f t="shared" si="46"/>
        <v>10.244681914298532</v>
      </c>
      <c r="J170">
        <f t="shared" si="47"/>
        <v>3.0354762610105035</v>
      </c>
      <c r="K170">
        <f t="shared" si="47"/>
        <v>-9.7846508059305375</v>
      </c>
      <c r="L170">
        <f t="shared" si="48"/>
        <v>-0.91876088440913328</v>
      </c>
      <c r="M170">
        <f t="shared" si="49"/>
        <v>-29.212436918924013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8.6124163371383524</v>
      </c>
      <c r="B171">
        <f t="shared" si="41"/>
        <v>8.6124163371383524</v>
      </c>
      <c r="C171" s="9">
        <f t="shared" si="42"/>
        <v>0.76000000000000056</v>
      </c>
      <c r="D171" s="9">
        <f t="shared" si="51"/>
        <v>3.1035131196888752</v>
      </c>
      <c r="E171" s="9">
        <f t="shared" si="51"/>
        <v>6.4714267300636727</v>
      </c>
      <c r="F171" s="9">
        <f t="shared" si="44"/>
        <v>9.3727843529840733</v>
      </c>
      <c r="G171" s="10">
        <f t="shared" si="52"/>
        <v>8.6666666666666607</v>
      </c>
      <c r="H171" s="5">
        <f t="shared" si="52"/>
        <v>7.5</v>
      </c>
      <c r="I171">
        <f t="shared" si="46"/>
        <v>10.413377791853417</v>
      </c>
      <c r="J171">
        <f t="shared" si="47"/>
        <v>3.0298718196156078</v>
      </c>
      <c r="K171">
        <f t="shared" si="47"/>
        <v>-9.9628466711359742</v>
      </c>
      <c r="L171">
        <f t="shared" si="48"/>
        <v>-0.93216557041262893</v>
      </c>
      <c r="M171">
        <f t="shared" si="49"/>
        <v>-29.108846355542774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8.5939514619791346</v>
      </c>
      <c r="B172">
        <f t="shared" si="41"/>
        <v>8.5939514619791346</v>
      </c>
      <c r="C172" s="9">
        <f t="shared" si="42"/>
        <v>0.76500000000000057</v>
      </c>
      <c r="D172" s="9">
        <f t="shared" si="51"/>
        <v>3.121977994848093</v>
      </c>
      <c r="E172" s="9">
        <f t="shared" si="51"/>
        <v>6.4101117952832984</v>
      </c>
      <c r="F172" s="9">
        <f t="shared" si="44"/>
        <v>9.3583760544935153</v>
      </c>
      <c r="G172" s="10">
        <f t="shared" si="52"/>
        <v>8.6666666666666607</v>
      </c>
      <c r="H172" s="5">
        <f t="shared" si="52"/>
        <v>7.5</v>
      </c>
      <c r="I172">
        <f t="shared" si="46"/>
        <v>10.581759136634101</v>
      </c>
      <c r="J172">
        <f t="shared" si="47"/>
        <v>3.0241856096360906</v>
      </c>
      <c r="K172">
        <f t="shared" si="47"/>
        <v>-10.140410633904786</v>
      </c>
      <c r="L172">
        <f t="shared" si="48"/>
        <v>-0.94546072362294986</v>
      </c>
      <c r="M172">
        <f t="shared" si="49"/>
        <v>-29.003771312575239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8.5755215200571175</v>
      </c>
      <c r="B173">
        <f t="shared" si="41"/>
        <v>8.5755215200571175</v>
      </c>
      <c r="C173" s="9">
        <f t="shared" si="42"/>
        <v>0.77000000000000057</v>
      </c>
      <c r="D173" s="9">
        <f t="shared" si="51"/>
        <v>3.1404079367701101</v>
      </c>
      <c r="E173" s="9">
        <f t="shared" si="51"/>
        <v>6.3477156752512087</v>
      </c>
      <c r="F173" s="9">
        <f t="shared" si="44"/>
        <v>9.3432903500460505</v>
      </c>
      <c r="G173" s="10">
        <f t="shared" si="52"/>
        <v>8.6666666666666607</v>
      </c>
      <c r="H173" s="5">
        <f t="shared" si="52"/>
        <v>7.5</v>
      </c>
      <c r="I173">
        <f t="shared" si="46"/>
        <v>10.749801042144588</v>
      </c>
      <c r="J173">
        <f t="shared" si="47"/>
        <v>3.0184182992219908</v>
      </c>
      <c r="K173">
        <f t="shared" si="47"/>
        <v>-10.317333638911494</v>
      </c>
      <c r="L173">
        <f t="shared" si="48"/>
        <v>-0.95864327332454768</v>
      </c>
      <c r="M173">
        <f t="shared" si="49"/>
        <v>-28.897236638826058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8.5571270039899634</v>
      </c>
      <c r="B174">
        <f t="shared" si="41"/>
        <v>8.5571270039899634</v>
      </c>
      <c r="C174" s="9">
        <f t="shared" si="42"/>
        <v>0.77500000000000058</v>
      </c>
      <c r="D174" s="9">
        <f t="shared" si="51"/>
        <v>3.1588024528372642</v>
      </c>
      <c r="E174" s="9">
        <f t="shared" si="51"/>
        <v>6.284242306966183</v>
      </c>
      <c r="F174" s="9">
        <f t="shared" si="44"/>
        <v>9.3275316742598484</v>
      </c>
      <c r="G174" s="10">
        <f t="shared" si="52"/>
        <v>8.6666666666666607</v>
      </c>
      <c r="H174" s="5">
        <f t="shared" si="52"/>
        <v>7.5</v>
      </c>
      <c r="I174">
        <f t="shared" si="46"/>
        <v>10.91747978128179</v>
      </c>
      <c r="J174">
        <f t="shared" si="47"/>
        <v>3.0125705752547112</v>
      </c>
      <c r="K174">
        <f t="shared" si="47"/>
        <v>-10.493606782408333</v>
      </c>
      <c r="L174">
        <f t="shared" si="48"/>
        <v>-0.97171029483280358</v>
      </c>
      <c r="M174">
        <f t="shared" si="49"/>
        <v>-28.789267431691162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8.5387684021509447</v>
      </c>
      <c r="B175">
        <f t="shared" si="41"/>
        <v>8.5387684021509447</v>
      </c>
      <c r="C175" s="9">
        <f t="shared" si="42"/>
        <v>0.78000000000000058</v>
      </c>
      <c r="D175" s="9">
        <f t="shared" si="51"/>
        <v>3.1771610546762825</v>
      </c>
      <c r="E175" s="9">
        <f t="shared" si="51"/>
        <v>6.2196956812729258</v>
      </c>
      <c r="F175" s="9">
        <f t="shared" si="44"/>
        <v>9.3111045252673925</v>
      </c>
      <c r="G175" s="10">
        <f t="shared" si="52"/>
        <v>8.6666666666666607</v>
      </c>
      <c r="H175" s="5">
        <f t="shared" si="52"/>
        <v>7.5</v>
      </c>
      <c r="I175">
        <f t="shared" si="46"/>
        <v>11.084772727831554</v>
      </c>
      <c r="J175">
        <f t="shared" si="47"/>
        <v>3.0066431424562312</v>
      </c>
      <c r="K175">
        <f t="shared" si="47"/>
        <v>-10.66922131374165</v>
      </c>
      <c r="L175">
        <f t="shared" si="48"/>
        <v>-0.98465900218385649</v>
      </c>
      <c r="M175">
        <f t="shared" si="49"/>
        <v>-28.679889021373768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8.5204461985626985</v>
      </c>
      <c r="B176">
        <f t="shared" si="41"/>
        <v>8.5204461985626985</v>
      </c>
      <c r="C176" s="9">
        <f t="shared" si="42"/>
        <v>0.78500000000000059</v>
      </c>
      <c r="D176" s="9">
        <f t="shared" si="51"/>
        <v>3.1954832582645301</v>
      </c>
      <c r="E176" s="9">
        <f t="shared" si="51"/>
        <v>6.1540798419238589</v>
      </c>
      <c r="F176" s="9">
        <f t="shared" si="44"/>
        <v>9.2940134634441876</v>
      </c>
      <c r="G176" s="10">
        <f t="shared" si="52"/>
        <v>8.6666666666666607</v>
      </c>
      <c r="H176" s="5">
        <f t="shared" si="52"/>
        <v>7.5</v>
      </c>
      <c r="I176">
        <f t="shared" si="46"/>
        <v>11.251658285045062</v>
      </c>
      <c r="J176">
        <f t="shared" si="47"/>
        <v>3.0006367225429096</v>
      </c>
      <c r="K176">
        <f t="shared" si="47"/>
        <v>-10.84416863677203</v>
      </c>
      <c r="L176">
        <f t="shared" si="48"/>
        <v>-0.99748674146962779</v>
      </c>
      <c r="M176">
        <f t="shared" si="49"/>
        <v>-28.569126955496962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8.5021608727960114</v>
      </c>
      <c r="B177">
        <f t="shared" si="41"/>
        <v>8.5021608727960114</v>
      </c>
      <c r="C177" s="9">
        <f t="shared" si="42"/>
        <v>0.79000000000000059</v>
      </c>
      <c r="D177" s="9">
        <f t="shared" si="51"/>
        <v>3.2137685840312167</v>
      </c>
      <c r="E177" s="9">
        <f t="shared" si="51"/>
        <v>6.0873988846325426</v>
      </c>
      <c r="F177" s="9">
        <f t="shared" si="44"/>
        <v>9.2762631101182116</v>
      </c>
      <c r="G177" s="10">
        <f t="shared" si="52"/>
        <v>8.6666666666666607</v>
      </c>
      <c r="H177" s="5">
        <f t="shared" si="52"/>
        <v>7.5</v>
      </c>
      <c r="I177">
        <f t="shared" si="46"/>
        <v>11.418115820577892</v>
      </c>
      <c r="J177">
        <f t="shared" si="47"/>
        <v>2.994552053419945</v>
      </c>
      <c r="K177">
        <f t="shared" si="47"/>
        <v>-11.018440311200562</v>
      </c>
      <c r="L177">
        <f t="shared" si="48"/>
        <v>-1.0101909847503128</v>
      </c>
      <c r="M177">
        <f t="shared" si="49"/>
        <v>-28.457006984075523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8.4839128998734203</v>
      </c>
      <c r="B178">
        <f t="shared" si="41"/>
        <v>8.4839128998734203</v>
      </c>
      <c r="C178" s="9">
        <f t="shared" si="42"/>
        <v>0.7950000000000006</v>
      </c>
      <c r="D178" s="9">
        <f t="shared" si="51"/>
        <v>3.2320165569538069</v>
      </c>
      <c r="E178" s="9">
        <f t="shared" si="51"/>
        <v>6.0196569561192801</v>
      </c>
      <c r="F178" s="9">
        <f t="shared" si="44"/>
        <v>9.2578581462613769</v>
      </c>
      <c r="G178" s="10">
        <f t="shared" si="52"/>
        <v>8.6666666666666607</v>
      </c>
      <c r="H178" s="5">
        <f t="shared" si="52"/>
        <v>7.5</v>
      </c>
      <c r="I178">
        <f t="shared" si="46"/>
        <v>11.584125607152735</v>
      </c>
      <c r="J178">
        <f t="shared" si="47"/>
        <v>2.9883898884129683</v>
      </c>
      <c r="K178">
        <f t="shared" si="47"/>
        <v>-11.192028053803423</v>
      </c>
      <c r="L178">
        <f t="shared" si="48"/>
        <v>-1.0227693244840972</v>
      </c>
      <c r="M178">
        <f t="shared" si="49"/>
        <v>-28.343555044815577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8.4657027501773836</v>
      </c>
      <c r="B179">
        <f t="shared" si="41"/>
        <v>8.4657027501773836</v>
      </c>
      <c r="C179" s="9">
        <f t="shared" si="42"/>
        <v>0.8000000000000006</v>
      </c>
      <c r="D179" s="9">
        <f t="shared" si="51"/>
        <v>3.250226706649844</v>
      </c>
      <c r="E179" s="9">
        <f t="shared" si="51"/>
        <v>5.9508582531494705</v>
      </c>
      <c r="F179" s="9">
        <f t="shared" si="44"/>
        <v>9.2388033111644603</v>
      </c>
      <c r="G179" s="10">
        <f t="shared" si="52"/>
        <v>8.6666666666666607</v>
      </c>
      <c r="H179" s="5">
        <f t="shared" si="52"/>
        <v>7.5</v>
      </c>
      <c r="I179">
        <f t="shared" si="46"/>
        <v>11.74966876837634</v>
      </c>
      <c r="J179">
        <f t="shared" si="47"/>
        <v>2.9821509955336154</v>
      </c>
      <c r="K179">
        <f t="shared" si="47"/>
        <v>-11.364923739576797</v>
      </c>
      <c r="L179">
        <f t="shared" si="48"/>
        <v>-1.0352194684204732</v>
      </c>
      <c r="M179">
        <f t="shared" si="49"/>
        <v>-28.228797248715875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8.447530889362838</v>
      </c>
      <c r="B180">
        <f t="shared" si="41"/>
        <v>8.447530889362838</v>
      </c>
      <c r="C180" s="9">
        <f t="shared" si="42"/>
        <v>0.8050000000000006</v>
      </c>
      <c r="D180" s="9">
        <f t="shared" si="51"/>
        <v>3.2683985674643892</v>
      </c>
      <c r="E180" s="9">
        <f t="shared" si="51"/>
        <v>5.8810070215652397</v>
      </c>
      <c r="F180" s="9">
        <f t="shared" si="44"/>
        <v>9.2191034010967599</v>
      </c>
      <c r="G180" s="10">
        <f t="shared" si="52"/>
        <v>8.6666666666666607</v>
      </c>
      <c r="H180" s="5">
        <f t="shared" si="52"/>
        <v>7.5</v>
      </c>
      <c r="I180">
        <f t="shared" si="46"/>
        <v>11.914727229202597</v>
      </c>
      <c r="J180">
        <f t="shared" si="47"/>
        <v>2.9758361567762504</v>
      </c>
      <c r="K180">
        <f t="shared" si="47"/>
        <v>-11.537119402793964</v>
      </c>
      <c r="L180">
        <f t="shared" si="48"/>
        <v>-1.0475392349093702</v>
      </c>
      <c r="M180">
        <f t="shared" si="49"/>
        <v>-28.112759865948647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8.4293977782739695</v>
      </c>
      <c r="B181">
        <f t="shared" si="41"/>
        <v>8.4293977782739695</v>
      </c>
      <c r="C181" s="9">
        <f t="shared" si="42"/>
        <v>0.81000000000000061</v>
      </c>
      <c r="D181" s="9">
        <f t="shared" ref="D181:E196" si="53">D180+$C$7*(J180+J181)/2</f>
        <v>3.286531678553259</v>
      </c>
      <c r="E181" s="9">
        <f t="shared" si="53"/>
        <v>5.810107555310891</v>
      </c>
      <c r="F181" s="9">
        <f t="shared" si="44"/>
        <v>9.1987632679517262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12.079283670587987</v>
      </c>
      <c r="J181">
        <f t="shared" si="47"/>
        <v>2.9694461674433033</v>
      </c>
      <c r="K181">
        <f t="shared" si="47"/>
        <v>-11.708607237976251</v>
      </c>
      <c r="L181">
        <f t="shared" si="48"/>
        <v>-1.0597265485834753</v>
      </c>
      <c r="M181">
        <f t="shared" si="49"/>
        <v>-27.995469312001937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8.4113038728650018</v>
      </c>
      <c r="B182">
        <f t="shared" si="41"/>
        <v>8.4113038728650018</v>
      </c>
      <c r="C182" s="9">
        <f t="shared" si="42"/>
        <v>0.81500000000000061</v>
      </c>
      <c r="D182" s="9">
        <f t="shared" si="53"/>
        <v>3.3046255839622267</v>
      </c>
      <c r="E182" s="9">
        <f t="shared" si="53"/>
        <v>5.7381641954526863</v>
      </c>
      <c r="F182" s="9">
        <f t="shared" si="44"/>
        <v>9.1777878178798318</v>
      </c>
      <c r="G182" s="10">
        <f t="shared" si="54"/>
        <v>8.6666666666666607</v>
      </c>
      <c r="H182" s="5">
        <f t="shared" si="54"/>
        <v>7.5</v>
      </c>
      <c r="I182">
        <f t="shared" si="46"/>
        <v>12.24332148793374</v>
      </c>
      <c r="J182">
        <f t="shared" si="47"/>
        <v>2.9629818354969442</v>
      </c>
      <c r="K182">
        <f t="shared" si="47"/>
        <v>-11.879379600779462</v>
      </c>
      <c r="L182">
        <f t="shared" si="48"/>
        <v>-1.0717794363757016</v>
      </c>
      <c r="M182">
        <f t="shared" si="49"/>
        <v>-27.87695213406834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8.3932496241248842</v>
      </c>
      <c r="B183">
        <f t="shared" si="41"/>
        <v>8.3932496241248842</v>
      </c>
      <c r="C183" s="9">
        <f t="shared" si="42"/>
        <v>0.82000000000000062</v>
      </c>
      <c r="D183" s="9">
        <f t="shared" si="53"/>
        <v>3.3226798327023443</v>
      </c>
      <c r="E183" s="9">
        <f t="shared" si="53"/>
        <v>5.6651813291934774</v>
      </c>
      <c r="F183" s="9">
        <f t="shared" si="44"/>
        <v>9.1561820099097666</v>
      </c>
      <c r="G183" s="10">
        <f t="shared" si="54"/>
        <v>8.6666666666666607</v>
      </c>
      <c r="H183" s="5">
        <f t="shared" si="54"/>
        <v>7.5</v>
      </c>
      <c r="I183">
        <f t="shared" si="46"/>
        <v>12.406824752951598</v>
      </c>
      <c r="J183">
        <f t="shared" si="47"/>
        <v>2.9564439809350525</v>
      </c>
      <c r="K183">
        <f t="shared" si="47"/>
        <v>-12.049429008797279</v>
      </c>
      <c r="L183">
        <f t="shared" si="48"/>
        <v>-1.083696023837815</v>
      </c>
      <c r="M183">
        <f t="shared" si="49"/>
        <v>-27.757234997667794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8.3752354780057026</v>
      </c>
      <c r="B184">
        <f t="shared" si="41"/>
        <v>8.3752354780057026</v>
      </c>
      <c r="C184" s="9">
        <f t="shared" si="42"/>
        <v>0.82500000000000062</v>
      </c>
      <c r="D184" s="9">
        <f t="shared" si="53"/>
        <v>3.3406939788215246</v>
      </c>
      <c r="E184" s="9">
        <f t="shared" si="53"/>
        <v>5.5911633888826824</v>
      </c>
      <c r="F184" s="9">
        <f t="shared" si="44"/>
        <v>9.1339508545591883</v>
      </c>
      <c r="G184" s="10">
        <f t="shared" si="54"/>
        <v>8.6666666666666607</v>
      </c>
      <c r="H184" s="5">
        <f t="shared" si="54"/>
        <v>7.5</v>
      </c>
      <c r="I184">
        <f t="shared" si="46"/>
        <v>12.569778178627827</v>
      </c>
      <c r="J184">
        <f t="shared" si="47"/>
        <v>2.9498334351896416</v>
      </c>
      <c r="K184">
        <f t="shared" si="47"/>
        <v>-12.218748142283053</v>
      </c>
      <c r="L184">
        <f t="shared" si="48"/>
        <v>-1.0954745317298156</v>
      </c>
      <c r="M184">
        <f t="shared" si="49"/>
        <v>-27.63634467349457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8.357261875354709</v>
      </c>
      <c r="B185">
        <f t="shared" si="41"/>
        <v>8.357261875354709</v>
      </c>
      <c r="C185" s="9">
        <f t="shared" si="42"/>
        <v>0.83000000000000063</v>
      </c>
      <c r="D185" s="9">
        <f t="shared" si="53"/>
        <v>3.3586675814725186</v>
      </c>
      <c r="E185" s="9">
        <f t="shared" si="53"/>
        <v>5.5161148510221052</v>
      </c>
      <c r="F185" s="9">
        <f t="shared" si="44"/>
        <v>9.1110994124360367</v>
      </c>
      <c r="G185" s="10">
        <f t="shared" si="54"/>
        <v>8.6666666666666607</v>
      </c>
      <c r="H185" s="5">
        <f t="shared" si="54"/>
        <v>7.5</v>
      </c>
      <c r="I185">
        <f t="shared" si="46"/>
        <v>12.732167086993734</v>
      </c>
      <c r="J185">
        <f t="shared" si="47"/>
        <v>2.9431510405460899</v>
      </c>
      <c r="K185">
        <f t="shared" si="47"/>
        <v>-12.387329844791369</v>
      </c>
      <c r="L185">
        <f t="shared" si="48"/>
        <v>-1.1071132728528732</v>
      </c>
      <c r="M185">
        <f t="shared" si="49"/>
        <v>-27.514308024480307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8.3393292518498185</v>
      </c>
      <c r="B186">
        <f t="shared" si="41"/>
        <v>8.3393292518498185</v>
      </c>
      <c r="C186" s="9">
        <f t="shared" si="42"/>
        <v>0.83500000000000063</v>
      </c>
      <c r="D186" s="9">
        <f t="shared" si="53"/>
        <v>3.3766002049774082</v>
      </c>
      <c r="E186" s="9">
        <f t="shared" si="53"/>
        <v>5.4400402352680821</v>
      </c>
      <c r="F186" s="9">
        <f t="shared" si="44"/>
        <v>9.0876327928315455</v>
      </c>
      <c r="G186" s="10">
        <f t="shared" si="54"/>
        <v>8.6666666666666607</v>
      </c>
      <c r="H186" s="5">
        <f t="shared" si="54"/>
        <v>7.5</v>
      </c>
      <c r="I186">
        <f t="shared" si="46"/>
        <v>12.893977379440686</v>
      </c>
      <c r="J186">
        <f t="shared" si="47"/>
        <v>2.9363976495816875</v>
      </c>
      <c r="K186">
        <f t="shared" si="47"/>
        <v>-12.555167123740699</v>
      </c>
      <c r="L186">
        <f t="shared" si="48"/>
        <v>-1.1186106491014516</v>
      </c>
      <c r="M186">
        <f t="shared" si="49"/>
        <v>-27.391151993066909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8.3214380379384973</v>
      </c>
      <c r="B187">
        <f t="shared" si="41"/>
        <v>8.3214380379384973</v>
      </c>
      <c r="C187" s="9">
        <f t="shared" si="42"/>
        <v>0.84000000000000064</v>
      </c>
      <c r="D187" s="9">
        <f t="shared" si="53"/>
        <v>3.3944914188887299</v>
      </c>
      <c r="E187" s="9">
        <f t="shared" si="53"/>
        <v>5.3629441034304328</v>
      </c>
      <c r="F187" s="9">
        <f t="shared" si="44"/>
        <v>9.0635561523059422</v>
      </c>
      <c r="G187" s="10">
        <f t="shared" si="54"/>
        <v>8.6666666666666607</v>
      </c>
      <c r="H187" s="5">
        <f t="shared" si="54"/>
        <v>7.5</v>
      </c>
      <c r="I187">
        <f t="shared" si="46"/>
        <v>13.05519550934417</v>
      </c>
      <c r="J187">
        <f t="shared" si="47"/>
        <v>2.9295741246221687</v>
      </c>
      <c r="K187">
        <f t="shared" si="47"/>
        <v>-12.722253150898407</v>
      </c>
      <c r="L187">
        <f t="shared" si="48"/>
        <v>-1.1299651487127795</v>
      </c>
      <c r="M187">
        <f t="shared" si="49"/>
        <v>-27.266903588684379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8.3035886587798942</v>
      </c>
      <c r="B188">
        <f t="shared" si="41"/>
        <v>8.3035886587798942</v>
      </c>
      <c r="C188" s="9">
        <f t="shared" si="42"/>
        <v>0.84500000000000064</v>
      </c>
      <c r="D188" s="9">
        <f t="shared" si="53"/>
        <v>3.4123407980473335</v>
      </c>
      <c r="E188" s="9">
        <f t="shared" si="53"/>
        <v>5.2848310584686846</v>
      </c>
      <c r="F188" s="9">
        <f t="shared" si="44"/>
        <v>9.0388746932678359</v>
      </c>
      <c r="G188" s="10">
        <f t="shared" si="54"/>
        <v>8.6666666666666607</v>
      </c>
      <c r="H188" s="5">
        <f t="shared" si="54"/>
        <v>7.5</v>
      </c>
      <c r="I188">
        <f t="shared" si="46"/>
        <v>13.215808456785023</v>
      </c>
      <c r="J188">
        <f t="shared" si="47"/>
        <v>2.9226813372150207</v>
      </c>
      <c r="K188">
        <f t="shared" si="47"/>
        <v>-12.888581262789382</v>
      </c>
      <c r="L188">
        <f t="shared" si="48"/>
        <v>-1.141175343694073</v>
      </c>
      <c r="M188">
        <f t="shared" si="49"/>
        <v>-27.141589875429997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8.2857815341901517</v>
      </c>
      <c r="B189">
        <f t="shared" si="41"/>
        <v>8.2857815341901517</v>
      </c>
      <c r="C189" s="9">
        <f t="shared" si="42"/>
        <v>0.85000000000000064</v>
      </c>
      <c r="D189" s="9">
        <f t="shared" si="53"/>
        <v>3.4301479226370755</v>
      </c>
      <c r="E189" s="9">
        <f t="shared" si="53"/>
        <v>5.2057057434860372</v>
      </c>
      <c r="F189" s="9">
        <f t="shared" si="44"/>
        <v>9.0135936625483417</v>
      </c>
      <c r="G189" s="10">
        <f t="shared" si="54"/>
        <v>8.6666666666666607</v>
      </c>
      <c r="H189" s="5">
        <f t="shared" si="54"/>
        <v>7.5</v>
      </c>
      <c r="I189">
        <f t="shared" si="46"/>
        <v>13.375803705177089</v>
      </c>
      <c r="J189">
        <f t="shared" si="47"/>
        <v>2.915720167618487</v>
      </c>
      <c r="K189">
        <f t="shared" si="47"/>
        <v>-13.054144961029504</v>
      </c>
      <c r="L189">
        <f t="shared" si="48"/>
        <v>-1.1522398874099304</v>
      </c>
      <c r="M189">
        <f t="shared" si="49"/>
        <v>-27.015237959946202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8.2680170785907841</v>
      </c>
      <c r="B190">
        <f t="shared" si="41"/>
        <v>8.2680170785907841</v>
      </c>
      <c r="C190" s="9">
        <f t="shared" si="42"/>
        <v>0.85500000000000065</v>
      </c>
      <c r="D190" s="9">
        <f t="shared" si="53"/>
        <v>3.4479123782364431</v>
      </c>
      <c r="E190" s="9">
        <f t="shared" si="53"/>
        <v>5.125572840721512</v>
      </c>
      <c r="F190" s="9">
        <f t="shared" si="44"/>
        <v>8.9877183499707307</v>
      </c>
      <c r="G190" s="10">
        <f t="shared" si="54"/>
        <v>8.6666666666666607</v>
      </c>
      <c r="H190" s="5">
        <f t="shared" si="54"/>
        <v>7.5</v>
      </c>
      <c r="I190">
        <f t="shared" si="46"/>
        <v>13.535169219629266</v>
      </c>
      <c r="J190">
        <f t="shared" si="47"/>
        <v>2.9086915043052866</v>
      </c>
      <c r="K190">
        <f t="shared" si="47"/>
        <v>-13.218937912585176</v>
      </c>
      <c r="L190">
        <f t="shared" si="48"/>
        <v>-1.1631575123141007</v>
      </c>
      <c r="M190">
        <f t="shared" si="49"/>
        <v>-26.887874979495471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8.2502957009600379</v>
      </c>
      <c r="B191">
        <f t="shared" si="41"/>
        <v>8.2502957009600379</v>
      </c>
      <c r="C191" s="9">
        <f t="shared" si="42"/>
        <v>0.86000000000000065</v>
      </c>
      <c r="D191" s="9">
        <f t="shared" si="53"/>
        <v>3.4656337558671888</v>
      </c>
      <c r="E191" s="9">
        <f t="shared" si="53"/>
        <v>5.0444370705407486</v>
      </c>
      <c r="F191" s="9">
        <f t="shared" si="44"/>
        <v>8.9612540869167425</v>
      </c>
      <c r="G191" s="10">
        <f t="shared" si="54"/>
        <v>8.6666666666666607</v>
      </c>
      <c r="H191" s="5">
        <f t="shared" si="54"/>
        <v>7.5</v>
      </c>
      <c r="I191">
        <f t="shared" si="46"/>
        <v>13.693893426886703</v>
      </c>
      <c r="J191">
        <f t="shared" si="47"/>
        <v>2.9015962434801708</v>
      </c>
      <c r="K191">
        <f t="shared" si="47"/>
        <v>-13.382953949960099</v>
      </c>
      <c r="L191">
        <f t="shared" si="48"/>
        <v>-1.1739270278114315</v>
      </c>
      <c r="M191">
        <f t="shared" si="49"/>
        <v>-26.75952809023125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8.2326178047871625</v>
      </c>
      <c r="B192">
        <f t="shared" si="41"/>
        <v>8.2326178047871625</v>
      </c>
      <c r="C192" s="9">
        <f t="shared" si="42"/>
        <v>0.86500000000000066</v>
      </c>
      <c r="D192" s="9">
        <f t="shared" si="53"/>
        <v>3.4833116520400655</v>
      </c>
      <c r="E192" s="9">
        <f t="shared" si="53"/>
        <v>4.9623031904258736</v>
      </c>
      <c r="F192" s="9">
        <f t="shared" si="44"/>
        <v>8.9342062448902624</v>
      </c>
      <c r="G192" s="10">
        <f t="shared" si="54"/>
        <v>8.6666666666666607</v>
      </c>
      <c r="H192" s="5">
        <f t="shared" si="54"/>
        <v>7.5</v>
      </c>
      <c r="I192">
        <f t="shared" si="46"/>
        <v>13.851965196711038</v>
      </c>
      <c r="J192">
        <f t="shared" si="47"/>
        <v>2.8944352886105209</v>
      </c>
      <c r="K192">
        <f t="shared" si="47"/>
        <v>-13.546187071310509</v>
      </c>
      <c r="L192">
        <f t="shared" si="48"/>
        <v>-1.1845473182372346</v>
      </c>
      <c r="M192">
        <f t="shared" si="49"/>
        <v>-26.630224455664468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8.2149837880294942</v>
      </c>
      <c r="B193">
        <f t="shared" si="41"/>
        <v>8.2149837880294942</v>
      </c>
      <c r="C193" s="9">
        <f t="shared" si="42"/>
        <v>0.87000000000000066</v>
      </c>
      <c r="D193" s="9">
        <f t="shared" si="53"/>
        <v>3.5009456687977338</v>
      </c>
      <c r="E193" s="9">
        <f t="shared" si="53"/>
        <v>4.879175993964882</v>
      </c>
      <c r="F193" s="9">
        <f t="shared" si="44"/>
        <v>8.9065802340793354</v>
      </c>
      <c r="G193" s="10">
        <f t="shared" si="54"/>
        <v>8.6666666666666607</v>
      </c>
      <c r="H193" s="5">
        <f t="shared" si="54"/>
        <v>7.5</v>
      </c>
      <c r="I193">
        <f t="shared" si="46"/>
        <v>14.009373824572831</v>
      </c>
      <c r="J193">
        <f t="shared" si="47"/>
        <v>2.8872095499692736</v>
      </c>
      <c r="K193">
        <f t="shared" si="47"/>
        <v>-13.708631440490063</v>
      </c>
      <c r="L193">
        <f t="shared" si="48"/>
        <v>-1.1950173409425884</v>
      </c>
      <c r="M193">
        <f t="shared" si="49"/>
        <v>-26.499991235325908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8.1973940430723093</v>
      </c>
      <c r="B194">
        <f t="shared" si="41"/>
        <v>8.1973940430723093</v>
      </c>
      <c r="C194" s="9">
        <f t="shared" si="42"/>
        <v>0.87500000000000067</v>
      </c>
      <c r="D194" s="9">
        <f t="shared" si="53"/>
        <v>3.5185354137549183</v>
      </c>
      <c r="E194" s="9">
        <f t="shared" si="53"/>
        <v>4.7950603098409594</v>
      </c>
      <c r="F194" s="9">
        <f t="shared" si="44"/>
        <v>8.8783815019173815</v>
      </c>
      <c r="G194" s="10">
        <f t="shared" si="54"/>
        <v>8.6666666666666607</v>
      </c>
      <c r="H194" s="5">
        <f t="shared" si="54"/>
        <v>7.5</v>
      </c>
      <c r="I194">
        <f t="shared" si="46"/>
        <v>14.166109015541567</v>
      </c>
      <c r="J194">
        <f t="shared" si="47"/>
        <v>2.879919944189524</v>
      </c>
      <c r="K194">
        <f t="shared" si="47"/>
        <v>-13.870281387025551</v>
      </c>
      <c r="L194">
        <f t="shared" si="48"/>
        <v>-1.2053361244752443</v>
      </c>
      <c r="M194">
        <f t="shared" si="49"/>
        <v>-26.368855573624835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8.1798489566913481</v>
      </c>
      <c r="B195">
        <f t="shared" si="41"/>
        <v>8.1798489566913481</v>
      </c>
      <c r="C195" s="9">
        <f t="shared" si="42"/>
        <v>0.88000000000000067</v>
      </c>
      <c r="D195" s="9">
        <f t="shared" si="53"/>
        <v>3.5360805001358786</v>
      </c>
      <c r="E195" s="9">
        <f t="shared" si="53"/>
        <v>4.7099610008221564</v>
      </c>
      <c r="F195" s="9">
        <f t="shared" si="44"/>
        <v>8.8496155316443534</v>
      </c>
      <c r="G195" s="10">
        <f t="shared" si="54"/>
        <v>8.6666666666666607</v>
      </c>
      <c r="H195" s="5">
        <f t="shared" si="54"/>
        <v>7.5</v>
      </c>
      <c r="I195">
        <f t="shared" si="46"/>
        <v>14.322160869269281</v>
      </c>
      <c r="J195">
        <f t="shared" si="47"/>
        <v>2.872567393830225</v>
      </c>
      <c r="K195">
        <f t="shared" si="47"/>
        <v>-14.031131406024663</v>
      </c>
      <c r="L195">
        <f t="shared" si="48"/>
        <v>-1.2155027668468346</v>
      </c>
      <c r="M195">
        <f t="shared" si="49"/>
        <v>-26.236844588904891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8.1623489100179611</v>
      </c>
      <c r="B196">
        <f t="shared" si="41"/>
        <v>8.1623489100179611</v>
      </c>
      <c r="C196" s="9">
        <f t="shared" si="42"/>
        <v>0.88500000000000068</v>
      </c>
      <c r="D196" s="9">
        <f t="shared" si="53"/>
        <v>3.5535805468092656</v>
      </c>
      <c r="E196" s="9">
        <f t="shared" si="53"/>
        <v>4.6238829627518294</v>
      </c>
      <c r="F196" s="9">
        <f t="shared" si="44"/>
        <v>8.820287840868744</v>
      </c>
      <c r="G196" s="10">
        <f t="shared" si="54"/>
        <v>8.6666666666666607</v>
      </c>
      <c r="H196" s="5">
        <f t="shared" si="54"/>
        <v>7.5</v>
      </c>
      <c r="I196">
        <f t="shared" si="46"/>
        <v>14.477519865973708</v>
      </c>
      <c r="J196">
        <f t="shared" si="47"/>
        <v>2.8651528269524591</v>
      </c>
      <c r="K196">
        <f t="shared" si="47"/>
        <v>-14.191176158016983</v>
      </c>
      <c r="L196">
        <f t="shared" si="48"/>
        <v>-1.2255164338780138</v>
      </c>
      <c r="M196">
        <f t="shared" si="49"/>
        <v>-26.103985362698339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8.1448942785068041</v>
      </c>
      <c r="B197">
        <f t="shared" si="41"/>
        <v>8.1448942785068041</v>
      </c>
      <c r="C197" s="9">
        <f t="shared" si="42"/>
        <v>0.89000000000000068</v>
      </c>
      <c r="D197" s="9">
        <f t="shared" ref="D197:E212" si="55">D196+$C$7*(J196+J197)/2</f>
        <v>3.5710351783204235</v>
      </c>
      <c r="E197" s="9">
        <f t="shared" si="55"/>
        <v>4.536831123540253</v>
      </c>
      <c r="F197" s="9">
        <f t="shared" si="44"/>
        <v>8.790403980131142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14.63217685333542</v>
      </c>
      <c r="J197">
        <f t="shared" si="47"/>
        <v>2.8576771767058031</v>
      </c>
      <c r="K197">
        <f t="shared" si="47"/>
        <v>-14.350410468729443</v>
      </c>
      <c r="L197">
        <f t="shared" si="48"/>
        <v>-1.23537635761398</v>
      </c>
      <c r="M197">
        <f t="shared" si="49"/>
        <v>-25.970304929180035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8.1274854319060328</v>
      </c>
      <c r="B198">
        <f t="shared" si="41"/>
        <v>8.1274854319060328</v>
      </c>
      <c r="C198" s="9">
        <f t="shared" si="42"/>
        <v>0.89500000000000068</v>
      </c>
      <c r="D198" s="9">
        <f t="shared" si="55"/>
        <v>3.5884440249211953</v>
      </c>
      <c r="E198" s="9">
        <f t="shared" si="55"/>
        <v>4.4488104421577956</v>
      </c>
      <c r="F198" s="9">
        <f t="shared" si="44"/>
        <v>8.7599695314701549</v>
      </c>
      <c r="G198" s="10">
        <f t="shared" si="56"/>
        <v>8.6666666666666607</v>
      </c>
      <c r="H198" s="5">
        <f t="shared" si="56"/>
        <v>7.5</v>
      </c>
      <c r="I198">
        <f t="shared" si="46"/>
        <v>14.786123034231462</v>
      </c>
      <c r="J198">
        <f t="shared" si="47"/>
        <v>2.8501413809243576</v>
      </c>
      <c r="K198">
        <f t="shared" si="47"/>
        <v>-14.508829328797441</v>
      </c>
      <c r="L198">
        <f t="shared" si="48"/>
        <v>-1.2450818348035957</v>
      </c>
      <c r="M198">
        <f t="shared" si="49"/>
        <v>-25.835830264822651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8.1101227342299307</v>
      </c>
      <c r="B199">
        <f t="shared" si="41"/>
        <v>8.1101227342299307</v>
      </c>
      <c r="C199" s="9">
        <f t="shared" si="42"/>
        <v>0.90000000000000069</v>
      </c>
      <c r="D199" s="9">
        <f t="shared" si="55"/>
        <v>3.6058067225972974</v>
      </c>
      <c r="E199" s="9">
        <f t="shared" si="55"/>
        <v>4.3598259076300545</v>
      </c>
      <c r="F199" s="9">
        <f t="shared" si="44"/>
        <v>8.7289901069914357</v>
      </c>
      <c r="G199" s="10">
        <f t="shared" si="56"/>
        <v>8.6666666666666607</v>
      </c>
      <c r="H199" s="5">
        <f t="shared" si="56"/>
        <v>7.5</v>
      </c>
      <c r="I199">
        <f t="shared" si="46"/>
        <v>14.93934995523489</v>
      </c>
      <c r="J199">
        <f t="shared" si="47"/>
        <v>2.8425463817320558</v>
      </c>
      <c r="K199">
        <f t="shared" si="47"/>
        <v>-14.666427893412859</v>
      </c>
      <c r="L199">
        <f t="shared" si="48"/>
        <v>-1.2546322254359772</v>
      </c>
      <c r="M199">
        <f t="shared" si="49"/>
        <v>-25.700588278254742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8.0928065437339178</v>
      </c>
      <c r="B200">
        <f t="shared" si="41"/>
        <v>8.0928065437339178</v>
      </c>
      <c r="C200" s="9">
        <f t="shared" si="42"/>
        <v>0.90500000000000069</v>
      </c>
      <c r="D200" s="9">
        <f t="shared" si="55"/>
        <v>3.6231229130933089</v>
      </c>
      <c r="E200" s="9">
        <f t="shared" si="55"/>
        <v>4.2698825380353194</v>
      </c>
      <c r="F200" s="9">
        <f t="shared" si="44"/>
        <v>8.697471347440473</v>
      </c>
      <c r="G200" s="10">
        <f t="shared" si="56"/>
        <v>8.6666666666666607</v>
      </c>
      <c r="H200" s="5">
        <f t="shared" si="56"/>
        <v>7.5</v>
      </c>
      <c r="I200">
        <f t="shared" si="46"/>
        <v>15.091849495816176</v>
      </c>
      <c r="J200">
        <f t="shared" si="47"/>
        <v>2.8348931251568965</v>
      </c>
      <c r="K200">
        <f t="shared" si="47"/>
        <v>-14.823201481910212</v>
      </c>
      <c r="L200">
        <f t="shared" si="48"/>
        <v>-1.2640269513290507</v>
      </c>
      <c r="M200">
        <f t="shared" si="49"/>
        <v>-25.564605800323339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8.0755372128918914</v>
      </c>
      <c r="B201">
        <f t="shared" si="41"/>
        <v>8.0755372128918914</v>
      </c>
      <c r="C201" s="9">
        <f t="shared" si="42"/>
        <v>0.9100000000000007</v>
      </c>
      <c r="D201" s="9">
        <f t="shared" si="55"/>
        <v>3.6403922439353367</v>
      </c>
      <c r="E201" s="9">
        <f t="shared" si="55"/>
        <v>4.178985379504752</v>
      </c>
      <c r="F201" s="9">
        <f t="shared" si="44"/>
        <v>8.6654189207799632</v>
      </c>
      <c r="G201" s="10">
        <f t="shared" si="56"/>
        <v>8.6666666666666607</v>
      </c>
      <c r="H201" s="5">
        <f t="shared" si="56"/>
        <v>7.5</v>
      </c>
      <c r="I201">
        <f t="shared" si="46"/>
        <v>15.243613858188036</v>
      </c>
      <c r="J201">
        <f t="shared" si="47"/>
        <v>2.8271825607537893</v>
      </c>
      <c r="K201">
        <f t="shared" si="47"/>
        <v>-14.979145577292185</v>
      </c>
      <c r="L201">
        <f t="shared" si="48"/>
        <v>-1.273265494765109</v>
      </c>
      <c r="M201">
        <f t="shared" si="49"/>
        <v>-25.427909574362825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8.0583150883758226</v>
      </c>
      <c r="B202">
        <f t="shared" si="41"/>
        <v>8.0583150883758226</v>
      </c>
      <c r="C202" s="9">
        <f t="shared" si="42"/>
        <v>0.9150000000000007</v>
      </c>
      <c r="D202" s="9">
        <f t="shared" si="55"/>
        <v>3.6576143684514046</v>
      </c>
      <c r="E202" s="9">
        <f t="shared" si="55"/>
        <v>4.0871395052256387</v>
      </c>
      <c r="F202" s="9">
        <f t="shared" si="44"/>
        <v>8.6328385207723386</v>
      </c>
      <c r="G202" s="10">
        <f t="shared" si="56"/>
        <v>8.6666666666666607</v>
      </c>
      <c r="H202" s="5">
        <f t="shared" si="56"/>
        <v>7.5</v>
      </c>
      <c r="I202">
        <f t="shared" si="46"/>
        <v>15.394635557740619</v>
      </c>
      <c r="J202">
        <f t="shared" si="47"/>
        <v>2.8194156412357221</v>
      </c>
      <c r="K202">
        <f t="shared" si="47"/>
        <v>-15.134255825695798</v>
      </c>
      <c r="L202">
        <f t="shared" si="48"/>
        <v>-1.2823473971689034</v>
      </c>
      <c r="M202">
        <f t="shared" si="49"/>
        <v>-25.290526246671718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8.0411405110376091</v>
      </c>
      <c r="B203">
        <f t="shared" si="41"/>
        <v>8.0411405110376091</v>
      </c>
      <c r="C203" s="9">
        <f t="shared" si="42"/>
        <v>0.92000000000000071</v>
      </c>
      <c r="D203" s="9">
        <f t="shared" si="55"/>
        <v>3.6747889457896181</v>
      </c>
      <c r="E203" s="9">
        <f t="shared" si="55"/>
        <v>3.994350014448075</v>
      </c>
      <c r="F203" s="9">
        <f t="shared" si="44"/>
        <v>8.5997358655681673</v>
      </c>
      <c r="G203" s="10">
        <f t="shared" si="56"/>
        <v>8.6666666666666607</v>
      </c>
      <c r="H203" s="5">
        <f t="shared" si="56"/>
        <v>7.5</v>
      </c>
      <c r="I203">
        <f t="shared" si="46"/>
        <v>15.544907414018525</v>
      </c>
      <c r="J203">
        <f t="shared" si="47"/>
        <v>2.8115933221129916</v>
      </c>
      <c r="K203">
        <f t="shared" si="47"/>
        <v>-15.288528035800494</v>
      </c>
      <c r="L203">
        <f t="shared" si="48"/>
        <v>-1.2912722578242495</v>
      </c>
      <c r="M203">
        <f t="shared" si="49"/>
        <v>-25.152482357199144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8.0240138158930776</v>
      </c>
      <c r="B204">
        <f t="shared" si="41"/>
        <v>8.0240138158930776</v>
      </c>
      <c r="C204" s="9">
        <f t="shared" si="42"/>
        <v>0.92500000000000071</v>
      </c>
      <c r="D204" s="9">
        <f t="shared" si="55"/>
        <v>3.6919156409341505</v>
      </c>
      <c r="E204" s="9">
        <f t="shared" si="55"/>
        <v>3.9006220314954363</v>
      </c>
      <c r="F204" s="9">
        <f t="shared" si="44"/>
        <v>8.5661166963010587</v>
      </c>
      <c r="G204" s="10">
        <f t="shared" si="56"/>
        <v>8.6666666666666607</v>
      </c>
      <c r="H204" s="5">
        <f t="shared" si="56"/>
        <v>7.5</v>
      </c>
      <c r="I204">
        <f t="shared" si="46"/>
        <v>15.694422542195543</v>
      </c>
      <c r="J204">
        <f t="shared" si="47"/>
        <v>2.8037165613402637</v>
      </c>
      <c r="K204">
        <f t="shared" si="47"/>
        <v>-15.441958178179409</v>
      </c>
      <c r="L204">
        <f t="shared" si="48"/>
        <v>-1.3000397326255342</v>
      </c>
      <c r="M204">
        <f t="shared" si="49"/>
        <v>-25.013804330442557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8.006935332108128</v>
      </c>
      <c r="B205">
        <f t="shared" si="41"/>
        <v>8.006935332108128</v>
      </c>
      <c r="C205" s="9">
        <f t="shared" si="42"/>
        <v>0.93000000000000071</v>
      </c>
      <c r="D205" s="9">
        <f t="shared" si="55"/>
        <v>3.7089941247191005</v>
      </c>
      <c r="E205" s="9">
        <f t="shared" si="55"/>
        <v>3.8059607047789741</v>
      </c>
      <c r="F205" s="9">
        <f t="shared" si="44"/>
        <v>8.5319867756897274</v>
      </c>
      <c r="G205" s="10">
        <f t="shared" si="56"/>
        <v>8.6666666666666607</v>
      </c>
      <c r="H205" s="5">
        <f t="shared" si="56"/>
        <v>7.5</v>
      </c>
      <c r="I205">
        <f t="shared" si="46"/>
        <v>15.843174345006751</v>
      </c>
      <c r="J205">
        <f t="shared" si="47"/>
        <v>2.7957863189712477</v>
      </c>
      <c r="K205">
        <f t="shared" si="47"/>
        <v>-15.594542384595108</v>
      </c>
      <c r="L205">
        <f t="shared" si="48"/>
        <v>-1.3086495328608736</v>
      </c>
      <c r="M205">
        <f t="shared" si="49"/>
        <v>-24.874518466558328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7.9899053829869615</v>
      </c>
      <c r="B206">
        <f t="shared" si="41"/>
        <v>7.9899053829869615</v>
      </c>
      <c r="C206" s="9">
        <f t="shared" si="42"/>
        <v>0.93500000000000072</v>
      </c>
      <c r="D206" s="9">
        <f t="shared" si="55"/>
        <v>3.7260240738402661</v>
      </c>
      <c r="E206" s="9">
        <f t="shared" si="55"/>
        <v>3.7103712058168736</v>
      </c>
      <c r="F206" s="9">
        <f t="shared" si="44"/>
        <v>8.4973518866477562</v>
      </c>
      <c r="G206" s="10">
        <f t="shared" si="56"/>
        <v>8.6666666666666607</v>
      </c>
      <c r="H206" s="5">
        <f t="shared" si="56"/>
        <v>7.5</v>
      </c>
      <c r="I206">
        <f t="shared" si="46"/>
        <v>15.991156505101175</v>
      </c>
      <c r="J206">
        <f t="shared" si="47"/>
        <v>2.7878035568207964</v>
      </c>
      <c r="K206">
        <f t="shared" si="47"/>
        <v>-15.746276947241114</v>
      </c>
      <c r="L206">
        <f t="shared" si="48"/>
        <v>-1.317101424024006</v>
      </c>
      <c r="M206">
        <f t="shared" si="49"/>
        <v>-24.734650932686645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7.9729242859623488</v>
      </c>
      <c r="B207">
        <f t="shared" si="41"/>
        <v>7.9729242859623488</v>
      </c>
      <c r="C207" s="9">
        <f t="shared" si="42"/>
        <v>0.94000000000000072</v>
      </c>
      <c r="D207" s="9">
        <f t="shared" si="55"/>
        <v>3.7430051708648788</v>
      </c>
      <c r="E207" s="9">
        <f t="shared" si="55"/>
        <v>3.6138587282581001</v>
      </c>
      <c r="F207" s="9">
        <f t="shared" si="44"/>
        <v>8.4622178309017322</v>
      </c>
      <c r="G207" s="10">
        <f t="shared" si="56"/>
        <v>8.6666666666666607</v>
      </c>
      <c r="H207" s="5">
        <f t="shared" si="56"/>
        <v>7.5</v>
      </c>
      <c r="I207">
        <f t="shared" si="46"/>
        <v>16.138362977781373</v>
      </c>
      <c r="J207">
        <f t="shared" si="47"/>
        <v>2.77976923813425</v>
      </c>
      <c r="K207">
        <f t="shared" si="47"/>
        <v>-15.897158317930502</v>
      </c>
      <c r="L207">
        <f t="shared" si="48"/>
        <v>-1.3253952246522973</v>
      </c>
      <c r="M207">
        <f t="shared" si="49"/>
        <v>-24.594227754492096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7.9559923525878844</v>
      </c>
      <c r="B208">
        <f t="shared" si="41"/>
        <v>7.9559923525878844</v>
      </c>
      <c r="C208" s="9">
        <f t="shared" si="42"/>
        <v>0.94500000000000073</v>
      </c>
      <c r="D208" s="9">
        <f t="shared" si="55"/>
        <v>3.7599371042393432</v>
      </c>
      <c r="E208" s="9">
        <f t="shared" si="55"/>
        <v>3.5164284869113516</v>
      </c>
      <c r="F208" s="9">
        <f t="shared" si="44"/>
        <v>8.4265904276182582</v>
      </c>
      <c r="G208" s="10">
        <f t="shared" si="56"/>
        <v>8.6666666666666607</v>
      </c>
      <c r="H208" s="5">
        <f t="shared" si="56"/>
        <v>7.5</v>
      </c>
      <c r="I208">
        <f t="shared" si="46"/>
        <v>16.284787984099186</v>
      </c>
      <c r="J208">
        <f t="shared" si="47"/>
        <v>2.7716843272638712</v>
      </c>
      <c r="K208">
        <f t="shared" si="47"/>
        <v>-16.047183107232904</v>
      </c>
      <c r="L208">
        <f t="shared" si="48"/>
        <v>-1.3335308051885204</v>
      </c>
      <c r="M208">
        <f t="shared" si="49"/>
        <v>-24.453274807921282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7.9391098885322053</v>
      </c>
      <c r="B209">
        <f t="shared" si="41"/>
        <v>7.9391098885322053</v>
      </c>
      <c r="C209" s="9">
        <f t="shared" si="42"/>
        <v>0.95000000000000073</v>
      </c>
      <c r="D209" s="9">
        <f t="shared" si="55"/>
        <v>3.7768195682950223</v>
      </c>
      <c r="E209" s="9">
        <f t="shared" si="55"/>
        <v>3.4180857167794296</v>
      </c>
      <c r="F209" s="9">
        <f t="shared" si="44"/>
        <v>8.3904755120404211</v>
      </c>
      <c r="G209" s="10">
        <f t="shared" si="56"/>
        <v>8.6666666666666607</v>
      </c>
      <c r="H209" s="5">
        <f t="shared" si="56"/>
        <v>7.5</v>
      </c>
      <c r="I209">
        <f t="shared" si="46"/>
        <v>16.43042600427956</v>
      </c>
      <c r="J209">
        <f t="shared" si="47"/>
        <v>2.7635497893522212</v>
      </c>
      <c r="K209">
        <f t="shared" si="47"/>
        <v>-16.196348083561222</v>
      </c>
      <c r="L209">
        <f t="shared" si="48"/>
        <v>-1.3415080868643043</v>
      </c>
      <c r="M209">
        <f t="shared" si="49"/>
        <v>-24.311817811178457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7.9222771935751126</v>
      </c>
      <c r="B210">
        <f t="shared" si="41"/>
        <v>7.9222771935751126</v>
      </c>
      <c r="C210" s="9">
        <f t="shared" si="42"/>
        <v>0.95500000000000074</v>
      </c>
      <c r="D210" s="9">
        <f t="shared" si="55"/>
        <v>3.7936522632521146</v>
      </c>
      <c r="E210" s="9">
        <f t="shared" si="55"/>
        <v>3.3188356720993291</v>
      </c>
      <c r="F210" s="9">
        <f t="shared" si="44"/>
        <v>8.3538789341342437</v>
      </c>
      <c r="G210" s="10">
        <f t="shared" si="56"/>
        <v>8.6666666666666607</v>
      </c>
      <c r="H210" s="5">
        <f t="shared" si="56"/>
        <v>7.5</v>
      </c>
      <c r="I210">
        <f t="shared" si="46"/>
        <v>16.575271771446662</v>
      </c>
      <c r="J210">
        <f t="shared" si="47"/>
        <v>2.7553665900223487</v>
      </c>
      <c r="K210">
        <f t="shared" si="47"/>
        <v>-16.344650172209413</v>
      </c>
      <c r="L210">
        <f t="shared" si="48"/>
        <v>-1.349327040603377</v>
      </c>
      <c r="M210">
        <f t="shared" si="49"/>
        <v>-24.169882316920333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7.9054945616055665</v>
      </c>
      <c r="B211">
        <f t="shared" si="41"/>
        <v>7.9054945616055665</v>
      </c>
      <c r="C211" s="9">
        <f t="shared" si="42"/>
        <v>0.96000000000000074</v>
      </c>
      <c r="D211" s="9">
        <f t="shared" si="55"/>
        <v>3.8104348952216607</v>
      </c>
      <c r="E211" s="9">
        <f t="shared" si="55"/>
        <v>3.2186836253883455</v>
      </c>
      <c r="F211" s="9">
        <f t="shared" si="44"/>
        <v>8.3168065572456591</v>
      </c>
      <c r="G211" s="10">
        <f t="shared" si="56"/>
        <v>8.6666666666666607</v>
      </c>
      <c r="H211" s="5">
        <f t="shared" si="56"/>
        <v>7.5</v>
      </c>
      <c r="I211">
        <f t="shared" si="46"/>
        <v>16.71932026562877</v>
      </c>
      <c r="J211">
        <f t="shared" si="47"/>
        <v>2.7471356950746681</v>
      </c>
      <c r="K211">
        <f t="shared" si="47"/>
        <v>-16.492086454342626</v>
      </c>
      <c r="L211">
        <f t="shared" si="48"/>
        <v>-1.356987685942932</v>
      </c>
      <c r="M211">
        <f t="shared" si="49"/>
        <v>-24.02749370467086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7.8887622806215081</v>
      </c>
      <c r="B212">
        <f t="shared" si="41"/>
        <v>7.8887622806215081</v>
      </c>
      <c r="C212" s="9">
        <f t="shared" si="42"/>
        <v>0.96500000000000075</v>
      </c>
      <c r="D212" s="9">
        <f t="shared" si="55"/>
        <v>3.8271671762057191</v>
      </c>
      <c r="E212" s="9">
        <f t="shared" si="55"/>
        <v>3.1176348664964801</v>
      </c>
      <c r="F212" s="9">
        <f t="shared" si="44"/>
        <v>8.2792642567684744</v>
      </c>
      <c r="G212" s="10">
        <f t="shared" si="56"/>
        <v>8.6666666666666607</v>
      </c>
      <c r="H212" s="5">
        <f t="shared" si="56"/>
        <v>7.5</v>
      </c>
      <c r="I212">
        <f t="shared" si="46"/>
        <v>16.86256670802037</v>
      </c>
      <c r="J212">
        <f t="shared" si="47"/>
        <v>2.7388580701904162</v>
      </c>
      <c r="K212">
        <f t="shared" si="47"/>
        <v>-16.638654165941119</v>
      </c>
      <c r="L212">
        <f t="shared" si="48"/>
        <v>-1.3644900899716268</v>
      </c>
      <c r="M212">
        <f t="shared" si="49"/>
        <v>-23.884677173456687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7.8720806327314712</v>
      </c>
      <c r="B213">
        <f t="shared" ref="B213:B276" si="60">ABS(D213-$D$11)</f>
        <v>7.8720806327314712</v>
      </c>
      <c r="C213" s="9">
        <f t="shared" ref="C213:C276" si="61">C212+_dt</f>
        <v>0.97000000000000075</v>
      </c>
      <c r="D213" s="9">
        <f t="shared" ref="D213:E228" si="62">D212+$C$7*(J212+J213)/2</f>
        <v>3.8438488240957569</v>
      </c>
      <c r="E213" s="9">
        <f t="shared" si="62"/>
        <v>3.015694701665427</v>
      </c>
      <c r="F213" s="9">
        <f t="shared" ref="F213:F276" si="63">$O$1*D213^2+$O$2*D213+$O$3</f>
        <v>8.2412579188238162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17.005006555481639</v>
      </c>
      <c r="J213">
        <f t="shared" ref="J213:K276" si="66">J212+L212*$C$7</f>
        <v>2.7305346806415893</v>
      </c>
      <c r="K213">
        <f t="shared" si="66"/>
        <v>-16.784350696699207</v>
      </c>
      <c r="L213">
        <f t="shared" ref="L213:L276" si="67">-$C$15*I213*J213</f>
        <v>-1.3718343662828933</v>
      </c>
      <c r="M213">
        <f t="shared" ref="M213:M276" si="68">-$C$6-$C$15*I213*K213</f>
        <v>-23.741457734663904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7.8554498941579416</v>
      </c>
      <c r="B214">
        <f t="shared" si="60"/>
        <v>7.8554498941579416</v>
      </c>
      <c r="C214" s="9">
        <f t="shared" si="61"/>
        <v>0.97500000000000075</v>
      </c>
      <c r="D214" s="9">
        <f t="shared" si="62"/>
        <v>3.860479562669286</v>
      </c>
      <c r="E214" s="9">
        <f t="shared" si="62"/>
        <v>2.9128684525944082</v>
      </c>
      <c r="F214" s="9">
        <f t="shared" si="63"/>
        <v>8.2027934389515238</v>
      </c>
      <c r="G214" s="10">
        <f t="shared" si="64"/>
        <v>8.6666666666666607</v>
      </c>
      <c r="H214" s="5">
        <f t="shared" si="64"/>
        <v>7.5</v>
      </c>
      <c r="I214">
        <f t="shared" si="65"/>
        <v>17.146635495257286</v>
      </c>
      <c r="J214">
        <f t="shared" si="66"/>
        <v>2.7221664910072638</v>
      </c>
      <c r="K214">
        <f t="shared" si="66"/>
        <v>-16.929173588880655</v>
      </c>
      <c r="L214">
        <f t="shared" si="67"/>
        <v>-1.3790206739423863</v>
      </c>
      <c r="M214">
        <f t="shared" si="68"/>
        <v>-23.597860205116472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7.8388703352424365</v>
      </c>
      <c r="B215">
        <f t="shared" si="60"/>
        <v>7.8388703352424365</v>
      </c>
      <c r="C215" s="9">
        <f t="shared" si="61"/>
        <v>0.98000000000000076</v>
      </c>
      <c r="D215" s="9">
        <f t="shared" si="62"/>
        <v>3.8770591215847916</v>
      </c>
      <c r="E215" s="9">
        <f t="shared" si="62"/>
        <v>2.8091614555131201</v>
      </c>
      <c r="F215" s="9">
        <f t="shared" si="63"/>
        <v>8.1638767208139598</v>
      </c>
      <c r="G215" s="10">
        <f t="shared" si="64"/>
        <v>8.6666666666666607</v>
      </c>
      <c r="H215" s="5">
        <f t="shared" si="64"/>
        <v>7.5</v>
      </c>
      <c r="I215">
        <f t="shared" si="65"/>
        <v>17.287449439898062</v>
      </c>
      <c r="J215">
        <f t="shared" si="66"/>
        <v>2.7137544648962151</v>
      </c>
      <c r="K215">
        <f t="shared" si="66"/>
        <v>-17.073120536131867</v>
      </c>
      <c r="L215">
        <f t="shared" si="67"/>
        <v>-1.3860492164685392</v>
      </c>
      <c r="M215">
        <f t="shared" si="68"/>
        <v>-23.453909200376565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7.8223422204522421</v>
      </c>
      <c r="B216">
        <f t="shared" si="60"/>
        <v>7.8223422204522421</v>
      </c>
      <c r="C216" s="9">
        <f t="shared" si="61"/>
        <v>0.98500000000000076</v>
      </c>
      <c r="D216" s="9">
        <f t="shared" si="62"/>
        <v>3.8935872363749859</v>
      </c>
      <c r="E216" s="9">
        <f t="shared" si="62"/>
        <v>2.7045790602620428</v>
      </c>
      <c r="F216" s="9">
        <f t="shared" si="63"/>
        <v>8.1245136749125955</v>
      </c>
      <c r="G216" s="10">
        <f t="shared" si="64"/>
        <v>8.6666666666666607</v>
      </c>
      <c r="H216" s="5">
        <f t="shared" si="64"/>
        <v>7.5</v>
      </c>
      <c r="I216">
        <f t="shared" si="65"/>
        <v>17.427444522369765</v>
      </c>
      <c r="J216">
        <f t="shared" si="66"/>
        <v>2.7052995646757569</v>
      </c>
      <c r="K216">
        <f t="shared" si="66"/>
        <v>-17.216189382254164</v>
      </c>
      <c r="L216">
        <f t="shared" si="67"/>
        <v>-1.3929202408253185</v>
      </c>
      <c r="M216">
        <f t="shared" si="68"/>
        <v>-23.309629128266991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7.8058658083888002</v>
      </c>
      <c r="B217">
        <f t="shared" si="60"/>
        <v>7.8058658083888002</v>
      </c>
      <c r="C217" s="9">
        <f t="shared" si="61"/>
        <v>0.99000000000000077</v>
      </c>
      <c r="D217" s="9">
        <f t="shared" si="62"/>
        <v>3.9100636484384275</v>
      </c>
      <c r="E217" s="9">
        <f t="shared" si="62"/>
        <v>2.5991266293803608</v>
      </c>
      <c r="F217" s="9">
        <f t="shared" si="63"/>
        <v>8.0847102173178875</v>
      </c>
      <c r="G217" s="10">
        <f t="shared" si="64"/>
        <v>8.6666666666666607</v>
      </c>
      <c r="H217" s="5">
        <f t="shared" si="64"/>
        <v>7.5</v>
      </c>
      <c r="I217">
        <f t="shared" si="65"/>
        <v>17.566617091335758</v>
      </c>
      <c r="J217">
        <f t="shared" si="66"/>
        <v>2.6968027512067225</v>
      </c>
      <c r="K217">
        <f t="shared" si="66"/>
        <v>-17.358378119936592</v>
      </c>
      <c r="L217">
        <f t="shared" si="67"/>
        <v>-1.3996340364263777</v>
      </c>
      <c r="M217">
        <f t="shared" si="68"/>
        <v>-23.165044182615556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7.789441351797687</v>
      </c>
      <c r="B218">
        <f t="shared" si="60"/>
        <v>7.789441351797687</v>
      </c>
      <c r="C218" s="9">
        <f t="shared" si="61"/>
        <v>0.99500000000000077</v>
      </c>
      <c r="D218" s="9">
        <f t="shared" si="62"/>
        <v>3.9264881050295406</v>
      </c>
      <c r="E218" s="9">
        <f t="shared" si="62"/>
        <v>2.49280953720173</v>
      </c>
      <c r="F218" s="9">
        <f t="shared" si="63"/>
        <v>8.0444722684127505</v>
      </c>
      <c r="G218" s="10">
        <f t="shared" si="64"/>
        <v>8.6666666666666607</v>
      </c>
      <c r="H218" s="5">
        <f t="shared" si="64"/>
        <v>7.5</v>
      </c>
      <c r="I218">
        <f t="shared" si="65"/>
        <v>17.704963706600203</v>
      </c>
      <c r="J218">
        <f t="shared" si="66"/>
        <v>2.6882649835845216</v>
      </c>
      <c r="K218">
        <f t="shared" si="66"/>
        <v>-17.499684889450545</v>
      </c>
      <c r="L218">
        <f t="shared" si="67"/>
        <v>-1.4061909341499246</v>
      </c>
      <c r="M218">
        <f t="shared" si="68"/>
        <v>-23.020178337221164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7.7730690975801515</v>
      </c>
      <c r="B219">
        <f t="shared" si="60"/>
        <v>7.7730690975801515</v>
      </c>
      <c r="C219" s="9">
        <f t="shared" si="61"/>
        <v>1.0000000000000007</v>
      </c>
      <c r="D219" s="9">
        <f t="shared" si="62"/>
        <v>3.9428603592470761</v>
      </c>
      <c r="E219" s="9">
        <f t="shared" si="62"/>
        <v>2.3856331689581176</v>
      </c>
      <c r="F219" s="9">
        <f t="shared" si="63"/>
        <v>8.0038057516500416</v>
      </c>
      <c r="G219" s="10">
        <f t="shared" si="64"/>
        <v>8.6666666666666607</v>
      </c>
      <c r="H219" s="5">
        <f t="shared" si="64"/>
        <v>7.5</v>
      </c>
      <c r="I219">
        <f t="shared" si="65"/>
        <v>17.842481134700215</v>
      </c>
      <c r="J219">
        <f t="shared" si="66"/>
        <v>2.6796872188862069</v>
      </c>
      <c r="K219">
        <f t="shared" si="66"/>
        <v>-17.640107977307594</v>
      </c>
      <c r="L219">
        <f t="shared" si="67"/>
        <v>-1.4125913053636914</v>
      </c>
      <c r="M219">
        <f t="shared" si="68"/>
        <v>-22.875055340041328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7.7567492868061816</v>
      </c>
      <c r="B220">
        <f t="shared" si="60"/>
        <v>7.7567492868061816</v>
      </c>
      <c r="C220" s="9">
        <f t="shared" si="61"/>
        <v>1.0050000000000006</v>
      </c>
      <c r="D220" s="9">
        <f t="shared" si="62"/>
        <v>3.9591801700210456</v>
      </c>
      <c r="E220" s="9">
        <f t="shared" si="62"/>
        <v>2.2776029198919399</v>
      </c>
      <c r="F220" s="9">
        <f t="shared" si="63"/>
        <v>7.9627165923244485</v>
      </c>
      <c r="G220" s="10">
        <f t="shared" si="64"/>
        <v>8.6666666666666607</v>
      </c>
      <c r="H220" s="5">
        <f t="shared" si="64"/>
        <v>7.5</v>
      </c>
      <c r="I220">
        <f t="shared" si="65"/>
        <v>17.979166344636187</v>
      </c>
      <c r="J220">
        <f t="shared" si="66"/>
        <v>2.6710704119234885</v>
      </c>
      <c r="K220">
        <f t="shared" si="66"/>
        <v>-17.779645814881846</v>
      </c>
      <c r="L220">
        <f t="shared" si="67"/>
        <v>-1.418835560959502</v>
      </c>
      <c r="M220">
        <f t="shared" si="68"/>
        <v>-22.72969870760047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7.7404821547290599</v>
      </c>
      <c r="B221">
        <f t="shared" si="60"/>
        <v>7.7404821547290599</v>
      </c>
      <c r="C221" s="9">
        <f t="shared" si="61"/>
        <v>1.0100000000000005</v>
      </c>
      <c r="D221" s="9">
        <f t="shared" si="62"/>
        <v>3.9754473020981673</v>
      </c>
      <c r="E221" s="9">
        <f t="shared" si="62"/>
        <v>2.1687241943767055</v>
      </c>
      <c r="F221" s="9">
        <f t="shared" si="63"/>
        <v>7.921210716359032</v>
      </c>
      <c r="G221" s="10">
        <f t="shared" si="64"/>
        <v>8.6666666666666607</v>
      </c>
      <c r="H221" s="5">
        <f t="shared" si="64"/>
        <v>7.5</v>
      </c>
      <c r="I221">
        <f t="shared" si="65"/>
        <v>18.115016503730395</v>
      </c>
      <c r="J221">
        <f t="shared" si="66"/>
        <v>2.6624155150016353</v>
      </c>
      <c r="K221">
        <f t="shared" si="66"/>
        <v>-17.91829697699821</v>
      </c>
      <c r="L221">
        <f t="shared" si="67"/>
        <v>-1.4249241503969907</v>
      </c>
      <c r="M221">
        <f t="shared" si="68"/>
        <v>-22.584131719618355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7.7242679308013686</v>
      </c>
      <c r="B222">
        <f t="shared" si="60"/>
        <v>7.7242679308013686</v>
      </c>
      <c r="C222" s="9">
        <f t="shared" si="61"/>
        <v>1.0150000000000003</v>
      </c>
      <c r="D222" s="9">
        <f t="shared" si="62"/>
        <v>3.991661526025859</v>
      </c>
      <c r="E222" s="9">
        <f t="shared" si="62"/>
        <v>2.0590024050463729</v>
      </c>
      <c r="F222" s="9">
        <f t="shared" si="63"/>
        <v>7.8792940491068899</v>
      </c>
      <c r="G222" s="10">
        <f t="shared" si="64"/>
        <v>8.6666666666666607</v>
      </c>
      <c r="H222" s="5">
        <f t="shared" si="64"/>
        <v>7.5</v>
      </c>
      <c r="I222">
        <f t="shared" si="65"/>
        <v>18.250028973604742</v>
      </c>
      <c r="J222">
        <f t="shared" si="66"/>
        <v>2.6537234776842138</v>
      </c>
      <c r="K222">
        <f t="shared" si="66"/>
        <v>-18.056060180487883</v>
      </c>
      <c r="L222">
        <f t="shared" si="67"/>
        <v>-1.4308575607560994</v>
      </c>
      <c r="M222">
        <f t="shared" si="68"/>
        <v>-22.438377413857811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7.7081068386924132</v>
      </c>
      <c r="B223">
        <f t="shared" si="60"/>
        <v>7.7081068386924132</v>
      </c>
      <c r="C223" s="9">
        <f t="shared" si="61"/>
        <v>1.0200000000000002</v>
      </c>
      <c r="D223" s="9">
        <f t="shared" si="62"/>
        <v>4.0078226181348144</v>
      </c>
      <c r="E223" s="9">
        <f t="shared" si="62"/>
        <v>1.948442971933612</v>
      </c>
      <c r="F223" s="9">
        <f t="shared" si="63"/>
        <v>7.8369725141681181</v>
      </c>
      <c r="G223" s="10">
        <f t="shared" si="64"/>
        <v>8.6666666666666607</v>
      </c>
      <c r="H223" s="5">
        <f t="shared" si="64"/>
        <v>7.5</v>
      </c>
      <c r="I223">
        <f t="shared" si="65"/>
        <v>18.384201306269379</v>
      </c>
      <c r="J223">
        <f t="shared" si="66"/>
        <v>2.6449952465636017</v>
      </c>
      <c r="K223">
        <f t="shared" si="66"/>
        <v>-18.192934282712415</v>
      </c>
      <c r="L223">
        <f t="shared" si="67"/>
        <v>-1.4366363157980506</v>
      </c>
      <c r="M223">
        <f t="shared" si="68"/>
        <v>-22.292458581190672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7.6919990963070308</v>
      </c>
      <c r="B224">
        <f t="shared" si="60"/>
        <v>7.6919990963070308</v>
      </c>
      <c r="C224" s="9">
        <f t="shared" si="61"/>
        <v>1.0250000000000001</v>
      </c>
      <c r="D224" s="9">
        <f t="shared" si="62"/>
        <v>4.0239303605201968</v>
      </c>
      <c r="E224" s="9">
        <f t="shared" si="62"/>
        <v>1.8370513216171633</v>
      </c>
      <c r="F224" s="9">
        <f t="shared" si="63"/>
        <v>7.7942520322224675</v>
      </c>
      <c r="G224" s="10">
        <f t="shared" si="64"/>
        <v>8.6666666666666607</v>
      </c>
      <c r="H224" s="5">
        <f t="shared" si="64"/>
        <v>7.5</v>
      </c>
      <c r="I224">
        <f t="shared" si="65"/>
        <v>18.517531240314511</v>
      </c>
      <c r="J224">
        <f t="shared" si="66"/>
        <v>2.6362317650372336</v>
      </c>
      <c r="K224">
        <f t="shared" si="66"/>
        <v>-18.328918280057678</v>
      </c>
      <c r="L224">
        <f t="shared" si="67"/>
        <v>-1.4422609750345388</v>
      </c>
      <c r="M224">
        <f t="shared" si="68"/>
        <v>-22.146397760880859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7.6759449158057445</v>
      </c>
      <c r="B225">
        <f t="shared" si="60"/>
        <v>7.6759449158057445</v>
      </c>
      <c r="C225" s="9">
        <f t="shared" si="61"/>
        <v>1.03</v>
      </c>
      <c r="D225" s="9">
        <f t="shared" si="62"/>
        <v>4.0399845410214832</v>
      </c>
      <c r="E225" s="9">
        <f t="shared" si="62"/>
        <v>1.7248328863784703</v>
      </c>
      <c r="F225" s="9">
        <f t="shared" si="63"/>
        <v>7.751138519877931</v>
      </c>
      <c r="G225" s="10">
        <f t="shared" si="64"/>
        <v>8.6666666666666607</v>
      </c>
      <c r="H225" s="5">
        <f t="shared" si="64"/>
        <v>7.5</v>
      </c>
      <c r="I225">
        <f t="shared" si="65"/>
        <v>18.650016697198343</v>
      </c>
      <c r="J225">
        <f t="shared" si="66"/>
        <v>2.6274339730895226</v>
      </c>
      <c r="K225">
        <f t="shared" si="66"/>
        <v>-18.464011306399051</v>
      </c>
      <c r="L225">
        <f t="shared" si="67"/>
        <v>-1.4477321328049353</v>
      </c>
      <c r="M225">
        <f t="shared" si="68"/>
        <v>-22.00021723608323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7.659944503626229</v>
      </c>
      <c r="B226">
        <f t="shared" si="60"/>
        <v>7.659944503626229</v>
      </c>
      <c r="C226" s="9">
        <f t="shared" si="61"/>
        <v>1.0349999999999999</v>
      </c>
      <c r="D226" s="9">
        <f t="shared" si="62"/>
        <v>4.0559849532009986</v>
      </c>
      <c r="E226" s="9">
        <f t="shared" si="62"/>
        <v>1.6117931033677588</v>
      </c>
      <c r="F226" s="9">
        <f t="shared" si="63"/>
        <v>7.7076378885355092</v>
      </c>
      <c r="G226" s="10">
        <f t="shared" si="64"/>
        <v>8.6666666666666607</v>
      </c>
      <c r="H226" s="5">
        <f t="shared" si="64"/>
        <v>7.5</v>
      </c>
      <c r="I226">
        <f t="shared" si="65"/>
        <v>18.781655777624795</v>
      </c>
      <c r="J226">
        <f t="shared" si="66"/>
        <v>2.6186028070794127</v>
      </c>
      <c r="K226">
        <f t="shared" si="66"/>
        <v>-18.598212631539159</v>
      </c>
      <c r="L226">
        <f t="shared" si="67"/>
        <v>-1.4530504173613557</v>
      </c>
      <c r="M226">
        <f t="shared" si="68"/>
        <v>-21.853939029556813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7.6439980605060596</v>
      </c>
      <c r="B227">
        <f t="shared" si="60"/>
        <v>7.6439980605060596</v>
      </c>
      <c r="C227" s="9">
        <f t="shared" si="61"/>
        <v>1.0399999999999998</v>
      </c>
      <c r="D227" s="9">
        <f t="shared" si="62"/>
        <v>4.0719313963211681</v>
      </c>
      <c r="E227" s="9">
        <f t="shared" si="62"/>
        <v>1.497937413779725</v>
      </c>
      <c r="F227" s="9">
        <f t="shared" si="63"/>
        <v>7.6637560432704719</v>
      </c>
      <c r="G227" s="10">
        <f t="shared" si="64"/>
        <v>8.6666666666666607</v>
      </c>
      <c r="H227" s="5">
        <f t="shared" si="64"/>
        <v>7.5</v>
      </c>
      <c r="I227">
        <f t="shared" si="65"/>
        <v>18.912446758005022</v>
      </c>
      <c r="J227">
        <f t="shared" si="66"/>
        <v>2.6097391995335086</v>
      </c>
      <c r="K227">
        <f t="shared" si="66"/>
        <v>-18.731521659619457</v>
      </c>
      <c r="L227">
        <f t="shared" si="67"/>
        <v>-1.4582164899614669</v>
      </c>
      <c r="M227">
        <f t="shared" si="68"/>
        <v>-21.707584899590746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7.6281057815067008</v>
      </c>
      <c r="B228">
        <f t="shared" si="60"/>
        <v>7.6281057815067008</v>
      </c>
      <c r="C228" s="9">
        <f t="shared" si="61"/>
        <v>1.0449999999999997</v>
      </c>
      <c r="D228" s="9">
        <f t="shared" si="62"/>
        <v>4.0878236753205268</v>
      </c>
      <c r="E228" s="9">
        <f t="shared" si="62"/>
        <v>1.3832712620389895</v>
      </c>
      <c r="F228" s="9">
        <f t="shared" si="63"/>
        <v>7.6194988817302773</v>
      </c>
      <c r="G228" s="10">
        <f t="shared" si="64"/>
        <v>8.6666666666666607</v>
      </c>
      <c r="H228" s="5">
        <f t="shared" si="64"/>
        <v>7.5</v>
      </c>
      <c r="I228">
        <f t="shared" si="65"/>
        <v>19.04238808699732</v>
      </c>
      <c r="J228">
        <f t="shared" si="66"/>
        <v>2.6008440789447436</v>
      </c>
      <c r="K228">
        <f t="shared" si="66"/>
        <v>-18.86393792750696</v>
      </c>
      <c r="L228">
        <f t="shared" si="67"/>
        <v>-1.463231043968956</v>
      </c>
      <c r="M228">
        <f t="shared" si="68"/>
        <v>-21.561176336141287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7.6122678560387111</v>
      </c>
      <c r="B229">
        <f t="shared" si="60"/>
        <v>7.6122678560387111</v>
      </c>
      <c r="C229" s="9">
        <f t="shared" si="61"/>
        <v>1.0499999999999996</v>
      </c>
      <c r="D229" s="9">
        <f t="shared" ref="D229:E244" si="70">D228+$C$7*(J228+J229)/2</f>
        <v>4.1036616007885165</v>
      </c>
      <c r="E229" s="9">
        <f t="shared" si="70"/>
        <v>1.2678000949954631</v>
      </c>
      <c r="F229" s="9">
        <f t="shared" si="63"/>
        <v>7.5748722930494177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19.171478382120529</v>
      </c>
      <c r="J229">
        <f t="shared" si="66"/>
        <v>2.5919183695765331</v>
      </c>
      <c r="K229">
        <f t="shared" si="66"/>
        <v>-18.995461103157421</v>
      </c>
      <c r="L229">
        <f t="shared" si="67"/>
        <v>-1.4680948039616162</v>
      </c>
      <c r="M229">
        <f t="shared" si="68"/>
        <v>-21.414734557177972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7.5964844678881223</v>
      </c>
      <c r="B230">
        <f t="shared" si="60"/>
        <v>7.5964844678881223</v>
      </c>
      <c r="C230" s="9">
        <f t="shared" si="61"/>
        <v>1.0549999999999995</v>
      </c>
      <c r="D230" s="9">
        <f t="shared" si="70"/>
        <v>4.1194449889391054</v>
      </c>
      <c r="E230" s="9">
        <f t="shared" si="70"/>
        <v>1.1515293611297666</v>
      </c>
      <c r="F230" s="9">
        <f t="shared" si="63"/>
        <v>7.5298821567813841</v>
      </c>
      <c r="G230" s="10">
        <f t="shared" si="71"/>
        <v>8.6666666666666607</v>
      </c>
      <c r="H230" s="5">
        <f t="shared" si="71"/>
        <v>7.5</v>
      </c>
      <c r="I230">
        <f t="shared" si="65"/>
        <v>19.299716426436262</v>
      </c>
      <c r="J230">
        <f t="shared" si="66"/>
        <v>2.5829629912723671</v>
      </c>
      <c r="K230">
        <f t="shared" si="66"/>
        <v>-19.126090983956207</v>
      </c>
      <c r="L230">
        <f t="shared" si="67"/>
        <v>-1.4728085248470222</v>
      </c>
      <c r="M230">
        <f t="shared" si="68"/>
        <v>-21.268280505236973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7.5807557952439657</v>
      </c>
      <c r="B231">
        <f t="shared" si="60"/>
        <v>7.5807557952439657</v>
      </c>
      <c r="C231" s="9">
        <f t="shared" si="61"/>
        <v>1.0599999999999994</v>
      </c>
      <c r="D231" s="9">
        <f t="shared" si="70"/>
        <v>4.1351736615832619</v>
      </c>
      <c r="E231" s="9">
        <f t="shared" si="70"/>
        <v>1.0344645097688339</v>
      </c>
      <c r="F231" s="9">
        <f t="shared" si="63"/>
        <v>7.4845343418479269</v>
      </c>
      <c r="G231" s="10">
        <f t="shared" si="71"/>
        <v>8.6666666666666607</v>
      </c>
      <c r="H231" s="5">
        <f t="shared" si="71"/>
        <v>7.5</v>
      </c>
      <c r="I231">
        <f t="shared" si="65"/>
        <v>19.427101165295873</v>
      </c>
      <c r="J231">
        <f t="shared" si="66"/>
        <v>2.5739788592708002</v>
      </c>
      <c r="K231">
        <f t="shared" si="66"/>
        <v>-19.255827495038151</v>
      </c>
      <c r="L231">
        <f t="shared" si="67"/>
        <v>-1.4773729909858089</v>
      </c>
      <c r="M231">
        <f t="shared" si="68"/>
        <v>-21.121834844179517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7.5650820107269112</v>
      </c>
      <c r="B232">
        <f t="shared" si="60"/>
        <v>7.5650820107269112</v>
      </c>
      <c r="C232" s="9">
        <f t="shared" si="61"/>
        <v>1.0649999999999993</v>
      </c>
      <c r="D232" s="9">
        <f t="shared" si="70"/>
        <v>4.1508474461003164</v>
      </c>
      <c r="E232" s="9">
        <f t="shared" si="70"/>
        <v>0.91661099031182514</v>
      </c>
      <c r="F232" s="9">
        <f t="shared" si="63"/>
        <v>7.4388347055057773</v>
      </c>
      <c r="G232" s="10">
        <f t="shared" si="71"/>
        <v>8.6666666666666607</v>
      </c>
      <c r="H232" s="5">
        <f t="shared" si="71"/>
        <v>7.5</v>
      </c>
      <c r="I232">
        <f t="shared" si="65"/>
        <v>19.553631703148362</v>
      </c>
      <c r="J232">
        <f t="shared" si="66"/>
        <v>2.5649668840257869</v>
      </c>
      <c r="K232">
        <f t="shared" si="66"/>
        <v>-19.384670687587647</v>
      </c>
      <c r="L232">
        <f t="shared" si="67"/>
        <v>-1.4817890153225799</v>
      </c>
      <c r="M232">
        <f t="shared" si="68"/>
        <v>-20.975417956153152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7.5494632814189844</v>
      </c>
      <c r="B233">
        <f t="shared" si="60"/>
        <v>7.5494632814189844</v>
      </c>
      <c r="C233" s="9">
        <f t="shared" si="61"/>
        <v>1.0699999999999992</v>
      </c>
      <c r="D233" s="9">
        <f t="shared" si="70"/>
        <v>4.1664661754082433</v>
      </c>
      <c r="E233" s="9">
        <f t="shared" si="70"/>
        <v>0.79797425146646628</v>
      </c>
      <c r="F233" s="9">
        <f t="shared" si="63"/>
        <v>7.392789092331097</v>
      </c>
      <c r="G233" s="10">
        <f t="shared" si="71"/>
        <v>8.6666666666666607</v>
      </c>
      <c r="H233" s="5">
        <f t="shared" si="71"/>
        <v>7.5</v>
      </c>
      <c r="I233">
        <f t="shared" si="65"/>
        <v>19.679307300405618</v>
      </c>
      <c r="J233">
        <f t="shared" si="66"/>
        <v>2.5559279710323191</v>
      </c>
      <c r="K233">
        <f t="shared" si="66"/>
        <v>-19.51262073712018</v>
      </c>
      <c r="L233">
        <f t="shared" si="67"/>
        <v>-1.4860574385244907</v>
      </c>
      <c r="M233">
        <f t="shared" si="68"/>
        <v>-20.829049938753528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7.5338997688943312</v>
      </c>
      <c r="B234">
        <f t="shared" si="60"/>
        <v>7.5338997688943312</v>
      </c>
      <c r="C234" s="9">
        <f t="shared" si="61"/>
        <v>1.0749999999999991</v>
      </c>
      <c r="D234" s="9">
        <f t="shared" si="70"/>
        <v>4.1820296879328964</v>
      </c>
      <c r="E234" s="9">
        <f t="shared" si="70"/>
        <v>0.67855974049592271</v>
      </c>
      <c r="F234" s="9">
        <f t="shared" si="63"/>
        <v>7.3464033332216099</v>
      </c>
      <c r="G234" s="10">
        <f t="shared" si="71"/>
        <v>8.6666666666666607</v>
      </c>
      <c r="H234" s="5">
        <f t="shared" si="71"/>
        <v>7.5</v>
      </c>
      <c r="I234">
        <f t="shared" si="65"/>
        <v>19.804127370361936</v>
      </c>
      <c r="J234">
        <f t="shared" si="66"/>
        <v>2.5468630206573195</v>
      </c>
      <c r="K234">
        <f t="shared" si="66"/>
        <v>-19.639677941746577</v>
      </c>
      <c r="L234">
        <f t="shared" si="67"/>
        <v>-1.4901791281275765</v>
      </c>
      <c r="M234">
        <f t="shared" si="68"/>
        <v>-20.682750602384225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7.518391629251</v>
      </c>
      <c r="B235">
        <f t="shared" si="60"/>
        <v>7.518391629251</v>
      </c>
      <c r="C235" s="9">
        <f t="shared" si="61"/>
        <v>1.079999999999999</v>
      </c>
      <c r="D235" s="9">
        <f t="shared" si="70"/>
        <v>4.1975378275762276</v>
      </c>
      <c r="E235" s="9">
        <f t="shared" si="70"/>
        <v>0.55837290247631122</v>
      </c>
      <c r="F235" s="9">
        <f t="shared" si="63"/>
        <v>7.2996832444167703</v>
      </c>
      <c r="G235" s="10">
        <f t="shared" si="71"/>
        <v>8.6666666666666607</v>
      </c>
      <c r="H235" s="5">
        <f t="shared" si="71"/>
        <v>7.5</v>
      </c>
      <c r="I235">
        <f t="shared" si="65"/>
        <v>19.928091476164774</v>
      </c>
      <c r="J235">
        <f t="shared" si="66"/>
        <v>2.5377729279757415</v>
      </c>
      <c r="K235">
        <f t="shared" si="66"/>
        <v>-19.765842720421119</v>
      </c>
      <c r="L235">
        <f t="shared" si="67"/>
        <v>-1.4941549776909042</v>
      </c>
      <c r="M235">
        <f t="shared" si="68"/>
        <v>-20.536539467812052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7.5029390131437079</v>
      </c>
      <c r="B236">
        <f t="shared" si="60"/>
        <v>7.5029390131437079</v>
      </c>
      <c r="C236" s="9">
        <f t="shared" si="61"/>
        <v>1.0849999999999989</v>
      </c>
      <c r="D236" s="9">
        <f t="shared" si="70"/>
        <v>4.2129904436835197</v>
      </c>
      <c r="E236" s="9">
        <f t="shared" si="70"/>
        <v>0.43741917956494375</v>
      </c>
      <c r="F236" s="9">
        <f t="shared" si="63"/>
        <v>7.2526346265358912</v>
      </c>
      <c r="G236" s="10">
        <f t="shared" si="71"/>
        <v>8.6666666666666607</v>
      </c>
      <c r="H236" s="5">
        <f t="shared" si="71"/>
        <v>7.5</v>
      </c>
      <c r="I236">
        <f t="shared" si="65"/>
        <v>20.051199327834162</v>
      </c>
      <c r="J236">
        <f t="shared" si="66"/>
        <v>2.5286585826118269</v>
      </c>
      <c r="K236">
        <f t="shared" si="66"/>
        <v>-19.891115611174772</v>
      </c>
      <c r="L236">
        <f t="shared" si="67"/>
        <v>-1.4979859059586347</v>
      </c>
      <c r="M236">
        <f t="shared" si="68"/>
        <v>-20.390435763915207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7.4875420658175562</v>
      </c>
      <c r="B237">
        <f t="shared" si="60"/>
        <v>7.4875420658175562</v>
      </c>
      <c r="C237" s="9">
        <f t="shared" si="61"/>
        <v>1.0899999999999987</v>
      </c>
      <c r="D237" s="9">
        <f t="shared" si="70"/>
        <v>4.2283873910096714</v>
      </c>
      <c r="E237" s="9">
        <f t="shared" si="70"/>
        <v>0.31570401027938999</v>
      </c>
      <c r="F237" s="9">
        <f t="shared" si="63"/>
        <v>7.2052632636345004</v>
      </c>
      <c r="G237" s="10">
        <f t="shared" si="71"/>
        <v>8.6666666666666607</v>
      </c>
      <c r="H237" s="5">
        <f t="shared" si="71"/>
        <v>7.5</v>
      </c>
      <c r="I237">
        <f t="shared" si="65"/>
        <v>20.173450779328281</v>
      </c>
      <c r="J237">
        <f t="shared" si="66"/>
        <v>2.5195208685854791</v>
      </c>
      <c r="K237">
        <f t="shared" si="66"/>
        <v>-20.015497269334656</v>
      </c>
      <c r="L237">
        <f t="shared" si="67"/>
        <v>-1.50167285603011</v>
      </c>
      <c r="M237">
        <f t="shared" si="68"/>
        <v>-20.244458425621524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7.472200927142671</v>
      </c>
      <c r="B238">
        <f t="shared" si="60"/>
        <v>7.472200927142671</v>
      </c>
      <c r="C238" s="9">
        <f t="shared" si="61"/>
        <v>1.0949999999999986</v>
      </c>
      <c r="D238" s="9">
        <f t="shared" si="70"/>
        <v>4.2437285296845566</v>
      </c>
      <c r="E238" s="9">
        <f t="shared" si="70"/>
        <v>0.19323282878743989</v>
      </c>
      <c r="F238" s="9">
        <f t="shared" si="63"/>
        <v>7.1575749222789051</v>
      </c>
      <c r="G238" s="10">
        <f t="shared" si="71"/>
        <v>8.6666666666666607</v>
      </c>
      <c r="H238" s="5">
        <f t="shared" si="71"/>
        <v>7.5</v>
      </c>
      <c r="I238">
        <f t="shared" si="65"/>
        <v>20.294845825652988</v>
      </c>
      <c r="J238">
        <f t="shared" si="66"/>
        <v>2.5103606641636955</v>
      </c>
      <c r="K238">
        <f t="shared" si="66"/>
        <v>-20.138988465730947</v>
      </c>
      <c r="L238">
        <f t="shared" si="67"/>
        <v>-1.5052167945380668</v>
      </c>
      <c r="M238">
        <f t="shared" si="68"/>
        <v>-20.098626092033939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7.456915731649735</v>
      </c>
      <c r="B239">
        <f t="shared" si="60"/>
        <v>7.456915731649735</v>
      </c>
      <c r="C239" s="9">
        <f t="shared" si="61"/>
        <v>1.0999999999999985</v>
      </c>
      <c r="D239" s="9">
        <f t="shared" si="70"/>
        <v>4.2590137251774927</v>
      </c>
      <c r="E239" s="9">
        <f t="shared" si="70"/>
        <v>7.0011064208038806E-2</v>
      </c>
      <c r="F239" s="9">
        <f t="shared" si="63"/>
        <v>7.1095753506391377</v>
      </c>
      <c r="G239" s="10">
        <f t="shared" si="71"/>
        <v>8.6666666666666607</v>
      </c>
      <c r="H239" s="5">
        <f t="shared" si="71"/>
        <v>7.5</v>
      </c>
      <c r="I239">
        <f t="shared" si="65"/>
        <v>20.415384600013319</v>
      </c>
      <c r="J239">
        <f t="shared" si="66"/>
        <v>2.5011788417170133</v>
      </c>
      <c r="K239">
        <f t="shared" si="66"/>
        <v>-20.261590084892354</v>
      </c>
      <c r="L239">
        <f t="shared" si="67"/>
        <v>-1.508618710835103</v>
      </c>
      <c r="M239">
        <f t="shared" si="68"/>
        <v>-19.952957104740292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7.4416866085663766</v>
      </c>
      <c r="B240">
        <f t="shared" si="60"/>
        <v>7.4416866085663766</v>
      </c>
      <c r="C240" s="9">
        <f t="shared" si="61"/>
        <v>1.1049999999999984</v>
      </c>
      <c r="D240" s="9">
        <f t="shared" si="70"/>
        <v>4.274242848260851</v>
      </c>
      <c r="E240" s="9">
        <f t="shared" si="70"/>
        <v>-5.3955860076738263E-2</v>
      </c>
      <c r="F240" s="9">
        <f t="shared" si="63"/>
        <v>7.0612702776002552</v>
      </c>
      <c r="G240" s="10">
        <f t="shared" si="71"/>
        <v>8.6666666666666607</v>
      </c>
      <c r="H240" s="5">
        <f t="shared" si="71"/>
        <v>7.5</v>
      </c>
      <c r="I240">
        <f t="shared" si="65"/>
        <v>20.535067371005049</v>
      </c>
      <c r="J240">
        <f t="shared" si="66"/>
        <v>2.4919762675809194</v>
      </c>
      <c r="K240">
        <f t="shared" si="66"/>
        <v>-20.383303123231272</v>
      </c>
      <c r="L240">
        <f t="shared" si="67"/>
        <v>-1.5118796161885173</v>
      </c>
      <c r="M240">
        <f t="shared" si="68"/>
        <v>-19.807469506304432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7.4265136818543924</v>
      </c>
      <c r="B241">
        <f t="shared" si="60"/>
        <v>7.4265136818543924</v>
      </c>
      <c r="C241" s="9">
        <f t="shared" si="61"/>
        <v>1.1099999999999983</v>
      </c>
      <c r="D241" s="9">
        <f t="shared" si="70"/>
        <v>4.2894157749728352</v>
      </c>
      <c r="E241" s="9">
        <f t="shared" si="70"/>
        <v>-0.17866252709861385</v>
      </c>
      <c r="F241" s="9">
        <f t="shared" si="63"/>
        <v>7.0126654118921552</v>
      </c>
      <c r="G241" s="10">
        <f t="shared" si="71"/>
        <v>8.6666666666666607</v>
      </c>
      <c r="H241" s="5">
        <f t="shared" si="71"/>
        <v>7.5</v>
      </c>
      <c r="I241">
        <f t="shared" si="65"/>
        <v>20.653894539844686</v>
      </c>
      <c r="J241">
        <f t="shared" si="66"/>
        <v>2.4827538019221693</v>
      </c>
      <c r="K241">
        <f t="shared" si="66"/>
        <v>-20.50412868721973</v>
      </c>
      <c r="L241">
        <f t="shared" si="67"/>
        <v>-1.5150005429836546</v>
      </c>
      <c r="M241">
        <f t="shared" si="68"/>
        <v>-19.662181038935564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7.4113970702477694</v>
      </c>
      <c r="B242">
        <f t="shared" si="60"/>
        <v>7.4113970702477694</v>
      </c>
      <c r="C242" s="9">
        <f t="shared" si="61"/>
        <v>1.1149999999999982</v>
      </c>
      <c r="D242" s="9">
        <f t="shared" si="70"/>
        <v>4.3045323865794582</v>
      </c>
      <c r="E242" s="9">
        <f t="shared" si="70"/>
        <v>-0.3041035269688836</v>
      </c>
      <c r="F242" s="9">
        <f t="shared" si="63"/>
        <v>6.9637664412378699</v>
      </c>
      <c r="G242" s="10">
        <f t="shared" si="71"/>
        <v>8.6666666666666607</v>
      </c>
      <c r="H242" s="5">
        <f t="shared" si="71"/>
        <v>7.5</v>
      </c>
      <c r="I242">
        <f t="shared" si="65"/>
        <v>20.771866637636361</v>
      </c>
      <c r="J242">
        <f t="shared" si="66"/>
        <v>2.4735122986099691</v>
      </c>
      <c r="K242">
        <f t="shared" si="66"/>
        <v>-20.624067991557236</v>
      </c>
      <c r="L242">
        <f t="shared" si="67"/>
        <v>-1.5179825439358854</v>
      </c>
      <c r="M242">
        <f t="shared" si="68"/>
        <v>-19.517109143332664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7.3963368872914783</v>
      </c>
      <c r="B243">
        <f t="shared" si="60"/>
        <v>7.3963368872914783</v>
      </c>
      <c r="C243" s="9">
        <f t="shared" si="61"/>
        <v>1.1199999999999981</v>
      </c>
      <c r="D243" s="9">
        <f t="shared" si="70"/>
        <v>4.3195925695357493</v>
      </c>
      <c r="E243" s="9">
        <f t="shared" si="70"/>
        <v>-0.43027345753299445</v>
      </c>
      <c r="F243" s="9">
        <f t="shared" si="63"/>
        <v>6.9145790315204225</v>
      </c>
      <c r="G243" s="10">
        <f t="shared" si="71"/>
        <v>8.6666666666666607</v>
      </c>
      <c r="H243" s="5">
        <f t="shared" si="71"/>
        <v>7.5</v>
      </c>
      <c r="I243">
        <f t="shared" si="65"/>
        <v>20.888984322674261</v>
      </c>
      <c r="J243">
        <f t="shared" si="66"/>
        <v>2.4642526050919602</v>
      </c>
      <c r="K243">
        <f t="shared" si="66"/>
        <v>-20.743122357331565</v>
      </c>
      <c r="L243">
        <f t="shared" si="67"/>
        <v>-1.5208266913113624</v>
      </c>
      <c r="M243">
        <f t="shared" si="68"/>
        <v>-19.372270957700756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7.3813332413810091</v>
      </c>
      <c r="B244">
        <f t="shared" si="60"/>
        <v>7.3813332413810091</v>
      </c>
      <c r="C244" s="9">
        <f t="shared" si="61"/>
        <v>1.124999999999998</v>
      </c>
      <c r="D244" s="9">
        <f t="shared" si="70"/>
        <v>4.3345962154462185</v>
      </c>
      <c r="E244" s="9">
        <f t="shared" si="70"/>
        <v>-0.55716692501388498</v>
      </c>
      <c r="F244" s="9">
        <f t="shared" si="63"/>
        <v>6.8651088259682576</v>
      </c>
      <c r="G244" s="10">
        <f t="shared" si="71"/>
        <v>8.6666666666666607</v>
      </c>
      <c r="H244" s="5">
        <f t="shared" si="71"/>
        <v>7.5</v>
      </c>
      <c r="I244">
        <f t="shared" si="65"/>
        <v>21.005248377779299</v>
      </c>
      <c r="J244">
        <f t="shared" si="66"/>
        <v>2.4549755622749609</v>
      </c>
      <c r="K244">
        <f t="shared" si="66"/>
        <v>-20.861293210173539</v>
      </c>
      <c r="L244">
        <f t="shared" si="67"/>
        <v>-1.523534076156674</v>
      </c>
      <c r="M244">
        <f t="shared" si="68"/>
        <v>-19.227683316935803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7.3663862358026186</v>
      </c>
      <c r="B245">
        <f t="shared" si="60"/>
        <v>7.3663862358026186</v>
      </c>
      <c r="C245" s="9">
        <f t="shared" si="61"/>
        <v>1.1299999999999979</v>
      </c>
      <c r="D245" s="9">
        <f t="shared" ref="D245:E260" si="72">D244+$C$7*(J244+J245)/2</f>
        <v>4.349543221024609</v>
      </c>
      <c r="E245" s="9">
        <f t="shared" si="72"/>
        <v>-0.68477854464405519</v>
      </c>
      <c r="F245" s="9">
        <f t="shared" si="63"/>
        <v>6.815361444359227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21.120659707668931</v>
      </c>
      <c r="J245">
        <f t="shared" si="66"/>
        <v>2.4456820044104051</v>
      </c>
      <c r="K245">
        <f t="shared" si="66"/>
        <v>-20.978582078406848</v>
      </c>
      <c r="L245">
        <f t="shared" si="67"/>
        <v>-1.5261058075375451</v>
      </c>
      <c r="M245">
        <f t="shared" si="68"/>
        <v>-19.083362751974811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7.3514959687742643</v>
      </c>
      <c r="B246">
        <f t="shared" si="60"/>
        <v>7.3514959687742643</v>
      </c>
      <c r="C246" s="9">
        <f t="shared" si="61"/>
        <v>1.1349999999999978</v>
      </c>
      <c r="D246" s="9">
        <f t="shared" si="72"/>
        <v>4.3644334880529634</v>
      </c>
      <c r="E246" s="9">
        <f t="shared" si="72"/>
        <v>-0.81310294128633742</v>
      </c>
      <c r="F246" s="9">
        <f t="shared" si="63"/>
        <v>6.7653424822431782</v>
      </c>
      <c r="G246" s="10">
        <f t="shared" si="73"/>
        <v>8.6666666666666607</v>
      </c>
      <c r="H246" s="5">
        <f t="shared" si="73"/>
        <v>7.5</v>
      </c>
      <c r="I246">
        <f t="shared" si="65"/>
        <v>21.235219336359123</v>
      </c>
      <c r="J246">
        <f t="shared" si="66"/>
        <v>2.436372758984426</v>
      </c>
      <c r="K246">
        <f t="shared" si="66"/>
        <v>-21.094990591193895</v>
      </c>
      <c r="L246">
        <f t="shared" si="67"/>
        <v>-1.52854301178671</v>
      </c>
      <c r="M246">
        <f t="shared" si="68"/>
        <v>-18.939325489307876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7.3366625334871935</v>
      </c>
      <c r="B247">
        <f t="shared" si="60"/>
        <v>7.3366625334871935</v>
      </c>
      <c r="C247" s="9">
        <f t="shared" si="61"/>
        <v>1.1399999999999977</v>
      </c>
      <c r="D247" s="9">
        <f t="shared" si="72"/>
        <v>4.3792669233400341</v>
      </c>
      <c r="E247" s="9">
        <f t="shared" si="72"/>
        <v>-0.94213475004334879</v>
      </c>
      <c r="F247" s="9">
        <f t="shared" si="63"/>
        <v>6.7150575101831231</v>
      </c>
      <c r="G247" s="10">
        <f t="shared" si="73"/>
        <v>8.6666666666666607</v>
      </c>
      <c r="H247" s="5">
        <f t="shared" si="73"/>
        <v>7.5</v>
      </c>
      <c r="I247">
        <f t="shared" si="65"/>
        <v>21.348928404597476</v>
      </c>
      <c r="J247">
        <f t="shared" si="66"/>
        <v>2.4270486466125272</v>
      </c>
      <c r="K247">
        <f t="shared" si="66"/>
        <v>-21.210520476678674</v>
      </c>
      <c r="L247">
        <f t="shared" si="67"/>
        <v>-1.5308468317610913</v>
      </c>
      <c r="M247">
        <f t="shared" si="68"/>
        <v>-18.795587450648625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7.3218860181481622</v>
      </c>
      <c r="B248">
        <f t="shared" si="60"/>
        <v>7.3218860181481622</v>
      </c>
      <c r="C248" s="9">
        <f t="shared" si="61"/>
        <v>1.1449999999999976</v>
      </c>
      <c r="D248" s="9">
        <f t="shared" si="72"/>
        <v>4.3940434386790654</v>
      </c>
      <c r="E248" s="9">
        <f t="shared" si="72"/>
        <v>-1.071868616855608</v>
      </c>
      <c r="F248" s="9">
        <f t="shared" si="63"/>
        <v>6.6645120730149374</v>
      </c>
      <c r="G248" s="10">
        <f t="shared" si="73"/>
        <v>8.6666666666666607</v>
      </c>
      <c r="H248" s="5">
        <f t="shared" si="73"/>
        <v>7.5</v>
      </c>
      <c r="I248">
        <f t="shared" si="65"/>
        <v>21.46178816732678</v>
      </c>
      <c r="J248">
        <f t="shared" si="66"/>
        <v>2.4177104809387844</v>
      </c>
      <c r="K248">
        <f t="shared" si="66"/>
        <v>-21.325173560127631</v>
      </c>
      <c r="L248">
        <f t="shared" si="67"/>
        <v>-1.5330184261084161</v>
      </c>
      <c r="M248">
        <f t="shared" si="68"/>
        <v>-18.652164252759668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7.307166506022253</v>
      </c>
      <c r="B249">
        <f t="shared" si="60"/>
        <v>7.307166506022253</v>
      </c>
      <c r="C249" s="9">
        <f t="shared" si="61"/>
        <v>1.1499999999999975</v>
      </c>
      <c r="D249" s="9">
        <f t="shared" si="72"/>
        <v>4.4087629508049746</v>
      </c>
      <c r="E249" s="9">
        <f t="shared" si="72"/>
        <v>-1.2022991990883092</v>
      </c>
      <c r="F249" s="9">
        <f t="shared" si="63"/>
        <v>6.6137116891255845</v>
      </c>
      <c r="G249" s="10">
        <f t="shared" si="73"/>
        <v>8.6666666666666607</v>
      </c>
      <c r="H249" s="5">
        <f t="shared" si="73"/>
        <v>7.5</v>
      </c>
      <c r="I249">
        <f t="shared" si="65"/>
        <v>21.573799991178142</v>
      </c>
      <c r="J249">
        <f t="shared" si="66"/>
        <v>2.4083590685395229</v>
      </c>
      <c r="K249">
        <f t="shared" si="66"/>
        <v>-21.438951762069465</v>
      </c>
      <c r="L249">
        <f t="shared" si="67"/>
        <v>-1.5350589685433944</v>
      </c>
      <c r="M249">
        <f t="shared" si="68"/>
        <v>-18.509071207429521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7.2925040754762716</v>
      </c>
      <c r="B250">
        <f t="shared" si="60"/>
        <v>7.2925040754762716</v>
      </c>
      <c r="C250" s="9">
        <f t="shared" si="61"/>
        <v>1.1549999999999974</v>
      </c>
      <c r="D250" s="9">
        <f t="shared" si="72"/>
        <v>4.4234253813509561</v>
      </c>
      <c r="E250" s="9">
        <f t="shared" si="72"/>
        <v>-1.3334211661067472</v>
      </c>
      <c r="F250" s="9">
        <f t="shared" si="63"/>
        <v>6.5626618497498628</v>
      </c>
      <c r="G250" s="10">
        <f t="shared" si="73"/>
        <v>8.6666666666666607</v>
      </c>
      <c r="H250" s="5">
        <f t="shared" si="73"/>
        <v>7.5</v>
      </c>
      <c r="I250">
        <f t="shared" si="65"/>
        <v>21.684965351993128</v>
      </c>
      <c r="J250">
        <f t="shared" si="66"/>
        <v>2.3989952088314084</v>
      </c>
      <c r="K250">
        <f t="shared" si="66"/>
        <v>-21.551857096434784</v>
      </c>
      <c r="L250">
        <f t="shared" si="67"/>
        <v>-1.536969647133583</v>
      </c>
      <c r="M250">
        <f t="shared" si="68"/>
        <v>-18.366323321597498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7.277898800022685</v>
      </c>
      <c r="B251">
        <f t="shared" si="60"/>
        <v>7.277898800022685</v>
      </c>
      <c r="C251" s="9">
        <f t="shared" si="61"/>
        <v>1.1599999999999973</v>
      </c>
      <c r="D251" s="9">
        <f t="shared" si="72"/>
        <v>4.4380306568045427</v>
      </c>
      <c r="E251" s="9">
        <f t="shared" si="72"/>
        <v>-1.4652291998403977</v>
      </c>
      <c r="F251" s="9">
        <f t="shared" si="63"/>
        <v>6.5113680182855243</v>
      </c>
      <c r="G251" s="10">
        <f t="shared" si="73"/>
        <v>8.6666666666666607</v>
      </c>
      <c r="H251" s="5">
        <f t="shared" si="73"/>
        <v>7.5</v>
      </c>
      <c r="I251">
        <f t="shared" si="65"/>
        <v>21.795285832374269</v>
      </c>
      <c r="J251">
        <f t="shared" si="66"/>
        <v>2.3896196939838936</v>
      </c>
      <c r="K251">
        <f t="shared" si="66"/>
        <v>-21.663891668696529</v>
      </c>
      <c r="L251">
        <f t="shared" si="67"/>
        <v>-1.5387516635950529</v>
      </c>
      <c r="M251">
        <f t="shared" si="68"/>
        <v>-18.223935297622937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7.2633507483640845</v>
      </c>
      <c r="B252">
        <f t="shared" si="60"/>
        <v>7.2633507483640845</v>
      </c>
      <c r="C252" s="9">
        <f t="shared" si="61"/>
        <v>1.1649999999999971</v>
      </c>
      <c r="D252" s="9">
        <f t="shared" si="72"/>
        <v>4.4525787084631432</v>
      </c>
      <c r="E252" s="9">
        <f t="shared" si="72"/>
        <v>-1.5977179953356588</v>
      </c>
      <c r="F252" s="9">
        <f t="shared" si="63"/>
        <v>6.4598356296268067</v>
      </c>
      <c r="G252" s="10">
        <f t="shared" si="73"/>
        <v>8.6666666666666607</v>
      </c>
      <c r="H252" s="5">
        <f t="shared" si="73"/>
        <v>7.5</v>
      </c>
      <c r="I252">
        <f t="shared" si="65"/>
        <v>21.904763119263407</v>
      </c>
      <c r="J252">
        <f t="shared" si="66"/>
        <v>2.380233308835964</v>
      </c>
      <c r="K252">
        <f t="shared" si="66"/>
        <v>-21.775057674012029</v>
      </c>
      <c r="L252">
        <f t="shared" si="67"/>
        <v>-1.5404062325979766</v>
      </c>
      <c r="M252">
        <f t="shared" si="68"/>
        <v>-18.081921533695276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7.2488599844381429</v>
      </c>
      <c r="B253">
        <f t="shared" si="60"/>
        <v>7.2488599844381429</v>
      </c>
      <c r="C253" s="9">
        <f t="shared" si="61"/>
        <v>1.169999999999997</v>
      </c>
      <c r="D253" s="9">
        <f t="shared" si="72"/>
        <v>4.4670694723890847</v>
      </c>
      <c r="E253" s="9">
        <f t="shared" si="72"/>
        <v>-1.7308822612972665</v>
      </c>
      <c r="F253" s="9">
        <f t="shared" si="63"/>
        <v>6.4080700895162801</v>
      </c>
      <c r="G253" s="10">
        <f t="shared" si="73"/>
        <v>8.6666666666666607</v>
      </c>
      <c r="H253" s="5">
        <f t="shared" si="73"/>
        <v>7.5</v>
      </c>
      <c r="I253">
        <f t="shared" si="65"/>
        <v>22.01339900154742</v>
      </c>
      <c r="J253">
        <f t="shared" si="66"/>
        <v>2.3708368308171162</v>
      </c>
      <c r="K253">
        <f t="shared" si="66"/>
        <v>-21.885357395367571</v>
      </c>
      <c r="L253">
        <f t="shared" si="67"/>
        <v>-1.5419345810822394</v>
      </c>
      <c r="M253">
        <f t="shared" si="68"/>
        <v>-17.940296124381284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7.2344265674630392</v>
      </c>
      <c r="B254">
        <f t="shared" si="60"/>
        <v>7.2344265674630392</v>
      </c>
      <c r="C254" s="9">
        <f t="shared" si="61"/>
        <v>1.1749999999999969</v>
      </c>
      <c r="D254" s="9">
        <f t="shared" si="72"/>
        <v>4.4815028893641884</v>
      </c>
      <c r="E254" s="9">
        <f t="shared" si="72"/>
        <v>-1.8647167206184028</v>
      </c>
      <c r="F254" s="9">
        <f t="shared" si="63"/>
        <v>6.356076773914908</v>
      </c>
      <c r="G254" s="10">
        <f t="shared" si="73"/>
        <v>8.6666666666666607</v>
      </c>
      <c r="H254" s="5">
        <f t="shared" si="73"/>
        <v>7.5</v>
      </c>
      <c r="I254">
        <f t="shared" si="65"/>
        <v>22.121195367690916</v>
      </c>
      <c r="J254">
        <f t="shared" si="66"/>
        <v>2.3614310298725143</v>
      </c>
      <c r="K254">
        <f t="shared" si="66"/>
        <v>-21.994793201726296</v>
      </c>
      <c r="L254">
        <f t="shared" si="67"/>
        <v>-1.543337947583185</v>
      </c>
      <c r="M254">
        <f t="shared" si="68"/>
        <v>-17.799072861305863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7.2200505519833316</v>
      </c>
      <c r="B255">
        <f t="shared" si="60"/>
        <v>7.2200505519833316</v>
      </c>
      <c r="C255" s="9">
        <f t="shared" si="61"/>
        <v>1.1799999999999968</v>
      </c>
      <c r="D255" s="9">
        <f t="shared" si="72"/>
        <v>4.4958789048438961</v>
      </c>
      <c r="E255" s="9">
        <f t="shared" si="72"/>
        <v>-1.9992161108995177</v>
      </c>
      <c r="F255" s="9">
        <f t="shared" si="63"/>
        <v>6.3038610283902559</v>
      </c>
      <c r="G255" s="10">
        <f t="shared" si="73"/>
        <v>8.6666666666666607</v>
      </c>
      <c r="H255" s="5">
        <f t="shared" si="73"/>
        <v>7.5</v>
      </c>
      <c r="I255">
        <f t="shared" si="65"/>
        <v>22.228154203395519</v>
      </c>
      <c r="J255">
        <f t="shared" si="66"/>
        <v>2.352016668392257</v>
      </c>
      <c r="K255">
        <f t="shared" si="66"/>
        <v>-22.103367546180262</v>
      </c>
      <c r="L255">
        <f t="shared" si="67"/>
        <v>-1.5446175815675867</v>
      </c>
      <c r="M255">
        <f t="shared" si="68"/>
        <v>-17.658265233962815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7.205731987916244</v>
      </c>
      <c r="B256">
        <f t="shared" si="60"/>
        <v>7.205731987916244</v>
      </c>
      <c r="C256" s="9">
        <f t="shared" si="61"/>
        <v>1.1849999999999967</v>
      </c>
      <c r="D256" s="9">
        <f t="shared" si="72"/>
        <v>4.5101974689109836</v>
      </c>
      <c r="E256" s="9">
        <f t="shared" si="72"/>
        <v>-2.1343751849558954</v>
      </c>
      <c r="F256" s="9">
        <f t="shared" si="63"/>
        <v>6.2514281675227759</v>
      </c>
      <c r="G256" s="10">
        <f t="shared" si="73"/>
        <v>8.6666666666666607</v>
      </c>
      <c r="H256" s="5">
        <f t="shared" si="73"/>
        <v>7.5</v>
      </c>
      <c r="I256">
        <f t="shared" si="65"/>
        <v>22.334277589285421</v>
      </c>
      <c r="J256">
        <f t="shared" si="66"/>
        <v>2.3425945011446947</v>
      </c>
      <c r="K256">
        <f t="shared" si="66"/>
        <v>-22.211082964107437</v>
      </c>
      <c r="L256">
        <f t="shared" si="67"/>
        <v>-1.54577474277994</v>
      </c>
      <c r="M256">
        <f t="shared" si="68"/>
        <v>-17.517886430651867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7.1914709205983511</v>
      </c>
      <c r="B257">
        <f t="shared" si="60"/>
        <v>7.1914709205983511</v>
      </c>
      <c r="C257" s="9">
        <f t="shared" si="61"/>
        <v>1.1899999999999966</v>
      </c>
      <c r="D257" s="9">
        <f t="shared" si="72"/>
        <v>4.5244585362288765</v>
      </c>
      <c r="E257" s="9">
        <f t="shared" si="72"/>
        <v>-2.2701887113139931</v>
      </c>
      <c r="F257" s="9">
        <f t="shared" si="63"/>
        <v>6.1987834743300043</v>
      </c>
      <c r="G257" s="10">
        <f t="shared" si="73"/>
        <v>8.6666666666666607</v>
      </c>
      <c r="H257" s="5">
        <f t="shared" si="73"/>
        <v>7.5</v>
      </c>
      <c r="I257">
        <f t="shared" si="65"/>
        <v>22.439567698618927</v>
      </c>
      <c r="J257">
        <f t="shared" si="66"/>
        <v>2.3331652752137368</v>
      </c>
      <c r="K257">
        <f t="shared" si="66"/>
        <v>-22.317942071334414</v>
      </c>
      <c r="L257">
        <f t="shared" si="67"/>
        <v>-1.54681070059916</v>
      </c>
      <c r="M257">
        <f t="shared" si="68"/>
        <v>-17.377949339538411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7.1772673908326317</v>
      </c>
      <c r="B258">
        <f t="shared" si="60"/>
        <v>7.1772673908326317</v>
      </c>
      <c r="C258" s="9">
        <f t="shared" si="61"/>
        <v>1.1949999999999965</v>
      </c>
      <c r="D258" s="9">
        <f t="shared" si="72"/>
        <v>4.538662065994596</v>
      </c>
      <c r="E258" s="9">
        <f t="shared" si="72"/>
        <v>-2.406651474696595</v>
      </c>
      <c r="F258" s="9">
        <f t="shared" si="63"/>
        <v>6.1459321997086755</v>
      </c>
      <c r="G258" s="10">
        <f t="shared" si="73"/>
        <v>8.6666666666666607</v>
      </c>
      <c r="H258" s="5">
        <f t="shared" si="73"/>
        <v>7.5</v>
      </c>
      <c r="I258">
        <f t="shared" si="65"/>
        <v>22.54402679502574</v>
      </c>
      <c r="J258">
        <f t="shared" si="66"/>
        <v>2.3237297299400819</v>
      </c>
      <c r="K258">
        <f t="shared" si="66"/>
        <v>-22.423947562305599</v>
      </c>
      <c r="L258">
        <f t="shared" si="67"/>
        <v>-1.5477267334057678</v>
      </c>
      <c r="M258">
        <f t="shared" si="68"/>
        <v>-17.2384665498322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7.1631214349358725</v>
      </c>
      <c r="B259">
        <f t="shared" si="60"/>
        <v>7.1631214349358725</v>
      </c>
      <c r="C259" s="9">
        <f t="shared" si="61"/>
        <v>1.1999999999999964</v>
      </c>
      <c r="D259" s="9">
        <f t="shared" si="72"/>
        <v>4.5528080218913551</v>
      </c>
      <c r="E259" s="9">
        <f t="shared" si="72"/>
        <v>-2.5437582764968187</v>
      </c>
      <c r="F259" s="9">
        <f t="shared" si="63"/>
        <v>6.0928795618944962</v>
      </c>
      <c r="G259" s="10">
        <f t="shared" si="73"/>
        <v>8.6666666666666607</v>
      </c>
      <c r="H259" s="5">
        <f t="shared" si="73"/>
        <v>7.5</v>
      </c>
      <c r="I259">
        <f t="shared" si="65"/>
        <v>22.6476572302698</v>
      </c>
      <c r="J259">
        <f t="shared" si="66"/>
        <v>2.3142885968663065</v>
      </c>
      <c r="K259">
        <f t="shared" si="66"/>
        <v>-22.529102208259577</v>
      </c>
      <c r="L259">
        <f t="shared" si="67"/>
        <v>-1.5485241279596302</v>
      </c>
      <c r="M259">
        <f t="shared" si="68"/>
        <v>-17.09945035308148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7.1490330847863888</v>
      </c>
      <c r="B260">
        <f t="shared" si="60"/>
        <v>7.1490330847863888</v>
      </c>
      <c r="C260" s="9">
        <f t="shared" si="61"/>
        <v>1.2049999999999963</v>
      </c>
      <c r="D260" s="9">
        <f t="shared" si="72"/>
        <v>4.5668963720408389</v>
      </c>
      <c r="E260" s="9">
        <f t="shared" si="72"/>
        <v>-2.6815039352410213</v>
      </c>
      <c r="F260" s="9">
        <f t="shared" si="63"/>
        <v>6.0396307459395802</v>
      </c>
      <c r="G260" s="10">
        <f t="shared" si="73"/>
        <v>8.6666666666666607</v>
      </c>
      <c r="H260" s="5">
        <f t="shared" si="73"/>
        <v>7.5</v>
      </c>
      <c r="I260">
        <f t="shared" si="65"/>
        <v>22.750461442037409</v>
      </c>
      <c r="J260">
        <f t="shared" si="66"/>
        <v>2.3048425996857529</v>
      </c>
      <c r="K260">
        <f t="shared" si="66"/>
        <v>-22.633408855413375</v>
      </c>
      <c r="L260">
        <f t="shared" si="67"/>
        <v>-1.5492041787883266</v>
      </c>
      <c r="M260">
        <f t="shared" si="68"/>
        <v>-16.960912744578835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7.135002367872052</v>
      </c>
      <c r="B261">
        <f t="shared" si="60"/>
        <v>7.135002367872052</v>
      </c>
      <c r="C261" s="9">
        <f t="shared" si="61"/>
        <v>1.2099999999999962</v>
      </c>
      <c r="D261" s="9">
        <f t="shared" ref="D261:E276" si="74">D260+$C$7*(J260+J261)/2</f>
        <v>4.5809270889551756</v>
      </c>
      <c r="E261" s="9">
        <f t="shared" si="74"/>
        <v>-2.8198832870406556</v>
      </c>
      <c r="F261" s="9">
        <f t="shared" si="63"/>
        <v>5.9861909032073308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22.852441951750595</v>
      </c>
      <c r="J261">
        <f t="shared" si="66"/>
        <v>2.2953924541951443</v>
      </c>
      <c r="K261">
        <f t="shared" si="66"/>
        <v>-22.736870423155306</v>
      </c>
      <c r="L261">
        <f t="shared" si="67"/>
        <v>-1.5497681875861971</v>
      </c>
      <c r="M261">
        <f t="shared" si="68"/>
        <v>-16.822865424875218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7.121029307338592</v>
      </c>
      <c r="B262">
        <f t="shared" si="60"/>
        <v>7.121029307338592</v>
      </c>
      <c r="C262" s="9">
        <f t="shared" si="61"/>
        <v>1.2149999999999961</v>
      </c>
      <c r="D262" s="9">
        <f t="shared" si="74"/>
        <v>4.5949001494886357</v>
      </c>
      <c r="E262" s="9">
        <f t="shared" si="74"/>
        <v>-2.9588911860331328</v>
      </c>
      <c r="F262" s="9">
        <f t="shared" si="63"/>
        <v>5.9325651508847068</v>
      </c>
      <c r="G262" s="10">
        <f t="shared" si="75"/>
        <v>8.6666666666666607</v>
      </c>
      <c r="H262" s="5">
        <f t="shared" si="75"/>
        <v>7.5</v>
      </c>
      <c r="I262">
        <f t="shared" si="65"/>
        <v>22.953601362405525</v>
      </c>
      <c r="J262">
        <f t="shared" si="66"/>
        <v>2.2859388682508683</v>
      </c>
      <c r="K262">
        <f t="shared" si="66"/>
        <v>-22.839489902247045</v>
      </c>
      <c r="L262">
        <f t="shared" si="67"/>
        <v>-1.550217462624131</v>
      </c>
      <c r="M262">
        <f t="shared" si="68"/>
        <v>-16.685319801398443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7.1071139220381534</v>
      </c>
      <c r="B263">
        <f t="shared" si="60"/>
        <v>7.1071139220381534</v>
      </c>
      <c r="C263" s="9">
        <f t="shared" si="61"/>
        <v>1.219999999999996</v>
      </c>
      <c r="D263" s="9">
        <f t="shared" si="74"/>
        <v>4.6088155347890742</v>
      </c>
      <c r="E263" s="9">
        <f t="shared" si="74"/>
        <v>-3.0985225048117448</v>
      </c>
      <c r="F263" s="9">
        <f t="shared" si="63"/>
        <v>5.8787585715116366</v>
      </c>
      <c r="G263" s="10">
        <f t="shared" si="75"/>
        <v>8.6666666666666607</v>
      </c>
      <c r="H263" s="5">
        <f t="shared" si="75"/>
        <v>7.5</v>
      </c>
      <c r="I263">
        <f t="shared" si="65"/>
        <v>23.053942356435815</v>
      </c>
      <c r="J263">
        <f t="shared" si="66"/>
        <v>2.276482541728861</v>
      </c>
      <c r="K263">
        <f t="shared" si="66"/>
        <v>-22.941270353035577</v>
      </c>
      <c r="L263">
        <f t="shared" si="67"/>
        <v>-1.5505533181701332</v>
      </c>
      <c r="M263">
        <f t="shared" si="68"/>
        <v>-16.548286990172684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7.0932562265780916</v>
      </c>
      <c r="B264">
        <f t="shared" si="60"/>
        <v>7.0932562265780916</v>
      </c>
      <c r="C264" s="9">
        <f t="shared" si="61"/>
        <v>1.2249999999999959</v>
      </c>
      <c r="D264" s="9">
        <f t="shared" si="74"/>
        <v>4.622673230249136</v>
      </c>
      <c r="E264" s="9">
        <f t="shared" si="74"/>
        <v>-3.238772134844714</v>
      </c>
      <c r="F264" s="9">
        <f t="shared" si="63"/>
        <v>5.8247762125275644</v>
      </c>
      <c r="G264" s="10">
        <f t="shared" si="75"/>
        <v>8.6666666666666607</v>
      </c>
      <c r="H264" s="5">
        <f t="shared" si="75"/>
        <v>7.5</v>
      </c>
      <c r="I264">
        <f t="shared" si="65"/>
        <v>23.153467693600717</v>
      </c>
      <c r="J264">
        <f t="shared" si="66"/>
        <v>2.2670241664880231</v>
      </c>
      <c r="K264">
        <f t="shared" si="66"/>
        <v>-23.042214903675632</v>
      </c>
      <c r="L264">
        <f t="shared" si="67"/>
        <v>-1.5507770739207121</v>
      </c>
      <c r="M264">
        <f t="shared" si="68"/>
        <v>-16.411777817635318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7.0794562313699751</v>
      </c>
      <c r="B265">
        <f t="shared" si="60"/>
        <v>7.0794562313699751</v>
      </c>
      <c r="C265" s="9">
        <f t="shared" si="61"/>
        <v>1.2299999999999958</v>
      </c>
      <c r="D265" s="9">
        <f t="shared" si="74"/>
        <v>4.6364732254572525</v>
      </c>
      <c r="E265" s="9">
        <f t="shared" si="74"/>
        <v>-3.3796349868834326</v>
      </c>
      <c r="F265" s="9">
        <f t="shared" si="63"/>
        <v>5.7706230858348286</v>
      </c>
      <c r="G265" s="10">
        <f t="shared" si="75"/>
        <v>8.6666666666666607</v>
      </c>
      <c r="H265" s="5">
        <f t="shared" si="75"/>
        <v>7.5</v>
      </c>
      <c r="I265">
        <f t="shared" si="65"/>
        <v>23.252180208898046</v>
      </c>
      <c r="J265">
        <f t="shared" si="66"/>
        <v>2.2575644263371069</v>
      </c>
      <c r="K265">
        <f t="shared" si="66"/>
        <v>-23.142326748363207</v>
      </c>
      <c r="L265">
        <f t="shared" si="67"/>
        <v>-1.5508900544431201</v>
      </c>
      <c r="M265">
        <f t="shared" si="68"/>
        <v>-16.275802822547625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7.0657139426787818</v>
      </c>
      <c r="B266">
        <f t="shared" si="60"/>
        <v>7.0657139426787818</v>
      </c>
      <c r="C266" s="9">
        <f t="shared" si="61"/>
        <v>1.2349999999999957</v>
      </c>
      <c r="D266" s="9">
        <f t="shared" si="74"/>
        <v>4.6502155141484458</v>
      </c>
      <c r="E266" s="9">
        <f t="shared" si="74"/>
        <v>-3.5211059913599616</v>
      </c>
      <c r="F266" s="9">
        <f t="shared" si="63"/>
        <v>5.7163041673788273</v>
      </c>
      <c r="G266" s="10">
        <f t="shared" si="75"/>
        <v>8.6666666666666607</v>
      </c>
      <c r="H266" s="5">
        <f t="shared" si="75"/>
        <v>7.5</v>
      </c>
      <c r="I266">
        <f t="shared" si="65"/>
        <v>23.350082810501817</v>
      </c>
      <c r="J266">
        <f t="shared" si="66"/>
        <v>2.2481039970050039</v>
      </c>
      <c r="K266">
        <f t="shared" si="66"/>
        <v>-23.241609145580746</v>
      </c>
      <c r="L266">
        <f t="shared" si="67"/>
        <v>-1.5508935886284725</v>
      </c>
      <c r="M266">
        <f t="shared" si="68"/>
        <v>-16.140372257995757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7.0520293626722674</v>
      </c>
      <c r="B267">
        <f t="shared" si="60"/>
        <v>7.0520293626722674</v>
      </c>
      <c r="C267" s="9">
        <f t="shared" si="61"/>
        <v>1.2399999999999956</v>
      </c>
      <c r="D267" s="9">
        <f t="shared" si="74"/>
        <v>4.6639000941549602</v>
      </c>
      <c r="E267" s="9">
        <f t="shared" si="74"/>
        <v>-3.6631800987738643</v>
      </c>
      <c r="F267" s="9">
        <f t="shared" si="63"/>
        <v>5.661824396744735</v>
      </c>
      <c r="G267" s="10">
        <f t="shared" si="75"/>
        <v>8.6666666666666607</v>
      </c>
      <c r="H267" s="5">
        <f t="shared" si="75"/>
        <v>7.5</v>
      </c>
      <c r="I267">
        <f t="shared" si="65"/>
        <v>23.447178477724517</v>
      </c>
      <c r="J267">
        <f t="shared" si="66"/>
        <v>2.2386435461143703</v>
      </c>
      <c r="K267">
        <f t="shared" si="66"/>
        <v>-23.34006541635452</v>
      </c>
      <c r="L267">
        <f t="shared" si="67"/>
        <v>-1.5507890091557619</v>
      </c>
      <c r="M267">
        <f t="shared" si="68"/>
        <v>-16.005496093478612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7.0384024894704851</v>
      </c>
      <c r="B268">
        <f t="shared" si="60"/>
        <v>7.0384024894704851</v>
      </c>
      <c r="C268" s="9">
        <f t="shared" si="61"/>
        <v>1.2449999999999954</v>
      </c>
      <c r="D268" s="9">
        <f t="shared" si="74"/>
        <v>4.6775269673567426</v>
      </c>
      <c r="E268" s="9">
        <f t="shared" si="74"/>
        <v>-3.805852280068446</v>
      </c>
      <c r="F268" s="9">
        <f t="shared" si="63"/>
        <v>5.6071886767706838</v>
      </c>
      <c r="G268" s="10">
        <f t="shared" si="75"/>
        <v>8.6666666666666607</v>
      </c>
      <c r="H268" s="5">
        <f t="shared" si="75"/>
        <v>7.5</v>
      </c>
      <c r="I268">
        <f t="shared" si="65"/>
        <v>23.543470259003957</v>
      </c>
      <c r="J268">
        <f t="shared" si="66"/>
        <v>2.22918373315852</v>
      </c>
      <c r="K268">
        <f t="shared" si="66"/>
        <v>-23.43769894252474</v>
      </c>
      <c r="L268">
        <f t="shared" si="67"/>
        <v>-1.550577651966778</v>
      </c>
      <c r="M268">
        <f t="shared" si="68"/>
        <v>-15.871184017078988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7.0248333171954327</v>
      </c>
      <c r="B269">
        <f t="shared" si="60"/>
        <v>7.0248333171954327</v>
      </c>
      <c r="C269" s="9">
        <f t="shared" si="61"/>
        <v>1.2499999999999953</v>
      </c>
      <c r="D269" s="9">
        <f t="shared" si="74"/>
        <v>4.6910961396317949</v>
      </c>
      <c r="E269" s="9">
        <f t="shared" si="74"/>
        <v>-3.9491175269964849</v>
      </c>
      <c r="F269" s="9">
        <f t="shared" si="63"/>
        <v>5.5524018731771081</v>
      </c>
      <c r="G269" s="10">
        <f t="shared" si="75"/>
        <v>8.6666666666666607</v>
      </c>
      <c r="H269" s="5">
        <f t="shared" si="75"/>
        <v>7.5</v>
      </c>
      <c r="I269">
        <f t="shared" si="65"/>
        <v>23.638961269914706</v>
      </c>
      <c r="J269">
        <f t="shared" si="66"/>
        <v>2.2197252094815227</v>
      </c>
      <c r="K269">
        <f t="shared" si="66"/>
        <v>-23.534513165028923</v>
      </c>
      <c r="L269">
        <f t="shared" si="67"/>
        <v>-1.5502608557519426</v>
      </c>
      <c r="M269">
        <f t="shared" si="68"/>
        <v>-15.737445437714751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7.0113218360208167</v>
      </c>
      <c r="B270">
        <f t="shared" si="60"/>
        <v>7.0113218360208167</v>
      </c>
      <c r="C270" s="9">
        <f t="shared" si="61"/>
        <v>1.2549999999999952</v>
      </c>
      <c r="D270" s="9">
        <f t="shared" si="74"/>
        <v>4.7046076208064109</v>
      </c>
      <c r="E270" s="9">
        <f t="shared" si="74"/>
        <v>-4.0929708524755304</v>
      </c>
      <c r="F270" s="9">
        <f t="shared" si="63"/>
        <v>5.4974688142122128</v>
      </c>
      <c r="G270" s="10">
        <f t="shared" si="75"/>
        <v>8.6666666666666607</v>
      </c>
      <c r="H270" s="5">
        <f t="shared" si="75"/>
        <v>7.5</v>
      </c>
      <c r="I270">
        <f t="shared" si="65"/>
        <v>23.733654691204038</v>
      </c>
      <c r="J270">
        <f t="shared" si="66"/>
        <v>2.2102686182614359</v>
      </c>
      <c r="K270">
        <f t="shared" si="66"/>
        <v>-23.630511582198981</v>
      </c>
      <c r="L270">
        <f t="shared" si="67"/>
        <v>-1.5498399614470515</v>
      </c>
      <c r="M270">
        <f t="shared" si="68"/>
        <v>-15.604289487466517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6.9978680322219047</v>
      </c>
      <c r="B271">
        <f t="shared" si="60"/>
        <v>6.9978680322219047</v>
      </c>
      <c r="C271" s="9">
        <f t="shared" si="61"/>
        <v>1.2599999999999951</v>
      </c>
      <c r="D271" s="9">
        <f t="shared" si="74"/>
        <v>4.718061424605323</v>
      </c>
      <c r="E271" s="9">
        <f t="shared" si="74"/>
        <v>-4.2374072909328584</v>
      </c>
      <c r="F271" s="9">
        <f t="shared" si="63"/>
        <v>5.442394290313282</v>
      </c>
      <c r="G271" s="10">
        <f t="shared" si="75"/>
        <v>8.6666666666666607</v>
      </c>
      <c r="H271" s="5">
        <f t="shared" si="75"/>
        <v>7.5</v>
      </c>
      <c r="I271">
        <f t="shared" si="65"/>
        <v>23.827553766852422</v>
      </c>
      <c r="J271">
        <f t="shared" si="66"/>
        <v>2.2008145944966091</v>
      </c>
      <c r="K271">
        <f t="shared" si="66"/>
        <v>-23.725697748072527</v>
      </c>
      <c r="L271">
        <f t="shared" si="67"/>
        <v>-1.5493163117409208</v>
      </c>
      <c r="M271">
        <f t="shared" si="68"/>
        <v>-15.471725023978511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6.9844718882254551</v>
      </c>
      <c r="B272">
        <f t="shared" si="60"/>
        <v>6.9844718882254551</v>
      </c>
      <c r="C272" s="9">
        <f t="shared" si="61"/>
        <v>1.264999999999995</v>
      </c>
      <c r="D272" s="9">
        <f t="shared" si="74"/>
        <v>4.7314575686017726</v>
      </c>
      <c r="E272" s="9">
        <f t="shared" si="74"/>
        <v>-4.382421898640172</v>
      </c>
      <c r="F272" s="9">
        <f t="shared" si="63"/>
        <v>5.3871830537837022</v>
      </c>
      <c r="G272" s="10">
        <f t="shared" si="75"/>
        <v>8.6666666666666607</v>
      </c>
      <c r="H272" s="5">
        <f t="shared" si="75"/>
        <v>7.5</v>
      </c>
      <c r="I272">
        <f t="shared" si="65"/>
        <v>23.920661802158445</v>
      </c>
      <c r="J272">
        <f t="shared" si="66"/>
        <v>2.1913637649949895</v>
      </c>
      <c r="K272">
        <f t="shared" si="66"/>
        <v>-23.820075270718796</v>
      </c>
      <c r="L272">
        <f t="shared" si="67"/>
        <v>-1.548691250593917</v>
      </c>
      <c r="M272">
        <f t="shared" si="68"/>
        <v>-15.339760632929387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6.9711333826597031</v>
      </c>
      <c r="B273">
        <f t="shared" si="60"/>
        <v>6.9711333826597031</v>
      </c>
      <c r="C273" s="9">
        <f t="shared" si="61"/>
        <v>1.2699999999999949</v>
      </c>
      <c r="D273" s="9">
        <f t="shared" si="74"/>
        <v>4.7447960741675246</v>
      </c>
      <c r="E273" s="9">
        <f t="shared" si="74"/>
        <v>-4.5280097540381323</v>
      </c>
      <c r="F273" s="9">
        <f t="shared" si="63"/>
        <v>5.3318398184854709</v>
      </c>
      <c r="G273" s="10">
        <f t="shared" si="75"/>
        <v>8.6666666666666607</v>
      </c>
      <c r="H273" s="5">
        <f t="shared" si="75"/>
        <v>7.5</v>
      </c>
      <c r="I273">
        <f t="shared" si="65"/>
        <v>24.012982161848271</v>
      </c>
      <c r="J273">
        <f t="shared" si="66"/>
        <v>2.1819167483663668</v>
      </c>
      <c r="K273">
        <f t="shared" si="66"/>
        <v>-23.913647810579665</v>
      </c>
      <c r="L273">
        <f t="shared" si="67"/>
        <v>-1.5479661227673567</v>
      </c>
      <c r="M273">
        <f t="shared" si="68"/>
        <v>-15.208404630569589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6.9578524904043819</v>
      </c>
      <c r="B274">
        <f t="shared" si="60"/>
        <v>6.9578524904043819</v>
      </c>
      <c r="C274" s="9">
        <f t="shared" si="61"/>
        <v>1.2749999999999948</v>
      </c>
      <c r="D274" s="9">
        <f t="shared" si="74"/>
        <v>4.7580769664228457</v>
      </c>
      <c r="E274" s="9">
        <f t="shared" si="74"/>
        <v>-4.6741659580508204</v>
      </c>
      <c r="F274" s="9">
        <f t="shared" si="63"/>
        <v>5.2763692595470042</v>
      </c>
      <c r="G274" s="10">
        <f t="shared" si="75"/>
        <v>8.6666666666666607</v>
      </c>
      <c r="H274" s="5">
        <f t="shared" si="75"/>
        <v>7.5</v>
      </c>
      <c r="I274">
        <f t="shared" si="65"/>
        <v>24.104518268209521</v>
      </c>
      <c r="J274">
        <f t="shared" si="66"/>
        <v>2.1724741550174858</v>
      </c>
      <c r="K274">
        <f t="shared" si="66"/>
        <v>-24.006419078826138</v>
      </c>
      <c r="L274">
        <f t="shared" si="67"/>
        <v>-1.5471422733637408</v>
      </c>
      <c r="M274">
        <f t="shared" si="68"/>
        <v>-15.07766506632213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6.9446291826407709</v>
      </c>
      <c r="B275">
        <f t="shared" si="60"/>
        <v>6.9446291826407709</v>
      </c>
      <c r="C275" s="9">
        <f t="shared" si="61"/>
        <v>1.2799999999999947</v>
      </c>
      <c r="D275" s="9">
        <f t="shared" si="74"/>
        <v>4.7713002741864567</v>
      </c>
      <c r="E275" s="9">
        <f t="shared" si="74"/>
        <v>-4.8208856343902191</v>
      </c>
      <c r="F275" s="9">
        <f t="shared" si="63"/>
        <v>5.2207760130861063</v>
      </c>
      <c r="G275" s="10">
        <f t="shared" si="75"/>
        <v>8.6666666666666607</v>
      </c>
      <c r="H275" s="5">
        <f t="shared" si="75"/>
        <v>7.5</v>
      </c>
      <c r="I275">
        <f t="shared" si="65"/>
        <v>24.195273599249632</v>
      </c>
      <c r="J275">
        <f t="shared" si="66"/>
        <v>2.1630365871499668</v>
      </c>
      <c r="K275">
        <f t="shared" si="66"/>
        <v>-24.098392835730703</v>
      </c>
      <c r="L275">
        <f t="shared" si="67"/>
        <v>-1.5462210473777984</v>
      </c>
      <c r="M275">
        <f t="shared" si="68"/>
        <v>-14.947549725443565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6.9314634269017423</v>
      </c>
      <c r="B276">
        <f t="shared" si="60"/>
        <v>6.9314634269017423</v>
      </c>
      <c r="C276" s="9">
        <f t="shared" si="61"/>
        <v>1.2849999999999946</v>
      </c>
      <c r="D276" s="9">
        <f t="shared" si="74"/>
        <v>4.7844660299254853</v>
      </c>
      <c r="E276" s="9">
        <f t="shared" si="74"/>
        <v>-4.9681639298508182</v>
      </c>
      <c r="F276" s="9">
        <f t="shared" si="63"/>
        <v>5.1650646759477832</v>
      </c>
      <c r="G276" s="10">
        <f t="shared" si="75"/>
        <v>8.6666666666666607</v>
      </c>
      <c r="H276" s="5">
        <f t="shared" si="75"/>
        <v>7.5</v>
      </c>
      <c r="I276">
        <f t="shared" si="65"/>
        <v>24.285251686878631</v>
      </c>
      <c r="J276">
        <f t="shared" si="66"/>
        <v>2.1536046387609624</v>
      </c>
      <c r="K276">
        <f t="shared" si="66"/>
        <v>-24.18957288905591</v>
      </c>
      <c r="L276">
        <f t="shared" si="67"/>
        <v>-1.5452037892582928</v>
      </c>
      <c r="M276">
        <f t="shared" si="68"/>
        <v>-14.818066131742029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6.9183551871217999</v>
      </c>
      <c r="B277">
        <f t="shared" ref="B277:B289" si="79">ABS(D277-$D$11)</f>
        <v>6.9183551871217999</v>
      </c>
      <c r="C277" s="9">
        <f t="shared" ref="C277:C289" si="80">C276+_dt</f>
        <v>1.2899999999999945</v>
      </c>
      <c r="D277" s="9">
        <f t="shared" ref="D277:E289" si="81">D276+$C$7*(J276+J277)/2</f>
        <v>4.7975742697054278</v>
      </c>
      <c r="E277" s="9">
        <f t="shared" si="81"/>
        <v>-5.1159960145944403</v>
      </c>
      <c r="F277" s="9">
        <f t="shared" ref="F277:F289" si="82">$O$1*D277^2+$O$2*D277+$O$3</f>
        <v>5.1092398054567996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24.374456115116352</v>
      </c>
      <c r="J277">
        <f t="shared" ref="J277:K289" si="85">J276+L276*$C$7</f>
        <v>2.1441788956464869</v>
      </c>
      <c r="K277">
        <f t="shared" si="85"/>
        <v>-24.279963092459536</v>
      </c>
      <c r="L277">
        <f t="shared" ref="L277:L289" si="86">-$C$15*I277*J277</f>
        <v>-1.5440918424805488</v>
      </c>
      <c r="M277">
        <f t="shared" ref="M277:M289" si="87">-$C$6-$C$15*I277*K277</f>
        <v>-14.689221550349284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6.9053044236870855</v>
      </c>
      <c r="B278">
        <f t="shared" si="79"/>
        <v>6.9053044236870855</v>
      </c>
      <c r="C278" s="9">
        <f t="shared" si="80"/>
        <v>1.2949999999999944</v>
      </c>
      <c r="D278" s="9">
        <f t="shared" si="81"/>
        <v>4.8106250331401421</v>
      </c>
      <c r="E278" s="9">
        <f t="shared" si="81"/>
        <v>-5.2643770824253879</v>
      </c>
      <c r="F278" s="9">
        <f t="shared" si="82"/>
        <v>5.0533059191847309</v>
      </c>
      <c r="G278" s="10">
        <f t="shared" si="83"/>
        <v>8.6666666666666607</v>
      </c>
      <c r="H278" s="5">
        <f t="shared" si="83"/>
        <v>7.5</v>
      </c>
      <c r="I278">
        <f t="shared" si="84"/>
        <v>24.46289051832408</v>
      </c>
      <c r="J278">
        <f t="shared" si="85"/>
        <v>2.1347599354073554</v>
      </c>
      <c r="K278">
        <f t="shared" si="85"/>
        <v>-24.369567343916668</v>
      </c>
      <c r="L278">
        <f t="shared" si="86"/>
        <v>-1.5428865491296546</v>
      </c>
      <c r="M278">
        <f t="shared" si="87"/>
        <v>-14.561022990543631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6.8923110934853469</v>
      </c>
      <c r="B279">
        <f t="shared" si="79"/>
        <v>6.8923110934853469</v>
      </c>
      <c r="C279" s="9">
        <f t="shared" si="80"/>
        <v>1.2999999999999943</v>
      </c>
      <c r="D279" s="9">
        <f t="shared" si="81"/>
        <v>4.8236183633418808</v>
      </c>
      <c r="E279" s="9">
        <f t="shared" si="81"/>
        <v>-5.4133023510560188</v>
      </c>
      <c r="F279" s="9">
        <f t="shared" si="82"/>
        <v>4.9972674947313473</v>
      </c>
      <c r="G279" s="10">
        <f t="shared" si="83"/>
        <v>8.6666666666666607</v>
      </c>
      <c r="H279" s="5">
        <f t="shared" si="83"/>
        <v>7.5</v>
      </c>
      <c r="I279">
        <f t="shared" si="84"/>
        <v>24.550558579460542</v>
      </c>
      <c r="J279">
        <f t="shared" si="85"/>
        <v>2.1253483274576643</v>
      </c>
      <c r="K279">
        <f t="shared" si="85"/>
        <v>-24.458389584158983</v>
      </c>
      <c r="L279">
        <f t="shared" si="86"/>
        <v>-1.5415892494942731</v>
      </c>
      <c r="M279">
        <f t="shared" si="87"/>
        <v>-14.433477208620879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6.879375149955842</v>
      </c>
      <c r="B280">
        <f t="shared" si="79"/>
        <v>6.879375149955842</v>
      </c>
      <c r="C280" s="9">
        <f t="shared" si="80"/>
        <v>1.3049999999999942</v>
      </c>
      <c r="D280" s="9">
        <f t="shared" si="81"/>
        <v>4.8365543068713857</v>
      </c>
      <c r="E280" s="9">
        <f t="shared" si="81"/>
        <v>-5.5627670623628553</v>
      </c>
      <c r="F280" s="9">
        <f t="shared" si="82"/>
        <v>4.9411289695199914</v>
      </c>
      <c r="G280" s="10">
        <f t="shared" si="83"/>
        <v>8.6666666666666607</v>
      </c>
      <c r="H280" s="5">
        <f t="shared" si="83"/>
        <v>7.5</v>
      </c>
      <c r="I280">
        <f t="shared" si="84"/>
        <v>24.637464028362377</v>
      </c>
      <c r="J280">
        <f t="shared" si="85"/>
        <v>2.1159446330357494</v>
      </c>
      <c r="K280">
        <f t="shared" si="85"/>
        <v>-24.54643379513157</v>
      </c>
      <c r="L280">
        <f t="shared" si="86"/>
        <v>-1.5402012816710122</v>
      </c>
      <c r="M280">
        <f t="shared" si="87"/>
        <v>-14.30659071081018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6.8664965431391698</v>
      </c>
      <c r="B281">
        <f t="shared" si="79"/>
        <v>6.8664965431391698</v>
      </c>
      <c r="C281" s="9">
        <f t="shared" si="80"/>
        <v>1.3099999999999941</v>
      </c>
      <c r="D281" s="9">
        <f t="shared" si="81"/>
        <v>4.8494329136880578</v>
      </c>
      <c r="E281" s="9">
        <f t="shared" si="81"/>
        <v>-5.7127664826333326</v>
      </c>
      <c r="F281" s="9">
        <f t="shared" si="82"/>
        <v>4.8848947406069394</v>
      </c>
      <c r="G281" s="10">
        <f t="shared" si="83"/>
        <v>8.6666666666666607</v>
      </c>
      <c r="H281" s="5">
        <f t="shared" si="83"/>
        <v>7.5</v>
      </c>
      <c r="I281">
        <f t="shared" si="84"/>
        <v>24.72361064004885</v>
      </c>
      <c r="J281">
        <f t="shared" si="85"/>
        <v>2.1065494052175562</v>
      </c>
      <c r="K281">
        <f t="shared" si="85"/>
        <v>-24.633703998467514</v>
      </c>
      <c r="L281">
        <f t="shared" si="86"/>
        <v>-1.5387239811792763</v>
      </c>
      <c r="M281">
        <f t="shared" si="87"/>
        <v>-14.180369756232153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6.8536752197270125</v>
      </c>
      <c r="B282">
        <f t="shared" si="79"/>
        <v>6.8536752197270125</v>
      </c>
      <c r="C282" s="9">
        <f t="shared" si="80"/>
        <v>1.314999999999994</v>
      </c>
      <c r="D282" s="9">
        <f t="shared" si="81"/>
        <v>4.8622542371002151</v>
      </c>
      <c r="E282" s="9">
        <f t="shared" si="81"/>
        <v>-5.8632959028032996</v>
      </c>
      <c r="F282" s="9">
        <f t="shared" si="82"/>
        <v>4.8285691645043203</v>
      </c>
      <c r="G282" s="10">
        <f t="shared" si="83"/>
        <v>8.6666666666666607</v>
      </c>
      <c r="H282" s="5">
        <f t="shared" si="83"/>
        <v>7.5</v>
      </c>
      <c r="I282">
        <f t="shared" si="84"/>
        <v>24.809002233051011</v>
      </c>
      <c r="J282">
        <f t="shared" si="85"/>
        <v>2.0971631889323628</v>
      </c>
      <c r="K282">
        <f t="shared" si="85"/>
        <v>-24.72020425398053</v>
      </c>
      <c r="L282">
        <f t="shared" si="86"/>
        <v>-1.5371586805865389</v>
      </c>
      <c r="M282">
        <f t="shared" si="87"/>
        <v>-14.054820359896183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6.8409111231117778</v>
      </c>
      <c r="B283">
        <f t="shared" si="79"/>
        <v>6.8409111231117778</v>
      </c>
      <c r="C283" s="9">
        <f t="shared" si="80"/>
        <v>1.3199999999999938</v>
      </c>
      <c r="D283" s="9">
        <f t="shared" si="81"/>
        <v>4.8750183337154498</v>
      </c>
      <c r="E283" s="9">
        <f t="shared" si="81"/>
        <v>-6.0143506386853769</v>
      </c>
      <c r="F283" s="9">
        <f t="shared" si="82"/>
        <v>4.7721565570165554</v>
      </c>
      <c r="G283" s="10">
        <f t="shared" si="83"/>
        <v>8.6666666666666607</v>
      </c>
      <c r="H283" s="5">
        <f t="shared" si="83"/>
        <v>7.5</v>
      </c>
      <c r="I283">
        <f t="shared" si="84"/>
        <v>24.893642667765086</v>
      </c>
      <c r="J283">
        <f t="shared" si="85"/>
        <v>2.0877865209807847</v>
      </c>
      <c r="K283">
        <f t="shared" si="85"/>
        <v>-24.805938658175897</v>
      </c>
      <c r="L283">
        <f t="shared" si="86"/>
        <v>-1.5355067091439527</v>
      </c>
      <c r="M283">
        <f t="shared" si="87"/>
        <v>-13.929948295734306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6.8282041934361191</v>
      </c>
      <c r="B284">
        <f t="shared" si="79"/>
        <v>6.8282041934361191</v>
      </c>
      <c r="C284" s="9">
        <f t="shared" si="80"/>
        <v>1.3249999999999937</v>
      </c>
      <c r="D284" s="9">
        <f t="shared" si="81"/>
        <v>4.8877252633911086</v>
      </c>
      <c r="E284" s="9">
        <f t="shared" si="81"/>
        <v>-6.1659260311882917</v>
      </c>
      <c r="F284" s="9">
        <f t="shared" si="82"/>
        <v>4.7156611930899901</v>
      </c>
      <c r="G284" s="10">
        <f t="shared" si="83"/>
        <v>8.6666666666666607</v>
      </c>
      <c r="H284" s="5">
        <f t="shared" si="83"/>
        <v>7.5</v>
      </c>
      <c r="I284">
        <f t="shared" si="84"/>
        <v>24.977535844830204</v>
      </c>
      <c r="J284">
        <f t="shared" si="85"/>
        <v>2.0784199300550066</v>
      </c>
      <c r="K284">
        <f t="shared" si="85"/>
        <v>-24.890911342779876</v>
      </c>
      <c r="L284">
        <f t="shared" si="86"/>
        <v>-1.5337693924322207</v>
      </c>
      <c r="M284">
        <f t="shared" si="87"/>
        <v>-13.805759099668858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6.8155543676423296</v>
      </c>
      <c r="B285">
        <f t="shared" si="79"/>
        <v>6.8155543676423296</v>
      </c>
      <c r="C285" s="9">
        <f t="shared" si="80"/>
        <v>1.3299999999999936</v>
      </c>
      <c r="D285" s="9">
        <f t="shared" si="81"/>
        <v>4.9003750891848981</v>
      </c>
      <c r="E285" s="9">
        <f t="shared" si="81"/>
        <v>-6.318017446527298</v>
      </c>
      <c r="F285" s="9">
        <f t="shared" si="82"/>
        <v>4.6590873066755067</v>
      </c>
      <c r="G285" s="10">
        <f t="shared" si="83"/>
        <v>8.6666666666666607</v>
      </c>
      <c r="H285" s="5">
        <f t="shared" si="83"/>
        <v>7.5</v>
      </c>
      <c r="I285">
        <f t="shared" si="84"/>
        <v>25.060685703530332</v>
      </c>
      <c r="J285">
        <f t="shared" si="85"/>
        <v>2.0690639367611698</v>
      </c>
      <c r="K285">
        <f t="shared" si="85"/>
        <v>-24.975126473287858</v>
      </c>
      <c r="L285">
        <f t="shared" si="86"/>
        <v>-1.5319480520176412</v>
      </c>
      <c r="M285">
        <f t="shared" si="87"/>
        <v>-13.682258072711292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6.8029615795215941</v>
      </c>
      <c r="B286">
        <f t="shared" si="79"/>
        <v>6.8029615795215941</v>
      </c>
      <c r="C286" s="9">
        <f t="shared" si="80"/>
        <v>1.3349999999999935</v>
      </c>
      <c r="D286" s="9">
        <f t="shared" si="81"/>
        <v>4.9129678773056336</v>
      </c>
      <c r="E286" s="9">
        <f t="shared" si="81"/>
        <v>-6.4706202764257972</v>
      </c>
      <c r="F286" s="9">
        <f t="shared" si="82"/>
        <v>4.6024390906039807</v>
      </c>
      <c r="G286" s="10">
        <f t="shared" si="83"/>
        <v>8.6666666666666607</v>
      </c>
      <c r="H286" s="5">
        <f t="shared" si="83"/>
        <v>7.5</v>
      </c>
      <c r="I286">
        <f t="shared" si="84"/>
        <v>25.143096220220418</v>
      </c>
      <c r="J286">
        <f t="shared" si="85"/>
        <v>2.0597190536438621</v>
      </c>
      <c r="K286">
        <f t="shared" si="85"/>
        <v>-25.058588247531397</v>
      </c>
      <c r="L286">
        <f t="shared" si="86"/>
        <v>-1.5300440051182393</v>
      </c>
      <c r="M286">
        <f t="shared" si="87"/>
        <v>-13.559450284089507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6.7904257597630817</v>
      </c>
      <c r="B287">
        <f t="shared" si="79"/>
        <v>6.7904257597630817</v>
      </c>
      <c r="C287" s="9">
        <f t="shared" si="80"/>
        <v>1.3399999999999934</v>
      </c>
      <c r="D287" s="9">
        <f t="shared" si="81"/>
        <v>4.9255036970641459</v>
      </c>
      <c r="E287" s="9">
        <f t="shared" si="81"/>
        <v>-6.6237299383082746</v>
      </c>
      <c r="F287" s="9">
        <f t="shared" si="82"/>
        <v>4.5457206964742669</v>
      </c>
      <c r="G287" s="10">
        <f t="shared" si="83"/>
        <v>8.6666666666666607</v>
      </c>
      <c r="H287" s="5">
        <f t="shared" si="83"/>
        <v>7.5</v>
      </c>
      <c r="I287">
        <f t="shared" si="84"/>
        <v>25.224771406776696</v>
      </c>
      <c r="J287">
        <f t="shared" si="85"/>
        <v>2.050385785212641</v>
      </c>
      <c r="K287">
        <f t="shared" si="85"/>
        <v>-25.141300894264344</v>
      </c>
      <c r="L287">
        <f t="shared" si="86"/>
        <v>-1.5280585642798912</v>
      </c>
      <c r="M287">
        <f t="shared" si="87"/>
        <v>-13.437340574401155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6.7779468360028732</v>
      </c>
      <c r="B288">
        <f t="shared" si="79"/>
        <v>6.7779468360028732</v>
      </c>
      <c r="C288" s="9">
        <f t="shared" si="80"/>
        <v>1.3449999999999933</v>
      </c>
      <c r="D288" s="9">
        <f t="shared" si="81"/>
        <v>4.9379826208243545</v>
      </c>
      <c r="E288" s="9">
        <f t="shared" si="81"/>
        <v>-6.7773418754846739</v>
      </c>
      <c r="F288" s="9">
        <f t="shared" si="82"/>
        <v>4.4889362345535355</v>
      </c>
      <c r="G288" s="10">
        <f t="shared" si="83"/>
        <v>8.6666666666666607</v>
      </c>
      <c r="H288" s="5">
        <f t="shared" si="83"/>
        <v>7.5</v>
      </c>
      <c r="I288">
        <f t="shared" si="84"/>
        <v>25.305715309071097</v>
      </c>
      <c r="J288">
        <f t="shared" si="85"/>
        <v>2.0410646279705338</v>
      </c>
      <c r="K288">
        <f t="shared" si="85"/>
        <v>-25.223268671768192</v>
      </c>
      <c r="L288">
        <f t="shared" si="86"/>
        <v>-1.5259930370623433</v>
      </c>
      <c r="M288">
        <f t="shared" si="87"/>
        <v>-13.315933558790437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6.7655247328727075</v>
      </c>
      <c r="B289">
        <f t="shared" si="79"/>
        <v>6.7655247328727075</v>
      </c>
      <c r="C289" s="9">
        <f t="shared" si="80"/>
        <v>1.3499999999999932</v>
      </c>
      <c r="D289" s="9">
        <f t="shared" si="81"/>
        <v>4.9504047239545201</v>
      </c>
      <c r="E289" s="9">
        <f t="shared" si="81"/>
        <v>-6.9314515573263211</v>
      </c>
      <c r="F289" s="9">
        <f t="shared" si="82"/>
        <v>4.4320897736897331</v>
      </c>
      <c r="G289" s="10">
        <f t="shared" si="83"/>
        <v>8.6666666666666607</v>
      </c>
      <c r="H289" s="5">
        <f t="shared" si="83"/>
        <v>7.5</v>
      </c>
      <c r="I289">
        <f t="shared" si="84"/>
        <v>25.38593200546968</v>
      </c>
      <c r="J289">
        <f t="shared" si="85"/>
        <v>2.0317560704444535</v>
      </c>
      <c r="K289">
        <f t="shared" si="85"/>
        <v>-25.304495866476813</v>
      </c>
      <c r="L289">
        <f t="shared" si="86"/>
        <v>-1.5238487257350282</v>
      </c>
      <c r="M289">
        <f t="shared" si="87"/>
        <v>-13.195233630145964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39" priority="16" stopIfTrue="1" operator="greaterThan">
      <formula>$G$19</formula>
    </cfRule>
    <cfRule type="cellIs" dxfId="238" priority="17" stopIfTrue="1" operator="lessThan">
      <formula>$H$19</formula>
    </cfRule>
    <cfRule type="cellIs" dxfId="237" priority="18" stopIfTrue="1" operator="between">
      <formula>$H$19</formula>
      <formula>$G$19</formula>
    </cfRule>
  </conditionalFormatting>
  <conditionalFormatting sqref="E19:E20">
    <cfRule type="cellIs" dxfId="236" priority="13" stopIfTrue="1" operator="lessThan">
      <formula>$H$19</formula>
    </cfRule>
    <cfRule type="cellIs" dxfId="235" priority="14" stopIfTrue="1" operator="greaterThan">
      <formula>$G$19</formula>
    </cfRule>
    <cfRule type="cellIs" dxfId="234" priority="15" stopIfTrue="1" operator="between">
      <formula>$H$19</formula>
      <formula>$G$19</formula>
    </cfRule>
  </conditionalFormatting>
  <conditionalFormatting sqref="F19">
    <cfRule type="cellIs" dxfId="233" priority="10" stopIfTrue="1" operator="lessThan">
      <formula>$H$19</formula>
    </cfRule>
    <cfRule type="cellIs" dxfId="232" priority="11" stopIfTrue="1" operator="greaterThan">
      <formula>$G$19</formula>
    </cfRule>
    <cfRule type="cellIs" dxfId="231" priority="12" stopIfTrue="1" operator="between">
      <formula>$H$19</formula>
      <formula>$G$19</formula>
    </cfRule>
  </conditionalFormatting>
  <conditionalFormatting sqref="F20">
    <cfRule type="cellIs" dxfId="230" priority="7" stopIfTrue="1" operator="lessThan">
      <formula>$H$19</formula>
    </cfRule>
    <cfRule type="cellIs" dxfId="229" priority="8" stopIfTrue="1" operator="greaterThan">
      <formula>$G$19</formula>
    </cfRule>
    <cfRule type="cellIs" dxfId="228" priority="9" stopIfTrue="1" operator="between">
      <formula>$H$19</formula>
      <formula>$G$19</formula>
    </cfRule>
  </conditionalFormatting>
  <conditionalFormatting sqref="E21:E289">
    <cfRule type="cellIs" dxfId="227" priority="4" stopIfTrue="1" operator="lessThan">
      <formula>$H$19</formula>
    </cfRule>
    <cfRule type="cellIs" dxfId="226" priority="5" stopIfTrue="1" operator="greaterThan">
      <formula>$G$19</formula>
    </cfRule>
    <cfRule type="cellIs" dxfId="225" priority="6" stopIfTrue="1" operator="between">
      <formula>$H$19</formula>
      <formula>$G$19</formula>
    </cfRule>
  </conditionalFormatting>
  <conditionalFormatting sqref="F21:F289">
    <cfRule type="cellIs" dxfId="224" priority="1" stopIfTrue="1" operator="lessThan">
      <formula>$H$19</formula>
    </cfRule>
    <cfRule type="cellIs" dxfId="223" priority="2" stopIfTrue="1" operator="greaterThan">
      <formula>$G$19</formula>
    </cfRule>
    <cfRule type="cellIs" dxfId="22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546"/>
  <sheetViews>
    <sheetView topLeftCell="B1"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SummaryChart!I21</f>
        <v>22.689280275926283</v>
      </c>
      <c r="D1" s="1" t="s">
        <v>17</v>
      </c>
      <c r="G1" t="s">
        <v>27</v>
      </c>
      <c r="H1" s="6" t="s">
        <v>22</v>
      </c>
      <c r="O1" s="28">
        <f>-(C6/2)/(COS(C2/180*PI())*C1)^2</f>
        <v>-1.0363182873870922</v>
      </c>
      <c r="P1" s="5" t="s">
        <v>10</v>
      </c>
    </row>
    <row r="2" spans="2:22" ht="22.5" x14ac:dyDescent="0.3">
      <c r="C2" s="24">
        <f>SummaryChart!J21</f>
        <v>80</v>
      </c>
      <c r="D2" s="1" t="s">
        <v>18</v>
      </c>
      <c r="G2" s="9" t="s">
        <v>23</v>
      </c>
      <c r="O2" s="28">
        <f>TAN(C2/180*PI())</f>
        <v>5.6712818196177066</v>
      </c>
      <c r="P2" s="5" t="s">
        <v>12</v>
      </c>
    </row>
    <row r="3" spans="2:22" ht="22.5" x14ac:dyDescent="0.3">
      <c r="C3" s="24">
        <f>SummaryChart!N21/12</f>
        <v>1.753490755500132</v>
      </c>
      <c r="D3" s="1" t="s">
        <v>19</v>
      </c>
      <c r="G3" s="9" t="s">
        <v>28</v>
      </c>
      <c r="O3" s="28">
        <f>C3</f>
        <v>1.753490755500132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SummaryChart!M21</f>
        <v>12.715929456827228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7.820844082982358</v>
      </c>
      <c r="C12" s="14"/>
      <c r="D12" s="15">
        <f ca="1">CELL("contents",INDIRECT("D"&amp;C13-1))</f>
        <v>4.8826191236555871</v>
      </c>
      <c r="E12" s="15">
        <f ca="1">CELL("contents",INDIRECT("E"&amp;C13-1))</f>
        <v>-6.1026991634975776</v>
      </c>
      <c r="F12">
        <f ca="1">D13-D12</f>
        <v>1.2466250189282491E-2</v>
      </c>
      <c r="G12">
        <f ca="1">D13-D11</f>
        <v>-7.820844082982358</v>
      </c>
      <c r="H12" s="27">
        <f ca="1">G12/F12</f>
        <v>-627.36139289953519</v>
      </c>
      <c r="I12">
        <f ca="1">D13-D12</f>
        <v>1.2466250189282491E-2</v>
      </c>
      <c r="J12">
        <f ca="1">E13-E12</f>
        <v>-0.14938139145678964</v>
      </c>
      <c r="K12">
        <f ca="1">ATAN(J12/I12)*180/PI()</f>
        <v>-85.22957786225254</v>
      </c>
      <c r="N12" s="26">
        <f ca="1">E13-E12</f>
        <v>-0.14938139145678964</v>
      </c>
      <c r="O12" s="26">
        <f ca="1">N12+E13-H12*N12</f>
        <v>-100.11757976401343</v>
      </c>
      <c r="P12">
        <f ca="1">IF(AND(G12&gt;0,G12&lt;F12),1,0)</f>
        <v>0</v>
      </c>
      <c r="Q12" s="26">
        <f ca="1">IF(P12=1,O12,O13)</f>
        <v>9.98890590873145</v>
      </c>
    </row>
    <row r="13" spans="2:22" x14ac:dyDescent="0.2">
      <c r="B13" t="str">
        <f ca="1">CELL("address",INDEX(B20:B290,MATCH(MIN(B20:B290),B20:B290,0)))</f>
        <v>$B$289</v>
      </c>
      <c r="C13">
        <f ca="1">CELL("row",INDEX(A20:A289,MATCH(MIN(A20:A289),A20:A289,0)))</f>
        <v>289</v>
      </c>
      <c r="D13" s="15">
        <f ca="1">CELL("contents",INDIRECT("D"&amp;C13))</f>
        <v>4.8950853738448696</v>
      </c>
      <c r="E13" s="15">
        <f ca="1">CELL("contents",INDIRECT("E"&amp;C13))</f>
        <v>-6.2520805549543672</v>
      </c>
      <c r="F13">
        <f ca="1">D14-D13</f>
        <v>-4.8950853738448696</v>
      </c>
      <c r="G13">
        <f ca="1">D14-D11</f>
        <v>-12.715929456827228</v>
      </c>
      <c r="H13" s="27">
        <f ca="1">G13/F13</f>
        <v>2.5976930912727751</v>
      </c>
      <c r="N13" s="26">
        <f ca="1">E14-E13</f>
        <v>6.2520805549543672</v>
      </c>
      <c r="O13" s="26">
        <f ca="1">E13+H13*N13</f>
        <v>9.98890590873145</v>
      </c>
      <c r="P13">
        <f ca="1">IF(G13&lt;F13,1,0)</f>
        <v>1</v>
      </c>
    </row>
    <row r="14" spans="2:22" x14ac:dyDescent="0.2">
      <c r="D14" s="15">
        <f ca="1">CELL("contents",INDIRECT("D"&amp;C13+1))</f>
        <v>0</v>
      </c>
      <c r="E14" s="15">
        <f ca="1">CELL("contents",INDIRECT("E"&amp;C13+1))</f>
        <v>0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2.7051986559575956</v>
      </c>
      <c r="P15" s="10">
        <f>Q19</f>
        <v>1.4911226973106275</v>
      </c>
      <c r="Q15" s="10">
        <f>Q19</f>
        <v>1.4911226973106275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1.753490755500132</v>
      </c>
      <c r="F19" s="9">
        <f>$O$1*D19^2+$O$2*D19+$O$3</f>
        <v>1.753490755500132</v>
      </c>
      <c r="G19" s="18">
        <v>8.6666666666666607</v>
      </c>
      <c r="H19" s="17">
        <v>7.5</v>
      </c>
      <c r="I19">
        <f>C1</f>
        <v>22.689280275926283</v>
      </c>
      <c r="J19">
        <f>C1*COS(C2/180*PI())</f>
        <v>3.9399521724888271</v>
      </c>
      <c r="K19">
        <f>C1*SIN(C2/180*PI())</f>
        <v>22.344579125999175</v>
      </c>
      <c r="L19">
        <f>-C15*I19*J19</f>
        <v>-2.641124339629997</v>
      </c>
      <c r="M19">
        <f>-C6-C15*I19*K19</f>
        <v>-47.152560450693429</v>
      </c>
      <c r="N19" s="16">
        <f>MAX(E19:E289)</f>
        <v>8.0940841202151805</v>
      </c>
      <c r="O19" s="19">
        <f>INDEX(C19:C289,MATCH(N19,E19:E289,0),1)</f>
        <v>0.50500000000000034</v>
      </c>
      <c r="P19" s="19">
        <f>COUNTIF(E19:E289,"&gt;"&amp;H19)*_dt</f>
        <v>0.32</v>
      </c>
      <c r="Q19" s="21">
        <f>INDEX(D19:D289,MATCH(T17,T19:T289,0),1)</f>
        <v>1.4911226973106275</v>
      </c>
      <c r="R19" s="21">
        <f>INDEX(D19:D289,MATCH(T17,U19:U289,0),1)</f>
        <v>2.7051986559575956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1.214075958646968</v>
      </c>
    </row>
    <row r="20" spans="1:22" x14ac:dyDescent="0.2">
      <c r="A20">
        <f>B20</f>
        <v>12.692337284030408</v>
      </c>
      <c r="B20">
        <f>ABS(D20-$D$11)</f>
        <v>12.692337284030408</v>
      </c>
      <c r="C20" s="9">
        <f>C19+_dt</f>
        <v>5.0000000000000001E-3</v>
      </c>
      <c r="D20" s="9">
        <f>D19+$C$7*(J19+J20)/2</f>
        <v>2.3592172796819622E-2</v>
      </c>
      <c r="E20" s="9">
        <f>E19+$C$7*(K19+K20)/2</f>
        <v>1.8867094841680145</v>
      </c>
      <c r="F20" s="9">
        <f>$O$1*D20^2+$O$2*D20+$O$3</f>
        <v>1.8867118111327443</v>
      </c>
      <c r="G20" s="10">
        <f>G19</f>
        <v>8.6666666666666607</v>
      </c>
      <c r="H20" s="5">
        <f>H19</f>
        <v>7.5</v>
      </c>
      <c r="I20">
        <f>SQRT(J20^2+K20^2)</f>
        <v>22.407936348592813</v>
      </c>
      <c r="J20">
        <f>J19+L19*$C$7</f>
        <v>3.9241054264510473</v>
      </c>
      <c r="K20">
        <f>K19+M19*$C$7</f>
        <v>22.061663763295016</v>
      </c>
      <c r="L20">
        <f>-$C$15*I20*J20</f>
        <v>-2.5978837098978107</v>
      </c>
      <c r="M20">
        <f>-$C$6-$C$15*I20*K20</f>
        <v>-46.779529330984687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12.66883941337848</v>
      </c>
      <c r="B21">
        <f t="shared" ref="B21:B84" si="3">ABS(D21-$D$11)</f>
        <v>12.66883941337848</v>
      </c>
      <c r="C21" s="9">
        <f t="shared" ref="C21:C84" si="4">C20+_dt</f>
        <v>0.01</v>
      </c>
      <c r="D21" s="9">
        <f t="shared" ref="D21:E36" si="5">D20+$C$7*(J20+J21)/2</f>
        <v>4.7090043448747745E-2</v>
      </c>
      <c r="E21" s="9">
        <f t="shared" si="5"/>
        <v>2.0182374352198269</v>
      </c>
      <c r="F21" s="9">
        <f t="shared" ref="F21:F84" si="6">$O$1*D21^2+$O$2*D21+$O$3</f>
        <v>2.0182536558116757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22.128892666459251</v>
      </c>
      <c r="J21">
        <f t="shared" ref="J21:K84" si="9">J20+L20*$C$7</f>
        <v>3.9085181241916604</v>
      </c>
      <c r="K21">
        <f t="shared" si="9"/>
        <v>21.780986587309108</v>
      </c>
      <c r="L21">
        <f t="shared" ref="L21:L84" si="10">-$C$15*I21*J21</f>
        <v>-2.5553417472418074</v>
      </c>
      <c r="M21">
        <f t="shared" ref="M21:M84" si="11">-$C$6-$C$15*I21*K21</f>
        <v>-46.414144871830601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12.64543430078478</v>
      </c>
      <c r="B22">
        <f t="shared" si="3"/>
        <v>12.64543430078478</v>
      </c>
      <c r="C22" s="9">
        <f t="shared" si="4"/>
        <v>1.4999999999999999E-2</v>
      </c>
      <c r="D22" s="9">
        <f t="shared" si="5"/>
        <v>7.0495156042447354E-2</v>
      </c>
      <c r="E22" s="9">
        <f t="shared" si="5"/>
        <v>2.1480879001359887</v>
      </c>
      <c r="F22" s="9">
        <f t="shared" si="6"/>
        <v>2.1481385991459083</v>
      </c>
      <c r="G22" s="10">
        <f t="shared" si="7"/>
        <v>8.6666666666666607</v>
      </c>
      <c r="H22" s="5">
        <f t="shared" si="7"/>
        <v>7.5</v>
      </c>
      <c r="I22">
        <f t="shared" si="8"/>
        <v>21.852104656999707</v>
      </c>
      <c r="J22">
        <f t="shared" si="9"/>
        <v>3.8931860737082098</v>
      </c>
      <c r="K22">
        <f t="shared" si="9"/>
        <v>21.502501718078125</v>
      </c>
      <c r="L22">
        <f t="shared" si="10"/>
        <v>-2.5134810237627176</v>
      </c>
      <c r="M22">
        <f t="shared" si="11"/>
        <v>-46.05623655601859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12.622120427000958</v>
      </c>
      <c r="B23">
        <f t="shared" si="3"/>
        <v>12.622120427000958</v>
      </c>
      <c r="C23" s="9">
        <f t="shared" si="4"/>
        <v>0.02</v>
      </c>
      <c r="D23" s="9">
        <f t="shared" si="5"/>
        <v>9.3809029826268889E-2</v>
      </c>
      <c r="E23" s="9">
        <f t="shared" si="5"/>
        <v>2.276273898186449</v>
      </c>
      <c r="F23" s="9">
        <f t="shared" si="6"/>
        <v>2.2763884609944287</v>
      </c>
      <c r="G23" s="10">
        <f t="shared" si="7"/>
        <v>8.6666666666666607</v>
      </c>
      <c r="H23" s="5">
        <f t="shared" si="7"/>
        <v>7.5</v>
      </c>
      <c r="I23">
        <f t="shared" si="8"/>
        <v>21.577528836338359</v>
      </c>
      <c r="J23">
        <f t="shared" si="9"/>
        <v>3.8781051875656334</v>
      </c>
      <c r="K23">
        <f t="shared" si="9"/>
        <v>21.226164298742013</v>
      </c>
      <c r="L23">
        <f t="shared" si="10"/>
        <v>-2.4722846241462308</v>
      </c>
      <c r="M23">
        <f t="shared" si="11"/>
        <v>-45.705639057558031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12.598896296998799</v>
      </c>
      <c r="B24">
        <f t="shared" si="3"/>
        <v>12.598896296998799</v>
      </c>
      <c r="C24" s="9">
        <f t="shared" si="4"/>
        <v>2.5000000000000001E-2</v>
      </c>
      <c r="D24" s="9">
        <f t="shared" si="5"/>
        <v>0.11703315982842806</v>
      </c>
      <c r="E24" s="9">
        <f t="shared" si="5"/>
        <v>2.4028081824758649</v>
      </c>
      <c r="F24" s="9">
        <f t="shared" si="6"/>
        <v>2.4030245837439925</v>
      </c>
      <c r="G24" s="10">
        <f t="shared" si="7"/>
        <v>8.6666666666666607</v>
      </c>
      <c r="H24" s="5">
        <f t="shared" si="7"/>
        <v>7.5</v>
      </c>
      <c r="I24">
        <f t="shared" si="8"/>
        <v>21.305122780958325</v>
      </c>
      <c r="J24">
        <f t="shared" si="9"/>
        <v>3.8632714798207561</v>
      </c>
      <c r="K24">
        <f t="shared" si="9"/>
        <v>20.951930464396664</v>
      </c>
      <c r="L24">
        <f t="shared" si="10"/>
        <v>-2.4317361278047551</v>
      </c>
      <c r="M24">
        <f t="shared" si="11"/>
        <v>-45.362192060447775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12.575760439370175</v>
      </c>
      <c r="B25">
        <f t="shared" si="3"/>
        <v>12.575760439370175</v>
      </c>
      <c r="C25" s="9">
        <f t="shared" si="4"/>
        <v>3.0000000000000002E-2</v>
      </c>
      <c r="D25" s="9">
        <f t="shared" si="5"/>
        <v>0.14016901745705213</v>
      </c>
      <c r="E25" s="9">
        <f t="shared" si="5"/>
        <v>2.5277032458051569</v>
      </c>
      <c r="F25" s="9">
        <f t="shared" si="6"/>
        <v>2.5280678441939433</v>
      </c>
      <c r="G25" s="10">
        <f t="shared" si="7"/>
        <v>8.6666666666666607</v>
      </c>
      <c r="H25" s="5">
        <f t="shared" si="7"/>
        <v>7.5</v>
      </c>
      <c r="I25">
        <f t="shared" si="8"/>
        <v>21.034845100683121</v>
      </c>
      <c r="J25">
        <f t="shared" si="9"/>
        <v>3.8486810630539274</v>
      </c>
      <c r="K25">
        <f t="shared" si="9"/>
        <v>20.679757312033978</v>
      </c>
      <c r="L25">
        <f t="shared" si="10"/>
        <v>-2.391819591777105</v>
      </c>
      <c r="M25">
        <f t="shared" si="11"/>
        <v>-45.025740084918965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12.552711405744503</v>
      </c>
      <c r="B26">
        <f t="shared" si="3"/>
        <v>12.552711405744503</v>
      </c>
      <c r="C26" s="9">
        <f t="shared" si="4"/>
        <v>3.5000000000000003E-2</v>
      </c>
      <c r="D26" s="9">
        <f t="shared" si="5"/>
        <v>0.16321805108272369</v>
      </c>
      <c r="E26" s="9">
        <f t="shared" si="5"/>
        <v>2.6509713263558323</v>
      </c>
      <c r="F26" s="9">
        <f t="shared" si="6"/>
        <v>2.6515386650625321</v>
      </c>
      <c r="G26" s="10">
        <f t="shared" si="7"/>
        <v>8.6666666666666607</v>
      </c>
      <c r="H26" s="5">
        <f t="shared" si="7"/>
        <v>7.5</v>
      </c>
      <c r="I26">
        <f t="shared" si="8"/>
        <v>20.766655412898213</v>
      </c>
      <c r="J26">
        <f t="shared" si="9"/>
        <v>3.834330145503265</v>
      </c>
      <c r="K26">
        <f t="shared" si="9"/>
        <v>20.409602871524463</v>
      </c>
      <c r="L26">
        <f t="shared" si="10"/>
        <v>-2.3525195343526901</v>
      </c>
      <c r="M26">
        <f t="shared" si="11"/>
        <v>-44.696132320804658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12.529747770223103</v>
      </c>
      <c r="B27">
        <f t="shared" si="3"/>
        <v>12.529747770223103</v>
      </c>
      <c r="C27" s="9">
        <f t="shared" si="4"/>
        <v>0.04</v>
      </c>
      <c r="D27" s="9">
        <f t="shared" si="5"/>
        <v>0.18618168660412493</v>
      </c>
      <c r="E27" s="9">
        <f t="shared" si="5"/>
        <v>2.7726244132032045</v>
      </c>
      <c r="F27" s="9">
        <f t="shared" si="6"/>
        <v>2.7734570261285745</v>
      </c>
      <c r="G27" s="10">
        <f t="shared" si="7"/>
        <v>8.6666666666666607</v>
      </c>
      <c r="H27" s="5">
        <f t="shared" si="7"/>
        <v>7.5</v>
      </c>
      <c r="I27">
        <f t="shared" si="8"/>
        <v>20.500514317983296</v>
      </c>
      <c r="J27">
        <f t="shared" si="9"/>
        <v>3.8202150282971488</v>
      </c>
      <c r="K27">
        <f t="shared" si="9"/>
        <v>20.141426077599636</v>
      </c>
      <c r="L27">
        <f t="shared" si="10"/>
        <v>-2.3138209193886476</v>
      </c>
      <c r="M27">
        <f t="shared" si="11"/>
        <v>-44.373222467705837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12.506868128829868</v>
      </c>
      <c r="B28">
        <f t="shared" si="3"/>
        <v>12.506868128829868</v>
      </c>
      <c r="C28" s="9">
        <f t="shared" si="4"/>
        <v>4.4999999999999998E-2</v>
      </c>
      <c r="D28" s="9">
        <f t="shared" si="5"/>
        <v>0.20906132799735883</v>
      </c>
      <c r="E28" s="9">
        <f t="shared" si="5"/>
        <v>2.8926742516643835</v>
      </c>
      <c r="F28" s="9">
        <f t="shared" si="6"/>
        <v>2.8938424750216809</v>
      </c>
      <c r="G28" s="10">
        <f t="shared" si="7"/>
        <v>8.6666666666666607</v>
      </c>
      <c r="H28" s="5">
        <f t="shared" si="7"/>
        <v>7.5</v>
      </c>
      <c r="I28">
        <f t="shared" si="8"/>
        <v>20.23638337592887</v>
      </c>
      <c r="J28">
        <f t="shared" si="9"/>
        <v>3.806332102780817</v>
      </c>
      <c r="K28">
        <f t="shared" si="9"/>
        <v>19.875186742793399</v>
      </c>
      <c r="L28">
        <f t="shared" si="10"/>
        <v>-2.2757091412901813</v>
      </c>
      <c r="M28">
        <f t="shared" si="11"/>
        <v>-44.05686858164065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12.484071098977727</v>
      </c>
      <c r="B29">
        <f t="shared" si="3"/>
        <v>12.484071098977727</v>
      </c>
      <c r="C29" s="9">
        <f t="shared" si="4"/>
        <v>4.9999999999999996E-2</v>
      </c>
      <c r="D29" s="9">
        <f t="shared" si="5"/>
        <v>0.23185835784950051</v>
      </c>
      <c r="E29" s="9">
        <f t="shared" si="5"/>
        <v>3.0111323484866745</v>
      </c>
      <c r="F29" s="9">
        <f t="shared" si="6"/>
        <v>3.0127141376737474</v>
      </c>
      <c r="G29" s="10">
        <f t="shared" si="7"/>
        <v>8.6666666666666607</v>
      </c>
      <c r="H29" s="5">
        <f t="shared" si="7"/>
        <v>7.5</v>
      </c>
      <c r="I29">
        <f t="shared" si="8"/>
        <v>19.97422508411405</v>
      </c>
      <c r="J29">
        <f t="shared" si="9"/>
        <v>3.7926778479330761</v>
      </c>
      <c r="K29">
        <f t="shared" si="9"/>
        <v>19.610845531303557</v>
      </c>
      <c r="L29">
        <f t="shared" si="10"/>
        <v>-2.2381700106261002</v>
      </c>
      <c r="M29">
        <f t="shared" si="11"/>
        <v>-43.746932927879669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12.46135531895032</v>
      </c>
      <c r="B30">
        <f t="shared" si="3"/>
        <v>12.46135531895032</v>
      </c>
      <c r="C30" s="9">
        <f t="shared" si="4"/>
        <v>5.4999999999999993E-2</v>
      </c>
      <c r="D30" s="9">
        <f t="shared" si="5"/>
        <v>0.25457413787690769</v>
      </c>
      <c r="E30" s="9">
        <f t="shared" si="5"/>
        <v>3.1280099768817942</v>
      </c>
      <c r="F30" s="9">
        <f t="shared" si="6"/>
        <v>3.1300907284438582</v>
      </c>
      <c r="G30" s="10">
        <f t="shared" si="7"/>
        <v>8.6666666666666607</v>
      </c>
      <c r="H30" s="5">
        <f t="shared" si="7"/>
        <v>7.5</v>
      </c>
      <c r="I30">
        <f t="shared" si="8"/>
        <v>19.714002856225282</v>
      </c>
      <c r="J30">
        <f t="shared" si="9"/>
        <v>3.7792488278693193</v>
      </c>
      <c r="K30">
        <f t="shared" si="9"/>
        <v>19.34836393373628</v>
      </c>
      <c r="L30">
        <f t="shared" si="10"/>
        <v>-2.2011897403531644</v>
      </c>
      <c r="M30">
        <f t="shared" si="11"/>
        <v>-43.443281839685255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12.43871944739843</v>
      </c>
      <c r="B31">
        <f t="shared" si="3"/>
        <v>12.43871944739843</v>
      </c>
      <c r="C31" s="9">
        <f t="shared" si="4"/>
        <v>5.9999999999999991E-2</v>
      </c>
      <c r="D31" s="9">
        <f t="shared" si="5"/>
        <v>0.27721000942879725</v>
      </c>
      <c r="E31" s="9">
        <f t="shared" si="5"/>
        <v>3.2433181814110976</v>
      </c>
      <c r="F31" s="9">
        <f t="shared" si="6"/>
        <v>3.2459905599282393</v>
      </c>
      <c r="G31" s="10">
        <f t="shared" si="7"/>
        <v>8.6666666666666607</v>
      </c>
      <c r="H31" s="5">
        <f t="shared" si="7"/>
        <v>7.5</v>
      </c>
      <c r="I31">
        <f t="shared" si="8"/>
        <v>19.45568100229908</v>
      </c>
      <c r="J31">
        <f t="shared" si="9"/>
        <v>3.7660416894272002</v>
      </c>
      <c r="K31">
        <f t="shared" si="9"/>
        <v>19.08770424269817</v>
      </c>
      <c r="L31">
        <f t="shared" si="10"/>
        <v>-2.1647549326244375</v>
      </c>
      <c r="M31">
        <f t="shared" si="11"/>
        <v>-43.145785582687452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12.416162162850654</v>
      </c>
      <c r="B32">
        <f t="shared" si="3"/>
        <v>12.416162162850654</v>
      </c>
      <c r="C32" s="9">
        <f t="shared" si="4"/>
        <v>6.4999999999999988E-2</v>
      </c>
      <c r="D32" s="9">
        <f t="shared" si="5"/>
        <v>0.2997672939765732</v>
      </c>
      <c r="E32" s="9">
        <f t="shared" si="5"/>
        <v>3.3570677827267983</v>
      </c>
      <c r="F32" s="9">
        <f t="shared" si="6"/>
        <v>3.3604315524664226</v>
      </c>
      <c r="G32" s="10">
        <f t="shared" si="7"/>
        <v>8.6666666666666607</v>
      </c>
      <c r="H32" s="5">
        <f t="shared" si="7"/>
        <v>7.5</v>
      </c>
      <c r="I32">
        <f t="shared" si="8"/>
        <v>19.199224709874922</v>
      </c>
      <c r="J32">
        <f t="shared" si="9"/>
        <v>3.7530531598314534</v>
      </c>
      <c r="K32">
        <f t="shared" si="9"/>
        <v>18.828829529202046</v>
      </c>
      <c r="L32">
        <f t="shared" si="10"/>
        <v>-2.1288525661583213</v>
      </c>
      <c r="M32">
        <f t="shared" si="11"/>
        <v>-42.854318224642327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12.393682163237857</v>
      </c>
      <c r="B33">
        <f t="shared" si="3"/>
        <v>12.393682163237857</v>
      </c>
      <c r="C33" s="9">
        <f t="shared" si="4"/>
        <v>6.9999999999999993E-2</v>
      </c>
      <c r="D33" s="9">
        <f t="shared" si="5"/>
        <v>0.3222472935893711</v>
      </c>
      <c r="E33" s="9">
        <f t="shared" si="5"/>
        <v>3.4692693821739669</v>
      </c>
      <c r="F33" s="9">
        <f t="shared" si="6"/>
        <v>3.4734312433543182</v>
      </c>
      <c r="G33" s="10">
        <f t="shared" si="7"/>
        <v>8.6666666666666607</v>
      </c>
      <c r="H33" s="5">
        <f t="shared" si="7"/>
        <v>7.5</v>
      </c>
      <c r="I33">
        <f t="shared" si="8"/>
        <v>18.944600026247592</v>
      </c>
      <c r="J33">
        <f t="shared" si="9"/>
        <v>3.7402800444345035</v>
      </c>
      <c r="K33">
        <f t="shared" si="9"/>
        <v>18.571703619854194</v>
      </c>
      <c r="L33">
        <f t="shared" si="10"/>
        <v>-2.0934699841463895</v>
      </c>
      <c r="M33">
        <f t="shared" si="11"/>
        <v>-42.568757510331238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12.371278165430963</v>
      </c>
      <c r="B34">
        <f t="shared" si="3"/>
        <v>12.371278165430963</v>
      </c>
      <c r="C34" s="9">
        <f t="shared" si="4"/>
        <v>7.4999999999999997E-2</v>
      </c>
      <c r="D34" s="9">
        <f t="shared" si="5"/>
        <v>0.34465129139626349</v>
      </c>
      <c r="E34" s="9">
        <f t="shared" si="5"/>
        <v>3.5799333662579063</v>
      </c>
      <c r="F34" s="9">
        <f t="shared" si="6"/>
        <v>3.5850067957744516</v>
      </c>
      <c r="G34" s="10">
        <f t="shared" si="7"/>
        <v>8.6666666666666607</v>
      </c>
      <c r="H34" s="5">
        <f t="shared" si="7"/>
        <v>7.5</v>
      </c>
      <c r="I34">
        <f t="shared" si="8"/>
        <v>18.691773841811816</v>
      </c>
      <c r="J34">
        <f t="shared" si="9"/>
        <v>3.7277192245296251</v>
      </c>
      <c r="K34">
        <f t="shared" si="9"/>
        <v>18.316291074792208</v>
      </c>
      <c r="L34">
        <f t="shared" si="10"/>
        <v>-2.0585948826795213</v>
      </c>
      <c r="M34">
        <f t="shared" si="11"/>
        <v>-42.288984741371891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12.348948904791675</v>
      </c>
      <c r="B35">
        <f t="shared" si="3"/>
        <v>12.348948904791675</v>
      </c>
      <c r="C35" s="9">
        <f t="shared" si="4"/>
        <v>0.08</v>
      </c>
      <c r="D35" s="9">
        <f t="shared" si="5"/>
        <v>0.36698055203555302</v>
      </c>
      <c r="E35" s="9">
        <f t="shared" si="5"/>
        <v>3.6890699109813148</v>
      </c>
      <c r="F35" s="9">
        <f t="shared" si="6"/>
        <v>3.6951750074532015</v>
      </c>
      <c r="G35" s="10">
        <f t="shared" si="7"/>
        <v>8.6666666666666607</v>
      </c>
      <c r="H35" s="5">
        <f t="shared" si="7"/>
        <v>7.5</v>
      </c>
      <c r="I35">
        <f t="shared" si="8"/>
        <v>18.440713874495199</v>
      </c>
      <c r="J35">
        <f t="shared" si="9"/>
        <v>3.7153676552335479</v>
      </c>
      <c r="K35">
        <f t="shared" si="9"/>
        <v>18.062557166343975</v>
      </c>
      <c r="L35">
        <f t="shared" si="10"/>
        <v>-2.0242152996731568</v>
      </c>
      <c r="M35">
        <f t="shared" si="11"/>
        <v>-42.014884660723077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12.326693134735667</v>
      </c>
      <c r="B36">
        <f t="shared" si="3"/>
        <v>12.326693134735667</v>
      </c>
      <c r="C36" s="9">
        <f t="shared" si="4"/>
        <v>8.5000000000000006E-2</v>
      </c>
      <c r="D36" s="9">
        <f t="shared" si="5"/>
        <v>0.38923632209156017</v>
      </c>
      <c r="E36" s="9">
        <f t="shared" si="5"/>
        <v>3.7966889860554858</v>
      </c>
      <c r="F36" s="9">
        <f t="shared" si="6"/>
        <v>3.8039523190544742</v>
      </c>
      <c r="G36" s="10">
        <f t="shared" si="7"/>
        <v>8.6666666666666607</v>
      </c>
      <c r="H36" s="5">
        <f t="shared" si="7"/>
        <v>7.5</v>
      </c>
      <c r="I36">
        <f t="shared" si="8"/>
        <v>18.191388655279258</v>
      </c>
      <c r="J36">
        <f t="shared" si="9"/>
        <v>3.703222363435509</v>
      </c>
      <c r="K36">
        <f t="shared" si="9"/>
        <v>17.810467858379635</v>
      </c>
      <c r="L36">
        <f t="shared" si="10"/>
        <v>-1.9903196042737923</v>
      </c>
      <c r="M36">
        <f t="shared" si="11"/>
        <v>-41.74634534167572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12.304509626307931</v>
      </c>
      <c r="B37">
        <f t="shared" si="3"/>
        <v>12.304509626307931</v>
      </c>
      <c r="C37" s="9">
        <f t="shared" si="4"/>
        <v>9.0000000000000011E-2</v>
      </c>
      <c r="D37" s="9">
        <f t="shared" ref="D37:E52" si="13">D36+$C$7*(J36+J37)/2</f>
        <v>0.41141983051929631</v>
      </c>
      <c r="E37" s="9">
        <f t="shared" si="13"/>
        <v>3.9028003589896136</v>
      </c>
      <c r="F37" s="9">
        <f t="shared" si="6"/>
        <v>3.9113548223188741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17.943767514811864</v>
      </c>
      <c r="J37">
        <f t="shared" si="9"/>
        <v>3.6912804458098663</v>
      </c>
      <c r="K37">
        <f t="shared" si="9"/>
        <v>17.559989786329581</v>
      </c>
      <c r="L37">
        <f t="shared" si="10"/>
        <v>-1.9568964867300662</v>
      </c>
      <c r="M37">
        <f t="shared" si="11"/>
        <v>-41.48325808113313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12.282397167769833</v>
      </c>
      <c r="B38">
        <f t="shared" si="3"/>
        <v>12.282397167769833</v>
      </c>
      <c r="C38" s="9">
        <f t="shared" si="4"/>
        <v>9.5000000000000015E-2</v>
      </c>
      <c r="D38" s="9">
        <f t="shared" si="13"/>
        <v>0.43353228905739438</v>
      </c>
      <c r="E38" s="9">
        <f t="shared" si="13"/>
        <v>4.0074135990621311</v>
      </c>
      <c r="F38" s="9">
        <f t="shared" si="6"/>
        <v>4.0173982679570512</v>
      </c>
      <c r="G38" s="10">
        <f t="shared" si="14"/>
        <v>8.6666666666666607</v>
      </c>
      <c r="H38" s="5">
        <f t="shared" si="14"/>
        <v>7.5</v>
      </c>
      <c r="I38">
        <f t="shared" si="8"/>
        <v>17.697820571118402</v>
      </c>
      <c r="J38">
        <f t="shared" si="9"/>
        <v>3.6795390668894861</v>
      </c>
      <c r="K38">
        <f t="shared" si="9"/>
        <v>17.311090237842784</v>
      </c>
      <c r="L38">
        <f t="shared" si="10"/>
        <v>-1.9239349487130191</v>
      </c>
      <c r="M38">
        <f t="shared" si="11"/>
        <v>-41.225517296992685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12.260354564197574</v>
      </c>
      <c r="B39">
        <f t="shared" si="3"/>
        <v>12.260354564197574</v>
      </c>
      <c r="C39" s="9">
        <f t="shared" si="4"/>
        <v>0.10000000000000002</v>
      </c>
      <c r="D39" s="9">
        <f t="shared" si="13"/>
        <v>0.45557489262965445</v>
      </c>
      <c r="E39" s="9">
        <f t="shared" si="13"/>
        <v>4.1105380811778423</v>
      </c>
      <c r="F39" s="9">
        <f t="shared" si="6"/>
        <v>4.1220980733055725</v>
      </c>
      <c r="G39" s="10">
        <f t="shared" si="14"/>
        <v>8.6666666666666607</v>
      </c>
      <c r="H39" s="5">
        <f t="shared" si="14"/>
        <v>7.5</v>
      </c>
      <c r="I39">
        <f t="shared" si="8"/>
        <v>17.453518718423105</v>
      </c>
      <c r="J39">
        <f t="shared" si="9"/>
        <v>3.667995457197208</v>
      </c>
      <c r="K39">
        <f t="shared" si="9"/>
        <v>17.063737134060826</v>
      </c>
      <c r="L39">
        <f t="shared" si="10"/>
        <v>-1.8914242940712942</v>
      </c>
      <c r="M39">
        <f t="shared" si="11"/>
        <v>-40.973020429450301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12.238380637091684</v>
      </c>
      <c r="B40">
        <f t="shared" si="3"/>
        <v>12.238380637091684</v>
      </c>
      <c r="C40" s="9">
        <f t="shared" si="4"/>
        <v>0.10500000000000002</v>
      </c>
      <c r="D40" s="9">
        <f t="shared" si="13"/>
        <v>0.47754881973554442</v>
      </c>
      <c r="E40" s="9">
        <f t="shared" si="13"/>
        <v>4.2121829896144769</v>
      </c>
      <c r="F40" s="9">
        <f t="shared" si="6"/>
        <v>4.2254693297533219</v>
      </c>
      <c r="G40" s="10">
        <f t="shared" si="14"/>
        <v>8.6666666666666607</v>
      </c>
      <c r="H40" s="5">
        <f t="shared" si="14"/>
        <v>7.5</v>
      </c>
      <c r="I40">
        <f t="shared" si="8"/>
        <v>17.210833617096224</v>
      </c>
      <c r="J40">
        <f t="shared" si="9"/>
        <v>3.6566469114327802</v>
      </c>
      <c r="K40">
        <f t="shared" si="9"/>
        <v>16.817899011484123</v>
      </c>
      <c r="L40">
        <f t="shared" si="10"/>
        <v>-1.8593541200082075</v>
      </c>
      <c r="M40">
        <f t="shared" si="11"/>
        <v>-40.725667846057441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12.216474223997247</v>
      </c>
      <c r="B41">
        <f t="shared" si="3"/>
        <v>12.216474223997247</v>
      </c>
      <c r="C41" s="9">
        <f t="shared" si="4"/>
        <v>0.11000000000000003</v>
      </c>
      <c r="D41" s="9">
        <f t="shared" si="13"/>
        <v>0.49945523282998094</v>
      </c>
      <c r="E41" s="9">
        <f t="shared" si="13"/>
        <v>4.3123573216621525</v>
      </c>
      <c r="F41" s="9">
        <f t="shared" si="6"/>
        <v>4.3275268099461233</v>
      </c>
      <c r="G41" s="10">
        <f t="shared" si="14"/>
        <v>8.6666666666666607</v>
      </c>
      <c r="H41" s="5">
        <f t="shared" si="14"/>
        <v>7.5</v>
      </c>
      <c r="I41">
        <f t="shared" si="8"/>
        <v>16.969737684747439</v>
      </c>
      <c r="J41">
        <f t="shared" si="9"/>
        <v>3.6454907867127311</v>
      </c>
      <c r="K41">
        <f t="shared" si="9"/>
        <v>16.573545004407777</v>
      </c>
      <c r="L41">
        <f t="shared" si="10"/>
        <v>-1.8277143086687806</v>
      </c>
      <c r="M41">
        <f t="shared" si="11"/>
        <v>-40.483362750368428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12.194634178134526</v>
      </c>
      <c r="B42">
        <f t="shared" si="3"/>
        <v>12.194634178134526</v>
      </c>
      <c r="C42" s="9">
        <f t="shared" si="4"/>
        <v>0.11500000000000003</v>
      </c>
      <c r="D42" s="9">
        <f t="shared" si="13"/>
        <v>0.52129527869270131</v>
      </c>
      <c r="E42" s="9">
        <f t="shared" si="13"/>
        <v>4.4110698911590926</v>
      </c>
      <c r="F42" s="9">
        <f t="shared" si="6"/>
        <v>4.4282849747769699</v>
      </c>
      <c r="G42" s="10">
        <f t="shared" si="14"/>
        <v>8.6666666666666607</v>
      </c>
      <c r="H42" s="5">
        <f t="shared" si="14"/>
        <v>7.5</v>
      </c>
      <c r="I42">
        <f t="shared" si="8"/>
        <v>16.73020408849084</v>
      </c>
      <c r="J42">
        <f t="shared" si="9"/>
        <v>3.6345245008607185</v>
      </c>
      <c r="K42">
        <f t="shared" si="9"/>
        <v>16.330644827905566</v>
      </c>
      <c r="L42">
        <f t="shared" si="10"/>
        <v>-1.7964950191259719</v>
      </c>
      <c r="M42">
        <f t="shared" si="11"/>
        <v>-40.246011094023423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12.172859368039706</v>
      </c>
      <c r="B43">
        <f t="shared" si="3"/>
        <v>12.172859368039706</v>
      </c>
      <c r="C43" s="9">
        <f t="shared" si="4"/>
        <v>0.12000000000000004</v>
      </c>
      <c r="D43" s="9">
        <f t="shared" si="13"/>
        <v>0.54307008878752139</v>
      </c>
      <c r="E43" s="9">
        <f t="shared" si="13"/>
        <v>4.5083293319268334</v>
      </c>
      <c r="F43" s="9">
        <f t="shared" si="6"/>
        <v>4.5277579801689471</v>
      </c>
      <c r="G43" s="10">
        <f t="shared" si="14"/>
        <v>8.6666666666666607</v>
      </c>
      <c r="H43" s="5">
        <f t="shared" si="14"/>
        <v>7.5</v>
      </c>
      <c r="I43">
        <f t="shared" si="8"/>
        <v>16.492206738412122</v>
      </c>
      <c r="J43">
        <f t="shared" si="9"/>
        <v>3.6237455307459627</v>
      </c>
      <c r="K43">
        <f t="shared" si="9"/>
        <v>16.089168761341426</v>
      </c>
      <c r="L43">
        <f t="shared" si="10"/>
        <v>-1.7656866797564923</v>
      </c>
      <c r="M43">
        <f t="shared" si="11"/>
        <v>-40.013521492119459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12.151148677215467</v>
      </c>
      <c r="B44">
        <f t="shared" si="3"/>
        <v>12.151148677215467</v>
      </c>
      <c r="C44" s="9">
        <f t="shared" si="4"/>
        <v>0.12500000000000003</v>
      </c>
      <c r="D44" s="9">
        <f t="shared" si="13"/>
        <v>0.56478077961176154</v>
      </c>
      <c r="E44" s="9">
        <f t="shared" si="13"/>
        <v>4.604144101108024</v>
      </c>
      <c r="F44" s="9">
        <f t="shared" si="6"/>
        <v>4.6259596836576868</v>
      </c>
      <c r="G44" s="10">
        <f t="shared" si="14"/>
        <v>8.6666666666666607</v>
      </c>
      <c r="H44" s="5">
        <f t="shared" si="14"/>
        <v>7.5</v>
      </c>
      <c r="I44">
        <f t="shared" si="8"/>
        <v>16.255720282274321</v>
      </c>
      <c r="J44">
        <f t="shared" si="9"/>
        <v>3.6131514106674238</v>
      </c>
      <c r="K44">
        <f t="shared" si="9"/>
        <v>15.849087632388709</v>
      </c>
      <c r="L44">
        <f t="shared" si="10"/>
        <v>-1.7352799809977275</v>
      </c>
      <c r="M44">
        <f t="shared" si="11"/>
        <v>-39.785805141728751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12.12950100379112</v>
      </c>
      <c r="B45">
        <f t="shared" si="3"/>
        <v>12.12950100379112</v>
      </c>
      <c r="C45" s="9">
        <f t="shared" si="4"/>
        <v>0.13000000000000003</v>
      </c>
      <c r="D45" s="9">
        <f t="shared" si="13"/>
        <v>0.58642845303610813</v>
      </c>
      <c r="E45" s="9">
        <f t="shared" si="13"/>
        <v>4.6985224824098051</v>
      </c>
      <c r="F45" s="9">
        <f t="shared" si="6"/>
        <v>4.7229036507798838</v>
      </c>
      <c r="G45" s="10">
        <f t="shared" si="14"/>
        <v>8.6666666666666607</v>
      </c>
      <c r="H45" s="5">
        <f t="shared" si="14"/>
        <v>7.5</v>
      </c>
      <c r="I45">
        <f t="shared" si="8"/>
        <v>16.020720101504768</v>
      </c>
      <c r="J45">
        <f t="shared" si="9"/>
        <v>3.6027397307814373</v>
      </c>
      <c r="K45">
        <f t="shared" si="9"/>
        <v>15.610372801538336</v>
      </c>
      <c r="L45">
        <f t="shared" si="10"/>
        <v>-1.7052658684784798</v>
      </c>
      <c r="M45">
        <f t="shared" si="11"/>
        <v>-39.56277574342964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12.107915260192064</v>
      </c>
      <c r="B46">
        <f t="shared" si="3"/>
        <v>12.107915260192064</v>
      </c>
      <c r="C46" s="9">
        <f t="shared" si="4"/>
        <v>0.13500000000000004</v>
      </c>
      <c r="D46" s="9">
        <f t="shared" si="13"/>
        <v>0.60801419663516409</v>
      </c>
      <c r="E46" s="9">
        <f t="shared" si="13"/>
        <v>4.7914725892556538</v>
      </c>
      <c r="F46" s="9">
        <f t="shared" si="6"/>
        <v>4.8186031612741873</v>
      </c>
      <c r="G46" s="10">
        <f t="shared" si="14"/>
        <v>8.6666666666666607</v>
      </c>
      <c r="H46" s="5">
        <f t="shared" si="14"/>
        <v>7.5</v>
      </c>
      <c r="I46">
        <f t="shared" si="8"/>
        <v>15.787182308512445</v>
      </c>
      <c r="J46">
        <f t="shared" si="9"/>
        <v>3.5925081355705664</v>
      </c>
      <c r="K46">
        <f t="shared" si="9"/>
        <v>15.372996147077759</v>
      </c>
      <c r="L46">
        <f t="shared" si="10"/>
        <v>-1.6756355365173914</v>
      </c>
      <c r="M46">
        <f t="shared" si="11"/>
        <v>-39.344349425721553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12.086390372818297</v>
      </c>
      <c r="B47">
        <f t="shared" si="3"/>
        <v>12.086390372818297</v>
      </c>
      <c r="C47" s="9">
        <f t="shared" si="4"/>
        <v>0.14000000000000004</v>
      </c>
      <c r="D47" s="9">
        <f t="shared" si="13"/>
        <v>0.62953908400893022</v>
      </c>
      <c r="E47" s="9">
        <f t="shared" si="13"/>
        <v>4.8830023678484578</v>
      </c>
      <c r="F47" s="9">
        <f t="shared" si="6"/>
        <v>4.913071215100512</v>
      </c>
      <c r="G47" s="10">
        <f t="shared" si="14"/>
        <v>8.6666666666666607</v>
      </c>
      <c r="H47" s="5">
        <f t="shared" si="14"/>
        <v>7.5</v>
      </c>
      <c r="I47">
        <f t="shared" si="8"/>
        <v>15.555083745392498</v>
      </c>
      <c r="J47">
        <f t="shared" si="9"/>
        <v>3.5824543223514622</v>
      </c>
      <c r="K47">
        <f t="shared" si="9"/>
        <v>15.136930050523429</v>
      </c>
      <c r="L47">
        <f t="shared" si="10"/>
        <v>-1.6463804219841514</v>
      </c>
      <c r="M47">
        <f t="shared" si="11"/>
        <v>-39.130444672201023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12.064925281731785</v>
      </c>
      <c r="B48">
        <f t="shared" si="3"/>
        <v>12.064925281731785</v>
      </c>
      <c r="C48" s="9">
        <f t="shared" si="4"/>
        <v>0.14500000000000005</v>
      </c>
      <c r="D48" s="9">
        <f t="shared" si="13"/>
        <v>0.65100417509544328</v>
      </c>
      <c r="E48" s="9">
        <f t="shared" si="13"/>
        <v>4.9731196001474984</v>
      </c>
      <c r="F48" s="9">
        <f t="shared" si="6"/>
        <v>5.0063205382835978</v>
      </c>
      <c r="G48" s="10">
        <f t="shared" si="14"/>
        <v>8.6666666666666607</v>
      </c>
      <c r="H48" s="5">
        <f t="shared" si="14"/>
        <v>7.5</v>
      </c>
      <c r="I48">
        <f t="shared" si="8"/>
        <v>15.324401984082542</v>
      </c>
      <c r="J48">
        <f t="shared" si="9"/>
        <v>3.5725760398195572</v>
      </c>
      <c r="K48">
        <f t="shared" si="9"/>
        <v>14.902147382490222</v>
      </c>
      <c r="L48">
        <f t="shared" si="10"/>
        <v>-1.6174921985198294</v>
      </c>
      <c r="M48">
        <f t="shared" si="11"/>
        <v>-38.920982251380735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12.04351894035244</v>
      </c>
      <c r="B49">
        <f t="shared" si="3"/>
        <v>12.04351894035244</v>
      </c>
      <c r="C49" s="9">
        <f t="shared" si="4"/>
        <v>0.15000000000000005</v>
      </c>
      <c r="D49" s="9">
        <f t="shared" si="13"/>
        <v>0.67241051647478722</v>
      </c>
      <c r="E49" s="9">
        <f t="shared" si="13"/>
        <v>5.0618319067619151</v>
      </c>
      <c r="F49" s="9">
        <f t="shared" si="6"/>
        <v>5.0983635885864125</v>
      </c>
      <c r="G49" s="10">
        <f t="shared" si="14"/>
        <v>8.6666666666666607</v>
      </c>
      <c r="H49" s="5">
        <f t="shared" si="14"/>
        <v>7.5</v>
      </c>
      <c r="I49">
        <f t="shared" si="8"/>
        <v>15.095115328044221</v>
      </c>
      <c r="J49">
        <f t="shared" si="9"/>
        <v>3.5628710866284381</v>
      </c>
      <c r="K49">
        <f t="shared" si="9"/>
        <v>14.668621488981938</v>
      </c>
      <c r="L49">
        <f t="shared" si="10"/>
        <v>-1.5889627711139727</v>
      </c>
      <c r="M49">
        <f t="shared" si="11"/>
        <v>-38.715885149038911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12.022170315162549</v>
      </c>
      <c r="B50">
        <f t="shared" si="3"/>
        <v>12.022170315162549</v>
      </c>
      <c r="C50" s="9">
        <f t="shared" si="4"/>
        <v>0.15500000000000005</v>
      </c>
      <c r="D50" s="9">
        <f t="shared" si="13"/>
        <v>0.69375914166467778</v>
      </c>
      <c r="E50" s="9">
        <f t="shared" si="13"/>
        <v>5.1491467497631236</v>
      </c>
      <c r="F50" s="9">
        <f t="shared" si="6"/>
        <v>5.1892125610187927</v>
      </c>
      <c r="G50" s="10">
        <f t="shared" si="14"/>
        <v>8.6666666666666607</v>
      </c>
      <c r="H50" s="5">
        <f t="shared" si="14"/>
        <v>7.5</v>
      </c>
      <c r="I50">
        <f t="shared" si="8"/>
        <v>14.867202815553128</v>
      </c>
      <c r="J50">
        <f t="shared" si="9"/>
        <v>3.5533373100017545</v>
      </c>
      <c r="K50">
        <f t="shared" si="9"/>
        <v>14.436326178087704</v>
      </c>
      <c r="L50">
        <f t="shared" si="10"/>
        <v>-1.5607842710374611</v>
      </c>
      <c r="M50">
        <f t="shared" si="11"/>
        <v>-38.515078502990335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12.000878385419417</v>
      </c>
      <c r="B51">
        <f t="shared" si="3"/>
        <v>12.000878385419417</v>
      </c>
      <c r="C51" s="9">
        <f t="shared" si="4"/>
        <v>0.16000000000000006</v>
      </c>
      <c r="D51" s="9">
        <f t="shared" si="13"/>
        <v>0.71505107140780966</v>
      </c>
      <c r="E51" s="9">
        <f t="shared" si="13"/>
        <v>5.2350714354185959</v>
      </c>
      <c r="F51" s="9">
        <f t="shared" si="6"/>
        <v>5.2788793931864788</v>
      </c>
      <c r="G51" s="10">
        <f t="shared" si="14"/>
        <v>8.6666666666666607</v>
      </c>
      <c r="H51" s="5">
        <f t="shared" si="14"/>
        <v>7.5</v>
      </c>
      <c r="I51">
        <f t="shared" si="8"/>
        <v>14.640644224690867</v>
      </c>
      <c r="J51">
        <f t="shared" si="9"/>
        <v>3.5439726043755297</v>
      </c>
      <c r="K51">
        <f t="shared" si="9"/>
        <v>14.205235707069761</v>
      </c>
      <c r="L51">
        <f t="shared" si="10"/>
        <v>-1.5329490511315482</v>
      </c>
      <c r="M51">
        <f t="shared" si="11"/>
        <v>-38.318489540175108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11.979642142876084</v>
      </c>
      <c r="B52">
        <f t="shared" si="3"/>
        <v>11.979642142876084</v>
      </c>
      <c r="C52" s="9">
        <f t="shared" si="4"/>
        <v>0.16500000000000006</v>
      </c>
      <c r="D52" s="9">
        <f t="shared" si="13"/>
        <v>0.73628731395114244</v>
      </c>
      <c r="E52" s="9">
        <f t="shared" si="13"/>
        <v>5.3196131168492915</v>
      </c>
      <c r="F52" s="9">
        <f t="shared" si="6"/>
        <v>5.3673757704855714</v>
      </c>
      <c r="G52" s="10">
        <f t="shared" si="14"/>
        <v>8.6666666666666607</v>
      </c>
      <c r="H52" s="5">
        <f t="shared" si="14"/>
        <v>7.5</v>
      </c>
      <c r="I52">
        <f t="shared" si="8"/>
        <v>14.415420080144711</v>
      </c>
      <c r="J52">
        <f t="shared" si="9"/>
        <v>3.5347749100687404</v>
      </c>
      <c r="K52">
        <f t="shared" si="9"/>
        <v>13.97532476982871</v>
      </c>
      <c r="L52">
        <f t="shared" si="10"/>
        <v>-1.5054496814550222</v>
      </c>
      <c r="M52">
        <f t="shared" si="11"/>
        <v>-38.126047515964736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11.958460591509938</v>
      </c>
      <c r="B53">
        <f t="shared" si="3"/>
        <v>11.958460591509938</v>
      </c>
      <c r="C53" s="9">
        <f t="shared" si="4"/>
        <v>0.17000000000000007</v>
      </c>
      <c r="D53" s="9">
        <f t="shared" ref="D53:E68" si="15">D52+$C$7*(J52+J53)/2</f>
        <v>0.75746886531728874</v>
      </c>
      <c r="E53" s="9">
        <f t="shared" si="15"/>
        <v>5.4027787966129761</v>
      </c>
      <c r="F53" s="9">
        <f t="shared" si="6"/>
        <v>5.4547131311471553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14.191511661933344</v>
      </c>
      <c r="J53">
        <f t="shared" si="9"/>
        <v>3.5257422119800101</v>
      </c>
      <c r="K53">
        <f t="shared" si="9"/>
        <v>13.746568484732922</v>
      </c>
      <c r="L53">
        <f t="shared" si="10"/>
        <v>-1.4782789452930218</v>
      </c>
      <c r="M53">
        <f t="shared" si="11"/>
        <v>-37.93768365558897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11.937332747259074</v>
      </c>
      <c r="B54">
        <f t="shared" si="3"/>
        <v>11.937332747259074</v>
      </c>
      <c r="C54" s="9">
        <f t="shared" si="4"/>
        <v>0.17500000000000007</v>
      </c>
      <c r="D54" s="9">
        <f t="shared" si="15"/>
        <v>0.77859670956815352</v>
      </c>
      <c r="E54" s="9">
        <f t="shared" si="15"/>
        <v>5.4845753292155734</v>
      </c>
      <c r="F54" s="9">
        <f t="shared" si="6"/>
        <v>5.5409026711367604</v>
      </c>
      <c r="G54" s="10">
        <f t="shared" si="16"/>
        <v>8.6666666666666607</v>
      </c>
      <c r="H54" s="5">
        <f t="shared" si="16"/>
        <v>7.5</v>
      </c>
      <c r="I54">
        <f t="shared" si="8"/>
        <v>13.968901016191513</v>
      </c>
      <c r="J54">
        <f t="shared" si="9"/>
        <v>3.516872538308252</v>
      </c>
      <c r="K54">
        <f t="shared" si="9"/>
        <v>13.518942382799388</v>
      </c>
      <c r="L54">
        <f t="shared" si="10"/>
        <v>-1.4514298355327773</v>
      </c>
      <c r="M54">
        <f t="shared" si="11"/>
        <v>-37.753331097590028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11.916257637766265</v>
      </c>
      <c r="B55">
        <f t="shared" si="3"/>
        <v>11.916257637766265</v>
      </c>
      <c r="C55" s="9">
        <f t="shared" si="4"/>
        <v>0.18000000000000008</v>
      </c>
      <c r="D55" s="9">
        <f t="shared" si="15"/>
        <v>0.79967181906096341</v>
      </c>
      <c r="E55" s="9">
        <f t="shared" si="15"/>
        <v>5.5650094235526133</v>
      </c>
      <c r="F55" s="9">
        <f t="shared" si="6"/>
        <v>5.6259553489130614</v>
      </c>
      <c r="G55" s="10">
        <f t="shared" si="16"/>
        <v>8.6666666666666607</v>
      </c>
      <c r="H55" s="5">
        <f t="shared" si="16"/>
        <v>7.5</v>
      </c>
      <c r="I55">
        <f t="shared" si="8"/>
        <v>13.747570968162494</v>
      </c>
      <c r="J55">
        <f t="shared" si="9"/>
        <v>3.5081639592950551</v>
      </c>
      <c r="K55">
        <f t="shared" si="9"/>
        <v>13.292422396213848</v>
      </c>
      <c r="L55">
        <f t="shared" si="10"/>
        <v>-1.4248955514133999</v>
      </c>
      <c r="M55">
        <f t="shared" si="11"/>
        <v>-37.572924839213869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11.895234302130419</v>
      </c>
      <c r="B56">
        <f t="shared" si="3"/>
        <v>11.895234302130419</v>
      </c>
      <c r="C56" s="9">
        <f t="shared" si="4"/>
        <v>0.18500000000000008</v>
      </c>
      <c r="D56" s="9">
        <f t="shared" si="15"/>
        <v>0.82069515469680832</v>
      </c>
      <c r="E56" s="9">
        <f t="shared" si="15"/>
        <v>5.6440876452827906</v>
      </c>
      <c r="F56" s="9">
        <f t="shared" si="6"/>
        <v>5.7098818900501183</v>
      </c>
      <c r="G56" s="10">
        <f t="shared" si="16"/>
        <v>8.6666666666666607</v>
      </c>
      <c r="H56" s="5">
        <f t="shared" si="16"/>
        <v>7.5</v>
      </c>
      <c r="I56">
        <f t="shared" si="8"/>
        <v>13.52750513756488</v>
      </c>
      <c r="J56">
        <f t="shared" si="9"/>
        <v>3.4996145859865746</v>
      </c>
      <c r="K56">
        <f t="shared" si="9"/>
        <v>13.066984847178565</v>
      </c>
      <c r="L56">
        <f t="shared" si="10"/>
        <v>-1.3986694956588439</v>
      </c>
      <c r="M56">
        <f t="shared" si="11"/>
        <v>-37.396401683650744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11.874261790665422</v>
      </c>
      <c r="B57">
        <f t="shared" si="3"/>
        <v>11.874261790665422</v>
      </c>
      <c r="C57" s="9">
        <f t="shared" si="4"/>
        <v>0.19000000000000009</v>
      </c>
      <c r="D57" s="9">
        <f t="shared" si="15"/>
        <v>0.84166766616180588</v>
      </c>
      <c r="E57" s="9">
        <f t="shared" si="15"/>
        <v>5.7218164191355561</v>
      </c>
      <c r="F57" s="9">
        <f t="shared" si="6"/>
        <v>5.7926927917272835</v>
      </c>
      <c r="G57" s="10">
        <f t="shared" si="16"/>
        <v>8.6666666666666607</v>
      </c>
      <c r="H57" s="5">
        <f t="shared" si="16"/>
        <v>7.5</v>
      </c>
      <c r="I57">
        <f t="shared" si="8"/>
        <v>13.308687956520206</v>
      </c>
      <c r="J57">
        <f t="shared" si="9"/>
        <v>3.4912225690126215</v>
      </c>
      <c r="K57">
        <f t="shared" si="9"/>
        <v>12.842606437076661</v>
      </c>
      <c r="L57">
        <f t="shared" si="10"/>
        <v>-1.3727452720053648</v>
      </c>
      <c r="M57">
        <f t="shared" si="11"/>
        <v>-37.223700189039683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11.853339164666242</v>
      </c>
      <c r="B58">
        <f t="shared" si="3"/>
        <v>11.853339164666242</v>
      </c>
      <c r="C58" s="9">
        <f t="shared" si="4"/>
        <v>0.19500000000000009</v>
      </c>
      <c r="D58" s="9">
        <f t="shared" si="15"/>
        <v>0.86259029216098548</v>
      </c>
      <c r="E58" s="9">
        <f t="shared" si="15"/>
        <v>5.798202031154613</v>
      </c>
      <c r="F58" s="9">
        <f t="shared" si="6"/>
        <v>5.8743983270907121</v>
      </c>
      <c r="G58" s="10">
        <f t="shared" si="16"/>
        <v>8.6666666666666607</v>
      </c>
      <c r="H58" s="5">
        <f t="shared" si="16"/>
        <v>7.5</v>
      </c>
      <c r="I58">
        <f t="shared" si="8"/>
        <v>13.091104690249864</v>
      </c>
      <c r="J58">
        <f t="shared" si="9"/>
        <v>3.4829860973805893</v>
      </c>
      <c r="K58">
        <f t="shared" si="9"/>
        <v>12.619264235942422</v>
      </c>
      <c r="L58">
        <f t="shared" si="10"/>
        <v>-1.3471166831371784</v>
      </c>
      <c r="M58">
        <f t="shared" si="11"/>
        <v>-37.054760619153512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11.832465496182255</v>
      </c>
      <c r="B59">
        <f t="shared" si="3"/>
        <v>11.832465496182255</v>
      </c>
      <c r="C59" s="9">
        <f t="shared" si="4"/>
        <v>0.20000000000000009</v>
      </c>
      <c r="D59" s="9">
        <f t="shared" si="15"/>
        <v>0.88346396064497257</v>
      </c>
      <c r="E59" s="9">
        <f t="shared" si="15"/>
        <v>5.8732506308791228</v>
      </c>
      <c r="F59" s="9">
        <f t="shared" si="6"/>
        <v>5.9550085494903389</v>
      </c>
      <c r="G59" s="10">
        <f t="shared" si="16"/>
        <v>8.6666666666666607</v>
      </c>
      <c r="H59" s="5">
        <f t="shared" si="16"/>
        <v>7.5</v>
      </c>
      <c r="I59">
        <f t="shared" si="8"/>
        <v>12.874741460774546</v>
      </c>
      <c r="J59">
        <f t="shared" si="9"/>
        <v>3.474903397281766</v>
      </c>
      <c r="K59">
        <f t="shared" si="9"/>
        <v>12.396935672227501</v>
      </c>
      <c r="L59">
        <f t="shared" si="10"/>
        <v>-1.3217777290466479</v>
      </c>
      <c r="M59">
        <f t="shared" si="11"/>
        <v>-36.889524895682612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11.811639867797687</v>
      </c>
      <c r="B60">
        <f t="shared" si="3"/>
        <v>11.811639867797687</v>
      </c>
      <c r="C60" s="9">
        <f t="shared" si="4"/>
        <v>0.2050000000000001</v>
      </c>
      <c r="D60" s="9">
        <f t="shared" si="15"/>
        <v>0.90428958902954037</v>
      </c>
      <c r="E60" s="9">
        <f t="shared" si="15"/>
        <v>5.9469682334643652</v>
      </c>
      <c r="F60" s="9">
        <f t="shared" si="6"/>
        <v>6.0345332965959715</v>
      </c>
      <c r="G60" s="10">
        <f t="shared" si="16"/>
        <v>8.6666666666666607</v>
      </c>
      <c r="H60" s="5">
        <f t="shared" si="16"/>
        <v>7.5</v>
      </c>
      <c r="I60">
        <f t="shared" si="8"/>
        <v>12.659585273877108</v>
      </c>
      <c r="J60">
        <f t="shared" si="9"/>
        <v>3.4669727309074863</v>
      </c>
      <c r="K60">
        <f t="shared" si="9"/>
        <v>12.175598522853406</v>
      </c>
      <c r="L60">
        <f t="shared" si="10"/>
        <v>-1.296722605838224</v>
      </c>
      <c r="M60">
        <f t="shared" si="11"/>
        <v>-36.727936552036816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11.790861372419148</v>
      </c>
      <c r="B61">
        <f t="shared" si="3"/>
        <v>11.790861372419148</v>
      </c>
      <c r="C61" s="9">
        <f t="shared" si="4"/>
        <v>0.2100000000000001</v>
      </c>
      <c r="D61" s="9">
        <f t="shared" si="15"/>
        <v>0.92506808440808019</v>
      </c>
      <c r="E61" s="9">
        <f t="shared" si="15"/>
        <v>6.0193607217435492</v>
      </c>
      <c r="F61" s="9">
        <f t="shared" si="6"/>
        <v>6.1129821943960527</v>
      </c>
      <c r="G61" s="10">
        <f t="shared" si="16"/>
        <v>8.6666666666666607</v>
      </c>
      <c r="H61" s="5">
        <f t="shared" si="16"/>
        <v>7.5</v>
      </c>
      <c r="I61">
        <f t="shared" si="8"/>
        <v>12.445624049620694</v>
      </c>
      <c r="J61">
        <f t="shared" si="9"/>
        <v>3.4591923952724568</v>
      </c>
      <c r="K61">
        <f t="shared" si="9"/>
        <v>11.955230903541185</v>
      </c>
      <c r="L61">
        <f t="shared" si="10"/>
        <v>-1.2719457049985379</v>
      </c>
      <c r="M61">
        <f t="shared" si="11"/>
        <v>-36.569940688585866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11.770129113070203</v>
      </c>
      <c r="B62">
        <f t="shared" si="3"/>
        <v>11.770129113070203</v>
      </c>
      <c r="C62" s="9">
        <f t="shared" si="4"/>
        <v>0.21500000000000011</v>
      </c>
      <c r="D62" s="9">
        <f t="shared" si="15"/>
        <v>0.94580034375702493</v>
      </c>
      <c r="E62" s="9">
        <f t="shared" si="15"/>
        <v>6.0904338482324016</v>
      </c>
      <c r="F62" s="9">
        <f t="shared" si="6"/>
        <v>6.190364661082528</v>
      </c>
      <c r="G62" s="10">
        <f t="shared" si="16"/>
        <v>8.6666666666666607</v>
      </c>
      <c r="H62" s="5">
        <f t="shared" si="16"/>
        <v>7.5</v>
      </c>
      <c r="I62">
        <f t="shared" si="8"/>
        <v>12.232846656748787</v>
      </c>
      <c r="J62">
        <f t="shared" si="9"/>
        <v>3.4515607210424655</v>
      </c>
      <c r="K62">
        <f t="shared" si="9"/>
        <v>11.735811259409671</v>
      </c>
      <c r="L62">
        <f t="shared" si="10"/>
        <v>-1.2474416131586088</v>
      </c>
      <c r="M62">
        <f t="shared" si="11"/>
        <v>-36.415483929258926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11.749442202692984</v>
      </c>
      <c r="B63">
        <f t="shared" si="3"/>
        <v>11.749442202692984</v>
      </c>
      <c r="C63" s="9">
        <f t="shared" si="4"/>
        <v>0.22000000000000011</v>
      </c>
      <c r="D63" s="9">
        <f t="shared" si="15"/>
        <v>0.96648725413424286</v>
      </c>
      <c r="E63" s="9">
        <f t="shared" si="15"/>
        <v>6.1601932370781327</v>
      </c>
      <c r="F63" s="9">
        <f t="shared" si="6"/>
        <v>6.2666899108250691</v>
      </c>
      <c r="G63" s="10">
        <f t="shared" si="16"/>
        <v>8.6666666666666607</v>
      </c>
      <c r="H63" s="5">
        <f t="shared" si="16"/>
        <v>7.5</v>
      </c>
      <c r="I63">
        <f t="shared" si="8"/>
        <v>12.021242951332955</v>
      </c>
      <c r="J63">
        <f t="shared" si="9"/>
        <v>3.4440760713635137</v>
      </c>
      <c r="K63">
        <f t="shared" si="9"/>
        <v>11.517318355834117</v>
      </c>
      <c r="L63">
        <f t="shared" si="10"/>
        <v>-1.2232051123780456</v>
      </c>
      <c r="M63">
        <f t="shared" si="11"/>
        <v>-36.264514379423773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11.728799763956827</v>
      </c>
      <c r="B64">
        <f t="shared" si="3"/>
        <v>11.728799763956827</v>
      </c>
      <c r="C64" s="9">
        <f t="shared" si="4"/>
        <v>0.22500000000000012</v>
      </c>
      <c r="D64" s="9">
        <f t="shared" si="15"/>
        <v>0.98712969287040109</v>
      </c>
      <c r="E64" s="9">
        <f t="shared" si="15"/>
        <v>6.2286443859543077</v>
      </c>
      <c r="F64" s="9">
        <f t="shared" si="6"/>
        <v>6.341966957437875</v>
      </c>
      <c r="G64" s="10">
        <f t="shared" si="16"/>
        <v>8.6666666666666607</v>
      </c>
      <c r="H64" s="5">
        <f t="shared" si="16"/>
        <v>7.5</v>
      </c>
      <c r="I64">
        <f t="shared" si="8"/>
        <v>11.81080382007795</v>
      </c>
      <c r="J64">
        <f t="shared" si="9"/>
        <v>3.4367368406892456</v>
      </c>
      <c r="K64">
        <f t="shared" si="9"/>
        <v>11.299731269557574</v>
      </c>
      <c r="L64">
        <f t="shared" si="10"/>
        <v>-1.1992311809855245</v>
      </c>
      <c r="M64">
        <f t="shared" si="11"/>
        <v>-36.116981584965615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11.708200929073948</v>
      </c>
      <c r="B65">
        <f t="shared" si="3"/>
        <v>11.708200929073948</v>
      </c>
      <c r="C65" s="9">
        <f t="shared" si="4"/>
        <v>0.23000000000000012</v>
      </c>
      <c r="D65" s="9">
        <f t="shared" si="15"/>
        <v>1.0077285277532788</v>
      </c>
      <c r="E65" s="9">
        <f t="shared" si="15"/>
        <v>6.2957926679031235</v>
      </c>
      <c r="F65" s="9">
        <f t="shared" si="6"/>
        <v>6.4162046179420562</v>
      </c>
      <c r="G65" s="10">
        <f t="shared" si="16"/>
        <v>8.6666666666666607</v>
      </c>
      <c r="H65" s="5">
        <f t="shared" si="16"/>
        <v>7.5</v>
      </c>
      <c r="I65">
        <f t="shared" si="8"/>
        <v>11.601521228743493</v>
      </c>
      <c r="J65">
        <f t="shared" si="9"/>
        <v>3.4295414536033326</v>
      </c>
      <c r="K65">
        <f t="shared" si="9"/>
        <v>11.08302938004778</v>
      </c>
      <c r="L65">
        <f t="shared" si="10"/>
        <v>-1.175514995014723</v>
      </c>
      <c r="M65">
        <f t="shared" si="11"/>
        <v>-35.972836492483978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11.687644839622239</v>
      </c>
      <c r="B66">
        <f t="shared" si="3"/>
        <v>11.687644839622239</v>
      </c>
      <c r="C66" s="9">
        <f t="shared" si="4"/>
        <v>0.23500000000000013</v>
      </c>
      <c r="D66" s="9">
        <f t="shared" si="15"/>
        <v>1.0282846172049886</v>
      </c>
      <c r="E66" s="9">
        <f t="shared" si="15"/>
        <v>6.3616433331265458</v>
      </c>
      <c r="F66" s="9">
        <f t="shared" si="6"/>
        <v>6.4894115160265908</v>
      </c>
      <c r="G66" s="10">
        <f t="shared" si="16"/>
        <v>8.6666666666666607</v>
      </c>
      <c r="H66" s="5">
        <f t="shared" si="16"/>
        <v>7.5</v>
      </c>
      <c r="I66">
        <f t="shared" si="8"/>
        <v>11.393388276197749</v>
      </c>
      <c r="J66">
        <f t="shared" si="9"/>
        <v>3.4224883636332444</v>
      </c>
      <c r="K66">
        <f t="shared" si="9"/>
        <v>10.867192361092876</v>
      </c>
      <c r="L66">
        <f t="shared" si="10"/>
        <v>-1.1520519302803867</v>
      </c>
      <c r="M66">
        <f t="shared" si="11"/>
        <v>-35.832031410524593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11.667130646375185</v>
      </c>
      <c r="B67">
        <f t="shared" si="3"/>
        <v>11.667130646375185</v>
      </c>
      <c r="C67" s="9">
        <f t="shared" si="4"/>
        <v>0.24000000000000013</v>
      </c>
      <c r="D67" s="9">
        <f t="shared" si="15"/>
        <v>1.0487988104520432</v>
      </c>
      <c r="E67" s="9">
        <f t="shared" si="15"/>
        <v>6.4262015107277133</v>
      </c>
      <c r="F67" s="9">
        <f t="shared" si="6"/>
        <v>6.5615960854106596</v>
      </c>
      <c r="G67" s="10">
        <f t="shared" si="16"/>
        <v>8.6666666666666607</v>
      </c>
      <c r="H67" s="5">
        <f t="shared" si="16"/>
        <v>7.5</v>
      </c>
      <c r="I67">
        <f t="shared" si="8"/>
        <v>11.186399254680701</v>
      </c>
      <c r="J67">
        <f t="shared" si="9"/>
        <v>3.4155760520515619</v>
      </c>
      <c r="K67">
        <f t="shared" si="9"/>
        <v>10.652200172629728</v>
      </c>
      <c r="L67">
        <f t="shared" si="10"/>
        <v>-1.1288375651453744</v>
      </c>
      <c r="M67">
        <f t="shared" si="11"/>
        <v>-35.694519971759938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11.646657509139047</v>
      </c>
      <c r="B68">
        <f t="shared" si="3"/>
        <v>11.646657509139047</v>
      </c>
      <c r="C68" s="9">
        <f t="shared" si="4"/>
        <v>0.24500000000000013</v>
      </c>
      <c r="D68" s="9">
        <f t="shared" si="15"/>
        <v>1.06927194768818</v>
      </c>
      <c r="E68" s="9">
        <f t="shared" si="15"/>
        <v>6.4894722104040001</v>
      </c>
      <c r="F68" s="9">
        <f t="shared" si="6"/>
        <v>6.6327665731101098</v>
      </c>
      <c r="G68" s="10">
        <f t="shared" si="16"/>
        <v>8.6666666666666607</v>
      </c>
      <c r="H68" s="5">
        <f t="shared" si="16"/>
        <v>7.5</v>
      </c>
      <c r="I68">
        <f t="shared" si="8"/>
        <v>10.980549716926699</v>
      </c>
      <c r="J68">
        <f t="shared" si="9"/>
        <v>3.4088030266606895</v>
      </c>
      <c r="K68">
        <f t="shared" si="9"/>
        <v>10.438033052799168</v>
      </c>
      <c r="L68">
        <f t="shared" si="10"/>
        <v>-1.1058676840364543</v>
      </c>
      <c r="M68">
        <f t="shared" si="11"/>
        <v>-35.560257096029027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11.626224596597396</v>
      </c>
      <c r="B69">
        <f t="shared" si="3"/>
        <v>11.626224596597396</v>
      </c>
      <c r="C69" s="9">
        <f t="shared" si="4"/>
        <v>0.25000000000000011</v>
      </c>
      <c r="D69" s="9">
        <f t="shared" ref="D69:E84" si="17">D68+$C$7*(J68+J69)/2</f>
        <v>1.0897048602298316</v>
      </c>
      <c r="E69" s="9">
        <f t="shared" si="17"/>
        <v>6.5514603240930667</v>
      </c>
      <c r="F69" s="9">
        <f t="shared" si="6"/>
        <v>6.7029310426106781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10.775836550876026</v>
      </c>
      <c r="J69">
        <f t="shared" si="9"/>
        <v>3.4021678205564707</v>
      </c>
      <c r="K69">
        <f t="shared" si="9"/>
        <v>10.224671510222993</v>
      </c>
      <c r="L69">
        <f t="shared" si="10"/>
        <v>-1.0831382817744251</v>
      </c>
      <c r="M69">
        <f t="shared" si="11"/>
        <v>-35.42919895414196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11.605831086163128</v>
      </c>
      <c r="B70">
        <f t="shared" si="3"/>
        <v>11.605831086163128</v>
      </c>
      <c r="C70" s="9">
        <f t="shared" si="4"/>
        <v>0.25500000000000012</v>
      </c>
      <c r="D70" s="9">
        <f t="shared" si="17"/>
        <v>1.1100983706640986</v>
      </c>
      <c r="E70" s="9">
        <f t="shared" si="17"/>
        <v>6.6121706275732297</v>
      </c>
      <c r="F70" s="9">
        <f t="shared" si="6"/>
        <v>6.7720973769505166</v>
      </c>
      <c r="G70" s="10">
        <f t="shared" si="18"/>
        <v>8.6666666666666607</v>
      </c>
      <c r="H70" s="5">
        <f t="shared" si="18"/>
        <v>7.5</v>
      </c>
      <c r="I70">
        <f t="shared" si="8"/>
        <v>10.572258062796395</v>
      </c>
      <c r="J70">
        <f t="shared" si="9"/>
        <v>3.3956689908658242</v>
      </c>
      <c r="K70">
        <f t="shared" si="9"/>
        <v>10.012096316498141</v>
      </c>
      <c r="L70">
        <f t="shared" si="10"/>
        <v>-1.0606455687929384</v>
      </c>
      <c r="M70">
        <f t="shared" si="11"/>
        <v>-35.301302932349174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11.585476163838173</v>
      </c>
      <c r="B71">
        <f t="shared" si="3"/>
        <v>11.585476163838173</v>
      </c>
      <c r="C71" s="9">
        <f t="shared" si="4"/>
        <v>0.26000000000000012</v>
      </c>
      <c r="D71" s="9">
        <f t="shared" si="17"/>
        <v>1.1304532929890552</v>
      </c>
      <c r="E71" s="9">
        <f t="shared" si="17"/>
        <v>6.6716077820194366</v>
      </c>
      <c r="F71" s="9">
        <f t="shared" si="6"/>
        <v>6.8402732817144623</v>
      </c>
      <c r="G71" s="10">
        <f t="shared" si="18"/>
        <v>8.6666666666666607</v>
      </c>
      <c r="H71" s="5">
        <f t="shared" si="18"/>
        <v>7.5</v>
      </c>
      <c r="I71">
        <f t="shared" si="8"/>
        <v>10.369814069738398</v>
      </c>
      <c r="J71">
        <f t="shared" si="9"/>
        <v>3.3893051174530666</v>
      </c>
      <c r="K71">
        <f t="shared" si="9"/>
        <v>9.8002884989040453</v>
      </c>
      <c r="L71">
        <f t="shared" si="10"/>
        <v>-1.038385977330325</v>
      </c>
      <c r="M71">
        <f t="shared" si="11"/>
        <v>-35.176527597368057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11.565159024081046</v>
      </c>
      <c r="B72">
        <f t="shared" si="3"/>
        <v>11.565159024081046</v>
      </c>
      <c r="C72" s="9">
        <f t="shared" si="4"/>
        <v>0.26500000000000012</v>
      </c>
      <c r="D72" s="9">
        <f t="shared" si="17"/>
        <v>1.1507704327461816</v>
      </c>
      <c r="E72" s="9">
        <f t="shared" si="17"/>
        <v>6.7297763355161084</v>
      </c>
      <c r="F72" s="9">
        <f t="shared" si="6"/>
        <v>6.9074662879424222</v>
      </c>
      <c r="G72" s="10">
        <f t="shared" si="18"/>
        <v>8.6666666666666607</v>
      </c>
      <c r="H72" s="5">
        <f t="shared" si="18"/>
        <v>7.5</v>
      </c>
      <c r="I72">
        <f t="shared" si="8"/>
        <v>10.168506002365767</v>
      </c>
      <c r="J72">
        <f t="shared" si="9"/>
        <v>3.3830748015890846</v>
      </c>
      <c r="K72">
        <f t="shared" si="9"/>
        <v>9.5892293333198371</v>
      </c>
      <c r="L72">
        <f t="shared" si="10"/>
        <v>-1.0163561686899421</v>
      </c>
      <c r="M72">
        <f t="shared" si="11"/>
        <v>-35.054832661850774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11.544878869682549</v>
      </c>
      <c r="B73">
        <f t="shared" si="3"/>
        <v>11.544878869682549</v>
      </c>
      <c r="C73" s="9">
        <f t="shared" si="4"/>
        <v>0.27000000000000013</v>
      </c>
      <c r="D73" s="9">
        <f t="shared" si="17"/>
        <v>1.1710505871446797</v>
      </c>
      <c r="E73" s="9">
        <f t="shared" si="17"/>
        <v>6.7866807245281144</v>
      </c>
      <c r="F73" s="9">
        <f t="shared" si="6"/>
        <v>6.9736837549541217</v>
      </c>
      <c r="G73" s="10">
        <f t="shared" si="18"/>
        <v>8.6666666666666607</v>
      </c>
      <c r="H73" s="5">
        <f t="shared" si="18"/>
        <v>7.5</v>
      </c>
      <c r="I73">
        <f t="shared" si="8"/>
        <v>9.9683370193336351</v>
      </c>
      <c r="J73">
        <f t="shared" si="9"/>
        <v>3.376976664576945</v>
      </c>
      <c r="K73">
        <f t="shared" si="9"/>
        <v>9.3789003373487319</v>
      </c>
      <c r="L73">
        <f t="shared" si="10"/>
        <v>-0.9945530416772409</v>
      </c>
      <c r="M73">
        <f t="shared" si="11"/>
        <v>-34.936178950166493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11.524634911649837</v>
      </c>
      <c r="B74">
        <f t="shared" si="3"/>
        <v>11.524634911649837</v>
      </c>
      <c r="C74" s="9">
        <f t="shared" si="4"/>
        <v>0.27500000000000013</v>
      </c>
      <c r="D74" s="9">
        <f t="shared" si="17"/>
        <v>1.1912945451773911</v>
      </c>
      <c r="E74" s="9">
        <f t="shared" si="17"/>
        <v>6.8423252753311035</v>
      </c>
      <c r="F74" s="9">
        <f t="shared" si="6"/>
        <v>7.0389328730924294</v>
      </c>
      <c r="G74" s="10">
        <f t="shared" si="18"/>
        <v>8.6666666666666607</v>
      </c>
      <c r="H74" s="5">
        <f t="shared" si="18"/>
        <v>7.5</v>
      </c>
      <c r="I74">
        <f t="shared" si="8"/>
        <v>9.7693121345381133</v>
      </c>
      <c r="J74">
        <f t="shared" si="9"/>
        <v>3.3710093463268818</v>
      </c>
      <c r="K74">
        <f t="shared" si="9"/>
        <v>9.1692832636477331</v>
      </c>
      <c r="L74">
        <f t="shared" si="10"/>
        <v>-0.97297374233610201</v>
      </c>
      <c r="M74">
        <f t="shared" si="11"/>
        <v>-34.820528364358331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11.504426369099237</v>
      </c>
      <c r="B75">
        <f t="shared" si="3"/>
        <v>11.504426369099237</v>
      </c>
      <c r="C75" s="9">
        <f t="shared" si="4"/>
        <v>0.28000000000000014</v>
      </c>
      <c r="D75" s="9">
        <f t="shared" si="17"/>
        <v>1.2115030877279904</v>
      </c>
      <c r="E75" s="9">
        <f t="shared" si="17"/>
        <v>6.8967142054024313</v>
      </c>
      <c r="F75" s="9">
        <f t="shared" si="6"/>
        <v>7.1032206663873705</v>
      </c>
      <c r="G75" s="10">
        <f t="shared" si="18"/>
        <v>8.6666666666666607</v>
      </c>
      <c r="H75" s="5">
        <f t="shared" si="18"/>
        <v>7.5</v>
      </c>
      <c r="I75">
        <f t="shared" si="8"/>
        <v>9.5714383587304592</v>
      </c>
      <c r="J75">
        <f t="shared" si="9"/>
        <v>3.3651715038728653</v>
      </c>
      <c r="K75">
        <f t="shared" si="9"/>
        <v>8.960360093461583</v>
      </c>
      <c r="L75">
        <f t="shared" si="10"/>
        <v>-0.95161567512320966</v>
      </c>
      <c r="M75">
        <f t="shared" si="11"/>
        <v>-34.707843850119758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11.484252469158152</v>
      </c>
      <c r="B76">
        <f t="shared" si="3"/>
        <v>11.484252469158152</v>
      </c>
      <c r="C76" s="9">
        <f t="shared" si="4"/>
        <v>0.28500000000000014</v>
      </c>
      <c r="D76" s="9">
        <f t="shared" si="17"/>
        <v>1.2316769876690754</v>
      </c>
      <c r="E76" s="9">
        <f t="shared" si="17"/>
        <v>6.9498516247738991</v>
      </c>
      <c r="F76" s="9">
        <f t="shared" si="6"/>
        <v>7.166553995142821</v>
      </c>
      <c r="G76" s="10">
        <f t="shared" si="18"/>
        <v>8.6666666666666607</v>
      </c>
      <c r="H76" s="5">
        <f t="shared" si="18"/>
        <v>7.5</v>
      </c>
      <c r="I76">
        <f t="shared" si="8"/>
        <v>9.3747248571819846</v>
      </c>
      <c r="J76">
        <f t="shared" si="9"/>
        <v>3.3594618098221263</v>
      </c>
      <c r="K76">
        <f t="shared" si="9"/>
        <v>8.7521130303608636</v>
      </c>
      <c r="L76">
        <f t="shared" si="10"/>
        <v>-0.93047651567761169</v>
      </c>
      <c r="M76">
        <f t="shared" si="11"/>
        <v>-34.598089362616683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11.464112446876502</v>
      </c>
      <c r="B77">
        <f t="shared" si="3"/>
        <v>11.464112446876502</v>
      </c>
      <c r="C77" s="9">
        <f t="shared" si="4"/>
        <v>0.29000000000000015</v>
      </c>
      <c r="D77" s="9">
        <f t="shared" si="17"/>
        <v>1.251817009950726</v>
      </c>
      <c r="E77" s="9">
        <f t="shared" si="17"/>
        <v>7.0017415373475371</v>
      </c>
      <c r="F77" s="9">
        <f t="shared" si="6"/>
        <v>7.2289395584478955</v>
      </c>
      <c r="G77" s="10">
        <f t="shared" si="18"/>
        <v>8.6666666666666607</v>
      </c>
      <c r="H77" s="5">
        <f t="shared" si="18"/>
        <v>7.5</v>
      </c>
      <c r="I77">
        <f t="shared" si="8"/>
        <v>9.1791831253040694</v>
      </c>
      <c r="J77">
        <f t="shared" si="9"/>
        <v>3.3538789507280606</v>
      </c>
      <c r="K77">
        <f t="shared" si="9"/>
        <v>8.544524494185163</v>
      </c>
      <c r="L77">
        <f t="shared" si="10"/>
        <v>-0.90955422536337416</v>
      </c>
      <c r="M77">
        <f t="shared" si="11"/>
        <v>-34.491229831959167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11.44400554514819</v>
      </c>
      <c r="B78">
        <f t="shared" si="3"/>
        <v>11.44400554514819</v>
      </c>
      <c r="C78" s="9">
        <f t="shared" si="4"/>
        <v>0.29500000000000015</v>
      </c>
      <c r="D78" s="9">
        <f t="shared" si="17"/>
        <v>1.2719239116790377</v>
      </c>
      <c r="E78" s="9">
        <f t="shared" si="17"/>
        <v>7.0523878421756727</v>
      </c>
      <c r="F78" s="9">
        <f t="shared" si="6"/>
        <v>7.2903838966148715</v>
      </c>
      <c r="G78" s="10">
        <f t="shared" si="18"/>
        <v>8.6666666666666607</v>
      </c>
      <c r="H78" s="5">
        <f t="shared" si="18"/>
        <v>7.5</v>
      </c>
      <c r="I78">
        <f t="shared" si="8"/>
        <v>8.9848271843748719</v>
      </c>
      <c r="J78">
        <f t="shared" si="9"/>
        <v>3.3484216253758805</v>
      </c>
      <c r="K78">
        <f t="shared" si="9"/>
        <v>8.3375771151934082</v>
      </c>
      <c r="L78">
        <f t="shared" si="10"/>
        <v>-0.88884706778673928</v>
      </c>
      <c r="M78">
        <f t="shared" si="11"/>
        <v>-34.387231128100112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11.423931014643156</v>
      </c>
      <c r="B79">
        <f t="shared" si="3"/>
        <v>11.423931014643156</v>
      </c>
      <c r="C79" s="9">
        <f t="shared" si="4"/>
        <v>0.30000000000000016</v>
      </c>
      <c r="D79" s="9">
        <f t="shared" si="17"/>
        <v>1.2919984421840729</v>
      </c>
      <c r="E79" s="9">
        <f t="shared" si="17"/>
        <v>7.1017943347065273</v>
      </c>
      <c r="F79" s="9">
        <f t="shared" si="6"/>
        <v>7.3508933935454781</v>
      </c>
      <c r="G79" s="10">
        <f t="shared" si="18"/>
        <v>8.6666666666666607</v>
      </c>
      <c r="H79" s="5">
        <f t="shared" si="18"/>
        <v>7.5</v>
      </c>
      <c r="I79">
        <f t="shared" si="8"/>
        <v>8.791673799803652</v>
      </c>
      <c r="J79">
        <f t="shared" si="9"/>
        <v>3.3430885429691601</v>
      </c>
      <c r="K79">
        <f t="shared" si="9"/>
        <v>8.1312537284248076</v>
      </c>
      <c r="L79">
        <f t="shared" si="10"/>
        <v>-0.86835362751570044</v>
      </c>
      <c r="M79">
        <f t="shared" si="11"/>
        <v>-34.286060024906547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11.403888113750636</v>
      </c>
      <c r="B80">
        <f t="shared" si="3"/>
        <v>11.403888113750636</v>
      </c>
      <c r="C80" s="9">
        <f t="shared" si="4"/>
        <v>0.30500000000000016</v>
      </c>
      <c r="D80" s="9">
        <f t="shared" si="17"/>
        <v>1.3120413430765925</v>
      </c>
      <c r="E80" s="9">
        <f t="shared" si="17"/>
        <v>7.1499647079966282</v>
      </c>
      <c r="F80" s="9">
        <f t="shared" si="6"/>
        <v>7.4104742790273059</v>
      </c>
      <c r="G80" s="10">
        <f t="shared" si="18"/>
        <v>8.6666666666666607</v>
      </c>
      <c r="H80" s="5">
        <f t="shared" si="18"/>
        <v>7.5</v>
      </c>
      <c r="I80">
        <f t="shared" si="8"/>
        <v>8.5997427246789773</v>
      </c>
      <c r="J80">
        <f t="shared" si="9"/>
        <v>3.3378784212040657</v>
      </c>
      <c r="K80">
        <f t="shared" si="9"/>
        <v>7.9255373682753687</v>
      </c>
      <c r="L80">
        <f t="shared" si="10"/>
        <v>-0.84807283125981836</v>
      </c>
      <c r="M80">
        <f t="shared" si="11"/>
        <v>-34.187684163111058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11.383876108534373</v>
      </c>
      <c r="B81">
        <f t="shared" si="3"/>
        <v>11.383876108534373</v>
      </c>
      <c r="C81" s="9">
        <f t="shared" si="4"/>
        <v>0.31000000000000016</v>
      </c>
      <c r="D81" s="9">
        <f t="shared" si="17"/>
        <v>1.3320533482928543</v>
      </c>
      <c r="E81" s="9">
        <f t="shared" si="17"/>
        <v>7.196902553891344</v>
      </c>
      <c r="F81" s="9">
        <f t="shared" si="6"/>
        <v>7.4691326309620107</v>
      </c>
      <c r="G81" s="10">
        <f t="shared" si="18"/>
        <v>8.6666666666666607</v>
      </c>
      <c r="H81" s="5">
        <f t="shared" si="18"/>
        <v>7.5</v>
      </c>
      <c r="I81">
        <f t="shared" si="8"/>
        <v>8.4090569717021442</v>
      </c>
      <c r="J81">
        <f t="shared" si="9"/>
        <v>3.332789984216507</v>
      </c>
      <c r="K81">
        <f t="shared" si="9"/>
        <v>7.7204112632967021</v>
      </c>
      <c r="L81">
        <f t="shared" si="10"/>
        <v>-0.8280039718017298</v>
      </c>
      <c r="M81">
        <f t="shared" si="11"/>
        <v>-34.092072011805833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11.363894272700566</v>
      </c>
      <c r="B82">
        <f t="shared" si="3"/>
        <v>11.363894272700566</v>
      </c>
      <c r="C82" s="9">
        <f t="shared" si="4"/>
        <v>0.31500000000000017</v>
      </c>
      <c r="D82" s="9">
        <f t="shared" si="17"/>
        <v>1.3520351841266609</v>
      </c>
      <c r="E82" s="9">
        <f t="shared" si="17"/>
        <v>7.2426113641749117</v>
      </c>
      <c r="F82" s="9">
        <f t="shared" si="6"/>
        <v>7.5268743775269416</v>
      </c>
      <c r="G82" s="10">
        <f t="shared" si="18"/>
        <v>8.6666666666666607</v>
      </c>
      <c r="H82" s="5">
        <f t="shared" si="18"/>
        <v>7.5</v>
      </c>
      <c r="I82">
        <f t="shared" si="8"/>
        <v>8.2196431170058215</v>
      </c>
      <c r="J82">
        <f t="shared" si="9"/>
        <v>3.3278219603856964</v>
      </c>
      <c r="K82">
        <f t="shared" si="9"/>
        <v>7.5158588312258674</v>
      </c>
      <c r="L82">
        <f t="shared" si="10"/>
        <v>-0.80814673500952305</v>
      </c>
      <c r="M82">
        <f t="shared" si="11"/>
        <v>-33.999192828087388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11.343941887579483</v>
      </c>
      <c r="B83">
        <f t="shared" si="3"/>
        <v>11.343941887579483</v>
      </c>
      <c r="C83" s="9">
        <f t="shared" si="4"/>
        <v>0.32000000000000017</v>
      </c>
      <c r="D83" s="9">
        <f t="shared" si="17"/>
        <v>1.371987569247745</v>
      </c>
      <c r="E83" s="9">
        <f t="shared" si="17"/>
        <v>7.2870945316913609</v>
      </c>
      <c r="F83" s="9">
        <f t="shared" si="6"/>
        <v>7.5837052992717533</v>
      </c>
      <c r="G83" s="10">
        <f t="shared" si="18"/>
        <v>8.6666666666666607</v>
      </c>
      <c r="H83" s="5">
        <f t="shared" si="18"/>
        <v>7.5</v>
      </c>
      <c r="I83">
        <f t="shared" si="8"/>
        <v>8.0315316398036352</v>
      </c>
      <c r="J83">
        <f t="shared" si="9"/>
        <v>3.3229730799756392</v>
      </c>
      <c r="K83">
        <f t="shared" si="9"/>
        <v>7.3118636742573431</v>
      </c>
      <c r="L83">
        <f t="shared" si="10"/>
        <v>-0.78850123030129438</v>
      </c>
      <c r="M83">
        <f t="shared" si="11"/>
        <v>-33.909016614395661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11.324018242121774</v>
      </c>
      <c r="B84">
        <f t="shared" si="3"/>
        <v>11.324018242121774</v>
      </c>
      <c r="C84" s="9">
        <f t="shared" si="4"/>
        <v>0.32500000000000018</v>
      </c>
      <c r="D84" s="9">
        <f t="shared" si="17"/>
        <v>1.3919112147054533</v>
      </c>
      <c r="E84" s="9">
        <f t="shared" si="17"/>
        <v>7.3303553514378459</v>
      </c>
      <c r="F84" s="9">
        <f t="shared" si="6"/>
        <v>7.6396310311515263</v>
      </c>
      <c r="G84" s="10">
        <f t="shared" si="18"/>
        <v>8.6666666666666607</v>
      </c>
      <c r="H84" s="5">
        <f t="shared" si="18"/>
        <v>7.5</v>
      </c>
      <c r="I84">
        <f t="shared" si="8"/>
        <v>7.84475730231242</v>
      </c>
      <c r="J84">
        <f t="shared" si="9"/>
        <v>3.3182420725938315</v>
      </c>
      <c r="K84">
        <f t="shared" si="9"/>
        <v>7.1084095745709694</v>
      </c>
      <c r="L84">
        <f t="shared" si="10"/>
        <v>-0.76906802498003046</v>
      </c>
      <c r="M84">
        <f t="shared" si="11"/>
        <v>-33.821514073013681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11.30412263291066</v>
      </c>
      <c r="B85">
        <f t="shared" ref="B85:B148" si="22">ABS(D85-$D$11)</f>
        <v>11.30412263291066</v>
      </c>
      <c r="C85" s="9">
        <f t="shared" ref="C85:C148" si="23">C84+_dt</f>
        <v>0.33000000000000018</v>
      </c>
      <c r="D85" s="9">
        <f t="shared" ref="D85:E100" si="24">D84+$C$7*(J84+J85)/2</f>
        <v>1.4118068239165666</v>
      </c>
      <c r="E85" s="9">
        <f t="shared" si="24"/>
        <v>7.3723970216319579</v>
      </c>
      <c r="F85" s="9">
        <f t="shared" ref="F85:F148" si="25">$O$1*D85^2+$O$2*D85+$O$3</f>
        <v>7.6946570644978376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7.6593595749366807</v>
      </c>
      <c r="J85">
        <f t="shared" ref="J85:K148" si="28">J84+L84*$C$7</f>
        <v>3.3136276644439513</v>
      </c>
      <c r="K85">
        <f t="shared" si="28"/>
        <v>6.905480490132887</v>
      </c>
      <c r="L85">
        <f t="shared" ref="L85:L148" si="29">-$C$15*I85*J85</f>
        <v>-0.74984818290863597</v>
      </c>
      <c r="M85">
        <f t="shared" ref="M85:M148" si="30">-$C$6-$C$15*I85*K85</f>
        <v>-33.736656557101774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11.284254364191289</v>
      </c>
      <c r="B86">
        <f t="shared" si="22"/>
        <v>11.284254364191289</v>
      </c>
      <c r="C86" s="9">
        <f t="shared" si="23"/>
        <v>0.33500000000000019</v>
      </c>
      <c r="D86" s="9">
        <f t="shared" si="24"/>
        <v>1.4316750926359381</v>
      </c>
      <c r="E86" s="9">
        <f t="shared" si="24"/>
        <v>7.4132226447547271</v>
      </c>
      <c r="F86" s="9">
        <f t="shared" si="25"/>
        <v>7.7487887489292202</v>
      </c>
      <c r="G86" s="10">
        <f t="shared" si="26"/>
        <v>8.6666666666666607</v>
      </c>
      <c r="H86" s="5">
        <f t="shared" si="26"/>
        <v>7.5</v>
      </c>
      <c r="I86">
        <f t="shared" si="27"/>
        <v>7.475383112305054</v>
      </c>
      <c r="J86">
        <f t="shared" si="28"/>
        <v>3.3091285753464996</v>
      </c>
      <c r="K86">
        <f t="shared" si="28"/>
        <v>6.7030605507902763</v>
      </c>
      <c r="L86">
        <f t="shared" si="29"/>
        <v>-0.73084330805147535</v>
      </c>
      <c r="M86">
        <f t="shared" si="30"/>
        <v>-33.654416017529918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11.264412747918755</v>
      </c>
      <c r="B87">
        <f t="shared" si="22"/>
        <v>11.264412747918755</v>
      </c>
      <c r="C87" s="9">
        <f t="shared" si="23"/>
        <v>0.34000000000000019</v>
      </c>
      <c r="D87" s="9">
        <f t="shared" si="24"/>
        <v>1.4515167089084722</v>
      </c>
      <c r="E87" s="9">
        <f t="shared" si="24"/>
        <v>7.4528352285711534</v>
      </c>
      <c r="F87" s="9">
        <f t="shared" si="25"/>
        <v>7.8020312942023704</v>
      </c>
      <c r="G87" s="10">
        <f t="shared" si="26"/>
        <v>8.6666666666666607</v>
      </c>
      <c r="H87" s="5">
        <f t="shared" si="26"/>
        <v>7.5</v>
      </c>
      <c r="I87">
        <f t="shared" si="27"/>
        <v>7.2928782863978761</v>
      </c>
      <c r="J87">
        <f t="shared" si="28"/>
        <v>3.3047435154981906</v>
      </c>
      <c r="K87">
        <f t="shared" si="28"/>
        <v>6.5011340546850969</v>
      </c>
      <c r="L87">
        <f t="shared" si="29"/>
        <v>-0.71205559346986647</v>
      </c>
      <c r="M87">
        <f t="shared" si="30"/>
        <v>-33.574764944639917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11.244597103826449</v>
      </c>
      <c r="B88">
        <f t="shared" si="22"/>
        <v>11.244597103826449</v>
      </c>
      <c r="C88" s="9">
        <f t="shared" si="23"/>
        <v>0.3450000000000002</v>
      </c>
      <c r="D88" s="9">
        <f t="shared" si="24"/>
        <v>1.4713323530007789</v>
      </c>
      <c r="E88" s="9">
        <f t="shared" si="24"/>
        <v>7.4912376871302602</v>
      </c>
      <c r="F88" s="9">
        <f t="shared" si="25"/>
        <v>7.8543897720054821</v>
      </c>
      <c r="G88" s="10">
        <f t="shared" si="26"/>
        <v>8.6666666666666607</v>
      </c>
      <c r="H88" s="5">
        <f t="shared" si="26"/>
        <v>7.5</v>
      </c>
      <c r="I88">
        <f t="shared" si="27"/>
        <v>7.111901783696732</v>
      </c>
      <c r="J88">
        <f t="shared" si="28"/>
        <v>3.3004711819373713</v>
      </c>
      <c r="K88">
        <f t="shared" si="28"/>
        <v>6.2996854650172569</v>
      </c>
      <c r="L88">
        <f t="shared" si="29"/>
        <v>-0.69348787642393139</v>
      </c>
      <c r="M88">
        <f t="shared" si="30"/>
        <v>-33.497676303911575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11.2248067595166</v>
      </c>
      <c r="B89">
        <f t="shared" si="22"/>
        <v>11.2248067595166</v>
      </c>
      <c r="C89" s="9">
        <f t="shared" si="23"/>
        <v>0.3500000000000002</v>
      </c>
      <c r="D89" s="9">
        <f t="shared" si="24"/>
        <v>1.4911226973106275</v>
      </c>
      <c r="E89" s="9">
        <f t="shared" si="24"/>
        <v>7.5284328417468931</v>
      </c>
      <c r="F89" s="9">
        <f t="shared" si="25"/>
        <v>7.9058691176949916</v>
      </c>
      <c r="G89" s="10">
        <f t="shared" si="26"/>
        <v>8.6666666666666607</v>
      </c>
      <c r="H89" s="5">
        <f t="shared" si="26"/>
        <v>7.5</v>
      </c>
      <c r="I89">
        <f t="shared" si="27"/>
        <v>6.9325172740070871</v>
      </c>
      <c r="J89">
        <f t="shared" si="28"/>
        <v>3.2963102546788279</v>
      </c>
      <c r="K89">
        <f t="shared" si="28"/>
        <v>6.0986994071937879</v>
      </c>
      <c r="L89">
        <f t="shared" si="29"/>
        <v>-0.67514370030066839</v>
      </c>
      <c r="M89">
        <f t="shared" si="30"/>
        <v>-33.423123464318891</v>
      </c>
      <c r="S89">
        <f t="shared" si="19"/>
        <v>1</v>
      </c>
      <c r="T89" t="b">
        <f t="shared" si="20"/>
        <v>1</v>
      </c>
      <c r="U89" t="b">
        <f t="shared" si="21"/>
        <v>0</v>
      </c>
    </row>
    <row r="90" spans="1:21" x14ac:dyDescent="0.2">
      <c r="A90">
        <f t="shared" si="31"/>
        <v>11.205041050575133</v>
      </c>
      <c r="B90">
        <f t="shared" si="22"/>
        <v>11.205041050575133</v>
      </c>
      <c r="C90" s="9">
        <f t="shared" si="23"/>
        <v>0.3550000000000002</v>
      </c>
      <c r="D90" s="9">
        <f t="shared" si="24"/>
        <v>1.5108884062520951</v>
      </c>
      <c r="E90" s="9">
        <f t="shared" si="24"/>
        <v>7.5644234219676978</v>
      </c>
      <c r="F90" s="9">
        <f t="shared" si="25"/>
        <v>7.9564741319771164</v>
      </c>
      <c r="G90" s="10">
        <f t="shared" si="26"/>
        <v>8.6666666666666607</v>
      </c>
      <c r="H90" s="5">
        <f t="shared" si="26"/>
        <v>7.5</v>
      </c>
      <c r="I90">
        <f t="shared" si="27"/>
        <v>6.7547961593310992</v>
      </c>
      <c r="J90">
        <f t="shared" si="28"/>
        <v>3.2922593924770238</v>
      </c>
      <c r="K90">
        <f t="shared" si="28"/>
        <v>5.8981606664078745</v>
      </c>
      <c r="L90">
        <f t="shared" si="29"/>
        <v>-0.65702738415591078</v>
      </c>
      <c r="M90">
        <f t="shared" si="30"/>
        <v>-33.351080117938579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11.185299320713185</v>
      </c>
      <c r="B91">
        <f t="shared" si="22"/>
        <v>11.185299320713185</v>
      </c>
      <c r="C91" s="9">
        <f t="shared" si="23"/>
        <v>0.36000000000000021</v>
      </c>
      <c r="D91" s="9">
        <f t="shared" si="24"/>
        <v>1.5306301361140424</v>
      </c>
      <c r="E91" s="9">
        <f t="shared" si="24"/>
        <v>7.5992120665240224</v>
      </c>
      <c r="F91" s="9">
        <f t="shared" si="25"/>
        <v>8.0062094825354642</v>
      </c>
      <c r="G91" s="10">
        <f t="shared" si="26"/>
        <v>8.6666666666666607</v>
      </c>
      <c r="H91" s="5">
        <f t="shared" si="26"/>
        <v>7.5</v>
      </c>
      <c r="I91">
        <f t="shared" si="27"/>
        <v>6.5788184118631383</v>
      </c>
      <c r="J91">
        <f t="shared" si="28"/>
        <v>3.2883172281720885</v>
      </c>
      <c r="K91">
        <f t="shared" si="28"/>
        <v>5.6980541857002427</v>
      </c>
      <c r="L91">
        <f t="shared" si="29"/>
        <v>-0.63914410072245653</v>
      </c>
      <c r="M91">
        <f t="shared" si="30"/>
        <v>-33.281520189106466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11.165580921937966</v>
      </c>
      <c r="B92">
        <f t="shared" si="22"/>
        <v>11.165580921937966</v>
      </c>
      <c r="C92" s="9">
        <f t="shared" si="23"/>
        <v>0.36500000000000021</v>
      </c>
      <c r="D92" s="9">
        <f t="shared" si="24"/>
        <v>1.5503485348892621</v>
      </c>
      <c r="E92" s="9">
        <f t="shared" si="24"/>
        <v>7.6328013242748201</v>
      </c>
      <c r="F92" s="9">
        <f t="shared" si="25"/>
        <v>8.055079705606115</v>
      </c>
      <c r="G92" s="10">
        <f t="shared" si="26"/>
        <v>8.6666666666666607</v>
      </c>
      <c r="H92" s="5">
        <f t="shared" si="26"/>
        <v>7.5</v>
      </c>
      <c r="I92">
        <f t="shared" si="27"/>
        <v>6.4046735107906274</v>
      </c>
      <c r="J92">
        <f t="shared" si="28"/>
        <v>3.2844823635677538</v>
      </c>
      <c r="K92">
        <f t="shared" si="28"/>
        <v>5.4983650645656041</v>
      </c>
      <c r="L92">
        <f t="shared" si="29"/>
        <v>-0.62149996379284567</v>
      </c>
      <c r="M92">
        <f t="shared" si="30"/>
        <v>-33.214417731101904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11.145885214755907</v>
      </c>
      <c r="B93">
        <f t="shared" si="22"/>
        <v>11.145885214755907</v>
      </c>
      <c r="C93" s="9">
        <f t="shared" si="23"/>
        <v>0.37000000000000022</v>
      </c>
      <c r="D93" s="9">
        <f t="shared" si="24"/>
        <v>1.5700442420713203</v>
      </c>
      <c r="E93" s="9">
        <f t="shared" si="24"/>
        <v>7.665193655143054</v>
      </c>
      <c r="F93" s="9">
        <f t="shared" si="25"/>
        <v>8.1030892075015757</v>
      </c>
      <c r="G93" s="10">
        <f t="shared" si="26"/>
        <v>8.6666666666666607</v>
      </c>
      <c r="H93" s="5">
        <f t="shared" si="26"/>
        <v>7.5</v>
      </c>
      <c r="I93">
        <f t="shared" si="27"/>
        <v>6.2324614880269351</v>
      </c>
      <c r="J93">
        <f t="shared" si="28"/>
        <v>3.2807533637849966</v>
      </c>
      <c r="K93">
        <f t="shared" si="28"/>
        <v>5.2990785581789925</v>
      </c>
      <c r="L93">
        <f t="shared" si="29"/>
        <v>-0.60410212592532209</v>
      </c>
      <c r="M93">
        <f t="shared" si="30"/>
        <v>-33.149746807967311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11.126211568411463</v>
      </c>
      <c r="B94">
        <f t="shared" si="22"/>
        <v>11.126211568411463</v>
      </c>
      <c r="C94" s="9">
        <f t="shared" si="23"/>
        <v>0.37500000000000022</v>
      </c>
      <c r="D94" s="9">
        <f t="shared" si="24"/>
        <v>1.5897178884157637</v>
      </c>
      <c r="E94" s="9">
        <f t="shared" si="24"/>
        <v>7.6963914310495847</v>
      </c>
      <c r="F94" s="9">
        <f t="shared" si="25"/>
        <v>8.1502422660851597</v>
      </c>
      <c r="G94" s="10">
        <f t="shared" si="26"/>
        <v>8.6666666666666607</v>
      </c>
      <c r="H94" s="5">
        <f t="shared" si="26"/>
        <v>7.5</v>
      </c>
      <c r="I94">
        <f t="shared" si="27"/>
        <v>6.0622940931655389</v>
      </c>
      <c r="J94">
        <f t="shared" si="28"/>
        <v>3.2771287510294447</v>
      </c>
      <c r="K94">
        <f t="shared" si="28"/>
        <v>5.1001800773311885</v>
      </c>
      <c r="L94">
        <f t="shared" si="29"/>
        <v>-0.58695888743438429</v>
      </c>
      <c r="M94">
        <f t="shared" si="30"/>
        <v>-33.0874813586329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11.10655936116526</v>
      </c>
      <c r="B95">
        <f t="shared" si="22"/>
        <v>11.10655936116526</v>
      </c>
      <c r="C95" s="9">
        <f t="shared" si="23"/>
        <v>0.38000000000000023</v>
      </c>
      <c r="D95" s="9">
        <f t="shared" si="24"/>
        <v>1.6093700956619665</v>
      </c>
      <c r="E95" s="9">
        <f t="shared" si="24"/>
        <v>7.7263969368491168</v>
      </c>
      <c r="F95" s="9">
        <f t="shared" si="25"/>
        <v>8.1965430321974289</v>
      </c>
      <c r="G95" s="10">
        <f t="shared" si="26"/>
        <v>8.6666666666666607</v>
      </c>
      <c r="H95" s="5">
        <f t="shared" si="26"/>
        <v>7.5</v>
      </c>
      <c r="I95">
        <f t="shared" si="27"/>
        <v>5.8942960876623207</v>
      </c>
      <c r="J95">
        <f t="shared" si="28"/>
        <v>3.2736069977048383</v>
      </c>
      <c r="K95">
        <f t="shared" si="28"/>
        <v>4.9016551891793911</v>
      </c>
      <c r="L95">
        <f t="shared" si="29"/>
        <v>-0.57007981759745274</v>
      </c>
      <c r="M95">
        <f t="shared" si="30"/>
        <v>-33.027595040006979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11.086927980615748</v>
      </c>
      <c r="B96">
        <f t="shared" si="22"/>
        <v>11.086927980615748</v>
      </c>
      <c r="C96" s="9">
        <f t="shared" si="23"/>
        <v>0.38500000000000023</v>
      </c>
      <c r="D96" s="9">
        <f t="shared" si="24"/>
        <v>1.6290014762114788</v>
      </c>
      <c r="E96" s="9">
        <f t="shared" si="24"/>
        <v>7.7552123712734726</v>
      </c>
      <c r="F96" s="9">
        <f t="shared" si="25"/>
        <v>8.2419955310365758</v>
      </c>
      <c r="G96" s="10">
        <f t="shared" si="26"/>
        <v>8.6666666666666607</v>
      </c>
      <c r="H96" s="5">
        <f t="shared" si="26"/>
        <v>7.5</v>
      </c>
      <c r="I96">
        <f t="shared" si="27"/>
        <v>5.7286066773000393</v>
      </c>
      <c r="J96">
        <f t="shared" si="28"/>
        <v>3.2701865187992536</v>
      </c>
      <c r="K96">
        <f t="shared" si="28"/>
        <v>4.7034896189393489</v>
      </c>
      <c r="L96">
        <f t="shared" si="29"/>
        <v>-0.55347588891508115</v>
      </c>
      <c r="M96">
        <f t="shared" si="30"/>
        <v>-32.970061045105517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11.067316824068953</v>
      </c>
      <c r="B97">
        <f t="shared" si="22"/>
        <v>11.067316824068953</v>
      </c>
      <c r="C97" s="9">
        <f t="shared" si="23"/>
        <v>0.39000000000000024</v>
      </c>
      <c r="D97" s="9">
        <f t="shared" si="24"/>
        <v>1.648612632758274</v>
      </c>
      <c r="E97" s="9">
        <f t="shared" si="24"/>
        <v>7.7828398478882965</v>
      </c>
      <c r="F97" s="9">
        <f t="shared" si="25"/>
        <v>8.2866036634949367</v>
      </c>
      <c r="G97" s="10">
        <f t="shared" si="26"/>
        <v>8.6666666666666607</v>
      </c>
      <c r="H97" s="5">
        <f t="shared" si="26"/>
        <v>7.5</v>
      </c>
      <c r="I97">
        <f t="shared" si="27"/>
        <v>5.5653810900580618</v>
      </c>
      <c r="J97">
        <f t="shared" si="28"/>
        <v>3.2668656634657629</v>
      </c>
      <c r="K97">
        <f t="shared" si="28"/>
        <v>4.5056692526687154</v>
      </c>
      <c r="L97">
        <f t="shared" si="29"/>
        <v>-0.53715962507453607</v>
      </c>
      <c r="M97">
        <f t="shared" si="30"/>
        <v>-32.914851891628068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11.04772529896141</v>
      </c>
      <c r="B98">
        <f t="shared" si="22"/>
        <v>11.04772529896141</v>
      </c>
      <c r="C98" s="9">
        <f t="shared" si="23"/>
        <v>0.39500000000000024</v>
      </c>
      <c r="D98" s="9">
        <f t="shared" si="24"/>
        <v>1.6682041578658171</v>
      </c>
      <c r="E98" s="9">
        <f t="shared" si="24"/>
        <v>7.8092813960702596</v>
      </c>
      <c r="F98" s="9">
        <f t="shared" si="25"/>
        <v>8.3303712074541316</v>
      </c>
      <c r="G98" s="10">
        <f t="shared" si="26"/>
        <v>8.6666666666666607</v>
      </c>
      <c r="H98" s="5">
        <f t="shared" si="26"/>
        <v>7.5</v>
      </c>
      <c r="I98">
        <f t="shared" si="27"/>
        <v>5.404792303190173</v>
      </c>
      <c r="J98">
        <f t="shared" si="28"/>
        <v>3.2636427057153159</v>
      </c>
      <c r="K98">
        <f t="shared" si="28"/>
        <v>4.3081801413189469</v>
      </c>
      <c r="L98">
        <f t="shared" si="29"/>
        <v>-0.52114526294644037</v>
      </c>
      <c r="M98">
        <f t="shared" si="30"/>
        <v>-32.861939175644594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11.028152823341852</v>
      </c>
      <c r="B99">
        <f t="shared" si="22"/>
        <v>11.028152823341852</v>
      </c>
      <c r="C99" s="9">
        <f t="shared" si="23"/>
        <v>0.40000000000000024</v>
      </c>
      <c r="D99" s="9">
        <f t="shared" si="24"/>
        <v>1.6877766334853759</v>
      </c>
      <c r="E99" s="9">
        <f t="shared" si="24"/>
        <v>7.8345389620130117</v>
      </c>
      <c r="F99" s="9">
        <f t="shared" si="25"/>
        <v>8.3733018190419699</v>
      </c>
      <c r="G99" s="10">
        <f t="shared" si="26"/>
        <v>8.6666666666666607</v>
      </c>
      <c r="H99" s="5">
        <f t="shared" si="26"/>
        <v>7.5</v>
      </c>
      <c r="I99">
        <f t="shared" si="27"/>
        <v>5.2470329180638933</v>
      </c>
      <c r="J99">
        <f t="shared" si="28"/>
        <v>3.2605158341376375</v>
      </c>
      <c r="K99">
        <f t="shared" si="28"/>
        <v>4.1110085062650796</v>
      </c>
      <c r="L99">
        <f t="shared" si="29"/>
        <v>-0.50544892844027178</v>
      </c>
      <c r="M99">
        <f t="shared" si="30"/>
        <v>-32.811293284254241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11.008598826417739</v>
      </c>
      <c r="B100">
        <f t="shared" si="22"/>
        <v>11.008598826417739</v>
      </c>
      <c r="C100" s="9">
        <f t="shared" si="23"/>
        <v>0.40500000000000025</v>
      </c>
      <c r="D100" s="9">
        <f t="shared" si="24"/>
        <v>1.7073306304094897</v>
      </c>
      <c r="E100" s="9">
        <f t="shared" si="24"/>
        <v>7.8586144097714854</v>
      </c>
      <c r="F100" s="9">
        <f t="shared" si="25"/>
        <v>8.4153990338548574</v>
      </c>
      <c r="G100" s="10">
        <f t="shared" si="26"/>
        <v>8.6666666666666607</v>
      </c>
      <c r="H100" s="5">
        <f t="shared" si="26"/>
        <v>7.5</v>
      </c>
      <c r="I100">
        <f t="shared" si="27"/>
        <v>5.0923171734443251</v>
      </c>
      <c r="J100">
        <f t="shared" si="28"/>
        <v>3.2574831405669959</v>
      </c>
      <c r="K100">
        <f t="shared" si="28"/>
        <v>3.9141407465595544</v>
      </c>
      <c r="L100">
        <f t="shared" si="29"/>
        <v>-0.49008882529131359</v>
      </c>
      <c r="M100">
        <f t="shared" si="30"/>
        <v>-32.762883060242743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10.989062749173192</v>
      </c>
      <c r="B101">
        <f t="shared" si="22"/>
        <v>10.989062749173192</v>
      </c>
      <c r="C101" s="9">
        <f t="shared" si="23"/>
        <v>0.41000000000000025</v>
      </c>
      <c r="D101" s="9">
        <f t="shared" ref="D101:E116" si="32">D100+$C$7*(J100+J101)/2</f>
        <v>1.7268667076540365</v>
      </c>
      <c r="E101" s="9">
        <f t="shared" si="32"/>
        <v>7.8815095223557581</v>
      </c>
      <c r="F101" s="9">
        <f t="shared" si="25"/>
        <v>8.4566662681504212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4.9408830765523675</v>
      </c>
      <c r="J101">
        <f t="shared" si="28"/>
        <v>3.2545426076152482</v>
      </c>
      <c r="K101">
        <f t="shared" si="28"/>
        <v>3.7175634481980979</v>
      </c>
      <c r="L101">
        <f t="shared" si="29"/>
        <v>-0.47508543476758613</v>
      </c>
      <c r="M101">
        <f t="shared" si="30"/>
        <v>-32.716675410956569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10.969544045065325</v>
      </c>
      <c r="B102">
        <f t="shared" si="22"/>
        <v>10.969544045065325</v>
      </c>
      <c r="C102" s="9">
        <f t="shared" si="23"/>
        <v>0.41500000000000026</v>
      </c>
      <c r="D102" s="9">
        <f t="shared" si="32"/>
        <v>1.7463854117619022</v>
      </c>
      <c r="E102" s="9">
        <f t="shared" si="32"/>
        <v>7.9032260028875498</v>
      </c>
      <c r="F102" s="9">
        <f t="shared" si="25"/>
        <v>8.4971068200162563</v>
      </c>
      <c r="G102" s="10">
        <f t="shared" si="33"/>
        <v>8.6666666666666607</v>
      </c>
      <c r="H102" s="5">
        <f t="shared" si="33"/>
        <v>7.5</v>
      </c>
      <c r="I102">
        <f t="shared" si="27"/>
        <v>4.7929946153582597</v>
      </c>
      <c r="J102">
        <f t="shared" si="28"/>
        <v>3.2516920950066428</v>
      </c>
      <c r="K102">
        <f t="shared" si="28"/>
        <v>3.5212633957323587</v>
      </c>
      <c r="L102">
        <f t="shared" si="29"/>
        <v>-0.46046172277283104</v>
      </c>
      <c r="M102">
        <f t="shared" si="30"/>
        <v>-32.672634852920325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10.950042180806296</v>
      </c>
      <c r="B103">
        <f t="shared" si="22"/>
        <v>10.950042180806296</v>
      </c>
      <c r="C103" s="9">
        <f t="shared" si="23"/>
        <v>0.42000000000000026</v>
      </c>
      <c r="D103" s="9">
        <f t="shared" si="32"/>
        <v>1.7658872760209321</v>
      </c>
      <c r="E103" s="9">
        <f t="shared" si="32"/>
        <v>7.9237654758345917</v>
      </c>
      <c r="F103" s="9">
        <f t="shared" si="25"/>
        <v>8.5367238705222235</v>
      </c>
      <c r="G103" s="10">
        <f t="shared" si="33"/>
        <v>8.6666666666666607</v>
      </c>
      <c r="H103" s="5">
        <f t="shared" si="33"/>
        <v>7.5</v>
      </c>
      <c r="I103">
        <f t="shared" si="27"/>
        <v>4.6489439940146653</v>
      </c>
      <c r="J103">
        <f t="shared" si="28"/>
        <v>3.2489293246700059</v>
      </c>
      <c r="K103">
        <f t="shared" si="28"/>
        <v>3.3252275866148366</v>
      </c>
      <c r="L103">
        <f t="shared" si="29"/>
        <v>-0.44624334877027083</v>
      </c>
      <c r="M103">
        <f t="shared" si="30"/>
        <v>-32.630722983293893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10.930556637238553</v>
      </c>
      <c r="B104">
        <f t="shared" si="22"/>
        <v>10.930556637238553</v>
      </c>
      <c r="C104" s="9">
        <f t="shared" si="23"/>
        <v>0.42500000000000027</v>
      </c>
      <c r="D104" s="9">
        <f t="shared" si="32"/>
        <v>1.7853728195886742</v>
      </c>
      <c r="E104" s="9">
        <f t="shared" si="32"/>
        <v>7.9431294883405812</v>
      </c>
      <c r="F104" s="9">
        <f t="shared" si="25"/>
        <v>8.5755204848657876</v>
      </c>
      <c r="G104" s="10">
        <f t="shared" si="33"/>
        <v>8.6666666666666607</v>
      </c>
      <c r="H104" s="5">
        <f t="shared" si="33"/>
        <v>7.5</v>
      </c>
      <c r="I104">
        <f t="shared" si="27"/>
        <v>4.509053804868655</v>
      </c>
      <c r="J104">
        <f t="shared" si="28"/>
        <v>3.2462518645773843</v>
      </c>
      <c r="K104">
        <f t="shared" si="28"/>
        <v>3.1294432487150732</v>
      </c>
      <c r="L104">
        <f t="shared" si="29"/>
        <v>-0.43245886824706603</v>
      </c>
      <c r="M104">
        <f t="shared" si="30"/>
        <v>-32.590897869309018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10.911086910310718</v>
      </c>
      <c r="B105">
        <f t="shared" si="22"/>
        <v>10.911086910310718</v>
      </c>
      <c r="C105" s="9">
        <f t="shared" si="23"/>
        <v>0.43000000000000027</v>
      </c>
      <c r="D105" s="9">
        <f t="shared" si="32"/>
        <v>1.8048425465165101</v>
      </c>
      <c r="E105" s="9">
        <f t="shared" si="32"/>
        <v>7.9613195116712241</v>
      </c>
      <c r="F105" s="9">
        <f t="shared" si="25"/>
        <v>8.6134996135223361</v>
      </c>
      <c r="G105" s="10">
        <f t="shared" si="33"/>
        <v>8.6666666666666607</v>
      </c>
      <c r="H105" s="5">
        <f t="shared" si="33"/>
        <v>7.5</v>
      </c>
      <c r="I105">
        <f t="shared" si="27"/>
        <v>4.3736790140380961</v>
      </c>
      <c r="J105">
        <f t="shared" si="28"/>
        <v>3.2436571113679018</v>
      </c>
      <c r="K105">
        <f t="shared" si="28"/>
        <v>2.9338978614992191</v>
      </c>
      <c r="L105">
        <f t="shared" si="29"/>
        <v>-0.41913991698034653</v>
      </c>
      <c r="M105">
        <f t="shared" si="30"/>
        <v>-32.553113347643276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10.891632512161015</v>
      </c>
      <c r="B106">
        <f t="shared" si="22"/>
        <v>10.891632512161015</v>
      </c>
      <c r="C106" s="9">
        <f t="shared" si="23"/>
        <v>0.43500000000000028</v>
      </c>
      <c r="D106" s="9">
        <f t="shared" si="32"/>
        <v>1.8242969446662118</v>
      </c>
      <c r="E106" s="9">
        <f t="shared" si="32"/>
        <v>7.9783369427999622</v>
      </c>
      <c r="F106" s="9">
        <f t="shared" si="25"/>
        <v>8.6506640934156529</v>
      </c>
      <c r="G106" s="10">
        <f t="shared" si="33"/>
        <v>8.6666666666666607</v>
      </c>
      <c r="H106" s="5">
        <f t="shared" si="33"/>
        <v>7.5</v>
      </c>
      <c r="I106">
        <f t="shared" si="27"/>
        <v>4.243208592486055</v>
      </c>
      <c r="J106">
        <f t="shared" si="28"/>
        <v>3.2411422718660199</v>
      </c>
      <c r="K106">
        <f t="shared" si="28"/>
        <v>2.7385791814133595</v>
      </c>
      <c r="L106">
        <f t="shared" si="29"/>
        <v>-0.40632136109712585</v>
      </c>
      <c r="M106">
        <f t="shared" si="30"/>
        <v>-32.517318227688747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10.87219297231432</v>
      </c>
      <c r="B107">
        <f t="shared" si="22"/>
        <v>10.87219297231432</v>
      </c>
      <c r="C107" s="9">
        <f t="shared" si="23"/>
        <v>0.44000000000000028</v>
      </c>
      <c r="D107" s="9">
        <f t="shared" si="32"/>
        <v>1.8437364845129083</v>
      </c>
      <c r="E107" s="9">
        <f t="shared" si="32"/>
        <v>7.9941831061603441</v>
      </c>
      <c r="F107" s="9">
        <f t="shared" si="25"/>
        <v>8.687016649127635</v>
      </c>
      <c r="G107" s="10">
        <f t="shared" si="33"/>
        <v>8.6666666666666607</v>
      </c>
      <c r="H107" s="5">
        <f t="shared" si="33"/>
        <v>7.5</v>
      </c>
      <c r="I107">
        <f t="shared" si="27"/>
        <v>4.1180665712702265</v>
      </c>
      <c r="J107">
        <f t="shared" si="28"/>
        <v>3.2387043436994372</v>
      </c>
      <c r="K107">
        <f t="shared" si="28"/>
        <v>2.5434752720472269</v>
      </c>
      <c r="L107">
        <f t="shared" si="29"/>
        <v>-0.39404139188295079</v>
      </c>
      <c r="M107">
        <f t="shared" si="30"/>
        <v>-32.483455396373891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10.852767838997178</v>
      </c>
      <c r="B108">
        <f t="shared" si="22"/>
        <v>10.852767838997178</v>
      </c>
      <c r="C108" s="9">
        <f t="shared" si="23"/>
        <v>0.44500000000000028</v>
      </c>
      <c r="D108" s="9">
        <f t="shared" si="32"/>
        <v>1.863161617830051</v>
      </c>
      <c r="E108" s="9">
        <f t="shared" si="32"/>
        <v>8.0088592555954925</v>
      </c>
      <c r="F108" s="9">
        <f t="shared" si="25"/>
        <v>8.7225598941711553</v>
      </c>
      <c r="G108" s="10">
        <f t="shared" si="33"/>
        <v>8.6666666666666607</v>
      </c>
      <c r="H108" s="5">
        <f t="shared" si="33"/>
        <v>7.5</v>
      </c>
      <c r="I108">
        <f t="shared" si="27"/>
        <v>3.9987122403518089</v>
      </c>
      <c r="J108">
        <f t="shared" si="28"/>
        <v>3.2363400953481394</v>
      </c>
      <c r="K108">
        <f t="shared" si="28"/>
        <v>2.3485745396689834</v>
      </c>
      <c r="L108">
        <f t="shared" si="29"/>
        <v>-0.382341538697683</v>
      </c>
      <c r="M108">
        <f t="shared" si="30"/>
        <v>-32.451460828215779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10.833356680572784</v>
      </c>
      <c r="B109">
        <f t="shared" si="22"/>
        <v>10.833356680572784</v>
      </c>
      <c r="C109" s="9">
        <f t="shared" si="23"/>
        <v>0.45000000000000029</v>
      </c>
      <c r="D109" s="9">
        <f t="shared" si="32"/>
        <v>1.8825727762544433</v>
      </c>
      <c r="E109" s="9">
        <f t="shared" si="32"/>
        <v>8.0223665765385981</v>
      </c>
      <c r="F109" s="9">
        <f t="shared" si="25"/>
        <v>8.7572963323556987</v>
      </c>
      <c r="G109" s="10">
        <f t="shared" si="33"/>
        <v>8.6666666666666607</v>
      </c>
      <c r="H109" s="5">
        <f t="shared" si="33"/>
        <v>7.5</v>
      </c>
      <c r="I109">
        <f t="shared" si="27"/>
        <v>3.8856391499753196</v>
      </c>
      <c r="J109">
        <f t="shared" si="28"/>
        <v>3.2340460461159535</v>
      </c>
      <c r="K109">
        <f t="shared" si="28"/>
        <v>2.153865774699689</v>
      </c>
      <c r="L109">
        <f t="shared" si="29"/>
        <v>-0.37126656767612992</v>
      </c>
      <c r="M109">
        <f t="shared" si="30"/>
        <v>-32.421262513274421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10.813959087094307</v>
      </c>
      <c r="B110">
        <f t="shared" si="22"/>
        <v>10.813959087094307</v>
      </c>
      <c r="C110" s="9">
        <f t="shared" si="23"/>
        <v>0.45500000000000029</v>
      </c>
      <c r="D110" s="9">
        <f t="shared" si="32"/>
        <v>1.9019703697329209</v>
      </c>
      <c r="E110" s="9">
        <f t="shared" si="32"/>
        <v>8.0347061884615574</v>
      </c>
      <c r="F110" s="9">
        <f t="shared" si="25"/>
        <v>8.7912283592820408</v>
      </c>
      <c r="G110" s="10">
        <f t="shared" si="33"/>
        <v>8.6666666666666607</v>
      </c>
      <c r="H110" s="5">
        <f t="shared" si="33"/>
        <v>7.5</v>
      </c>
      <c r="I110">
        <f t="shared" si="27"/>
        <v>3.7793725210654587</v>
      </c>
      <c r="J110">
        <f t="shared" si="28"/>
        <v>3.2318184467098967</v>
      </c>
      <c r="K110">
        <f t="shared" si="28"/>
        <v>1.9593381996200425</v>
      </c>
      <c r="L110">
        <f t="shared" si="29"/>
        <v>-0.36086422897400333</v>
      </c>
      <c r="M110">
        <f t="shared" si="30"/>
        <v>-32.39277932822155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10.794574671970169</v>
      </c>
      <c r="B111">
        <f t="shared" si="22"/>
        <v>10.794574671970169</v>
      </c>
      <c r="C111" s="9">
        <f t="shared" si="23"/>
        <v>0.4600000000000003</v>
      </c>
      <c r="D111" s="9">
        <f t="shared" si="32"/>
        <v>1.9213547848570587</v>
      </c>
      <c r="E111" s="9">
        <f t="shared" si="32"/>
        <v>8.0458791476313696</v>
      </c>
      <c r="F111" s="9">
        <f t="shared" si="25"/>
        <v>8.8243582640098381</v>
      </c>
      <c r="G111" s="10">
        <f t="shared" si="33"/>
        <v>8.6666666666666607</v>
      </c>
      <c r="H111" s="5">
        <f t="shared" si="33"/>
        <v>7.5</v>
      </c>
      <c r="I111">
        <f t="shared" si="27"/>
        <v>3.6804646401353991</v>
      </c>
      <c r="J111">
        <f t="shared" si="28"/>
        <v>3.2296532613360527</v>
      </c>
      <c r="K111">
        <f t="shared" si="28"/>
        <v>1.7649815236507131</v>
      </c>
      <c r="L111">
        <f t="shared" si="29"/>
        <v>-0.35118481247857181</v>
      </c>
      <c r="M111">
        <f t="shared" si="30"/>
        <v>-32.365919892092379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10.775203073728777</v>
      </c>
      <c r="B112">
        <f t="shared" si="22"/>
        <v>10.775203073728777</v>
      </c>
      <c r="C112" s="9">
        <f t="shared" si="23"/>
        <v>0.4650000000000003</v>
      </c>
      <c r="D112" s="9">
        <f t="shared" si="32"/>
        <v>1.9407263830984505</v>
      </c>
      <c r="E112" s="9">
        <f t="shared" si="32"/>
        <v>8.0558864502152154</v>
      </c>
      <c r="F112" s="9">
        <f t="shared" si="25"/>
        <v>8.8566882309499668</v>
      </c>
      <c r="G112" s="10">
        <f t="shared" si="33"/>
        <v>8.6666666666666607</v>
      </c>
      <c r="H112" s="5">
        <f t="shared" si="33"/>
        <v>7.5</v>
      </c>
      <c r="I112">
        <f t="shared" si="27"/>
        <v>3.5894878238497969</v>
      </c>
      <c r="J112">
        <f t="shared" si="28"/>
        <v>3.2275461524611813</v>
      </c>
      <c r="K112">
        <f t="shared" si="28"/>
        <v>1.570786004298159</v>
      </c>
      <c r="L112">
        <f t="shared" si="29"/>
        <v>-0.34228047293899494</v>
      </c>
      <c r="M112">
        <f t="shared" si="30"/>
        <v>-32.340581468099884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10.755843957862522</v>
      </c>
      <c r="B113">
        <f t="shared" si="22"/>
        <v>10.755843957862522</v>
      </c>
      <c r="C113" s="9">
        <f t="shared" si="23"/>
        <v>0.47000000000000031</v>
      </c>
      <c r="D113" s="9">
        <f t="shared" si="32"/>
        <v>1.9600854989647047</v>
      </c>
      <c r="E113" s="9">
        <f t="shared" si="32"/>
        <v>8.0647290357745778</v>
      </c>
      <c r="F113" s="9">
        <f t="shared" si="25"/>
        <v>8.888220342041695</v>
      </c>
      <c r="G113" s="10">
        <f t="shared" si="33"/>
        <v>8.6666666666666607</v>
      </c>
      <c r="H113" s="5">
        <f t="shared" si="33"/>
        <v>7.5</v>
      </c>
      <c r="I113">
        <f t="shared" si="27"/>
        <v>3.5070246114840327</v>
      </c>
      <c r="J113">
        <f t="shared" si="28"/>
        <v>3.2254924696235472</v>
      </c>
      <c r="K113">
        <f t="shared" si="28"/>
        <v>1.3767425154895596</v>
      </c>
      <c r="L113">
        <f t="shared" si="29"/>
        <v>-0.33420429254427009</v>
      </c>
      <c r="M113">
        <f t="shared" si="30"/>
        <v>-32.31664899476219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10.736497018722048</v>
      </c>
      <c r="B114">
        <f t="shared" si="22"/>
        <v>10.736497018722048</v>
      </c>
      <c r="C114" s="9">
        <f t="shared" si="23"/>
        <v>0.47500000000000031</v>
      </c>
      <c r="D114" s="9">
        <f t="shared" si="32"/>
        <v>1.9794324381051802</v>
      </c>
      <c r="E114" s="9">
        <f t="shared" si="32"/>
        <v>8.0724077911856096</v>
      </c>
      <c r="F114" s="9">
        <f t="shared" si="25"/>
        <v>8.9189565792821188</v>
      </c>
      <c r="G114" s="10">
        <f t="shared" si="33"/>
        <v>8.6666666666666607</v>
      </c>
      <c r="H114" s="5">
        <f t="shared" si="33"/>
        <v>7.5</v>
      </c>
      <c r="I114">
        <f t="shared" si="27"/>
        <v>3.4336550028603878</v>
      </c>
      <c r="J114">
        <f t="shared" si="28"/>
        <v>3.2234872438682816</v>
      </c>
      <c r="K114">
        <f t="shared" si="28"/>
        <v>1.1828426215209864</v>
      </c>
      <c r="L114">
        <f t="shared" si="29"/>
        <v>-0.32700906423301312</v>
      </c>
      <c r="M114">
        <f t="shared" si="30"/>
        <v>-32.293994350694042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10.717161981421993</v>
      </c>
      <c r="B115">
        <f t="shared" si="22"/>
        <v>10.717161981421993</v>
      </c>
      <c r="C115" s="9">
        <f t="shared" si="23"/>
        <v>0.48000000000000032</v>
      </c>
      <c r="D115" s="9">
        <f t="shared" si="32"/>
        <v>1.9987674754052338</v>
      </c>
      <c r="E115" s="9">
        <f t="shared" si="32"/>
        <v>8.0789235550164236</v>
      </c>
      <c r="F115" s="9">
        <f t="shared" si="25"/>
        <v>8.948898827680889</v>
      </c>
      <c r="G115" s="10">
        <f t="shared" si="33"/>
        <v>8.6666666666666607</v>
      </c>
      <c r="H115" s="5">
        <f t="shared" si="33"/>
        <v>7.5</v>
      </c>
      <c r="I115">
        <f t="shared" si="27"/>
        <v>3.3699408204112244</v>
      </c>
      <c r="J115">
        <f t="shared" si="28"/>
        <v>3.2215251894828834</v>
      </c>
      <c r="K115">
        <f t="shared" si="28"/>
        <v>0.98907865541682216</v>
      </c>
      <c r="L115">
        <f t="shared" si="29"/>
        <v>-0.32074580390123753</v>
      </c>
      <c r="M115">
        <f t="shared" si="30"/>
        <v>-32.272475973271575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10.697838603709567</v>
      </c>
      <c r="B116">
        <f t="shared" si="22"/>
        <v>10.697838603709567</v>
      </c>
      <c r="C116" s="9">
        <f t="shared" si="23"/>
        <v>0.48500000000000032</v>
      </c>
      <c r="D116" s="9">
        <f t="shared" si="32"/>
        <v>2.0180908531176609</v>
      </c>
      <c r="E116" s="9">
        <f t="shared" si="32"/>
        <v>8.0842771223814047</v>
      </c>
      <c r="F116" s="9">
        <f t="shared" si="25"/>
        <v>8.9780488787155903</v>
      </c>
      <c r="G116" s="10">
        <f t="shared" si="33"/>
        <v>8.6666666666666607</v>
      </c>
      <c r="H116" s="5">
        <f t="shared" si="33"/>
        <v>7.5</v>
      </c>
      <c r="I116">
        <f t="shared" si="27"/>
        <v>3.3164076347942526</v>
      </c>
      <c r="J116">
        <f t="shared" si="28"/>
        <v>3.2196007146594758</v>
      </c>
      <c r="K116">
        <f t="shared" si="28"/>
        <v>0.79544379957719269</v>
      </c>
      <c r="L116">
        <f t="shared" si="29"/>
        <v>-0.31546203395297695</v>
      </c>
      <c r="M116">
        <f t="shared" si="30"/>
        <v>-32.251938956146752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10.678526677738221</v>
      </c>
      <c r="B117">
        <f t="shared" si="22"/>
        <v>10.678526677738221</v>
      </c>
      <c r="C117" s="9">
        <f t="shared" si="23"/>
        <v>0.49000000000000032</v>
      </c>
      <c r="D117" s="9">
        <f t="shared" ref="D117:E132" si="34">D116+$C$7*(J116+J117)/2</f>
        <v>2.0374027790890068</v>
      </c>
      <c r="E117" s="9">
        <f t="shared" si="34"/>
        <v>8.0884692502776581</v>
      </c>
      <c r="F117" s="9">
        <f t="shared" si="25"/>
        <v>9.0064084343604662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3.2735251236573819</v>
      </c>
      <c r="J117">
        <f t="shared" si="28"/>
        <v>3.2177079424557582</v>
      </c>
      <c r="K117">
        <f t="shared" si="28"/>
        <v>0.60193216584031217</v>
      </c>
      <c r="L117">
        <f t="shared" si="29"/>
        <v>-0.31119992139813119</v>
      </c>
      <c r="M117">
        <f t="shared" si="30"/>
        <v>-32.232215738049099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10.659226031682071</v>
      </c>
      <c r="B118">
        <f t="shared" si="22"/>
        <v>10.659226031682071</v>
      </c>
      <c r="C118" s="9">
        <f t="shared" si="23"/>
        <v>0.49500000000000033</v>
      </c>
      <c r="D118" s="9">
        <f t="shared" si="34"/>
        <v>2.0567034251451561</v>
      </c>
      <c r="E118" s="9">
        <f t="shared" si="34"/>
        <v>8.0915006633894144</v>
      </c>
      <c r="F118" s="9">
        <f t="shared" si="25"/>
        <v>9.0339791117523163</v>
      </c>
      <c r="G118" s="10">
        <f t="shared" si="35"/>
        <v>8.6666666666666607</v>
      </c>
      <c r="H118" s="5">
        <f t="shared" si="35"/>
        <v>7.5</v>
      </c>
      <c r="I118">
        <f t="shared" si="27"/>
        <v>3.2416871677147165</v>
      </c>
      <c r="J118">
        <f t="shared" si="28"/>
        <v>3.2158407429273694</v>
      </c>
      <c r="K118">
        <f t="shared" si="28"/>
        <v>0.40853887141201761</v>
      </c>
      <c r="L118">
        <f t="shared" si="29"/>
        <v>-0.30799439474280677</v>
      </c>
      <c r="M118">
        <f t="shared" si="30"/>
        <v>-32.213127460744502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10.639936531123613</v>
      </c>
      <c r="B119">
        <f t="shared" si="22"/>
        <v>10.639936531123613</v>
      </c>
      <c r="C119" s="9">
        <f t="shared" si="23"/>
        <v>0.50000000000000033</v>
      </c>
      <c r="D119" s="9">
        <f t="shared" si="34"/>
        <v>2.0759929257036149</v>
      </c>
      <c r="E119" s="9">
        <f t="shared" si="34"/>
        <v>8.0933720603235937</v>
      </c>
      <c r="F119" s="9">
        <f t="shared" si="25"/>
        <v>9.0607624485408707</v>
      </c>
      <c r="G119" s="10">
        <f t="shared" si="35"/>
        <v>8.6666666666666607</v>
      </c>
      <c r="H119" s="5">
        <f t="shared" si="35"/>
        <v>7.5</v>
      </c>
      <c r="I119">
        <f t="shared" si="27"/>
        <v>3.2211933318704702</v>
      </c>
      <c r="J119">
        <f t="shared" si="28"/>
        <v>3.2139927765589125</v>
      </c>
      <c r="K119">
        <f t="shared" si="28"/>
        <v>0.2152601066475506</v>
      </c>
      <c r="L119">
        <f t="shared" si="29"/>
        <v>-0.3058713961822756</v>
      </c>
      <c r="M119">
        <f t="shared" si="30"/>
        <v>-32.194486016596812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10.62065808014939</v>
      </c>
      <c r="B120">
        <f t="shared" si="22"/>
        <v>10.62065808014939</v>
      </c>
      <c r="C120" s="9">
        <f t="shared" si="23"/>
        <v>0.50500000000000034</v>
      </c>
      <c r="D120" s="9">
        <f t="shared" si="34"/>
        <v>2.0952713766778372</v>
      </c>
      <c r="E120" s="9">
        <f t="shared" si="34"/>
        <v>8.0940841202151805</v>
      </c>
      <c r="F120" s="9">
        <f t="shared" si="25"/>
        <v>9.0867599089466946</v>
      </c>
      <c r="G120" s="10">
        <f t="shared" si="35"/>
        <v>8.6666666666666607</v>
      </c>
      <c r="H120" s="5">
        <f t="shared" si="35"/>
        <v>7.5</v>
      </c>
      <c r="I120">
        <f t="shared" si="27"/>
        <v>3.2122335256655958</v>
      </c>
      <c r="J120">
        <f t="shared" si="28"/>
        <v>3.212157548181819</v>
      </c>
      <c r="K120">
        <f t="shared" si="28"/>
        <v>2.2093190547969738E-2</v>
      </c>
      <c r="L120">
        <f t="shared" si="29"/>
        <v>-0.30484643906386066</v>
      </c>
      <c r="M120">
        <f t="shared" si="30"/>
        <v>-32.176096731049171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10.601390622096202</v>
      </c>
      <c r="B121">
        <f t="shared" si="22"/>
        <v>10.601390622096202</v>
      </c>
      <c r="C121" s="9">
        <f t="shared" si="23"/>
        <v>0.51000000000000034</v>
      </c>
      <c r="D121" s="9">
        <f t="shared" si="34"/>
        <v>2.1145388347310252</v>
      </c>
      <c r="E121" s="9">
        <f t="shared" si="34"/>
        <v>8.0936375096173094</v>
      </c>
      <c r="F121" s="9">
        <f t="shared" si="25"/>
        <v>9.1119728905187287</v>
      </c>
      <c r="G121" s="10">
        <f t="shared" si="35"/>
        <v>8.6666666666666607</v>
      </c>
      <c r="H121" s="5">
        <f t="shared" si="35"/>
        <v>7.5</v>
      </c>
      <c r="I121">
        <f t="shared" si="27"/>
        <v>3.2148775035842023</v>
      </c>
      <c r="J121">
        <f t="shared" si="28"/>
        <v>3.2103284695474357</v>
      </c>
      <c r="K121">
        <f t="shared" si="28"/>
        <v>-0.17096338983832529</v>
      </c>
      <c r="L121">
        <f t="shared" si="29"/>
        <v>-0.30492362741106227</v>
      </c>
      <c r="M121">
        <f t="shared" si="30"/>
        <v>-32.157761544191352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10.582134139904211</v>
      </c>
      <c r="B122">
        <f t="shared" si="22"/>
        <v>10.582134139904211</v>
      </c>
      <c r="C122" s="9">
        <f t="shared" si="23"/>
        <v>0.51500000000000035</v>
      </c>
      <c r="D122" s="9">
        <f t="shared" si="34"/>
        <v>2.1337953169230164</v>
      </c>
      <c r="E122" s="9">
        <f t="shared" si="34"/>
        <v>8.0920328895704845</v>
      </c>
      <c r="F122" s="9">
        <f t="shared" si="25"/>
        <v>9.1364027315479603</v>
      </c>
      <c r="G122" s="10">
        <f t="shared" si="35"/>
        <v>8.6666666666666607</v>
      </c>
      <c r="H122" s="5">
        <f t="shared" si="35"/>
        <v>7.5</v>
      </c>
      <c r="I122">
        <f t="shared" si="27"/>
        <v>3.2290704278350999</v>
      </c>
      <c r="J122">
        <f t="shared" si="28"/>
        <v>3.2084989277829692</v>
      </c>
      <c r="K122">
        <f t="shared" si="28"/>
        <v>-0.3639099591034734</v>
      </c>
      <c r="L122">
        <f t="shared" si="29"/>
        <v>-0.30609525232431123</v>
      </c>
      <c r="M122">
        <f t="shared" si="30"/>
        <v>-32.139282484656441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10.562888656052056</v>
      </c>
      <c r="B123">
        <f t="shared" si="22"/>
        <v>10.562888656052056</v>
      </c>
      <c r="C123" s="9">
        <f t="shared" si="23"/>
        <v>0.52000000000000035</v>
      </c>
      <c r="D123" s="9">
        <f t="shared" si="34"/>
        <v>2.1530408007751722</v>
      </c>
      <c r="E123" s="9">
        <f t="shared" si="34"/>
        <v>8.0892709227311403</v>
      </c>
      <c r="F123" s="9">
        <f t="shared" si="25"/>
        <v>9.160050719057466</v>
      </c>
      <c r="G123" s="10">
        <f t="shared" si="35"/>
        <v>8.6666666666666607</v>
      </c>
      <c r="H123" s="5">
        <f t="shared" si="35"/>
        <v>7.5</v>
      </c>
      <c r="I123">
        <f t="shared" si="27"/>
        <v>3.2546350318235988</v>
      </c>
      <c r="J123">
        <f t="shared" si="28"/>
        <v>3.2066623562690233</v>
      </c>
      <c r="K123">
        <f t="shared" si="28"/>
        <v>-0.55674565401141207</v>
      </c>
      <c r="L123">
        <f t="shared" si="29"/>
        <v>-0.30834201487560287</v>
      </c>
      <c r="M123">
        <f t="shared" si="30"/>
        <v>-32.12046518477522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10.543654232070709</v>
      </c>
      <c r="B124">
        <f t="shared" si="22"/>
        <v>10.543654232070709</v>
      </c>
      <c r="C124" s="9">
        <f t="shared" si="23"/>
        <v>0.52500000000000036</v>
      </c>
      <c r="D124" s="9">
        <f t="shared" si="34"/>
        <v>2.1722752247565187</v>
      </c>
      <c r="E124" s="9">
        <f t="shared" si="34"/>
        <v>8.0853522804337459</v>
      </c>
      <c r="F124" s="9">
        <f t="shared" si="25"/>
        <v>9.182918097255758</v>
      </c>
      <c r="G124" s="10">
        <f t="shared" si="35"/>
        <v>8.6666666666666607</v>
      </c>
      <c r="H124" s="5">
        <f t="shared" si="35"/>
        <v>7.5</v>
      </c>
      <c r="I124">
        <f t="shared" si="27"/>
        <v>3.2912801240934706</v>
      </c>
      <c r="J124">
        <f t="shared" si="28"/>
        <v>3.2048123041797698</v>
      </c>
      <c r="K124">
        <f t="shared" si="28"/>
        <v>-0.74946844512006339</v>
      </c>
      <c r="L124">
        <f t="shared" si="29"/>
        <v>-0.31163384932869848</v>
      </c>
      <c r="M124">
        <f t="shared" si="30"/>
        <v>-32.101122179293135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10.524430967654919</v>
      </c>
      <c r="B125">
        <f t="shared" si="22"/>
        <v>10.524430967654919</v>
      </c>
      <c r="C125" s="9">
        <f t="shared" si="23"/>
        <v>0.53000000000000036</v>
      </c>
      <c r="D125" s="9">
        <f t="shared" si="34"/>
        <v>2.1914984891723095</v>
      </c>
      <c r="E125" s="9">
        <f t="shared" si="34"/>
        <v>8.0802776495637989</v>
      </c>
      <c r="F125" s="9">
        <f t="shared" si="25"/>
        <v>9.2050060763147776</v>
      </c>
      <c r="G125" s="10">
        <f t="shared" si="35"/>
        <v>8.6666666666666607</v>
      </c>
      <c r="H125" s="5">
        <f t="shared" si="35"/>
        <v>7.5</v>
      </c>
      <c r="I125">
        <f t="shared" si="27"/>
        <v>3.3386144291639348</v>
      </c>
      <c r="J125">
        <f t="shared" si="28"/>
        <v>3.2029425010837977</v>
      </c>
      <c r="K125">
        <f t="shared" si="28"/>
        <v>-0.9420751781958222</v>
      </c>
      <c r="L125">
        <f t="shared" si="29"/>
        <v>-0.31593125019789531</v>
      </c>
      <c r="M125">
        <f t="shared" si="30"/>
        <v>-32.081075762762801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10.50521899941092</v>
      </c>
      <c r="B126">
        <f t="shared" si="22"/>
        <v>10.50521899941092</v>
      </c>
      <c r="C126" s="9">
        <f t="shared" si="23"/>
        <v>0.53500000000000036</v>
      </c>
      <c r="D126" s="9">
        <f t="shared" si="34"/>
        <v>2.2107104574163086</v>
      </c>
      <c r="E126" s="9">
        <f t="shared" si="34"/>
        <v>8.0740477391308936</v>
      </c>
      <c r="F126" s="9">
        <f t="shared" si="25"/>
        <v>9.2263158413181507</v>
      </c>
      <c r="G126" s="10">
        <f t="shared" si="35"/>
        <v>8.6666666666666607</v>
      </c>
      <c r="H126" s="5">
        <f t="shared" si="35"/>
        <v>7.5</v>
      </c>
      <c r="I126">
        <f t="shared" si="27"/>
        <v>3.3961642247565016</v>
      </c>
      <c r="J126">
        <f t="shared" si="28"/>
        <v>3.2010469135826103</v>
      </c>
      <c r="K126">
        <f t="shared" si="28"/>
        <v>-1.1345616327723991</v>
      </c>
      <c r="L126">
        <f t="shared" si="29"/>
        <v>-0.32118695611141507</v>
      </c>
      <c r="M126">
        <f t="shared" si="30"/>
        <v>-32.060160244698466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10.486018499294634</v>
      </c>
      <c r="B127">
        <f t="shared" si="22"/>
        <v>10.486018499294634</v>
      </c>
      <c r="C127" s="9">
        <f t="shared" si="23"/>
        <v>0.54000000000000037</v>
      </c>
      <c r="D127" s="9">
        <f t="shared" si="34"/>
        <v>2.2299109575325944</v>
      </c>
      <c r="E127" s="9">
        <f t="shared" si="34"/>
        <v>8.0666632864498542</v>
      </c>
      <c r="F127" s="9">
        <f t="shared" si="25"/>
        <v>9.2468485612217393</v>
      </c>
      <c r="G127" s="10">
        <f t="shared" si="35"/>
        <v>8.6666666666666607</v>
      </c>
      <c r="H127" s="5">
        <f t="shared" si="35"/>
        <v>7.5</v>
      </c>
      <c r="I127">
        <f t="shared" si="27"/>
        <v>3.4633929915166424</v>
      </c>
      <c r="J127">
        <f t="shared" si="28"/>
        <v>3.1991197918459418</v>
      </c>
      <c r="K127">
        <f t="shared" si="28"/>
        <v>-1.3269225942405898</v>
      </c>
      <c r="L127">
        <f t="shared" si="29"/>
        <v>-0.32734782083815139</v>
      </c>
      <c r="M127">
        <f t="shared" si="30"/>
        <v>-32.038223521497166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10.466829672804334</v>
      </c>
      <c r="B128">
        <f t="shared" si="22"/>
        <v>10.466829672804334</v>
      </c>
      <c r="C128" s="9">
        <f t="shared" si="23"/>
        <v>0.54500000000000037</v>
      </c>
      <c r="D128" s="9">
        <f t="shared" si="34"/>
        <v>2.2490997840228948</v>
      </c>
      <c r="E128" s="9">
        <f t="shared" si="34"/>
        <v>8.0581250628610235</v>
      </c>
      <c r="F128" s="9">
        <f t="shared" si="25"/>
        <v>9.2666053976759173</v>
      </c>
      <c r="G128" s="10">
        <f t="shared" si="35"/>
        <v>8.6666666666666607</v>
      </c>
      <c r="H128" s="5">
        <f t="shared" si="35"/>
        <v>7.5</v>
      </c>
      <c r="I128">
        <f t="shared" si="27"/>
        <v>3.5397213455645709</v>
      </c>
      <c r="J128">
        <f t="shared" si="28"/>
        <v>3.1971557049209127</v>
      </c>
      <c r="K128">
        <f t="shared" si="28"/>
        <v>-1.5191519353695728</v>
      </c>
      <c r="L128">
        <f t="shared" si="29"/>
        <v>-0.33435670744976004</v>
      </c>
      <c r="M128">
        <f t="shared" si="30"/>
        <v>-32.015127963069077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10.447652756995542</v>
      </c>
      <c r="B129">
        <f t="shared" si="22"/>
        <v>10.447652756995542</v>
      </c>
      <c r="C129" s="9">
        <f t="shared" si="23"/>
        <v>0.55000000000000038</v>
      </c>
      <c r="D129" s="9">
        <f t="shared" si="34"/>
        <v>2.2682766998316861</v>
      </c>
      <c r="E129" s="9">
        <f t="shared" si="34"/>
        <v>8.0484338789454704</v>
      </c>
      <c r="F129" s="9">
        <f t="shared" si="25"/>
        <v>9.2855875135759103</v>
      </c>
      <c r="G129" s="10">
        <f t="shared" si="35"/>
        <v>8.6666666666666607</v>
      </c>
      <c r="H129" s="5">
        <f t="shared" si="35"/>
        <v>7.5</v>
      </c>
      <c r="I129">
        <f t="shared" si="27"/>
        <v>3.6245458101295713</v>
      </c>
      <c r="J129">
        <f t="shared" si="28"/>
        <v>3.195149564676214</v>
      </c>
      <c r="K129">
        <f t="shared" si="28"/>
        <v>-1.7112427031479873</v>
      </c>
      <c r="L129">
        <f t="shared" si="29"/>
        <v>-0.34215426908597679</v>
      </c>
      <c r="M129">
        <f t="shared" si="30"/>
        <v>-31.990750676463669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10.428488018384328</v>
      </c>
      <c r="B130">
        <f t="shared" si="22"/>
        <v>10.428488018384328</v>
      </c>
      <c r="C130" s="9">
        <f t="shared" si="23"/>
        <v>0.55500000000000038</v>
      </c>
      <c r="D130" s="9">
        <f t="shared" si="34"/>
        <v>2.2874414384429</v>
      </c>
      <c r="E130" s="9">
        <f t="shared" si="34"/>
        <v>8.0375905892144068</v>
      </c>
      <c r="F130" s="9">
        <f t="shared" si="25"/>
        <v>9.3037960812296205</v>
      </c>
      <c r="G130" s="10">
        <f t="shared" si="35"/>
        <v>8.6666666666666607</v>
      </c>
      <c r="H130" s="5">
        <f t="shared" si="35"/>
        <v>7.5</v>
      </c>
      <c r="I130">
        <f t="shared" si="27"/>
        <v>3.7172553977447684</v>
      </c>
      <c r="J130">
        <f t="shared" si="28"/>
        <v>3.1930966390616984</v>
      </c>
      <c r="K130">
        <f t="shared" si="28"/>
        <v>-1.9031872072067693</v>
      </c>
      <c r="L130">
        <f t="shared" si="29"/>
        <v>-0.35068051941331452</v>
      </c>
      <c r="M130">
        <f t="shared" si="30"/>
        <v>-31.964983251117584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10.409335750799308</v>
      </c>
      <c r="B131">
        <f t="shared" si="22"/>
        <v>10.409335750799308</v>
      </c>
      <c r="C131" s="9">
        <f t="shared" si="23"/>
        <v>0.56000000000000039</v>
      </c>
      <c r="D131" s="9">
        <f t="shared" si="34"/>
        <v>2.3065937060279209</v>
      </c>
      <c r="E131" s="9">
        <f t="shared" si="34"/>
        <v>8.0255960962726469</v>
      </c>
      <c r="F131" s="9">
        <f t="shared" si="25"/>
        <v>9.3212322900587203</v>
      </c>
      <c r="G131" s="10">
        <f t="shared" si="35"/>
        <v>8.6666666666666607</v>
      </c>
      <c r="H131" s="5">
        <f t="shared" si="35"/>
        <v>7.5</v>
      </c>
      <c r="I131">
        <f t="shared" si="27"/>
        <v>3.8172454164949046</v>
      </c>
      <c r="J131">
        <f t="shared" si="28"/>
        <v>3.1909925559452184</v>
      </c>
      <c r="K131">
        <f t="shared" si="28"/>
        <v>-2.0949771067134746</v>
      </c>
      <c r="L131">
        <f t="shared" si="29"/>
        <v>-0.35987613788914191</v>
      </c>
      <c r="M131">
        <f t="shared" si="30"/>
        <v>-31.937731109705805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10.390196273234118</v>
      </c>
      <c r="B132">
        <f t="shared" si="22"/>
        <v>10.390196273234118</v>
      </c>
      <c r="C132" s="9">
        <f t="shared" si="23"/>
        <v>0.56500000000000039</v>
      </c>
      <c r="D132" s="9">
        <f t="shared" si="34"/>
        <v>2.3257331835931101</v>
      </c>
      <c r="E132" s="9">
        <f t="shared" si="34"/>
        <v>8.0124513544723914</v>
      </c>
      <c r="F132" s="9">
        <f t="shared" si="25"/>
        <v>9.3378973537753076</v>
      </c>
      <c r="G132" s="10">
        <f t="shared" si="35"/>
        <v>8.6666666666666607</v>
      </c>
      <c r="H132" s="5">
        <f t="shared" si="35"/>
        <v>7.5</v>
      </c>
      <c r="I132">
        <f t="shared" si="27"/>
        <v>3.9239283053418226</v>
      </c>
      <c r="J132">
        <f t="shared" si="28"/>
        <v>3.1888332991178836</v>
      </c>
      <c r="K132">
        <f t="shared" si="28"/>
        <v>-2.2866034933717092</v>
      </c>
      <c r="L132">
        <f t="shared" si="29"/>
        <v>-0.36968349206057183</v>
      </c>
      <c r="M132">
        <f t="shared" si="30"/>
        <v>-31.908912588682075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10.371069927742267</v>
      </c>
      <c r="B133">
        <f t="shared" si="22"/>
        <v>10.371069927742267</v>
      </c>
      <c r="C133" s="9">
        <f t="shared" si="23"/>
        <v>0.5700000000000004</v>
      </c>
      <c r="D133" s="9">
        <f t="shared" ref="D133:E148" si="36">D132+$C$7*(J132+J133)/2</f>
        <v>2.3448595290849603</v>
      </c>
      <c r="E133" s="9">
        <f t="shared" si="36"/>
        <v>7.9981573730855651</v>
      </c>
      <c r="F133" s="9">
        <f t="shared" si="25"/>
        <v>9.3537925170007821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4.0367416021231994</v>
      </c>
      <c r="J133">
        <f t="shared" si="28"/>
        <v>3.1866151981655202</v>
      </c>
      <c r="K133">
        <f t="shared" si="28"/>
        <v>-2.4780569689038017</v>
      </c>
      <c r="L133">
        <f t="shared" si="29"/>
        <v>-0.3800473873507792</v>
      </c>
      <c r="M133">
        <f t="shared" si="30"/>
        <v>-31.878457859461523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10.351957077406247</v>
      </c>
      <c r="B134">
        <f t="shared" si="22"/>
        <v>10.351957077406247</v>
      </c>
      <c r="C134" s="9">
        <f t="shared" si="23"/>
        <v>0.5750000000000004</v>
      </c>
      <c r="D134" s="9">
        <f t="shared" si="36"/>
        <v>2.3639723794209813</v>
      </c>
      <c r="E134" s="9">
        <f t="shared" si="36"/>
        <v>7.9827152190306716</v>
      </c>
      <c r="F134" s="9">
        <f t="shared" si="25"/>
        <v>9.3689190613148305</v>
      </c>
      <c r="G134" s="10">
        <f t="shared" si="37"/>
        <v>8.6666666666666607</v>
      </c>
      <c r="H134" s="5">
        <f t="shared" si="37"/>
        <v>7.5</v>
      </c>
      <c r="I134">
        <f t="shared" si="27"/>
        <v>4.1551533424458071</v>
      </c>
      <c r="J134">
        <f t="shared" si="28"/>
        <v>3.1843349138414156</v>
      </c>
      <c r="K134">
        <f t="shared" si="28"/>
        <v>-2.6693277160605708</v>
      </c>
      <c r="L134">
        <f t="shared" si="29"/>
        <v>-0.390915573111704</v>
      </c>
      <c r="M134">
        <f t="shared" si="30"/>
        <v>-31.846307781002857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10.332858104403513</v>
      </c>
      <c r="B135">
        <f t="shared" si="22"/>
        <v>10.332858104403513</v>
      </c>
      <c r="C135" s="9">
        <f t="shared" si="23"/>
        <v>0.5800000000000004</v>
      </c>
      <c r="D135" s="9">
        <f t="shared" si="36"/>
        <v>2.3830713524237139</v>
      </c>
      <c r="E135" s="9">
        <f t="shared" si="36"/>
        <v>7.9661260191942498</v>
      </c>
      <c r="F135" s="9">
        <f t="shared" si="25"/>
        <v>9.3832783107390512</v>
      </c>
      <c r="G135" s="10">
        <f t="shared" si="37"/>
        <v>8.6666666666666607</v>
      </c>
      <c r="H135" s="5">
        <f t="shared" si="37"/>
        <v>7.5</v>
      </c>
      <c r="I135">
        <f t="shared" si="27"/>
        <v>4.2786652889594698</v>
      </c>
      <c r="J135">
        <f t="shared" si="28"/>
        <v>3.1819894204027452</v>
      </c>
      <c r="K135">
        <f t="shared" si="28"/>
        <v>-2.8604055627465881</v>
      </c>
      <c r="L135">
        <f t="shared" si="29"/>
        <v>-0.40223904318646331</v>
      </c>
      <c r="M135">
        <f t="shared" si="30"/>
        <v>-31.812412752315563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10.313773408183874</v>
      </c>
      <c r="B136">
        <f t="shared" si="22"/>
        <v>10.313773408183874</v>
      </c>
      <c r="C136" s="9">
        <f t="shared" si="23"/>
        <v>0.58500000000000041</v>
      </c>
      <c r="D136" s="9">
        <f t="shared" si="36"/>
        <v>2.4021560486433531</v>
      </c>
      <c r="E136" s="9">
        <f t="shared" si="36"/>
        <v>7.9483909623882285</v>
      </c>
      <c r="F136" s="9">
        <f t="shared" si="25"/>
        <v>9.3968716366727687</v>
      </c>
      <c r="G136" s="10">
        <f t="shared" si="37"/>
        <v>8.6666666666666607</v>
      </c>
      <c r="H136" s="5">
        <f t="shared" si="37"/>
        <v>7.5</v>
      </c>
      <c r="I136">
        <f t="shared" si="27"/>
        <v>4.4068144196971417</v>
      </c>
      <c r="J136">
        <f t="shared" si="28"/>
        <v>3.1795759861436266</v>
      </c>
      <c r="K136">
        <f t="shared" si="28"/>
        <v>-3.0512800392604813</v>
      </c>
      <c r="L136">
        <f t="shared" si="29"/>
        <v>-0.41397217186710483</v>
      </c>
      <c r="M136">
        <f t="shared" si="30"/>
        <v>-31.776731612538242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10.294703403766107</v>
      </c>
      <c r="B137">
        <f t="shared" si="22"/>
        <v>10.294703403766107</v>
      </c>
      <c r="C137" s="9">
        <f t="shared" si="23"/>
        <v>0.59000000000000041</v>
      </c>
      <c r="D137" s="9">
        <f t="shared" si="36"/>
        <v>2.4212260530611212</v>
      </c>
      <c r="E137" s="9">
        <f t="shared" si="36"/>
        <v>7.9295113009836395</v>
      </c>
      <c r="F137" s="9">
        <f t="shared" si="25"/>
        <v>9.409700462307292</v>
      </c>
      <c r="G137" s="10">
        <f t="shared" si="37"/>
        <v>8.6666666666666607</v>
      </c>
      <c r="H137" s="5">
        <f t="shared" si="37"/>
        <v>7.5</v>
      </c>
      <c r="I137">
        <f t="shared" si="27"/>
        <v>4.5391730848400567</v>
      </c>
      <c r="J137">
        <f t="shared" si="28"/>
        <v>3.1770921531124241</v>
      </c>
      <c r="K137">
        <f t="shared" si="28"/>
        <v>-3.2419404289357105</v>
      </c>
      <c r="L137">
        <f t="shared" si="29"/>
        <v>-0.426072724196354</v>
      </c>
      <c r="M137">
        <f t="shared" si="30"/>
        <v>-31.739230618543516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10.275648520156468</v>
      </c>
      <c r="B138">
        <f t="shared" si="22"/>
        <v>10.275648520156468</v>
      </c>
      <c r="C138" s="9">
        <f t="shared" si="23"/>
        <v>0.59500000000000042</v>
      </c>
      <c r="D138" s="9">
        <f t="shared" si="36"/>
        <v>2.4402809366707601</v>
      </c>
      <c r="E138" s="9">
        <f t="shared" si="36"/>
        <v>7.9094883522588919</v>
      </c>
      <c r="F138" s="9">
        <f t="shared" si="25"/>
        <v>9.4217662665506516</v>
      </c>
      <c r="G138" s="10">
        <f t="shared" si="37"/>
        <v>8.6666666666666607</v>
      </c>
      <c r="H138" s="5">
        <f t="shared" si="37"/>
        <v>7.5</v>
      </c>
      <c r="I138">
        <f t="shared" si="27"/>
        <v>4.6753481941214696</v>
      </c>
      <c r="J138">
        <f t="shared" si="28"/>
        <v>3.1745357167672461</v>
      </c>
      <c r="K138">
        <f t="shared" si="28"/>
        <v>-3.4323758126469714</v>
      </c>
      <c r="L138">
        <f t="shared" si="29"/>
        <v>-0.4385017750123939</v>
      </c>
      <c r="M138">
        <f t="shared" si="30"/>
        <v>-31.699882516172156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10.256609198887814</v>
      </c>
      <c r="B139">
        <f t="shared" si="22"/>
        <v>10.256609198887814</v>
      </c>
      <c r="C139" s="9">
        <f t="shared" si="23"/>
        <v>0.60000000000000042</v>
      </c>
      <c r="D139" s="9">
        <f t="shared" si="36"/>
        <v>2.4593202579394133</v>
      </c>
      <c r="E139" s="9">
        <f t="shared" si="36"/>
        <v>7.8883234994977194</v>
      </c>
      <c r="F139" s="9">
        <f t="shared" si="25"/>
        <v>9.4330705874978342</v>
      </c>
      <c r="G139" s="10">
        <f t="shared" si="37"/>
        <v>8.6666666666666607</v>
      </c>
      <c r="H139" s="5">
        <f t="shared" si="37"/>
        <v>7.5</v>
      </c>
      <c r="I139">
        <f t="shared" si="27"/>
        <v>4.8149797378529797</v>
      </c>
      <c r="J139">
        <f t="shared" si="28"/>
        <v>3.1719047061171719</v>
      </c>
      <c r="K139">
        <f t="shared" si="28"/>
        <v>-3.6225751077440043</v>
      </c>
      <c r="L139">
        <f t="shared" si="29"/>
        <v>-0.45122356546397785</v>
      </c>
      <c r="M139">
        <f t="shared" si="30"/>
        <v>-31.658665711071045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10.237585892675289</v>
      </c>
      <c r="B140">
        <f t="shared" si="22"/>
        <v>10.237585892675289</v>
      </c>
      <c r="C140" s="9">
        <f t="shared" si="23"/>
        <v>0.60500000000000043</v>
      </c>
      <c r="D140" s="9">
        <f t="shared" si="36"/>
        <v>2.4783435641519378</v>
      </c>
      <c r="E140" s="9">
        <f t="shared" si="36"/>
        <v>7.8660181928684558</v>
      </c>
      <c r="F140" s="9">
        <f t="shared" si="25"/>
        <v>9.4436150254825968</v>
      </c>
      <c r="G140" s="10">
        <f t="shared" si="37"/>
        <v>8.6666666666666607</v>
      </c>
      <c r="H140" s="5">
        <f t="shared" si="37"/>
        <v>7.5</v>
      </c>
      <c r="I140">
        <f t="shared" si="27"/>
        <v>4.9577388838199266</v>
      </c>
      <c r="J140">
        <f t="shared" si="28"/>
        <v>3.1691973647243881</v>
      </c>
      <c r="K140">
        <f t="shared" si="28"/>
        <v>-3.8125271020104305</v>
      </c>
      <c r="L140">
        <f t="shared" si="29"/>
        <v>-0.46420531992834985</v>
      </c>
      <c r="M140">
        <f t="shared" si="30"/>
        <v>-31.615563538193157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10.218579064182702</v>
      </c>
      <c r="B141">
        <f t="shared" si="22"/>
        <v>10.218579064182702</v>
      </c>
      <c r="C141" s="9">
        <f t="shared" si="23"/>
        <v>0.61000000000000043</v>
      </c>
      <c r="D141" s="9">
        <f t="shared" si="36"/>
        <v>2.4973503926445253</v>
      </c>
      <c r="E141" s="9">
        <f t="shared" si="36"/>
        <v>7.8425739501127056</v>
      </c>
      <c r="F141" s="9">
        <f t="shared" si="25"/>
        <v>9.4534012457464751</v>
      </c>
      <c r="G141" s="10">
        <f t="shared" si="37"/>
        <v>8.6666666666666607</v>
      </c>
      <c r="H141" s="5">
        <f t="shared" si="37"/>
        <v>7.5</v>
      </c>
      <c r="I141">
        <f t="shared" si="27"/>
        <v>5.1033258362793266</v>
      </c>
      <c r="J141">
        <f t="shared" si="28"/>
        <v>3.166412132804818</v>
      </c>
      <c r="K141">
        <f t="shared" si="28"/>
        <v>-4.0022204832395891</v>
      </c>
      <c r="L141">
        <f t="shared" si="29"/>
        <v>-0.47741704093294784</v>
      </c>
      <c r="M141">
        <f t="shared" si="30"/>
        <v>-31.570563624654586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10.199589184892609</v>
      </c>
      <c r="B142">
        <f t="shared" si="22"/>
        <v>10.199589184892609</v>
      </c>
      <c r="C142" s="9">
        <f t="shared" si="23"/>
        <v>0.61500000000000044</v>
      </c>
      <c r="D142" s="9">
        <f t="shared" si="36"/>
        <v>2.5163402719346175</v>
      </c>
      <c r="E142" s="9">
        <f t="shared" si="36"/>
        <v>7.8179923570680243</v>
      </c>
      <c r="F142" s="9">
        <f t="shared" si="25"/>
        <v>9.4624309807592795</v>
      </c>
      <c r="G142" s="10">
        <f t="shared" si="37"/>
        <v>8.6666666666666607</v>
      </c>
      <c r="H142" s="5">
        <f t="shared" si="37"/>
        <v>7.5</v>
      </c>
      <c r="I142">
        <f t="shared" si="27"/>
        <v>5.251467595035157</v>
      </c>
      <c r="J142">
        <f t="shared" si="28"/>
        <v>3.1635476305592203</v>
      </c>
      <c r="K142">
        <f t="shared" si="28"/>
        <v>-4.1916438649875163</v>
      </c>
      <c r="L142">
        <f t="shared" si="29"/>
        <v>-0.49083129509671469</v>
      </c>
      <c r="M142">
        <f t="shared" si="30"/>
        <v>-31.523657338185124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10.180616734072567</v>
      </c>
      <c r="B143">
        <f t="shared" si="22"/>
        <v>10.180616734072567</v>
      </c>
      <c r="C143" s="9">
        <f t="shared" si="23"/>
        <v>0.62000000000000044</v>
      </c>
      <c r="D143" s="9">
        <f t="shared" si="36"/>
        <v>2.5353127227546612</v>
      </c>
      <c r="E143" s="9">
        <f t="shared" si="36"/>
        <v>7.7922750680460116</v>
      </c>
      <c r="F143" s="9">
        <f t="shared" si="25"/>
        <v>9.4707060322233509</v>
      </c>
      <c r="G143" s="10">
        <f t="shared" si="37"/>
        <v>8.6666666666666607</v>
      </c>
      <c r="H143" s="5">
        <f t="shared" si="37"/>
        <v>7.5</v>
      </c>
      <c r="I143">
        <f t="shared" si="27"/>
        <v>5.4019157129747963</v>
      </c>
      <c r="J143">
        <f t="shared" si="28"/>
        <v>3.16060264278864</v>
      </c>
      <c r="K143">
        <f t="shared" si="28"/>
        <v>-4.3807858090166274</v>
      </c>
      <c r="L143">
        <f t="shared" si="29"/>
        <v>-0.5044229993510152</v>
      </c>
      <c r="M143">
        <f t="shared" si="30"/>
        <v>-31.474839312293675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10.161662197829823</v>
      </c>
      <c r="B144">
        <f t="shared" si="22"/>
        <v>10.161662197829823</v>
      </c>
      <c r="C144" s="9">
        <f t="shared" si="23"/>
        <v>0.62500000000000044</v>
      </c>
      <c r="D144" s="9">
        <f t="shared" si="36"/>
        <v>2.5542672589974047</v>
      </c>
      <c r="E144" s="9">
        <f t="shared" si="36"/>
        <v>7.7654238060842902</v>
      </c>
      <c r="F144" s="9">
        <f t="shared" si="25"/>
        <v>9.4782282727913767</v>
      </c>
      <c r="G144" s="10">
        <f t="shared" si="37"/>
        <v>8.6666666666666607</v>
      </c>
      <c r="H144" s="5">
        <f t="shared" si="37"/>
        <v>7.5</v>
      </c>
      <c r="I144">
        <f t="shared" si="27"/>
        <v>5.5544441191889948</v>
      </c>
      <c r="J144">
        <f t="shared" si="28"/>
        <v>3.1575761047925339</v>
      </c>
      <c r="K144">
        <f t="shared" si="28"/>
        <v>-4.5696348448903894</v>
      </c>
      <c r="L144">
        <f t="shared" si="29"/>
        <v>-0.51816921373880798</v>
      </c>
      <c r="M144">
        <f t="shared" si="30"/>
        <v>-31.424107039049218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10.142726068246915</v>
      </c>
      <c r="B145">
        <f t="shared" si="22"/>
        <v>10.142726068246915</v>
      </c>
      <c r="C145" s="9">
        <f t="shared" si="23"/>
        <v>0.63000000000000045</v>
      </c>
      <c r="D145" s="9">
        <f t="shared" si="36"/>
        <v>2.5732033885803127</v>
      </c>
      <c r="E145" s="9">
        <f t="shared" si="36"/>
        <v>7.7374403630882451</v>
      </c>
      <c r="F145" s="9">
        <f t="shared" si="25"/>
        <v>9.4849996475252638</v>
      </c>
      <c r="G145" s="10">
        <f t="shared" si="37"/>
        <v>8.6666666666666607</v>
      </c>
      <c r="H145" s="5">
        <f t="shared" si="37"/>
        <v>7.5</v>
      </c>
      <c r="I145">
        <f t="shared" si="27"/>
        <v>5.7088470508935911</v>
      </c>
      <c r="J145">
        <f t="shared" si="28"/>
        <v>3.154467089510101</v>
      </c>
      <c r="K145">
        <f t="shared" si="28"/>
        <v>-4.7581794871246847</v>
      </c>
      <c r="L145">
        <f t="shared" si="29"/>
        <v>-0.53204894482961429</v>
      </c>
      <c r="M145">
        <f t="shared" si="30"/>
        <v>-31.371460520715793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10.123808842590861</v>
      </c>
      <c r="B146">
        <f t="shared" si="22"/>
        <v>10.123808842590861</v>
      </c>
      <c r="C146" s="9">
        <f t="shared" si="23"/>
        <v>0.63500000000000045</v>
      </c>
      <c r="D146" s="9">
        <f t="shared" si="36"/>
        <v>2.5921206142363662</v>
      </c>
      <c r="E146" s="9">
        <f t="shared" si="36"/>
        <v>7.7083265998761243</v>
      </c>
      <c r="F146" s="9">
        <f t="shared" si="25"/>
        <v>9.491022175120861</v>
      </c>
      <c r="G146" s="10">
        <f t="shared" si="37"/>
        <v>8.6666666666666607</v>
      </c>
      <c r="H146" s="5">
        <f t="shared" si="37"/>
        <v>7.5</v>
      </c>
      <c r="I146">
        <f t="shared" si="27"/>
        <v>5.8649371196147264</v>
      </c>
      <c r="J146">
        <f t="shared" si="28"/>
        <v>3.1512747958411231</v>
      </c>
      <c r="K146">
        <f t="shared" si="28"/>
        <v>-4.9464082502489797</v>
      </c>
      <c r="L146">
        <f t="shared" si="29"/>
        <v>-0.54604296211086711</v>
      </c>
      <c r="M146">
        <f t="shared" si="30"/>
        <v>-31.316901972135167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10.104911022589132</v>
      </c>
      <c r="B147">
        <f t="shared" si="22"/>
        <v>10.104911022589132</v>
      </c>
      <c r="C147" s="9">
        <f t="shared" si="23"/>
        <v>0.64000000000000046</v>
      </c>
      <c r="D147" s="9">
        <f t="shared" si="36"/>
        <v>2.6110184342380949</v>
      </c>
      <c r="E147" s="9">
        <f t="shared" si="36"/>
        <v>7.678084446139132</v>
      </c>
      <c r="F147" s="9">
        <f t="shared" si="25"/>
        <v>9.4962979489210042</v>
      </c>
      <c r="G147" s="10">
        <f t="shared" si="37"/>
        <v>8.6666666666666607</v>
      </c>
      <c r="H147" s="5">
        <f t="shared" si="37"/>
        <v>7.5</v>
      </c>
      <c r="I147">
        <f t="shared" si="27"/>
        <v>6.0225435242783902</v>
      </c>
      <c r="J147">
        <f t="shared" si="28"/>
        <v>3.1479985380684581</v>
      </c>
      <c r="K147">
        <f t="shared" si="28"/>
        <v>-5.1343096620817903</v>
      </c>
      <c r="L147">
        <f t="shared" si="29"/>
        <v>-0.56013362850757065</v>
      </c>
      <c r="M147">
        <f t="shared" si="30"/>
        <v>-31.260435566559082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10.086033113766035</v>
      </c>
      <c r="B148">
        <f t="shared" si="22"/>
        <v>10.086033113766035</v>
      </c>
      <c r="C148" s="9">
        <f t="shared" si="23"/>
        <v>0.64500000000000046</v>
      </c>
      <c r="D148" s="9">
        <f t="shared" si="36"/>
        <v>2.6298963430611924</v>
      </c>
      <c r="E148" s="9">
        <f t="shared" si="36"/>
        <v>7.6467159003264431</v>
      </c>
      <c r="F148" s="9">
        <f t="shared" si="25"/>
        <v>9.5008291377370355</v>
      </c>
      <c r="G148" s="10">
        <f t="shared" si="37"/>
        <v>8.6666666666666607</v>
      </c>
      <c r="H148" s="5">
        <f t="shared" si="37"/>
        <v>7.5</v>
      </c>
      <c r="I148">
        <f t="shared" si="27"/>
        <v>6.1815104148646851</v>
      </c>
      <c r="J148">
        <f t="shared" si="28"/>
        <v>3.1446377362974127</v>
      </c>
      <c r="K148">
        <f t="shared" si="28"/>
        <v>-5.3218722754811445</v>
      </c>
      <c r="L148">
        <f t="shared" si="29"/>
        <v>-0.57430474533744835</v>
      </c>
      <c r="M148">
        <f t="shared" si="30"/>
        <v>-31.202067218487528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10.067175624833666</v>
      </c>
      <c r="B149">
        <f t="shared" ref="B149:B212" si="41">ABS(D149-$D$11)</f>
        <v>10.067175624833666</v>
      </c>
      <c r="C149" s="9">
        <f t="shared" ref="C149:C212" si="42">C148+_dt</f>
        <v>0.65000000000000047</v>
      </c>
      <c r="D149" s="9">
        <f t="shared" ref="D149:E164" si="43">D148+$C$7*(J148+J149)/2</f>
        <v>2.6487538319935608</v>
      </c>
      <c r="E149" s="9">
        <f t="shared" si="43"/>
        <v>7.6142230294636235</v>
      </c>
      <c r="F149" s="9">
        <f t="shared" ref="F149:F212" si="44">$O$1*D149^2+$O$2*D149+$O$3</f>
        <v>9.5046179864968785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6.3416954042187497</v>
      </c>
      <c r="J149">
        <f t="shared" ref="J149:K212" si="47">J148+L148*$C$7</f>
        <v>3.1411919078253878</v>
      </c>
      <c r="K149">
        <f t="shared" si="47"/>
        <v>-5.5090846787920693</v>
      </c>
      <c r="L149">
        <f t="shared" ref="L149:L212" si="48">-$C$15*I149*J149</f>
        <v>-0.58854141143958782</v>
      </c>
      <c r="M149">
        <f t="shared" ref="M149:M212" si="49">-$C$6-$C$15*I149*K149</f>
        <v>-31.141804397904131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10.048339067132121</v>
      </c>
      <c r="B150">
        <f t="shared" si="41"/>
        <v>10.048339067132121</v>
      </c>
      <c r="C150" s="9">
        <f t="shared" si="42"/>
        <v>0.65500000000000047</v>
      </c>
      <c r="D150" s="9">
        <f t="shared" si="43"/>
        <v>2.6675903896951074</v>
      </c>
      <c r="E150" s="9">
        <f t="shared" si="43"/>
        <v>7.5806079689117087</v>
      </c>
      <c r="F150" s="9">
        <f t="shared" si="44"/>
        <v>9.5076668167357035</v>
      </c>
      <c r="G150" s="10">
        <f t="shared" si="45"/>
        <v>8.6666666666666607</v>
      </c>
      <c r="H150" s="5">
        <f t="shared" si="45"/>
        <v>7.5</v>
      </c>
      <c r="I150">
        <f t="shared" si="46"/>
        <v>6.50296822169995</v>
      </c>
      <c r="J150">
        <f t="shared" si="47"/>
        <v>3.1376606593567504</v>
      </c>
      <c r="K150">
        <f t="shared" si="47"/>
        <v>-5.6959355051794942</v>
      </c>
      <c r="L150">
        <f t="shared" si="48"/>
        <v>-0.60282989584934965</v>
      </c>
      <c r="M150">
        <f t="shared" si="49"/>
        <v>-31.079655971077539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10.029523954114104</v>
      </c>
      <c r="B151">
        <f t="shared" si="41"/>
        <v>10.029523954114104</v>
      </c>
      <c r="C151" s="9">
        <f t="shared" si="42"/>
        <v>0.66000000000000048</v>
      </c>
      <c r="D151" s="9">
        <f t="shared" si="43"/>
        <v>2.6864055027131228</v>
      </c>
      <c r="E151" s="9">
        <f t="shared" si="43"/>
        <v>7.5458729220731522</v>
      </c>
      <c r="F151" s="9">
        <f t="shared" si="44"/>
        <v>9.5099780269436227</v>
      </c>
      <c r="G151" s="10">
        <f t="shared" si="45"/>
        <v>8.6666666666666607</v>
      </c>
      <c r="H151" s="5">
        <f t="shared" si="45"/>
        <v>7.5</v>
      </c>
      <c r="I151">
        <f t="shared" si="46"/>
        <v>6.6652095000052718</v>
      </c>
      <c r="J151">
        <f t="shared" si="47"/>
        <v>3.1340436799816542</v>
      </c>
      <c r="K151">
        <f t="shared" si="47"/>
        <v>-5.8824134410059594</v>
      </c>
      <c r="L151">
        <f t="shared" si="48"/>
        <v>-0.61715752317470629</v>
      </c>
      <c r="M151">
        <f t="shared" si="49"/>
        <v>-31.015632063800052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10.010730800869633</v>
      </c>
      <c r="B152">
        <f t="shared" si="41"/>
        <v>10.010730800869633</v>
      </c>
      <c r="C152" s="9">
        <f t="shared" si="42"/>
        <v>0.66500000000000048</v>
      </c>
      <c r="D152" s="9">
        <f t="shared" si="43"/>
        <v>2.7051986559575956</v>
      </c>
      <c r="E152" s="9">
        <f t="shared" si="43"/>
        <v>7.5100201600499679</v>
      </c>
      <c r="F152" s="9">
        <f t="shared" si="44"/>
        <v>9.5115540927832072</v>
      </c>
      <c r="G152" s="10">
        <f t="shared" si="45"/>
        <v>8.6666666666666607</v>
      </c>
      <c r="H152" s="5">
        <f t="shared" si="45"/>
        <v>7.5</v>
      </c>
      <c r="I152">
        <f t="shared" si="46"/>
        <v>6.8283096852666718</v>
      </c>
      <c r="J152">
        <f t="shared" si="47"/>
        <v>3.1303407348426058</v>
      </c>
      <c r="K152">
        <f t="shared" si="47"/>
        <v>-6.0685072333887593</v>
      </c>
      <c r="L152">
        <f t="shared" si="48"/>
        <v>-0.6315125707160828</v>
      </c>
      <c r="M152">
        <f t="shared" si="49"/>
        <v>-30.949743943555344</v>
      </c>
      <c r="S152">
        <f t="shared" si="38"/>
        <v>1</v>
      </c>
      <c r="T152" t="b">
        <f t="shared" si="39"/>
        <v>0</v>
      </c>
      <c r="U152" t="b">
        <f t="shared" si="40"/>
        <v>1</v>
      </c>
    </row>
    <row r="153" spans="1:21" x14ac:dyDescent="0.2">
      <c r="A153">
        <f t="shared" si="50"/>
        <v>9.9919601236868498</v>
      </c>
      <c r="B153">
        <f t="shared" si="41"/>
        <v>9.9919601236868498</v>
      </c>
      <c r="C153" s="9">
        <f t="shared" si="42"/>
        <v>0.67000000000000048</v>
      </c>
      <c r="D153" s="9">
        <f t="shared" si="43"/>
        <v>2.7239693331403783</v>
      </c>
      <c r="E153" s="9">
        <f t="shared" si="43"/>
        <v>7.4730520212586509</v>
      </c>
      <c r="F153" s="9">
        <f t="shared" si="44"/>
        <v>9.5123975671882199</v>
      </c>
      <c r="G153" s="10">
        <f t="shared" si="45"/>
        <v>8.6666666666666607</v>
      </c>
      <c r="H153" s="5">
        <f t="shared" si="45"/>
        <v>7.5</v>
      </c>
      <c r="I153">
        <f t="shared" si="46"/>
        <v>6.9921680600529905</v>
      </c>
      <c r="J153">
        <f t="shared" si="47"/>
        <v>3.1265516594183094</v>
      </c>
      <c r="K153">
        <f t="shared" si="47"/>
        <v>-6.2542056970500912</v>
      </c>
      <c r="L153">
        <f t="shared" si="48"/>
        <v>-0.64588417633074546</v>
      </c>
      <c r="M153">
        <f t="shared" si="49"/>
        <v>-30.88200391764715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9.9732124396455131</v>
      </c>
      <c r="B154">
        <f t="shared" si="41"/>
        <v>9.9732124396455131</v>
      </c>
      <c r="C154" s="9">
        <f t="shared" si="42"/>
        <v>0.67500000000000049</v>
      </c>
      <c r="D154" s="9">
        <f t="shared" si="43"/>
        <v>2.7427170171817141</v>
      </c>
      <c r="E154" s="9">
        <f t="shared" si="43"/>
        <v>7.4349709110058324</v>
      </c>
      <c r="F154" s="9">
        <f t="shared" si="44"/>
        <v>9.512511080353768</v>
      </c>
      <c r="G154" s="10">
        <f t="shared" si="45"/>
        <v>8.6666666666666607</v>
      </c>
      <c r="H154" s="5">
        <f t="shared" si="45"/>
        <v>7.5</v>
      </c>
      <c r="I154">
        <f t="shared" si="46"/>
        <v>7.1566918689522092</v>
      </c>
      <c r="J154">
        <f t="shared" si="47"/>
        <v>3.1226763543603249</v>
      </c>
      <c r="K154">
        <f t="shared" si="47"/>
        <v>-6.4394977205559742</v>
      </c>
      <c r="L154">
        <f t="shared" si="48"/>
        <v>-0.66026225604997202</v>
      </c>
      <c r="M154">
        <f t="shared" si="49"/>
        <v>-30.812425244785285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9.9544882662399594</v>
      </c>
      <c r="B155">
        <f t="shared" si="41"/>
        <v>9.9544882662399594</v>
      </c>
      <c r="C155" s="9">
        <f t="shared" si="42"/>
        <v>0.68000000000000049</v>
      </c>
      <c r="D155" s="9">
        <f t="shared" si="43"/>
        <v>2.7614411905872673</v>
      </c>
      <c r="E155" s="9">
        <f t="shared" si="43"/>
        <v>7.3957793010280906</v>
      </c>
      <c r="F155" s="9">
        <f t="shared" si="44"/>
        <v>9.5118973396269713</v>
      </c>
      <c r="G155" s="10">
        <f t="shared" si="45"/>
        <v>8.6666666666666607</v>
      </c>
      <c r="H155" s="5">
        <f t="shared" si="45"/>
        <v>7.5</v>
      </c>
      <c r="I155">
        <f t="shared" si="46"/>
        <v>7.3217955367860243</v>
      </c>
      <c r="J155">
        <f t="shared" si="47"/>
        <v>3.1187147808240252</v>
      </c>
      <c r="K155">
        <f t="shared" si="47"/>
        <v>-6.6243722720246856</v>
      </c>
      <c r="L155">
        <f t="shared" si="48"/>
        <v>-0.674637430495306</v>
      </c>
      <c r="M155">
        <f t="shared" si="49"/>
        <v>-30.741022058021517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9.9357881210287644</v>
      </c>
      <c r="B156">
        <f t="shared" si="41"/>
        <v>9.9357881210287644</v>
      </c>
      <c r="C156" s="9">
        <f t="shared" si="42"/>
        <v>0.6850000000000005</v>
      </c>
      <c r="D156" s="9">
        <f t="shared" si="43"/>
        <v>2.7801413357984628</v>
      </c>
      <c r="E156" s="9">
        <f t="shared" si="43"/>
        <v>7.3554797289988985</v>
      </c>
      <c r="F156" s="9">
        <f t="shared" si="44"/>
        <v>9.5105591293062339</v>
      </c>
      <c r="G156" s="10">
        <f t="shared" si="45"/>
        <v>8.6666666666666607</v>
      </c>
      <c r="H156" s="5">
        <f t="shared" si="45"/>
        <v>7.5</v>
      </c>
      <c r="I156">
        <f t="shared" si="46"/>
        <v>7.4873999700848</v>
      </c>
      <c r="J156">
        <f t="shared" si="47"/>
        <v>3.1146669562410532</v>
      </c>
      <c r="K156">
        <f t="shared" si="47"/>
        <v>-6.8088184043728148</v>
      </c>
      <c r="L156">
        <f t="shared" si="48"/>
        <v>-0.68900095919679993</v>
      </c>
      <c r="M156">
        <f t="shared" si="49"/>
        <v>-30.667809297263876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9.9171125213085851</v>
      </c>
      <c r="B157">
        <f t="shared" si="41"/>
        <v>9.9171125213085851</v>
      </c>
      <c r="C157" s="9">
        <f t="shared" si="42"/>
        <v>0.6900000000000005</v>
      </c>
      <c r="D157" s="9">
        <f t="shared" si="43"/>
        <v>2.7988169355186434</v>
      </c>
      <c r="E157" s="9">
        <f t="shared" si="43"/>
        <v>7.3140747980053105</v>
      </c>
      <c r="F157" s="9">
        <f t="shared" si="44"/>
        <v>9.5084993103564557</v>
      </c>
      <c r="G157" s="10">
        <f t="shared" si="45"/>
        <v>8.6666666666666607</v>
      </c>
      <c r="H157" s="5">
        <f t="shared" si="45"/>
        <v>7.5</v>
      </c>
      <c r="I157">
        <f t="shared" si="46"/>
        <v>7.6534319331356011</v>
      </c>
      <c r="J157">
        <f t="shared" si="47"/>
        <v>3.1105329504858723</v>
      </c>
      <c r="K157">
        <f t="shared" si="47"/>
        <v>-6.9928252601563985</v>
      </c>
      <c r="L157">
        <f t="shared" si="48"/>
        <v>-0.70334468198269418</v>
      </c>
      <c r="M157">
        <f t="shared" si="49"/>
        <v>-30.592802649881271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9.8984619838099448</v>
      </c>
      <c r="B158">
        <f t="shared" si="41"/>
        <v>9.8984619838099448</v>
      </c>
      <c r="C158" s="9">
        <f t="shared" si="42"/>
        <v>0.69500000000000051</v>
      </c>
      <c r="D158" s="9">
        <f t="shared" si="43"/>
        <v>2.8174674730172828</v>
      </c>
      <c r="E158" s="9">
        <f t="shared" si="43"/>
        <v>7.2715671759966742</v>
      </c>
      <c r="F158" s="9">
        <f t="shared" si="44"/>
        <v>9.5057208200466867</v>
      </c>
      <c r="G158" s="10">
        <f t="shared" si="45"/>
        <v>8.6666666666666607</v>
      </c>
      <c r="H158" s="5">
        <f t="shared" si="45"/>
        <v>7.5</v>
      </c>
      <c r="I158">
        <f t="shared" si="46"/>
        <v>7.8198234906460709</v>
      </c>
      <c r="J158">
        <f t="shared" si="47"/>
        <v>3.1063128823939761</v>
      </c>
      <c r="K158">
        <f t="shared" si="47"/>
        <v>-7.1763820760556865</v>
      </c>
      <c r="L158">
        <f t="shared" si="48"/>
        <v>-0.71766096668052759</v>
      </c>
      <c r="M158">
        <f t="shared" si="49"/>
        <v>-30.516018498148917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9.8798370244129821</v>
      </c>
      <c r="B159">
        <f t="shared" si="41"/>
        <v>9.8798370244129821</v>
      </c>
      <c r="C159" s="9">
        <f t="shared" si="42"/>
        <v>0.70000000000000051</v>
      </c>
      <c r="D159" s="9">
        <f t="shared" si="43"/>
        <v>2.8360924324142465</v>
      </c>
      <c r="E159" s="9">
        <f t="shared" si="43"/>
        <v>7.2279595952073734</v>
      </c>
      <c r="F159" s="9">
        <f t="shared" si="44"/>
        <v>9.5022266715160875</v>
      </c>
      <c r="G159" s="10">
        <f t="shared" si="45"/>
        <v>8.6666666666666607</v>
      </c>
      <c r="H159" s="5">
        <f t="shared" si="45"/>
        <v>7.5</v>
      </c>
      <c r="I159">
        <f t="shared" si="46"/>
        <v>7.9865115098008426</v>
      </c>
      <c r="J159">
        <f t="shared" si="47"/>
        <v>3.102006916593893</v>
      </c>
      <c r="K159">
        <f t="shared" si="47"/>
        <v>-7.35947818704458</v>
      </c>
      <c r="L159">
        <f t="shared" si="48"/>
        <v>-0.73194266244035244</v>
      </c>
      <c r="M159">
        <f t="shared" si="49"/>
        <v>-30.437473872485139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9.8612381578813419</v>
      </c>
      <c r="B160">
        <f t="shared" si="41"/>
        <v>9.8612381578813419</v>
      </c>
      <c r="C160" s="9">
        <f t="shared" si="42"/>
        <v>0.70500000000000052</v>
      </c>
      <c r="D160" s="9">
        <f t="shared" si="43"/>
        <v>2.8546912989458857</v>
      </c>
      <c r="E160" s="9">
        <f t="shared" si="43"/>
        <v>7.1832548515554011</v>
      </c>
      <c r="F160" s="9">
        <f t="shared" si="44"/>
        <v>9.4980199532735234</v>
      </c>
      <c r="G160" s="10">
        <f t="shared" si="45"/>
        <v>8.6666666666666607</v>
      </c>
      <c r="H160" s="5">
        <f t="shared" si="45"/>
        <v>7.5</v>
      </c>
      <c r="I160">
        <f t="shared" si="46"/>
        <v>8.1534372151977941</v>
      </c>
      <c r="J160">
        <f t="shared" si="47"/>
        <v>3.0976152606192509</v>
      </c>
      <c r="K160">
        <f t="shared" si="47"/>
        <v>-7.5421030302794909</v>
      </c>
      <c r="L160">
        <f t="shared" si="48"/>
        <v>-0.746183058058982</v>
      </c>
      <c r="M160">
        <f t="shared" si="49"/>
        <v>-30.357186409597944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9.8426658976126724</v>
      </c>
      <c r="B161">
        <f t="shared" si="41"/>
        <v>9.8426658976126724</v>
      </c>
      <c r="C161" s="9">
        <f t="shared" si="42"/>
        <v>0.71000000000000052</v>
      </c>
      <c r="D161" s="9">
        <f t="shared" si="43"/>
        <v>2.8732635592145561</v>
      </c>
      <c r="E161" s="9">
        <f t="shared" si="43"/>
        <v>7.1374558040183516</v>
      </c>
      <c r="F161" s="9">
        <f t="shared" si="44"/>
        <v>9.4931038286355971</v>
      </c>
      <c r="G161" s="10">
        <f t="shared" si="45"/>
        <v>8.6666666666666607</v>
      </c>
      <c r="H161" s="5">
        <f t="shared" si="45"/>
        <v>7.5</v>
      </c>
      <c r="I161">
        <f t="shared" si="46"/>
        <v>8.3205457908226297</v>
      </c>
      <c r="J161">
        <f t="shared" si="47"/>
        <v>3.0931381622708969</v>
      </c>
      <c r="K161">
        <f t="shared" si="47"/>
        <v>-7.7242461487370786</v>
      </c>
      <c r="L161">
        <f t="shared" si="48"/>
        <v>-0.76037584474856224</v>
      </c>
      <c r="M161">
        <f t="shared" si="49"/>
        <v>-30.275174314800168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9.8241207554042518</v>
      </c>
      <c r="B162">
        <f t="shared" si="41"/>
        <v>9.8241207554042518</v>
      </c>
      <c r="C162" s="9">
        <f t="shared" si="42"/>
        <v>0.71500000000000052</v>
      </c>
      <c r="D162" s="9">
        <f t="shared" si="43"/>
        <v>2.8918087014229759</v>
      </c>
      <c r="E162" s="9">
        <f t="shared" si="43"/>
        <v>7.0905653739882624</v>
      </c>
      <c r="F162" s="9">
        <f t="shared" si="44"/>
        <v>9.4874815351074133</v>
      </c>
      <c r="G162" s="10">
        <f t="shared" si="45"/>
        <v>8.6666666666666607</v>
      </c>
      <c r="H162" s="5">
        <f t="shared" si="45"/>
        <v>7.5</v>
      </c>
      <c r="I162">
        <f t="shared" si="46"/>
        <v>8.4877860238429967</v>
      </c>
      <c r="J162">
        <f t="shared" si="47"/>
        <v>3.0885759072024057</v>
      </c>
      <c r="K162">
        <f t="shared" si="47"/>
        <v>-7.9058971946258794</v>
      </c>
      <c r="L162">
        <f t="shared" si="48"/>
        <v>-0.77451508285238224</v>
      </c>
      <c r="M162">
        <f t="shared" si="49"/>
        <v>-30.191456327869748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9.8056032412325287</v>
      </c>
      <c r="B163">
        <f t="shared" si="41"/>
        <v>9.8056032412325287</v>
      </c>
      <c r="C163" s="9">
        <f t="shared" si="42"/>
        <v>0.72000000000000053</v>
      </c>
      <c r="D163" s="9">
        <f t="shared" si="43"/>
        <v>2.910326215594699</v>
      </c>
      <c r="E163" s="9">
        <f t="shared" si="43"/>
        <v>7.0425865446066052</v>
      </c>
      <c r="F163" s="9">
        <f t="shared" si="44"/>
        <v>9.4811563837100827</v>
      </c>
      <c r="G163" s="10">
        <f t="shared" si="45"/>
        <v>8.6666666666666607</v>
      </c>
      <c r="H163" s="5">
        <f t="shared" si="45"/>
        <v>7.5</v>
      </c>
      <c r="I163">
        <f t="shared" si="46"/>
        <v>8.6551099855736009</v>
      </c>
      <c r="J163">
        <f t="shared" si="47"/>
        <v>3.0839288167052916</v>
      </c>
      <c r="K163">
        <f t="shared" si="47"/>
        <v>-8.0870459325930977</v>
      </c>
      <c r="L163">
        <f t="shared" si="48"/>
        <v>-0.78859517206538354</v>
      </c>
      <c r="M163">
        <f t="shared" si="49"/>
        <v>-30.106051691930034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9.7871138630453949</v>
      </c>
      <c r="B164">
        <f t="shared" si="41"/>
        <v>9.7871138630453949</v>
      </c>
      <c r="C164" s="9">
        <f t="shared" si="42"/>
        <v>0.72500000000000053</v>
      </c>
      <c r="D164" s="9">
        <f t="shared" si="43"/>
        <v>2.9288155937818336</v>
      </c>
      <c r="E164" s="9">
        <f t="shared" si="43"/>
        <v>6.9935223600805916</v>
      </c>
      <c r="F164" s="9">
        <f t="shared" si="44"/>
        <v>9.4741317582585793</v>
      </c>
      <c r="G164" s="10">
        <f t="shared" si="45"/>
        <v>8.6666666666666607</v>
      </c>
      <c r="H164" s="5">
        <f t="shared" si="45"/>
        <v>7.5</v>
      </c>
      <c r="I164">
        <f t="shared" si="46"/>
        <v>8.8224727454810115</v>
      </c>
      <c r="J164">
        <f t="shared" si="47"/>
        <v>3.0791972456728995</v>
      </c>
      <c r="K164">
        <f t="shared" si="47"/>
        <v>-8.2676822427446783</v>
      </c>
      <c r="L164">
        <f t="shared" si="48"/>
        <v>-0.80261082476625856</v>
      </c>
      <c r="M164">
        <f t="shared" si="49"/>
        <v>-30.018980124907671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9.7686531265662033</v>
      </c>
      <c r="B165">
        <f t="shared" si="41"/>
        <v>9.7686531265662033</v>
      </c>
      <c r="C165" s="9">
        <f t="shared" si="42"/>
        <v>0.73000000000000054</v>
      </c>
      <c r="D165" s="9">
        <f t="shared" ref="D165:E180" si="51">D164+$C$7*(J164+J165)/2</f>
        <v>2.9472763302610252</v>
      </c>
      <c r="E165" s="9">
        <f t="shared" si="51"/>
        <v>6.9433759249818756</v>
      </c>
      <c r="F165" s="9">
        <f t="shared" si="44"/>
        <v>9.4664111145931997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8.9898321145624962</v>
      </c>
      <c r="J165">
        <f t="shared" si="47"/>
        <v>3.0743815807243018</v>
      </c>
      <c r="K165">
        <f t="shared" si="47"/>
        <v>-8.4477961234941237</v>
      </c>
      <c r="L165">
        <f t="shared" si="48"/>
        <v>-0.81655704211248614</v>
      </c>
      <c r="M165">
        <f t="shared" si="49"/>
        <v>-29.930261793194667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9.750221535108615</v>
      </c>
      <c r="B166">
        <f t="shared" si="41"/>
        <v>9.750221535108615</v>
      </c>
      <c r="C166" s="9">
        <f t="shared" si="42"/>
        <v>0.73500000000000054</v>
      </c>
      <c r="D166" s="9">
        <f t="shared" si="51"/>
        <v>2.9657079217186131</v>
      </c>
      <c r="E166" s="9">
        <f t="shared" si="51"/>
        <v>6.8921504035286336</v>
      </c>
      <c r="F166" s="9">
        <f t="shared" si="44"/>
        <v>9.4579979797677289</v>
      </c>
      <c r="G166" s="10">
        <f t="shared" si="52"/>
        <v>8.6666666666666607</v>
      </c>
      <c r="H166" s="5">
        <f t="shared" si="52"/>
        <v>7.5</v>
      </c>
      <c r="I166">
        <f t="shared" si="46"/>
        <v>9.1571484148501199</v>
      </c>
      <c r="J166">
        <f t="shared" si="47"/>
        <v>3.0694822384716267</v>
      </c>
      <c r="K166">
        <f t="shared" si="47"/>
        <v>-8.6273776942532923</v>
      </c>
      <c r="L166">
        <f t="shared" si="48"/>
        <v>-0.8304290925894442</v>
      </c>
      <c r="M166">
        <f t="shared" si="49"/>
        <v>-29.839917287199381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9.7318195894014519</v>
      </c>
      <c r="B167">
        <f t="shared" si="41"/>
        <v>9.7318195894014519</v>
      </c>
      <c r="C167" s="9">
        <f t="shared" si="42"/>
        <v>0.74000000000000055</v>
      </c>
      <c r="D167" s="9">
        <f t="shared" si="51"/>
        <v>2.9841098674257762</v>
      </c>
      <c r="E167" s="9">
        <f t="shared" si="51"/>
        <v>6.8398490188519441</v>
      </c>
      <c r="F167" s="9">
        <f t="shared" si="44"/>
        <v>9.4488959511970592</v>
      </c>
      <c r="G167" s="10">
        <f t="shared" si="52"/>
        <v>8.6666666666666607</v>
      </c>
      <c r="H167" s="5">
        <f t="shared" si="52"/>
        <v>7.5</v>
      </c>
      <c r="I167">
        <f t="shared" si="46"/>
        <v>9.3243842721628489</v>
      </c>
      <c r="J167">
        <f t="shared" si="47"/>
        <v>3.0644996639160902</v>
      </c>
      <c r="K167">
        <f t="shared" si="47"/>
        <v>-8.8064171979764883</v>
      </c>
      <c r="L167">
        <f t="shared" si="48"/>
        <v>-0.8442224927401647</v>
      </c>
      <c r="M167">
        <f t="shared" si="49"/>
        <v>-29.747967598519814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9.7134477874228242</v>
      </c>
      <c r="B168">
        <f t="shared" si="41"/>
        <v>9.7134477874228242</v>
      </c>
      <c r="C168" s="9">
        <f t="shared" si="42"/>
        <v>0.74500000000000055</v>
      </c>
      <c r="D168" s="9">
        <f t="shared" si="51"/>
        <v>3.0024816694044034</v>
      </c>
      <c r="E168" s="9">
        <f t="shared" si="51"/>
        <v>6.7864750522473116</v>
      </c>
      <c r="F168" s="9">
        <f t="shared" si="44"/>
        <v>9.4391086957668726</v>
      </c>
      <c r="G168" s="10">
        <f t="shared" si="52"/>
        <v>8.6666666666666607</v>
      </c>
      <c r="H168" s="5">
        <f t="shared" si="52"/>
        <v>7.5</v>
      </c>
      <c r="I168">
        <f t="shared" si="46"/>
        <v>9.4915044295596793</v>
      </c>
      <c r="J168">
        <f t="shared" si="47"/>
        <v>3.0594343289596493</v>
      </c>
      <c r="K168">
        <f t="shared" si="47"/>
        <v>-8.9849050035676079</v>
      </c>
      <c r="L168">
        <f t="shared" si="48"/>
        <v>-0.85793298983378796</v>
      </c>
      <c r="M168">
        <f t="shared" si="49"/>
        <v>-29.654434098513711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9.6951066242428823</v>
      </c>
      <c r="B169">
        <f t="shared" si="41"/>
        <v>9.6951066242428823</v>
      </c>
      <c r="C169" s="9">
        <f t="shared" si="42"/>
        <v>0.75000000000000056</v>
      </c>
      <c r="D169" s="9">
        <f t="shared" si="51"/>
        <v>3.0208228325843445</v>
      </c>
      <c r="E169" s="9">
        <f t="shared" si="51"/>
        <v>6.732031842412133</v>
      </c>
      <c r="F169" s="9">
        <f t="shared" si="44"/>
        <v>9.4286399489077972</v>
      </c>
      <c r="G169" s="10">
        <f t="shared" si="52"/>
        <v>8.6666666666666607</v>
      </c>
      <c r="H169" s="5">
        <f t="shared" si="52"/>
        <v>7.5</v>
      </c>
      <c r="I169">
        <f t="shared" si="46"/>
        <v>9.6584755792392389</v>
      </c>
      <c r="J169">
        <f t="shared" si="47"/>
        <v>3.0542867310206465</v>
      </c>
      <c r="K169">
        <f t="shared" si="47"/>
        <v>-9.1628316081586902</v>
      </c>
      <c r="L169">
        <f t="shared" si="48"/>
        <v>-0.87155654625863588</v>
      </c>
      <c r="M169">
        <f t="shared" si="49"/>
        <v>-29.559338518074362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9.6767965918745915</v>
      </c>
      <c r="B170">
        <f t="shared" si="41"/>
        <v>9.6767965918745915</v>
      </c>
      <c r="C170" s="9">
        <f t="shared" si="42"/>
        <v>0.75500000000000056</v>
      </c>
      <c r="D170" s="9">
        <f t="shared" si="51"/>
        <v>3.0391328649526357</v>
      </c>
      <c r="E170" s="9">
        <f t="shared" si="51"/>
        <v>6.6765227846698556</v>
      </c>
      <c r="F170" s="9">
        <f t="shared" si="44"/>
        <v>9.4174935136362699</v>
      </c>
      <c r="G170" s="10">
        <f t="shared" si="52"/>
        <v>8.6666666666666607</v>
      </c>
      <c r="H170" s="5">
        <f t="shared" si="52"/>
        <v>7.5</v>
      </c>
      <c r="I170">
        <f t="shared" si="46"/>
        <v>9.8252662108902591</v>
      </c>
      <c r="J170">
        <f t="shared" si="47"/>
        <v>3.0490573917430948</v>
      </c>
      <c r="K170">
        <f t="shared" si="47"/>
        <v>-9.3401876392671372</v>
      </c>
      <c r="L170">
        <f t="shared" si="48"/>
        <v>-0.88508932545049324</v>
      </c>
      <c r="M170">
        <f t="shared" si="49"/>
        <v>-29.462702928450312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9.6585181791319918</v>
      </c>
      <c r="B171">
        <f t="shared" si="41"/>
        <v>9.6585181791319918</v>
      </c>
      <c r="C171" s="9">
        <f t="shared" si="42"/>
        <v>0.76000000000000056</v>
      </c>
      <c r="D171" s="9">
        <f t="shared" si="51"/>
        <v>3.0574112776952362</v>
      </c>
      <c r="E171" s="9">
        <f t="shared" si="51"/>
        <v>6.6199513301815402</v>
      </c>
      <c r="F171" s="9">
        <f t="shared" si="44"/>
        <v>9.4056732595641392</v>
      </c>
      <c r="G171" s="10">
        <f t="shared" si="52"/>
        <v>8.6666666666666607</v>
      </c>
      <c r="H171" s="5">
        <f t="shared" si="52"/>
        <v>7.5</v>
      </c>
      <c r="I171">
        <f t="shared" si="46"/>
        <v>9.9918464747258628</v>
      </c>
      <c r="J171">
        <f t="shared" si="47"/>
        <v>3.0437468557903919</v>
      </c>
      <c r="K171">
        <f t="shared" si="47"/>
        <v>-9.5169638568378385</v>
      </c>
      <c r="L171">
        <f t="shared" si="48"/>
        <v>-0.89852767918844889</v>
      </c>
      <c r="M171">
        <f t="shared" si="49"/>
        <v>-29.364549722971528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9.6402718714954752</v>
      </c>
      <c r="B172">
        <f t="shared" si="41"/>
        <v>9.6402718714954752</v>
      </c>
      <c r="C172" s="9">
        <f t="shared" si="42"/>
        <v>0.76500000000000057</v>
      </c>
      <c r="D172" s="9">
        <f t="shared" si="51"/>
        <v>3.0756575853317534</v>
      </c>
      <c r="E172" s="9">
        <f t="shared" si="51"/>
        <v>6.5623209851455</v>
      </c>
      <c r="F172" s="9">
        <f t="shared" si="44"/>
        <v>9.3931831218790549</v>
      </c>
      <c r="G172" s="10">
        <f t="shared" si="52"/>
        <v>8.6666666666666607</v>
      </c>
      <c r="H172" s="5">
        <f t="shared" si="52"/>
        <v>7.5</v>
      </c>
      <c r="I172">
        <f t="shared" si="46"/>
        <v>10.158188057636485</v>
      </c>
      <c r="J172">
        <f t="shared" si="47"/>
        <v>3.038355689715261</v>
      </c>
      <c r="K172">
        <f t="shared" si="47"/>
        <v>-9.6931511551756682</v>
      </c>
      <c r="L172">
        <f t="shared" si="48"/>
        <v>-0.91186813610986794</v>
      </c>
      <c r="M172">
        <f t="shared" si="49"/>
        <v>-29.264901599565658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9.6220581509836336</v>
      </c>
      <c r="B173">
        <f t="shared" si="41"/>
        <v>9.6220581509836336</v>
      </c>
      <c r="C173" s="9">
        <f t="shared" si="42"/>
        <v>0.77000000000000057</v>
      </c>
      <c r="D173" s="9">
        <f t="shared" si="51"/>
        <v>3.0938713058435949</v>
      </c>
      <c r="E173" s="9">
        <f t="shared" si="51"/>
        <v>6.5036353099856541</v>
      </c>
      <c r="F173" s="9">
        <f t="shared" si="44"/>
        <v>9.3800271002974398</v>
      </c>
      <c r="G173" s="10">
        <f t="shared" si="52"/>
        <v>8.6666666666666607</v>
      </c>
      <c r="H173" s="5">
        <f t="shared" si="52"/>
        <v>7.5</v>
      </c>
      <c r="I173">
        <f t="shared" si="46"/>
        <v>10.324264071074168</v>
      </c>
      <c r="J173">
        <f t="shared" si="47"/>
        <v>3.032884480898602</v>
      </c>
      <c r="K173">
        <f t="shared" si="47"/>
        <v>-9.8687405647730628</v>
      </c>
      <c r="L173">
        <f t="shared" si="48"/>
        <v>-0.92510739131300579</v>
      </c>
      <c r="M173">
        <f t="shared" si="49"/>
        <v>-29.163781543965346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9.6038774960312843</v>
      </c>
      <c r="B174">
        <f t="shared" si="41"/>
        <v>9.6038774960312843</v>
      </c>
      <c r="C174" s="9">
        <f t="shared" si="42"/>
        <v>0.77500000000000058</v>
      </c>
      <c r="D174" s="9">
        <f t="shared" si="51"/>
        <v>3.1120519607959429</v>
      </c>
      <c r="E174" s="9">
        <f t="shared" si="51"/>
        <v>6.443897918529224</v>
      </c>
      <c r="F174" s="9">
        <f t="shared" si="44"/>
        <v>9.3662092579917342</v>
      </c>
      <c r="G174" s="10">
        <f t="shared" si="52"/>
        <v>8.6666666666666607</v>
      </c>
      <c r="H174" s="5">
        <f t="shared" si="52"/>
        <v>7.5</v>
      </c>
      <c r="I174">
        <f t="shared" si="46"/>
        <v>10.490048949438016</v>
      </c>
      <c r="J174">
        <f t="shared" si="47"/>
        <v>3.0273338365507239</v>
      </c>
      <c r="K174">
        <f t="shared" si="47"/>
        <v>-10.043723254036856</v>
      </c>
      <c r="L174">
        <f t="shared" si="48"/>
        <v>-0.93824229693071037</v>
      </c>
      <c r="M174">
        <f t="shared" si="49"/>
        <v>-29.061212813522808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9.5857303813733257</v>
      </c>
      <c r="B175">
        <f t="shared" si="41"/>
        <v>9.5857303813733257</v>
      </c>
      <c r="C175" s="9">
        <f t="shared" si="42"/>
        <v>0.78000000000000058</v>
      </c>
      <c r="D175" s="9">
        <f t="shared" si="51"/>
        <v>3.1301990754539024</v>
      </c>
      <c r="E175" s="9">
        <f t="shared" si="51"/>
        <v>6.3831124771743593</v>
      </c>
      <c r="F175" s="9">
        <f t="shared" si="44"/>
        <v>9.351733720493641</v>
      </c>
      <c r="G175" s="10">
        <f t="shared" si="52"/>
        <v>8.6666666666666607</v>
      </c>
      <c r="H175" s="5">
        <f t="shared" si="52"/>
        <v>7.5</v>
      </c>
      <c r="I175">
        <f t="shared" si="46"/>
        <v>10.655518357868948</v>
      </c>
      <c r="J175">
        <f t="shared" si="47"/>
        <v>3.0217043827691397</v>
      </c>
      <c r="K175">
        <f t="shared" si="47"/>
        <v>-10.218090530917992</v>
      </c>
      <c r="L175">
        <f t="shared" si="48"/>
        <v>-0.95126985357183558</v>
      </c>
      <c r="M175">
        <f t="shared" si="49"/>
        <v>-28.957218921560287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9.5676172779340742</v>
      </c>
      <c r="B176">
        <f t="shared" si="41"/>
        <v>9.5676172779340742</v>
      </c>
      <c r="C176" s="9">
        <f t="shared" si="42"/>
        <v>0.78500000000000059</v>
      </c>
      <c r="D176" s="9">
        <f t="shared" si="51"/>
        <v>3.148312178893153</v>
      </c>
      <c r="E176" s="9">
        <f t="shared" si="51"/>
        <v>6.3212827040482633</v>
      </c>
      <c r="F176" s="9">
        <f t="shared" si="44"/>
        <v>9.336604674574847</v>
      </c>
      <c r="G176" s="10">
        <f t="shared" si="52"/>
        <v>8.6666666666666607</v>
      </c>
      <c r="H176" s="5">
        <f t="shared" si="52"/>
        <v>7.5</v>
      </c>
      <c r="I176">
        <f t="shared" si="46"/>
        <v>10.82064910848397</v>
      </c>
      <c r="J176">
        <f t="shared" si="47"/>
        <v>3.0159967636477085</v>
      </c>
      <c r="K176">
        <f t="shared" si="47"/>
        <v>-10.391833844447355</v>
      </c>
      <c r="L176">
        <f t="shared" si="48"/>
        <v>-0.96418720253859413</v>
      </c>
      <c r="M176">
        <f t="shared" si="49"/>
        <v>-28.851823622196051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9.549538652721834</v>
      </c>
      <c r="B177">
        <f t="shared" si="41"/>
        <v>9.549538652721834</v>
      </c>
      <c r="C177" s="9">
        <f t="shared" si="42"/>
        <v>0.79000000000000059</v>
      </c>
      <c r="D177" s="9">
        <f t="shared" si="51"/>
        <v>3.1663908041053936</v>
      </c>
      <c r="E177" s="9">
        <f t="shared" si="51"/>
        <v>6.2584123681563799</v>
      </c>
      <c r="F177" s="9">
        <f t="shared" si="44"/>
        <v>9.3208263671067542</v>
      </c>
      <c r="G177" s="10">
        <f t="shared" si="52"/>
        <v>8.6666666666666607</v>
      </c>
      <c r="H177" s="5">
        <f t="shared" si="52"/>
        <v>7.5</v>
      </c>
      <c r="I177">
        <f t="shared" si="46"/>
        <v>10.985419084187839</v>
      </c>
      <c r="J177">
        <f t="shared" si="47"/>
        <v>3.0102116404324768</v>
      </c>
      <c r="K177">
        <f t="shared" si="47"/>
        <v>-10.564944786180531</v>
      </c>
      <c r="L177">
        <f t="shared" si="48"/>
        <v>-0.97699161873832308</v>
      </c>
      <c r="M177">
        <f t="shared" si="49"/>
        <v>-28.745050895594641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9.5314949687283761</v>
      </c>
      <c r="B178">
        <f t="shared" si="41"/>
        <v>9.5314949687283761</v>
      </c>
      <c r="C178" s="9">
        <f t="shared" si="42"/>
        <v>0.7950000000000006</v>
      </c>
      <c r="D178" s="9">
        <f t="shared" si="51"/>
        <v>3.1844344880988511</v>
      </c>
      <c r="E178" s="9">
        <f t="shared" si="51"/>
        <v>6.1945052885231764</v>
      </c>
      <c r="F178" s="9">
        <f t="shared" si="44"/>
        <v>9.3044031039005901</v>
      </c>
      <c r="G178" s="10">
        <f t="shared" si="52"/>
        <v>8.6666666666666607</v>
      </c>
      <c r="H178" s="5">
        <f t="shared" si="52"/>
        <v>7.5</v>
      </c>
      <c r="I178">
        <f t="shared" si="46"/>
        <v>11.149807169295052</v>
      </c>
      <c r="J178">
        <f t="shared" si="47"/>
        <v>3.0043496907200469</v>
      </c>
      <c r="K178">
        <f t="shared" si="47"/>
        <v>-10.737415091554098</v>
      </c>
      <c r="L178">
        <f t="shared" si="48"/>
        <v>-0.9896805042171779</v>
      </c>
      <c r="M178">
        <f t="shared" si="49"/>
        <v>-28.636924933598014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9.5134866848331328</v>
      </c>
      <c r="B179">
        <f t="shared" si="41"/>
        <v>9.5134866848331328</v>
      </c>
      <c r="C179" s="9">
        <f t="shared" si="42"/>
        <v>0.8000000000000006</v>
      </c>
      <c r="D179" s="9">
        <f t="shared" si="51"/>
        <v>3.2024427719940953</v>
      </c>
      <c r="E179" s="9">
        <f t="shared" si="51"/>
        <v>6.129565333325047</v>
      </c>
      <c r="F179" s="9">
        <f t="shared" si="44"/>
        <v>9.2873392485292676</v>
      </c>
      <c r="G179" s="10">
        <f t="shared" si="52"/>
        <v>8.6666666666666607</v>
      </c>
      <c r="H179" s="5">
        <f t="shared" si="52"/>
        <v>7.5</v>
      </c>
      <c r="I179">
        <f t="shared" si="46"/>
        <v>11.313793186278966</v>
      </c>
      <c r="J179">
        <f t="shared" si="47"/>
        <v>2.9984116076947438</v>
      </c>
      <c r="K179">
        <f t="shared" si="47"/>
        <v>-10.909236641155687</v>
      </c>
      <c r="L179">
        <f t="shared" si="48"/>
        <v>-1.0022513822512509</v>
      </c>
      <c r="M179">
        <f t="shared" si="49"/>
        <v>-28.52747012570083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9.4955142557118446</v>
      </c>
      <c r="B180">
        <f t="shared" si="41"/>
        <v>9.4955142557118446</v>
      </c>
      <c r="C180" s="9">
        <f t="shared" si="42"/>
        <v>0.8050000000000006</v>
      </c>
      <c r="D180" s="9">
        <f t="shared" si="51"/>
        <v>3.2204152011153835</v>
      </c>
      <c r="E180" s="9">
        <f t="shared" si="51"/>
        <v>6.06359641901585</v>
      </c>
      <c r="F180" s="9">
        <f t="shared" si="44"/>
        <v>9.2696392211322625</v>
      </c>
      <c r="G180" s="10">
        <f t="shared" si="52"/>
        <v>8.6666666666666607</v>
      </c>
      <c r="H180" s="5">
        <f t="shared" si="52"/>
        <v>7.5</v>
      </c>
      <c r="I180">
        <f t="shared" si="46"/>
        <v>11.477357838038987</v>
      </c>
      <c r="J180">
        <f t="shared" si="47"/>
        <v>2.9923980994012362</v>
      </c>
      <c r="K180">
        <f t="shared" si="47"/>
        <v>-11.080401461909892</v>
      </c>
      <c r="L180">
        <f t="shared" si="48"/>
        <v>-1.0147018919376538</v>
      </c>
      <c r="M180">
        <f t="shared" si="49"/>
        <v>-28.416711045339042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9.4775781317494925</v>
      </c>
      <c r="B181">
        <f t="shared" si="41"/>
        <v>9.4775781317494925</v>
      </c>
      <c r="C181" s="9">
        <f t="shared" si="42"/>
        <v>0.81000000000000061</v>
      </c>
      <c r="D181" s="9">
        <f t="shared" ref="D181:E196" si="53">D180+$C$7*(J180+J181)/2</f>
        <v>3.238351325077736</v>
      </c>
      <c r="E181" s="9">
        <f t="shared" si="53"/>
        <v>5.9966025094455748</v>
      </c>
      <c r="F181" s="9">
        <f t="shared" si="44"/>
        <v>9.2513074972047811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11.640482655142351</v>
      </c>
      <c r="J181">
        <f t="shared" si="47"/>
        <v>2.9863098880496102</v>
      </c>
      <c r="K181">
        <f t="shared" si="47"/>
        <v>-11.250901728181926</v>
      </c>
      <c r="L181">
        <f t="shared" si="48"/>
        <v>-1.0270297832343547</v>
      </c>
      <c r="M181">
        <f t="shared" si="49"/>
        <v>-28.304672436465591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9.4596787589572919</v>
      </c>
      <c r="B182">
        <f t="shared" si="41"/>
        <v>9.4596787589572919</v>
      </c>
      <c r="C182" s="9">
        <f t="shared" si="42"/>
        <v>0.81500000000000061</v>
      </c>
      <c r="D182" s="9">
        <f t="shared" si="53"/>
        <v>3.2562506978699357</v>
      </c>
      <c r="E182" s="9">
        <f t="shared" si="53"/>
        <v>5.9285876149726269</v>
      </c>
      <c r="F182" s="9">
        <f t="shared" si="44"/>
        <v>9.2323486063723585</v>
      </c>
      <c r="G182" s="10">
        <f t="shared" si="54"/>
        <v>8.6666666666666607</v>
      </c>
      <c r="H182" s="5">
        <f t="shared" si="54"/>
        <v>7.5</v>
      </c>
      <c r="I182">
        <f t="shared" si="46"/>
        <v>11.803149947554994</v>
      </c>
      <c r="J182">
        <f t="shared" si="47"/>
        <v>2.980147709350204</v>
      </c>
      <c r="K182">
        <f t="shared" si="47"/>
        <v>-11.42072976280072</v>
      </c>
      <c r="L182">
        <f t="shared" si="48"/>
        <v>-1.0392329124030653</v>
      </c>
      <c r="M182">
        <f t="shared" si="49"/>
        <v>-28.191379200391495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9.441816578893615</v>
      </c>
      <c r="B183">
        <f t="shared" si="41"/>
        <v>9.441816578893615</v>
      </c>
      <c r="C183" s="9">
        <f t="shared" si="42"/>
        <v>0.82000000000000062</v>
      </c>
      <c r="D183" s="9">
        <f t="shared" si="53"/>
        <v>3.2741128779336135</v>
      </c>
      <c r="E183" s="9">
        <f t="shared" si="53"/>
        <v>5.8595557915702159</v>
      </c>
      <c r="F183" s="9">
        <f t="shared" si="44"/>
        <v>9.2127671311520771</v>
      </c>
      <c r="G183" s="10">
        <f t="shared" si="54"/>
        <v>8.6666666666666607</v>
      </c>
      <c r="H183" s="5">
        <f t="shared" si="54"/>
        <v>7.5</v>
      </c>
      <c r="I183">
        <f t="shared" si="46"/>
        <v>11.965342760427394</v>
      </c>
      <c r="J183">
        <f t="shared" si="47"/>
        <v>2.9739123118757855</v>
      </c>
      <c r="K183">
        <f t="shared" si="47"/>
        <v>-11.58987803800307</v>
      </c>
      <c r="L183">
        <f t="shared" si="48"/>
        <v>-1.0513092378143662</v>
      </c>
      <c r="M183">
        <f t="shared" si="49"/>
        <v>-28.076856382873942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9.4239920285886392</v>
      </c>
      <c r="B184">
        <f t="shared" si="41"/>
        <v>9.4239920285886392</v>
      </c>
      <c r="C184" s="9">
        <f t="shared" si="42"/>
        <v>0.82500000000000062</v>
      </c>
      <c r="D184" s="9">
        <f t="shared" si="53"/>
        <v>3.2919374282385876</v>
      </c>
      <c r="E184" s="9">
        <f t="shared" si="53"/>
        <v>5.7895111399273054</v>
      </c>
      <c r="F184" s="9">
        <f t="shared" si="44"/>
        <v>9.1925677057014532</v>
      </c>
      <c r="G184" s="10">
        <f t="shared" si="54"/>
        <v>8.6666666666666607</v>
      </c>
      <c r="H184" s="5">
        <f t="shared" si="54"/>
        <v>7.5</v>
      </c>
      <c r="I184">
        <f t="shared" si="46"/>
        <v>12.127044833546799</v>
      </c>
      <c r="J184">
        <f t="shared" si="47"/>
        <v>2.9676044564488993</v>
      </c>
      <c r="K184">
        <f t="shared" si="47"/>
        <v>-11.758339176300314</v>
      </c>
      <c r="L184">
        <f t="shared" si="48"/>
        <v>-1.0632568160785922</v>
      </c>
      <c r="M184">
        <f t="shared" si="49"/>
        <v>-27.961129161436297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9.4062055404726355</v>
      </c>
      <c r="B185">
        <f t="shared" si="41"/>
        <v>9.4062055404726355</v>
      </c>
      <c r="C185" s="9">
        <f t="shared" si="42"/>
        <v>0.83000000000000063</v>
      </c>
      <c r="D185" s="9">
        <f t="shared" si="53"/>
        <v>3.3097239163545917</v>
      </c>
      <c r="E185" s="9">
        <f t="shared" si="53"/>
        <v>5.718457804544598</v>
      </c>
      <c r="F185" s="9">
        <f t="shared" si="44"/>
        <v>9.1717550145561582</v>
      </c>
      <c r="G185" s="10">
        <f t="shared" si="54"/>
        <v>8.6666666666666607</v>
      </c>
      <c r="H185" s="5">
        <f t="shared" si="54"/>
        <v>7.5</v>
      </c>
      <c r="I185">
        <f t="shared" si="46"/>
        <v>12.288240564107651</v>
      </c>
      <c r="J185">
        <f t="shared" si="47"/>
        <v>2.9612249155524277</v>
      </c>
      <c r="K185">
        <f t="shared" si="47"/>
        <v>-11.926105951268932</v>
      </c>
      <c r="L185">
        <f t="shared" si="48"/>
        <v>-1.0750737984698395</v>
      </c>
      <c r="M185">
        <f t="shared" si="49"/>
        <v>-27.844222832907455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9.3884575423076946</v>
      </c>
      <c r="B186">
        <f t="shared" si="41"/>
        <v>9.3884575423076946</v>
      </c>
      <c r="C186" s="9">
        <f t="shared" si="42"/>
        <v>0.83500000000000063</v>
      </c>
      <c r="D186" s="9">
        <f t="shared" si="53"/>
        <v>3.3274719145195339</v>
      </c>
      <c r="E186" s="9">
        <f t="shared" si="53"/>
        <v>5.6463999728259919</v>
      </c>
      <c r="F186" s="9">
        <f t="shared" si="44"/>
        <v>9.1503337913574647</v>
      </c>
      <c r="G186" s="10">
        <f t="shared" si="54"/>
        <v>8.6666666666666607</v>
      </c>
      <c r="H186" s="5">
        <f t="shared" si="54"/>
        <v>7.5</v>
      </c>
      <c r="I186">
        <f t="shared" si="46"/>
        <v>12.44891497248792</v>
      </c>
      <c r="J186">
        <f t="shared" si="47"/>
        <v>2.9547744727616085</v>
      </c>
      <c r="K186">
        <f t="shared" si="47"/>
        <v>-12.093171288266376</v>
      </c>
      <c r="L186">
        <f t="shared" si="48"/>
        <v>-1.0867584276138775</v>
      </c>
      <c r="M186">
        <f t="shared" si="49"/>
        <v>-27.726162801170247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9.3707484571228221</v>
      </c>
      <c r="B187">
        <f t="shared" si="41"/>
        <v>9.3707484571228221</v>
      </c>
      <c r="C187" s="9">
        <f t="shared" si="42"/>
        <v>0.84000000000000064</v>
      </c>
      <c r="D187" s="9">
        <f t="shared" si="53"/>
        <v>3.3451809997044064</v>
      </c>
      <c r="E187" s="9">
        <f t="shared" si="53"/>
        <v>5.5733418741659726</v>
      </c>
      <c r="F187" s="9">
        <f t="shared" si="44"/>
        <v>9.1283088175705736</v>
      </c>
      <c r="G187" s="10">
        <f t="shared" si="54"/>
        <v>8.6666666666666607</v>
      </c>
      <c r="H187" s="5">
        <f t="shared" si="54"/>
        <v>7.5</v>
      </c>
      <c r="I187">
        <f t="shared" si="46"/>
        <v>12.609053670750919</v>
      </c>
      <c r="J187">
        <f t="shared" si="47"/>
        <v>2.9482539221959252</v>
      </c>
      <c r="K187">
        <f t="shared" si="47"/>
        <v>-12.259528265073397</v>
      </c>
      <c r="L187">
        <f t="shared" si="48"/>
        <v>-1.0983090344137789</v>
      </c>
      <c r="M187">
        <f t="shared" si="49"/>
        <v>-27.606974565110612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9.3530787031522653</v>
      </c>
      <c r="B188">
        <f t="shared" si="41"/>
        <v>9.3530787031522653</v>
      </c>
      <c r="C188" s="9">
        <f t="shared" si="42"/>
        <v>0.84500000000000064</v>
      </c>
      <c r="D188" s="9">
        <f t="shared" si="53"/>
        <v>3.3628507536749623</v>
      </c>
      <c r="E188" s="9">
        <f t="shared" si="53"/>
        <v>5.4992877790333603</v>
      </c>
      <c r="F188" s="9">
        <f t="shared" si="44"/>
        <v>9.1056849211946265</v>
      </c>
      <c r="G188" s="10">
        <f t="shared" si="54"/>
        <v>8.6666666666666607</v>
      </c>
      <c r="H188" s="5">
        <f t="shared" si="54"/>
        <v>7.5</v>
      </c>
      <c r="I188">
        <f t="shared" si="46"/>
        <v>12.768642833620587</v>
      </c>
      <c r="J188">
        <f t="shared" si="47"/>
        <v>2.9416640679894424</v>
      </c>
      <c r="K188">
        <f t="shared" si="47"/>
        <v>-12.425170112464061</v>
      </c>
      <c r="L188">
        <f t="shared" si="48"/>
        <v>-1.1097240351897852</v>
      </c>
      <c r="M188">
        <f t="shared" si="49"/>
        <v>-27.486683706760829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9.3354486937769625</v>
      </c>
      <c r="B189">
        <f t="shared" si="41"/>
        <v>9.3354486937769625</v>
      </c>
      <c r="C189" s="9">
        <f t="shared" si="42"/>
        <v>0.85000000000000064</v>
      </c>
      <c r="D189" s="9">
        <f t="shared" si="53"/>
        <v>3.3804807630502656</v>
      </c>
      <c r="E189" s="9">
        <f t="shared" si="53"/>
        <v>5.4242419980518539</v>
      </c>
      <c r="F189" s="9">
        <f t="shared" si="44"/>
        <v>9.0824669754655112</v>
      </c>
      <c r="G189" s="10">
        <f t="shared" si="54"/>
        <v>8.6666666666666607</v>
      </c>
      <c r="H189" s="5">
        <f t="shared" si="54"/>
        <v>7.5</v>
      </c>
      <c r="I189">
        <f t="shared" si="46"/>
        <v>12.927669171703482</v>
      </c>
      <c r="J189">
        <f t="shared" si="47"/>
        <v>2.9350057237783038</v>
      </c>
      <c r="K189">
        <f t="shared" si="47"/>
        <v>-12.590090214704626</v>
      </c>
      <c r="L189">
        <f t="shared" si="48"/>
        <v>-1.1210019290123343</v>
      </c>
      <c r="M189">
        <f t="shared" si="49"/>
        <v>-27.365315879631563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9.3178588374690143</v>
      </c>
      <c r="B190">
        <f t="shared" si="41"/>
        <v>9.3178588374690143</v>
      </c>
      <c r="C190" s="9">
        <f t="shared" si="42"/>
        <v>0.85500000000000065</v>
      </c>
      <c r="D190" s="9">
        <f t="shared" si="53"/>
        <v>3.3980706193582133</v>
      </c>
      <c r="E190" s="9">
        <f t="shared" si="53"/>
        <v>5.3482088810777926</v>
      </c>
      <c r="F190" s="9">
        <f t="shared" si="44"/>
        <v>9.0586598975522428</v>
      </c>
      <c r="G190" s="10">
        <f t="shared" si="54"/>
        <v>8.6666666666666607</v>
      </c>
      <c r="H190" s="5">
        <f t="shared" si="54"/>
        <v>7.5</v>
      </c>
      <c r="I190">
        <f t="shared" si="46"/>
        <v>13.086119906753275</v>
      </c>
      <c r="J190">
        <f t="shared" si="47"/>
        <v>2.9282797122042297</v>
      </c>
      <c r="K190">
        <f t="shared" si="47"/>
        <v>-12.754282109982414</v>
      </c>
      <c r="L190">
        <f t="shared" si="48"/>
        <v>-1.1321412952093199</v>
      </c>
      <c r="M190">
        <f t="shared" si="49"/>
        <v>-27.242896797228681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9.3003095377391034</v>
      </c>
      <c r="B191">
        <f t="shared" si="41"/>
        <v>9.3003095377391034</v>
      </c>
      <c r="C191" s="9">
        <f t="shared" si="42"/>
        <v>0.86000000000000065</v>
      </c>
      <c r="D191" s="9">
        <f t="shared" si="53"/>
        <v>3.4156199190881251</v>
      </c>
      <c r="E191" s="9">
        <f t="shared" si="53"/>
        <v>5.2711928162755477</v>
      </c>
      <c r="F191" s="9">
        <f t="shared" si="44"/>
        <v>9.0342686472478455</v>
      </c>
      <c r="G191" s="10">
        <f t="shared" si="54"/>
        <v>8.6666666666666607</v>
      </c>
      <c r="H191" s="5">
        <f t="shared" si="54"/>
        <v>7.5</v>
      </c>
      <c r="I191">
        <f t="shared" si="46"/>
        <v>13.24398274879367</v>
      </c>
      <c r="J191">
        <f t="shared" si="47"/>
        <v>2.9214868644329739</v>
      </c>
      <c r="K191">
        <f t="shared" si="47"/>
        <v>-12.917739490765786</v>
      </c>
      <c r="L191">
        <f t="shared" si="48"/>
        <v>-1.1431407910305706</v>
      </c>
      <c r="M191">
        <f t="shared" si="49"/>
        <v>-27.11945222175185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9.282801193086744</v>
      </c>
      <c r="B192">
        <f t="shared" si="41"/>
        <v>9.282801193086744</v>
      </c>
      <c r="C192" s="9">
        <f t="shared" si="42"/>
        <v>0.86500000000000066</v>
      </c>
      <c r="D192" s="9">
        <f t="shared" si="53"/>
        <v>3.4331282637404845</v>
      </c>
      <c r="E192" s="9">
        <f t="shared" si="53"/>
        <v>5.1931982291909611</v>
      </c>
      <c r="F192" s="9">
        <f t="shared" si="44"/>
        <v>9.009298225655666</v>
      </c>
      <c r="G192" s="10">
        <f t="shared" si="54"/>
        <v>8.6666666666666607</v>
      </c>
      <c r="H192" s="5">
        <f t="shared" si="54"/>
        <v>7.5</v>
      </c>
      <c r="I192">
        <f t="shared" si="46"/>
        <v>13.401245874933593</v>
      </c>
      <c r="J192">
        <f t="shared" si="47"/>
        <v>2.9146280196867904</v>
      </c>
      <c r="K192">
        <f t="shared" si="47"/>
        <v>-13.080456204096297</v>
      </c>
      <c r="L192">
        <f t="shared" si="48"/>
        <v>-1.1539991494542507</v>
      </c>
      <c r="M192">
        <f t="shared" si="49"/>
        <v>-26.995007952972738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9.2653341969533116</v>
      </c>
      <c r="B193">
        <f t="shared" si="41"/>
        <v>9.2653341969533116</v>
      </c>
      <c r="C193" s="9">
        <f t="shared" si="42"/>
        <v>0.87000000000000066</v>
      </c>
      <c r="D193" s="9">
        <f t="shared" si="53"/>
        <v>3.4505952598739151</v>
      </c>
      <c r="E193" s="9">
        <f t="shared" si="53"/>
        <v>5.1142295818232295</v>
      </c>
      <c r="F193" s="9">
        <f t="shared" si="44"/>
        <v>8.98375367387181</v>
      </c>
      <c r="G193" s="10">
        <f t="shared" si="54"/>
        <v>8.6666666666666607</v>
      </c>
      <c r="H193" s="5">
        <f t="shared" si="54"/>
        <v>7.5</v>
      </c>
      <c r="I193">
        <f t="shared" si="46"/>
        <v>13.557897909724666</v>
      </c>
      <c r="J193">
        <f t="shared" si="47"/>
        <v>2.907704024790065</v>
      </c>
      <c r="K193">
        <f t="shared" si="47"/>
        <v>-13.242426251814134</v>
      </c>
      <c r="L193">
        <f t="shared" si="48"/>
        <v>-1.1647151771214141</v>
      </c>
      <c r="M193">
        <f t="shared" si="49"/>
        <v>-26.86958981729148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9.2479089376777601</v>
      </c>
      <c r="B194">
        <f t="shared" si="41"/>
        <v>9.2479089376777601</v>
      </c>
      <c r="C194" s="9">
        <f t="shared" si="42"/>
        <v>0.87500000000000067</v>
      </c>
      <c r="D194" s="9">
        <f t="shared" si="53"/>
        <v>3.4680205191494675</v>
      </c>
      <c r="E194" s="9">
        <f t="shared" si="53"/>
        <v>5.0342913716956339</v>
      </c>
      <c r="F194" s="9">
        <f t="shared" si="44"/>
        <v>8.9576400716647129</v>
      </c>
      <c r="G194" s="10">
        <f t="shared" si="54"/>
        <v>8.6666666666666607</v>
      </c>
      <c r="H194" s="5">
        <f t="shared" si="54"/>
        <v>7.5</v>
      </c>
      <c r="I194">
        <f t="shared" si="46"/>
        <v>13.713927906925258</v>
      </c>
      <c r="J194">
        <f t="shared" si="47"/>
        <v>2.9007157337273366</v>
      </c>
      <c r="K194">
        <f t="shared" si="47"/>
        <v>-13.403643790717883</v>
      </c>
      <c r="L194">
        <f t="shared" si="48"/>
        <v>-1.1752877523863166</v>
      </c>
      <c r="M194">
        <f t="shared" si="49"/>
        <v>-26.743223656970585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9.2305257984549396</v>
      </c>
      <c r="B195">
        <f t="shared" si="41"/>
        <v>9.2305257984549396</v>
      </c>
      <c r="C195" s="9">
        <f t="shared" si="42"/>
        <v>0.88000000000000067</v>
      </c>
      <c r="D195" s="9">
        <f t="shared" si="53"/>
        <v>3.4854036583722885</v>
      </c>
      <c r="E195" s="9">
        <f t="shared" si="53"/>
        <v>4.953388130925501</v>
      </c>
      <c r="F195" s="9">
        <f t="shared" si="44"/>
        <v>8.9309625361524283</v>
      </c>
      <c r="G195" s="10">
        <f t="shared" si="54"/>
        <v>8.6666666666666607</v>
      </c>
      <c r="H195" s="5">
        <f t="shared" si="54"/>
        <v>7.5</v>
      </c>
      <c r="I195">
        <f t="shared" si="46"/>
        <v>13.869325332548406</v>
      </c>
      <c r="J195">
        <f t="shared" si="47"/>
        <v>2.8936640072130189</v>
      </c>
      <c r="K195">
        <f t="shared" si="47"/>
        <v>-13.564103132659707</v>
      </c>
      <c r="L195">
        <f t="shared" si="48"/>
        <v>-1.1857158234713181</v>
      </c>
      <c r="M195">
        <f t="shared" si="49"/>
        <v>-26.615935319546061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9.2131851572964827</v>
      </c>
      <c r="B196">
        <f t="shared" si="41"/>
        <v>9.2131851572964827</v>
      </c>
      <c r="C196" s="9">
        <f t="shared" si="42"/>
        <v>0.88500000000000068</v>
      </c>
      <c r="D196" s="9">
        <f t="shared" si="53"/>
        <v>3.5027442995307441</v>
      </c>
      <c r="E196" s="9">
        <f t="shared" si="53"/>
        <v>4.8715244252937913</v>
      </c>
      <c r="F196" s="9">
        <f t="shared" si="44"/>
        <v>8.9037262204786032</v>
      </c>
      <c r="G196" s="10">
        <f t="shared" si="54"/>
        <v>8.6666666666666607</v>
      </c>
      <c r="H196" s="5">
        <f t="shared" si="54"/>
        <v>7.5</v>
      </c>
      <c r="I196">
        <f t="shared" si="46"/>
        <v>14.024080049082414</v>
      </c>
      <c r="J196">
        <f t="shared" si="47"/>
        <v>2.886549712272191</v>
      </c>
      <c r="K196">
        <f t="shared" si="47"/>
        <v>-13.723798744576984</v>
      </c>
      <c r="L196">
        <f t="shared" si="48"/>
        <v>-1.1959984067163179</v>
      </c>
      <c r="M196">
        <f t="shared" si="49"/>
        <v>-26.487750647415929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9.1958873869941709</v>
      </c>
      <c r="B197">
        <f t="shared" si="41"/>
        <v>9.1958873869941709</v>
      </c>
      <c r="C197" s="9">
        <f t="shared" si="42"/>
        <v>0.89000000000000068</v>
      </c>
      <c r="D197" s="9">
        <f t="shared" ref="D197:E212" si="55">D196+$C$7*(J196+J197)/2</f>
        <v>3.5200420698330563</v>
      </c>
      <c r="E197" s="9">
        <f t="shared" si="55"/>
        <v>4.7887048533146759</v>
      </c>
      <c r="F197" s="9">
        <f t="shared" si="44"/>
        <v>8.8759363124877488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14.178182300783337</v>
      </c>
      <c r="J197">
        <f t="shared" si="47"/>
        <v>2.8793737218318931</v>
      </c>
      <c r="K197">
        <f t="shared" si="47"/>
        <v>-13.88272524846148</v>
      </c>
      <c r="L197">
        <f t="shared" si="48"/>
        <v>-1.2061345849136462</v>
      </c>
      <c r="M197">
        <f t="shared" si="49"/>
        <v>-26.358695467606662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9.1786328550857093</v>
      </c>
      <c r="B198">
        <f t="shared" si="41"/>
        <v>9.1786328550857093</v>
      </c>
      <c r="C198" s="9">
        <f t="shared" si="42"/>
        <v>0.89500000000000068</v>
      </c>
      <c r="D198" s="9">
        <f t="shared" si="55"/>
        <v>3.5372966017415193</v>
      </c>
      <c r="E198" s="9">
        <f t="shared" si="55"/>
        <v>4.7049340453054898</v>
      </c>
      <c r="F198" s="9">
        <f t="shared" si="44"/>
        <v>8.8475980334006259</v>
      </c>
      <c r="G198" s="10">
        <f t="shared" si="56"/>
        <v>8.6666666666666607</v>
      </c>
      <c r="H198" s="5">
        <f t="shared" si="56"/>
        <v>7.5</v>
      </c>
      <c r="I198">
        <f t="shared" si="46"/>
        <v>14.331622699947911</v>
      </c>
      <c r="J198">
        <f t="shared" si="47"/>
        <v>2.8721369143224114</v>
      </c>
      <c r="K198">
        <f t="shared" si="47"/>
        <v>-14.040877421267119</v>
      </c>
      <c r="L198">
        <f t="shared" si="48"/>
        <v>-1.2161235057202318</v>
      </c>
      <c r="M198">
        <f t="shared" si="49"/>
        <v>-26.228795581718352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9.1614219238228767</v>
      </c>
      <c r="B199">
        <f t="shared" si="41"/>
        <v>9.1614219238228767</v>
      </c>
      <c r="C199" s="9">
        <f t="shared" si="42"/>
        <v>0.90000000000000069</v>
      </c>
      <c r="D199" s="9">
        <f t="shared" si="55"/>
        <v>3.554507533004351</v>
      </c>
      <c r="E199" s="9">
        <f t="shared" si="55"/>
        <v>4.6202166624574161</v>
      </c>
      <c r="F199" s="9">
        <f t="shared" si="44"/>
        <v>8.8187166364904144</v>
      </c>
      <c r="G199" s="10">
        <f t="shared" si="56"/>
        <v>8.6666666666666607</v>
      </c>
      <c r="H199" s="5">
        <f t="shared" si="56"/>
        <v>7.5</v>
      </c>
      <c r="I199">
        <f t="shared" si="46"/>
        <v>14.484392214083915</v>
      </c>
      <c r="J199">
        <f t="shared" si="47"/>
        <v>2.8648401732880902</v>
      </c>
      <c r="K199">
        <f t="shared" si="47"/>
        <v>-14.19825019475743</v>
      </c>
      <c r="L199">
        <f t="shared" si="48"/>
        <v>-1.2259643801396707</v>
      </c>
      <c r="M199">
        <f t="shared" si="49"/>
        <v>-26.098076756049686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9.1442549501419901</v>
      </c>
      <c r="B200">
        <f t="shared" si="41"/>
        <v>9.1442549501419901</v>
      </c>
      <c r="C200" s="9">
        <f t="shared" si="42"/>
        <v>0.90500000000000069</v>
      </c>
      <c r="D200" s="9">
        <f t="shared" si="55"/>
        <v>3.5716745066852371</v>
      </c>
      <c r="E200" s="9">
        <f t="shared" si="55"/>
        <v>4.5345573959072629</v>
      </c>
      <c r="F200" s="9">
        <f t="shared" si="44"/>
        <v>8.7892974057604043</v>
      </c>
      <c r="G200" s="10">
        <f t="shared" si="56"/>
        <v>8.6666666666666607</v>
      </c>
      <c r="H200" s="5">
        <f t="shared" si="56"/>
        <v>7.5</v>
      </c>
      <c r="I200">
        <f t="shared" si="46"/>
        <v>14.636482153902461</v>
      </c>
      <c r="J200">
        <f t="shared" si="47"/>
        <v>2.8574843870072519</v>
      </c>
      <c r="K200">
        <f t="shared" si="47"/>
        <v>-14.354838655293728</v>
      </c>
      <c r="L200">
        <f t="shared" si="48"/>
        <v>-1.2356564810675339</v>
      </c>
      <c r="M200">
        <f t="shared" si="49"/>
        <v>-25.966564711903903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9.1271322856366055</v>
      </c>
      <c r="B201">
        <f t="shared" si="41"/>
        <v>9.1271322856366055</v>
      </c>
      <c r="C201" s="9">
        <f t="shared" si="42"/>
        <v>0.9100000000000007</v>
      </c>
      <c r="D201" s="9">
        <f t="shared" si="55"/>
        <v>3.5887971711906212</v>
      </c>
      <c r="E201" s="9">
        <f t="shared" si="55"/>
        <v>4.4479609658106867</v>
      </c>
      <c r="F201" s="9">
        <f t="shared" si="44"/>
        <v>8.7593456546238357</v>
      </c>
      <c r="G201" s="10">
        <f t="shared" si="56"/>
        <v>8.6666666666666607</v>
      </c>
      <c r="H201" s="5">
        <f t="shared" si="56"/>
        <v>7.5</v>
      </c>
      <c r="I201">
        <f t="shared" si="46"/>
        <v>14.787884162063621</v>
      </c>
      <c r="J201">
        <f t="shared" si="47"/>
        <v>2.8500704481208468</v>
      </c>
      <c r="K201">
        <f t="shared" si="47"/>
        <v>-14.510638043565152</v>
      </c>
      <c r="L201">
        <f t="shared" si="48"/>
        <v>-1.245199141893913</v>
      </c>
      <c r="M201">
        <f t="shared" si="49"/>
        <v>-25.834285116077115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9.1100542765324359</v>
      </c>
      <c r="B202">
        <f t="shared" si="41"/>
        <v>9.1100542765324359</v>
      </c>
      <c r="C202" s="9">
        <f t="shared" si="42"/>
        <v>0.9150000000000007</v>
      </c>
      <c r="D202" s="9">
        <f t="shared" si="55"/>
        <v>3.6058751802947921</v>
      </c>
      <c r="E202" s="9">
        <f t="shared" si="55"/>
        <v>4.3604321204172063</v>
      </c>
      <c r="F202" s="9">
        <f t="shared" si="44"/>
        <v>8.7288667245866023</v>
      </c>
      <c r="G202" s="10">
        <f t="shared" si="56"/>
        <v>8.6666666666666607</v>
      </c>
      <c r="H202" s="5">
        <f t="shared" si="56"/>
        <v>7.5</v>
      </c>
      <c r="I202">
        <f t="shared" si="46"/>
        <v>14.938590202612859</v>
      </c>
      <c r="J202">
        <f t="shared" si="47"/>
        <v>2.8425992532694835</v>
      </c>
      <c r="K202">
        <f t="shared" si="47"/>
        <v>-14.665643754261614</v>
      </c>
      <c r="L202">
        <f t="shared" si="48"/>
        <v>-1.2545917551577774</v>
      </c>
      <c r="M202">
        <f t="shared" si="49"/>
        <v>-25.701263571530433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9.0930212636644114</v>
      </c>
      <c r="B203">
        <f t="shared" si="41"/>
        <v>9.0930212636644114</v>
      </c>
      <c r="C203" s="9">
        <f t="shared" si="42"/>
        <v>0.92000000000000071</v>
      </c>
      <c r="D203" s="9">
        <f t="shared" si="55"/>
        <v>3.6229081931628162</v>
      </c>
      <c r="E203" s="9">
        <f t="shared" si="55"/>
        <v>4.2719756351473492</v>
      </c>
      <c r="F203" s="9">
        <f t="shared" si="44"/>
        <v>8.6978659839334149</v>
      </c>
      <c r="G203" s="10">
        <f t="shared" si="56"/>
        <v>8.6666666666666607</v>
      </c>
      <c r="H203" s="5">
        <f t="shared" si="56"/>
        <v>7.5</v>
      </c>
      <c r="I203">
        <f t="shared" si="46"/>
        <v>15.088592551051443</v>
      </c>
      <c r="J203">
        <f t="shared" si="47"/>
        <v>2.8350717027385368</v>
      </c>
      <c r="K203">
        <f t="shared" si="47"/>
        <v>-14.819851335690798</v>
      </c>
      <c r="L203">
        <f t="shared" si="48"/>
        <v>-1.2638337712482628</v>
      </c>
      <c r="M203">
        <f t="shared" si="49"/>
        <v>-25.567525608247355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9.0760335824558638</v>
      </c>
      <c r="B204">
        <f t="shared" si="41"/>
        <v>9.0760335824558638</v>
      </c>
      <c r="C204" s="9">
        <f t="shared" si="42"/>
        <v>0.92500000000000071</v>
      </c>
      <c r="D204" s="9">
        <f t="shared" si="55"/>
        <v>3.6398958743713647</v>
      </c>
      <c r="E204" s="9">
        <f t="shared" si="55"/>
        <v>4.1825963116722562</v>
      </c>
      <c r="F204" s="9">
        <f t="shared" si="44"/>
        <v>8.6663488264180799</v>
      </c>
      <c r="G204" s="10">
        <f t="shared" si="56"/>
        <v>8.6666666666666607</v>
      </c>
      <c r="H204" s="5">
        <f t="shared" si="56"/>
        <v>7.5</v>
      </c>
      <c r="I204">
        <f t="shared" si="46"/>
        <v>15.237883784988863</v>
      </c>
      <c r="J204">
        <f t="shared" si="47"/>
        <v>2.8274887001110471</v>
      </c>
      <c r="K204">
        <f t="shared" si="47"/>
        <v>-14.973256489340281</v>
      </c>
      <c r="L204">
        <f t="shared" si="48"/>
        <v>-1.2729246971484744</v>
      </c>
      <c r="M204">
        <f t="shared" si="49"/>
        <v>-25.433096674278008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9.059091562899745</v>
      </c>
      <c r="B205">
        <f t="shared" si="41"/>
        <v>9.059091562899745</v>
      </c>
      <c r="C205" s="9">
        <f t="shared" si="42"/>
        <v>0.93000000000000071</v>
      </c>
      <c r="D205" s="9">
        <f t="shared" si="55"/>
        <v>3.6568378939274822</v>
      </c>
      <c r="E205" s="9">
        <f t="shared" si="55"/>
        <v>4.0922989769960774</v>
      </c>
      <c r="F205" s="9">
        <f t="shared" si="44"/>
        <v>8.6343206699584876</v>
      </c>
      <c r="G205" s="10">
        <f t="shared" si="56"/>
        <v>8.6666666666666607</v>
      </c>
      <c r="H205" s="5">
        <f t="shared" si="56"/>
        <v>7.5</v>
      </c>
      <c r="I205">
        <f t="shared" si="46"/>
        <v>15.386456775330023</v>
      </c>
      <c r="J205">
        <f t="shared" si="47"/>
        <v>2.8198511519281562</v>
      </c>
      <c r="K205">
        <f t="shared" si="47"/>
        <v>-15.125855069385949</v>
      </c>
      <c r="L205">
        <f t="shared" si="48"/>
        <v>-1.2818640952178311</v>
      </c>
      <c r="M205">
        <f t="shared" si="49"/>
        <v>-25.298002126971678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9.0421955295418908</v>
      </c>
      <c r="B206">
        <f t="shared" si="41"/>
        <v>9.0421955295418908</v>
      </c>
      <c r="C206" s="9">
        <f t="shared" si="42"/>
        <v>0.93500000000000072</v>
      </c>
      <c r="D206" s="9">
        <f t="shared" si="55"/>
        <v>3.6737339272853373</v>
      </c>
      <c r="E206" s="9">
        <f t="shared" si="55"/>
        <v>4.0010884825414763</v>
      </c>
      <c r="F206" s="9">
        <f t="shared" si="44"/>
        <v>8.6017869553369124</v>
      </c>
      <c r="G206" s="10">
        <f t="shared" si="56"/>
        <v>8.6666666666666607</v>
      </c>
      <c r="H206" s="5">
        <f t="shared" si="56"/>
        <v>7.5</v>
      </c>
      <c r="I206">
        <f t="shared" si="46"/>
        <v>15.534304677953964</v>
      </c>
      <c r="J206">
        <f t="shared" si="47"/>
        <v>2.8121599673568491</v>
      </c>
      <c r="K206">
        <f t="shared" si="47"/>
        <v>-15.27764308214778</v>
      </c>
      <c r="L206">
        <f t="shared" si="48"/>
        <v>-1.2906515820093656</v>
      </c>
      <c r="M206">
        <f t="shared" si="49"/>
        <v>-25.162267224399208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9.0253458014662264</v>
      </c>
      <c r="B207">
        <f t="shared" si="41"/>
        <v>9.0253458014662264</v>
      </c>
      <c r="C207" s="9">
        <f t="shared" si="42"/>
        <v>0.94000000000000072</v>
      </c>
      <c r="D207" s="9">
        <f t="shared" si="55"/>
        <v>3.6905836553610021</v>
      </c>
      <c r="E207" s="9">
        <f t="shared" si="55"/>
        <v>3.9089697032385504</v>
      </c>
      <c r="F207" s="9">
        <f t="shared" si="44"/>
        <v>8.5687531449061858</v>
      </c>
      <c r="G207" s="10">
        <f t="shared" si="56"/>
        <v>8.6666666666666607</v>
      </c>
      <c r="H207" s="5">
        <f t="shared" si="56"/>
        <v>7.5</v>
      </c>
      <c r="I207">
        <f t="shared" si="46"/>
        <v>15.681420925844671</v>
      </c>
      <c r="J207">
        <f t="shared" si="47"/>
        <v>2.8044160578647928</v>
      </c>
      <c r="K207">
        <f t="shared" si="47"/>
        <v>-15.428616685494175</v>
      </c>
      <c r="L207">
        <f t="shared" si="48"/>
        <v>-1.2992868271187521</v>
      </c>
      <c r="M207">
        <f t="shared" si="49"/>
        <v>-25.02591711696666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9.0085426922819245</v>
      </c>
      <c r="B208">
        <f t="shared" si="41"/>
        <v>9.0085426922819245</v>
      </c>
      <c r="C208" s="9">
        <f t="shared" si="42"/>
        <v>0.94500000000000073</v>
      </c>
      <c r="D208" s="9">
        <f t="shared" si="55"/>
        <v>3.7073867645453027</v>
      </c>
      <c r="E208" s="9">
        <f t="shared" si="55"/>
        <v>3.8159475366174798</v>
      </c>
      <c r="F208" s="9">
        <f t="shared" si="44"/>
        <v>8.5352247213022885</v>
      </c>
      <c r="G208" s="10">
        <f t="shared" si="56"/>
        <v>8.6666666666666607</v>
      </c>
      <c r="H208" s="5">
        <f t="shared" si="56"/>
        <v>7.5</v>
      </c>
      <c r="I208">
        <f t="shared" si="46"/>
        <v>15.827799221637944</v>
      </c>
      <c r="J208">
        <f t="shared" si="47"/>
        <v>2.7966203369020803</v>
      </c>
      <c r="K208">
        <f t="shared" si="47"/>
        <v>-15.578772188195975</v>
      </c>
      <c r="L208">
        <f t="shared" si="48"/>
        <v>-1.307769552062152</v>
      </c>
      <c r="M208">
        <f t="shared" si="49"/>
        <v>-24.888976839221666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8.9917865101124494</v>
      </c>
      <c r="B209">
        <f t="shared" si="41"/>
        <v>8.9917865101124494</v>
      </c>
      <c r="C209" s="9">
        <f t="shared" si="42"/>
        <v>0.95000000000000073</v>
      </c>
      <c r="D209" s="9">
        <f t="shared" si="55"/>
        <v>3.7241429467147782</v>
      </c>
      <c r="E209" s="9">
        <f t="shared" si="55"/>
        <v>3.7220269019051981</v>
      </c>
      <c r="F209" s="9">
        <f t="shared" si="44"/>
        <v>8.5012071861639846</v>
      </c>
      <c r="G209" s="10">
        <f t="shared" si="56"/>
        <v>8.6666666666666607</v>
      </c>
      <c r="H209" s="5">
        <f t="shared" si="56"/>
        <v>7.5</v>
      </c>
      <c r="I209">
        <f t="shared" si="46"/>
        <v>15.973433530551301</v>
      </c>
      <c r="J209">
        <f t="shared" si="47"/>
        <v>2.7887737195897073</v>
      </c>
      <c r="K209">
        <f t="shared" si="47"/>
        <v>-15.728106049231306</v>
      </c>
      <c r="L209">
        <f t="shared" si="48"/>
        <v>-1.3160995291802617</v>
      </c>
      <c r="M209">
        <f t="shared" si="49"/>
        <v>-24.75147130185379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8.9750775575864363</v>
      </c>
      <c r="B210">
        <f t="shared" si="41"/>
        <v>8.9750775575864363</v>
      </c>
      <c r="C210" s="9">
        <f t="shared" si="42"/>
        <v>0.95500000000000074</v>
      </c>
      <c r="D210" s="9">
        <f t="shared" si="55"/>
        <v>3.7408518992407913</v>
      </c>
      <c r="E210" s="9">
        <f t="shared" si="55"/>
        <v>3.6272127391263771</v>
      </c>
      <c r="F210" s="9">
        <f t="shared" si="44"/>
        <v>8.466706058859863</v>
      </c>
      <c r="G210" s="10">
        <f t="shared" si="56"/>
        <v>8.6666666666666607</v>
      </c>
      <c r="H210" s="5">
        <f t="shared" si="56"/>
        <v>7.5</v>
      </c>
      <c r="I210">
        <f t="shared" si="46"/>
        <v>16.118318073666806</v>
      </c>
      <c r="J210">
        <f t="shared" si="47"/>
        <v>2.7808771224146258</v>
      </c>
      <c r="K210">
        <f t="shared" si="47"/>
        <v>-15.876614877042428</v>
      </c>
      <c r="L210">
        <f t="shared" si="48"/>
        <v>-1.3242765805662153</v>
      </c>
      <c r="M210">
        <f t="shared" si="49"/>
        <v>-24.613425283890109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8.9584161318303988</v>
      </c>
      <c r="B211">
        <f t="shared" si="41"/>
        <v>8.9584161318303988</v>
      </c>
      <c r="C211" s="9">
        <f t="shared" si="42"/>
        <v>0.96000000000000074</v>
      </c>
      <c r="D211" s="9">
        <f t="shared" si="55"/>
        <v>3.7575133249968289</v>
      </c>
      <c r="E211" s="9">
        <f t="shared" si="55"/>
        <v>3.5315100082090125</v>
      </c>
      <c r="F211" s="9">
        <f t="shared" si="44"/>
        <v>8.4317268752234824</v>
      </c>
      <c r="G211" s="10">
        <f t="shared" si="56"/>
        <v>8.6666666666666607</v>
      </c>
      <c r="H211" s="5">
        <f t="shared" si="56"/>
        <v>7.5</v>
      </c>
      <c r="I211">
        <f t="shared" si="46"/>
        <v>16.26244732153917</v>
      </c>
      <c r="J211">
        <f t="shared" si="47"/>
        <v>2.7729314629312287</v>
      </c>
      <c r="K211">
        <f t="shared" si="47"/>
        <v>-16.02429542874577</v>
      </c>
      <c r="L211">
        <f t="shared" si="48"/>
        <v>-1.3323005770152252</v>
      </c>
      <c r="M211">
        <f t="shared" si="49"/>
        <v>-24.474863425087147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8.9418025244631973</v>
      </c>
      <c r="B212">
        <f t="shared" si="41"/>
        <v>8.9418025244631973</v>
      </c>
      <c r="C212" s="9">
        <f t="shared" si="42"/>
        <v>0.96500000000000075</v>
      </c>
      <c r="D212" s="9">
        <f t="shared" si="55"/>
        <v>3.7741269323640299</v>
      </c>
      <c r="E212" s="9">
        <f t="shared" si="55"/>
        <v>3.4349236880948864</v>
      </c>
      <c r="F212" s="9">
        <f t="shared" si="44"/>
        <v>8.3962751862969895</v>
      </c>
      <c r="G212" s="10">
        <f t="shared" si="56"/>
        <v>8.6666666666666607</v>
      </c>
      <c r="H212" s="5">
        <f t="shared" si="56"/>
        <v>7.5</v>
      </c>
      <c r="I212">
        <f t="shared" si="46"/>
        <v>16.405815988103829</v>
      </c>
      <c r="J212">
        <f t="shared" si="47"/>
        <v>2.7649376594691373</v>
      </c>
      <c r="K212">
        <f t="shared" si="47"/>
        <v>-16.171144609296292</v>
      </c>
      <c r="L212">
        <f t="shared" si="48"/>
        <v>-1.3401714369940707</v>
      </c>
      <c r="M212">
        <f t="shared" si="49"/>
        <v>-24.335810218520248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8.925237021592249</v>
      </c>
      <c r="B213">
        <f t="shared" ref="B213:B276" si="60">ABS(D213-$D$11)</f>
        <v>8.925237021592249</v>
      </c>
      <c r="C213" s="9">
        <f t="shared" ref="C213:C276" si="61">C212+_dt</f>
        <v>0.97000000000000075</v>
      </c>
      <c r="D213" s="9">
        <f t="shared" ref="D213:E228" si="62">D212+$C$7*(J212+J213)/2</f>
        <v>3.7906924352349787</v>
      </c>
      <c r="E213" s="9">
        <f t="shared" si="62"/>
        <v>3.337458775855175</v>
      </c>
      <c r="F213" s="9">
        <f t="shared" ref="F213:F276" si="63">$O$1*D213^2+$O$2*D213+$O$3</f>
        <v>8.3603565570837013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16.548419024861854</v>
      </c>
      <c r="J213">
        <f t="shared" ref="J213:K276" si="66">J212+L212*$C$7</f>
        <v>2.756896630847173</v>
      </c>
      <c r="K213">
        <f t="shared" si="66"/>
        <v>-16.317159470607415</v>
      </c>
      <c r="L213">
        <f t="shared" ref="L213:L276" si="67">-$C$15*I213*J213</f>
        <v>-1.347889125628742</v>
      </c>
      <c r="M213">
        <f t="shared" ref="M213:M276" si="68">-$C$6-$C$15*I213*K213</f>
        <v>-24.196290003371189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8.9087199038114271</v>
      </c>
      <c r="B214">
        <f t="shared" si="60"/>
        <v>8.9087199038114271</v>
      </c>
      <c r="C214" s="9">
        <f t="shared" si="61"/>
        <v>0.97500000000000075</v>
      </c>
      <c r="D214" s="9">
        <f t="shared" si="62"/>
        <v>3.8072095530158006</v>
      </c>
      <c r="E214" s="9">
        <f t="shared" si="62"/>
        <v>3.2391202858114698</v>
      </c>
      <c r="F214" s="9">
        <f t="shared" si="63"/>
        <v>8.3239765653101756</v>
      </c>
      <c r="G214" s="10">
        <f t="shared" si="64"/>
        <v>8.6666666666666607</v>
      </c>
      <c r="H214" s="5">
        <f t="shared" si="64"/>
        <v>7.5</v>
      </c>
      <c r="I214">
        <f t="shared" si="65"/>
        <v>16.690251615320392</v>
      </c>
      <c r="J214">
        <f t="shared" si="66"/>
        <v>2.7488092960934005</v>
      </c>
      <c r="K214">
        <f t="shared" si="66"/>
        <v>-16.462337210627641</v>
      </c>
      <c r="L214">
        <f t="shared" si="67"/>
        <v>-1.3554536537087165</v>
      </c>
      <c r="M214">
        <f t="shared" si="68"/>
        <v>-24.056326957914944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8.8922514462006337</v>
      </c>
      <c r="B215">
        <f t="shared" si="60"/>
        <v>8.8922514462006337</v>
      </c>
      <c r="C215" s="9">
        <f t="shared" si="61"/>
        <v>0.98000000000000076</v>
      </c>
      <c r="D215" s="9">
        <f t="shared" si="62"/>
        <v>3.8236780106265944</v>
      </c>
      <c r="E215" s="9">
        <f t="shared" si="62"/>
        <v>3.1399132486624617</v>
      </c>
      <c r="F215" s="9">
        <f t="shared" si="63"/>
        <v>8.2871408001981344</v>
      </c>
      <c r="G215" s="10">
        <f t="shared" si="64"/>
        <v>8.6666666666666607</v>
      </c>
      <c r="H215" s="5">
        <f t="shared" si="64"/>
        <v>7.5</v>
      </c>
      <c r="I215">
        <f t="shared" si="65"/>
        <v>16.831309169669218</v>
      </c>
      <c r="J215">
        <f t="shared" si="66"/>
        <v>2.7406765741711481</v>
      </c>
      <c r="K215">
        <f t="shared" si="66"/>
        <v>-16.60667517237513</v>
      </c>
      <c r="L215">
        <f t="shared" si="67"/>
        <v>-1.3628650767065282</v>
      </c>
      <c r="M215">
        <f t="shared" si="68"/>
        <v>-23.915945092706117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8.8758319183269876</v>
      </c>
      <c r="B216">
        <f t="shared" si="60"/>
        <v>8.8758319183269876</v>
      </c>
      <c r="C216" s="9">
        <f t="shared" si="61"/>
        <v>0.98500000000000076</v>
      </c>
      <c r="D216" s="9">
        <f t="shared" si="62"/>
        <v>3.8400975385002405</v>
      </c>
      <c r="E216" s="9">
        <f t="shared" si="62"/>
        <v>3.0398427106165422</v>
      </c>
      <c r="F216" s="9">
        <f t="shared" si="63"/>
        <v>8.2498548612467602</v>
      </c>
      <c r="G216" s="10">
        <f t="shared" si="64"/>
        <v>8.6666666666666607</v>
      </c>
      <c r="H216" s="5">
        <f t="shared" si="64"/>
        <v>7.5</v>
      </c>
      <c r="I216">
        <f t="shared" si="65"/>
        <v>16.971587319675454</v>
      </c>
      <c r="J216">
        <f t="shared" si="66"/>
        <v>2.7324993837109091</v>
      </c>
      <c r="K216">
        <f t="shared" si="66"/>
        <v>-16.750170842931368</v>
      </c>
      <c r="L216">
        <f t="shared" si="67"/>
        <v>-1.370123493811414</v>
      </c>
      <c r="M216">
        <f t="shared" si="68"/>
        <v>-23.775168243965748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8.8594615842476099</v>
      </c>
      <c r="B217">
        <f t="shared" si="60"/>
        <v>8.8594615842476099</v>
      </c>
      <c r="C217" s="9">
        <f t="shared" si="61"/>
        <v>0.99000000000000077</v>
      </c>
      <c r="D217" s="9">
        <f t="shared" si="62"/>
        <v>3.8564678725796173</v>
      </c>
      <c r="E217" s="9">
        <f t="shared" si="62"/>
        <v>2.9389137325305628</v>
      </c>
      <c r="F217" s="9">
        <f t="shared" si="63"/>
        <v>8.2121243570256937</v>
      </c>
      <c r="G217" s="10">
        <f t="shared" si="64"/>
        <v>8.6666666666666607</v>
      </c>
      <c r="H217" s="5">
        <f t="shared" si="64"/>
        <v>7.5</v>
      </c>
      <c r="I217">
        <f t="shared" si="65"/>
        <v>17.111081913780104</v>
      </c>
      <c r="J217">
        <f t="shared" si="66"/>
        <v>2.7242786427480405</v>
      </c>
      <c r="K217">
        <f t="shared" si="66"/>
        <v>-16.892821852395162</v>
      </c>
      <c r="L217">
        <f t="shared" si="67"/>
        <v>-1.3772290469759787</v>
      </c>
      <c r="M217">
        <f t="shared" si="68"/>
        <v>-23.634020067168692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8.843140702513967</v>
      </c>
      <c r="B218">
        <f t="shared" si="60"/>
        <v>8.843140702513967</v>
      </c>
      <c r="C218" s="9">
        <f t="shared" si="61"/>
        <v>0.99500000000000077</v>
      </c>
      <c r="D218" s="9">
        <f t="shared" si="62"/>
        <v>3.8727887543132602</v>
      </c>
      <c r="E218" s="9">
        <f t="shared" si="62"/>
        <v>2.8371313890549827</v>
      </c>
      <c r="F218" s="9">
        <f t="shared" si="63"/>
        <v>8.1739549039791939</v>
      </c>
      <c r="G218" s="10">
        <f t="shared" si="64"/>
        <v>8.6666666666666607</v>
      </c>
      <c r="H218" s="5">
        <f t="shared" si="64"/>
        <v>7.5</v>
      </c>
      <c r="I218">
        <f t="shared" si="65"/>
        <v>17.249789012381328</v>
      </c>
      <c r="J218">
        <f t="shared" si="66"/>
        <v>2.7160152684661845</v>
      </c>
      <c r="K218">
        <f t="shared" si="66"/>
        <v>-17.034625972798175</v>
      </c>
      <c r="L218">
        <f t="shared" si="67"/>
        <v>-1.3841819199749321</v>
      </c>
      <c r="M218">
        <f t="shared" si="68"/>
        <v>-23.492524030831973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8.8268695261777292</v>
      </c>
      <c r="B219">
        <f t="shared" si="60"/>
        <v>8.8268695261777292</v>
      </c>
      <c r="C219" s="9">
        <f t="shared" si="61"/>
        <v>1.0000000000000007</v>
      </c>
      <c r="D219" s="9">
        <f t="shared" si="62"/>
        <v>3.889059930649498</v>
      </c>
      <c r="E219" s="9">
        <f t="shared" si="62"/>
        <v>2.7345007677856388</v>
      </c>
      <c r="F219" s="9">
        <f t="shared" si="63"/>
        <v>8.1353521252417984</v>
      </c>
      <c r="G219" s="10">
        <f t="shared" si="64"/>
        <v>8.6666666666666607</v>
      </c>
      <c r="H219" s="5">
        <f t="shared" si="64"/>
        <v>7.5</v>
      </c>
      <c r="I219">
        <f t="shared" si="65"/>
        <v>17.387704883290592</v>
      </c>
      <c r="J219">
        <f t="shared" si="66"/>
        <v>2.707710176946335</v>
      </c>
      <c r="K219">
        <f t="shared" si="66"/>
        <v>-17.175581116983167</v>
      </c>
      <c r="L219">
        <f t="shared" si="67"/>
        <v>-1.3909823374750567</v>
      </c>
      <c r="M219">
        <f t="shared" si="68"/>
        <v>-23.350703410504188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8.8106483027981266</v>
      </c>
      <c r="B220">
        <f t="shared" si="60"/>
        <v>8.8106483027981266</v>
      </c>
      <c r="C220" s="9">
        <f t="shared" si="61"/>
        <v>1.0050000000000006</v>
      </c>
      <c r="D220" s="9">
        <f t="shared" si="62"/>
        <v>3.9052811540291015</v>
      </c>
      <c r="E220" s="9">
        <f t="shared" si="62"/>
        <v>2.6310269684223506</v>
      </c>
      <c r="F220" s="9">
        <f t="shared" si="63"/>
        <v>8.0963216494659385</v>
      </c>
      <c r="G220" s="10">
        <f t="shared" si="64"/>
        <v>8.6666666666666607</v>
      </c>
      <c r="H220" s="5">
        <f t="shared" si="64"/>
        <v>7.5</v>
      </c>
      <c r="I220">
        <f t="shared" si="65"/>
        <v>17.524825997349058</v>
      </c>
      <c r="J220">
        <f t="shared" si="66"/>
        <v>2.6993642829214846</v>
      </c>
      <c r="K220">
        <f t="shared" si="66"/>
        <v>-17.315685337446194</v>
      </c>
      <c r="L220">
        <f t="shared" si="67"/>
        <v>-1.3976305641156863</v>
      </c>
      <c r="M220">
        <f t="shared" si="68"/>
        <v>-23.208581282955883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8.7944772744507524</v>
      </c>
      <c r="B221">
        <f t="shared" si="60"/>
        <v>8.7944772744507524</v>
      </c>
      <c r="C221" s="9">
        <f t="shared" si="61"/>
        <v>1.0100000000000005</v>
      </c>
      <c r="D221" s="9">
        <f t="shared" si="62"/>
        <v>3.9214521823764761</v>
      </c>
      <c r="E221" s="9">
        <f t="shared" si="62"/>
        <v>2.5267151019345802</v>
      </c>
      <c r="F221" s="9">
        <f t="shared" si="63"/>
        <v>8.0568691096617542</v>
      </c>
      <c r="G221" s="10">
        <f t="shared" si="64"/>
        <v>8.6666666666666607</v>
      </c>
      <c r="H221" s="5">
        <f t="shared" si="64"/>
        <v>7.5</v>
      </c>
      <c r="I221">
        <f t="shared" si="65"/>
        <v>17.661149024192476</v>
      </c>
      <c r="J221">
        <f t="shared" si="66"/>
        <v>2.6909784995367905</v>
      </c>
      <c r="K221">
        <f t="shared" si="66"/>
        <v>-17.454936825143928</v>
      </c>
      <c r="L221">
        <f t="shared" si="67"/>
        <v>-1.4041269035990445</v>
      </c>
      <c r="M221">
        <f t="shared" si="68"/>
        <v>-23.066180520570821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8.7783566777377953</v>
      </c>
      <c r="B222">
        <f t="shared" si="60"/>
        <v>8.7783566777377953</v>
      </c>
      <c r="C222" s="9">
        <f t="shared" si="61"/>
        <v>1.0150000000000003</v>
      </c>
      <c r="D222" s="9">
        <f t="shared" si="62"/>
        <v>3.9375727790894319</v>
      </c>
      <c r="E222" s="9">
        <f t="shared" si="62"/>
        <v>2.4215702897343463</v>
      </c>
      <c r="F222" s="9">
        <f t="shared" si="63"/>
        <v>8.0170001420495183</v>
      </c>
      <c r="G222" s="10">
        <f t="shared" si="64"/>
        <v>8.6666666666666607</v>
      </c>
      <c r="H222" s="5">
        <f t="shared" si="64"/>
        <v>7.5</v>
      </c>
      <c r="I222">
        <f t="shared" si="65"/>
        <v>17.796670828153946</v>
      </c>
      <c r="J222">
        <f t="shared" si="66"/>
        <v>2.682553738115196</v>
      </c>
      <c r="K222">
        <f t="shared" si="66"/>
        <v>-17.593333908267354</v>
      </c>
      <c r="L222">
        <f t="shared" si="67"/>
        <v>-1.4104716977898963</v>
      </c>
      <c r="M222">
        <f t="shared" si="68"/>
        <v>-22.923523785937746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8.762286743799665</v>
      </c>
      <c r="B223">
        <f t="shared" si="60"/>
        <v>8.762286743799665</v>
      </c>
      <c r="C223" s="9">
        <f t="shared" si="61"/>
        <v>1.0200000000000002</v>
      </c>
      <c r="D223" s="9">
        <f t="shared" si="62"/>
        <v>3.9536427130275631</v>
      </c>
      <c r="E223" s="9">
        <f t="shared" si="62"/>
        <v>2.3155976628565953</v>
      </c>
      <c r="F223" s="9">
        <f t="shared" si="63"/>
        <v>7.976720384924989</v>
      </c>
      <c r="G223" s="10">
        <f t="shared" si="64"/>
        <v>8.6666666666666607</v>
      </c>
      <c r="H223" s="5">
        <f t="shared" si="64"/>
        <v>7.5</v>
      </c>
      <c r="I223">
        <f t="shared" si="65"/>
        <v>17.931388464294571</v>
      </c>
      <c r="J223">
        <f t="shared" si="66"/>
        <v>2.6740909079284565</v>
      </c>
      <c r="K223">
        <f t="shared" si="66"/>
        <v>-17.730875050982981</v>
      </c>
      <c r="L223">
        <f t="shared" si="67"/>
        <v>-1.4166653258240178</v>
      </c>
      <c r="M223">
        <f t="shared" si="68"/>
        <v>-22.780633526642323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8.7462676983279586</v>
      </c>
      <c r="B224">
        <f t="shared" si="60"/>
        <v>8.7462676983279586</v>
      </c>
      <c r="C224" s="9">
        <f t="shared" si="61"/>
        <v>1.0250000000000001</v>
      </c>
      <c r="D224" s="9">
        <f t="shared" si="62"/>
        <v>3.9696617584992691</v>
      </c>
      <c r="E224" s="9">
        <f t="shared" si="62"/>
        <v>2.2088023611472178</v>
      </c>
      <c r="F224" s="9">
        <f t="shared" si="63"/>
        <v>7.9360354775379998</v>
      </c>
      <c r="G224" s="10">
        <f t="shared" si="64"/>
        <v>8.6666666666666607</v>
      </c>
      <c r="H224" s="5">
        <f t="shared" si="64"/>
        <v>7.5</v>
      </c>
      <c r="I224">
        <f t="shared" si="65"/>
        <v>18.065299174553083</v>
      </c>
      <c r="J224">
        <f t="shared" si="66"/>
        <v>2.6655909159735125</v>
      </c>
      <c r="K224">
        <f t="shared" si="66"/>
        <v>-17.867558852142835</v>
      </c>
      <c r="L224">
        <f t="shared" si="67"/>
        <v>-1.4227082032250886</v>
      </c>
      <c r="M224">
        <f t="shared" si="68"/>
        <v>-22.637531970258536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8.7302997615797757</v>
      </c>
      <c r="B225">
        <f t="shared" si="60"/>
        <v>8.7302997615797757</v>
      </c>
      <c r="C225" s="9">
        <f t="shared" si="61"/>
        <v>1.03</v>
      </c>
      <c r="D225" s="9">
        <f t="shared" si="62"/>
        <v>3.9856296952474519</v>
      </c>
      <c r="E225" s="9">
        <f t="shared" si="62"/>
        <v>2.1011895324588963</v>
      </c>
      <c r="F225" s="9">
        <f t="shared" si="63"/>
        <v>7.8949510589845788</v>
      </c>
      <c r="G225" s="10">
        <f t="shared" si="64"/>
        <v>8.6666666666666607</v>
      </c>
      <c r="H225" s="5">
        <f t="shared" si="64"/>
        <v>7.5</v>
      </c>
      <c r="I225">
        <f t="shared" si="65"/>
        <v>18.198400384006053</v>
      </c>
      <c r="J225">
        <f t="shared" si="66"/>
        <v>2.6570546667541621</v>
      </c>
      <c r="K225">
        <f t="shared" si="66"/>
        <v>-18.003384043964388</v>
      </c>
      <c r="L225">
        <f t="shared" si="67"/>
        <v>-1.4286007810296446</v>
      </c>
      <c r="M225">
        <f t="shared" si="68"/>
        <v>-22.494241119538916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8.7143831483933099</v>
      </c>
      <c r="B226">
        <f t="shared" si="60"/>
        <v>8.7143831483933099</v>
      </c>
      <c r="C226" s="9">
        <f t="shared" si="61"/>
        <v>1.0349999999999999</v>
      </c>
      <c r="D226" s="9">
        <f t="shared" si="62"/>
        <v>4.0015463084339187</v>
      </c>
      <c r="E226" s="9">
        <f t="shared" si="62"/>
        <v>1.9927643318549582</v>
      </c>
      <c r="F226" s="9">
        <f t="shared" si="63"/>
        <v>7.8534727671128701</v>
      </c>
      <c r="G226" s="10">
        <f t="shared" si="64"/>
        <v>8.6666666666666607</v>
      </c>
      <c r="H226" s="5">
        <f t="shared" si="64"/>
        <v>7.5</v>
      </c>
      <c r="I226">
        <f t="shared" si="65"/>
        <v>18.330689697231016</v>
      </c>
      <c r="J226">
        <f t="shared" si="66"/>
        <v>2.6484830620679842</v>
      </c>
      <c r="K226">
        <f t="shared" si="66"/>
        <v>-18.138349490681623</v>
      </c>
      <c r="L226">
        <f t="shared" si="67"/>
        <v>-1.4343435449198025</v>
      </c>
      <c r="M226">
        <f t="shared" si="68"/>
        <v>-22.350782747802693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8.6985180682047094</v>
      </c>
      <c r="B227">
        <f t="shared" si="60"/>
        <v>8.6985180682047094</v>
      </c>
      <c r="C227" s="9">
        <f t="shared" si="61"/>
        <v>1.0399999999999998</v>
      </c>
      <c r="D227" s="9">
        <f t="shared" si="62"/>
        <v>4.0174113886225182</v>
      </c>
      <c r="E227" s="9">
        <f t="shared" si="62"/>
        <v>1.8835319208214081</v>
      </c>
      <c r="F227" s="9">
        <f t="shared" si="63"/>
        <v>7.8116062374431374</v>
      </c>
      <c r="G227" s="10">
        <f t="shared" si="64"/>
        <v>8.6666666666666607</v>
      </c>
      <c r="H227" s="5">
        <f t="shared" si="64"/>
        <v>7.5</v>
      </c>
      <c r="I227">
        <f t="shared" si="65"/>
        <v>18.462164894765568</v>
      </c>
      <c r="J227">
        <f t="shared" si="66"/>
        <v>2.6398770007984655</v>
      </c>
      <c r="K227">
        <f t="shared" si="66"/>
        <v>-18.272454187168439</v>
      </c>
      <c r="L227">
        <f t="shared" si="67"/>
        <v>-1.4399370143635131</v>
      </c>
      <c r="M227">
        <f t="shared" si="68"/>
        <v>-22.207178394520945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8.6827047250661771</v>
      </c>
      <c r="B228">
        <f t="shared" si="60"/>
        <v>8.6827047250661771</v>
      </c>
      <c r="C228" s="9">
        <f t="shared" si="61"/>
        <v>1.0449999999999997</v>
      </c>
      <c r="D228" s="9">
        <f t="shared" si="62"/>
        <v>4.0332247317610506</v>
      </c>
      <c r="E228" s="9">
        <f t="shared" si="62"/>
        <v>1.773497466487296</v>
      </c>
      <c r="F228" s="9">
        <f t="shared" si="63"/>
        <v>7.7693571021021599</v>
      </c>
      <c r="G228" s="10">
        <f t="shared" si="64"/>
        <v>8.6666666666666607</v>
      </c>
      <c r="H228" s="5">
        <f t="shared" si="64"/>
        <v>7.5</v>
      </c>
      <c r="I228">
        <f t="shared" si="65"/>
        <v>18.592823929655896</v>
      </c>
      <c r="J228">
        <f t="shared" si="66"/>
        <v>2.6312373787122842</v>
      </c>
      <c r="K228">
        <f t="shared" si="66"/>
        <v>-18.405697257535564</v>
      </c>
      <c r="L228">
        <f t="shared" si="67"/>
        <v>-1.4453817417621448</v>
      </c>
      <c r="M228">
        <f t="shared" si="68"/>
        <v>-22.063449361097554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8.6669433176652539</v>
      </c>
      <c r="B229">
        <f t="shared" si="60"/>
        <v>8.6669433176652539</v>
      </c>
      <c r="C229" s="9">
        <f t="shared" si="61"/>
        <v>1.0499999999999996</v>
      </c>
      <c r="D229" s="9">
        <f t="shared" ref="D229:E244" si="70">D228+$C$7*(J228+J229)/2</f>
        <v>4.0489861391619728</v>
      </c>
      <c r="E229" s="9">
        <f t="shared" si="70"/>
        <v>1.6626661408535828</v>
      </c>
      <c r="F229" s="9">
        <f t="shared" si="63"/>
        <v>7.7267309887721085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18.722664924088846</v>
      </c>
      <c r="J229">
        <f t="shared" si="66"/>
        <v>2.6225650882617115</v>
      </c>
      <c r="K229">
        <f t="shared" si="66"/>
        <v>-18.53807795370215</v>
      </c>
      <c r="L229">
        <f t="shared" si="67"/>
        <v>-1.4506783116052437</v>
      </c>
      <c r="M229">
        <f t="shared" si="68"/>
        <v>-21.919616706844785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8.6512340393452938</v>
      </c>
      <c r="B230">
        <f t="shared" si="60"/>
        <v>8.6512340393452938</v>
      </c>
      <c r="C230" s="9">
        <f t="shared" si="61"/>
        <v>1.0549999999999995</v>
      </c>
      <c r="D230" s="9">
        <f t="shared" si="70"/>
        <v>4.0646954174819339</v>
      </c>
      <c r="E230" s="9">
        <f t="shared" si="70"/>
        <v>1.5510431200306467</v>
      </c>
      <c r="F230" s="9">
        <f t="shared" si="63"/>
        <v>7.6837335196543544</v>
      </c>
      <c r="G230" s="10">
        <f t="shared" si="71"/>
        <v>8.6666666666666607</v>
      </c>
      <c r="H230" s="5">
        <f t="shared" si="71"/>
        <v>7.5</v>
      </c>
      <c r="I230">
        <f t="shared" si="65"/>
        <v>18.851686166102098</v>
      </c>
      <c r="J230">
        <f t="shared" si="66"/>
        <v>2.6138610183920798</v>
      </c>
      <c r="K230">
        <f t="shared" si="66"/>
        <v>-18.669595653943219</v>
      </c>
      <c r="L230">
        <f t="shared" si="67"/>
        <v>-1.4558273396323502</v>
      </c>
      <c r="M230">
        <f t="shared" si="68"/>
        <v>-21.775701245152092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8.6355770781270547</v>
      </c>
      <c r="B231">
        <f t="shared" si="60"/>
        <v>8.6355770781270547</v>
      </c>
      <c r="C231" s="9">
        <f t="shared" si="61"/>
        <v>1.0599999999999994</v>
      </c>
      <c r="D231" s="9">
        <f t="shared" si="70"/>
        <v>4.080352378700173</v>
      </c>
      <c r="E231" s="9">
        <f t="shared" si="70"/>
        <v>1.4386335834845747</v>
      </c>
      <c r="F231" s="9">
        <f t="shared" si="63"/>
        <v>7.6403703104482057</v>
      </c>
      <c r="G231" s="10">
        <f t="shared" si="71"/>
        <v>8.6666666666666607</v>
      </c>
      <c r="H231" s="5">
        <f t="shared" si="71"/>
        <v>7.5</v>
      </c>
      <c r="I231">
        <f t="shared" si="65"/>
        <v>18.979886106367381</v>
      </c>
      <c r="J231">
        <f t="shared" si="66"/>
        <v>2.6051260543542858</v>
      </c>
      <c r="K231">
        <f t="shared" si="66"/>
        <v>-18.80024986141413</v>
      </c>
      <c r="L231">
        <f t="shared" si="67"/>
        <v>-1.4608294720017887</v>
      </c>
      <c r="M231">
        <f t="shared" si="68"/>
        <v>-21.631723539846671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8.6199726167314239</v>
      </c>
      <c r="B232">
        <f t="shared" si="60"/>
        <v>8.6199726167314239</v>
      </c>
      <c r="C232" s="9">
        <f t="shared" si="61"/>
        <v>1.0649999999999993</v>
      </c>
      <c r="D232" s="9">
        <f t="shared" si="70"/>
        <v>4.0959568400958029</v>
      </c>
      <c r="E232" s="9">
        <f t="shared" si="70"/>
        <v>1.3254427132923727</v>
      </c>
      <c r="F232" s="9">
        <f t="shared" si="63"/>
        <v>7.596646969344925</v>
      </c>
      <c r="G232" s="10">
        <f t="shared" si="71"/>
        <v>8.6666666666666607</v>
      </c>
      <c r="H232" s="5">
        <f t="shared" si="71"/>
        <v>7.5</v>
      </c>
      <c r="I232">
        <f t="shared" si="65"/>
        <v>19.107263355042225</v>
      </c>
      <c r="J232">
        <f t="shared" si="66"/>
        <v>2.5963610775222752</v>
      </c>
      <c r="K232">
        <f t="shared" si="66"/>
        <v>-18.93004020265321</v>
      </c>
      <c r="L232">
        <f t="shared" si="67"/>
        <v>-1.4656853844663726</v>
      </c>
      <c r="M232">
        <f t="shared" si="68"/>
        <v>-21.48770390174414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8.6044208326032106</v>
      </c>
      <c r="B233">
        <f t="shared" si="60"/>
        <v>8.6044208326032106</v>
      </c>
      <c r="C233" s="9">
        <f t="shared" si="61"/>
        <v>1.0699999999999992</v>
      </c>
      <c r="D233" s="9">
        <f t="shared" si="70"/>
        <v>4.1115086242240162</v>
      </c>
      <c r="E233" s="9">
        <f t="shared" si="70"/>
        <v>1.2114756934062221</v>
      </c>
      <c r="F233" s="9">
        <f t="shared" si="63"/>
        <v>7.5525690960371366</v>
      </c>
      <c r="G233" s="10">
        <f t="shared" si="71"/>
        <v>8.6666666666666607</v>
      </c>
      <c r="H233" s="5">
        <f t="shared" si="71"/>
        <v>7.5</v>
      </c>
      <c r="I233">
        <f t="shared" si="65"/>
        <v>19.233816678685919</v>
      </c>
      <c r="J233">
        <f t="shared" si="66"/>
        <v>2.5875669652154771</v>
      </c>
      <c r="K233">
        <f t="shared" si="66"/>
        <v>-19.058966426063673</v>
      </c>
      <c r="L233">
        <f t="shared" si="67"/>
        <v>-1.4703957815560003</v>
      </c>
      <c r="M233">
        <f t="shared" si="68"/>
        <v>-21.343662385387667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8.588921897935986</v>
      </c>
      <c r="B234">
        <f t="shared" si="60"/>
        <v>8.588921897935986</v>
      </c>
      <c r="C234" s="9">
        <f t="shared" si="61"/>
        <v>1.0749999999999991</v>
      </c>
      <c r="D234" s="9">
        <f t="shared" si="70"/>
        <v>4.1270075588912407</v>
      </c>
      <c r="E234" s="9">
        <f t="shared" si="70"/>
        <v>1.096737708926903</v>
      </c>
      <c r="F234" s="9">
        <f t="shared" si="63"/>
        <v>7.5081422807438587</v>
      </c>
      <c r="G234" s="10">
        <f t="shared" si="71"/>
        <v>8.6666666666666607</v>
      </c>
      <c r="H234" s="5">
        <f t="shared" si="71"/>
        <v>7.5</v>
      </c>
      <c r="I234">
        <f t="shared" si="65"/>
        <v>19.35954499723594</v>
      </c>
      <c r="J234">
        <f t="shared" si="66"/>
        <v>2.5787445905261412</v>
      </c>
      <c r="K234">
        <f t="shared" si="66"/>
        <v>-19.187028400376001</v>
      </c>
      <c r="L234">
        <f t="shared" si="67"/>
        <v>-1.4749613957671328</v>
      </c>
      <c r="M234">
        <f t="shared" si="68"/>
        <v>-21.199618785973634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8.5734759796979532</v>
      </c>
      <c r="B235">
        <f t="shared" si="60"/>
        <v>8.5734759796979532</v>
      </c>
      <c r="C235" s="9">
        <f t="shared" si="61"/>
        <v>1.079999999999999</v>
      </c>
      <c r="D235" s="9">
        <f t="shared" si="70"/>
        <v>4.1424534771292736</v>
      </c>
      <c r="E235" s="9">
        <f t="shared" si="70"/>
        <v>0.98123394538649955</v>
      </c>
      <c r="F235" s="9">
        <f t="shared" si="63"/>
        <v>7.4633721032512499</v>
      </c>
      <c r="G235" s="10">
        <f t="shared" si="71"/>
        <v>8.6666666666666607</v>
      </c>
      <c r="H235" s="5">
        <f t="shared" si="71"/>
        <v>7.5</v>
      </c>
      <c r="I235">
        <f t="shared" si="65"/>
        <v>19.484447381041118</v>
      </c>
      <c r="J235">
        <f t="shared" si="66"/>
        <v>2.5698948221515385</v>
      </c>
      <c r="K235">
        <f t="shared" si="66"/>
        <v>-19.314226113091841</v>
      </c>
      <c r="L235">
        <f t="shared" si="67"/>
        <v>-1.4793829867591695</v>
      </c>
      <c r="M235">
        <f t="shared" si="68"/>
        <v>-21.055592636462038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8.5580832396588065</v>
      </c>
      <c r="B236">
        <f t="shared" si="60"/>
        <v>8.5580832396588065</v>
      </c>
      <c r="C236" s="9">
        <f t="shared" si="61"/>
        <v>1.0849999999999989</v>
      </c>
      <c r="D236" s="9">
        <f t="shared" si="70"/>
        <v>4.1578462171684212</v>
      </c>
      <c r="E236" s="9">
        <f t="shared" si="70"/>
        <v>0.86496958804049218</v>
      </c>
      <c r="F236" s="9">
        <f t="shared" si="63"/>
        <v>7.418264131969285</v>
      </c>
      <c r="G236" s="10">
        <f t="shared" si="71"/>
        <v>8.6666666666666607</v>
      </c>
      <c r="H236" s="5">
        <f t="shared" si="71"/>
        <v>7.5</v>
      </c>
      <c r="I236">
        <f t="shared" si="65"/>
        <v>19.608523047948516</v>
      </c>
      <c r="J236">
        <f t="shared" si="66"/>
        <v>2.5610185242309833</v>
      </c>
      <c r="K236">
        <f t="shared" si="66"/>
        <v>-19.440559668910613</v>
      </c>
      <c r="L236">
        <f t="shared" si="67"/>
        <v>-1.4836613405577594</v>
      </c>
      <c r="M236">
        <f t="shared" si="68"/>
        <v>-20.911603204869436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8.5427438344175499</v>
      </c>
      <c r="B237">
        <f t="shared" si="60"/>
        <v>8.5427438344175499</v>
      </c>
      <c r="C237" s="9">
        <f t="shared" si="61"/>
        <v>1.0899999999999987</v>
      </c>
      <c r="D237" s="9">
        <f t="shared" si="70"/>
        <v>4.1731856224096768</v>
      </c>
      <c r="E237" s="9">
        <f t="shared" si="70"/>
        <v>0.74794982116934083</v>
      </c>
      <c r="F237" s="9">
        <f t="shared" si="63"/>
        <v>7.3728239230044901</v>
      </c>
      <c r="G237" s="10">
        <f t="shared" si="71"/>
        <v>8.6666666666666607</v>
      </c>
      <c r="H237" s="5">
        <f t="shared" si="71"/>
        <v>7.5</v>
      </c>
      <c r="I237">
        <f t="shared" si="65"/>
        <v>19.731771360440824</v>
      </c>
      <c r="J237">
        <f t="shared" si="66"/>
        <v>2.5521165561876367</v>
      </c>
      <c r="K237">
        <f t="shared" si="66"/>
        <v>-19.566029288139831</v>
      </c>
      <c r="L237">
        <f t="shared" si="67"/>
        <v>-1.4877972687650975</v>
      </c>
      <c r="M237">
        <f t="shared" si="68"/>
        <v>-20.767669491742403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8.5274579154312633</v>
      </c>
      <c r="B238">
        <f t="shared" si="60"/>
        <v>8.5274579154312633</v>
      </c>
      <c r="C238" s="9">
        <f t="shared" si="61"/>
        <v>1.0949999999999986</v>
      </c>
      <c r="D238" s="9">
        <f t="shared" si="70"/>
        <v>4.1884715413959652</v>
      </c>
      <c r="E238" s="9">
        <f t="shared" si="70"/>
        <v>0.6301798273896505</v>
      </c>
      <c r="F238" s="9">
        <f t="shared" si="63"/>
        <v>7.3270570192488238</v>
      </c>
      <c r="G238" s="10">
        <f t="shared" si="71"/>
        <v>8.6666666666666607</v>
      </c>
      <c r="H238" s="5">
        <f t="shared" si="71"/>
        <v>7.5</v>
      </c>
      <c r="I238">
        <f t="shared" si="65"/>
        <v>19.854191822821655</v>
      </c>
      <c r="J238">
        <f t="shared" si="66"/>
        <v>2.5431897725750461</v>
      </c>
      <c r="K238">
        <f t="shared" si="66"/>
        <v>-19.690635305090286</v>
      </c>
      <c r="L238">
        <f t="shared" si="67"/>
        <v>-1.4917916077772626</v>
      </c>
      <c r="M238">
        <f t="shared" si="68"/>
        <v>-20.623810227809269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8.5122256290447531</v>
      </c>
      <c r="B239">
        <f t="shared" si="60"/>
        <v>8.5122256290447531</v>
      </c>
      <c r="C239" s="9">
        <f t="shared" si="61"/>
        <v>1.0999999999999985</v>
      </c>
      <c r="D239" s="9">
        <f t="shared" si="70"/>
        <v>4.2037038277824754</v>
      </c>
      <c r="E239" s="9">
        <f t="shared" si="70"/>
        <v>0.51166478697500817</v>
      </c>
      <c r="F239" s="9">
        <f t="shared" si="63"/>
        <v>7.2809689494848593</v>
      </c>
      <c r="G239" s="10">
        <f t="shared" si="71"/>
        <v>8.6666666666666607</v>
      </c>
      <c r="H239" s="5">
        <f t="shared" si="71"/>
        <v>7.5</v>
      </c>
      <c r="I239">
        <f t="shared" si="65"/>
        <v>19.975784078446246</v>
      </c>
      <c r="J239">
        <f t="shared" si="66"/>
        <v>2.5342390229283827</v>
      </c>
      <c r="K239">
        <f t="shared" si="66"/>
        <v>-19.814378166457143</v>
      </c>
      <c r="L239">
        <f t="shared" si="67"/>
        <v>-1.4956452180086885</v>
      </c>
      <c r="M239">
        <f t="shared" si="68"/>
        <v>-20.480043871807716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8.4970471165211059</v>
      </c>
      <c r="B240">
        <f t="shared" si="60"/>
        <v>8.4970471165211059</v>
      </c>
      <c r="C240" s="9">
        <f t="shared" si="61"/>
        <v>1.1049999999999984</v>
      </c>
      <c r="D240" s="9">
        <f t="shared" si="70"/>
        <v>4.2188823403061217</v>
      </c>
      <c r="E240" s="9">
        <f t="shared" si="70"/>
        <v>0.39240987718657278</v>
      </c>
      <c r="F240" s="9">
        <f t="shared" si="63"/>
        <v>7.2345652275073506</v>
      </c>
      <c r="G240" s="10">
        <f t="shared" si="71"/>
        <v>8.6666666666666607</v>
      </c>
      <c r="H240" s="5">
        <f t="shared" si="71"/>
        <v>7.5</v>
      </c>
      <c r="I240">
        <f t="shared" si="65"/>
        <v>20.096547906995195</v>
      </c>
      <c r="J240">
        <f t="shared" si="66"/>
        <v>2.5252651516203306</v>
      </c>
      <c r="K240">
        <f t="shared" si="66"/>
        <v>-19.93725842968799</v>
      </c>
      <c r="L240">
        <f t="shared" si="67"/>
        <v>-1.4993589831238374</v>
      </c>
      <c r="M240">
        <f t="shared" si="68"/>
        <v>-20.336388608486004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8.4819225140730801</v>
      </c>
      <c r="B241">
        <f t="shared" si="60"/>
        <v>8.4819225140730801</v>
      </c>
      <c r="C241" s="9">
        <f t="shared" si="61"/>
        <v>1.1099999999999983</v>
      </c>
      <c r="D241" s="9">
        <f t="shared" si="70"/>
        <v>4.2340069427541476</v>
      </c>
      <c r="E241" s="9">
        <f t="shared" si="70"/>
        <v>0.27242027161349208</v>
      </c>
      <c r="F241" s="9">
        <f t="shared" si="63"/>
        <v>7.1878513512612985</v>
      </c>
      <c r="G241" s="10">
        <f t="shared" si="71"/>
        <v>8.6666666666666607</v>
      </c>
      <c r="H241" s="5">
        <f t="shared" si="71"/>
        <v>7.5</v>
      </c>
      <c r="I241">
        <f t="shared" si="65"/>
        <v>20.216483221789243</v>
      </c>
      <c r="J241">
        <f t="shared" si="66"/>
        <v>2.5162689977215877</v>
      </c>
      <c r="K241">
        <f t="shared" si="66"/>
        <v>-20.059276761338907</v>
      </c>
      <c r="L241">
        <f t="shared" si="67"/>
        <v>-1.5029338092761875</v>
      </c>
      <c r="M241">
        <f t="shared" si="68"/>
        <v>-20.192862346775183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8.4668519528953183</v>
      </c>
      <c r="B242">
        <f t="shared" si="60"/>
        <v>8.4668519528953183</v>
      </c>
      <c r="C242" s="9">
        <f t="shared" si="61"/>
        <v>1.1149999999999982</v>
      </c>
      <c r="D242" s="9">
        <f t="shared" si="70"/>
        <v>4.2490775039319102</v>
      </c>
      <c r="E242" s="9">
        <f t="shared" si="70"/>
        <v>0.15170113952321668</v>
      </c>
      <c r="F242" s="9">
        <f t="shared" si="63"/>
        <v>7.1408328019965177</v>
      </c>
      <c r="G242" s="10">
        <f t="shared" si="71"/>
        <v>8.6666666666666607</v>
      </c>
      <c r="H242" s="5">
        <f t="shared" si="71"/>
        <v>7.5</v>
      </c>
      <c r="I242">
        <f t="shared" si="65"/>
        <v>20.335590067143134</v>
      </c>
      <c r="J242">
        <f t="shared" si="66"/>
        <v>2.5072513948659307</v>
      </c>
      <c r="K242">
        <f t="shared" si="66"/>
        <v>-20.180433935419558</v>
      </c>
      <c r="L242">
        <f t="shared" si="67"/>
        <v>-1.5063706243546231</v>
      </c>
      <c r="M242">
        <f t="shared" si="68"/>
        <v>-20.049482718129781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8.4518355591973595</v>
      </c>
      <c r="B243">
        <f t="shared" si="60"/>
        <v>8.4518355591973595</v>
      </c>
      <c r="C243" s="9">
        <f t="shared" si="61"/>
        <v>1.1199999999999981</v>
      </c>
      <c r="D243" s="9">
        <f t="shared" si="70"/>
        <v>4.2640938976298672</v>
      </c>
      <c r="E243" s="9">
        <f t="shared" si="70"/>
        <v>3.0257645221772989E-2</v>
      </c>
      <c r="F243" s="9">
        <f t="shared" si="63"/>
        <v>7.0935150434389387</v>
      </c>
      <c r="G243" s="10">
        <f t="shared" si="71"/>
        <v>8.6666666666666607</v>
      </c>
      <c r="H243" s="5">
        <f t="shared" si="71"/>
        <v>7.5</v>
      </c>
      <c r="I243">
        <f t="shared" si="65"/>
        <v>20.453868615756825</v>
      </c>
      <c r="J243">
        <f t="shared" si="66"/>
        <v>2.498213171119803</v>
      </c>
      <c r="K243">
        <f t="shared" si="66"/>
        <v>-20.300730831728337</v>
      </c>
      <c r="L243">
        <f t="shared" si="67"/>
        <v>-1.509670377237347</v>
      </c>
      <c r="M243">
        <f t="shared" si="68"/>
        <v>-19.906267075034386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8.436873454237432</v>
      </c>
      <c r="B244">
        <f t="shared" si="60"/>
        <v>8.436873454237432</v>
      </c>
      <c r="C244" s="9">
        <f t="shared" si="61"/>
        <v>1.124999999999998</v>
      </c>
      <c r="D244" s="9">
        <f t="shared" si="70"/>
        <v>4.2790560025897957</v>
      </c>
      <c r="E244" s="9">
        <f t="shared" si="70"/>
        <v>-9.1905052575947652E-2</v>
      </c>
      <c r="F244" s="9">
        <f t="shared" si="63"/>
        <v>7.0459035209784959</v>
      </c>
      <c r="G244" s="10">
        <f t="shared" si="71"/>
        <v>8.6666666666666607</v>
      </c>
      <c r="H244" s="5">
        <f t="shared" si="71"/>
        <v>7.5</v>
      </c>
      <c r="I244">
        <f t="shared" si="65"/>
        <v>20.571319166142455</v>
      </c>
      <c r="J244">
        <f t="shared" si="66"/>
        <v>2.489155148856379</v>
      </c>
      <c r="K244">
        <f t="shared" si="66"/>
        <v>-20.420168434178542</v>
      </c>
      <c r="L244">
        <f t="shared" si="67"/>
        <v>-1.5128340370534148</v>
      </c>
      <c r="M244">
        <f t="shared" si="68"/>
        <v>-19.763232489673356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8.421965754356961</v>
      </c>
      <c r="B245">
        <f t="shared" si="60"/>
        <v>8.421965754356961</v>
      </c>
      <c r="C245" s="9">
        <f t="shared" si="61"/>
        <v>1.1299999999999979</v>
      </c>
      <c r="D245" s="9">
        <f t="shared" ref="D245:E260" si="72">D244+$C$7*(J244+J245)/2</f>
        <v>4.2939637024702666</v>
      </c>
      <c r="E245" s="9">
        <f t="shared" si="72"/>
        <v>-0.21478180136583302</v>
      </c>
      <c r="F245" s="9">
        <f t="shared" si="63"/>
        <v>6.9980036608738034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20.687942140085678</v>
      </c>
      <c r="J245">
        <f t="shared" si="66"/>
        <v>2.4800781446340587</v>
      </c>
      <c r="K245">
        <f t="shared" si="66"/>
        <v>-20.538747829116584</v>
      </c>
      <c r="L245">
        <f t="shared" si="67"/>
        <v>-1.5158625924520241</v>
      </c>
      <c r="M245">
        <f t="shared" si="68"/>
        <v>-19.620395752760874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8.407112571015821</v>
      </c>
      <c r="B246">
        <f t="shared" si="60"/>
        <v>8.407112571015821</v>
      </c>
      <c r="C246" s="9">
        <f t="shared" si="61"/>
        <v>1.1349999999999978</v>
      </c>
      <c r="D246" s="9">
        <f t="shared" si="72"/>
        <v>4.3088168858114066</v>
      </c>
      <c r="E246" s="9">
        <f t="shared" si="72"/>
        <v>-0.3383674554640822</v>
      </c>
      <c r="F246" s="9">
        <f t="shared" si="63"/>
        <v>6.949820869473613</v>
      </c>
      <c r="G246" s="10">
        <f t="shared" si="73"/>
        <v>8.6666666666666607</v>
      </c>
      <c r="H246" s="5">
        <f t="shared" si="73"/>
        <v>7.5</v>
      </c>
      <c r="I246">
        <f t="shared" si="65"/>
        <v>20.803738080139929</v>
      </c>
      <c r="J246">
        <f t="shared" si="66"/>
        <v>2.4709829690793468</v>
      </c>
      <c r="K246">
        <f t="shared" si="66"/>
        <v>-20.656470203633148</v>
      </c>
      <c r="L246">
        <f t="shared" si="67"/>
        <v>-1.5187570508796571</v>
      </c>
      <c r="M246">
        <f t="shared" si="68"/>
        <v>-19.477773372528659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8.3923140108282617</v>
      </c>
      <c r="B247">
        <f t="shared" si="60"/>
        <v>8.3923140108282617</v>
      </c>
      <c r="C247" s="9">
        <f t="shared" si="61"/>
        <v>1.1399999999999977</v>
      </c>
      <c r="D247" s="9">
        <f t="shared" si="72"/>
        <v>4.3236154459989669</v>
      </c>
      <c r="E247" s="9">
        <f t="shared" si="72"/>
        <v>-0.46265687660658661</v>
      </c>
      <c r="F247" s="9">
        <f t="shared" si="63"/>
        <v>6.9013605324550413</v>
      </c>
      <c r="G247" s="10">
        <f t="shared" si="73"/>
        <v>8.6666666666666607</v>
      </c>
      <c r="H247" s="5">
        <f t="shared" si="73"/>
        <v>7.5</v>
      </c>
      <c r="I247">
        <f t="shared" si="65"/>
        <v>20.918707647152626</v>
      </c>
      <c r="J247">
        <f t="shared" si="66"/>
        <v>2.4618704267740688</v>
      </c>
      <c r="K247">
        <f t="shared" si="66"/>
        <v>-20.773336843868321</v>
      </c>
      <c r="L247">
        <f t="shared" si="67"/>
        <v>-1.5215184378652165</v>
      </c>
      <c r="M247">
        <f t="shared" si="68"/>
        <v>-19.335381573868219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8.377570175599498</v>
      </c>
      <c r="B248">
        <f t="shared" si="60"/>
        <v>8.377570175599498</v>
      </c>
      <c r="C248" s="9">
        <f t="shared" si="61"/>
        <v>1.1449999999999976</v>
      </c>
      <c r="D248" s="9">
        <f t="shared" si="72"/>
        <v>4.3383592812277296</v>
      </c>
      <c r="E248" s="9">
        <f t="shared" si="72"/>
        <v>-0.58764493453812616</v>
      </c>
      <c r="F248" s="9">
        <f t="shared" si="63"/>
        <v>6.8526280140786442</v>
      </c>
      <c r="G248" s="10">
        <f t="shared" si="73"/>
        <v>8.6666666666666607</v>
      </c>
      <c r="H248" s="5">
        <f t="shared" si="73"/>
        <v>7.5</v>
      </c>
      <c r="I248">
        <f t="shared" si="65"/>
        <v>21.03285161782199</v>
      </c>
      <c r="J248">
        <f t="shared" si="66"/>
        <v>2.4527413161468776</v>
      </c>
      <c r="K248">
        <f t="shared" si="66"/>
        <v>-20.88934913331153</v>
      </c>
      <c r="L248">
        <f t="shared" si="67"/>
        <v>-1.524147796313257</v>
      </c>
      <c r="M248">
        <f t="shared" si="68"/>
        <v>-19.193236297624942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8.3628811623629495</v>
      </c>
      <c r="B249">
        <f t="shared" si="60"/>
        <v>8.3628811623629495</v>
      </c>
      <c r="C249" s="9">
        <f t="shared" si="61"/>
        <v>1.1499999999999975</v>
      </c>
      <c r="D249" s="9">
        <f t="shared" si="72"/>
        <v>4.3530482944642772</v>
      </c>
      <c r="E249" s="9">
        <f t="shared" si="72"/>
        <v>-0.71332650759135263</v>
      </c>
      <c r="F249" s="9">
        <f t="shared" si="63"/>
        <v>6.8036286564602948</v>
      </c>
      <c r="G249" s="10">
        <f t="shared" si="73"/>
        <v>8.6666666666666607</v>
      </c>
      <c r="H249" s="5">
        <f t="shared" si="73"/>
        <v>7.5</v>
      </c>
      <c r="I249">
        <f t="shared" si="65"/>
        <v>21.146170882283716</v>
      </c>
      <c r="J249">
        <f t="shared" si="66"/>
        <v>2.443596429368998</v>
      </c>
      <c r="K249">
        <f t="shared" si="66"/>
        <v>-21.004508551097281</v>
      </c>
      <c r="L249">
        <f t="shared" si="67"/>
        <v>-1.5266461858054436</v>
      </c>
      <c r="M249">
        <f t="shared" si="68"/>
        <v>-19.051353200040928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8.3482470634180821</v>
      </c>
      <c r="B250">
        <f t="shared" si="60"/>
        <v>8.3482470634180821</v>
      </c>
      <c r="C250" s="9">
        <f t="shared" si="61"/>
        <v>1.1549999999999974</v>
      </c>
      <c r="D250" s="9">
        <f t="shared" si="72"/>
        <v>4.3676823934091464</v>
      </c>
      <c r="E250" s="9">
        <f t="shared" si="72"/>
        <v>-0.83969648325553703</v>
      </c>
      <c r="F250" s="9">
        <f t="shared" si="63"/>
        <v>6.7543677788599092</v>
      </c>
      <c r="G250" s="10">
        <f t="shared" si="73"/>
        <v>8.6666666666666607</v>
      </c>
      <c r="H250" s="5">
        <f t="shared" si="73"/>
        <v>7.5</v>
      </c>
      <c r="I250">
        <f t="shared" si="65"/>
        <v>21.258666441726486</v>
      </c>
      <c r="J250">
        <f t="shared" si="66"/>
        <v>2.4344365522541653</v>
      </c>
      <c r="K250">
        <f t="shared" si="66"/>
        <v>-21.118816670297527</v>
      </c>
      <c r="L250">
        <f t="shared" si="67"/>
        <v>-1.5290146819103509</v>
      </c>
      <c r="M250">
        <f t="shared" si="68"/>
        <v>-18.909747652343547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8.3336679663688304</v>
      </c>
      <c r="B251">
        <f t="shared" si="60"/>
        <v>8.3336679663688304</v>
      </c>
      <c r="C251" s="9">
        <f t="shared" si="61"/>
        <v>1.1599999999999973</v>
      </c>
      <c r="D251" s="9">
        <f t="shared" si="72"/>
        <v>4.3822614904583972</v>
      </c>
      <c r="E251" s="9">
        <f t="shared" si="72"/>
        <v>-0.96674975873506441</v>
      </c>
      <c r="F251" s="9">
        <f t="shared" si="63"/>
        <v>6.7048506769869833</v>
      </c>
      <c r="G251" s="10">
        <f t="shared" si="73"/>
        <v>8.6666666666666607</v>
      </c>
      <c r="H251" s="5">
        <f t="shared" si="73"/>
        <v>7.5</v>
      </c>
      <c r="I251">
        <f t="shared" si="65"/>
        <v>21.370339406035562</v>
      </c>
      <c r="J251">
        <f t="shared" si="66"/>
        <v>2.4252624641627034</v>
      </c>
      <c r="K251">
        <f t="shared" si="66"/>
        <v>-21.232275156211589</v>
      </c>
      <c r="L251">
        <f t="shared" si="67"/>
        <v>-1.5312543755017214</v>
      </c>
      <c r="M251">
        <f t="shared" si="68"/>
        <v>-18.768434740476668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8.3191439541626124</v>
      </c>
      <c r="B252">
        <f t="shared" si="60"/>
        <v>8.3191439541626124</v>
      </c>
      <c r="C252" s="9">
        <f t="shared" si="61"/>
        <v>1.1649999999999971</v>
      </c>
      <c r="D252" s="9">
        <f t="shared" si="72"/>
        <v>4.3967855026646143</v>
      </c>
      <c r="E252" s="9">
        <f t="shared" si="72"/>
        <v>-1.0944812414976626</v>
      </c>
      <c r="F252" s="9">
        <f t="shared" si="63"/>
        <v>6.6550826223228947</v>
      </c>
      <c r="G252" s="10">
        <f t="shared" si="73"/>
        <v>8.6666666666666607</v>
      </c>
      <c r="H252" s="5">
        <f t="shared" si="73"/>
        <v>7.5</v>
      </c>
      <c r="I252">
        <f t="shared" si="65"/>
        <v>21.481190991463752</v>
      </c>
      <c r="J252">
        <f t="shared" si="66"/>
        <v>2.4160749379096931</v>
      </c>
      <c r="K252">
        <f t="shared" si="66"/>
        <v>-21.34488576465445</v>
      </c>
      <c r="L252">
        <f t="shared" si="67"/>
        <v>-1.5333663720852955</v>
      </c>
      <c r="M252">
        <f t="shared" si="68"/>
        <v>-18.627429264971497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8.3046751051298529</v>
      </c>
      <c r="B253">
        <f t="shared" si="60"/>
        <v>8.3046751051298529</v>
      </c>
      <c r="C253" s="9">
        <f t="shared" si="61"/>
        <v>1.169999999999997</v>
      </c>
      <c r="D253" s="9">
        <f t="shared" si="72"/>
        <v>4.4112543516973748</v>
      </c>
      <c r="E253" s="9">
        <f t="shared" si="72"/>
        <v>-1.2228858498123587</v>
      </c>
      <c r="F253" s="9">
        <f t="shared" si="63"/>
        <v>6.6050688614599951</v>
      </c>
      <c r="G253" s="10">
        <f t="shared" si="73"/>
        <v>8.6666666666666607</v>
      </c>
      <c r="H253" s="5">
        <f t="shared" si="73"/>
        <v>7.5</v>
      </c>
      <c r="I253">
        <f t="shared" si="65"/>
        <v>21.591222518329086</v>
      </c>
      <c r="J253">
        <f t="shared" si="66"/>
        <v>2.4068747396771815</v>
      </c>
      <c r="K253">
        <f t="shared" si="66"/>
        <v>-21.456650340244277</v>
      </c>
      <c r="L253">
        <f t="shared" si="67"/>
        <v>-1.5353517911343302</v>
      </c>
      <c r="M253">
        <f t="shared" si="68"/>
        <v>-18.486745740953854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8.2902614930240297</v>
      </c>
      <c r="B254">
        <f t="shared" si="60"/>
        <v>8.2902614930240297</v>
      </c>
      <c r="C254" s="9">
        <f t="shared" si="61"/>
        <v>1.1749999999999969</v>
      </c>
      <c r="D254" s="9">
        <f t="shared" si="72"/>
        <v>4.425667963803197</v>
      </c>
      <c r="E254" s="9">
        <f t="shared" si="72"/>
        <v>-1.3519585132771614</v>
      </c>
      <c r="F254" s="9">
        <f t="shared" si="63"/>
        <v>6.5548146154574498</v>
      </c>
      <c r="G254" s="10">
        <f t="shared" si="73"/>
        <v>8.6666666666666607</v>
      </c>
      <c r="H254" s="5">
        <f t="shared" si="73"/>
        <v>7.5</v>
      </c>
      <c r="I254">
        <f t="shared" si="65"/>
        <v>21.700435408738628</v>
      </c>
      <c r="J254">
        <f t="shared" si="66"/>
        <v>2.3976626289303753</v>
      </c>
      <c r="K254">
        <f t="shared" si="66"/>
        <v>-21.567570814690001</v>
      </c>
      <c r="L254">
        <f t="shared" si="67"/>
        <v>-1.537211765433907</v>
      </c>
      <c r="M254">
        <f t="shared" si="68"/>
        <v>-18.346398398284762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8.2759031870622266</v>
      </c>
      <c r="B255">
        <f t="shared" si="60"/>
        <v>8.2759031870622266</v>
      </c>
      <c r="C255" s="9">
        <f t="shared" si="61"/>
        <v>1.1799999999999968</v>
      </c>
      <c r="D255" s="9">
        <f t="shared" si="72"/>
        <v>4.4400262697650019</v>
      </c>
      <c r="E255" s="9">
        <f t="shared" si="72"/>
        <v>-1.4816941733364706</v>
      </c>
      <c r="F255" s="9">
        <f t="shared" si="63"/>
        <v>6.5043250792137188</v>
      </c>
      <c r="G255" s="10">
        <f t="shared" si="73"/>
        <v>8.6666666666666607</v>
      </c>
      <c r="H255" s="5">
        <f t="shared" si="73"/>
        <v>7.5</v>
      </c>
      <c r="I255">
        <f t="shared" si="65"/>
        <v>21.808831184337915</v>
      </c>
      <c r="J255">
        <f t="shared" si="66"/>
        <v>2.3884393583377719</v>
      </c>
      <c r="K255">
        <f t="shared" si="66"/>
        <v>-21.67764920507971</v>
      </c>
      <c r="L255">
        <f t="shared" si="67"/>
        <v>-1.538947440434143</v>
      </c>
      <c r="M255">
        <f t="shared" si="68"/>
        <v>-18.20640118183114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8.2616002519661258</v>
      </c>
      <c r="B256">
        <f t="shared" si="60"/>
        <v>8.2616002519661258</v>
      </c>
      <c r="C256" s="9">
        <f t="shared" si="61"/>
        <v>1.1849999999999967</v>
      </c>
      <c r="D256" s="9">
        <f t="shared" si="72"/>
        <v>4.454329204861101</v>
      </c>
      <c r="E256" s="9">
        <f t="shared" si="72"/>
        <v>-1.6120877837882217</v>
      </c>
      <c r="F256" s="9">
        <f t="shared" si="63"/>
        <v>6.4536054208556921</v>
      </c>
      <c r="G256" s="10">
        <f t="shared" si="73"/>
        <v>8.6666666666666607</v>
      </c>
      <c r="H256" s="5">
        <f t="shared" si="73"/>
        <v>7.5</v>
      </c>
      <c r="I256">
        <f t="shared" si="65"/>
        <v>21.916411464085545</v>
      </c>
      <c r="J256">
        <f t="shared" si="66"/>
        <v>2.379205673695167</v>
      </c>
      <c r="K256">
        <f t="shared" si="66"/>
        <v>-21.786887612170698</v>
      </c>
      <c r="L256">
        <f t="shared" si="67"/>
        <v>-1.5405599736123967</v>
      </c>
      <c r="M256">
        <f t="shared" si="68"/>
        <v>-18.066767751863431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8.2473527480034807</v>
      </c>
      <c r="B257">
        <f t="shared" si="60"/>
        <v>8.2473527480034807</v>
      </c>
      <c r="C257" s="9">
        <f t="shared" si="61"/>
        <v>1.1899999999999966</v>
      </c>
      <c r="D257" s="9">
        <f t="shared" si="72"/>
        <v>4.4685767088237469</v>
      </c>
      <c r="E257" s="9">
        <f t="shared" si="72"/>
        <v>-1.7431343112807793</v>
      </c>
      <c r="F257" s="9">
        <f t="shared" si="63"/>
        <v>6.4026607811443919</v>
      </c>
      <c r="G257" s="10">
        <f t="shared" si="73"/>
        <v>8.6666666666666607</v>
      </c>
      <c r="H257" s="5">
        <f t="shared" si="73"/>
        <v>7.5</v>
      </c>
      <c r="I257">
        <f t="shared" si="65"/>
        <v>22.023177962052511</v>
      </c>
      <c r="J257">
        <f t="shared" si="66"/>
        <v>2.3699623138534927</v>
      </c>
      <c r="K257">
        <f t="shared" si="66"/>
        <v>-21.89528821868188</v>
      </c>
      <c r="L257">
        <f t="shared" si="67"/>
        <v>-1.5420505338445714</v>
      </c>
      <c r="M257">
        <f t="shared" si="68"/>
        <v>-17.927511484576982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8.2331607310299688</v>
      </c>
      <c r="B258">
        <f t="shared" si="60"/>
        <v>8.2331607310299688</v>
      </c>
      <c r="C258" s="9">
        <f t="shared" si="61"/>
        <v>1.1949999999999965</v>
      </c>
      <c r="D258" s="9">
        <f t="shared" si="72"/>
        <v>4.4827687257972588</v>
      </c>
      <c r="E258" s="9">
        <f t="shared" si="72"/>
        <v>-1.874828735799593</v>
      </c>
      <c r="F258" s="9">
        <f t="shared" si="63"/>
        <v>6.3514962728971698</v>
      </c>
      <c r="G258" s="10">
        <f t="shared" si="73"/>
        <v>8.6666666666666607</v>
      </c>
      <c r="H258" s="5">
        <f t="shared" si="73"/>
        <v>7.5</v>
      </c>
      <c r="I258">
        <f t="shared" si="65"/>
        <v>22.129132485245922</v>
      </c>
      <c r="J258">
        <f t="shared" si="66"/>
        <v>2.3607100106504251</v>
      </c>
      <c r="K258">
        <f t="shared" si="66"/>
        <v>-22.002853287589343</v>
      </c>
      <c r="L258">
        <f t="shared" si="67"/>
        <v>-1.5434203007856051</v>
      </c>
      <c r="M258">
        <f t="shared" si="68"/>
        <v>-17.788645472733819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8.2190242525314794</v>
      </c>
      <c r="B259">
        <f t="shared" si="60"/>
        <v>8.2190242525314794</v>
      </c>
      <c r="C259" s="9">
        <f t="shared" si="61"/>
        <v>1.1999999999999964</v>
      </c>
      <c r="D259" s="9">
        <f t="shared" si="72"/>
        <v>4.4969052042957474</v>
      </c>
      <c r="E259" s="9">
        <f t="shared" si="72"/>
        <v>-2.0071660511436384</v>
      </c>
      <c r="F259" s="9">
        <f t="shared" si="63"/>
        <v>6.3001169804263251</v>
      </c>
      <c r="G259" s="10">
        <f t="shared" si="73"/>
        <v>8.6666666666666607</v>
      </c>
      <c r="H259" s="5">
        <f t="shared" si="73"/>
        <v>7.5</v>
      </c>
      <c r="I259">
        <f t="shared" si="65"/>
        <v>22.23427693145678</v>
      </c>
      <c r="J259">
        <f t="shared" si="66"/>
        <v>2.3514494888457116</v>
      </c>
      <c r="K259">
        <f t="shared" si="66"/>
        <v>-22.109585160425745</v>
      </c>
      <c r="L259">
        <f t="shared" si="67"/>
        <v>-1.5446704642592326</v>
      </c>
      <c r="M259">
        <f t="shared" si="68"/>
        <v>-17.650182526421801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8.2049433596667622</v>
      </c>
      <c r="B260">
        <f t="shared" si="60"/>
        <v>8.2049433596667622</v>
      </c>
      <c r="C260" s="9">
        <f t="shared" si="61"/>
        <v>1.2049999999999963</v>
      </c>
      <c r="D260" s="9">
        <f t="shared" si="72"/>
        <v>4.5109860971604654</v>
      </c>
      <c r="E260" s="9">
        <f t="shared" si="72"/>
        <v>-2.1401412653916685</v>
      </c>
      <c r="F260" s="9">
        <f t="shared" si="63"/>
        <v>6.2485279589940719</v>
      </c>
      <c r="G260" s="10">
        <f t="shared" si="73"/>
        <v>8.6666666666666607</v>
      </c>
      <c r="H260" s="5">
        <f t="shared" si="73"/>
        <v>7.5</v>
      </c>
      <c r="I260">
        <f t="shared" si="65"/>
        <v>22.338613287131533</v>
      </c>
      <c r="J260">
        <f t="shared" si="66"/>
        <v>2.3421814660601563</v>
      </c>
      <c r="K260">
        <f t="shared" si="66"/>
        <v>-22.215486255584274</v>
      </c>
      <c r="L260">
        <f t="shared" si="67"/>
        <v>-1.545802223657103</v>
      </c>
      <c r="M260">
        <f t="shared" si="68"/>
        <v>-17.512135173927646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8.1909180953104261</v>
      </c>
      <c r="B261">
        <f t="shared" si="60"/>
        <v>8.1909180953104261</v>
      </c>
      <c r="C261" s="9">
        <f t="shared" si="61"/>
        <v>1.2099999999999962</v>
      </c>
      <c r="D261" s="9">
        <f t="shared" ref="D261:E276" si="74">D260+$C$7*(J260+J261)/2</f>
        <v>4.5250113615168006</v>
      </c>
      <c r="E261" s="9">
        <f t="shared" si="74"/>
        <v>-2.2737494013583048</v>
      </c>
      <c r="F261" s="9">
        <f t="shared" si="63"/>
        <v>6.1967342342837499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22.442143625267153</v>
      </c>
      <c r="J261">
        <f t="shared" si="66"/>
        <v>2.3329066527182136</v>
      </c>
      <c r="K261">
        <f t="shared" si="66"/>
        <v>-22.32055906662784</v>
      </c>
      <c r="L261">
        <f t="shared" si="67"/>
        <v>-1.5468167873473246</v>
      </c>
      <c r="M261">
        <f t="shared" si="68"/>
        <v>-17.374515662720874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8.1769484980962908</v>
      </c>
      <c r="B262">
        <f t="shared" si="60"/>
        <v>8.1769484980962908</v>
      </c>
      <c r="C262" s="9">
        <f t="shared" si="61"/>
        <v>1.2149999999999961</v>
      </c>
      <c r="D262" s="9">
        <f t="shared" si="74"/>
        <v>4.5389809587309378</v>
      </c>
      <c r="E262" s="9">
        <f t="shared" si="74"/>
        <v>-2.4079854970400008</v>
      </c>
      <c r="F262" s="9">
        <f t="shared" si="63"/>
        <v>6.1447408018872034</v>
      </c>
      <c r="G262" s="10">
        <f t="shared" si="75"/>
        <v>8.6666666666666607</v>
      </c>
      <c r="H262" s="5">
        <f t="shared" si="75"/>
        <v>7.5</v>
      </c>
      <c r="I262">
        <f t="shared" si="65"/>
        <v>22.544870103329512</v>
      </c>
      <c r="J262">
        <f t="shared" si="66"/>
        <v>2.3236257519941295</v>
      </c>
      <c r="K262">
        <f t="shared" si="66"/>
        <v>-22.424806160604167</v>
      </c>
      <c r="L262">
        <f t="shared" si="67"/>
        <v>-1.5477153720925125</v>
      </c>
      <c r="M262">
        <f t="shared" si="68"/>
        <v>-17.237335960545153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8.163034602461023</v>
      </c>
      <c r="B263">
        <f t="shared" si="60"/>
        <v>8.163034602461023</v>
      </c>
      <c r="C263" s="9">
        <f t="shared" si="61"/>
        <v>1.219999999999996</v>
      </c>
      <c r="D263" s="9">
        <f t="shared" si="74"/>
        <v>4.5528948543662047</v>
      </c>
      <c r="E263" s="9">
        <f t="shared" si="74"/>
        <v>-2.5428446060509158</v>
      </c>
      <c r="F263" s="9">
        <f t="shared" si="63"/>
        <v>6.0925526268081827</v>
      </c>
      <c r="G263" s="10">
        <f t="shared" si="75"/>
        <v>8.6666666666666607</v>
      </c>
      <c r="H263" s="5">
        <f t="shared" si="75"/>
        <v>7.5</v>
      </c>
      <c r="I263">
        <f t="shared" si="65"/>
        <v>22.646794961194882</v>
      </c>
      <c r="J263">
        <f t="shared" si="66"/>
        <v>2.3143394597615745</v>
      </c>
      <c r="K263">
        <f t="shared" si="66"/>
        <v>-22.528230176367437</v>
      </c>
      <c r="L263">
        <f t="shared" si="67"/>
        <v>-1.5484992024773978</v>
      </c>
      <c r="M263">
        <f t="shared" si="68"/>
        <v>-17.100607756614018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8.149176438688098</v>
      </c>
      <c r="B264">
        <f t="shared" si="60"/>
        <v>8.149176438688098</v>
      </c>
      <c r="C264" s="9">
        <f t="shared" si="61"/>
        <v>1.2249999999999959</v>
      </c>
      <c r="D264" s="9">
        <f t="shared" si="74"/>
        <v>4.5667530181391296</v>
      </c>
      <c r="E264" s="9">
        <f t="shared" si="74"/>
        <v>-2.6783217980487395</v>
      </c>
      <c r="F264" s="9">
        <f t="shared" si="63"/>
        <v>6.0401746429817118</v>
      </c>
      <c r="G264" s="10">
        <f t="shared" si="75"/>
        <v>8.6666666666666607</v>
      </c>
      <c r="H264" s="5">
        <f t="shared" si="75"/>
        <v>7.5</v>
      </c>
      <c r="I264">
        <f t="shared" si="65"/>
        <v>22.747920519114405</v>
      </c>
      <c r="J264">
        <f t="shared" si="66"/>
        <v>2.3050484645467102</v>
      </c>
      <c r="K264">
        <f t="shared" si="66"/>
        <v>-22.630833822907121</v>
      </c>
      <c r="L264">
        <f t="shared" si="67"/>
        <v>-1.5491695103460621</v>
      </c>
      <c r="M264">
        <f t="shared" si="68"/>
        <v>-16.964342462907602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8.1353740329520043</v>
      </c>
      <c r="B265">
        <f t="shared" si="60"/>
        <v>8.1353740329520043</v>
      </c>
      <c r="C265" s="9">
        <f t="shared" si="61"/>
        <v>1.2299999999999958</v>
      </c>
      <c r="D265" s="9">
        <f t="shared" si="74"/>
        <v>4.5805554238752233</v>
      </c>
      <c r="E265" s="9">
        <f t="shared" si="74"/>
        <v>-2.8144121591505145</v>
      </c>
      <c r="F265" s="9">
        <f t="shared" si="63"/>
        <v>5.9876117528092765</v>
      </c>
      <c r="G265" s="10">
        <f t="shared" si="75"/>
        <v>8.6666666666666607</v>
      </c>
      <c r="H265" s="5">
        <f t="shared" si="75"/>
        <v>7.5</v>
      </c>
      <c r="I265">
        <f t="shared" si="65"/>
        <v>22.848249175701344</v>
      </c>
      <c r="J265">
        <f t="shared" si="66"/>
        <v>2.2957534474846337</v>
      </c>
      <c r="K265">
        <f t="shared" si="66"/>
        <v>-22.732619877684566</v>
      </c>
      <c r="L265">
        <f t="shared" si="67"/>
        <v>-1.5497275342488446</v>
      </c>
      <c r="M265">
        <f t="shared" si="68"/>
        <v>-16.828551215567245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8.1216274073627126</v>
      </c>
      <c r="B266">
        <f t="shared" si="60"/>
        <v>8.1216274073627126</v>
      </c>
      <c r="C266" s="9">
        <f t="shared" si="61"/>
        <v>1.2349999999999957</v>
      </c>
      <c r="D266" s="9">
        <f t="shared" si="74"/>
        <v>4.594302049464515</v>
      </c>
      <c r="E266" s="9">
        <f t="shared" si="74"/>
        <v>-2.9511107923385023</v>
      </c>
      <c r="F266" s="9">
        <f t="shared" si="63"/>
        <v>5.9348688267097183</v>
      </c>
      <c r="G266" s="10">
        <f t="shared" si="75"/>
        <v>8.6666666666666607</v>
      </c>
      <c r="H266" s="5">
        <f t="shared" si="75"/>
        <v>7.5</v>
      </c>
      <c r="I266">
        <f t="shared" si="65"/>
        <v>22.94778340594106</v>
      </c>
      <c r="J266">
        <f t="shared" si="66"/>
        <v>2.2864550822791405</v>
      </c>
      <c r="K266">
        <f t="shared" si="66"/>
        <v>-22.833591184977969</v>
      </c>
      <c r="L266">
        <f t="shared" si="67"/>
        <v>-1.5501745188989735</v>
      </c>
      <c r="M266">
        <f t="shared" si="68"/>
        <v>-16.693244876384689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8.107936580010378</v>
      </c>
      <c r="B267">
        <f t="shared" si="60"/>
        <v>8.107936580010378</v>
      </c>
      <c r="C267" s="9">
        <f t="shared" si="61"/>
        <v>1.2399999999999956</v>
      </c>
      <c r="D267" s="9">
        <f t="shared" si="74"/>
        <v>4.6079928768168497</v>
      </c>
      <c r="E267" s="9">
        <f t="shared" si="74"/>
        <v>-3.088412817856145</v>
      </c>
      <c r="F267" s="9">
        <f t="shared" si="63"/>
        <v>5.8819507026857112</v>
      </c>
      <c r="G267" s="10">
        <f t="shared" si="75"/>
        <v>8.6666666666666607</v>
      </c>
      <c r="H267" s="5">
        <f t="shared" si="75"/>
        <v>7.5</v>
      </c>
      <c r="I267">
        <f t="shared" si="65"/>
        <v>23.046525759223545</v>
      </c>
      <c r="J267">
        <f t="shared" si="66"/>
        <v>2.2771540351657467</v>
      </c>
      <c r="K267">
        <f t="shared" si="66"/>
        <v>-22.933750654236277</v>
      </c>
      <c r="L267">
        <f t="shared" si="67"/>
        <v>-1.5505117146389589</v>
      </c>
      <c r="M267">
        <f t="shared" si="68"/>
        <v>-16.558434034382742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8.0943015650102481</v>
      </c>
      <c r="B268">
        <f t="shared" si="60"/>
        <v>8.0943015650102481</v>
      </c>
      <c r="C268" s="9">
        <f t="shared" si="61"/>
        <v>1.2449999999999954</v>
      </c>
      <c r="D268" s="9">
        <f t="shared" si="74"/>
        <v>4.6216278918169804</v>
      </c>
      <c r="E268" s="9">
        <f t="shared" si="74"/>
        <v>-3.2263133735941816</v>
      </c>
      <c r="F268" s="9">
        <f t="shared" si="63"/>
        <v>5.8288621859056677</v>
      </c>
      <c r="G268" s="10">
        <f t="shared" si="75"/>
        <v>8.6666666666666607</v>
      </c>
      <c r="H268" s="5">
        <f t="shared" si="75"/>
        <v>7.5</v>
      </c>
      <c r="I268">
        <f t="shared" si="65"/>
        <v>23.144478857398507</v>
      </c>
      <c r="J268">
        <f t="shared" si="66"/>
        <v>2.2678509648779128</v>
      </c>
      <c r="K268">
        <f t="shared" si="66"/>
        <v>-23.033101258442574</v>
      </c>
      <c r="L268">
        <f t="shared" si="67"/>
        <v>-1.5507403769167838</v>
      </c>
      <c r="M268">
        <f t="shared" si="68"/>
        <v>-16.424129007484169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8.0807223725477648</v>
      </c>
      <c r="B269">
        <f t="shared" si="60"/>
        <v>8.0807223725477648</v>
      </c>
      <c r="C269" s="9">
        <f t="shared" si="61"/>
        <v>1.2499999999999953</v>
      </c>
      <c r="D269" s="9">
        <f t="shared" si="74"/>
        <v>4.6352070842794637</v>
      </c>
      <c r="E269" s="9">
        <f t="shared" si="74"/>
        <v>-3.3648076154669719</v>
      </c>
      <c r="F269" s="9">
        <f t="shared" si="63"/>
        <v>5.7756080483009962</v>
      </c>
      <c r="G269" s="10">
        <f t="shared" si="75"/>
        <v>8.6666666666666607</v>
      </c>
      <c r="H269" s="5">
        <f t="shared" si="75"/>
        <v>7.5</v>
      </c>
      <c r="I269">
        <f t="shared" si="65"/>
        <v>23.241645392852814</v>
      </c>
      <c r="J269">
        <f t="shared" si="66"/>
        <v>2.2585465226164123</v>
      </c>
      <c r="K269">
        <f t="shared" si="66"/>
        <v>-23.131646032487478</v>
      </c>
      <c r="L269">
        <f t="shared" si="67"/>
        <v>-1.5508617657719193</v>
      </c>
      <c r="M269">
        <f t="shared" si="68"/>
        <v>-16.290339844265709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8.0671990089238506</v>
      </c>
      <c r="B270">
        <f t="shared" si="60"/>
        <v>8.0671990089238506</v>
      </c>
      <c r="C270" s="9">
        <f t="shared" si="61"/>
        <v>1.2549999999999952</v>
      </c>
      <c r="D270" s="9">
        <f t="shared" si="74"/>
        <v>4.648730447903378</v>
      </c>
      <c r="E270" s="9">
        <f t="shared" si="74"/>
        <v>-3.5038907177790937</v>
      </c>
      <c r="F270" s="9">
        <f t="shared" si="63"/>
        <v>5.7221930281784923</v>
      </c>
      <c r="G270" s="10">
        <f t="shared" si="75"/>
        <v>8.6666666666666607</v>
      </c>
      <c r="H270" s="5">
        <f t="shared" si="75"/>
        <v>7.5</v>
      </c>
      <c r="I270">
        <f t="shared" si="65"/>
        <v>23.338028126610372</v>
      </c>
      <c r="J270">
        <f t="shared" si="66"/>
        <v>2.2492413520217807</v>
      </c>
      <c r="K270">
        <f t="shared" si="66"/>
        <v>-23.229388071553071</v>
      </c>
      <c r="L270">
        <f t="shared" si="67"/>
        <v>-1.5508771453311883</v>
      </c>
      <c r="M270">
        <f t="shared" si="68"/>
        <v>-16.157076325794083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8.0537314766003352</v>
      </c>
      <c r="B271">
        <f t="shared" si="60"/>
        <v>8.0537314766003352</v>
      </c>
      <c r="C271" s="9">
        <f t="shared" si="61"/>
        <v>1.2599999999999951</v>
      </c>
      <c r="D271" s="9">
        <f t="shared" si="74"/>
        <v>4.6621979802268925</v>
      </c>
      <c r="E271" s="9">
        <f t="shared" si="74"/>
        <v>-3.6435578735822762</v>
      </c>
      <c r="F271" s="9">
        <f t="shared" si="63"/>
        <v>5.6686218298477664</v>
      </c>
      <c r="G271" s="10">
        <f t="shared" si="75"/>
        <v>8.6666666666666607</v>
      </c>
      <c r="H271" s="5">
        <f t="shared" si="75"/>
        <v>7.5</v>
      </c>
      <c r="I271">
        <f t="shared" si="65"/>
        <v>23.43362988645432</v>
      </c>
      <c r="J271">
        <f t="shared" si="66"/>
        <v>2.2399360891497935</v>
      </c>
      <c r="K271">
        <f t="shared" si="66"/>
        <v>-23.326330529507835</v>
      </c>
      <c r="L271">
        <f t="shared" si="67"/>
        <v>-1.5507877833144983</v>
      </c>
      <c r="M271">
        <f t="shared" si="68"/>
        <v>-16.024347967540759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8.0403197742455355</v>
      </c>
      <c r="B272">
        <f t="shared" si="60"/>
        <v>8.0403197742455355</v>
      </c>
      <c r="C272" s="9">
        <f t="shared" si="61"/>
        <v>1.264999999999995</v>
      </c>
      <c r="D272" s="9">
        <f t="shared" si="74"/>
        <v>4.6756096825816913</v>
      </c>
      <c r="E272" s="9">
        <f t="shared" si="74"/>
        <v>-3.7838042950227391</v>
      </c>
      <c r="F272" s="9">
        <f t="shared" si="63"/>
        <v>5.6148991232635632</v>
      </c>
      <c r="G272" s="10">
        <f t="shared" si="75"/>
        <v>8.6666666666666607</v>
      </c>
      <c r="H272" s="5">
        <f t="shared" si="75"/>
        <v>7.5</v>
      </c>
      <c r="I272">
        <f t="shared" si="65"/>
        <v>23.528453565071445</v>
      </c>
      <c r="J272">
        <f t="shared" si="66"/>
        <v>2.2306313624499063</v>
      </c>
      <c r="K272">
        <f t="shared" si="66"/>
        <v>-23.42247661731308</v>
      </c>
      <c r="L272">
        <f t="shared" si="67"/>
        <v>-1.5505949505504422</v>
      </c>
      <c r="M272">
        <f t="shared" si="68"/>
        <v>-15.892164021372636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8.0269638967799466</v>
      </c>
      <c r="B273">
        <f t="shared" si="60"/>
        <v>8.0269638967799466</v>
      </c>
      <c r="C273" s="9">
        <f t="shared" si="61"/>
        <v>1.2699999999999949</v>
      </c>
      <c r="D273" s="9">
        <f t="shared" si="74"/>
        <v>4.688965560047281</v>
      </c>
      <c r="E273" s="9">
        <f t="shared" si="74"/>
        <v>-3.9246252136790023</v>
      </c>
      <c r="F273" s="9">
        <f t="shared" si="63"/>
        <v>5.5610295436827721</v>
      </c>
      <c r="G273" s="10">
        <f t="shared" si="75"/>
        <v>8.6666666666666607</v>
      </c>
      <c r="H273" s="5">
        <f t="shared" si="75"/>
        <v>7.5</v>
      </c>
      <c r="I273">
        <f t="shared" si="65"/>
        <v>23.622502118218932</v>
      </c>
      <c r="J273">
        <f t="shared" si="66"/>
        <v>2.2213277927466035</v>
      </c>
      <c r="K273">
        <f t="shared" si="66"/>
        <v>-23.517829601441317</v>
      </c>
      <c r="L273">
        <f t="shared" si="67"/>
        <v>-1.5502999205017867</v>
      </c>
      <c r="M273">
        <f t="shared" si="68"/>
        <v>-15.760533477615319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8.0136638354220366</v>
      </c>
      <c r="B274">
        <f t="shared" si="60"/>
        <v>8.0136638354220366</v>
      </c>
      <c r="C274" s="9">
        <f t="shared" si="61"/>
        <v>1.2749999999999948</v>
      </c>
      <c r="D274" s="9">
        <f t="shared" si="74"/>
        <v>4.7022656214051919</v>
      </c>
      <c r="E274" s="9">
        <f t="shared" si="74"/>
        <v>-4.0660158808902471</v>
      </c>
      <c r="F274" s="9">
        <f t="shared" si="63"/>
        <v>5.5070176913360394</v>
      </c>
      <c r="G274" s="10">
        <f t="shared" si="75"/>
        <v>8.6666666666666607</v>
      </c>
      <c r="H274" s="5">
        <f t="shared" si="75"/>
        <v>7.5</v>
      </c>
      <c r="I274">
        <f t="shared" si="65"/>
        <v>23.715778562913272</v>
      </c>
      <c r="J274">
        <f t="shared" si="66"/>
        <v>2.2120259932235928</v>
      </c>
      <c r="K274">
        <f t="shared" si="66"/>
        <v>-23.61239280230701</v>
      </c>
      <c r="L274">
        <f t="shared" si="67"/>
        <v>-1.5499039688008358</v>
      </c>
      <c r="M274">
        <f t="shared" si="68"/>
        <v>-15.629465067186178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8.0004195777341316</v>
      </c>
      <c r="B275">
        <f t="shared" si="60"/>
        <v>8.0004195777341316</v>
      </c>
      <c r="C275" s="9">
        <f t="shared" si="61"/>
        <v>1.2799999999999947</v>
      </c>
      <c r="D275" s="9">
        <f t="shared" si="74"/>
        <v>4.7155098790930952</v>
      </c>
      <c r="E275" s="9">
        <f t="shared" si="74"/>
        <v>-4.2079715680752985</v>
      </c>
      <c r="F275" s="9">
        <f t="shared" si="63"/>
        <v>5.4528681311137435</v>
      </c>
      <c r="G275" s="10">
        <f t="shared" si="75"/>
        <v>8.6666666666666607</v>
      </c>
      <c r="H275" s="5">
        <f t="shared" si="75"/>
        <v>7.5</v>
      </c>
      <c r="I275">
        <f t="shared" si="65"/>
        <v>23.80828597564139</v>
      </c>
      <c r="J275">
        <f t="shared" si="66"/>
        <v>2.202726569410788</v>
      </c>
      <c r="K275">
        <f t="shared" si="66"/>
        <v>-23.706169592710125</v>
      </c>
      <c r="L275">
        <f t="shared" si="67"/>
        <v>-1.5494083727946693</v>
      </c>
      <c r="M275">
        <f t="shared" si="68"/>
        <v>-15.498967263794075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7.9872311076683777</v>
      </c>
      <c r="B276">
        <f t="shared" si="60"/>
        <v>7.9872311076683777</v>
      </c>
      <c r="C276" s="9">
        <f t="shared" si="61"/>
        <v>1.2849999999999946</v>
      </c>
      <c r="D276" s="9">
        <f t="shared" si="74"/>
        <v>4.7286983491588499</v>
      </c>
      <c r="E276" s="9">
        <f t="shared" si="74"/>
        <v>-4.3504875670423075</v>
      </c>
      <c r="F276" s="9">
        <f t="shared" si="63"/>
        <v>5.3985853922662139</v>
      </c>
      <c r="G276" s="10">
        <f t="shared" si="75"/>
        <v>8.6666666666666607</v>
      </c>
      <c r="H276" s="5">
        <f t="shared" si="75"/>
        <v>7.5</v>
      </c>
      <c r="I276">
        <f t="shared" si="65"/>
        <v>23.900027490593963</v>
      </c>
      <c r="J276">
        <f t="shared" si="66"/>
        <v>2.1934301191740202</v>
      </c>
      <c r="K276">
        <f t="shared" si="66"/>
        <v>-23.79916339629289</v>
      </c>
      <c r="L276">
        <f t="shared" si="67"/>
        <v>-1.5488144111002373</v>
      </c>
      <c r="M276">
        <f t="shared" si="68"/>
        <v>-15.369048286202869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7.9740984056127333</v>
      </c>
      <c r="B277">
        <f t="shared" ref="B277:B289" si="79">ABS(D277-$D$11)</f>
        <v>7.9740984056127333</v>
      </c>
      <c r="C277" s="9">
        <f t="shared" ref="C277:C289" si="80">C276+_dt</f>
        <v>1.2899999999999945</v>
      </c>
      <c r="D277" s="9">
        <f t="shared" ref="D277:E289" si="81">D276+$C$7*(J276+J277)/2</f>
        <v>4.7418310512144943</v>
      </c>
      <c r="E277" s="9">
        <f t="shared" si="81"/>
        <v>-4.4935591902892167</v>
      </c>
      <c r="F277" s="9">
        <f t="shared" ref="F277:F289" si="82">$O$1*D277^2+$O$2*D277+$O$3</f>
        <v>5.3441739681180502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23.991006297920904</v>
      </c>
      <c r="J277">
        <f t="shared" ref="J277:K289" si="85">J276+L276*$C$7</f>
        <v>2.1841372327074189</v>
      </c>
      <c r="K277">
        <f t="shared" si="85"/>
        <v>-23.891377686010106</v>
      </c>
      <c r="L277">
        <f t="shared" ref="L277:L289" si="86">-$C$15*I277*J277</f>
        <v>-1.5481233631693039</v>
      </c>
      <c r="M277">
        <f t="shared" ref="M277:M289" si="87">-$C$6-$C$15*I277*K277</f>
        <v>-15.239716100555722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7.9610214484370259</v>
      </c>
      <c r="B278">
        <f t="shared" si="79"/>
        <v>7.9610214484370259</v>
      </c>
      <c r="C278" s="9">
        <f t="shared" si="80"/>
        <v>1.2949999999999944</v>
      </c>
      <c r="D278" s="9">
        <f t="shared" si="81"/>
        <v>4.7549080083902018</v>
      </c>
      <c r="E278" s="9">
        <f t="shared" si="81"/>
        <v>-4.6371817712950874</v>
      </c>
      <c r="F278" s="9">
        <f t="shared" si="82"/>
        <v>5.2896383157963003</v>
      </c>
      <c r="G278" s="10">
        <f t="shared" si="83"/>
        <v>8.6666666666666607</v>
      </c>
      <c r="H278" s="5">
        <f t="shared" si="83"/>
        <v>7.5</v>
      </c>
      <c r="I278">
        <f t="shared" si="84"/>
        <v>24.081225642008999</v>
      </c>
      <c r="J278">
        <f t="shared" si="85"/>
        <v>2.1748484925284028</v>
      </c>
      <c r="K278">
        <f t="shared" si="85"/>
        <v>-23.982815982613442</v>
      </c>
      <c r="L278">
        <f t="shared" si="86"/>
        <v>-1.5473365088632041</v>
      </c>
      <c r="M278">
        <f t="shared" si="87"/>
        <v>-15.110978422757373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7.948000209539015</v>
      </c>
      <c r="B279">
        <f t="shared" si="79"/>
        <v>7.948000209539015</v>
      </c>
      <c r="C279" s="9">
        <f t="shared" si="80"/>
        <v>1.2999999999999943</v>
      </c>
      <c r="D279" s="9">
        <f t="shared" si="81"/>
        <v>4.7679292472882127</v>
      </c>
      <c r="E279" s="9">
        <f t="shared" si="81"/>
        <v>-4.7813506648023774</v>
      </c>
      <c r="F279" s="9">
        <f t="shared" si="82"/>
        <v>5.2349828559723521</v>
      </c>
      <c r="G279" s="10">
        <f t="shared" si="83"/>
        <v>8.6666666666666607</v>
      </c>
      <c r="H279" s="5">
        <f t="shared" si="83"/>
        <v>7.5</v>
      </c>
      <c r="I279">
        <f t="shared" si="84"/>
        <v>24.170688819781692</v>
      </c>
      <c r="J279">
        <f t="shared" si="85"/>
        <v>2.1655644734752237</v>
      </c>
      <c r="K279">
        <f t="shared" si="85"/>
        <v>-24.073481853149985</v>
      </c>
      <c r="L279">
        <f t="shared" si="86"/>
        <v>-1.546455128037393</v>
      </c>
      <c r="M279">
        <f t="shared" si="87"/>
        <v>-14.98284272091156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7.9350346588904683</v>
      </c>
      <c r="B280">
        <f t="shared" si="79"/>
        <v>7.9350346588904683</v>
      </c>
      <c r="C280" s="9">
        <f t="shared" si="80"/>
        <v>1.3049999999999942</v>
      </c>
      <c r="D280" s="9">
        <f t="shared" si="81"/>
        <v>4.7808947979367593</v>
      </c>
      <c r="E280" s="9">
        <f t="shared" si="81"/>
        <v>-4.9260612470902538</v>
      </c>
      <c r="F280" s="9">
        <f t="shared" si="82"/>
        <v>5.1802119726174078</v>
      </c>
      <c r="G280" s="10">
        <f t="shared" si="83"/>
        <v>8.6666666666666607</v>
      </c>
      <c r="H280" s="5">
        <f t="shared" si="83"/>
        <v>7.5</v>
      </c>
      <c r="I280">
        <f t="shared" si="84"/>
        <v>24.259399179020999</v>
      </c>
      <c r="J280">
        <f t="shared" si="85"/>
        <v>2.1562857427069995</v>
      </c>
      <c r="K280">
        <f t="shared" si="85"/>
        <v>-24.163378909475455</v>
      </c>
      <c r="L280">
        <f t="shared" si="86"/>
        <v>-1.5454805001357526</v>
      </c>
      <c r="M280">
        <f t="shared" si="87"/>
        <v>-14.855316217810653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7.9221247630832288</v>
      </c>
      <c r="B281">
        <f t="shared" si="79"/>
        <v>7.9221247630832288</v>
      </c>
      <c r="C281" s="9">
        <f t="shared" si="80"/>
        <v>1.3099999999999941</v>
      </c>
      <c r="D281" s="9">
        <f t="shared" si="81"/>
        <v>4.7938046937439989</v>
      </c>
      <c r="E281" s="9">
        <f t="shared" si="81"/>
        <v>-5.071308916239027</v>
      </c>
      <c r="F281" s="9">
        <f t="shared" si="82"/>
        <v>5.1253300127712871</v>
      </c>
      <c r="G281" s="10">
        <f t="shared" si="83"/>
        <v>8.6666666666666607</v>
      </c>
      <c r="H281" s="5">
        <f t="shared" si="83"/>
        <v>7.5</v>
      </c>
      <c r="I281">
        <f t="shared" si="84"/>
        <v>24.347360116711563</v>
      </c>
      <c r="J281">
        <f t="shared" si="85"/>
        <v>2.1470128597061851</v>
      </c>
      <c r="K281">
        <f t="shared" si="85"/>
        <v>-24.252510806782318</v>
      </c>
      <c r="L281">
        <f t="shared" si="86"/>
        <v>-1.5444139037946132</v>
      </c>
      <c r="M281">
        <f t="shared" si="87"/>
        <v>-14.728405893474946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7.9092704853752602</v>
      </c>
      <c r="B282">
        <f t="shared" si="79"/>
        <v>7.9092704853752602</v>
      </c>
      <c r="C282" s="9">
        <f t="shared" si="80"/>
        <v>1.314999999999994</v>
      </c>
      <c r="D282" s="9">
        <f t="shared" si="81"/>
        <v>4.8066589714519674</v>
      </c>
      <c r="E282" s="9">
        <f t="shared" si="81"/>
        <v>-5.2170890923858035</v>
      </c>
      <c r="F282" s="9">
        <f t="shared" si="82"/>
        <v>5.0703412863244433</v>
      </c>
      <c r="G282" s="10">
        <f t="shared" si="83"/>
        <v>8.6666666666666607</v>
      </c>
      <c r="H282" s="5">
        <f t="shared" si="83"/>
        <v>7.5</v>
      </c>
      <c r="I282">
        <f t="shared" si="84"/>
        <v>24.434575077406812</v>
      </c>
      <c r="J282">
        <f t="shared" si="85"/>
        <v>2.1377463762834172</v>
      </c>
      <c r="K282">
        <f t="shared" si="85"/>
        <v>-24.340881242143169</v>
      </c>
      <c r="L282">
        <f t="shared" si="86"/>
        <v>-1.5432566164564527</v>
      </c>
      <c r="M282">
        <f t="shared" si="87"/>
        <v>-14.602118487738682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7.8964717857366562</v>
      </c>
      <c r="B283">
        <f t="shared" si="79"/>
        <v>7.8964717857366562</v>
      </c>
      <c r="C283" s="9">
        <f t="shared" si="80"/>
        <v>1.3199999999999938</v>
      </c>
      <c r="D283" s="9">
        <f t="shared" si="81"/>
        <v>4.8194576710905714</v>
      </c>
      <c r="E283" s="9">
        <f t="shared" si="81"/>
        <v>-5.3633972179714418</v>
      </c>
      <c r="F283" s="9">
        <f t="shared" si="82"/>
        <v>5.015250065812908</v>
      </c>
      <c r="G283" s="10">
        <f t="shared" si="83"/>
        <v>8.6666666666666607</v>
      </c>
      <c r="H283" s="5">
        <f t="shared" si="83"/>
        <v>7.5</v>
      </c>
      <c r="I283">
        <f t="shared" si="84"/>
        <v>24.521047551617212</v>
      </c>
      <c r="J283">
        <f t="shared" si="85"/>
        <v>2.1284868365846785</v>
      </c>
      <c r="K283">
        <f t="shared" si="85"/>
        <v>-24.428493953069601</v>
      </c>
      <c r="L283">
        <f t="shared" si="86"/>
        <v>-1.5420099139932195</v>
      </c>
      <c r="M283">
        <f t="shared" si="87"/>
        <v>-14.47646050288029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7.8837286208956003</v>
      </c>
      <c r="B284">
        <f t="shared" si="79"/>
        <v>7.8837286208956003</v>
      </c>
      <c r="C284" s="9">
        <f t="shared" si="80"/>
        <v>1.3249999999999937</v>
      </c>
      <c r="D284" s="9">
        <f t="shared" si="81"/>
        <v>4.8322008359316273</v>
      </c>
      <c r="E284" s="9">
        <f t="shared" si="81"/>
        <v>-5.5102287579789113</v>
      </c>
      <c r="F284" s="9">
        <f t="shared" si="82"/>
        <v>4.9600605862261462</v>
      </c>
      <c r="G284" s="10">
        <f t="shared" si="83"/>
        <v>8.6666666666666607</v>
      </c>
      <c r="H284" s="5">
        <f t="shared" si="83"/>
        <v>7.5</v>
      </c>
      <c r="I284">
        <f t="shared" si="84"/>
        <v>24.606781074220613</v>
      </c>
      <c r="J284">
        <f t="shared" si="85"/>
        <v>2.1192347771007194</v>
      </c>
      <c r="K284">
        <f t="shared" si="85"/>
        <v>-24.515352716086884</v>
      </c>
      <c r="L284">
        <f t="shared" si="86"/>
        <v>-1.5406750703392253</v>
      </c>
      <c r="M284">
        <f t="shared" si="87"/>
        <v>-14.351438206294119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7.8710409443842622</v>
      </c>
      <c r="B285">
        <f t="shared" si="79"/>
        <v>7.8710409443842622</v>
      </c>
      <c r="C285" s="9">
        <f t="shared" si="80"/>
        <v>1.3299999999999936</v>
      </c>
      <c r="D285" s="9">
        <f t="shared" si="81"/>
        <v>4.8448885124429655</v>
      </c>
      <c r="E285" s="9">
        <f t="shared" si="81"/>
        <v>-5.6575792001631457</v>
      </c>
      <c r="F285" s="9">
        <f t="shared" si="82"/>
        <v>4.9047770448274344</v>
      </c>
      <c r="G285" s="10">
        <f t="shared" si="83"/>
        <v>8.6666666666666607</v>
      </c>
      <c r="H285" s="5">
        <f t="shared" si="83"/>
        <v>7.5</v>
      </c>
      <c r="I285">
        <f t="shared" si="84"/>
        <v>24.69177922289467</v>
      </c>
      <c r="J285">
        <f t="shared" si="85"/>
        <v>2.1099907266786841</v>
      </c>
      <c r="K285">
        <f t="shared" si="85"/>
        <v>-24.601461345324648</v>
      </c>
      <c r="L285">
        <f t="shared" si="86"/>
        <v>-1.5392533571335563</v>
      </c>
      <c r="M285">
        <f t="shared" si="87"/>
        <v>-14.227057633201145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7.8584087065846182</v>
      </c>
      <c r="B286">
        <f t="shared" si="79"/>
        <v>7.8584087065846182</v>
      </c>
      <c r="C286" s="9">
        <f t="shared" si="80"/>
        <v>1.3349999999999935</v>
      </c>
      <c r="D286" s="9">
        <f t="shared" si="81"/>
        <v>4.8575207502426094</v>
      </c>
      <c r="E286" s="9">
        <f t="shared" si="81"/>
        <v>-5.8054440552724911</v>
      </c>
      <c r="F286" s="9">
        <f t="shared" si="82"/>
        <v>4.8494036009867303</v>
      </c>
      <c r="G286" s="10">
        <f t="shared" si="83"/>
        <v>8.6666666666666607</v>
      </c>
      <c r="H286" s="5">
        <f t="shared" si="83"/>
        <v>7.5</v>
      </c>
      <c r="I286">
        <f t="shared" si="84"/>
        <v>24.776045616571292</v>
      </c>
      <c r="J286">
        <f t="shared" si="85"/>
        <v>2.100755206535883</v>
      </c>
      <c r="K286">
        <f t="shared" si="85"/>
        <v>-24.686823691123855</v>
      </c>
      <c r="L286">
        <f t="shared" si="86"/>
        <v>-1.5377460433719343</v>
      </c>
      <c r="M286">
        <f t="shared" si="87"/>
        <v>-14.103324589396031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7.8458318547741834</v>
      </c>
      <c r="B287">
        <f t="shared" si="79"/>
        <v>7.8458318547741834</v>
      </c>
      <c r="C287" s="9">
        <f t="shared" si="80"/>
        <v>1.3399999999999934</v>
      </c>
      <c r="D287" s="9">
        <f t="shared" si="81"/>
        <v>4.8700976020530442</v>
      </c>
      <c r="E287" s="9">
        <f t="shared" si="81"/>
        <v>-5.9538188572618438</v>
      </c>
      <c r="F287" s="9">
        <f t="shared" si="82"/>
        <v>4.7939443760257641</v>
      </c>
      <c r="G287" s="10">
        <f t="shared" si="83"/>
        <v>8.6666666666666607</v>
      </c>
      <c r="H287" s="5">
        <f t="shared" si="83"/>
        <v>7.5</v>
      </c>
      <c r="I287">
        <f t="shared" si="84"/>
        <v>24.859583913913138</v>
      </c>
      <c r="J287">
        <f t="shared" si="85"/>
        <v>2.0915287302756513</v>
      </c>
      <c r="K287">
        <f t="shared" si="85"/>
        <v>-24.77144363866023</v>
      </c>
      <c r="L287">
        <f t="shared" si="86"/>
        <v>-1.5361543950679639</v>
      </c>
      <c r="M287">
        <f t="shared" si="87"/>
        <v>-13.980244654028187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7.8333103331716405</v>
      </c>
      <c r="B288">
        <f t="shared" si="79"/>
        <v>7.8333103331716405</v>
      </c>
      <c r="C288" s="9">
        <f t="shared" si="80"/>
        <v>1.3449999999999933</v>
      </c>
      <c r="D288" s="9">
        <f t="shared" si="81"/>
        <v>4.8826191236555871</v>
      </c>
      <c r="E288" s="9">
        <f t="shared" si="81"/>
        <v>-6.1026991634975776</v>
      </c>
      <c r="F288" s="9">
        <f t="shared" si="82"/>
        <v>4.7384034530751657</v>
      </c>
      <c r="G288" s="10">
        <f t="shared" si="83"/>
        <v>8.6666666666666607</v>
      </c>
      <c r="H288" s="5">
        <f t="shared" si="83"/>
        <v>7.5</v>
      </c>
      <c r="I288">
        <f t="shared" si="84"/>
        <v>24.942397811812079</v>
      </c>
      <c r="J288">
        <f t="shared" si="85"/>
        <v>2.0823118039052435</v>
      </c>
      <c r="K288">
        <f t="shared" si="85"/>
        <v>-24.855325106584399</v>
      </c>
      <c r="L288">
        <f t="shared" si="86"/>
        <v>-1.5344796749236975</v>
      </c>
      <c r="M288">
        <f t="shared" si="87"/>
        <v>-13.857823182414219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7.820844082982358</v>
      </c>
      <c r="B289">
        <f t="shared" si="79"/>
        <v>7.820844082982358</v>
      </c>
      <c r="C289" s="9">
        <f t="shared" si="80"/>
        <v>1.3499999999999932</v>
      </c>
      <c r="D289" s="9">
        <f t="shared" si="81"/>
        <v>4.8950853738448696</v>
      </c>
      <c r="E289" s="9">
        <f t="shared" si="81"/>
        <v>-6.2520805549543672</v>
      </c>
      <c r="F289" s="9">
        <f t="shared" si="82"/>
        <v>4.6827848769434555</v>
      </c>
      <c r="G289" s="10">
        <f t="shared" si="83"/>
        <v>8.6666666666666607</v>
      </c>
      <c r="H289" s="5">
        <f t="shared" si="83"/>
        <v>7.5</v>
      </c>
      <c r="I289">
        <f t="shared" si="84"/>
        <v>25.024491043909652</v>
      </c>
      <c r="J289">
        <f t="shared" si="85"/>
        <v>2.0731049258557013</v>
      </c>
      <c r="K289">
        <f t="shared" si="85"/>
        <v>-24.938472045678886</v>
      </c>
      <c r="L289">
        <f t="shared" si="86"/>
        <v>-1.5327231420094392</v>
      </c>
      <c r="M289">
        <f t="shared" si="87"/>
        <v>-13.736065308879557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21" priority="16" stopIfTrue="1" operator="greaterThan">
      <formula>$G$19</formula>
    </cfRule>
    <cfRule type="cellIs" dxfId="220" priority="17" stopIfTrue="1" operator="lessThan">
      <formula>$H$19</formula>
    </cfRule>
    <cfRule type="cellIs" dxfId="219" priority="18" stopIfTrue="1" operator="between">
      <formula>$H$19</formula>
      <formula>$G$19</formula>
    </cfRule>
  </conditionalFormatting>
  <conditionalFormatting sqref="E19:E20">
    <cfRule type="cellIs" dxfId="218" priority="13" stopIfTrue="1" operator="lessThan">
      <formula>$H$19</formula>
    </cfRule>
    <cfRule type="cellIs" dxfId="217" priority="14" stopIfTrue="1" operator="greaterThan">
      <formula>$G$19</formula>
    </cfRule>
    <cfRule type="cellIs" dxfId="216" priority="15" stopIfTrue="1" operator="between">
      <formula>$H$19</formula>
      <formula>$G$19</formula>
    </cfRule>
  </conditionalFormatting>
  <conditionalFormatting sqref="F19">
    <cfRule type="cellIs" dxfId="215" priority="10" stopIfTrue="1" operator="lessThan">
      <formula>$H$19</formula>
    </cfRule>
    <cfRule type="cellIs" dxfId="214" priority="11" stopIfTrue="1" operator="greaterThan">
      <formula>$G$19</formula>
    </cfRule>
    <cfRule type="cellIs" dxfId="213" priority="12" stopIfTrue="1" operator="between">
      <formula>$H$19</formula>
      <formula>$G$19</formula>
    </cfRule>
  </conditionalFormatting>
  <conditionalFormatting sqref="F20">
    <cfRule type="cellIs" dxfId="212" priority="7" stopIfTrue="1" operator="lessThan">
      <formula>$H$19</formula>
    </cfRule>
    <cfRule type="cellIs" dxfId="211" priority="8" stopIfTrue="1" operator="greaterThan">
      <formula>$G$19</formula>
    </cfRule>
    <cfRule type="cellIs" dxfId="210" priority="9" stopIfTrue="1" operator="between">
      <formula>$H$19</formula>
      <formula>$G$19</formula>
    </cfRule>
  </conditionalFormatting>
  <conditionalFormatting sqref="E21:E289">
    <cfRule type="cellIs" dxfId="209" priority="4" stopIfTrue="1" operator="lessThan">
      <formula>$H$19</formula>
    </cfRule>
    <cfRule type="cellIs" dxfId="208" priority="5" stopIfTrue="1" operator="greaterThan">
      <formula>$G$19</formula>
    </cfRule>
    <cfRule type="cellIs" dxfId="207" priority="6" stopIfTrue="1" operator="between">
      <formula>$H$19</formula>
      <formula>$G$19</formula>
    </cfRule>
  </conditionalFormatting>
  <conditionalFormatting sqref="F21:F289">
    <cfRule type="cellIs" dxfId="206" priority="1" stopIfTrue="1" operator="lessThan">
      <formula>$H$19</formula>
    </cfRule>
    <cfRule type="cellIs" dxfId="205" priority="2" stopIfTrue="1" operator="greaterThan">
      <formula>$G$19</formula>
    </cfRule>
    <cfRule type="cellIs" dxfId="20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546"/>
  <sheetViews>
    <sheetView topLeftCell="B1"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SummaryChart!I22</f>
        <v>22.689280275926283</v>
      </c>
      <c r="D1" s="1" t="s">
        <v>17</v>
      </c>
      <c r="G1" t="s">
        <v>27</v>
      </c>
      <c r="H1" s="6" t="s">
        <v>22</v>
      </c>
      <c r="O1" s="28">
        <f>-(C6/2)/(COS(C2/180*PI())*C1)^2</f>
        <v>-6.8372859628630683E-2</v>
      </c>
      <c r="P1" s="5" t="s">
        <v>10</v>
      </c>
    </row>
    <row r="2" spans="2:22" ht="22.5" x14ac:dyDescent="0.3">
      <c r="C2" s="24">
        <f>SummaryChart!J22</f>
        <v>47.464727518410079</v>
      </c>
      <c r="D2" s="1" t="s">
        <v>18</v>
      </c>
      <c r="G2" s="9" t="s">
        <v>23</v>
      </c>
      <c r="O2" s="28">
        <f>TAN(C2/180*PI())</f>
        <v>1.0899606091468963</v>
      </c>
      <c r="P2" s="5" t="s">
        <v>12</v>
      </c>
    </row>
    <row r="3" spans="2:22" ht="22.5" x14ac:dyDescent="0.3">
      <c r="C3" s="24">
        <f>SummaryChart!N22/12</f>
        <v>2.0046886481330559</v>
      </c>
      <c r="D3" s="1" t="s">
        <v>19</v>
      </c>
      <c r="G3" s="9" t="s">
        <v>28</v>
      </c>
      <c r="O3" s="28">
        <f>C3</f>
        <v>2.0046886481330559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SummaryChart!M22</f>
        <v>13.839902688509186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3.9186026022228759E-3</v>
      </c>
      <c r="C12" s="14"/>
      <c r="D12" s="15">
        <f ca="1">CELL("contents",INDIRECT("D"&amp;C13-1))</f>
        <v>13.781877539655216</v>
      </c>
      <c r="E12" s="15">
        <f ca="1">CELL("contents",INDIRECT("E"&amp;C13-1))</f>
        <v>-1.6058416315818609</v>
      </c>
      <c r="F12">
        <f ca="1">D13-D12</f>
        <v>5.4106546251746934E-2</v>
      </c>
      <c r="G12">
        <f ca="1">D13-D11</f>
        <v>-3.9186026022228759E-3</v>
      </c>
      <c r="H12" s="27">
        <f ca="1">G12/F12</f>
        <v>-7.2423816962746093E-2</v>
      </c>
      <c r="I12">
        <f ca="1">D13-D12</f>
        <v>5.4106546251746934E-2</v>
      </c>
      <c r="J12">
        <f ca="1">E13-E12</f>
        <v>-0.11697367448201579</v>
      </c>
      <c r="K12">
        <f ca="1">ATAN(J12/I12)*180/PI()</f>
        <v>-65.17694818394429</v>
      </c>
      <c r="N12" s="26">
        <f ca="1">E13-E12</f>
        <v>-0.11697367448201579</v>
      </c>
      <c r="O12" s="26">
        <f ca="1">N12+E13-H12*N12</f>
        <v>-1.8482606605360379</v>
      </c>
      <c r="P12">
        <f ca="1">IF(AND(G12&gt;0,G12&lt;F12),1,0)</f>
        <v>0</v>
      </c>
      <c r="Q12" s="26">
        <f ca="1">IF(P12=1,O12,O13)</f>
        <v>-1.8319820497652961</v>
      </c>
    </row>
    <row r="13" spans="2:22" x14ac:dyDescent="0.2">
      <c r="B13" t="str">
        <f ca="1">CELL("address",INDEX(B20:B290,MATCH(MIN(B20:B290),B20:B290,0)))</f>
        <v>$B$211</v>
      </c>
      <c r="C13">
        <f ca="1">CELL("row",INDEX(A20:A289,MATCH(MIN(A20:A289),A20:A289,0)))</f>
        <v>211</v>
      </c>
      <c r="D13" s="15">
        <f ca="1">CELL("contents",INDIRECT("D"&amp;C13))</f>
        <v>13.835984085906963</v>
      </c>
      <c r="E13" s="15">
        <f ca="1">CELL("contents",INDIRECT("E"&amp;C13))</f>
        <v>-1.7228153060638767</v>
      </c>
      <c r="F13">
        <f ca="1">D14-D13</f>
        <v>5.3900523392938382E-2</v>
      </c>
      <c r="G13">
        <f ca="1">D14-D11</f>
        <v>4.9981920790715506E-2</v>
      </c>
      <c r="H13" s="27">
        <f ca="1">G13/F13</f>
        <v>0.92729935897549631</v>
      </c>
      <c r="N13" s="26">
        <f ca="1">E14-E13</f>
        <v>-0.11772546011681673</v>
      </c>
      <c r="O13" s="26">
        <f ca="1">E13+H13*N13</f>
        <v>-1.8319820497652961</v>
      </c>
      <c r="P13">
        <f ca="1">IF(G13&lt;F13,1,0)</f>
        <v>1</v>
      </c>
    </row>
    <row r="14" spans="2:22" x14ac:dyDescent="0.2">
      <c r="D14" s="15">
        <f ca="1">CELL("contents",INDIRECT("D"&amp;C13+1))</f>
        <v>13.889884609299902</v>
      </c>
      <c r="E14" s="15">
        <f ca="1">CELL("contents",INDIRECT("E"&amp;C13+1))</f>
        <v>-1.8405407661806934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2.0046886481330559</v>
      </c>
      <c r="F19" s="9">
        <f>$O$1*D19^2+$O$2*D19+$O$3</f>
        <v>2.0046886481330559</v>
      </c>
      <c r="G19" s="18">
        <v>8.6666666666666607</v>
      </c>
      <c r="H19" s="17">
        <v>7.5</v>
      </c>
      <c r="I19">
        <f>C1</f>
        <v>22.689280275926283</v>
      </c>
      <c r="J19">
        <f>C1*COS(C2/180*PI())</f>
        <v>15.338950953829716</v>
      </c>
      <c r="K19">
        <f>C1*SIN(C2/180*PI())</f>
        <v>16.718852325310607</v>
      </c>
      <c r="L19">
        <f>-C15*I19*J19</f>
        <v>-10.282377789108887</v>
      </c>
      <c r="M19">
        <f>-C6-C15*I19*K19</f>
        <v>-43.381386758495637</v>
      </c>
      <c r="N19" s="16">
        <f>MAX(E19:E289)</f>
        <v>5.6462934801280369</v>
      </c>
      <c r="O19" s="19">
        <f>INDEX(C19:C289,MATCH(N19,E19:E289,0),1)</f>
        <v>0.37500000000000022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13.74652639132959</v>
      </c>
      <c r="B20">
        <f>ABS(D20-$D$11)</f>
        <v>13.74652639132959</v>
      </c>
      <c r="C20" s="9">
        <f>C19+_dt</f>
        <v>5.0000000000000001E-3</v>
      </c>
      <c r="D20" s="9">
        <f>D19+$C$7*(J19+J20)/2</f>
        <v>9.3376297179594892E-2</v>
      </c>
      <c r="E20" s="9">
        <f>E19+$C$7*(K19+K20)/2</f>
        <v>2.105866536616809</v>
      </c>
      <c r="F20" s="9">
        <f>$O$1*D20^2+$O$2*D20+$O$3</f>
        <v>2.1058689818386651</v>
      </c>
      <c r="G20" s="10">
        <f>G19</f>
        <v>8.6666666666666607</v>
      </c>
      <c r="H20" s="5">
        <f>H19</f>
        <v>7.5</v>
      </c>
      <c r="I20">
        <f>SQRT(J20^2+K20^2)</f>
        <v>22.452276153828969</v>
      </c>
      <c r="J20">
        <f>J19+L19*$C$7</f>
        <v>15.276228449316152</v>
      </c>
      <c r="K20">
        <f>K19+M19*$C$7</f>
        <v>16.454225866083785</v>
      </c>
      <c r="L20">
        <f>-$C$15*I20*J20</f>
        <v>-10.133365264288649</v>
      </c>
      <c r="M20">
        <f>-$C$6-$C$15*I20*K20</f>
        <v>-43.088780529457011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13.653529929049505</v>
      </c>
      <c r="B21">
        <f t="shared" ref="B21:B84" si="3">ABS(D21-$D$11)</f>
        <v>13.653529929049505</v>
      </c>
      <c r="C21" s="9">
        <f t="shared" ref="C21:C84" si="4">C20+_dt</f>
        <v>0.01</v>
      </c>
      <c r="D21" s="9">
        <f t="shared" ref="D21:E36" si="5">D20+$C$7*(J20+J21)/2</f>
        <v>0.18637275945968135</v>
      </c>
      <c r="E21" s="9">
        <f t="shared" si="5"/>
        <v>2.2054356476381693</v>
      </c>
      <c r="F21" s="9">
        <f t="shared" ref="F21:F84" si="6">$O$1*D21^2+$O$2*D21+$O$3</f>
        <v>2.2054526965835848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22.217996019038942</v>
      </c>
      <c r="J21">
        <f t="shared" ref="J21:K84" si="9">J20+L20*$C$7</f>
        <v>15.214414921203991</v>
      </c>
      <c r="K21">
        <f t="shared" si="9"/>
        <v>16.191384304854097</v>
      </c>
      <c r="L21">
        <f t="shared" ref="L21:L84" si="10">-$C$15*I21*J21</f>
        <v>-9.987052165113381</v>
      </c>
      <c r="M21">
        <f t="shared" ref="M21:M84" si="11">-$C$6-$C$15*I21*K21</f>
        <v>-42.802354788235228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13.560907807135692</v>
      </c>
      <c r="B22">
        <f t="shared" si="3"/>
        <v>13.560907807135692</v>
      </c>
      <c r="C22" s="9">
        <f t="shared" si="4"/>
        <v>1.4999999999999999E-2</v>
      </c>
      <c r="D22" s="9">
        <f t="shared" si="5"/>
        <v>0.27899488137349376</v>
      </c>
      <c r="E22" s="9">
        <f t="shared" si="5"/>
        <v>2.3034067540869443</v>
      </c>
      <c r="F22" s="9">
        <f t="shared" si="6"/>
        <v>2.3034600625017552</v>
      </c>
      <c r="G22" s="10">
        <f t="shared" si="7"/>
        <v>8.6666666666666607</v>
      </c>
      <c r="H22" s="5">
        <f t="shared" si="7"/>
        <v>7.5</v>
      </c>
      <c r="I22">
        <f t="shared" si="8"/>
        <v>21.986416603466875</v>
      </c>
      <c r="J22">
        <f t="shared" si="9"/>
        <v>15.1534939029968</v>
      </c>
      <c r="K22">
        <f t="shared" si="9"/>
        <v>15.930289940645862</v>
      </c>
      <c r="L22">
        <f t="shared" si="10"/>
        <v>-9.8433835790555051</v>
      </c>
      <c r="M22">
        <f t="shared" si="11"/>
        <v>-42.52197357065856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13.4686546304789</v>
      </c>
      <c r="B23">
        <f t="shared" si="3"/>
        <v>13.4686546304789</v>
      </c>
      <c r="C23" s="9">
        <f t="shared" si="4"/>
        <v>0.02</v>
      </c>
      <c r="D23" s="9">
        <f t="shared" si="5"/>
        <v>0.37124805803028593</v>
      </c>
      <c r="E23" s="9">
        <f t="shared" si="5"/>
        <v>2.399790401406602</v>
      </c>
      <c r="F23" s="9">
        <f t="shared" si="6"/>
        <v>2.3999109099848637</v>
      </c>
      <c r="G23" s="10">
        <f t="shared" si="7"/>
        <v>8.6666666666666607</v>
      </c>
      <c r="H23" s="5">
        <f t="shared" si="7"/>
        <v>7.5</v>
      </c>
      <c r="I23">
        <f t="shared" si="8"/>
        <v>21.757515998955977</v>
      </c>
      <c r="J23">
        <f t="shared" si="9"/>
        <v>15.093449263164562</v>
      </c>
      <c r="K23">
        <f t="shared" si="9"/>
        <v>15.670905901864845</v>
      </c>
      <c r="L23">
        <f t="shared" si="10"/>
        <v>-9.7023064646764183</v>
      </c>
      <c r="M23">
        <f t="shared" si="11"/>
        <v>-42.247504670006812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13.376765101385372</v>
      </c>
      <c r="B24">
        <f t="shared" si="3"/>
        <v>13.376765101385372</v>
      </c>
      <c r="C24" s="9">
        <f t="shared" si="4"/>
        <v>2.5000000000000001E-2</v>
      </c>
      <c r="D24" s="9">
        <f t="shared" si="5"/>
        <v>0.46313758712381448</v>
      </c>
      <c r="E24" s="9">
        <f t="shared" si="5"/>
        <v>2.4945969125835923</v>
      </c>
      <c r="F24" s="9">
        <f t="shared" si="6"/>
        <v>2.494824640782864</v>
      </c>
      <c r="G24" s="10">
        <f t="shared" si="7"/>
        <v>8.6666666666666607</v>
      </c>
      <c r="H24" s="5">
        <f t="shared" si="7"/>
        <v>7.5</v>
      </c>
      <c r="I24">
        <f t="shared" si="8"/>
        <v>21.531273642149248</v>
      </c>
      <c r="J24">
        <f t="shared" si="9"/>
        <v>15.034265193730036</v>
      </c>
      <c r="K24">
        <f t="shared" si="9"/>
        <v>15.413196123377803</v>
      </c>
      <c r="L24">
        <f t="shared" si="10"/>
        <v>-9.5637695953981865</v>
      </c>
      <c r="M24">
        <f t="shared" si="11"/>
        <v>-41.978819494214171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13.28523401763694</v>
      </c>
      <c r="B25">
        <f t="shared" si="3"/>
        <v>13.28523401763694</v>
      </c>
      <c r="C25" s="9">
        <f t="shared" si="4"/>
        <v>3.0000000000000002E-2</v>
      </c>
      <c r="D25" s="9">
        <f t="shared" si="5"/>
        <v>0.55466867087224536</v>
      </c>
      <c r="E25" s="9">
        <f t="shared" si="5"/>
        <v>2.587836392999507</v>
      </c>
      <c r="F25" s="9">
        <f t="shared" si="6"/>
        <v>2.5882202387697921</v>
      </c>
      <c r="G25" s="10">
        <f t="shared" si="7"/>
        <v>8.6666666666666607</v>
      </c>
      <c r="H25" s="5">
        <f t="shared" si="7"/>
        <v>7.5</v>
      </c>
      <c r="I25">
        <f t="shared" si="8"/>
        <v>21.307670300277053</v>
      </c>
      <c r="J25">
        <f t="shared" si="9"/>
        <v>14.975926199198106</v>
      </c>
      <c r="K25">
        <f t="shared" si="9"/>
        <v>15.157125324463097</v>
      </c>
      <c r="L25">
        <f t="shared" si="10"/>
        <v>-9.4277235056335567</v>
      </c>
      <c r="M25">
        <f t="shared" si="11"/>
        <v>-41.71579292810123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13.194056270617654</v>
      </c>
      <c r="B26">
        <f t="shared" si="3"/>
        <v>13.194056270617654</v>
      </c>
      <c r="C26" s="9">
        <f t="shared" si="4"/>
        <v>3.5000000000000003E-2</v>
      </c>
      <c r="D26" s="9">
        <f t="shared" si="5"/>
        <v>0.64584641789153152</v>
      </c>
      <c r="E26" s="9">
        <f t="shared" si="5"/>
        <v>2.6795187351513046</v>
      </c>
      <c r="F26" s="9">
        <f t="shared" si="6"/>
        <v>2.6801162803874696</v>
      </c>
      <c r="G26" s="10">
        <f t="shared" si="7"/>
        <v>8.6666666666666607</v>
      </c>
      <c r="H26" s="5">
        <f t="shared" si="7"/>
        <v>7.5</v>
      </c>
      <c r="I26">
        <f t="shared" si="8"/>
        <v>21.086688057801879</v>
      </c>
      <c r="J26">
        <f t="shared" si="9"/>
        <v>14.918417085813742</v>
      </c>
      <c r="K26">
        <f t="shared" si="9"/>
        <v>14.902658987601679</v>
      </c>
      <c r="L26">
        <f t="shared" si="10"/>
        <v>-9.2941204391551704</v>
      </c>
      <c r="M26">
        <f t="shared" si="11"/>
        <v>-41.458303200380271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13.103226843504961</v>
      </c>
      <c r="B27">
        <f t="shared" si="3"/>
        <v>13.103226843504961</v>
      </c>
      <c r="C27" s="9">
        <f t="shared" si="4"/>
        <v>0.04</v>
      </c>
      <c r="D27" s="9">
        <f t="shared" si="5"/>
        <v>0.73667584500422489</v>
      </c>
      <c r="E27" s="9">
        <f t="shared" si="5"/>
        <v>2.7696536232446318</v>
      </c>
      <c r="F27" s="9">
        <f t="shared" si="6"/>
        <v>2.7705309447791953</v>
      </c>
      <c r="G27" s="10">
        <f t="shared" si="7"/>
        <v>8.6666666666666607</v>
      </c>
      <c r="H27" s="5">
        <f t="shared" si="7"/>
        <v>7.5</v>
      </c>
      <c r="I27">
        <f t="shared" si="8"/>
        <v>20.868310303856031</v>
      </c>
      <c r="J27">
        <f t="shared" si="9"/>
        <v>14.861722951134896</v>
      </c>
      <c r="K27">
        <f t="shared" si="9"/>
        <v>14.64976333807936</v>
      </c>
      <c r="L27">
        <f t="shared" si="10"/>
        <v>-9.1629142995894384</v>
      </c>
      <c r="M27">
        <f t="shared" si="11"/>
        <v>-41.2062317551908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13.012740809523581</v>
      </c>
      <c r="B28">
        <f t="shared" si="3"/>
        <v>13.012740809523581</v>
      </c>
      <c r="C28" s="9">
        <f t="shared" si="4"/>
        <v>4.4999999999999998E-2</v>
      </c>
      <c r="D28" s="9">
        <f t="shared" si="5"/>
        <v>0.82716187898560389</v>
      </c>
      <c r="E28" s="9">
        <f t="shared" si="5"/>
        <v>2.8582505376651106</v>
      </c>
      <c r="F28" s="9">
        <f t="shared" si="6"/>
        <v>2.8594820236250191</v>
      </c>
      <c r="G28" s="10">
        <f t="shared" si="7"/>
        <v>8.6666666666666607</v>
      </c>
      <c r="H28" s="5">
        <f t="shared" si="7"/>
        <v>7.5</v>
      </c>
      <c r="I28">
        <f t="shared" si="8"/>
        <v>20.652521720406238</v>
      </c>
      <c r="J28">
        <f t="shared" si="9"/>
        <v>14.8058291739074</v>
      </c>
      <c r="K28">
        <f t="shared" si="9"/>
        <v>14.398405324372696</v>
      </c>
      <c r="L28">
        <f t="shared" si="10"/>
        <v>-9.0340606029244999</v>
      </c>
      <c r="M28">
        <f t="shared" si="11"/>
        <v>-40.95946312793405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12.922593330260264</v>
      </c>
      <c r="B29">
        <f t="shared" si="3"/>
        <v>12.922593330260264</v>
      </c>
      <c r="C29" s="9">
        <f t="shared" si="4"/>
        <v>4.9999999999999996E-2</v>
      </c>
      <c r="D29" s="9">
        <f t="shared" si="5"/>
        <v>0.91730935824892157</v>
      </c>
      <c r="E29" s="9">
        <f t="shared" si="5"/>
        <v>2.9453187593322889</v>
      </c>
      <c r="F29" s="9">
        <f t="shared" si="6"/>
        <v>2.9469869306897762</v>
      </c>
      <c r="G29" s="10">
        <f t="shared" si="7"/>
        <v>8.6666666666666607</v>
      </c>
      <c r="H29" s="5">
        <f t="shared" si="7"/>
        <v>7.5</v>
      </c>
      <c r="I29">
        <f t="shared" si="8"/>
        <v>20.439308271077497</v>
      </c>
      <c r="J29">
        <f t="shared" si="9"/>
        <v>14.75072140422956</v>
      </c>
      <c r="K29">
        <f t="shared" si="9"/>
        <v>14.148552599292298</v>
      </c>
      <c r="L29">
        <f t="shared" si="10"/>
        <v>-8.9075164319254831</v>
      </c>
      <c r="M29">
        <f t="shared" si="11"/>
        <v>-40.717884825187006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12.83277965403768</v>
      </c>
      <c r="B30">
        <f t="shared" si="3"/>
        <v>12.83277965403768</v>
      </c>
      <c r="C30" s="9">
        <f t="shared" si="4"/>
        <v>5.4999999999999993E-2</v>
      </c>
      <c r="D30" s="9">
        <f t="shared" si="5"/>
        <v>1.0071230344715059</v>
      </c>
      <c r="E30" s="9">
        <f t="shared" si="5"/>
        <v>3.0308673739407994</v>
      </c>
      <c r="F30" s="9">
        <f t="shared" si="6"/>
        <v>3.0330627110945825</v>
      </c>
      <c r="G30" s="10">
        <f t="shared" si="7"/>
        <v>8.6666666666666607</v>
      </c>
      <c r="H30" s="5">
        <f t="shared" si="7"/>
        <v>7.5</v>
      </c>
      <c r="I30">
        <f t="shared" si="8"/>
        <v>20.228657190566089</v>
      </c>
      <c r="J30">
        <f t="shared" si="9"/>
        <v>14.696385553994816</v>
      </c>
      <c r="K30">
        <f t="shared" si="9"/>
        <v>13.900173501858657</v>
      </c>
      <c r="L30">
        <f t="shared" si="10"/>
        <v>-8.7832403923536049</v>
      </c>
      <c r="M30">
        <f t="shared" si="11"/>
        <v>-40.4813872084869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12.743295114345811</v>
      </c>
      <c r="B31">
        <f t="shared" si="3"/>
        <v>12.743295114345811</v>
      </c>
      <c r="C31" s="9">
        <f t="shared" si="4"/>
        <v>5.9999999999999991E-2</v>
      </c>
      <c r="D31" s="9">
        <f t="shared" si="5"/>
        <v>1.0966075741633745</v>
      </c>
      <c r="E31" s="9">
        <f t="shared" si="5"/>
        <v>3.1149052760931233</v>
      </c>
      <c r="F31" s="9">
        <f t="shared" si="6"/>
        <v>3.117726050322104</v>
      </c>
      <c r="G31" s="10">
        <f t="shared" si="7"/>
        <v>8.6666666666666607</v>
      </c>
      <c r="H31" s="5">
        <f t="shared" si="7"/>
        <v>7.5</v>
      </c>
      <c r="I31">
        <f t="shared" si="8"/>
        <v>20.020556974569441</v>
      </c>
      <c r="J31">
        <f t="shared" si="9"/>
        <v>14.642807787601459</v>
      </c>
      <c r="K31">
        <f t="shared" si="9"/>
        <v>13.653237039886886</v>
      </c>
      <c r="L31">
        <f t="shared" si="10"/>
        <v>-8.661192570888721</v>
      </c>
      <c r="M31">
        <f t="shared" si="11"/>
        <v>-40.249863381788018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12.654135128329225</v>
      </c>
      <c r="B32">
        <f t="shared" si="3"/>
        <v>12.654135128329225</v>
      </c>
      <c r="C32" s="9">
        <f t="shared" si="4"/>
        <v>6.4999999999999988E-2</v>
      </c>
      <c r="D32" s="9">
        <f t="shared" si="5"/>
        <v>1.185767560179962</v>
      </c>
      <c r="E32" s="9">
        <f t="shared" si="5"/>
        <v>3.1974411733282153</v>
      </c>
      <c r="F32" s="9">
        <f t="shared" si="6"/>
        <v>3.2009932829655203</v>
      </c>
      <c r="G32" s="10">
        <f t="shared" si="7"/>
        <v>8.6666666666666607</v>
      </c>
      <c r="H32" s="5">
        <f t="shared" si="7"/>
        <v>7.5</v>
      </c>
      <c r="I32">
        <f t="shared" si="8"/>
        <v>19.814997370157656</v>
      </c>
      <c r="J32">
        <f t="shared" si="9"/>
        <v>14.589974512919039</v>
      </c>
      <c r="K32">
        <f t="shared" si="9"/>
        <v>13.407712873257978</v>
      </c>
      <c r="L32">
        <f t="shared" si="10"/>
        <v>-8.5413344946576473</v>
      </c>
      <c r="M32">
        <f t="shared" si="11"/>
        <v>-40.02320908240241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12.565295195328691</v>
      </c>
      <c r="B33">
        <f t="shared" si="3"/>
        <v>12.565295195328691</v>
      </c>
      <c r="C33" s="9">
        <f t="shared" si="4"/>
        <v>6.9999999999999993E-2</v>
      </c>
      <c r="D33" s="9">
        <f t="shared" si="5"/>
        <v>1.2746074931804949</v>
      </c>
      <c r="E33" s="9">
        <f t="shared" si="5"/>
        <v>3.278483590050111</v>
      </c>
      <c r="F33" s="9">
        <f t="shared" si="6"/>
        <v>3.2828804012307087</v>
      </c>
      <c r="G33" s="10">
        <f t="shared" si="7"/>
        <v>8.6666666666666607</v>
      </c>
      <c r="H33" s="5">
        <f t="shared" si="7"/>
        <v>7.5</v>
      </c>
      <c r="I33">
        <f t="shared" si="8"/>
        <v>19.611969366508468</v>
      </c>
      <c r="J33">
        <f t="shared" si="9"/>
        <v>14.537872372501626</v>
      </c>
      <c r="K33">
        <f t="shared" si="9"/>
        <v>13.163571297855324</v>
      </c>
      <c r="L33">
        <f t="shared" si="10"/>
        <v>-8.4236290922730017</v>
      </c>
      <c r="M33">
        <f t="shared" si="11"/>
        <v>-39.801322575245806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12.476770895475692</v>
      </c>
      <c r="B34">
        <f t="shared" si="3"/>
        <v>12.476770895475692</v>
      </c>
      <c r="C34" s="9">
        <f t="shared" si="4"/>
        <v>7.4999999999999997E-2</v>
      </c>
      <c r="D34" s="9">
        <f t="shared" si="5"/>
        <v>1.3631317930334932</v>
      </c>
      <c r="E34" s="9">
        <f t="shared" si="5"/>
        <v>3.3580408713605161</v>
      </c>
      <c r="F34" s="9">
        <f t="shared" si="6"/>
        <v>3.3634030632008312</v>
      </c>
      <c r="G34" s="10">
        <f t="shared" si="7"/>
        <v>8.6666666666666607</v>
      </c>
      <c r="H34" s="5">
        <f t="shared" si="7"/>
        <v>7.5</v>
      </c>
      <c r="I34">
        <f t="shared" si="8"/>
        <v>19.41146518592419</v>
      </c>
      <c r="J34">
        <f t="shared" si="9"/>
        <v>14.486488235038761</v>
      </c>
      <c r="K34">
        <f t="shared" si="9"/>
        <v>12.920783230146323</v>
      </c>
      <c r="L34">
        <f t="shared" si="10"/>
        <v>-8.3080406562894957</v>
      </c>
      <c r="M34">
        <f t="shared" si="11"/>
        <v>-39.584104550219308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12.388557888338367</v>
      </c>
      <c r="B35">
        <f t="shared" si="3"/>
        <v>12.388557888338367</v>
      </c>
      <c r="C35" s="9">
        <f t="shared" si="4"/>
        <v>0.08</v>
      </c>
      <c r="D35" s="9">
        <f t="shared" si="5"/>
        <v>1.4513448001708193</v>
      </c>
      <c r="E35" s="9">
        <f t="shared" si="5"/>
        <v>3.436121186799252</v>
      </c>
      <c r="F35" s="9">
        <f t="shared" si="6"/>
        <v>3.4425766008721714</v>
      </c>
      <c r="G35" s="10">
        <f t="shared" si="7"/>
        <v>8.6666666666666607</v>
      </c>
      <c r="H35" s="5">
        <f t="shared" si="7"/>
        <v>7.5</v>
      </c>
      <c r="I35">
        <f t="shared" si="8"/>
        <v>19.21347827504546</v>
      </c>
      <c r="J35">
        <f t="shared" si="9"/>
        <v>14.435809187035396</v>
      </c>
      <c r="K35">
        <f t="shared" si="9"/>
        <v>12.679320192389985</v>
      </c>
      <c r="L35">
        <f t="shared" si="10"/>
        <v>-8.1945348069864252</v>
      </c>
      <c r="M35">
        <f t="shared" si="11"/>
        <v>-39.371458022566394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12.300651911617535</v>
      </c>
      <c r="B36">
        <f t="shared" si="3"/>
        <v>12.300651911617535</v>
      </c>
      <c r="C36" s="9">
        <f t="shared" si="4"/>
        <v>8.5000000000000006E-2</v>
      </c>
      <c r="D36" s="9">
        <f t="shared" si="5"/>
        <v>1.5392507768916512</v>
      </c>
      <c r="E36" s="9">
        <f t="shared" si="5"/>
        <v>3.5127325339963211</v>
      </c>
      <c r="F36" s="9">
        <f t="shared" si="6"/>
        <v>3.5204160279697216</v>
      </c>
      <c r="G36" s="10">
        <f t="shared" si="7"/>
        <v>8.6666666666666607</v>
      </c>
      <c r="H36" s="5">
        <f t="shared" si="7"/>
        <v>7.5</v>
      </c>
      <c r="I36">
        <f t="shared" si="8"/>
        <v>19.018003296172779</v>
      </c>
      <c r="J36">
        <f t="shared" si="9"/>
        <v>14.385822524712779</v>
      </c>
      <c r="K36">
        <f t="shared" si="9"/>
        <v>12.43915429845233</v>
      </c>
      <c r="L36">
        <f t="shared" si="10"/>
        <v>-8.0830784573867991</v>
      </c>
      <c r="M36">
        <f t="shared" si="11"/>
        <v>-39.163288236053631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12.213048779891487</v>
      </c>
      <c r="B37">
        <f t="shared" si="3"/>
        <v>12.213048779891487</v>
      </c>
      <c r="C37" s="9">
        <f t="shared" si="4"/>
        <v>9.0000000000000011E-2</v>
      </c>
      <c r="D37" s="9">
        <f t="shared" ref="D37:E52" si="13">D36+$C$7*(J36+J37)/2</f>
        <v>1.6268539086176994</v>
      </c>
      <c r="E37" s="9">
        <f t="shared" si="13"/>
        <v>3.5878827422392487</v>
      </c>
      <c r="F37" s="9">
        <f t="shared" si="6"/>
        <v>3.5969360475507353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18.825036118602679</v>
      </c>
      <c r="J37">
        <f t="shared" si="9"/>
        <v>14.33651574612272</v>
      </c>
      <c r="K37">
        <f t="shared" si="9"/>
        <v>12.200258240212403</v>
      </c>
      <c r="L37">
        <f t="shared" si="10"/>
        <v>-7.973639779424837</v>
      </c>
      <c r="M37">
        <f t="shared" si="11"/>
        <v>-38.959502568831802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12.125744383408234</v>
      </c>
      <c r="B38">
        <f t="shared" si="3"/>
        <v>12.125744383408234</v>
      </c>
      <c r="C38" s="9">
        <f t="shared" si="4"/>
        <v>9.5000000000000015E-2</v>
      </c>
      <c r="D38" s="9">
        <f t="shared" si="13"/>
        <v>1.7141583051009519</v>
      </c>
      <c r="E38" s="9">
        <f t="shared" si="13"/>
        <v>3.6615794759592513</v>
      </c>
      <c r="F38" s="9">
        <f t="shared" si="6"/>
        <v>3.6721510594041451</v>
      </c>
      <c r="G38" s="10">
        <f t="shared" si="14"/>
        <v>8.6666666666666607</v>
      </c>
      <c r="H38" s="5">
        <f t="shared" si="14"/>
        <v>7.5</v>
      </c>
      <c r="I38">
        <f t="shared" si="8"/>
        <v>18.634573809880987</v>
      </c>
      <c r="J38">
        <f t="shared" si="9"/>
        <v>14.287876543468228</v>
      </c>
      <c r="K38">
        <f t="shared" si="9"/>
        <v>11.962605274542529</v>
      </c>
      <c r="L38">
        <f t="shared" si="10"/>
        <v>-7.8661881711748816</v>
      </c>
      <c r="M38">
        <f t="shared" si="11"/>
        <v>-38.760010441842667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12.038734686924002</v>
      </c>
      <c r="B39">
        <f t="shared" si="3"/>
        <v>12.038734686924002</v>
      </c>
      <c r="C39" s="9">
        <f t="shared" si="4"/>
        <v>0.10000000000000002</v>
      </c>
      <c r="D39" s="9">
        <f t="shared" si="13"/>
        <v>1.8011680015851834</v>
      </c>
      <c r="E39" s="9">
        <f t="shared" si="13"/>
        <v>3.7338302381396904</v>
      </c>
      <c r="F39" s="9">
        <f t="shared" si="6"/>
        <v>3.7460751672534807</v>
      </c>
      <c r="G39" s="10">
        <f t="shared" si="14"/>
        <v>8.6666666666666607</v>
      </c>
      <c r="H39" s="5">
        <f t="shared" si="14"/>
        <v>7.5</v>
      </c>
      <c r="I39">
        <f t="shared" si="8"/>
        <v>18.446614626870939</v>
      </c>
      <c r="J39">
        <f t="shared" si="9"/>
        <v>14.23989279562406</v>
      </c>
      <c r="K39">
        <f t="shared" si="9"/>
        <v>11.726169210847289</v>
      </c>
      <c r="L39">
        <f t="shared" si="10"/>
        <v>-7.7606942250555271</v>
      </c>
      <c r="M39">
        <f t="shared" si="11"/>
        <v>-38.564723229644812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11.952015728586753</v>
      </c>
      <c r="B40">
        <f t="shared" si="3"/>
        <v>11.952015728586753</v>
      </c>
      <c r="C40" s="9">
        <f t="shared" si="4"/>
        <v>0.10500000000000002</v>
      </c>
      <c r="D40" s="9">
        <f t="shared" si="13"/>
        <v>1.887886959922433</v>
      </c>
      <c r="E40" s="9">
        <f t="shared" si="13"/>
        <v>3.8046423736501715</v>
      </c>
      <c r="F40" s="9">
        <f t="shared" si="6"/>
        <v>3.818722185770635</v>
      </c>
      <c r="G40" s="10">
        <f t="shared" si="14"/>
        <v>8.6666666666666607</v>
      </c>
      <c r="H40" s="5">
        <f t="shared" si="14"/>
        <v>7.5</v>
      </c>
      <c r="I40">
        <f t="shared" si="8"/>
        <v>18.261158006529158</v>
      </c>
      <c r="J40">
        <f t="shared" si="9"/>
        <v>14.192552560851221</v>
      </c>
      <c r="K40">
        <f t="shared" si="9"/>
        <v>11.490924399146456</v>
      </c>
      <c r="L40">
        <f t="shared" si="10"/>
        <v>-7.6571296969237252</v>
      </c>
      <c r="M40">
        <f t="shared" si="11"/>
        <v>-38.373554173539908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11.865583618863571</v>
      </c>
      <c r="B41">
        <f t="shared" si="3"/>
        <v>11.865583618863571</v>
      </c>
      <c r="C41" s="9">
        <f t="shared" si="4"/>
        <v>0.11000000000000003</v>
      </c>
      <c r="D41" s="9">
        <f t="shared" si="13"/>
        <v>1.9743190696456143</v>
      </c>
      <c r="E41" s="9">
        <f t="shared" si="13"/>
        <v>3.8740230725095661</v>
      </c>
      <c r="F41" s="9">
        <f t="shared" si="6"/>
        <v>3.8901056474075877</v>
      </c>
      <c r="G41" s="10">
        <f t="shared" si="14"/>
        <v>8.6666666666666607</v>
      </c>
      <c r="H41" s="5">
        <f t="shared" si="14"/>
        <v>7.5</v>
      </c>
      <c r="I41">
        <f t="shared" si="8"/>
        <v>18.078204556277363</v>
      </c>
      <c r="J41">
        <f t="shared" si="9"/>
        <v>14.145844069699987</v>
      </c>
      <c r="K41">
        <f t="shared" si="9"/>
        <v>11.256845718687863</v>
      </c>
      <c r="L41">
        <f t="shared" si="10"/>
        <v>-7.5554674759740719</v>
      </c>
      <c r="M41">
        <f t="shared" si="11"/>
        <v>-38.18641829688908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11.779434539510792</v>
      </c>
      <c r="B42">
        <f t="shared" si="3"/>
        <v>11.779434539510792</v>
      </c>
      <c r="C42" s="9">
        <f t="shared" si="4"/>
        <v>0.11500000000000003</v>
      </c>
      <c r="D42" s="9">
        <f t="shared" si="13"/>
        <v>2.0604681489983938</v>
      </c>
      <c r="E42" s="9">
        <f t="shared" si="13"/>
        <v>3.9419793730811485</v>
      </c>
      <c r="F42" s="9">
        <f t="shared" si="6"/>
        <v>3.9602388090529317</v>
      </c>
      <c r="G42" s="10">
        <f t="shared" si="14"/>
        <v>8.6666666666666607</v>
      </c>
      <c r="H42" s="5">
        <f t="shared" si="14"/>
        <v>7.5</v>
      </c>
      <c r="I42">
        <f t="shared" si="8"/>
        <v>17.897756043852713</v>
      </c>
      <c r="J42">
        <f t="shared" si="9"/>
        <v>14.099755718096544</v>
      </c>
      <c r="K42">
        <f t="shared" si="9"/>
        <v>11.023908567076839</v>
      </c>
      <c r="L42">
        <f t="shared" si="10"/>
        <v>-7.4556815553590878</v>
      </c>
      <c r="M42">
        <f t="shared" si="11"/>
        <v>-38.003232322516823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11.693564742585741</v>
      </c>
      <c r="B43">
        <f t="shared" si="3"/>
        <v>11.693564742585741</v>
      </c>
      <c r="C43" s="9">
        <f t="shared" si="4"/>
        <v>0.12000000000000004</v>
      </c>
      <c r="D43" s="9">
        <f t="shared" si="13"/>
        <v>2.1463379459234453</v>
      </c>
      <c r="E43" s="9">
        <f t="shared" si="13"/>
        <v>4.0085181652029567</v>
      </c>
      <c r="F43" s="9">
        <f t="shared" si="6"/>
        <v>4.0291346585198298</v>
      </c>
      <c r="G43" s="10">
        <f t="shared" si="14"/>
        <v>8.6666666666666607</v>
      </c>
      <c r="H43" s="5">
        <f t="shared" si="14"/>
        <v>7.5</v>
      </c>
      <c r="I43">
        <f t="shared" si="8"/>
        <v>17.719815386514153</v>
      </c>
      <c r="J43">
        <f t="shared" si="9"/>
        <v>14.054276060608853</v>
      </c>
      <c r="K43">
        <f t="shared" si="9"/>
        <v>10.792088849909486</v>
      </c>
      <c r="L43">
        <f t="shared" si="10"/>
        <v>-7.3577470034464847</v>
      </c>
      <c r="M43">
        <f t="shared" si="11"/>
        <v>-37.823914592108117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11.607970549499026</v>
      </c>
      <c r="B44">
        <f t="shared" si="3"/>
        <v>11.607970549499026</v>
      </c>
      <c r="C44" s="9">
        <f t="shared" si="4"/>
        <v>0.12500000000000003</v>
      </c>
      <c r="D44" s="9">
        <f t="shared" si="13"/>
        <v>2.2319321390101603</v>
      </c>
      <c r="E44" s="9">
        <f t="shared" si="13"/>
        <v>4.0736461932564181</v>
      </c>
      <c r="F44" s="9">
        <f t="shared" si="6"/>
        <v>4.0968059208717964</v>
      </c>
      <c r="G44" s="10">
        <f t="shared" si="14"/>
        <v>8.6666666666666607</v>
      </c>
      <c r="H44" s="5">
        <f t="shared" si="14"/>
        <v>7.5</v>
      </c>
      <c r="I44">
        <f t="shared" si="8"/>
        <v>17.544386639476976</v>
      </c>
      <c r="J44">
        <f t="shared" si="9"/>
        <v>14.009393803887829</v>
      </c>
      <c r="K44">
        <f t="shared" si="9"/>
        <v>10.561362970897626</v>
      </c>
      <c r="L44">
        <f t="shared" si="10"/>
        <v>-7.2616399356297281</v>
      </c>
      <c r="M44">
        <f t="shared" si="11"/>
        <v>-37.648384987512287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11.522648350106312</v>
      </c>
      <c r="B45">
        <f t="shared" si="3"/>
        <v>11.522648350106312</v>
      </c>
      <c r="C45" s="9">
        <f t="shared" si="4"/>
        <v>0.13000000000000003</v>
      </c>
      <c r="D45" s="9">
        <f t="shared" si="13"/>
        <v>2.3172543384028739</v>
      </c>
      <c r="E45" s="9">
        <f t="shared" si="13"/>
        <v>4.1373700591762006</v>
      </c>
      <c r="F45" s="9">
        <f t="shared" si="6"/>
        <v>4.1632650645924718</v>
      </c>
      <c r="G45" s="10">
        <f t="shared" si="14"/>
        <v>8.6666666666666607</v>
      </c>
      <c r="H45" s="5">
        <f t="shared" si="14"/>
        <v>7.5</v>
      </c>
      <c r="I45">
        <f t="shared" si="8"/>
        <v>17.371474983442404</v>
      </c>
      <c r="J45">
        <f t="shared" si="9"/>
        <v>13.965097800280487</v>
      </c>
      <c r="K45">
        <f t="shared" si="9"/>
        <v>10.331707822473801</v>
      </c>
      <c r="L45">
        <f t="shared" si="10"/>
        <v>-7.1673374866083535</v>
      </c>
      <c r="M45">
        <f t="shared" si="11"/>
        <v>-37.476564853875487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11.437594601838541</v>
      </c>
      <c r="B46">
        <f t="shared" si="3"/>
        <v>11.437594601838541</v>
      </c>
      <c r="C46" s="9">
        <f t="shared" si="4"/>
        <v>0.13500000000000004</v>
      </c>
      <c r="D46" s="9">
        <f t="shared" si="13"/>
        <v>2.4023080866706463</v>
      </c>
      <c r="E46" s="9">
        <f t="shared" si="13"/>
        <v>4.1996962254041845</v>
      </c>
      <c r="F46" s="9">
        <f t="shared" si="6"/>
        <v>4.2285243076053911</v>
      </c>
      <c r="G46" s="10">
        <f t="shared" si="14"/>
        <v>8.6666666666666607</v>
      </c>
      <c r="H46" s="5">
        <f t="shared" si="14"/>
        <v>7.5</v>
      </c>
      <c r="I46">
        <f t="shared" si="8"/>
        <v>17.201086711083693</v>
      </c>
      <c r="J46">
        <f t="shared" si="9"/>
        <v>13.921377041612176</v>
      </c>
      <c r="K46">
        <f t="shared" si="9"/>
        <v>10.10310077686516</v>
      </c>
      <c r="L46">
        <f t="shared" si="10"/>
        <v>-7.0748177830545886</v>
      </c>
      <c r="M46">
        <f t="shared" si="11"/>
        <v>-37.30837692453165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11.35280582886956</v>
      </c>
      <c r="B47">
        <f t="shared" si="3"/>
        <v>11.35280582886956</v>
      </c>
      <c r="C47" s="9">
        <f t="shared" si="4"/>
        <v>0.14000000000000004</v>
      </c>
      <c r="D47" s="9">
        <f t="shared" si="13"/>
        <v>2.4870968596396268</v>
      </c>
      <c r="E47" s="9">
        <f t="shared" si="13"/>
        <v>4.2606310177903808</v>
      </c>
      <c r="F47" s="9">
        <f t="shared" si="6"/>
        <v>4.2925956231494933</v>
      </c>
      <c r="G47" s="10">
        <f t="shared" si="14"/>
        <v>8.6666666666666607</v>
      </c>
      <c r="H47" s="5">
        <f t="shared" si="14"/>
        <v>7.5</v>
      </c>
      <c r="I47">
        <f t="shared" si="8"/>
        <v>17.033229212345105</v>
      </c>
      <c r="J47">
        <f t="shared" si="9"/>
        <v>13.878220653135543</v>
      </c>
      <c r="K47">
        <f t="shared" si="9"/>
        <v>9.8755196776255172</v>
      </c>
      <c r="L47">
        <f t="shared" si="10"/>
        <v>-6.9840599165829405</v>
      </c>
      <c r="M47">
        <f t="shared" si="11"/>
        <v>-37.143745247590338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11.268278621320182</v>
      </c>
      <c r="B48">
        <f t="shared" si="3"/>
        <v>11.268278621320182</v>
      </c>
      <c r="C48" s="9">
        <f t="shared" si="4"/>
        <v>0.14500000000000005</v>
      </c>
      <c r="D48" s="9">
        <f t="shared" si="13"/>
        <v>2.5716240671890054</v>
      </c>
      <c r="E48" s="9">
        <f t="shared" si="13"/>
        <v>4.3201806284435653</v>
      </c>
      <c r="F48" s="9">
        <f t="shared" si="6"/>
        <v>4.3554907455159819</v>
      </c>
      <c r="G48" s="10">
        <f t="shared" si="14"/>
        <v>8.6666666666666607</v>
      </c>
      <c r="H48" s="5">
        <f t="shared" si="14"/>
        <v>7.5</v>
      </c>
      <c r="I48">
        <f t="shared" si="8"/>
        <v>16.867910958405133</v>
      </c>
      <c r="J48">
        <f t="shared" si="9"/>
        <v>13.835617887644387</v>
      </c>
      <c r="K48">
        <f t="shared" si="9"/>
        <v>9.6489428316152157</v>
      </c>
      <c r="L48">
        <f t="shared" si="10"/>
        <v>-6.8950439169395645</v>
      </c>
      <c r="M48">
        <f t="shared" si="11"/>
        <v>-36.982595114168284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11.184009634497624</v>
      </c>
      <c r="B49">
        <f t="shared" si="3"/>
        <v>11.184009634497624</v>
      </c>
      <c r="C49" s="9">
        <f t="shared" si="4"/>
        <v>0.15000000000000005</v>
      </c>
      <c r="D49" s="9">
        <f t="shared" si="13"/>
        <v>2.6558930540115613</v>
      </c>
      <c r="E49" s="9">
        <f t="shared" si="13"/>
        <v>4.3783511185343187</v>
      </c>
      <c r="F49" s="9">
        <f t="shared" si="6"/>
        <v>4.4172211756519317</v>
      </c>
      <c r="G49" s="10">
        <f t="shared" si="14"/>
        <v>8.6666666666666607</v>
      </c>
      <c r="H49" s="5">
        <f t="shared" si="14"/>
        <v>7.5</v>
      </c>
      <c r="I49">
        <f t="shared" si="8"/>
        <v>16.705141484150644</v>
      </c>
      <c r="J49">
        <f t="shared" si="9"/>
        <v>13.793558119751056</v>
      </c>
      <c r="K49">
        <f t="shared" si="9"/>
        <v>9.4233490014187886</v>
      </c>
      <c r="L49">
        <f t="shared" si="10"/>
        <v>-6.8077507253283507</v>
      </c>
      <c r="M49">
        <f t="shared" si="11"/>
        <v>-36.824852988220037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11.099995588169389</v>
      </c>
      <c r="B50">
        <f t="shared" si="3"/>
        <v>11.099995588169389</v>
      </c>
      <c r="C50" s="9">
        <f t="shared" si="4"/>
        <v>0.15500000000000005</v>
      </c>
      <c r="D50" s="9">
        <f t="shared" si="13"/>
        <v>2.7399071003397979</v>
      </c>
      <c r="E50" s="9">
        <f t="shared" si="13"/>
        <v>4.4351484210531273</v>
      </c>
      <c r="F50" s="9">
        <f t="shared" si="6"/>
        <v>4.4777981866358765</v>
      </c>
      <c r="G50" s="10">
        <f t="shared" si="14"/>
        <v>8.6666666666666607</v>
      </c>
      <c r="H50" s="5">
        <f t="shared" si="14"/>
        <v>7.5</v>
      </c>
      <c r="I50">
        <f t="shared" si="8"/>
        <v>16.544931369004466</v>
      </c>
      <c r="J50">
        <f t="shared" si="9"/>
        <v>13.752030840326553</v>
      </c>
      <c r="K50">
        <f t="shared" si="9"/>
        <v>9.1987173981906469</v>
      </c>
      <c r="L50">
        <f t="shared" si="10"/>
        <v>-6.7221621677910823</v>
      </c>
      <c r="M50">
        <f t="shared" si="11"/>
        <v>-36.670446437932107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11.016233265870529</v>
      </c>
      <c r="B51">
        <f t="shared" si="3"/>
        <v>11.016233265870529</v>
      </c>
      <c r="C51" s="9">
        <f t="shared" si="4"/>
        <v>0.16000000000000006</v>
      </c>
      <c r="D51" s="9">
        <f t="shared" si="13"/>
        <v>2.8236694226386581</v>
      </c>
      <c r="E51" s="9">
        <f t="shared" si="13"/>
        <v>4.4905783435261126</v>
      </c>
      <c r="F51" s="9">
        <f t="shared" si="6"/>
        <v>4.5372328290304411</v>
      </c>
      <c r="G51" s="10">
        <f t="shared" si="14"/>
        <v>8.6666666666666607</v>
      </c>
      <c r="H51" s="5">
        <f t="shared" si="14"/>
        <v>7.5</v>
      </c>
      <c r="I51">
        <f t="shared" si="8"/>
        <v>16.387292215945006</v>
      </c>
      <c r="J51">
        <f t="shared" si="9"/>
        <v>13.711025651103027</v>
      </c>
      <c r="K51">
        <f t="shared" si="9"/>
        <v>8.9750276749192608</v>
      </c>
      <c r="L51">
        <f t="shared" si="10"/>
        <v>-6.6382609285593333</v>
      </c>
      <c r="M51">
        <f t="shared" si="11"/>
        <v>-36.519304068653845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10.932719514243376</v>
      </c>
      <c r="B52">
        <f t="shared" si="3"/>
        <v>10.932719514243376</v>
      </c>
      <c r="C52" s="9">
        <f t="shared" si="4"/>
        <v>0.16500000000000006</v>
      </c>
      <c r="D52" s="9">
        <f t="shared" si="13"/>
        <v>2.9071831742658105</v>
      </c>
      <c r="E52" s="9">
        <f t="shared" si="13"/>
        <v>4.5446465706909231</v>
      </c>
      <c r="F52" s="9">
        <f t="shared" si="6"/>
        <v>4.5955359361169084</v>
      </c>
      <c r="G52" s="10">
        <f t="shared" si="14"/>
        <v>8.6666666666666607</v>
      </c>
      <c r="H52" s="5">
        <f t="shared" si="14"/>
        <v>7.5</v>
      </c>
      <c r="I52">
        <f t="shared" si="8"/>
        <v>16.232236628553515</v>
      </c>
      <c r="J52">
        <f t="shared" si="9"/>
        <v>13.670532259438815</v>
      </c>
      <c r="K52">
        <f t="shared" si="9"/>
        <v>8.7522599201004727</v>
      </c>
      <c r="L52">
        <f t="shared" si="10"/>
        <v>-6.5560305232965215</v>
      </c>
      <c r="M52">
        <f t="shared" si="11"/>
        <v>-36.371355457347711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10.849451242408685</v>
      </c>
      <c r="B53">
        <f t="shared" si="3"/>
        <v>10.849451242408685</v>
      </c>
      <c r="C53" s="9">
        <f t="shared" si="4"/>
        <v>0.17000000000000007</v>
      </c>
      <c r="D53" s="9">
        <f t="shared" ref="D53:E68" si="15">D52+$C$7*(J52+J53)/2</f>
        <v>2.9904514461005012</v>
      </c>
      <c r="E53" s="9">
        <f t="shared" si="15"/>
        <v>4.5973586671352518</v>
      </c>
      <c r="F53" s="9">
        <f t="shared" si="6"/>
        <v>4.6527181290164812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16.079778185922102</v>
      </c>
      <c r="J53">
        <f t="shared" si="9"/>
        <v>13.630540473246706</v>
      </c>
      <c r="K53">
        <f t="shared" si="9"/>
        <v>8.530394651810651</v>
      </c>
      <c r="L53">
        <f t="shared" si="10"/>
        <v>-6.475455272149353</v>
      </c>
      <c r="M53">
        <f t="shared" si="11"/>
        <v>-36.226531088550779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10.766425421367218</v>
      </c>
      <c r="B54">
        <f t="shared" si="3"/>
        <v>10.766425421367218</v>
      </c>
      <c r="C54" s="9">
        <f t="shared" si="4"/>
        <v>0.17500000000000007</v>
      </c>
      <c r="D54" s="9">
        <f t="shared" si="15"/>
        <v>3.0734772671419677</v>
      </c>
      <c r="E54" s="9">
        <f t="shared" si="15"/>
        <v>4.6487200799003938</v>
      </c>
      <c r="F54" s="9">
        <f t="shared" si="6"/>
        <v>4.7087898217028004</v>
      </c>
      <c r="G54" s="10">
        <f t="shared" si="16"/>
        <v>8.6666666666666607</v>
      </c>
      <c r="H54" s="5">
        <f t="shared" si="16"/>
        <v>7.5</v>
      </c>
      <c r="I54">
        <f t="shared" si="8"/>
        <v>15.929931415254263</v>
      </c>
      <c r="J54">
        <f t="shared" si="9"/>
        <v>13.591040196086595</v>
      </c>
      <c r="K54">
        <f t="shared" si="9"/>
        <v>8.3094128121704909</v>
      </c>
      <c r="L54">
        <f t="shared" si="10"/>
        <v>-6.3965202725291501</v>
      </c>
      <c r="M54">
        <f t="shared" si="11"/>
        <v>-36.084762291849181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10.68363908343076</v>
      </c>
      <c r="B55">
        <f t="shared" si="3"/>
        <v>10.68363908343076</v>
      </c>
      <c r="C55" s="9">
        <f t="shared" si="4"/>
        <v>0.18000000000000008</v>
      </c>
      <c r="D55" s="9">
        <f t="shared" si="15"/>
        <v>3.1562636050784256</v>
      </c>
      <c r="E55" s="9">
        <f t="shared" si="15"/>
        <v>4.6987361410521942</v>
      </c>
      <c r="F55" s="9">
        <f t="shared" si="6"/>
        <v>4.7637612259101996</v>
      </c>
      <c r="G55" s="10">
        <f t="shared" si="16"/>
        <v>8.6666666666666607</v>
      </c>
      <c r="H55" s="5">
        <f t="shared" si="16"/>
        <v>7.5</v>
      </c>
      <c r="I55">
        <f t="shared" si="8"/>
        <v>15.782711761989196</v>
      </c>
      <c r="J55">
        <f t="shared" si="9"/>
        <v>13.552021422424168</v>
      </c>
      <c r="K55">
        <f t="shared" si="9"/>
        <v>8.0892957621902113</v>
      </c>
      <c r="L55">
        <f t="shared" si="10"/>
        <v>-6.3192113715450624</v>
      </c>
      <c r="M55">
        <f t="shared" si="11"/>
        <v>-35.945981180876835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10.60108932168154</v>
      </c>
      <c r="B56">
        <f t="shared" si="3"/>
        <v>10.60108932168154</v>
      </c>
      <c r="C56" s="9">
        <f t="shared" si="4"/>
        <v>0.18500000000000008</v>
      </c>
      <c r="D56" s="9">
        <f t="shared" si="15"/>
        <v>3.2388133668276455</v>
      </c>
      <c r="E56" s="9">
        <f t="shared" si="15"/>
        <v>4.7474120702216842</v>
      </c>
      <c r="F56" s="9">
        <f t="shared" si="6"/>
        <v>4.8176423559419472</v>
      </c>
      <c r="G56" s="10">
        <f t="shared" si="16"/>
        <v>8.6666666666666607</v>
      </c>
      <c r="H56" s="5">
        <f t="shared" si="16"/>
        <v>7.5</v>
      </c>
      <c r="I56">
        <f t="shared" si="8"/>
        <v>15.638135557282004</v>
      </c>
      <c r="J56">
        <f t="shared" si="9"/>
        <v>13.513474233057744</v>
      </c>
      <c r="K56">
        <f t="shared" si="9"/>
        <v>7.8700252769868628</v>
      </c>
      <c r="L56">
        <f t="shared" si="10"/>
        <v>-6.2435151380131639</v>
      </c>
      <c r="M56">
        <f t="shared" si="11"/>
        <v>-35.8101205938597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10.51877328945903</v>
      </c>
      <c r="B57">
        <f t="shared" si="3"/>
        <v>10.51877328945903</v>
      </c>
      <c r="C57" s="9">
        <f t="shared" si="4"/>
        <v>0.19000000000000009</v>
      </c>
      <c r="D57" s="9">
        <f t="shared" si="15"/>
        <v>3.3211293990501551</v>
      </c>
      <c r="E57" s="9">
        <f t="shared" si="15"/>
        <v>4.7947529771176551</v>
      </c>
      <c r="F57" s="9">
        <f t="shared" si="6"/>
        <v>4.8704430333826743</v>
      </c>
      <c r="G57" s="10">
        <f t="shared" si="16"/>
        <v>8.6666666666666607</v>
      </c>
      <c r="H57" s="5">
        <f t="shared" si="16"/>
        <v>7.5</v>
      </c>
      <c r="I57">
        <f t="shared" si="8"/>
        <v>15.496219982674099</v>
      </c>
      <c r="J57">
        <f t="shared" si="9"/>
        <v>13.475388790715863</v>
      </c>
      <c r="K57">
        <f t="shared" si="9"/>
        <v>7.6515835413643183</v>
      </c>
      <c r="L57">
        <f t="shared" si="10"/>
        <v>-6.169418833967879</v>
      </c>
      <c r="M57">
        <f t="shared" si="11"/>
        <v>-35.677114035737141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10.436688199873071</v>
      </c>
      <c r="B58">
        <f t="shared" si="3"/>
        <v>10.436688199873071</v>
      </c>
      <c r="C58" s="9">
        <f t="shared" si="4"/>
        <v>0.19500000000000009</v>
      </c>
      <c r="D58" s="9">
        <f t="shared" si="15"/>
        <v>3.4032144886361158</v>
      </c>
      <c r="E58" s="9">
        <f t="shared" si="15"/>
        <v>4.8407638640133426</v>
      </c>
      <c r="F58" s="9">
        <f t="shared" si="6"/>
        <v>4.9221728917189793</v>
      </c>
      <c r="G58" s="10">
        <f t="shared" si="16"/>
        <v>8.6666666666666607</v>
      </c>
      <c r="H58" s="5">
        <f t="shared" si="16"/>
        <v>7.5</v>
      </c>
      <c r="I58">
        <f t="shared" si="8"/>
        <v>15.356983031791863</v>
      </c>
      <c r="J58">
        <f t="shared" si="9"/>
        <v>13.437755335828658</v>
      </c>
      <c r="K58">
        <f t="shared" si="9"/>
        <v>7.4339531457463215</v>
      </c>
      <c r="L58">
        <f t="shared" si="10"/>
        <v>-6.0969103856051783</v>
      </c>
      <c r="M58">
        <f t="shared" si="11"/>
        <v>-35.546895621901726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10.354831325342239</v>
      </c>
      <c r="B59">
        <f t="shared" si="3"/>
        <v>10.354831325342239</v>
      </c>
      <c r="C59" s="9">
        <f t="shared" si="4"/>
        <v>0.20000000000000009</v>
      </c>
      <c r="D59" s="9">
        <f t="shared" si="15"/>
        <v>3.4850713631669463</v>
      </c>
      <c r="E59" s="9">
        <f t="shared" si="15"/>
        <v>4.8854496282093498</v>
      </c>
      <c r="F59" s="9">
        <f t="shared" si="6"/>
        <v>4.9728413808721061</v>
      </c>
      <c r="G59" s="10">
        <f t="shared" si="16"/>
        <v>8.6666666666666607</v>
      </c>
      <c r="H59" s="5">
        <f t="shared" si="16"/>
        <v>7.5</v>
      </c>
      <c r="I59">
        <f t="shared" si="8"/>
        <v>15.220443468917129</v>
      </c>
      <c r="J59">
        <f t="shared" si="9"/>
        <v>13.400564182476467</v>
      </c>
      <c r="K59">
        <f t="shared" si="9"/>
        <v>7.2171170824527211</v>
      </c>
      <c r="L59">
        <f t="shared" si="10"/>
        <v>-6.0259783535905873</v>
      </c>
      <c r="M59">
        <f t="shared" si="11"/>
        <v>-35.419400023609441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10.273199997156402</v>
      </c>
      <c r="B60">
        <f t="shared" si="3"/>
        <v>10.273199997156402</v>
      </c>
      <c r="C60" s="9">
        <f t="shared" si="4"/>
        <v>0.2050000000000001</v>
      </c>
      <c r="D60" s="9">
        <f t="shared" si="15"/>
        <v>3.5667026913527842</v>
      </c>
      <c r="E60" s="9">
        <f t="shared" si="15"/>
        <v>4.9288150644748718</v>
      </c>
      <c r="F60" s="9">
        <f t="shared" si="6"/>
        <v>5.0224577716464402</v>
      </c>
      <c r="G60" s="10">
        <f t="shared" si="16"/>
        <v>8.6666666666666607</v>
      </c>
      <c r="H60" s="5">
        <f t="shared" si="16"/>
        <v>7.5</v>
      </c>
      <c r="I60">
        <f t="shared" si="8"/>
        <v>15.08662078428045</v>
      </c>
      <c r="J60">
        <f t="shared" si="9"/>
        <v>13.363805714519565</v>
      </c>
      <c r="K60">
        <f t="shared" si="9"/>
        <v>7.0010587423087038</v>
      </c>
      <c r="L60">
        <f t="shared" si="10"/>
        <v>-5.9566119026693043</v>
      </c>
      <c r="M60">
        <f t="shared" si="11"/>
        <v>-35.294562415122051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10.191791605062281</v>
      </c>
      <c r="B61">
        <f t="shared" si="3"/>
        <v>10.191791605062281</v>
      </c>
      <c r="C61" s="9">
        <f t="shared" si="4"/>
        <v>0.2100000000000001</v>
      </c>
      <c r="D61" s="9">
        <f t="shared" si="15"/>
        <v>3.6481110834469042</v>
      </c>
      <c r="E61" s="9">
        <f t="shared" si="15"/>
        <v>4.9708648674692215</v>
      </c>
      <c r="F61" s="9">
        <f t="shared" si="6"/>
        <v>5.0710311600974451</v>
      </c>
      <c r="G61" s="10">
        <f t="shared" si="16"/>
        <v>8.6666666666666607</v>
      </c>
      <c r="H61" s="5">
        <f t="shared" si="16"/>
        <v>7.5</v>
      </c>
      <c r="I61">
        <f t="shared" si="8"/>
        <v>14.955535145937692</v>
      </c>
      <c r="J61">
        <f t="shared" si="9"/>
        <v>13.327470381913281</v>
      </c>
      <c r="K61">
        <f t="shared" si="9"/>
        <v>6.7857619115764596</v>
      </c>
      <c r="L61">
        <f t="shared" si="10"/>
        <v>-5.8888007705207288</v>
      </c>
      <c r="M61">
        <f t="shared" si="11"/>
        <v>-35.172318422653667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10.110603596870947</v>
      </c>
      <c r="B62">
        <f t="shared" si="3"/>
        <v>10.110603596870947</v>
      </c>
      <c r="C62" s="9">
        <f t="shared" si="4"/>
        <v>0.21500000000000011</v>
      </c>
      <c r="D62" s="9">
        <f t="shared" si="15"/>
        <v>3.7292990916382398</v>
      </c>
      <c r="E62" s="9">
        <f t="shared" si="15"/>
        <v>5.0116036341455841</v>
      </c>
      <c r="F62" s="9">
        <f t="shared" si="6"/>
        <v>5.1185704718225278</v>
      </c>
      <c r="G62" s="10">
        <f t="shared" si="16"/>
        <v>8.6666666666666607</v>
      </c>
      <c r="H62" s="5">
        <f t="shared" si="16"/>
        <v>7.5</v>
      </c>
      <c r="I62">
        <f t="shared" si="8"/>
        <v>14.827207348102162</v>
      </c>
      <c r="J62">
        <f t="shared" si="9"/>
        <v>13.291548697213106</v>
      </c>
      <c r="K62">
        <f t="shared" si="9"/>
        <v>6.571210769198272</v>
      </c>
      <c r="L62">
        <f t="shared" si="10"/>
        <v>-5.8225352358054518</v>
      </c>
      <c r="M62">
        <f t="shared" si="11"/>
        <v>-35.052604075203334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10.029633478086009</v>
      </c>
      <c r="B63">
        <f t="shared" si="3"/>
        <v>10.029633478086009</v>
      </c>
      <c r="C63" s="9">
        <f t="shared" si="4"/>
        <v>0.22000000000000011</v>
      </c>
      <c r="D63" s="9">
        <f t="shared" si="15"/>
        <v>3.8102692104231775</v>
      </c>
      <c r="E63" s="9">
        <f t="shared" si="15"/>
        <v>5.0510358661388741</v>
      </c>
      <c r="F63" s="9">
        <f t="shared" si="6"/>
        <v>5.1650844661781932</v>
      </c>
      <c r="G63" s="10">
        <f t="shared" si="16"/>
        <v>8.6666666666666607</v>
      </c>
      <c r="H63" s="5">
        <f t="shared" si="16"/>
        <v>7.5</v>
      </c>
      <c r="I63">
        <f t="shared" si="8"/>
        <v>14.701658755818837</v>
      </c>
      <c r="J63">
        <f t="shared" si="9"/>
        <v>13.256031232274692</v>
      </c>
      <c r="K63">
        <f t="shared" si="9"/>
        <v>6.3573898843395318</v>
      </c>
      <c r="L63">
        <f t="shared" si="10"/>
        <v>-5.7578060853593591</v>
      </c>
      <c r="M63">
        <f t="shared" si="11"/>
        <v>-34.935355757365016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9.9488788115513511</v>
      </c>
      <c r="B64">
        <f t="shared" si="3"/>
        <v>9.9488788115513511</v>
      </c>
      <c r="C64" s="9">
        <f t="shared" si="4"/>
        <v>0.22500000000000012</v>
      </c>
      <c r="D64" s="9">
        <f t="shared" si="15"/>
        <v>3.8910238769578349</v>
      </c>
      <c r="E64" s="9">
        <f t="shared" si="15"/>
        <v>5.0891659721394795</v>
      </c>
      <c r="F64" s="9">
        <f t="shared" si="6"/>
        <v>5.210581740426715</v>
      </c>
      <c r="G64" s="10">
        <f t="shared" si="16"/>
        <v>8.6666666666666607</v>
      </c>
      <c r="H64" s="5">
        <f t="shared" si="16"/>
        <v>7.5</v>
      </c>
      <c r="I64">
        <f t="shared" si="8"/>
        <v>14.578911245883949</v>
      </c>
      <c r="J64">
        <f t="shared" si="9"/>
        <v>13.220908615154</v>
      </c>
      <c r="K64">
        <f t="shared" si="9"/>
        <v>6.1442842142196055</v>
      </c>
      <c r="L64">
        <f t="shared" si="10"/>
        <v>-5.6946045804969989</v>
      </c>
      <c r="M64">
        <f t="shared" si="11"/>
        <v>-34.820510164215577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9.8683372171171317</v>
      </c>
      <c r="B65">
        <f t="shared" si="3"/>
        <v>9.8683372171171317</v>
      </c>
      <c r="C65" s="9">
        <f t="shared" si="4"/>
        <v>0.23000000000000012</v>
      </c>
      <c r="D65" s="9">
        <f t="shared" si="15"/>
        <v>3.9715654713920543</v>
      </c>
      <c r="E65" s="9">
        <f t="shared" si="15"/>
        <v>5.1259982702546143</v>
      </c>
      <c r="F65" s="9">
        <f t="shared" si="6"/>
        <v>5.2550707338154332</v>
      </c>
      <c r="G65" s="10">
        <f t="shared" si="16"/>
        <v>8.6666666666666607</v>
      </c>
      <c r="H65" s="5">
        <f t="shared" si="16"/>
        <v>7.5</v>
      </c>
      <c r="I65">
        <f t="shared" si="8"/>
        <v>14.458987143932708</v>
      </c>
      <c r="J65">
        <f t="shared" si="9"/>
        <v>13.186171527212968</v>
      </c>
      <c r="K65">
        <f t="shared" si="9"/>
        <v>5.9318791022178905</v>
      </c>
      <c r="L65">
        <f t="shared" si="10"/>
        <v>-5.6329224223947145</v>
      </c>
      <c r="M65">
        <f t="shared" si="11"/>
        <v>-34.708004258389934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9.7880063713228012</v>
      </c>
      <c r="B66">
        <f t="shared" si="3"/>
        <v>9.7880063713228012</v>
      </c>
      <c r="C66" s="9">
        <f t="shared" si="4"/>
        <v>0.23500000000000013</v>
      </c>
      <c r="D66" s="9">
        <f t="shared" si="15"/>
        <v>4.0518963171863849</v>
      </c>
      <c r="E66" s="9">
        <f t="shared" si="15"/>
        <v>5.1615369903589157</v>
      </c>
      <c r="F66" s="9">
        <f t="shared" si="6"/>
        <v>5.298559731591638</v>
      </c>
      <c r="G66" s="10">
        <f t="shared" si="16"/>
        <v>8.6666666666666607</v>
      </c>
      <c r="H66" s="5">
        <f t="shared" si="16"/>
        <v>7.5</v>
      </c>
      <c r="I66">
        <f t="shared" si="8"/>
        <v>14.341909157640277</v>
      </c>
      <c r="J66">
        <f t="shared" si="9"/>
        <v>13.151810700436361</v>
      </c>
      <c r="K66">
        <f t="shared" si="9"/>
        <v>5.7201602762417121</v>
      </c>
      <c r="L66">
        <f t="shared" si="10"/>
        <v>-5.5727517165333955</v>
      </c>
      <c r="M66">
        <f t="shared" si="11"/>
        <v>-34.597775229460574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9.7078840070958243</v>
      </c>
      <c r="B67">
        <f t="shared" si="3"/>
        <v>9.7078840070958243</v>
      </c>
      <c r="C67" s="9">
        <f t="shared" si="4"/>
        <v>0.24000000000000013</v>
      </c>
      <c r="D67" s="9">
        <f t="shared" si="15"/>
        <v>4.1320186814133608</v>
      </c>
      <c r="E67" s="9">
        <f t="shared" si="15"/>
        <v>5.1957862764358458</v>
      </c>
      <c r="F67" s="9">
        <f t="shared" si="6"/>
        <v>5.3410568689558993</v>
      </c>
      <c r="G67" s="10">
        <f t="shared" si="16"/>
        <v>8.6666666666666607</v>
      </c>
      <c r="H67" s="5">
        <f t="shared" si="16"/>
        <v>7.5</v>
      </c>
      <c r="I67">
        <f t="shared" si="8"/>
        <v>14.227700306006259</v>
      </c>
      <c r="J67">
        <f t="shared" si="9"/>
        <v>13.117816914965507</v>
      </c>
      <c r="K67">
        <f t="shared" si="9"/>
        <v>5.5091138473420029</v>
      </c>
      <c r="L67">
        <f t="shared" si="10"/>
        <v>-5.5140849361909696</v>
      </c>
      <c r="M67">
        <f t="shared" si="11"/>
        <v>-34.489760455745731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9.6279679134647722</v>
      </c>
      <c r="B68">
        <f t="shared" si="3"/>
        <v>9.6279679134647722</v>
      </c>
      <c r="C68" s="9">
        <f t="shared" si="4"/>
        <v>0.24500000000000013</v>
      </c>
      <c r="D68" s="9">
        <f t="shared" si="15"/>
        <v>4.2119347750444129</v>
      </c>
      <c r="E68" s="9">
        <f t="shared" si="15"/>
        <v>5.228750188911353</v>
      </c>
      <c r="F68" s="9">
        <f t="shared" si="6"/>
        <v>5.3825701349565396</v>
      </c>
      <c r="G68" s="10">
        <f t="shared" si="16"/>
        <v>8.6666666666666607</v>
      </c>
      <c r="H68" s="5">
        <f t="shared" si="16"/>
        <v>7.5</v>
      </c>
      <c r="I68">
        <f t="shared" si="8"/>
        <v>14.116383844721046</v>
      </c>
      <c r="J68">
        <f t="shared" si="9"/>
        <v>13.084180996854743</v>
      </c>
      <c r="K68">
        <f t="shared" si="9"/>
        <v>5.298726308561954</v>
      </c>
      <c r="L68">
        <f t="shared" si="10"/>
        <v>-5.4569148849859559</v>
      </c>
      <c r="M68">
        <f t="shared" si="11"/>
        <v>-34.3838974686768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9.5482559352853933</v>
      </c>
      <c r="B69">
        <f t="shared" si="3"/>
        <v>9.5482559352853933</v>
      </c>
      <c r="C69" s="9">
        <f t="shared" si="4"/>
        <v>0.25000000000000011</v>
      </c>
      <c r="D69" s="9">
        <f t="shared" ref="D69:E84" si="17">D68+$C$7*(J68+J69)/2</f>
        <v>4.2916467532237919</v>
      </c>
      <c r="E69" s="9">
        <f t="shared" si="17"/>
        <v>5.2604327069811765</v>
      </c>
      <c r="F69" s="9">
        <f t="shared" si="6"/>
        <v>5.4231073763278435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14.00798318764337</v>
      </c>
      <c r="J69">
        <f t="shared" si="9"/>
        <v>13.050893816056329</v>
      </c>
      <c r="K69">
        <f t="shared" si="9"/>
        <v>5.0889845340030258</v>
      </c>
      <c r="L69">
        <f t="shared" si="10"/>
        <v>-5.4012346584856017</v>
      </c>
      <c r="M69">
        <f t="shared" si="11"/>
        <v>-34.280123919860394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9.4687459729782724</v>
      </c>
      <c r="B70">
        <f t="shared" si="3"/>
        <v>9.4687459729782724</v>
      </c>
      <c r="C70" s="9">
        <f t="shared" si="4"/>
        <v>0.25500000000000012</v>
      </c>
      <c r="D70" s="9">
        <f t="shared" si="17"/>
        <v>4.3711567155309146</v>
      </c>
      <c r="E70" s="9">
        <f t="shared" si="17"/>
        <v>5.2908377309330659</v>
      </c>
      <c r="F70" s="9">
        <f t="shared" si="6"/>
        <v>5.4626763012744348</v>
      </c>
      <c r="G70" s="10">
        <f t="shared" si="18"/>
        <v>8.6666666666666607</v>
      </c>
      <c r="H70" s="5">
        <f t="shared" si="18"/>
        <v>7.5</v>
      </c>
      <c r="I70">
        <f t="shared" si="8"/>
        <v>13.902521824452171</v>
      </c>
      <c r="J70">
        <f t="shared" si="9"/>
        <v>13.017946284639567</v>
      </c>
      <c r="K70">
        <f t="shared" si="9"/>
        <v>4.8798757780918773</v>
      </c>
      <c r="L70">
        <f t="shared" si="10"/>
        <v>-5.3470376049050952</v>
      </c>
      <c r="M70">
        <f t="shared" si="11"/>
        <v>-34.178377550974446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9.3894359822766091</v>
      </c>
      <c r="B71">
        <f t="shared" si="3"/>
        <v>9.3894359822766091</v>
      </c>
      <c r="C71" s="9">
        <f t="shared" si="4"/>
        <v>0.26000000000000012</v>
      </c>
      <c r="D71" s="9">
        <f t="shared" si="17"/>
        <v>4.4504667062325769</v>
      </c>
      <c r="E71" s="9">
        <f t="shared" si="17"/>
        <v>5.3199690844650904</v>
      </c>
      <c r="F71" s="9">
        <f t="shared" si="6"/>
        <v>5.501284483204147</v>
      </c>
      <c r="G71" s="10">
        <f t="shared" si="18"/>
        <v>8.6666666666666607</v>
      </c>
      <c r="H71" s="5">
        <f t="shared" si="18"/>
        <v>7.5</v>
      </c>
      <c r="I71">
        <f t="shared" si="8"/>
        <v>13.800023234572437</v>
      </c>
      <c r="J71">
        <f t="shared" si="9"/>
        <v>12.985329355249647</v>
      </c>
      <c r="K71">
        <f t="shared" si="9"/>
        <v>4.6713876750309336</v>
      </c>
      <c r="L71">
        <f t="shared" si="10"/>
        <v>-5.2943172849382725</v>
      </c>
      <c r="M71">
        <f t="shared" si="11"/>
        <v>-34.078596166639812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9.3103239739826726</v>
      </c>
      <c r="B72">
        <f t="shared" si="3"/>
        <v>9.3103239739826726</v>
      </c>
      <c r="C72" s="9">
        <f t="shared" si="4"/>
        <v>0.26500000000000012</v>
      </c>
      <c r="D72" s="9">
        <f t="shared" si="17"/>
        <v>4.5295787145265134</v>
      </c>
      <c r="E72" s="9">
        <f t="shared" si="17"/>
        <v>5.3478305170010989</v>
      </c>
      <c r="F72" s="9">
        <f t="shared" si="6"/>
        <v>5.5389393644115419</v>
      </c>
      <c r="G72" s="10">
        <f t="shared" si="18"/>
        <v>8.6666666666666607</v>
      </c>
      <c r="H72" s="5">
        <f t="shared" si="18"/>
        <v>7.5</v>
      </c>
      <c r="I72">
        <f t="shared" si="8"/>
        <v>13.700510797513653</v>
      </c>
      <c r="J72">
        <f t="shared" si="9"/>
        <v>12.953034019811524</v>
      </c>
      <c r="K72">
        <f t="shared" si="9"/>
        <v>4.4635082384144305</v>
      </c>
      <c r="L72">
        <f t="shared" si="10"/>
        <v>-5.2430674307748273</v>
      </c>
      <c r="M72">
        <f t="shared" si="11"/>
        <v>-33.980717610409421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9.2314080137313717</v>
      </c>
      <c r="B73">
        <f t="shared" si="3"/>
        <v>9.2314080137313717</v>
      </c>
      <c r="C73" s="9">
        <f t="shared" si="4"/>
        <v>0.27000000000000013</v>
      </c>
      <c r="D73" s="9">
        <f t="shared" si="17"/>
        <v>4.6084946747778144</v>
      </c>
      <c r="E73" s="9">
        <f t="shared" si="17"/>
        <v>5.3744257060042857</v>
      </c>
      <c r="F73" s="9">
        <f t="shared" si="6"/>
        <v>5.5756482597141455</v>
      </c>
      <c r="G73" s="10">
        <f t="shared" si="18"/>
        <v>8.6666666666666607</v>
      </c>
      <c r="H73" s="5">
        <f t="shared" si="18"/>
        <v>7.5</v>
      </c>
      <c r="I73">
        <f t="shared" si="8"/>
        <v>13.604007699800778</v>
      </c>
      <c r="J73">
        <f t="shared" si="9"/>
        <v>12.921051308483797</v>
      </c>
      <c r="K73">
        <f t="shared" si="9"/>
        <v>4.2562258609909334</v>
      </c>
      <c r="L73">
        <f t="shared" si="10"/>
        <v>-5.1932819043742766</v>
      </c>
      <c r="M73">
        <f t="shared" si="11"/>
        <v>-33.884679744015948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9.1526862217594527</v>
      </c>
      <c r="B74">
        <f t="shared" si="3"/>
        <v>9.1526862217594527</v>
      </c>
      <c r="C74" s="9">
        <f t="shared" si="4"/>
        <v>0.27500000000000013</v>
      </c>
      <c r="D74" s="9">
        <f t="shared" si="17"/>
        <v>4.6872164667497342</v>
      </c>
      <c r="E74" s="9">
        <f t="shared" si="17"/>
        <v>5.3997582592896931</v>
      </c>
      <c r="F74" s="9">
        <f t="shared" si="6"/>
        <v>5.6114183600432384</v>
      </c>
      <c r="G74" s="10">
        <f t="shared" si="18"/>
        <v>8.6666666666666607</v>
      </c>
      <c r="H74" s="5">
        <f t="shared" si="18"/>
        <v>7.5</v>
      </c>
      <c r="I74">
        <f t="shared" si="8"/>
        <v>13.510536838720917</v>
      </c>
      <c r="J74">
        <f t="shared" si="9"/>
        <v>12.889372288867113</v>
      </c>
      <c r="K74">
        <f t="shared" si="9"/>
        <v>4.0495293145524363</v>
      </c>
      <c r="L74">
        <f t="shared" si="10"/>
        <v>-5.1449546550827145</v>
      </c>
      <c r="M74">
        <f t="shared" si="11"/>
        <v>-33.790420430015502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9.0741567726787196</v>
      </c>
      <c r="B75">
        <f t="shared" si="3"/>
        <v>9.0741567726787196</v>
      </c>
      <c r="C75" s="9">
        <f t="shared" si="4"/>
        <v>0.28000000000000014</v>
      </c>
      <c r="D75" s="9">
        <f t="shared" si="17"/>
        <v>4.7657459158304656</v>
      </c>
      <c r="E75" s="9">
        <f t="shared" si="17"/>
        <v>5.4238317173363626</v>
      </c>
      <c r="F75" s="9">
        <f t="shared" si="6"/>
        <v>5.6462567359910043</v>
      </c>
      <c r="G75" s="10">
        <f t="shared" si="18"/>
        <v>8.6666666666666607</v>
      </c>
      <c r="H75" s="5">
        <f t="shared" si="18"/>
        <v>7.5</v>
      </c>
      <c r="I75">
        <f t="shared" si="8"/>
        <v>13.420120723153515</v>
      </c>
      <c r="J75">
        <f t="shared" si="9"/>
        <v>12.857988065471108</v>
      </c>
      <c r="K75">
        <f t="shared" si="9"/>
        <v>3.8434077499293418</v>
      </c>
      <c r="L75">
        <f t="shared" si="10"/>
        <v>-5.0980796766944678</v>
      </c>
      <c r="M75">
        <f t="shared" si="11"/>
        <v>-33.69787751795964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8.9958178952517311</v>
      </c>
      <c r="B76">
        <f t="shared" si="3"/>
        <v>8.9958178952517311</v>
      </c>
      <c r="C76" s="9">
        <f t="shared" si="4"/>
        <v>0.28500000000000014</v>
      </c>
      <c r="D76" s="9">
        <f t="shared" si="17"/>
        <v>4.8440847932574549</v>
      </c>
      <c r="E76" s="9">
        <f t="shared" si="17"/>
        <v>5.4466495555997101</v>
      </c>
      <c r="F76" s="9">
        <f t="shared" si="6"/>
        <v>5.6801703413155922</v>
      </c>
      <c r="G76" s="10">
        <f t="shared" si="18"/>
        <v>8.6666666666666607</v>
      </c>
      <c r="H76" s="5">
        <f t="shared" si="18"/>
        <v>7.5</v>
      </c>
      <c r="I76">
        <f t="shared" si="8"/>
        <v>13.332781371797763</v>
      </c>
      <c r="J76">
        <f t="shared" si="9"/>
        <v>12.826889779443272</v>
      </c>
      <c r="K76">
        <f t="shared" si="9"/>
        <v>3.6378506970697879</v>
      </c>
      <c r="L76">
        <f t="shared" si="10"/>
        <v>-5.0526509640770492</v>
      </c>
      <c r="M76">
        <f t="shared" si="11"/>
        <v>-33.606988834220402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8.9176678721683142</v>
      </c>
      <c r="B77">
        <f t="shared" si="3"/>
        <v>8.9176678721683142</v>
      </c>
      <c r="C77" s="9">
        <f t="shared" si="4"/>
        <v>0.29000000000000015</v>
      </c>
      <c r="D77" s="9">
        <f t="shared" si="17"/>
        <v>4.9222348163408718</v>
      </c>
      <c r="E77" s="9">
        <f t="shared" si="17"/>
        <v>5.4682151868245752</v>
      </c>
      <c r="F77" s="9">
        <f t="shared" si="6"/>
        <v>5.7131660164055731</v>
      </c>
      <c r="G77" s="10">
        <f t="shared" si="18"/>
        <v>8.6666666666666607</v>
      </c>
      <c r="H77" s="5">
        <f t="shared" si="18"/>
        <v>7.5</v>
      </c>
      <c r="I77">
        <f t="shared" si="8"/>
        <v>13.248540209157134</v>
      </c>
      <c r="J77">
        <f t="shared" si="9"/>
        <v>12.796068608562402</v>
      </c>
      <c r="K77">
        <f t="shared" si="9"/>
        <v>3.4328480651810436</v>
      </c>
      <c r="L77">
        <f t="shared" si="10"/>
        <v>-5.0086624694940118</v>
      </c>
      <c r="M77">
        <f t="shared" si="11"/>
        <v>-33.517692175582908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8.8397050398213288</v>
      </c>
      <c r="B78">
        <f t="shared" si="3"/>
        <v>8.8397050398213288</v>
      </c>
      <c r="C78" s="9">
        <f t="shared" si="4"/>
        <v>0.29500000000000015</v>
      </c>
      <c r="D78" s="9">
        <f t="shared" si="17"/>
        <v>5.0001976486878572</v>
      </c>
      <c r="E78" s="9">
        <f t="shared" si="17"/>
        <v>5.4885319633592529</v>
      </c>
      <c r="F78" s="9">
        <f t="shared" si="6"/>
        <v>5.7452504917050913</v>
      </c>
      <c r="G78" s="10">
        <f t="shared" si="18"/>
        <v>8.6666666666666607</v>
      </c>
      <c r="H78" s="5">
        <f t="shared" si="18"/>
        <v>7.5</v>
      </c>
      <c r="I78">
        <f t="shared" si="8"/>
        <v>13.167417959687118</v>
      </c>
      <c r="J78">
        <f t="shared" si="9"/>
        <v>12.765515767498488</v>
      </c>
      <c r="K78">
        <f t="shared" si="9"/>
        <v>3.2283901429099879</v>
      </c>
      <c r="L78">
        <f t="shared" si="10"/>
        <v>-4.9661080587762356</v>
      </c>
      <c r="M78">
        <f t="shared" si="11"/>
        <v>-33.429925306707823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8.7619277880800226</v>
      </c>
      <c r="B79">
        <f t="shared" si="3"/>
        <v>8.7619277880800226</v>
      </c>
      <c r="C79" s="9">
        <f t="shared" si="4"/>
        <v>0.30000000000000016</v>
      </c>
      <c r="D79" s="9">
        <f t="shared" si="17"/>
        <v>5.0779749004291643</v>
      </c>
      <c r="E79" s="9">
        <f t="shared" si="17"/>
        <v>5.5076031794706726</v>
      </c>
      <c r="F79" s="9">
        <f t="shared" si="6"/>
        <v>5.7764303911008508</v>
      </c>
      <c r="G79" s="10">
        <f t="shared" si="18"/>
        <v>8.6666666666666607</v>
      </c>
      <c r="H79" s="5">
        <f t="shared" si="18"/>
        <v>7.5</v>
      </c>
      <c r="I79">
        <f t="shared" si="8"/>
        <v>13.089434540557559</v>
      </c>
      <c r="J79">
        <f t="shared" si="9"/>
        <v>12.735222508339954</v>
      </c>
      <c r="K79">
        <f t="shared" si="9"/>
        <v>3.0244675985390703</v>
      </c>
      <c r="L79">
        <f t="shared" si="10"/>
        <v>-4.924981467507588</v>
      </c>
      <c r="M79">
        <f t="shared" si="11"/>
        <v>-33.343625961550927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8.6843345600593516</v>
      </c>
      <c r="B80">
        <f t="shared" si="3"/>
        <v>8.6843345600593516</v>
      </c>
      <c r="C80" s="9">
        <f t="shared" si="4"/>
        <v>0.30500000000000016</v>
      </c>
      <c r="D80" s="9">
        <f t="shared" si="17"/>
        <v>5.1555681284498354</v>
      </c>
      <c r="E80" s="9">
        <f t="shared" si="17"/>
        <v>5.5254320736607463</v>
      </c>
      <c r="F80" s="9">
        <f t="shared" si="6"/>
        <v>5.8067122352719274</v>
      </c>
      <c r="G80" s="10">
        <f t="shared" si="18"/>
        <v>8.6666666666666607</v>
      </c>
      <c r="H80" s="5">
        <f t="shared" si="18"/>
        <v>7.5</v>
      </c>
      <c r="I80">
        <f t="shared" si="8"/>
        <v>13.014608953524716</v>
      </c>
      <c r="J80">
        <f t="shared" si="9"/>
        <v>12.705180121388157</v>
      </c>
      <c r="K80">
        <f t="shared" si="9"/>
        <v>2.8210714801736096</v>
      </c>
      <c r="L80">
        <f t="shared" si="10"/>
        <v>-4.8852762574054465</v>
      </c>
      <c r="M80">
        <f t="shared" si="11"/>
        <v>-33.258731848809866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8.6069238518836517</v>
      </c>
      <c r="B81">
        <f t="shared" si="3"/>
        <v>8.6069238518836517</v>
      </c>
      <c r="C81" s="9">
        <f t="shared" si="4"/>
        <v>0.31000000000000016</v>
      </c>
      <c r="D81" s="9">
        <f t="shared" si="17"/>
        <v>5.2329788366255343</v>
      </c>
      <c r="E81" s="9">
        <f t="shared" si="17"/>
        <v>5.5420218309837583</v>
      </c>
      <c r="F81" s="9">
        <f t="shared" si="6"/>
        <v>5.836102445003279</v>
      </c>
      <c r="G81" s="10">
        <f t="shared" si="18"/>
        <v>8.6666666666666607</v>
      </c>
      <c r="H81" s="5">
        <f t="shared" si="18"/>
        <v>7.5</v>
      </c>
      <c r="I81">
        <f t="shared" si="8"/>
        <v>12.942959176449587</v>
      </c>
      <c r="J81">
        <f t="shared" si="9"/>
        <v>12.675379936217984</v>
      </c>
      <c r="K81">
        <f t="shared" si="9"/>
        <v>2.6181932158958694</v>
      </c>
      <c r="L81">
        <f t="shared" si="10"/>
        <v>-4.8469857730901387</v>
      </c>
      <c r="M81">
        <f t="shared" si="11"/>
        <v>-33.175180661448074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8.5296942124430295</v>
      </c>
      <c r="B82">
        <f t="shared" si="3"/>
        <v>8.5296942124430295</v>
      </c>
      <c r="C82" s="9">
        <f t="shared" si="4"/>
        <v>0.31500000000000017</v>
      </c>
      <c r="D82" s="9">
        <f t="shared" si="17"/>
        <v>5.3102084760661556</v>
      </c>
      <c r="E82" s="9">
        <f t="shared" si="17"/>
        <v>5.5573755853645173</v>
      </c>
      <c r="F82" s="9">
        <f t="shared" si="6"/>
        <v>5.8646073444636091</v>
      </c>
      <c r="G82" s="10">
        <f t="shared" si="18"/>
        <v>8.6666666666666607</v>
      </c>
      <c r="H82" s="5">
        <f t="shared" si="18"/>
        <v>7.5</v>
      </c>
      <c r="I82">
        <f t="shared" si="8"/>
        <v>12.874502055037123</v>
      </c>
      <c r="J82">
        <f t="shared" si="9"/>
        <v>12.645813323002134</v>
      </c>
      <c r="K82">
        <f t="shared" si="9"/>
        <v>2.415824613861036</v>
      </c>
      <c r="L82">
        <f t="shared" si="10"/>
        <v>-4.8101030994493659</v>
      </c>
      <c r="M82">
        <f t="shared" si="11"/>
        <v>-33.092910090323898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8.4526442431408828</v>
      </c>
      <c r="B83">
        <f t="shared" si="3"/>
        <v>8.4526442431408828</v>
      </c>
      <c r="C83" s="9">
        <f t="shared" si="4"/>
        <v>0.32000000000000017</v>
      </c>
      <c r="D83" s="9">
        <f t="shared" si="17"/>
        <v>5.3872584453683032</v>
      </c>
      <c r="E83" s="9">
        <f t="shared" si="17"/>
        <v>5.571496421916839</v>
      </c>
      <c r="F83" s="9">
        <f t="shared" si="6"/>
        <v>5.8922331644481414</v>
      </c>
      <c r="G83" s="10">
        <f t="shared" si="18"/>
        <v>8.6666666666666607</v>
      </c>
      <c r="H83" s="5">
        <f t="shared" si="18"/>
        <v>7.5</v>
      </c>
      <c r="I83">
        <f t="shared" si="8"/>
        <v>12.80925319540516</v>
      </c>
      <c r="J83">
        <f t="shared" si="9"/>
        <v>12.616471694095493</v>
      </c>
      <c r="K83">
        <f t="shared" si="9"/>
        <v>2.2139578623100604</v>
      </c>
      <c r="L83">
        <f t="shared" si="10"/>
        <v>-4.7746210198141892</v>
      </c>
      <c r="M83">
        <f t="shared" si="11"/>
        <v>-33.011857841928631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8.3757725976309736</v>
      </c>
      <c r="B84">
        <f t="shared" si="3"/>
        <v>8.3757725976309736</v>
      </c>
      <c r="C84" s="9">
        <f t="shared" si="4"/>
        <v>0.32500000000000018</v>
      </c>
      <c r="D84" s="9">
        <f t="shared" si="17"/>
        <v>5.4641300908782124</v>
      </c>
      <c r="E84" s="9">
        <f t="shared" si="17"/>
        <v>5.5843873792617815</v>
      </c>
      <c r="F84" s="9">
        <f t="shared" si="6"/>
        <v>5.9189860455866619</v>
      </c>
      <c r="G84" s="10">
        <f t="shared" si="18"/>
        <v>8.6666666666666607</v>
      </c>
      <c r="H84" s="5">
        <f t="shared" si="18"/>
        <v>7.5</v>
      </c>
      <c r="I84">
        <f t="shared" si="8"/>
        <v>12.747226858121083</v>
      </c>
      <c r="J84">
        <f t="shared" si="9"/>
        <v>12.587346505874626</v>
      </c>
      <c r="K84">
        <f t="shared" si="9"/>
        <v>2.0125855294742956</v>
      </c>
      <c r="L84">
        <f t="shared" si="10"/>
        <v>-4.7405319751715771</v>
      </c>
      <c r="M84">
        <f t="shared" si="11"/>
        <v>-32.931961660210732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8.2990779815425366</v>
      </c>
      <c r="B85">
        <f t="shared" ref="B85:B148" si="22">ABS(D85-$D$11)</f>
        <v>8.2990779815425366</v>
      </c>
      <c r="C85" s="9">
        <f t="shared" ref="C85:C148" si="23">C84+_dt</f>
        <v>0.33000000000000018</v>
      </c>
      <c r="D85" s="9">
        <f t="shared" ref="D85:E100" si="24">D84+$C$7*(J84+J85)/2</f>
        <v>5.5408247069666494</v>
      </c>
      <c r="E85" s="9">
        <f t="shared" si="24"/>
        <v>5.5960514518448869</v>
      </c>
      <c r="F85" s="9">
        <f t="shared" ref="F85:F148" si="25">$O$1*D85^2+$O$2*D85+$O$3</f>
        <v>5.9448720415170779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12.68843585436773</v>
      </c>
      <c r="J85">
        <f t="shared" ref="J85:K148" si="28">J84+L84*$C$7</f>
        <v>12.558429260826079</v>
      </c>
      <c r="K85">
        <f t="shared" si="28"/>
        <v>1.81170056334701</v>
      </c>
      <c r="L85">
        <f t="shared" ref="L85:L148" si="29">-$C$15*I85*J85</f>
        <v>-4.7078280246447477</v>
      </c>
      <c r="M85">
        <f t="shared" ref="M85:M148" si="30">-$C$6-$C$15*I85*K85</f>
        <v>-32.853159352435505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8.222559152191895</v>
      </c>
      <c r="B86">
        <f t="shared" si="22"/>
        <v>8.222559152191895</v>
      </c>
      <c r="C86" s="9">
        <f t="shared" si="23"/>
        <v>0.33500000000000019</v>
      </c>
      <c r="D86" s="9">
        <f t="shared" si="24"/>
        <v>5.6173435363172901</v>
      </c>
      <c r="E86" s="9">
        <f t="shared" si="24"/>
        <v>5.6064915922515519</v>
      </c>
      <c r="F86" s="9">
        <f t="shared" si="25"/>
        <v>5.9698971220245474</v>
      </c>
      <c r="G86" s="10">
        <f t="shared" si="26"/>
        <v>8.6666666666666607</v>
      </c>
      <c r="H86" s="5">
        <f t="shared" si="26"/>
        <v>7.5</v>
      </c>
      <c r="I86">
        <f t="shared" si="27"/>
        <v>12.632891444917142</v>
      </c>
      <c r="J86">
        <f t="shared" si="28"/>
        <v>12.529711509875746</v>
      </c>
      <c r="K86">
        <f t="shared" si="28"/>
        <v>1.6112962912971533</v>
      </c>
      <c r="L86">
        <f t="shared" si="29"/>
        <v>-4.6765008074762902</v>
      </c>
      <c r="M86">
        <f t="shared" si="30"/>
        <v>-32.775388818999986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8.1462149182791777</v>
      </c>
      <c r="B87">
        <f t="shared" si="22"/>
        <v>8.1462149182791777</v>
      </c>
      <c r="C87" s="9">
        <f t="shared" si="23"/>
        <v>0.34000000000000019</v>
      </c>
      <c r="D87" s="9">
        <f t="shared" si="24"/>
        <v>5.6936877702300093</v>
      </c>
      <c r="E87" s="9">
        <f t="shared" si="24"/>
        <v>5.615710713519487</v>
      </c>
      <c r="F87" s="9">
        <f t="shared" si="25"/>
        <v>5.994067176146114</v>
      </c>
      <c r="G87" s="10">
        <f t="shared" si="26"/>
        <v>8.6666666666666607</v>
      </c>
      <c r="H87" s="5">
        <f t="shared" si="26"/>
        <v>7.5</v>
      </c>
      <c r="I87">
        <f t="shared" si="27"/>
        <v>12.580603242600514</v>
      </c>
      <c r="J87">
        <f t="shared" si="28"/>
        <v>12.501184854950141</v>
      </c>
      <c r="K87">
        <f t="shared" si="28"/>
        <v>1.4113664195012534</v>
      </c>
      <c r="L87">
        <f t="shared" si="29"/>
        <v>-4.6465415067500597</v>
      </c>
      <c r="M87">
        <f t="shared" si="30"/>
        <v>-32.698588087092318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8.070044139568715</v>
      </c>
      <c r="B88">
        <f t="shared" si="22"/>
        <v>8.070044139568715</v>
      </c>
      <c r="C88" s="9">
        <f t="shared" si="23"/>
        <v>0.3450000000000002</v>
      </c>
      <c r="D88" s="9">
        <f t="shared" si="24"/>
        <v>5.7698585489404719</v>
      </c>
      <c r="E88" s="9">
        <f t="shared" si="24"/>
        <v>5.6237116914470846</v>
      </c>
      <c r="F88" s="9">
        <f t="shared" si="25"/>
        <v>6.0173880152406376</v>
      </c>
      <c r="G88" s="10">
        <f t="shared" si="26"/>
        <v>8.6666666666666607</v>
      </c>
      <c r="H88" s="5">
        <f t="shared" si="26"/>
        <v>7.5</v>
      </c>
      <c r="I88">
        <f t="shared" si="27"/>
        <v>12.531579118964796</v>
      </c>
      <c r="J88">
        <f t="shared" si="28"/>
        <v>12.472840951758966</v>
      </c>
      <c r="K88">
        <f t="shared" si="28"/>
        <v>1.2119050321699902</v>
      </c>
      <c r="L88">
        <f t="shared" si="29"/>
        <v>-4.6179408150859533</v>
      </c>
      <c r="M88">
        <f t="shared" si="30"/>
        <v>-32.622695348053533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7.9940457265518488</v>
      </c>
      <c r="B89">
        <f t="shared" si="22"/>
        <v>7.9940457265518488</v>
      </c>
      <c r="C89" s="9">
        <f t="shared" si="23"/>
        <v>0.3500000000000002</v>
      </c>
      <c r="D89" s="9">
        <f t="shared" si="24"/>
        <v>5.8458569619573373</v>
      </c>
      <c r="E89" s="9">
        <f t="shared" si="24"/>
        <v>5.6304973668963711</v>
      </c>
      <c r="F89" s="9">
        <f t="shared" si="25"/>
        <v>6.0398653760236378</v>
      </c>
      <c r="G89" s="10">
        <f t="shared" si="26"/>
        <v>8.6666666666666607</v>
      </c>
      <c r="H89" s="5">
        <f t="shared" si="26"/>
        <v>7.5</v>
      </c>
      <c r="I89">
        <f t="shared" si="27"/>
        <v>12.485825115800079</v>
      </c>
      <c r="J89">
        <f t="shared" si="28"/>
        <v>12.444671512786941</v>
      </c>
      <c r="K89">
        <f t="shared" si="28"/>
        <v>1.0129065905468637</v>
      </c>
      <c r="L89">
        <f t="shared" si="29"/>
        <v>-4.5906889025368152</v>
      </c>
      <c r="M89">
        <f t="shared" si="30"/>
        <v>-32.547648998268222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7.9182186400908803</v>
      </c>
      <c r="B90">
        <f t="shared" si="22"/>
        <v>7.9182186400908803</v>
      </c>
      <c r="C90" s="9">
        <f t="shared" si="23"/>
        <v>0.3550000000000002</v>
      </c>
      <c r="D90" s="9">
        <f t="shared" si="24"/>
        <v>5.9216840484183058</v>
      </c>
      <c r="E90" s="9">
        <f t="shared" si="24"/>
        <v>5.6360705480890942</v>
      </c>
      <c r="F90" s="9">
        <f t="shared" si="25"/>
        <v>6.0615049235665825</v>
      </c>
      <c r="G90" s="10">
        <f t="shared" si="26"/>
        <v>8.6666666666666607</v>
      </c>
      <c r="H90" s="5">
        <f t="shared" si="26"/>
        <v>7.5</v>
      </c>
      <c r="I90">
        <f t="shared" si="27"/>
        <v>12.443345362207021</v>
      </c>
      <c r="J90">
        <f t="shared" si="28"/>
        <v>12.416668310481468</v>
      </c>
      <c r="K90">
        <f t="shared" si="28"/>
        <v>0.81436593165742754</v>
      </c>
      <c r="L90">
        <f t="shared" si="29"/>
        <v>-4.5647753869086314</v>
      </c>
      <c r="M90">
        <f t="shared" si="30"/>
        <v>-32.473387683379507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7.842561891043017</v>
      </c>
      <c r="B91">
        <f t="shared" si="22"/>
        <v>7.842561891043017</v>
      </c>
      <c r="C91" s="9">
        <f t="shared" si="23"/>
        <v>0.36000000000000021</v>
      </c>
      <c r="D91" s="9">
        <f t="shared" si="24"/>
        <v>5.997340797466169</v>
      </c>
      <c r="E91" s="9">
        <f t="shared" si="24"/>
        <v>5.6404340128943549</v>
      </c>
      <c r="F91" s="9">
        <f t="shared" si="25"/>
        <v>6.0823122542599712</v>
      </c>
      <c r="G91" s="10">
        <f t="shared" si="26"/>
        <v>8.6666666666666607</v>
      </c>
      <c r="H91" s="5">
        <f t="shared" si="26"/>
        <v>7.5</v>
      </c>
      <c r="I91">
        <f t="shared" si="27"/>
        <v>12.40414199784961</v>
      </c>
      <c r="J91">
        <f t="shared" si="28"/>
        <v>12.388823180621324</v>
      </c>
      <c r="K91">
        <f t="shared" si="28"/>
        <v>0.61627826678881248</v>
      </c>
      <c r="L91">
        <f t="shared" si="29"/>
        <v>-4.5401893067139927</v>
      </c>
      <c r="M91">
        <f t="shared" si="30"/>
        <v>-32.399850345593073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7.7670745398632786</v>
      </c>
      <c r="B92">
        <f t="shared" si="22"/>
        <v>7.7670745398632786</v>
      </c>
      <c r="C92" s="9">
        <f t="shared" si="23"/>
        <v>0.36500000000000021</v>
      </c>
      <c r="D92" s="9">
        <f t="shared" si="24"/>
        <v>6.0728281486459075</v>
      </c>
      <c r="E92" s="9">
        <f t="shared" si="24"/>
        <v>5.6435905111060869</v>
      </c>
      <c r="F92" s="9">
        <f t="shared" si="25"/>
        <v>6.1022928987395009</v>
      </c>
      <c r="G92" s="10">
        <f t="shared" si="26"/>
        <v>8.6666666666666607</v>
      </c>
      <c r="H92" s="5">
        <f t="shared" si="26"/>
        <v>7.5</v>
      </c>
      <c r="I92">
        <f t="shared" si="27"/>
        <v>12.368215103006058</v>
      </c>
      <c r="J92">
        <f t="shared" si="28"/>
        <v>12.36112802585037</v>
      </c>
      <c r="K92">
        <f t="shared" si="28"/>
        <v>0.41863917968069475</v>
      </c>
      <c r="L92">
        <f t="shared" si="29"/>
        <v>-4.5169190969545667</v>
      </c>
      <c r="M92">
        <f t="shared" si="30"/>
        <v>-32.326976273805968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7.6917556961853899</v>
      </c>
      <c r="B93">
        <f t="shared" si="22"/>
        <v>7.6917556961853899</v>
      </c>
      <c r="C93" s="9">
        <f t="shared" si="23"/>
        <v>0.37000000000000022</v>
      </c>
      <c r="D93" s="9">
        <f t="shared" si="24"/>
        <v>6.1481469923237961</v>
      </c>
      <c r="E93" s="9">
        <f t="shared" si="24"/>
        <v>5.6455427667085649</v>
      </c>
      <c r="F93" s="9">
        <f t="shared" si="25"/>
        <v>6.121452324774415</v>
      </c>
      <c r="G93" s="10">
        <f t="shared" si="26"/>
        <v>8.6666666666666607</v>
      </c>
      <c r="H93" s="5">
        <f t="shared" si="26"/>
        <v>7.5</v>
      </c>
      <c r="I93">
        <f t="shared" si="27"/>
        <v>12.335562635988898</v>
      </c>
      <c r="J93">
        <f t="shared" si="28"/>
        <v>12.333574819358947</v>
      </c>
      <c r="K93">
        <f t="shared" si="28"/>
        <v>0.22144462441047832</v>
      </c>
      <c r="L93">
        <f t="shared" si="29"/>
        <v>-4.4949525679108939</v>
      </c>
      <c r="M93">
        <f t="shared" si="30"/>
        <v>-32.254705156268365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7.6166045183798259</v>
      </c>
      <c r="B94">
        <f t="shared" si="22"/>
        <v>7.6166045183798259</v>
      </c>
      <c r="C94" s="9">
        <f t="shared" si="23"/>
        <v>0.37500000000000022</v>
      </c>
      <c r="D94" s="9">
        <f t="shared" si="24"/>
        <v>6.2232981701293602</v>
      </c>
      <c r="E94" s="9">
        <f t="shared" si="24"/>
        <v>5.6462934801280369</v>
      </c>
      <c r="F94" s="9">
        <f t="shared" si="25"/>
        <v>6.1397959401171036</v>
      </c>
      <c r="G94" s="10">
        <f t="shared" si="26"/>
        <v>8.6666666666666607</v>
      </c>
      <c r="H94" s="5">
        <f t="shared" si="26"/>
        <v>7.5</v>
      </c>
      <c r="I94">
        <f t="shared" si="27"/>
        <v>12.306180378455547</v>
      </c>
      <c r="J94">
        <f t="shared" si="28"/>
        <v>12.306155608694691</v>
      </c>
      <c r="K94">
        <f t="shared" si="28"/>
        <v>2.469092295724129E-2</v>
      </c>
      <c r="L94">
        <f t="shared" si="29"/>
        <v>-4.4742768870977141</v>
      </c>
      <c r="M94">
        <f t="shared" si="30"/>
        <v>-32.182977135461428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7.5416202130882724</v>
      </c>
      <c r="B95">
        <f t="shared" si="22"/>
        <v>7.5416202130882724</v>
      </c>
      <c r="C95" s="9">
        <f t="shared" si="23"/>
        <v>0.38000000000000023</v>
      </c>
      <c r="D95" s="9">
        <f t="shared" si="24"/>
        <v>6.2982824754209137</v>
      </c>
      <c r="E95" s="9">
        <f t="shared" si="24"/>
        <v>5.6458453304684708</v>
      </c>
      <c r="F95" s="9">
        <f t="shared" si="25"/>
        <v>6.1573290953128712</v>
      </c>
      <c r="G95" s="10">
        <f t="shared" si="26"/>
        <v>8.6666666666666607</v>
      </c>
      <c r="H95" s="5">
        <f t="shared" si="26"/>
        <v>7.5</v>
      </c>
      <c r="I95">
        <f t="shared" si="27"/>
        <v>12.280061889072721</v>
      </c>
      <c r="J95">
        <f t="shared" si="28"/>
        <v>12.278862519683395</v>
      </c>
      <c r="K95">
        <f t="shared" si="28"/>
        <v>-0.17162523756907344</v>
      </c>
      <c r="L95">
        <f t="shared" si="29"/>
        <v>-4.4548785645202091</v>
      </c>
      <c r="M95">
        <f t="shared" si="30"/>
        <v>-32.111732864851973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7.4668020347338961</v>
      </c>
      <c r="B96">
        <f t="shared" si="22"/>
        <v>7.4668020347338961</v>
      </c>
      <c r="C96" s="9">
        <f t="shared" si="23"/>
        <v>0.38500000000000023</v>
      </c>
      <c r="D96" s="9">
        <f t="shared" si="24"/>
        <v>6.3731006537752899</v>
      </c>
      <c r="E96" s="9">
        <f t="shared" si="24"/>
        <v>5.6442009777293487</v>
      </c>
      <c r="F96" s="9">
        <f t="shared" si="25"/>
        <v>6.1740570864687498</v>
      </c>
      <c r="G96" s="10">
        <f t="shared" si="26"/>
        <v>8.6666666666666607</v>
      </c>
      <c r="H96" s="5">
        <f t="shared" si="26"/>
        <v>7.5</v>
      </c>
      <c r="I96">
        <f t="shared" si="27"/>
        <v>12.257198465932992</v>
      </c>
      <c r="J96">
        <f t="shared" si="28"/>
        <v>12.251687760439822</v>
      </c>
      <c r="K96">
        <f t="shared" si="28"/>
        <v>-0.36750680804467051</v>
      </c>
      <c r="L96">
        <f t="shared" si="29"/>
        <v>-4.4367434413414006</v>
      </c>
      <c r="M96">
        <f t="shared" si="30"/>
        <v>-32.040913567165383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7.3921492850069397</v>
      </c>
      <c r="B97">
        <f t="shared" si="22"/>
        <v>7.3921492850069397</v>
      </c>
      <c r="C97" s="9">
        <f t="shared" si="23"/>
        <v>0.39000000000000024</v>
      </c>
      <c r="D97" s="9">
        <f t="shared" si="24"/>
        <v>6.4477534035022463</v>
      </c>
      <c r="E97" s="9">
        <f t="shared" si="24"/>
        <v>5.6413630650033593</v>
      </c>
      <c r="F97" s="9">
        <f t="shared" si="25"/>
        <v>6.1899851579801002</v>
      </c>
      <c r="G97" s="10">
        <f t="shared" si="26"/>
        <v>8.6666666666666607</v>
      </c>
      <c r="H97" s="5">
        <f t="shared" si="26"/>
        <v>7.5</v>
      </c>
      <c r="I97">
        <f t="shared" si="27"/>
        <v>12.237579118050309</v>
      </c>
      <c r="J97">
        <f t="shared" si="28"/>
        <v>12.22462362544764</v>
      </c>
      <c r="K97">
        <f t="shared" si="28"/>
        <v>-0.56295638080437937</v>
      </c>
      <c r="L97">
        <f t="shared" si="29"/>
        <v>-4.4198566820438163</v>
      </c>
      <c r="M97">
        <f t="shared" si="30"/>
        <v>-31.970461093802687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7.3176613123252787</v>
      </c>
      <c r="B98">
        <f t="shared" si="22"/>
        <v>7.3176613123252787</v>
      </c>
      <c r="C98" s="9">
        <f t="shared" si="23"/>
        <v>0.39500000000000024</v>
      </c>
      <c r="D98" s="9">
        <f t="shared" si="24"/>
        <v>6.5222413761839073</v>
      </c>
      <c r="E98" s="9">
        <f t="shared" si="24"/>
        <v>5.6373342206518027</v>
      </c>
      <c r="F98" s="9">
        <f t="shared" si="25"/>
        <v>6.2051185052137541</v>
      </c>
      <c r="G98" s="10">
        <f t="shared" si="26"/>
        <v>8.6666666666666607</v>
      </c>
      <c r="H98" s="5">
        <f t="shared" si="26"/>
        <v>7.5</v>
      </c>
      <c r="I98">
        <f t="shared" si="27"/>
        <v>12.221190546184605</v>
      </c>
      <c r="J98">
        <f t="shared" si="28"/>
        <v>12.197662499687173</v>
      </c>
      <c r="K98">
        <f t="shared" si="28"/>
        <v>-0.75797619347657574</v>
      </c>
      <c r="L98">
        <f t="shared" si="29"/>
        <v>-4.4042027701398769</v>
      </c>
      <c r="M98">
        <f t="shared" si="30"/>
        <v>-31.900317985015963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7.2433375112697256</v>
      </c>
      <c r="B99">
        <f t="shared" si="22"/>
        <v>7.2433375112697256</v>
      </c>
      <c r="C99" s="9">
        <f t="shared" si="23"/>
        <v>0.40000000000000024</v>
      </c>
      <c r="D99" s="9">
        <f t="shared" si="24"/>
        <v>6.5965651772394605</v>
      </c>
      <c r="E99" s="9">
        <f t="shared" si="24"/>
        <v>5.6321170604554842</v>
      </c>
      <c r="F99" s="9">
        <f t="shared" si="25"/>
        <v>6.2194622771463397</v>
      </c>
      <c r="G99" s="10">
        <f t="shared" si="26"/>
        <v>8.6666666666666607</v>
      </c>
      <c r="H99" s="5">
        <f t="shared" si="26"/>
        <v>7.5</v>
      </c>
      <c r="I99">
        <f t="shared" si="27"/>
        <v>12.208017133164676</v>
      </c>
      <c r="J99">
        <f t="shared" si="28"/>
        <v>12.17079686278932</v>
      </c>
      <c r="K99">
        <f t="shared" si="28"/>
        <v>-0.95256813318517319</v>
      </c>
      <c r="L99">
        <f t="shared" si="29"/>
        <v>-4.3897655074556008</v>
      </c>
      <c r="M99">
        <f t="shared" si="30"/>
        <v>-31.830427530448542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7.1691773219939767</v>
      </c>
      <c r="B100">
        <f t="shared" si="22"/>
        <v>7.1691773219939767</v>
      </c>
      <c r="C100" s="9">
        <f t="shared" si="23"/>
        <v>0.40500000000000025</v>
      </c>
      <c r="D100" s="9">
        <f t="shared" si="24"/>
        <v>6.6707253665152093</v>
      </c>
      <c r="E100" s="9">
        <f t="shared" si="24"/>
        <v>5.6257141897388507</v>
      </c>
      <c r="F100" s="9">
        <f t="shared" si="25"/>
        <v>6.2330215789564072</v>
      </c>
      <c r="G100" s="10">
        <f t="shared" si="26"/>
        <v>8.6666666666666607</v>
      </c>
      <c r="H100" s="5">
        <f t="shared" si="26"/>
        <v>7.5</v>
      </c>
      <c r="I100">
        <f t="shared" si="27"/>
        <v>12.198040943794597</v>
      </c>
      <c r="J100">
        <f t="shared" si="28"/>
        <v>12.144019293193841</v>
      </c>
      <c r="K100">
        <f t="shared" si="28"/>
        <v>-1.1467337411209093</v>
      </c>
      <c r="L100">
        <f t="shared" si="29"/>
        <v>-4.3765280169816956</v>
      </c>
      <c r="M100">
        <f t="shared" si="30"/>
        <v>-31.760733829643481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7.0951802296092499</v>
      </c>
      <c r="B101">
        <f t="shared" si="22"/>
        <v>7.0951802296092499</v>
      </c>
      <c r="C101" s="9">
        <f t="shared" si="23"/>
        <v>0.41000000000000025</v>
      </c>
      <c r="D101" s="9">
        <f t="shared" ref="D101:E116" si="32">D100+$C$7*(J100+J101)/2</f>
        <v>6.7447224588999362</v>
      </c>
      <c r="E101" s="9">
        <f t="shared" si="32"/>
        <v>5.6181282054651129</v>
      </c>
      <c r="F101" s="9">
        <f t="shared" si="25"/>
        <v>6.2458014745689798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12.191241734343702</v>
      </c>
      <c r="J101">
        <f t="shared" si="28"/>
        <v>12.117322472290253</v>
      </c>
      <c r="K101">
        <f t="shared" si="28"/>
        <v>-1.3404742174817346</v>
      </c>
      <c r="L101">
        <f t="shared" si="29"/>
        <v>-4.3644727492554916</v>
      </c>
      <c r="M101">
        <f t="shared" si="30"/>
        <v>-31.691181852124725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7.0213457635437795</v>
      </c>
      <c r="B102">
        <f t="shared" si="22"/>
        <v>7.0213457635437795</v>
      </c>
      <c r="C102" s="9">
        <f t="shared" si="23"/>
        <v>0.41500000000000026</v>
      </c>
      <c r="D102" s="9">
        <f t="shared" si="32"/>
        <v>6.8185569249654066</v>
      </c>
      <c r="E102" s="9">
        <f t="shared" si="32"/>
        <v>5.6093616983001153</v>
      </c>
      <c r="F102" s="9">
        <f t="shared" si="25"/>
        <v>6.2578069891510868</v>
      </c>
      <c r="G102" s="10">
        <f t="shared" si="33"/>
        <v>8.6666666666666607</v>
      </c>
      <c r="H102" s="5">
        <f t="shared" si="33"/>
        <v>7.5</v>
      </c>
      <c r="I102">
        <f t="shared" si="27"/>
        <v>12.187596971534392</v>
      </c>
      <c r="J102">
        <f t="shared" si="28"/>
        <v>12.090699188519794</v>
      </c>
      <c r="K102">
        <f t="shared" si="28"/>
        <v>-1.5337904267796953</v>
      </c>
      <c r="L102">
        <f t="shared" si="29"/>
        <v>-4.3535814922067768</v>
      </c>
      <c r="M102">
        <f t="shared" si="30"/>
        <v>-31.621717496661208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6.9476734968774716</v>
      </c>
      <c r="B103">
        <f t="shared" si="22"/>
        <v>6.9476734968774716</v>
      </c>
      <c r="C103" s="9">
        <f t="shared" si="23"/>
        <v>0.42000000000000026</v>
      </c>
      <c r="D103" s="9">
        <f t="shared" si="32"/>
        <v>6.8922291916317144</v>
      </c>
      <c r="E103" s="9">
        <f t="shared" si="32"/>
        <v>5.5994172546427334</v>
      </c>
      <c r="F103" s="9">
        <f t="shared" si="25"/>
        <v>6.2690431115568774</v>
      </c>
      <c r="G103" s="10">
        <f t="shared" si="33"/>
        <v>8.6666666666666607</v>
      </c>
      <c r="H103" s="5">
        <f t="shared" si="33"/>
        <v>7.5</v>
      </c>
      <c r="I103">
        <f t="shared" si="27"/>
        <v>12.187081860857827</v>
      </c>
      <c r="J103">
        <f t="shared" si="28"/>
        <v>12.064142341417332</v>
      </c>
      <c r="K103">
        <f t="shared" si="28"/>
        <v>-1.7266829035093287</v>
      </c>
      <c r="L103">
        <f t="shared" si="29"/>
        <v>-4.3438353843710695</v>
      </c>
      <c r="M103">
        <f t="shared" si="30"/>
        <v>-31.552287649333948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6.8741630456521516</v>
      </c>
      <c r="B104">
        <f t="shared" si="22"/>
        <v>6.8741630456521516</v>
      </c>
      <c r="C104" s="9">
        <f t="shared" si="23"/>
        <v>0.42500000000000027</v>
      </c>
      <c r="D104" s="9">
        <f t="shared" si="32"/>
        <v>6.9657396428570344</v>
      </c>
      <c r="E104" s="9">
        <f t="shared" si="32"/>
        <v>5.5882974586196106</v>
      </c>
      <c r="F104" s="9">
        <f t="shared" si="25"/>
        <v>6.2795147967208838</v>
      </c>
      <c r="G104" s="10">
        <f t="shared" si="33"/>
        <v>8.6666666666666607</v>
      </c>
      <c r="H104" s="5">
        <f t="shared" si="33"/>
        <v>7.5</v>
      </c>
      <c r="I104">
        <f t="shared" si="27"/>
        <v>12.189669383965654</v>
      </c>
      <c r="J104">
        <f t="shared" si="28"/>
        <v>12.037644945572669</v>
      </c>
      <c r="K104">
        <f t="shared" si="28"/>
        <v>-1.9191518581702658</v>
      </c>
      <c r="L104">
        <f t="shared" si="29"/>
        <v>-4.3352149313456776</v>
      </c>
      <c r="M104">
        <f t="shared" si="30"/>
        <v>-31.482840240040513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6.8008140681579556</v>
      </c>
      <c r="B105">
        <f t="shared" si="22"/>
        <v>6.8008140681579556</v>
      </c>
      <c r="C105" s="9">
        <f t="shared" si="23"/>
        <v>0.43000000000000027</v>
      </c>
      <c r="D105" s="9">
        <f t="shared" si="32"/>
        <v>7.0390886203512304</v>
      </c>
      <c r="E105" s="9">
        <f t="shared" si="32"/>
        <v>5.5760048940421063</v>
      </c>
      <c r="F105" s="9">
        <f t="shared" si="25"/>
        <v>6.2892269679980863</v>
      </c>
      <c r="G105" s="10">
        <f t="shared" si="33"/>
        <v>8.6666666666666607</v>
      </c>
      <c r="H105" s="5">
        <f t="shared" si="33"/>
        <v>7.5</v>
      </c>
      <c r="I105">
        <f t="shared" si="27"/>
        <v>12.195330344807966</v>
      </c>
      <c r="J105">
        <f t="shared" si="28"/>
        <v>12.01120013449146</v>
      </c>
      <c r="K105">
        <f t="shared" si="28"/>
        <v>-2.1111971836345127</v>
      </c>
      <c r="L105">
        <f t="shared" si="29"/>
        <v>-4.327700025337311</v>
      </c>
      <c r="M105">
        <f t="shared" si="30"/>
        <v>-31.413324297089154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6.7276262641965294</v>
      </c>
      <c r="B106">
        <f t="shared" si="22"/>
        <v>6.7276262641965294</v>
      </c>
      <c r="C106" s="9">
        <f t="shared" si="23"/>
        <v>0.43500000000000028</v>
      </c>
      <c r="D106" s="9">
        <f t="shared" si="32"/>
        <v>7.1122764243126566</v>
      </c>
      <c r="E106" s="9">
        <f t="shared" si="32"/>
        <v>5.5625421463233886</v>
      </c>
      <c r="F106" s="9">
        <f t="shared" si="25"/>
        <v>6.2981845194493893</v>
      </c>
      <c r="G106" s="10">
        <f t="shared" si="33"/>
        <v>8.6666666666666607</v>
      </c>
      <c r="H106" s="5">
        <f t="shared" si="33"/>
        <v>7.5</v>
      </c>
      <c r="I106">
        <f t="shared" si="27"/>
        <v>12.204033424114892</v>
      </c>
      <c r="J106">
        <f t="shared" si="28"/>
        <v>11.984801164336902</v>
      </c>
      <c r="K106">
        <f t="shared" si="28"/>
        <v>-2.3028184618467566</v>
      </c>
      <c r="L106">
        <f t="shared" si="29"/>
        <v>-4.3212699676257662</v>
      </c>
      <c r="M106">
        <f t="shared" si="30"/>
        <v>-31.343689999556773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6.6545993743218217</v>
      </c>
      <c r="B107">
        <f t="shared" si="22"/>
        <v>6.6545993743218217</v>
      </c>
      <c r="C107" s="9">
        <f t="shared" si="23"/>
        <v>0.44000000000000028</v>
      </c>
      <c r="D107" s="9">
        <f t="shared" si="32"/>
        <v>7.1853033141873643</v>
      </c>
      <c r="E107" s="9">
        <f t="shared" si="32"/>
        <v>5.5479118043536815</v>
      </c>
      <c r="F107" s="9">
        <f t="shared" si="25"/>
        <v>6.3063923180712376</v>
      </c>
      <c r="G107" s="10">
        <f t="shared" si="33"/>
        <v>8.6666666666666607</v>
      </c>
      <c r="H107" s="5">
        <f t="shared" si="33"/>
        <v>7.5</v>
      </c>
      <c r="I107">
        <f t="shared" si="27"/>
        <v>12.215745241752385</v>
      </c>
      <c r="J107">
        <f t="shared" si="28"/>
        <v>11.958441417534384</v>
      </c>
      <c r="K107">
        <f t="shared" si="28"/>
        <v>-2.4940149708440531</v>
      </c>
      <c r="L107">
        <f t="shared" si="29"/>
        <v>-4.3159034937462657</v>
      </c>
      <c r="M107">
        <f t="shared" si="30"/>
        <v>-31.273888727109668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6.5817331790593627</v>
      </c>
      <c r="B108">
        <f t="shared" si="22"/>
        <v>6.5817331790593627</v>
      </c>
      <c r="C108" s="9">
        <f t="shared" si="23"/>
        <v>0.44500000000000028</v>
      </c>
      <c r="D108" s="9">
        <f t="shared" si="32"/>
        <v>7.2581695094498233</v>
      </c>
      <c r="E108" s="9">
        <f t="shared" si="32"/>
        <v>5.5321164623317651</v>
      </c>
      <c r="F108" s="9">
        <f t="shared" si="25"/>
        <v>6.3138552059680872</v>
      </c>
      <c r="G108" s="10">
        <f t="shared" si="33"/>
        <v>8.6666666666666607</v>
      </c>
      <c r="H108" s="5">
        <f t="shared" si="33"/>
        <v>7.5</v>
      </c>
      <c r="I108">
        <f t="shared" si="27"/>
        <v>12.230430426423171</v>
      </c>
      <c r="J108">
        <f t="shared" si="28"/>
        <v>11.932114406222531</v>
      </c>
      <c r="K108">
        <f t="shared" si="28"/>
        <v>-2.684785692079422</v>
      </c>
      <c r="L108">
        <f t="shared" si="29"/>
        <v>-4.3115788011740177</v>
      </c>
      <c r="M108">
        <f t="shared" si="30"/>
        <v>-31.203873107013766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6.5090274981050014</v>
      </c>
      <c r="B109">
        <f t="shared" si="22"/>
        <v>6.5090274981050014</v>
      </c>
      <c r="C109" s="9">
        <f t="shared" si="23"/>
        <v>0.45000000000000029</v>
      </c>
      <c r="D109" s="9">
        <f t="shared" si="32"/>
        <v>7.3308751904041847</v>
      </c>
      <c r="E109" s="9">
        <f t="shared" si="32"/>
        <v>5.5151587215509243</v>
      </c>
      <c r="F109" s="9">
        <f t="shared" si="25"/>
        <v>6.3205780024665987</v>
      </c>
      <c r="G109" s="10">
        <f t="shared" si="33"/>
        <v>8.6666666666666607</v>
      </c>
      <c r="H109" s="5">
        <f t="shared" si="33"/>
        <v>7.5</v>
      </c>
      <c r="I109">
        <f t="shared" si="27"/>
        <v>12.248051692131943</v>
      </c>
      <c r="J109">
        <f t="shared" si="28"/>
        <v>11.905813775535369</v>
      </c>
      <c r="K109">
        <f t="shared" si="28"/>
        <v>-2.8751293180322062</v>
      </c>
      <c r="L109">
        <f t="shared" si="29"/>
        <v>-4.308273579278513</v>
      </c>
      <c r="M109">
        <f t="shared" si="30"/>
        <v>-31.133597058091041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6.4364821895041784</v>
      </c>
      <c r="B110">
        <f t="shared" si="22"/>
        <v>6.4364821895041784</v>
      </c>
      <c r="C110" s="9">
        <f t="shared" si="23"/>
        <v>0.45500000000000029</v>
      </c>
      <c r="D110" s="9">
        <f t="shared" si="32"/>
        <v>7.4034204990050076</v>
      </c>
      <c r="E110" s="9">
        <f t="shared" si="32"/>
        <v>5.4970411921376625</v>
      </c>
      <c r="F110" s="9">
        <f t="shared" si="25"/>
        <v>6.3265655061703807</v>
      </c>
      <c r="G110" s="10">
        <f t="shared" si="33"/>
        <v>8.6666666666666607</v>
      </c>
      <c r="H110" s="5">
        <f t="shared" si="33"/>
        <v>7.5</v>
      </c>
      <c r="I110">
        <f t="shared" si="27"/>
        <v>12.268569920790535</v>
      </c>
      <c r="J110">
        <f t="shared" si="28"/>
        <v>11.87953330670177</v>
      </c>
      <c r="K110">
        <f t="shared" si="28"/>
        <v>-3.0650442600865615</v>
      </c>
      <c r="L110">
        <f t="shared" si="29"/>
        <v>-4.305965041302219</v>
      </c>
      <c r="M110">
        <f t="shared" si="30"/>
        <v>-31.063015831410549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6.364097148812891</v>
      </c>
      <c r="B111">
        <f t="shared" si="22"/>
        <v>6.364097148812891</v>
      </c>
      <c r="C111" s="9">
        <f t="shared" si="23"/>
        <v>0.4600000000000003</v>
      </c>
      <c r="D111" s="9">
        <f t="shared" si="32"/>
        <v>7.475805539696295</v>
      </c>
      <c r="E111" s="9">
        <f t="shared" si="32"/>
        <v>5.4777664947415907</v>
      </c>
      <c r="F111" s="9">
        <f t="shared" si="25"/>
        <v>6.3318224969543397</v>
      </c>
      <c r="G111" s="10">
        <f t="shared" si="33"/>
        <v>8.6666666666666607</v>
      </c>
      <c r="H111" s="5">
        <f t="shared" si="33"/>
        <v>7.5</v>
      </c>
      <c r="I111">
        <f t="shared" si="27"/>
        <v>12.291944250304182</v>
      </c>
      <c r="J111">
        <f t="shared" si="28"/>
        <v>11.853266919949826</v>
      </c>
      <c r="K111">
        <f t="shared" si="28"/>
        <v>-3.2545286566581657</v>
      </c>
      <c r="L111">
        <f t="shared" si="29"/>
        <v>-4.3046299581087899</v>
      </c>
      <c r="M111">
        <f t="shared" si="30"/>
        <v>-30.992086047535526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6.291872308241568</v>
      </c>
      <c r="B112">
        <f t="shared" si="22"/>
        <v>6.291872308241568</v>
      </c>
      <c r="C112" s="9">
        <f t="shared" si="23"/>
        <v>0.4650000000000003</v>
      </c>
      <c r="D112" s="9">
        <f t="shared" si="32"/>
        <v>7.5480303802676181</v>
      </c>
      <c r="E112" s="9">
        <f t="shared" si="32"/>
        <v>5.4573372621750611</v>
      </c>
      <c r="F112" s="9">
        <f t="shared" si="25"/>
        <v>6.336353737897614</v>
      </c>
      <c r="G112" s="10">
        <f t="shared" si="33"/>
        <v>8.6666666666666607</v>
      </c>
      <c r="H112" s="5">
        <f t="shared" si="33"/>
        <v>7.5</v>
      </c>
      <c r="I112">
        <f t="shared" si="27"/>
        <v>12.318132167454372</v>
      </c>
      <c r="J112">
        <f t="shared" si="28"/>
        <v>11.827008677205363</v>
      </c>
      <c r="K112">
        <f t="shared" si="28"/>
        <v>-3.4435803815481325</v>
      </c>
      <c r="L112">
        <f t="shared" si="29"/>
        <v>-4.3042446934395988</v>
      </c>
      <c r="M112">
        <f t="shared" si="30"/>
        <v>-30.920765730181778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6.2198076357831367</v>
      </c>
      <c r="B113">
        <f t="shared" si="22"/>
        <v>6.2198076357831367</v>
      </c>
      <c r="C113" s="9">
        <f t="shared" si="23"/>
        <v>0.47000000000000031</v>
      </c>
      <c r="D113" s="9">
        <f t="shared" si="32"/>
        <v>7.6200950527260494</v>
      </c>
      <c r="E113" s="9">
        <f t="shared" si="32"/>
        <v>5.4357561410012076</v>
      </c>
      <c r="F113" s="9">
        <f t="shared" si="25"/>
        <v>6.3401639771543401</v>
      </c>
      <c r="G113" s="10">
        <f t="shared" si="33"/>
        <v>8.6666666666666607</v>
      </c>
      <c r="H113" s="5">
        <f t="shared" si="33"/>
        <v>7.5</v>
      </c>
      <c r="I113">
        <f t="shared" si="27"/>
        <v>12.34708960487732</v>
      </c>
      <c r="J113">
        <f t="shared" si="28"/>
        <v>11.800752784575382</v>
      </c>
      <c r="K113">
        <f t="shared" si="28"/>
        <v>-3.6321970525022413</v>
      </c>
      <c r="L113">
        <f t="shared" si="29"/>
        <v>-4.3047852404144544</v>
      </c>
      <c r="M113">
        <f t="shared" si="30"/>
        <v>-30.849014336176424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6.1479031343266248</v>
      </c>
      <c r="B114">
        <f t="shared" si="22"/>
        <v>6.1479031343266248</v>
      </c>
      <c r="C114" s="9">
        <f t="shared" si="23"/>
        <v>0.47500000000000031</v>
      </c>
      <c r="D114" s="9">
        <f t="shared" si="32"/>
        <v>7.6919995541825612</v>
      </c>
      <c r="E114" s="9">
        <f t="shared" si="32"/>
        <v>5.4130257930692194</v>
      </c>
      <c r="F114" s="9">
        <f t="shared" si="25"/>
        <v>6.3432579497614547</v>
      </c>
      <c r="G114" s="10">
        <f t="shared" si="33"/>
        <v>8.6666666666666607</v>
      </c>
      <c r="H114" s="5">
        <f t="shared" si="33"/>
        <v>7.5</v>
      </c>
      <c r="I114">
        <f t="shared" si="27"/>
        <v>12.378771041429406</v>
      </c>
      <c r="J114">
        <f t="shared" si="28"/>
        <v>11.774493594608854</v>
      </c>
      <c r="K114">
        <f t="shared" si="28"/>
        <v>-3.8203760399529174</v>
      </c>
      <c r="L114">
        <f t="shared" si="29"/>
        <v>-4.3062272590125108</v>
      </c>
      <c r="M114">
        <f t="shared" si="30"/>
        <v>-30.776792781639791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6.0761588407576648</v>
      </c>
      <c r="B115">
        <f t="shared" si="22"/>
        <v>6.0761588407576648</v>
      </c>
      <c r="C115" s="9">
        <f t="shared" si="23"/>
        <v>0.48000000000000032</v>
      </c>
      <c r="D115" s="9">
        <f t="shared" si="32"/>
        <v>7.7637438477515213</v>
      </c>
      <c r="E115" s="9">
        <f t="shared" si="32"/>
        <v>5.3891488969958043</v>
      </c>
      <c r="F115" s="9">
        <f t="shared" si="25"/>
        <v>6.3456403793829512</v>
      </c>
      <c r="G115" s="10">
        <f t="shared" si="33"/>
        <v>8.6666666666666607</v>
      </c>
      <c r="H115" s="5">
        <f t="shared" si="33"/>
        <v>7.5</v>
      </c>
      <c r="I115">
        <f t="shared" si="27"/>
        <v>12.413129605231763</v>
      </c>
      <c r="J115">
        <f t="shared" si="28"/>
        <v>11.748225608328879</v>
      </c>
      <c r="K115">
        <f t="shared" si="28"/>
        <v>-4.0081144759209204</v>
      </c>
      <c r="L115">
        <f t="shared" si="29"/>
        <v>-4.3085461142725352</v>
      </c>
      <c r="M115">
        <f t="shared" si="30"/>
        <v>-30.704063464346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6.0045748250473148</v>
      </c>
      <c r="B116">
        <f t="shared" si="22"/>
        <v>6.0045748250473148</v>
      </c>
      <c r="C116" s="9">
        <f t="shared" si="23"/>
        <v>0.48500000000000032</v>
      </c>
      <c r="D116" s="9">
        <f t="shared" si="32"/>
        <v>7.8353278634618713</v>
      </c>
      <c r="E116" s="9">
        <f t="shared" si="32"/>
        <v>5.3641281495919326</v>
      </c>
      <c r="F116" s="9">
        <f t="shared" si="25"/>
        <v>6.3473159799900518</v>
      </c>
      <c r="G116" s="10">
        <f t="shared" si="33"/>
        <v>8.6666666666666607</v>
      </c>
      <c r="H116" s="5">
        <f t="shared" si="33"/>
        <v>7.5</v>
      </c>
      <c r="I116">
        <f t="shared" si="27"/>
        <v>12.45011717869528</v>
      </c>
      <c r="J116">
        <f t="shared" si="28"/>
        <v>11.721943477031816</v>
      </c>
      <c r="K116">
        <f t="shared" si="28"/>
        <v>-4.1954092630534312</v>
      </c>
      <c r="L116">
        <f t="shared" si="29"/>
        <v>-4.3117169149576986</v>
      </c>
      <c r="M116">
        <f t="shared" si="30"/>
        <v>-30.630790282249489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5.9331511893306237</v>
      </c>
      <c r="B117">
        <f t="shared" si="22"/>
        <v>5.9331511893306237</v>
      </c>
      <c r="C117" s="9">
        <f t="shared" si="23"/>
        <v>0.49000000000000032</v>
      </c>
      <c r="D117" s="9">
        <f t="shared" ref="D117:E132" si="34">D116+$C$7*(J116+J117)/2</f>
        <v>7.9067514991785623</v>
      </c>
      <c r="E117" s="9">
        <f t="shared" si="34"/>
        <v>5.3379662672341057</v>
      </c>
      <c r="F117" s="9">
        <f t="shared" si="25"/>
        <v>6.3482894574768789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12.489684504843643</v>
      </c>
      <c r="J117">
        <f t="shared" si="28"/>
        <v>11.695642003850574</v>
      </c>
      <c r="K117">
        <f t="shared" si="28"/>
        <v>-4.3822570837751531</v>
      </c>
      <c r="L117">
        <f t="shared" si="29"/>
        <v>-4.3157145524385649</v>
      </c>
      <c r="M117">
        <f t="shared" si="30"/>
        <v>-30.556938648194873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5.8618880669763831</v>
      </c>
      <c r="B118">
        <f t="shared" si="22"/>
        <v>5.8618880669763831</v>
      </c>
      <c r="C118" s="9">
        <f t="shared" si="23"/>
        <v>0.49500000000000033</v>
      </c>
      <c r="D118" s="9">
        <f t="shared" si="34"/>
        <v>7.9780146215328029</v>
      </c>
      <c r="E118" s="9">
        <f t="shared" si="34"/>
        <v>5.3106659871795276</v>
      </c>
      <c r="F118" s="9">
        <f t="shared" si="25"/>
        <v>6.3485655112113779</v>
      </c>
      <c r="G118" s="10">
        <f t="shared" si="35"/>
        <v>8.6666666666666607</v>
      </c>
      <c r="H118" s="5">
        <f t="shared" si="35"/>
        <v>7.5</v>
      </c>
      <c r="I118">
        <f t="shared" si="27"/>
        <v>12.531781294275412</v>
      </c>
      <c r="J118">
        <f t="shared" si="28"/>
        <v>11.6693161450807</v>
      </c>
      <c r="K118">
        <f t="shared" si="28"/>
        <v>-4.5686544095291417</v>
      </c>
      <c r="L118">
        <f t="shared" si="29"/>
        <v>-4.3205137395587405</v>
      </c>
      <c r="M118">
        <f t="shared" si="30"/>
        <v>-30.482475500855514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5.7907856216495155</v>
      </c>
      <c r="B119">
        <f t="shared" si="22"/>
        <v>5.7907856216495155</v>
      </c>
      <c r="C119" s="9">
        <f t="shared" si="23"/>
        <v>0.50000000000000033</v>
      </c>
      <c r="D119" s="9">
        <f t="shared" si="34"/>
        <v>8.0491170668596705</v>
      </c>
      <c r="E119" s="9">
        <f t="shared" si="34"/>
        <v>5.2822300688247061</v>
      </c>
      <c r="F119" s="9">
        <f t="shared" si="25"/>
        <v>6.3481488355212772</v>
      </c>
      <c r="G119" s="10">
        <f t="shared" si="35"/>
        <v>8.6666666666666607</v>
      </c>
      <c r="H119" s="5">
        <f t="shared" si="35"/>
        <v>7.5</v>
      </c>
      <c r="I119">
        <f t="shared" si="27"/>
        <v>12.576356332135298</v>
      </c>
      <c r="J119">
        <f t="shared" si="28"/>
        <v>11.642961011269392</v>
      </c>
      <c r="K119">
        <f t="shared" si="28"/>
        <v>-4.75459751008436</v>
      </c>
      <c r="L119">
        <f t="shared" si="29"/>
        <v>-4.3260890492604194</v>
      </c>
      <c r="M119">
        <f t="shared" si="30"/>
        <v>-30.407369311972449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5.719844046367534</v>
      </c>
      <c r="B120">
        <f t="shared" si="22"/>
        <v>5.719844046367534</v>
      </c>
      <c r="C120" s="9">
        <f t="shared" si="23"/>
        <v>0.50500000000000034</v>
      </c>
      <c r="D120" s="9">
        <f t="shared" si="34"/>
        <v>8.1200586421416521</v>
      </c>
      <c r="E120" s="9">
        <f t="shared" si="34"/>
        <v>5.2526612949071421</v>
      </c>
      <c r="F120" s="9">
        <f t="shared" si="25"/>
        <v>6.3470441211150437</v>
      </c>
      <c r="G120" s="10">
        <f t="shared" si="35"/>
        <v>8.6666666666666607</v>
      </c>
      <c r="H120" s="5">
        <f t="shared" si="35"/>
        <v>7.5</v>
      </c>
      <c r="I120">
        <f t="shared" si="27"/>
        <v>12.623357584499356</v>
      </c>
      <c r="J120">
        <f t="shared" si="28"/>
        <v>11.616571868068904</v>
      </c>
      <c r="K120">
        <f t="shared" si="28"/>
        <v>-4.9400824628873918</v>
      </c>
      <c r="L120">
        <f t="shared" si="29"/>
        <v>-4.3324149527614715</v>
      </c>
      <c r="M120">
        <f t="shared" si="30"/>
        <v>-30.331590089988747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5.6490635625525094</v>
      </c>
      <c r="B121">
        <f t="shared" si="22"/>
        <v>5.6490635625525094</v>
      </c>
      <c r="C121" s="9">
        <f t="shared" si="23"/>
        <v>0.51000000000000034</v>
      </c>
      <c r="D121" s="9">
        <f t="shared" si="34"/>
        <v>8.1908391259566766</v>
      </c>
      <c r="E121" s="9">
        <f t="shared" si="34"/>
        <v>5.2219624726499045</v>
      </c>
      <c r="F121" s="9">
        <f t="shared" si="25"/>
        <v>6.3452560564378704</v>
      </c>
      <c r="G121" s="10">
        <f t="shared" si="35"/>
        <v>8.6666666666666607</v>
      </c>
      <c r="H121" s="5">
        <f t="shared" si="35"/>
        <v>7.5</v>
      </c>
      <c r="I121">
        <f t="shared" si="27"/>
        <v>12.67273230361762</v>
      </c>
      <c r="J121">
        <f t="shared" si="28"/>
        <v>11.590144136857059</v>
      </c>
      <c r="K121">
        <f t="shared" si="28"/>
        <v>-5.1251051624363235</v>
      </c>
      <c r="L121">
        <f t="shared" si="29"/>
        <v>-4.3394658570914801</v>
      </c>
      <c r="M121">
        <f t="shared" si="30"/>
        <v>-30.255109380195623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5.5784444190799523</v>
      </c>
      <c r="B122">
        <f t="shared" si="22"/>
        <v>5.5784444190799523</v>
      </c>
      <c r="C122" s="9">
        <f t="shared" si="23"/>
        <v>0.51500000000000035</v>
      </c>
      <c r="D122" s="9">
        <f t="shared" si="34"/>
        <v>8.2614582694292338</v>
      </c>
      <c r="E122" s="9">
        <f t="shared" si="34"/>
        <v>5.1901364348490242</v>
      </c>
      <c r="F122" s="9">
        <f t="shared" si="25"/>
        <v>6.3427893289628727</v>
      </c>
      <c r="G122" s="10">
        <f t="shared" si="35"/>
        <v>8.6666666666666607</v>
      </c>
      <c r="H122" s="5">
        <f t="shared" si="35"/>
        <v>7.5</v>
      </c>
      <c r="I122">
        <f t="shared" si="27"/>
        <v>12.724427131499827</v>
      </c>
      <c r="J122">
        <f t="shared" si="28"/>
        <v>11.563673395128802</v>
      </c>
      <c r="K122">
        <f t="shared" si="28"/>
        <v>-5.3096613296555173</v>
      </c>
      <c r="L122">
        <f t="shared" si="29"/>
        <v>-4.3472161418108319</v>
      </c>
      <c r="M122">
        <f t="shared" si="30"/>
        <v>-30.177900261524972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5.5079868913259844</v>
      </c>
      <c r="B123">
        <f t="shared" si="22"/>
        <v>5.5079868913259844</v>
      </c>
      <c r="C123" s="9">
        <f t="shared" si="23"/>
        <v>0.52000000000000035</v>
      </c>
      <c r="D123" s="9">
        <f t="shared" si="34"/>
        <v>8.3319157971832016</v>
      </c>
      <c r="E123" s="9">
        <f t="shared" si="34"/>
        <v>5.1571860409037598</v>
      </c>
      <c r="F123" s="9">
        <f t="shared" si="25"/>
        <v>6.3396486264177678</v>
      </c>
      <c r="G123" s="10">
        <f t="shared" si="35"/>
        <v>8.6666666666666607</v>
      </c>
      <c r="H123" s="5">
        <f t="shared" si="35"/>
        <v>7.5</v>
      </c>
      <c r="I123">
        <f t="shared" si="27"/>
        <v>12.778388201374886</v>
      </c>
      <c r="J123">
        <f t="shared" si="28"/>
        <v>11.537155376663756</v>
      </c>
      <c r="K123">
        <f t="shared" si="28"/>
        <v>-5.4937465212508201</v>
      </c>
      <c r="L123">
        <f t="shared" si="29"/>
        <v>-4.355640194754506</v>
      </c>
      <c r="M123">
        <f t="shared" si="30"/>
        <v>-30.099937340139004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5.4376912802141586</v>
      </c>
      <c r="B124">
        <f t="shared" si="22"/>
        <v>5.4376912802141586</v>
      </c>
      <c r="C124" s="9">
        <f t="shared" si="23"/>
        <v>0.52500000000000036</v>
      </c>
      <c r="D124" s="9">
        <f t="shared" si="34"/>
        <v>8.4022114082950274</v>
      </c>
      <c r="E124" s="9">
        <f t="shared" si="34"/>
        <v>5.1231141777899163</v>
      </c>
      <c r="F124" s="9">
        <f t="shared" si="25"/>
        <v>6.3358386379473561</v>
      </c>
      <c r="G124" s="10">
        <f t="shared" si="35"/>
        <v>8.6666666666666607</v>
      </c>
      <c r="H124" s="5">
        <f t="shared" si="35"/>
        <v>7.5</v>
      </c>
      <c r="I124">
        <f t="shared" si="27"/>
        <v>12.834561236601228</v>
      </c>
      <c r="J124">
        <f t="shared" si="28"/>
        <v>11.510585971475754</v>
      </c>
      <c r="K124">
        <f t="shared" si="28"/>
        <v>-5.6773561390256679</v>
      </c>
      <c r="L124">
        <f t="shared" si="29"/>
        <v>-4.3647124466599516</v>
      </c>
      <c r="M124">
        <f t="shared" si="30"/>
        <v>-30.021196739980596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5.3675579112632263</v>
      </c>
      <c r="B125">
        <f t="shared" si="22"/>
        <v>5.3675579112632263</v>
      </c>
      <c r="C125" s="9">
        <f t="shared" si="23"/>
        <v>0.53000000000000036</v>
      </c>
      <c r="D125" s="9">
        <f t="shared" si="34"/>
        <v>8.4723447772459597</v>
      </c>
      <c r="E125" s="9">
        <f t="shared" si="34"/>
        <v>5.087923760976512</v>
      </c>
      <c r="F125" s="9">
        <f t="shared" si="25"/>
        <v>6.3313640552123758</v>
      </c>
      <c r="G125" s="10">
        <f t="shared" si="35"/>
        <v>8.6666666666666607</v>
      </c>
      <c r="H125" s="5">
        <f t="shared" si="35"/>
        <v>7.5</v>
      </c>
      <c r="I125">
        <f t="shared" si="27"/>
        <v>12.892891646652759</v>
      </c>
      <c r="J125">
        <f t="shared" si="28"/>
        <v>11.483961225551129</v>
      </c>
      <c r="K125">
        <f t="shared" si="28"/>
        <v>-5.8604854391395493</v>
      </c>
      <c r="L125">
        <f t="shared" si="29"/>
        <v>-4.3744074045564671</v>
      </c>
      <c r="M125">
        <f t="shared" si="30"/>
        <v>-29.941656090458707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5.2975871336371263</v>
      </c>
      <c r="B126">
        <f t="shared" si="22"/>
        <v>5.2975871336371263</v>
      </c>
      <c r="C126" s="9">
        <f t="shared" si="23"/>
        <v>0.53500000000000036</v>
      </c>
      <c r="D126" s="9">
        <f t="shared" si="34"/>
        <v>8.5423155548720597</v>
      </c>
      <c r="E126" s="9">
        <f t="shared" si="34"/>
        <v>5.0516177352861975</v>
      </c>
      <c r="F126" s="9">
        <f t="shared" si="25"/>
        <v>6.3262295734251932</v>
      </c>
      <c r="G126" s="10">
        <f t="shared" si="35"/>
        <v>8.6666666666666607</v>
      </c>
      <c r="H126" s="5">
        <f t="shared" si="35"/>
        <v>7.5</v>
      </c>
      <c r="I126">
        <f t="shared" si="27"/>
        <v>12.953324619852989</v>
      </c>
      <c r="J126">
        <f t="shared" si="28"/>
        <v>11.457277340383333</v>
      </c>
      <c r="K126">
        <f t="shared" si="28"/>
        <v>-6.0431295412913473</v>
      </c>
      <c r="L126">
        <f t="shared" si="29"/>
        <v>-4.3846996838113146</v>
      </c>
      <c r="M126">
        <f t="shared" si="30"/>
        <v>-29.861294511451142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5.2277793191984046</v>
      </c>
      <c r="B127">
        <f t="shared" si="22"/>
        <v>5.2277793191984046</v>
      </c>
      <c r="C127" s="9">
        <f t="shared" si="23"/>
        <v>0.54000000000000037</v>
      </c>
      <c r="D127" s="9">
        <f t="shared" si="34"/>
        <v>8.6121233693107815</v>
      </c>
      <c r="E127" s="9">
        <f t="shared" si="34"/>
        <v>5.0141990756999348</v>
      </c>
      <c r="F127" s="9">
        <f t="shared" si="25"/>
        <v>6.3204398923230816</v>
      </c>
      <c r="G127" s="10">
        <f t="shared" si="35"/>
        <v>8.6666666666666607</v>
      </c>
      <c r="H127" s="5">
        <f t="shared" si="35"/>
        <v>7.5</v>
      </c>
      <c r="I127">
        <f t="shared" si="27"/>
        <v>13.015805212577275</v>
      </c>
      <c r="J127">
        <f t="shared" si="28"/>
        <v>11.430530672312084</v>
      </c>
      <c r="K127">
        <f t="shared" si="28"/>
        <v>-6.225283437811199</v>
      </c>
      <c r="L127">
        <f t="shared" si="29"/>
        <v>-4.3955640387452553</v>
      </c>
      <c r="M127">
        <f t="shared" si="30"/>
        <v>-29.780092595812576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5.158134861566241</v>
      </c>
      <c r="B128">
        <f t="shared" si="22"/>
        <v>5.158134861566241</v>
      </c>
      <c r="C128" s="9">
        <f t="shared" si="23"/>
        <v>0.54500000000000037</v>
      </c>
      <c r="D128" s="9">
        <f t="shared" si="34"/>
        <v>8.681767826942945</v>
      </c>
      <c r="E128" s="9">
        <f t="shared" si="34"/>
        <v>4.9756707881065418</v>
      </c>
      <c r="F128" s="9">
        <f t="shared" si="25"/>
        <v>6.3139997170797511</v>
      </c>
      <c r="G128" s="10">
        <f t="shared" si="35"/>
        <v>8.6666666666666607</v>
      </c>
      <c r="H128" s="5">
        <f t="shared" si="35"/>
        <v>7.5</v>
      </c>
      <c r="I128">
        <f t="shared" si="27"/>
        <v>13.080278434689408</v>
      </c>
      <c r="J128">
        <f t="shared" si="28"/>
        <v>11.403717731675739</v>
      </c>
      <c r="K128">
        <f t="shared" si="28"/>
        <v>-6.4069420026456561</v>
      </c>
      <c r="L128">
        <f t="shared" si="29"/>
        <v>-4.4069753917470971</v>
      </c>
      <c r="M128">
        <f t="shared" si="30"/>
        <v>-29.698032389579218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5.0886541751801833</v>
      </c>
      <c r="B129">
        <f t="shared" si="22"/>
        <v>5.0886541751801833</v>
      </c>
      <c r="C129" s="9">
        <f t="shared" si="23"/>
        <v>0.55000000000000038</v>
      </c>
      <c r="D129" s="9">
        <f t="shared" si="34"/>
        <v>8.7512485133290028</v>
      </c>
      <c r="E129" s="9">
        <f t="shared" si="34"/>
        <v>4.9360359099977948</v>
      </c>
      <c r="F129" s="9">
        <f t="shared" si="25"/>
        <v>6.3069137591560498</v>
      </c>
      <c r="G129" s="10">
        <f t="shared" si="35"/>
        <v>8.6666666666666607</v>
      </c>
      <c r="H129" s="5">
        <f t="shared" si="35"/>
        <v>7.5</v>
      </c>
      <c r="I129">
        <f t="shared" si="27"/>
        <v>13.14668933102368</v>
      </c>
      <c r="J129">
        <f t="shared" si="28"/>
        <v>11.376835181786081</v>
      </c>
      <c r="K129">
        <f t="shared" si="28"/>
        <v>-6.5881000002220897</v>
      </c>
      <c r="L129">
        <f t="shared" si="29"/>
        <v>-4.4189088608330271</v>
      </c>
      <c r="M129">
        <f t="shared" si="30"/>
        <v>-29.615097370062713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5.0193376943706447</v>
      </c>
      <c r="B130">
        <f t="shared" si="22"/>
        <v>5.0193376943706447</v>
      </c>
      <c r="C130" s="9">
        <f t="shared" si="23"/>
        <v>0.55500000000000038</v>
      </c>
      <c r="D130" s="9">
        <f t="shared" si="34"/>
        <v>8.8205649941385413</v>
      </c>
      <c r="E130" s="9">
        <f t="shared" si="34"/>
        <v>4.8952975111098702</v>
      </c>
      <c r="F130" s="9">
        <f t="shared" si="25"/>
        <v>6.2991867370906434</v>
      </c>
      <c r="G130" s="10">
        <f t="shared" si="35"/>
        <v>8.6666666666666607</v>
      </c>
      <c r="H130" s="5">
        <f t="shared" si="35"/>
        <v>7.5</v>
      </c>
      <c r="I130">
        <f t="shared" si="27"/>
        <v>13.21498305876638</v>
      </c>
      <c r="J130">
        <f t="shared" si="28"/>
        <v>11.349879837734999</v>
      </c>
      <c r="K130">
        <f t="shared" si="28"/>
        <v>-6.7687520941794723</v>
      </c>
      <c r="L130">
        <f t="shared" si="29"/>
        <v>-4.4313397856118151</v>
      </c>
      <c r="M130">
        <f t="shared" si="30"/>
        <v>-29.531272422025346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4.9501858724371726</v>
      </c>
      <c r="B131">
        <f t="shared" si="22"/>
        <v>4.9501858724371726</v>
      </c>
      <c r="C131" s="9">
        <f t="shared" si="23"/>
        <v>0.56000000000000039</v>
      </c>
      <c r="D131" s="9">
        <f t="shared" si="34"/>
        <v>8.8897168160720135</v>
      </c>
      <c r="E131" s="9">
        <f t="shared" si="34"/>
        <v>4.8534586940119633</v>
      </c>
      <c r="F131" s="9">
        <f t="shared" si="25"/>
        <v>6.2908233772317192</v>
      </c>
      <c r="G131" s="10">
        <f t="shared" si="35"/>
        <v>8.6666666666666607</v>
      </c>
      <c r="H131" s="5">
        <f t="shared" si="35"/>
        <v>7.5</v>
      </c>
      <c r="I131">
        <f t="shared" si="27"/>
        <v>13.285104960631172</v>
      </c>
      <c r="J131">
        <f t="shared" si="28"/>
        <v>11.322848665042768</v>
      </c>
      <c r="K131">
        <f t="shared" si="28"/>
        <v>-6.9488928559538268</v>
      </c>
      <c r="L131">
        <f t="shared" si="29"/>
        <v>-4.4442437516312676</v>
      </c>
      <c r="M131">
        <f t="shared" si="30"/>
        <v>-29.446543812126336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4.8811991807354111</v>
      </c>
      <c r="B132">
        <f t="shared" si="22"/>
        <v>4.8811991807354111</v>
      </c>
      <c r="C132" s="9">
        <f t="shared" si="23"/>
        <v>0.56500000000000039</v>
      </c>
      <c r="D132" s="9">
        <f t="shared" si="34"/>
        <v>8.9587035077737749</v>
      </c>
      <c r="E132" s="9">
        <f t="shared" si="34"/>
        <v>4.8105225946430199</v>
      </c>
      <c r="F132" s="9">
        <f t="shared" si="25"/>
        <v>6.2818284144107199</v>
      </c>
      <c r="G132" s="10">
        <f t="shared" si="35"/>
        <v>8.6666666666666607</v>
      </c>
      <c r="H132" s="5">
        <f t="shared" si="35"/>
        <v>7.5</v>
      </c>
      <c r="I132">
        <f t="shared" si="27"/>
        <v>13.357000633760679</v>
      </c>
      <c r="J132">
        <f t="shared" si="28"/>
        <v>11.295738778157817</v>
      </c>
      <c r="K132">
        <f t="shared" si="28"/>
        <v>-7.1285167732077976</v>
      </c>
      <c r="L132">
        <f t="shared" si="29"/>
        <v>-4.4575966130945952</v>
      </c>
      <c r="M132">
        <f t="shared" si="30"/>
        <v>-29.360899161825223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4.8123781077736343</v>
      </c>
      <c r="B133">
        <f t="shared" si="22"/>
        <v>4.8123781077736343</v>
      </c>
      <c r="C133" s="9">
        <f t="shared" si="23"/>
        <v>0.5700000000000004</v>
      </c>
      <c r="D133" s="9">
        <f t="shared" ref="D133:E148" si="36">D132+$C$7*(J132+J133)/2</f>
        <v>9.0275245807355518</v>
      </c>
      <c r="E133" s="9">
        <f t="shared" si="36"/>
        <v>4.7664923827975469</v>
      </c>
      <c r="F133" s="9">
        <f t="shared" si="25"/>
        <v>6.2722065925591934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13.430615994321808</v>
      </c>
      <c r="J133">
        <f t="shared" si="28"/>
        <v>11.26854743881794</v>
      </c>
      <c r="K133">
        <f t="shared" si="28"/>
        <v>-7.3076182580949318</v>
      </c>
      <c r="L133">
        <f t="shared" si="29"/>
        <v>-4.4713745139474996</v>
      </c>
      <c r="M133">
        <f t="shared" si="30"/>
        <v>-29.274327418923242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4.7437231583196766</v>
      </c>
      <c r="B134">
        <f t="shared" si="22"/>
        <v>4.7437231583196766</v>
      </c>
      <c r="C134" s="9">
        <f t="shared" si="23"/>
        <v>0.5750000000000004</v>
      </c>
      <c r="D134" s="9">
        <f t="shared" si="36"/>
        <v>9.0961795301895094</v>
      </c>
      <c r="E134" s="9">
        <f t="shared" si="36"/>
        <v>4.7213712625615392</v>
      </c>
      <c r="F134" s="9">
        <f t="shared" si="25"/>
        <v>6.2619626652699303</v>
      </c>
      <c r="G134" s="10">
        <f t="shared" si="37"/>
        <v>8.6666666666666607</v>
      </c>
      <c r="H134" s="5">
        <f t="shared" si="37"/>
        <v>7.5</v>
      </c>
      <c r="I134">
        <f t="shared" si="27"/>
        <v>13.505897337794265</v>
      </c>
      <c r="J134">
        <f t="shared" si="28"/>
        <v>11.241272054282859</v>
      </c>
      <c r="K134">
        <f t="shared" si="28"/>
        <v>-7.486191655350364</v>
      </c>
      <c r="L134">
        <f t="shared" si="29"/>
        <v>-4.4855539073477448</v>
      </c>
      <c r="M134">
        <f t="shared" si="30"/>
        <v>-29.186818827917502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4.6752348525189973</v>
      </c>
      <c r="B135">
        <f t="shared" si="22"/>
        <v>4.6752348525189973</v>
      </c>
      <c r="C135" s="9">
        <f t="shared" si="23"/>
        <v>0.5800000000000004</v>
      </c>
      <c r="D135" s="9">
        <f t="shared" si="36"/>
        <v>9.1646678359901887</v>
      </c>
      <c r="E135" s="9">
        <f t="shared" si="36"/>
        <v>4.6751624726996086</v>
      </c>
      <c r="F135" s="9">
        <f t="shared" si="25"/>
        <v>6.2511013963035627</v>
      </c>
      <c r="G135" s="10">
        <f t="shared" si="37"/>
        <v>8.6666666666666607</v>
      </c>
      <c r="H135" s="5">
        <f t="shared" si="37"/>
        <v>7.5</v>
      </c>
      <c r="I135">
        <f t="shared" si="27"/>
        <v>13.582791394980983</v>
      </c>
      <c r="J135">
        <f t="shared" si="28"/>
        <v>11.213910175448039</v>
      </c>
      <c r="K135">
        <f t="shared" si="28"/>
        <v>-7.6642312502006611</v>
      </c>
      <c r="L135">
        <f t="shared" si="29"/>
        <v>-4.5001115735388506</v>
      </c>
      <c r="M135">
        <f t="shared" si="30"/>
        <v>-29.098364899335557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4.6069137250245902</v>
      </c>
      <c r="B136">
        <f t="shared" si="22"/>
        <v>4.6069137250245902</v>
      </c>
      <c r="C136" s="9">
        <f t="shared" si="23"/>
        <v>0.58500000000000041</v>
      </c>
      <c r="D136" s="9">
        <f t="shared" si="36"/>
        <v>9.2329889634845959</v>
      </c>
      <c r="E136" s="9">
        <f t="shared" si="36"/>
        <v>4.6278692869944322</v>
      </c>
      <c r="F136" s="9">
        <f t="shared" si="25"/>
        <v>6.2396275600418836</v>
      </c>
      <c r="G136" s="10">
        <f t="shared" si="37"/>
        <v>8.6666666666666607</v>
      </c>
      <c r="H136" s="5">
        <f t="shared" si="37"/>
        <v>7.5</v>
      </c>
      <c r="I136">
        <f t="shared" si="27"/>
        <v>13.661245383795078</v>
      </c>
      <c r="J136">
        <f t="shared" si="28"/>
        <v>11.186459494849451</v>
      </c>
      <c r="K136">
        <f t="shared" si="28"/>
        <v>-7.841731276086608</v>
      </c>
      <c r="L136">
        <f t="shared" si="29"/>
        <v>-4.5150246361581452</v>
      </c>
      <c r="M136">
        <f t="shared" si="30"/>
        <v>-29.00895837821032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4.5387603241393641</v>
      </c>
      <c r="B137">
        <f t="shared" si="22"/>
        <v>4.5387603241393641</v>
      </c>
      <c r="C137" s="9">
        <f t="shared" si="23"/>
        <v>0.59000000000000041</v>
      </c>
      <c r="D137" s="9">
        <f t="shared" si="36"/>
        <v>9.3011423643698219</v>
      </c>
      <c r="E137" s="9">
        <f t="shared" si="36"/>
        <v>4.5794950145396776</v>
      </c>
      <c r="F137" s="9">
        <f t="shared" si="25"/>
        <v>6.2275459418891224</v>
      </c>
      <c r="G137" s="10">
        <f t="shared" si="37"/>
        <v>8.6666666666666607</v>
      </c>
      <c r="H137" s="5">
        <f t="shared" si="37"/>
        <v>7.5</v>
      </c>
      <c r="I137">
        <f t="shared" si="27"/>
        <v>13.741207056900977</v>
      </c>
      <c r="J137">
        <f t="shared" si="28"/>
        <v>11.158917844568887</v>
      </c>
      <c r="K137">
        <f t="shared" si="28"/>
        <v>-8.0186859221936917</v>
      </c>
      <c r="L137">
        <f t="shared" si="29"/>
        <v>-4.5302705770170375</v>
      </c>
      <c r="M137">
        <f t="shared" si="30"/>
        <v>-28.918593211846677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4.4707752109715795</v>
      </c>
      <c r="B138">
        <f t="shared" si="22"/>
        <v>4.4707752109715795</v>
      </c>
      <c r="C138" s="9">
        <f t="shared" si="23"/>
        <v>0.59500000000000042</v>
      </c>
      <c r="D138" s="9">
        <f t="shared" si="36"/>
        <v>9.3691274775376066</v>
      </c>
      <c r="E138" s="9">
        <f t="shared" si="36"/>
        <v>4.5300429999875895</v>
      </c>
      <c r="F138" s="9">
        <f t="shared" si="25"/>
        <v>6.214861338622514</v>
      </c>
      <c r="G138" s="10">
        <f t="shared" si="37"/>
        <v>8.6666666666666607</v>
      </c>
      <c r="H138" s="5">
        <f t="shared" si="37"/>
        <v>7.5</v>
      </c>
      <c r="I138">
        <f t="shared" si="27"/>
        <v>13.822624745307353</v>
      </c>
      <c r="J138">
        <f t="shared" si="28"/>
        <v>11.131283194049082</v>
      </c>
      <c r="K138">
        <f t="shared" si="28"/>
        <v>-8.1950893407859571</v>
      </c>
      <c r="L138">
        <f t="shared" si="29"/>
        <v>-4.5458272493977407</v>
      </c>
      <c r="M138">
        <f t="shared" si="30"/>
        <v>-28.827264517022627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4.4029589586038558</v>
      </c>
      <c r="B139">
        <f t="shared" si="22"/>
        <v>4.4029589586038558</v>
      </c>
      <c r="C139" s="9">
        <f t="shared" si="23"/>
        <v>0.60000000000000042</v>
      </c>
      <c r="D139" s="9">
        <f t="shared" si="36"/>
        <v>9.4369437299053303</v>
      </c>
      <c r="E139" s="9">
        <f t="shared" si="36"/>
        <v>4.4795166237524562</v>
      </c>
      <c r="F139" s="9">
        <f t="shared" si="25"/>
        <v>6.2015785586934875</v>
      </c>
      <c r="G139" s="10">
        <f t="shared" si="37"/>
        <v>8.6666666666666607</v>
      </c>
      <c r="H139" s="5">
        <f t="shared" si="37"/>
        <v>7.5</v>
      </c>
      <c r="I139">
        <f t="shared" si="27"/>
        <v>13.905447398026654</v>
      </c>
      <c r="J139">
        <f t="shared" si="28"/>
        <v>11.103553647827756</v>
      </c>
      <c r="K139">
        <f t="shared" si="28"/>
        <v>-8.3709356543397959</v>
      </c>
      <c r="L139">
        <f t="shared" si="29"/>
        <v>-4.561672889916113</v>
      </c>
      <c r="M139">
        <f t="shared" si="30"/>
        <v>-28.734968546758498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4.3353121512762236</v>
      </c>
      <c r="B140">
        <f t="shared" si="22"/>
        <v>4.3353121512762236</v>
      </c>
      <c r="C140" s="9">
        <f t="shared" si="23"/>
        <v>0.60500000000000043</v>
      </c>
      <c r="D140" s="9">
        <f t="shared" si="36"/>
        <v>9.5045905372329624</v>
      </c>
      <c r="E140" s="9">
        <f t="shared" si="36"/>
        <v>4.4279193021711709</v>
      </c>
      <c r="F140" s="9">
        <f t="shared" si="25"/>
        <v>6.1877024224808022</v>
      </c>
      <c r="G140" s="10">
        <f t="shared" si="37"/>
        <v>8.6666666666666607</v>
      </c>
      <c r="H140" s="5">
        <f t="shared" si="37"/>
        <v>7.5</v>
      </c>
      <c r="I140">
        <f t="shared" si="27"/>
        <v>13.989624617930426</v>
      </c>
      <c r="J140">
        <f t="shared" si="28"/>
        <v>11.075727443199268</v>
      </c>
      <c r="K140">
        <f t="shared" si="28"/>
        <v>-8.546218962475022</v>
      </c>
      <c r="L140">
        <f t="shared" si="29"/>
        <v>-4.5777861290047106</v>
      </c>
      <c r="M140">
        <f t="shared" si="30"/>
        <v>-28.641702656778776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4.2678353835836376</v>
      </c>
      <c r="B141">
        <f t="shared" si="22"/>
        <v>4.2678353835836376</v>
      </c>
      <c r="C141" s="9">
        <f t="shared" si="23"/>
        <v>0.61000000000000043</v>
      </c>
      <c r="D141" s="9">
        <f t="shared" si="36"/>
        <v>9.5720673049255485</v>
      </c>
      <c r="E141" s="9">
        <f t="shared" si="36"/>
        <v>4.3752544876221435</v>
      </c>
      <c r="F141" s="9">
        <f t="shared" si="25"/>
        <v>6.1732377624970063</v>
      </c>
      <c r="G141" s="10">
        <f t="shared" si="37"/>
        <v>8.6666666666666607</v>
      </c>
      <c r="H141" s="5">
        <f t="shared" si="37"/>
        <v>7.5</v>
      </c>
      <c r="I141">
        <f t="shared" si="27"/>
        <v>14.075106693941397</v>
      </c>
      <c r="J141">
        <f t="shared" si="28"/>
        <v>11.04780294781234</v>
      </c>
      <c r="K141">
        <f t="shared" si="28"/>
        <v>-8.7209333486813723</v>
      </c>
      <c r="L141">
        <f t="shared" si="29"/>
        <v>-4.594146000073609</v>
      </c>
      <c r="M141">
        <f t="shared" si="30"/>
        <v>-28.547465271781778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4.200529259688313</v>
      </c>
      <c r="B142">
        <f t="shared" si="22"/>
        <v>4.200529259688313</v>
      </c>
      <c r="C142" s="9">
        <f t="shared" si="23"/>
        <v>0.61500000000000044</v>
      </c>
      <c r="D142" s="9">
        <f t="shared" si="36"/>
        <v>9.639373428820873</v>
      </c>
      <c r="E142" s="9">
        <f t="shared" si="36"/>
        <v>4.3215256686038055</v>
      </c>
      <c r="F142" s="9">
        <f t="shared" si="25"/>
        <v>6.1581894235496595</v>
      </c>
      <c r="G142" s="10">
        <f t="shared" si="37"/>
        <v>8.6666666666666607</v>
      </c>
      <c r="H142" s="5">
        <f t="shared" si="37"/>
        <v>7.5</v>
      </c>
      <c r="I142">
        <f t="shared" si="27"/>
        <v>14.161844629712801</v>
      </c>
      <c r="J142">
        <f t="shared" si="28"/>
        <v>11.019778657211891</v>
      </c>
      <c r="K142">
        <f t="shared" si="28"/>
        <v>-8.895072886839241</v>
      </c>
      <c r="L142">
        <f t="shared" si="29"/>
        <v>-4.6107319474092208</v>
      </c>
      <c r="M142">
        <f t="shared" si="30"/>
        <v>-28.452255851623441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4.1333943925472028</v>
      </c>
      <c r="B143">
        <f t="shared" si="22"/>
        <v>4.1333943925472028</v>
      </c>
      <c r="C143" s="9">
        <f t="shared" si="23"/>
        <v>0.62000000000000044</v>
      </c>
      <c r="D143" s="9">
        <f t="shared" si="36"/>
        <v>9.7065082959619833</v>
      </c>
      <c r="E143" s="9">
        <f t="shared" si="36"/>
        <v>4.2667363697739669</v>
      </c>
      <c r="F143" s="9">
        <f t="shared" si="25"/>
        <v>6.1425622628585863</v>
      </c>
      <c r="G143" s="10">
        <f t="shared" si="37"/>
        <v>8.6666666666666607</v>
      </c>
      <c r="H143" s="5">
        <f t="shared" si="37"/>
        <v>7.5</v>
      </c>
      <c r="I143">
        <f t="shared" si="27"/>
        <v>14.249790168952501</v>
      </c>
      <c r="J143">
        <f t="shared" si="28"/>
        <v>10.991653192332695</v>
      </c>
      <c r="K143">
        <f t="shared" si="28"/>
        <v>-9.0686316475341435</v>
      </c>
      <c r="L143">
        <f t="shared" si="29"/>
        <v>-4.6275238328732051</v>
      </c>
      <c r="M143">
        <f t="shared" si="30"/>
        <v>-28.356074857512276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4.0664314031548834</v>
      </c>
      <c r="B144">
        <f t="shared" si="22"/>
        <v>4.0664314031548834</v>
      </c>
      <c r="C144" s="9">
        <f t="shared" si="23"/>
        <v>0.62500000000000044</v>
      </c>
      <c r="D144" s="9">
        <f t="shared" si="36"/>
        <v>9.7734712853543027</v>
      </c>
      <c r="E144" s="9">
        <f t="shared" si="36"/>
        <v>4.2108901519512845</v>
      </c>
      <c r="F144" s="9">
        <f t="shared" si="25"/>
        <v>6.1263611501306876</v>
      </c>
      <c r="G144" s="10">
        <f t="shared" si="37"/>
        <v>8.6666666666666607</v>
      </c>
      <c r="H144" s="5">
        <f t="shared" si="37"/>
        <v>7.5</v>
      </c>
      <c r="I144">
        <f t="shared" si="27"/>
        <v>14.338895817554656</v>
      </c>
      <c r="J144">
        <f t="shared" si="28"/>
        <v>10.963425296952169</v>
      </c>
      <c r="K144">
        <f t="shared" si="28"/>
        <v>-9.2416037041649677</v>
      </c>
      <c r="L144">
        <f t="shared" si="29"/>
        <v>-4.644501941464692</v>
      </c>
      <c r="M144">
        <f t="shared" si="30"/>
        <v>-28.258923718304171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3.9996409198020952</v>
      </c>
      <c r="B145">
        <f t="shared" si="22"/>
        <v>3.9996409198020952</v>
      </c>
      <c r="C145" s="9">
        <f t="shared" si="23"/>
        <v>0.63000000000000045</v>
      </c>
      <c r="D145" s="9">
        <f t="shared" si="36"/>
        <v>9.8402617687070908</v>
      </c>
      <c r="E145" s="9">
        <f t="shared" si="36"/>
        <v>4.1539906120800989</v>
      </c>
      <c r="F145" s="9">
        <f t="shared" si="25"/>
        <v>6.1095909675936255</v>
      </c>
      <c r="G145" s="10">
        <f t="shared" si="37"/>
        <v>8.6666666666666607</v>
      </c>
      <c r="H145" s="5">
        <f t="shared" si="37"/>
        <v>7.5</v>
      </c>
      <c r="I145">
        <f t="shared" si="27"/>
        <v>14.429114862704935</v>
      </c>
      <c r="J145">
        <f t="shared" si="28"/>
        <v>10.935093835109233</v>
      </c>
      <c r="K145">
        <f t="shared" si="28"/>
        <v>-9.4139831388466231</v>
      </c>
      <c r="L145">
        <f t="shared" si="29"/>
        <v>-4.6616469858096092</v>
      </c>
      <c r="M145">
        <f t="shared" si="30"/>
        <v>-28.16080479697699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3.9330235773501006</v>
      </c>
      <c r="B146">
        <f t="shared" si="22"/>
        <v>3.9330235773501006</v>
      </c>
      <c r="C146" s="9">
        <f t="shared" si="23"/>
        <v>0.63500000000000045</v>
      </c>
      <c r="D146" s="9">
        <f t="shared" si="36"/>
        <v>9.9068791111590855</v>
      </c>
      <c r="E146" s="9">
        <f t="shared" si="36"/>
        <v>4.0960413831598865</v>
      </c>
      <c r="F146" s="9">
        <f t="shared" si="25"/>
        <v>6.0922566099898035</v>
      </c>
      <c r="G146" s="10">
        <f t="shared" si="37"/>
        <v>8.6666666666666607</v>
      </c>
      <c r="H146" s="5">
        <f t="shared" si="37"/>
        <v>7.5</v>
      </c>
      <c r="I146">
        <f t="shared" si="27"/>
        <v>14.520401389126933</v>
      </c>
      <c r="J146">
        <f t="shared" si="28"/>
        <v>10.906657788495794</v>
      </c>
      <c r="K146">
        <f t="shared" si="28"/>
        <v>-9.5857640481081834</v>
      </c>
      <c r="L146">
        <f t="shared" si="29"/>
        <v>-4.6789401096408572</v>
      </c>
      <c r="M146">
        <f t="shared" si="30"/>
        <v>-28.061721357357044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3.8665800165210165</v>
      </c>
      <c r="B147">
        <f t="shared" si="22"/>
        <v>3.8665800165210165</v>
      </c>
      <c r="C147" s="9">
        <f t="shared" si="23"/>
        <v>0.64000000000000046</v>
      </c>
      <c r="D147" s="9">
        <f t="shared" si="36"/>
        <v>9.9733226719881696</v>
      </c>
      <c r="E147" s="9">
        <f t="shared" si="36"/>
        <v>4.0370461341405726</v>
      </c>
      <c r="F147" s="9">
        <f t="shared" si="25"/>
        <v>6.074362984532053</v>
      </c>
      <c r="G147" s="10">
        <f t="shared" si="37"/>
        <v>8.6666666666666607</v>
      </c>
      <c r="H147" s="5">
        <f t="shared" si="37"/>
        <v>7.5</v>
      </c>
      <c r="I147">
        <f t="shared" si="27"/>
        <v>14.612710292637502</v>
      </c>
      <c r="J147">
        <f t="shared" si="28"/>
        <v>10.878116253826985</v>
      </c>
      <c r="K147">
        <f t="shared" si="28"/>
        <v>-9.7569405483880622</v>
      </c>
      <c r="L147">
        <f t="shared" si="29"/>
        <v>-4.696362890332507</v>
      </c>
      <c r="M147">
        <f t="shared" si="30"/>
        <v>-27.96167753116173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3.8003108832042471</v>
      </c>
      <c r="B148">
        <f t="shared" si="22"/>
        <v>3.8003108832042471</v>
      </c>
      <c r="C148" s="9">
        <f t="shared" si="23"/>
        <v>0.64500000000000046</v>
      </c>
      <c r="D148" s="9">
        <f t="shared" si="36"/>
        <v>10.039591805304939</v>
      </c>
      <c r="E148" s="9">
        <f t="shared" si="36"/>
        <v>3.977008569784938</v>
      </c>
      <c r="F148" s="9">
        <f t="shared" si="25"/>
        <v>6.0559150108223694</v>
      </c>
      <c r="G148" s="10">
        <f t="shared" si="37"/>
        <v>8.6666666666666607</v>
      </c>
      <c r="H148" s="5">
        <f t="shared" si="37"/>
        <v>7.5</v>
      </c>
      <c r="I148">
        <f t="shared" si="27"/>
        <v>14.705997291177653</v>
      </c>
      <c r="J148">
        <f t="shared" si="28"/>
        <v>10.849468440195956</v>
      </c>
      <c r="K148">
        <f t="shared" si="28"/>
        <v>-9.9275067813281481</v>
      </c>
      <c r="L148">
        <f t="shared" si="29"/>
        <v>-4.7138973405503242</v>
      </c>
      <c r="M148">
        <f t="shared" si="30"/>
        <v>-27.86067828541535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3.7342168277790719</v>
      </c>
      <c r="B149">
        <f t="shared" ref="B149:B212" si="41">ABS(D149-$D$11)</f>
        <v>3.7342168277790719</v>
      </c>
      <c r="C149" s="9">
        <f t="shared" ref="C149:C212" si="42">C148+_dt</f>
        <v>0.65000000000000047</v>
      </c>
      <c r="D149" s="9">
        <f t="shared" ref="D149:E164" si="43">D148+$C$7*(J148+J149)/2</f>
        <v>10.105685860730114</v>
      </c>
      <c r="E149" s="9">
        <f t="shared" si="43"/>
        <v>3.9159324304993359</v>
      </c>
      <c r="F149" s="9">
        <f t="shared" ref="F149:F212" si="44">$O$1*D149^2+$O$2*D149+$O$3</f>
        <v>6.0369176207351227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14.800218933483293</v>
      </c>
      <c r="J149">
        <f t="shared" ref="J149:K212" si="47">J148+L148*$C$7</f>
        <v>10.8207136664186</v>
      </c>
      <c r="K149">
        <f t="shared" si="47"/>
        <v>-10.097456918869181</v>
      </c>
      <c r="L149">
        <f t="shared" ref="L149:L212" si="48">-$C$15*I149*J149</f>
        <v>-4.7315259090795205</v>
      </c>
      <c r="M149">
        <f t="shared" ref="M149:M212" si="49">-$C$6-$C$15*I149*K149</f>
        <v>-27.758729390288298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3.6682985044534568</v>
      </c>
      <c r="B150">
        <f t="shared" si="41"/>
        <v>3.6682985044534568</v>
      </c>
      <c r="C150" s="9">
        <f t="shared" si="42"/>
        <v>0.65500000000000047</v>
      </c>
      <c r="D150" s="9">
        <f t="shared" si="43"/>
        <v>10.171604184055729</v>
      </c>
      <c r="E150" s="9">
        <f t="shared" si="43"/>
        <v>3.8538214921339278</v>
      </c>
      <c r="F150" s="9">
        <f t="shared" si="44"/>
        <v>6.0173757582660716</v>
      </c>
      <c r="G150" s="10">
        <f t="shared" si="45"/>
        <v>8.6666666666666607</v>
      </c>
      <c r="H150" s="5">
        <f t="shared" si="45"/>
        <v>7.5</v>
      </c>
      <c r="I150">
        <f t="shared" si="46"/>
        <v>14.895332605556861</v>
      </c>
      <c r="J150">
        <f t="shared" si="47"/>
        <v>10.791851358373215</v>
      </c>
      <c r="K150">
        <f t="shared" si="47"/>
        <v>-10.266785168149939</v>
      </c>
      <c r="L150">
        <f t="shared" si="48"/>
        <v>-4.7492314808890708</v>
      </c>
      <c r="M150">
        <f t="shared" si="49"/>
        <v>-27.655837387403309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3.6025565706190825</v>
      </c>
      <c r="B151">
        <f t="shared" si="41"/>
        <v>3.6025565706190825</v>
      </c>
      <c r="C151" s="9">
        <f t="shared" si="42"/>
        <v>0.66000000000000048</v>
      </c>
      <c r="D151" s="9">
        <f t="shared" si="43"/>
        <v>10.237346117890104</v>
      </c>
      <c r="E151" s="9">
        <f t="shared" si="43"/>
        <v>3.7906795657536203</v>
      </c>
      <c r="F151" s="9">
        <f t="shared" si="44"/>
        <v>5.9972943793485651</v>
      </c>
      <c r="G151" s="10">
        <f t="shared" si="45"/>
        <v>8.6666666666666607</v>
      </c>
      <c r="H151" s="5">
        <f t="shared" si="45"/>
        <v>7.5</v>
      </c>
      <c r="I151">
        <f t="shared" si="46"/>
        <v>14.991296535096831</v>
      </c>
      <c r="J151">
        <f t="shared" si="47"/>
        <v>10.762881046339791</v>
      </c>
      <c r="K151">
        <f t="shared" si="47"/>
        <v>-10.435485776213099</v>
      </c>
      <c r="L151">
        <f t="shared" si="48"/>
        <v>-4.7669973764900364</v>
      </c>
      <c r="M151">
        <f t="shared" si="49"/>
        <v>-27.552009558646532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3.5369916862225992</v>
      </c>
      <c r="B152">
        <f t="shared" si="41"/>
        <v>3.5369916862225992</v>
      </c>
      <c r="C152" s="9">
        <f t="shared" si="42"/>
        <v>0.66500000000000048</v>
      </c>
      <c r="D152" s="9">
        <f t="shared" si="43"/>
        <v>10.302911002286587</v>
      </c>
      <c r="E152" s="9">
        <f t="shared" si="43"/>
        <v>3.7265104973808816</v>
      </c>
      <c r="F152" s="9">
        <f t="shared" si="44"/>
        <v>5.9766784516382341</v>
      </c>
      <c r="G152" s="10">
        <f t="shared" si="45"/>
        <v>8.6666666666666607</v>
      </c>
      <c r="H152" s="5">
        <f t="shared" si="45"/>
        <v>7.5</v>
      </c>
      <c r="I152">
        <f t="shared" si="46"/>
        <v>15.088069794037297</v>
      </c>
      <c r="J152">
        <f t="shared" si="47"/>
        <v>10.733802362343202</v>
      </c>
      <c r="K152">
        <f t="shared" si="47"/>
        <v>-10.603553034520843</v>
      </c>
      <c r="L152">
        <f t="shared" si="48"/>
        <v>-4.7848073506432511</v>
      </c>
      <c r="M152">
        <f t="shared" si="49"/>
        <v>-27.447253895515626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3.4716045131530642</v>
      </c>
      <c r="B153">
        <f t="shared" si="41"/>
        <v>3.4716045131530642</v>
      </c>
      <c r="C153" s="9">
        <f t="shared" si="42"/>
        <v>0.67000000000000048</v>
      </c>
      <c r="D153" s="9">
        <f t="shared" si="43"/>
        <v>10.368298175356122</v>
      </c>
      <c r="E153" s="9">
        <f t="shared" si="43"/>
        <v>3.6613181677115785</v>
      </c>
      <c r="F153" s="9">
        <f t="shared" si="44"/>
        <v>5.9555329542675199</v>
      </c>
      <c r="G153" s="10">
        <f t="shared" si="45"/>
        <v>8.6666666666666607</v>
      </c>
      <c r="H153" s="5">
        <f t="shared" si="45"/>
        <v>7.5</v>
      </c>
      <c r="I153">
        <f t="shared" si="46"/>
        <v>15.185612299344598</v>
      </c>
      <c r="J153">
        <f t="shared" si="47"/>
        <v>10.704615037504277</v>
      </c>
      <c r="K153">
        <f t="shared" si="47"/>
        <v>-10.770981283283488</v>
      </c>
      <c r="L153">
        <f t="shared" si="48"/>
        <v>-4.802645590469532</v>
      </c>
      <c r="M153">
        <f t="shared" si="49"/>
        <v>-27.341579069031923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3.4063957146454982</v>
      </c>
      <c r="B154">
        <f t="shared" si="41"/>
        <v>3.4063957146454982</v>
      </c>
      <c r="C154" s="9">
        <f t="shared" si="42"/>
        <v>0.67500000000000049</v>
      </c>
      <c r="D154" s="9">
        <f t="shared" si="43"/>
        <v>10.433506973863688</v>
      </c>
      <c r="E154" s="9">
        <f t="shared" si="43"/>
        <v>3.59510649180497</v>
      </c>
      <c r="F154" s="9">
        <f t="shared" si="44"/>
        <v>5.9338628775713396</v>
      </c>
      <c r="G154" s="10">
        <f t="shared" si="45"/>
        <v>8.6666666666666607</v>
      </c>
      <c r="H154" s="5">
        <f t="shared" si="45"/>
        <v>7.5</v>
      </c>
      <c r="I154">
        <f t="shared" si="46"/>
        <v>15.283884812212138</v>
      </c>
      <c r="J154">
        <f t="shared" si="47"/>
        <v>10.675318899402413</v>
      </c>
      <c r="K154">
        <f t="shared" si="47"/>
        <v>-10.937764915604584</v>
      </c>
      <c r="L154">
        <f t="shared" si="48"/>
        <v>-4.8204967130131795</v>
      </c>
      <c r="M154">
        <f t="shared" si="49"/>
        <v>-27.234994400239017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3.341365954700489</v>
      </c>
      <c r="B155">
        <f t="shared" si="41"/>
        <v>3.341365954700489</v>
      </c>
      <c r="C155" s="9">
        <f t="shared" si="42"/>
        <v>0.68000000000000049</v>
      </c>
      <c r="D155" s="9">
        <f t="shared" si="43"/>
        <v>10.498536733808697</v>
      </c>
      <c r="E155" s="9">
        <f t="shared" si="43"/>
        <v>3.5278794187489657</v>
      </c>
      <c r="F155" s="9">
        <f t="shared" si="44"/>
        <v>5.9116732227851525</v>
      </c>
      <c r="G155" s="10">
        <f t="shared" si="45"/>
        <v>8.6666666666666607</v>
      </c>
      <c r="H155" s="5">
        <f t="shared" si="45"/>
        <v>7.5</v>
      </c>
      <c r="I155">
        <f t="shared" si="46"/>
        <v>15.382848935788601</v>
      </c>
      <c r="J155">
        <f t="shared" si="47"/>
        <v>10.645913869453032</v>
      </c>
      <c r="K155">
        <f t="shared" si="47"/>
        <v>-11.103898381446042</v>
      </c>
      <c r="L155">
        <f t="shared" si="48"/>
        <v>-4.8383457623071449</v>
      </c>
      <c r="M155">
        <f t="shared" si="49"/>
        <v>-27.127509831305925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3.276515897519733</v>
      </c>
      <c r="B156">
        <f t="shared" si="41"/>
        <v>3.276515897519733</v>
      </c>
      <c r="C156" s="9">
        <f t="shared" si="42"/>
        <v>0.6850000000000005</v>
      </c>
      <c r="D156" s="9">
        <f t="shared" si="43"/>
        <v>10.563386790989453</v>
      </c>
      <c r="E156" s="9">
        <f t="shared" si="43"/>
        <v>3.4596409313017333</v>
      </c>
      <c r="F156" s="9">
        <f t="shared" si="44"/>
        <v>5.8889690017167062</v>
      </c>
      <c r="G156" s="10">
        <f t="shared" si="45"/>
        <v>8.6666666666666607</v>
      </c>
      <c r="H156" s="5">
        <f t="shared" si="45"/>
        <v>7.5</v>
      </c>
      <c r="I156">
        <f t="shared" si="46"/>
        <v>15.482467111568399</v>
      </c>
      <c r="J156">
        <f t="shared" si="47"/>
        <v>10.616399960302958</v>
      </c>
      <c r="K156">
        <f t="shared" si="47"/>
        <v>-11.269376191417008</v>
      </c>
      <c r="L156">
        <f t="shared" si="48"/>
        <v>-4.8561782059857448</v>
      </c>
      <c r="M156">
        <f t="shared" si="49"/>
        <v>-27.019135897248901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3.2118462069574072</v>
      </c>
      <c r="B157">
        <f t="shared" si="41"/>
        <v>3.2118462069574072</v>
      </c>
      <c r="C157" s="9">
        <f t="shared" si="42"/>
        <v>0.6900000000000005</v>
      </c>
      <c r="D157" s="9">
        <f t="shared" si="43"/>
        <v>10.628056481551779</v>
      </c>
      <c r="E157" s="9">
        <f t="shared" si="43"/>
        <v>3.3903950455107212</v>
      </c>
      <c r="F157" s="9">
        <f t="shared" si="44"/>
        <v>5.8657552363927117</v>
      </c>
      <c r="G157" s="10">
        <f t="shared" si="45"/>
        <v>8.6666666666666607</v>
      </c>
      <c r="H157" s="5">
        <f t="shared" si="45"/>
        <v>7.5</v>
      </c>
      <c r="I157">
        <f t="shared" si="46"/>
        <v>15.582702614566879</v>
      </c>
      <c r="J157">
        <f t="shared" si="47"/>
        <v>10.586777273246446</v>
      </c>
      <c r="K157">
        <f t="shared" si="47"/>
        <v>-11.434192920390226</v>
      </c>
      <c r="L157">
        <f t="shared" si="48"/>
        <v>-4.8739799314883294</v>
      </c>
      <c r="M157">
        <f t="shared" si="49"/>
        <v>-26.909883698282599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3.1473575459872301</v>
      </c>
      <c r="B158">
        <f t="shared" si="41"/>
        <v>3.1473575459872301</v>
      </c>
      <c r="C158" s="9">
        <f t="shared" si="42"/>
        <v>0.69500000000000051</v>
      </c>
      <c r="D158" s="9">
        <f t="shared" si="43"/>
        <v>10.692545142521956</v>
      </c>
      <c r="E158" s="9">
        <f t="shared" si="43"/>
        <v>3.3201458103101342</v>
      </c>
      <c r="F158" s="9">
        <f t="shared" si="44"/>
        <v>5.8420369586816214</v>
      </c>
      <c r="G158" s="10">
        <f t="shared" si="45"/>
        <v>8.6666666666666607</v>
      </c>
      <c r="H158" s="5">
        <f t="shared" si="45"/>
        <v>7.5</v>
      </c>
      <c r="I158">
        <f t="shared" si="46"/>
        <v>15.683519547396152</v>
      </c>
      <c r="J158">
        <f t="shared" si="47"/>
        <v>10.557045995664367</v>
      </c>
      <c r="K158">
        <f t="shared" si="47"/>
        <v>-11.59834321094975</v>
      </c>
      <c r="L158">
        <f t="shared" si="48"/>
        <v>-4.8917372418947824</v>
      </c>
      <c r="M158">
        <f t="shared" si="49"/>
        <v>-26.799764872808062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3.0830505761850624</v>
      </c>
      <c r="B159">
        <f t="shared" si="41"/>
        <v>3.0830505761850624</v>
      </c>
      <c r="C159" s="9">
        <f t="shared" si="42"/>
        <v>0.70000000000000051</v>
      </c>
      <c r="D159" s="9">
        <f t="shared" si="43"/>
        <v>10.756852112324124</v>
      </c>
      <c r="E159" s="9">
        <f t="shared" si="43"/>
        <v>3.2488973070978822</v>
      </c>
      <c r="F159" s="9">
        <f t="shared" si="44"/>
        <v>5.8178192098937771</v>
      </c>
      <c r="G159" s="10">
        <f t="shared" si="45"/>
        <v>8.6666666666666607</v>
      </c>
      <c r="H159" s="5">
        <f t="shared" si="45"/>
        <v>7.5</v>
      </c>
      <c r="I159">
        <f t="shared" si="46"/>
        <v>15.784882833351142</v>
      </c>
      <c r="J159">
        <f t="shared" si="47"/>
        <v>10.52720639848881</v>
      </c>
      <c r="K159">
        <f t="shared" si="47"/>
        <v>-11.761821776673878</v>
      </c>
      <c r="L159">
        <f t="shared" si="48"/>
        <v>-4.909436851431324</v>
      </c>
      <c r="M159">
        <f t="shared" si="49"/>
        <v>-26.688791571042117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3.0189259572269016</v>
      </c>
      <c r="B160">
        <f t="shared" si="41"/>
        <v>3.0189259572269016</v>
      </c>
      <c r="C160" s="9">
        <f t="shared" si="42"/>
        <v>0.70500000000000052</v>
      </c>
      <c r="D160" s="9">
        <f t="shared" si="43"/>
        <v>10.820976731282284</v>
      </c>
      <c r="E160" s="9">
        <f t="shared" si="43"/>
        <v>3.1766536492929922</v>
      </c>
      <c r="F160" s="9">
        <f t="shared" si="44"/>
        <v>5.793107040360022</v>
      </c>
      <c r="G160" s="10">
        <f t="shared" si="45"/>
        <v>8.6666666666666607</v>
      </c>
      <c r="H160" s="5">
        <f t="shared" si="45"/>
        <v>7.5</v>
      </c>
      <c r="I160">
        <f t="shared" si="46"/>
        <v>15.886758208608766</v>
      </c>
      <c r="J160">
        <f t="shared" si="47"/>
        <v>10.497258833695078</v>
      </c>
      <c r="K160">
        <f t="shared" si="47"/>
        <v>-11.924623405257236</v>
      </c>
      <c r="L160">
        <f t="shared" si="48"/>
        <v>-4.9270658806825987</v>
      </c>
      <c r="M160">
        <f t="shared" si="49"/>
        <v>-26.576976429290291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2.9549843464020711</v>
      </c>
      <c r="B161">
        <f t="shared" si="41"/>
        <v>2.9549843464020711</v>
      </c>
      <c r="C161" s="9">
        <f t="shared" si="42"/>
        <v>0.71000000000000052</v>
      </c>
      <c r="D161" s="9">
        <f t="shared" si="43"/>
        <v>10.884918342107115</v>
      </c>
      <c r="E161" s="9">
        <f t="shared" si="43"/>
        <v>3.103418981874456</v>
      </c>
      <c r="F161" s="9">
        <f t="shared" si="44"/>
        <v>5.7679055089899869</v>
      </c>
      <c r="G161" s="10">
        <f t="shared" si="45"/>
        <v>8.6666666666666607</v>
      </c>
      <c r="H161" s="5">
        <f t="shared" si="45"/>
        <v>7.5</v>
      </c>
      <c r="I161">
        <f t="shared" si="46"/>
        <v>15.989112213636968</v>
      </c>
      <c r="J161">
        <f t="shared" si="47"/>
        <v>10.467203731822915</v>
      </c>
      <c r="K161">
        <f t="shared" si="47"/>
        <v>-12.086742961475906</v>
      </c>
      <c r="L161">
        <f t="shared" si="48"/>
        <v>-4.9446118515437405</v>
      </c>
      <c r="M161">
        <f t="shared" si="49"/>
        <v>-26.464332544863115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2.8912263981414501</v>
      </c>
      <c r="B162">
        <f t="shared" si="41"/>
        <v>2.8912263981414501</v>
      </c>
      <c r="C162" s="9">
        <f t="shared" si="42"/>
        <v>0.71500000000000052</v>
      </c>
      <c r="D162" s="9">
        <f t="shared" si="43"/>
        <v>10.948676290367736</v>
      </c>
      <c r="E162" s="9">
        <f t="shared" si="43"/>
        <v>3.0291974809024556</v>
      </c>
      <c r="F162" s="9">
        <f t="shared" si="44"/>
        <v>5.7422196828111289</v>
      </c>
      <c r="G162" s="10">
        <f t="shared" si="45"/>
        <v>8.6666666666666607</v>
      </c>
      <c r="H162" s="5">
        <f t="shared" si="45"/>
        <v>7.5</v>
      </c>
      <c r="I162">
        <f t="shared" si="46"/>
        <v>16.091912183904046</v>
      </c>
      <c r="J162">
        <f t="shared" si="47"/>
        <v>10.437041599528499</v>
      </c>
      <c r="K162">
        <f t="shared" si="47"/>
        <v>-12.24817538999957</v>
      </c>
      <c r="L162">
        <f t="shared" si="48"/>
        <v>-4.9620626819437303</v>
      </c>
      <c r="M162">
        <f t="shared" si="49"/>
        <v>-26.350873451633642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2.8276527635605238</v>
      </c>
      <c r="B163">
        <f t="shared" si="41"/>
        <v>2.8276527635605238</v>
      </c>
      <c r="C163" s="9">
        <f t="shared" si="42"/>
        <v>0.72000000000000053</v>
      </c>
      <c r="D163" s="9">
        <f t="shared" si="43"/>
        <v>11.012249924948662</v>
      </c>
      <c r="E163" s="9">
        <f t="shared" si="43"/>
        <v>2.9539933530228906</v>
      </c>
      <c r="F163" s="9">
        <f t="shared" si="44"/>
        <v>5.7160546364896501</v>
      </c>
      <c r="G163" s="10">
        <f t="shared" si="45"/>
        <v>8.6666666666666607</v>
      </c>
      <c r="H163" s="5">
        <f t="shared" si="45"/>
        <v>7.5</v>
      </c>
      <c r="I163">
        <f t="shared" si="46"/>
        <v>16.195126239972637</v>
      </c>
      <c r="J163">
        <f t="shared" si="47"/>
        <v>10.406773017168641</v>
      </c>
      <c r="K163">
        <f t="shared" si="47"/>
        <v>-12.408915718054535</v>
      </c>
      <c r="L163">
        <f t="shared" si="48"/>
        <v>-4.9794066803692241</v>
      </c>
      <c r="M163">
        <f t="shared" si="49"/>
        <v>-26.236613096232372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2.7642640900170825</v>
      </c>
      <c r="B164">
        <f t="shared" si="41"/>
        <v>2.7642640900170825</v>
      </c>
      <c r="C164" s="9">
        <f t="shared" si="42"/>
        <v>0.72500000000000053</v>
      </c>
      <c r="D164" s="9">
        <f t="shared" si="43"/>
        <v>11.075638598492104</v>
      </c>
      <c r="E164" s="9">
        <f t="shared" si="43"/>
        <v>2.8778108349561027</v>
      </c>
      <c r="F164" s="9">
        <f t="shared" si="44"/>
        <v>5.6894154518343498</v>
      </c>
      <c r="G164" s="10">
        <f t="shared" si="45"/>
        <v>8.6666666666666607</v>
      </c>
      <c r="H164" s="5">
        <f t="shared" si="45"/>
        <v>7.5</v>
      </c>
      <c r="I164">
        <f t="shared" si="46"/>
        <v>16.298723277056897</v>
      </c>
      <c r="J164">
        <f t="shared" si="47"/>
        <v>10.376398636418388</v>
      </c>
      <c r="K164">
        <f t="shared" si="47"/>
        <v>-12.568959057941553</v>
      </c>
      <c r="L164">
        <f t="shared" si="48"/>
        <v>-4.9966325402158427</v>
      </c>
      <c r="M164">
        <f t="shared" si="49"/>
        <v>-26.121565814874195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2.7010610206833405</v>
      </c>
      <c r="B165">
        <f t="shared" si="41"/>
        <v>2.7010610206833405</v>
      </c>
      <c r="C165" s="9">
        <f t="shared" si="42"/>
        <v>0.73000000000000054</v>
      </c>
      <c r="D165" s="9">
        <f t="shared" ref="D165:E180" si="51">D164+$C$7*(J164+J165)/2</f>
        <v>11.138841667825846</v>
      </c>
      <c r="E165" s="9">
        <f t="shared" si="51"/>
        <v>2.8006541929706734</v>
      </c>
      <c r="F165" s="9">
        <f t="shared" si="44"/>
        <v>5.6623072172844893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16.40267295411579</v>
      </c>
      <c r="J165">
        <f t="shared" si="47"/>
        <v>10.345919177923072</v>
      </c>
      <c r="K165">
        <f t="shared" si="47"/>
        <v>-12.728300609412287</v>
      </c>
      <c r="L165">
        <f t="shared" si="48"/>
        <v>-5.0137293339919147</v>
      </c>
      <c r="M165">
        <f t="shared" si="49"/>
        <v>-26.005746310810775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2.6380441941322683</v>
      </c>
      <c r="B166">
        <f t="shared" si="41"/>
        <v>2.6380441941322683</v>
      </c>
      <c r="C166" s="9">
        <f t="shared" si="42"/>
        <v>0.73500000000000054</v>
      </c>
      <c r="D166" s="9">
        <f t="shared" si="51"/>
        <v>11.201858494376918</v>
      </c>
      <c r="E166" s="9">
        <f t="shared" si="51"/>
        <v>2.7225277223431457</v>
      </c>
      <c r="F166" s="9">
        <f t="shared" si="44"/>
        <v>5.634735027382634</v>
      </c>
      <c r="G166" s="10">
        <f t="shared" si="52"/>
        <v>8.6666666666666607</v>
      </c>
      <c r="H166" s="5">
        <f t="shared" si="52"/>
        <v>7.5</v>
      </c>
      <c r="I166">
        <f t="shared" si="46"/>
        <v>16.506945682549823</v>
      </c>
      <c r="J166">
        <f t="shared" si="47"/>
        <v>10.315335428985721</v>
      </c>
      <c r="K166">
        <f t="shared" si="47"/>
        <v>-12.886935661908232</v>
      </c>
      <c r="L166">
        <f t="shared" si="48"/>
        <v>-5.0306865073976752</v>
      </c>
      <c r="M166">
        <f t="shared" si="49"/>
        <v>-25.889169632400577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2.5752142439379249</v>
      </c>
      <c r="B167">
        <f t="shared" si="41"/>
        <v>2.5752142439379249</v>
      </c>
      <c r="C167" s="9">
        <f t="shared" si="42"/>
        <v>0.74000000000000055</v>
      </c>
      <c r="D167" s="9">
        <f t="shared" si="51"/>
        <v>11.264688444571261</v>
      </c>
      <c r="E167" s="9">
        <f t="shared" si="51"/>
        <v>2.6434357468044944</v>
      </c>
      <c r="F167" s="9">
        <f t="shared" si="44"/>
        <v>5.6067039822335385</v>
      </c>
      <c r="G167" s="10">
        <f t="shared" si="52"/>
        <v>8.6666666666666607</v>
      </c>
      <c r="H167" s="5">
        <f t="shared" si="52"/>
        <v>7.5</v>
      </c>
      <c r="I167">
        <f t="shared" si="46"/>
        <v>16.611512614563658</v>
      </c>
      <c r="J167">
        <f t="shared" si="47"/>
        <v>10.284648241290595</v>
      </c>
      <c r="K167">
        <f t="shared" si="47"/>
        <v>-13.044859596665876</v>
      </c>
      <c r="L167">
        <f t="shared" si="48"/>
        <v>-5.0474938733011543</v>
      </c>
      <c r="M167">
        <f t="shared" si="49"/>
        <v>-25.771851151787939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2.5125717982895655</v>
      </c>
      <c r="B168">
        <f t="shared" si="41"/>
        <v>2.5125717982895655</v>
      </c>
      <c r="C168" s="9">
        <f t="shared" si="42"/>
        <v>0.74500000000000055</v>
      </c>
      <c r="D168" s="9">
        <f t="shared" si="51"/>
        <v>11.327330890219621</v>
      </c>
      <c r="E168" s="9">
        <f t="shared" si="51"/>
        <v>2.5633826179741535</v>
      </c>
      <c r="F168" s="9">
        <f t="shared" si="44"/>
        <v>5.5782191869500046</v>
      </c>
      <c r="G168" s="10">
        <f t="shared" si="52"/>
        <v>8.6666666666666607</v>
      </c>
      <c r="H168" s="5">
        <f t="shared" si="52"/>
        <v>7.5</v>
      </c>
      <c r="I168">
        <f t="shared" si="46"/>
        <v>16.716345631251798</v>
      </c>
      <c r="J168">
        <f t="shared" si="47"/>
        <v>10.253858528663459</v>
      </c>
      <c r="K168">
        <f t="shared" si="47"/>
        <v>-13.202067888691783</v>
      </c>
      <c r="L168">
        <f t="shared" si="48"/>
        <v>-5.064141605630156</v>
      </c>
      <c r="M168">
        <f t="shared" si="49"/>
        <v>-25.65380654418172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2.4501174796192906</v>
      </c>
      <c r="B169">
        <f t="shared" si="41"/>
        <v>2.4501174796192906</v>
      </c>
      <c r="C169" s="9">
        <f t="shared" si="42"/>
        <v>0.75000000000000056</v>
      </c>
      <c r="D169" s="9">
        <f t="shared" si="51"/>
        <v>11.389785208889895</v>
      </c>
      <c r="E169" s="9">
        <f t="shared" si="51"/>
        <v>2.4823727147823789</v>
      </c>
      <c r="F169" s="9">
        <f t="shared" si="44"/>
        <v>5.5492857510866624</v>
      </c>
      <c r="G169" s="10">
        <f t="shared" si="52"/>
        <v>8.6666666666666607</v>
      </c>
      <c r="H169" s="5">
        <f t="shared" si="52"/>
        <v>7.5</v>
      </c>
      <c r="I169">
        <f t="shared" si="46"/>
        <v>16.821417330460047</v>
      </c>
      <c r="J169">
        <f t="shared" si="47"/>
        <v>10.222967264869116</v>
      </c>
      <c r="K169">
        <f t="shared" si="47"/>
        <v>-13.358556108611291</v>
      </c>
      <c r="L169">
        <f t="shared" si="48"/>
        <v>-5.0806202331981396</v>
      </c>
      <c r="M169">
        <f t="shared" si="49"/>
        <v>-25.53505176772352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2.3878519042430284</v>
      </c>
      <c r="B170">
        <f t="shared" si="41"/>
        <v>2.3878519042430284</v>
      </c>
      <c r="C170" s="9">
        <f t="shared" si="42"/>
        <v>0.75500000000000056</v>
      </c>
      <c r="D170" s="9">
        <f t="shared" si="51"/>
        <v>11.452050784266158</v>
      </c>
      <c r="E170" s="9">
        <f t="shared" si="51"/>
        <v>2.4004104428817117</v>
      </c>
      <c r="F170" s="9">
        <f t="shared" si="44"/>
        <v>5.5199087880626259</v>
      </c>
      <c r="G170" s="10">
        <f t="shared" si="52"/>
        <v>8.6666666666666607</v>
      </c>
      <c r="H170" s="5">
        <f t="shared" si="52"/>
        <v>7.5</v>
      </c>
      <c r="I170">
        <f t="shared" si="46"/>
        <v>16.926701014470964</v>
      </c>
      <c r="J170">
        <f t="shared" si="47"/>
        <v>10.191975481446606</v>
      </c>
      <c r="K170">
        <f t="shared" si="47"/>
        <v>-13.514319924394405</v>
      </c>
      <c r="L170">
        <f t="shared" si="48"/>
        <v>-5.096920633480253</v>
      </c>
      <c r="M170">
        <f t="shared" si="49"/>
        <v>-25.415603043934873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2.3257756820145907</v>
      </c>
      <c r="B171">
        <f t="shared" si="41"/>
        <v>2.3257756820145907</v>
      </c>
      <c r="C171" s="9">
        <f t="shared" si="42"/>
        <v>0.76000000000000056</v>
      </c>
      <c r="D171" s="9">
        <f t="shared" si="51"/>
        <v>11.514127006494595</v>
      </c>
      <c r="E171" s="9">
        <f t="shared" si="51"/>
        <v>2.3175002340482735</v>
      </c>
      <c r="F171" s="9">
        <f t="shared" si="44"/>
        <v>5.4900934145738809</v>
      </c>
      <c r="G171" s="10">
        <f t="shared" si="52"/>
        <v>8.6666666666666607</v>
      </c>
      <c r="H171" s="5">
        <f t="shared" si="52"/>
        <v>7.5</v>
      </c>
      <c r="I171">
        <f t="shared" si="46"/>
        <v>17.032170677557335</v>
      </c>
      <c r="J171">
        <f t="shared" si="47"/>
        <v>10.160884265582377</v>
      </c>
      <c r="K171">
        <f t="shared" si="47"/>
        <v>-13.669355102962408</v>
      </c>
      <c r="L171">
        <f t="shared" si="48"/>
        <v>-5.1130340263543106</v>
      </c>
      <c r="M171">
        <f t="shared" si="49"/>
        <v>-25.295476838732515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2.2638894159925993</v>
      </c>
      <c r="B172">
        <f t="shared" si="41"/>
        <v>2.2638894159925993</v>
      </c>
      <c r="C172" s="9">
        <f t="shared" si="42"/>
        <v>0.76500000000000057</v>
      </c>
      <c r="D172" s="9">
        <f t="shared" si="51"/>
        <v>11.576013272516587</v>
      </c>
      <c r="E172" s="9">
        <f t="shared" si="51"/>
        <v>2.2336465455736181</v>
      </c>
      <c r="F172" s="9">
        <f t="shared" si="44"/>
        <v>5.4598447499963214</v>
      </c>
      <c r="G172" s="10">
        <f t="shared" si="52"/>
        <v>8.6666666666666607</v>
      </c>
      <c r="H172" s="5">
        <f t="shared" si="52"/>
        <v>7.5</v>
      </c>
      <c r="I172">
        <f t="shared" si="46"/>
        <v>17.137800993443729</v>
      </c>
      <c r="J172">
        <f t="shared" si="47"/>
        <v>10.129694758021616</v>
      </c>
      <c r="K172">
        <f t="shared" si="47"/>
        <v>-13.823657511678677</v>
      </c>
      <c r="L172">
        <f t="shared" si="48"/>
        <v>-5.1289519678201447</v>
      </c>
      <c r="M172">
        <f t="shared" si="49"/>
        <v>-25.174689844000454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2.2021937021200291</v>
      </c>
      <c r="B173">
        <f t="shared" si="41"/>
        <v>2.2021937021200291</v>
      </c>
      <c r="C173" s="9">
        <f t="shared" si="42"/>
        <v>0.77000000000000057</v>
      </c>
      <c r="D173" s="9">
        <f t="shared" si="51"/>
        <v>11.637708986389157</v>
      </c>
      <c r="E173" s="9">
        <f t="shared" si="51"/>
        <v>2.1488538596478306</v>
      </c>
      <c r="F173" s="9">
        <f t="shared" si="44"/>
        <v>5.4291679157802388</v>
      </c>
      <c r="G173" s="10">
        <f t="shared" si="52"/>
        <v>8.6666666666666607</v>
      </c>
      <c r="H173" s="5">
        <f t="shared" si="52"/>
        <v>7.5</v>
      </c>
      <c r="I173">
        <f t="shared" si="46"/>
        <v>17.243567302712577</v>
      </c>
      <c r="J173">
        <f t="shared" si="47"/>
        <v>10.098408151017914</v>
      </c>
      <c r="K173">
        <f t="shared" si="47"/>
        <v>-13.97722311972708</v>
      </c>
      <c r="L173">
        <f t="shared" si="48"/>
        <v>-5.144666343709499</v>
      </c>
      <c r="M173">
        <f t="shared" si="49"/>
        <v>-25.053258959707435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2.1406891289161454</v>
      </c>
      <c r="B174">
        <f t="shared" si="41"/>
        <v>2.1406891289161454</v>
      </c>
      <c r="C174" s="9">
        <f t="shared" si="42"/>
        <v>0.77500000000000058</v>
      </c>
      <c r="D174" s="9">
        <f t="shared" si="51"/>
        <v>11.699213559593041</v>
      </c>
      <c r="E174" s="9">
        <f t="shared" si="51"/>
        <v>2.0631266827345502</v>
      </c>
      <c r="F174" s="9">
        <f t="shared" si="44"/>
        <v>5.3980680348371344</v>
      </c>
      <c r="G174" s="10">
        <f t="shared" si="52"/>
        <v>8.6666666666666607</v>
      </c>
      <c r="H174" s="5">
        <f t="shared" si="52"/>
        <v>7.5</v>
      </c>
      <c r="I174">
        <f t="shared" si="46"/>
        <v>17.349445600187686</v>
      </c>
      <c r="J174">
        <f t="shared" si="47"/>
        <v>10.067025686321285</v>
      </c>
      <c r="K174">
        <f t="shared" si="47"/>
        <v>-14.130047999381295</v>
      </c>
      <c r="L174">
        <f t="shared" si="48"/>
        <v>-5.1601693633974604</v>
      </c>
      <c r="M174">
        <f t="shared" si="49"/>
        <v>-24.931201276558266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2.0793762771805913</v>
      </c>
      <c r="B175">
        <f t="shared" si="41"/>
        <v>2.0793762771805913</v>
      </c>
      <c r="C175" s="9">
        <f t="shared" si="42"/>
        <v>0.78000000000000058</v>
      </c>
      <c r="D175" s="9">
        <f t="shared" si="51"/>
        <v>11.760526411328595</v>
      </c>
      <c r="E175" s="9">
        <f t="shared" si="51"/>
        <v>1.9764695449385741</v>
      </c>
      <c r="F175" s="9">
        <f t="shared" si="44"/>
        <v>5.3665502309196249</v>
      </c>
      <c r="G175" s="10">
        <f t="shared" si="52"/>
        <v>8.6666666666666607</v>
      </c>
      <c r="H175" s="5">
        <f t="shared" si="52"/>
        <v>7.5</v>
      </c>
      <c r="I175">
        <f t="shared" si="46"/>
        <v>17.455412522324963</v>
      </c>
      <c r="J175">
        <f t="shared" si="47"/>
        <v>10.035548653204561</v>
      </c>
      <c r="K175">
        <f t="shared" si="47"/>
        <v>-14.282128327168301</v>
      </c>
      <c r="L175">
        <f t="shared" si="48"/>
        <v>-5.1754535535253332</v>
      </c>
      <c r="M175">
        <f t="shared" si="49"/>
        <v>-24.808534059167265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2.0182557197094066</v>
      </c>
      <c r="B176">
        <f t="shared" si="41"/>
        <v>2.0182557197094066</v>
      </c>
      <c r="C176" s="9">
        <f t="shared" si="42"/>
        <v>0.78500000000000059</v>
      </c>
      <c r="D176" s="9">
        <f t="shared" si="51"/>
        <v>11.821646968799779</v>
      </c>
      <c r="E176" s="9">
        <f t="shared" si="51"/>
        <v>1.8888869993666766</v>
      </c>
      <c r="F176" s="9">
        <f t="shared" si="44"/>
        <v>5.3346196279952363</v>
      </c>
      <c r="G176" s="10">
        <f t="shared" si="52"/>
        <v>8.6666666666666607</v>
      </c>
      <c r="H176" s="5">
        <f t="shared" si="52"/>
        <v>7.5</v>
      </c>
      <c r="I176">
        <f t="shared" si="46"/>
        <v>17.561445334636943</v>
      </c>
      <c r="J176">
        <f t="shared" si="47"/>
        <v>10.003978386528056</v>
      </c>
      <c r="K176">
        <f t="shared" si="47"/>
        <v>-14.433460384929221</v>
      </c>
      <c r="L176">
        <f t="shared" si="48"/>
        <v>-5.1905117517437835</v>
      </c>
      <c r="M176">
        <f t="shared" si="49"/>
        <v>-24.685274729742403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1.9573280210227271</v>
      </c>
      <c r="B177">
        <f t="shared" si="41"/>
        <v>1.9573280210227271</v>
      </c>
      <c r="C177" s="9">
        <f t="shared" si="42"/>
        <v>0.79000000000000059</v>
      </c>
      <c r="D177" s="9">
        <f t="shared" si="51"/>
        <v>11.882574667486459</v>
      </c>
      <c r="E177" s="9">
        <f t="shared" si="51"/>
        <v>1.8003836214822615</v>
      </c>
      <c r="F177" s="9">
        <f t="shared" si="44"/>
        <v>5.3022813496148125</v>
      </c>
      <c r="G177" s="10">
        <f t="shared" si="52"/>
        <v>8.6666666666666607</v>
      </c>
      <c r="H177" s="5">
        <f t="shared" si="52"/>
        <v>7.5</v>
      </c>
      <c r="I177">
        <f t="shared" si="46"/>
        <v>17.66752191917519</v>
      </c>
      <c r="J177">
        <f t="shared" si="47"/>
        <v>9.9723162648424193</v>
      </c>
      <c r="K177">
        <f t="shared" si="47"/>
        <v>-14.58404056078065</v>
      </c>
      <c r="L177">
        <f t="shared" si="48"/>
        <v>-5.2053371004842859</v>
      </c>
      <c r="M177">
        <f t="shared" si="49"/>
        <v>-24.561440852268362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1.8965937371039434</v>
      </c>
      <c r="B178">
        <f t="shared" si="41"/>
        <v>1.8965937371039434</v>
      </c>
      <c r="C178" s="9">
        <f t="shared" si="42"/>
        <v>0.7950000000000006</v>
      </c>
      <c r="D178" s="9">
        <f t="shared" si="51"/>
        <v>11.943308951405243</v>
      </c>
      <c r="E178" s="9">
        <f t="shared" si="51"/>
        <v>1.7109640084544431</v>
      </c>
      <c r="F178" s="9">
        <f t="shared" si="44"/>
        <v>5.2695405182763295</v>
      </c>
      <c r="G178" s="10">
        <f t="shared" si="52"/>
        <v>8.6666666666666607</v>
      </c>
      <c r="H178" s="5">
        <f t="shared" si="52"/>
        <v>7.5</v>
      </c>
      <c r="I178">
        <f t="shared" si="46"/>
        <v>17.77362076209176</v>
      </c>
      <c r="J178">
        <f t="shared" si="47"/>
        <v>9.9405637085294654</v>
      </c>
      <c r="K178">
        <f t="shared" si="47"/>
        <v>-14.733865349979487</v>
      </c>
      <c r="L178">
        <f t="shared" si="48"/>
        <v>-5.2199230407658508</v>
      </c>
      <c r="M178">
        <f t="shared" si="49"/>
        <v>-24.437050117177208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1.8360534151500865</v>
      </c>
      <c r="B179">
        <f t="shared" si="41"/>
        <v>1.8360534151500865</v>
      </c>
      <c r="C179" s="9">
        <f t="shared" si="42"/>
        <v>0.8000000000000006</v>
      </c>
      <c r="D179" s="9">
        <f t="shared" si="51"/>
        <v>12.0038492733591</v>
      </c>
      <c r="E179" s="9">
        <f t="shared" si="51"/>
        <v>1.6206327785021382</v>
      </c>
      <c r="F179" s="9">
        <f t="shared" si="44"/>
        <v>5.236402254784764</v>
      </c>
      <c r="G179" s="10">
        <f t="shared" si="52"/>
        <v>8.6666666666666607</v>
      </c>
      <c r="H179" s="5">
        <f t="shared" si="52"/>
        <v>7.5</v>
      </c>
      <c r="I179">
        <f t="shared" si="46"/>
        <v>17.879720941298721</v>
      </c>
      <c r="J179">
        <f t="shared" si="47"/>
        <v>9.9087221779807937</v>
      </c>
      <c r="K179">
        <f t="shared" si="47"/>
        <v>-14.882931355694268</v>
      </c>
      <c r="L179">
        <f t="shared" si="48"/>
        <v>-5.234263306043399</v>
      </c>
      <c r="M179">
        <f t="shared" si="49"/>
        <v>-24.312120326495219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1.7757075933332125</v>
      </c>
      <c r="B180">
        <f t="shared" si="41"/>
        <v>1.7757075933332125</v>
      </c>
      <c r="C180" s="9">
        <f t="shared" si="42"/>
        <v>0.8050000000000006</v>
      </c>
      <c r="D180" s="9">
        <f t="shared" si="51"/>
        <v>12.064195095175974</v>
      </c>
      <c r="E180" s="9">
        <f t="shared" si="51"/>
        <v>1.5293945702337286</v>
      </c>
      <c r="F180" s="9">
        <f t="shared" si="44"/>
        <v>5.2028716776087336</v>
      </c>
      <c r="G180" s="10">
        <f t="shared" si="52"/>
        <v>8.6666666666666607</v>
      </c>
      <c r="H180" s="5">
        <f t="shared" si="52"/>
        <v>7.5</v>
      </c>
      <c r="I180">
        <f t="shared" si="46"/>
        <v>17.985802114242464</v>
      </c>
      <c r="J180">
        <f t="shared" si="47"/>
        <v>9.8767931718139295</v>
      </c>
      <c r="K180">
        <f t="shared" si="47"/>
        <v>-15.031235289685888</v>
      </c>
      <c r="L180">
        <f t="shared" si="48"/>
        <v>-5.2483519161033039</v>
      </c>
      <c r="M180">
        <f t="shared" si="49"/>
        <v>-24.18666937945466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1.7155568005725463</v>
      </c>
      <c r="B181">
        <f t="shared" si="41"/>
        <v>1.7155568005725463</v>
      </c>
      <c r="C181" s="9">
        <f t="shared" si="42"/>
        <v>0.81000000000000061</v>
      </c>
      <c r="D181" s="9">
        <f t="shared" ref="D181:E196" si="53">D180+$C$7*(J180+J181)/2</f>
        <v>12.12434588793664</v>
      </c>
      <c r="E181" s="9">
        <f t="shared" si="53"/>
        <v>1.4372540419828399</v>
      </c>
      <c r="F181" s="9">
        <f t="shared" si="44"/>
        <v>5.1689539022345681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18.091844505807376</v>
      </c>
      <c r="J181">
        <f t="shared" si="47"/>
        <v>9.8447782251256992</v>
      </c>
      <c r="K181">
        <f t="shared" si="47"/>
        <v>-15.178773972900562</v>
      </c>
      <c r="L181">
        <f t="shared" si="48"/>
        <v>-5.2621831710109683</v>
      </c>
      <c r="M181">
        <f t="shared" si="49"/>
        <v>-24.06071525855964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1.6556015563171762</v>
      </c>
      <c r="B182">
        <f t="shared" si="41"/>
        <v>1.6556015563171762</v>
      </c>
      <c r="C182" s="9">
        <f t="shared" si="42"/>
        <v>0.81500000000000061</v>
      </c>
      <c r="D182" s="9">
        <f t="shared" si="53"/>
        <v>12.18430113219201</v>
      </c>
      <c r="E182" s="9">
        <f t="shared" si="53"/>
        <v>1.344215871140761</v>
      </c>
      <c r="F182" s="9">
        <f t="shared" si="44"/>
        <v>5.1346540405184662</v>
      </c>
      <c r="G182" s="10">
        <f t="shared" si="54"/>
        <v>8.6666666666666607</v>
      </c>
      <c r="H182" s="5">
        <f t="shared" si="54"/>
        <v>7.5</v>
      </c>
      <c r="I182">
        <f t="shared" si="46"/>
        <v>18.197828896361802</v>
      </c>
      <c r="J182">
        <f t="shared" si="47"/>
        <v>9.8126789077825318</v>
      </c>
      <c r="K182">
        <f t="shared" si="47"/>
        <v>-15.325544335977776</v>
      </c>
      <c r="L182">
        <f t="shared" si="48"/>
        <v>-5.2757516451147684</v>
      </c>
      <c r="M182">
        <f t="shared" si="49"/>
        <v>-23.934276016095037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1.5958423703390601</v>
      </c>
      <c r="B183">
        <f t="shared" si="41"/>
        <v>1.5958423703390601</v>
      </c>
      <c r="C183" s="9">
        <f t="shared" si="42"/>
        <v>0.82000000000000062</v>
      </c>
      <c r="D183" s="9">
        <f t="shared" si="53"/>
        <v>12.244060318170126</v>
      </c>
      <c r="E183" s="9">
        <f t="shared" si="53"/>
        <v>1.2502847534860171</v>
      </c>
      <c r="F183" s="9">
        <f t="shared" si="44"/>
        <v>5.0999772000373422</v>
      </c>
      <c r="G183" s="10">
        <f t="shared" si="54"/>
        <v>8.6666666666666607</v>
      </c>
      <c r="H183" s="5">
        <f t="shared" si="54"/>
        <v>7.5</v>
      </c>
      <c r="I183">
        <f t="shared" si="46"/>
        <v>18.303736609957244</v>
      </c>
      <c r="J183">
        <f t="shared" si="47"/>
        <v>9.780496822747331</v>
      </c>
      <c r="K183">
        <f t="shared" si="47"/>
        <v>-15.471543419675957</v>
      </c>
      <c r="L183">
        <f t="shared" si="48"/>
        <v>-5.289052181110022</v>
      </c>
      <c r="M183">
        <f t="shared" si="49"/>
        <v>-23.807369761068067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1.5362797425361308</v>
      </c>
      <c r="B184">
        <f t="shared" si="41"/>
        <v>1.5362797425361308</v>
      </c>
      <c r="C184" s="9">
        <f t="shared" si="42"/>
        <v>0.82500000000000062</v>
      </c>
      <c r="D184" s="9">
        <f t="shared" si="53"/>
        <v>12.303622945973055</v>
      </c>
      <c r="E184" s="9">
        <f t="shared" si="53"/>
        <v>1.1554654025115891</v>
      </c>
      <c r="F184" s="9">
        <f t="shared" si="44"/>
        <v>5.064928483438969</v>
      </c>
      <c r="G184" s="10">
        <f t="shared" si="54"/>
        <v>8.6666666666666607</v>
      </c>
      <c r="H184" s="5">
        <f t="shared" si="54"/>
        <v>7.5</v>
      </c>
      <c r="I184">
        <f t="shared" si="46"/>
        <v>18.409549502690361</v>
      </c>
      <c r="J184">
        <f t="shared" si="47"/>
        <v>9.748233604442559</v>
      </c>
      <c r="K184">
        <f t="shared" si="47"/>
        <v>-15.616768375218472</v>
      </c>
      <c r="L184">
        <f t="shared" si="48"/>
        <v>-5.3020798841662344</v>
      </c>
      <c r="M184">
        <f t="shared" si="49"/>
        <v>-23.680014646572047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1.4769141627452758</v>
      </c>
      <c r="B185">
        <f t="shared" si="41"/>
        <v>1.4769141627452758</v>
      </c>
      <c r="C185" s="9">
        <f t="shared" si="42"/>
        <v>0.83000000000000063</v>
      </c>
      <c r="D185" s="9">
        <f t="shared" si="53"/>
        <v>12.36298852576391</v>
      </c>
      <c r="E185" s="9">
        <f t="shared" si="53"/>
        <v>1.0597625487502569</v>
      </c>
      <c r="F185" s="9">
        <f t="shared" si="44"/>
        <v>5.0295129877920424</v>
      </c>
      <c r="G185" s="10">
        <f t="shared" si="54"/>
        <v>8.6666666666666607</v>
      </c>
      <c r="H185" s="5">
        <f t="shared" si="54"/>
        <v>7.5</v>
      </c>
      <c r="I185">
        <f t="shared" si="46"/>
        <v>18.515249951235852</v>
      </c>
      <c r="J185">
        <f t="shared" si="47"/>
        <v>9.7158909171491459</v>
      </c>
      <c r="K185">
        <f t="shared" si="47"/>
        <v>-15.761216464562562</v>
      </c>
      <c r="L185">
        <f t="shared" si="48"/>
        <v>-5.3148301161203744</v>
      </c>
      <c r="M185">
        <f t="shared" si="49"/>
        <v>-23.552228857562262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1.4177461105649769</v>
      </c>
      <c r="B186">
        <f t="shared" si="41"/>
        <v>1.4177461105649769</v>
      </c>
      <c r="C186" s="9">
        <f t="shared" si="42"/>
        <v>0.83500000000000063</v>
      </c>
      <c r="D186" s="9">
        <f t="shared" si="53"/>
        <v>12.422156577944209</v>
      </c>
      <c r="E186" s="9">
        <f t="shared" si="53"/>
        <v>0.96318093909853031</v>
      </c>
      <c r="F186" s="9">
        <f t="shared" si="44"/>
        <v>4.9937358039366337</v>
      </c>
      <c r="G186" s="10">
        <f t="shared" si="54"/>
        <v>8.6666666666666607</v>
      </c>
      <c r="H186" s="5">
        <f t="shared" si="54"/>
        <v>7.5</v>
      </c>
      <c r="I186">
        <f t="shared" si="46"/>
        <v>18.620820841556842</v>
      </c>
      <c r="J186">
        <f t="shared" si="47"/>
        <v>9.6834704534408118</v>
      </c>
      <c r="K186">
        <f t="shared" si="47"/>
        <v>-15.904885060593692</v>
      </c>
      <c r="L186">
        <f t="shared" si="48"/>
        <v>-5.327298489738471</v>
      </c>
      <c r="M186">
        <f t="shared" si="49"/>
        <v>-23.424030599034072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1.3587760551873895</v>
      </c>
      <c r="B187">
        <f t="shared" si="41"/>
        <v>1.3587760551873895</v>
      </c>
      <c r="C187" s="9">
        <f t="shared" si="42"/>
        <v>0.84000000000000064</v>
      </c>
      <c r="D187" s="9">
        <f t="shared" si="53"/>
        <v>12.481126633321797</v>
      </c>
      <c r="E187" s="9">
        <f t="shared" si="53"/>
        <v>0.86572533613961378</v>
      </c>
      <c r="F187" s="9">
        <f t="shared" si="44"/>
        <v>4.9576020158356755</v>
      </c>
      <c r="G187" s="10">
        <f t="shared" si="54"/>
        <v>8.6666666666666607</v>
      </c>
      <c r="H187" s="5">
        <f t="shared" si="54"/>
        <v>7.5</v>
      </c>
      <c r="I187">
        <f t="shared" si="46"/>
        <v>18.726245557798443</v>
      </c>
      <c r="J187">
        <f t="shared" si="47"/>
        <v>9.6509739326534074</v>
      </c>
      <c r="K187">
        <f t="shared" si="47"/>
        <v>-16.047771647247799</v>
      </c>
      <c r="L187">
        <f t="shared" si="48"/>
        <v>-5.3394808630475605</v>
      </c>
      <c r="M187">
        <f t="shared" si="49"/>
        <v>-23.29543808459356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1.3000044552396606</v>
      </c>
      <c r="B188">
        <f t="shared" si="41"/>
        <v>1.3000044552396606</v>
      </c>
      <c r="C188" s="9">
        <f t="shared" si="42"/>
        <v>0.84500000000000064</v>
      </c>
      <c r="D188" s="9">
        <f t="shared" si="53"/>
        <v>12.539898233269525</v>
      </c>
      <c r="E188" s="9">
        <f t="shared" si="53"/>
        <v>0.76740051746583837</v>
      </c>
      <c r="F188" s="9">
        <f t="shared" si="44"/>
        <v>4.9211166999279463</v>
      </c>
      <c r="G188" s="10">
        <f t="shared" si="54"/>
        <v>8.6666666666666607</v>
      </c>
      <c r="H188" s="5">
        <f t="shared" si="54"/>
        <v>7.5</v>
      </c>
      <c r="I188">
        <f t="shared" si="46"/>
        <v>18.8315079713689</v>
      </c>
      <c r="J188">
        <f t="shared" si="47"/>
        <v>9.6184030993888179</v>
      </c>
      <c r="K188">
        <f t="shared" si="47"/>
        <v>-16.189873819563822</v>
      </c>
      <c r="L188">
        <f t="shared" si="48"/>
        <v>-5.351373333739545</v>
      </c>
      <c r="M188">
        <f t="shared" si="49"/>
        <v>-23.16646952541144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1.2414317586342634</v>
      </c>
      <c r="B189">
        <f t="shared" si="41"/>
        <v>1.2414317586342634</v>
      </c>
      <c r="C189" s="9">
        <f t="shared" si="42"/>
        <v>0.85000000000000064</v>
      </c>
      <c r="D189" s="9">
        <f t="shared" si="53"/>
        <v>12.598470929874923</v>
      </c>
      <c r="E189" s="9">
        <f t="shared" si="53"/>
        <v>0.66821127500097877</v>
      </c>
      <c r="F189" s="9">
        <f t="shared" si="44"/>
        <v>4.88428492448306</v>
      </c>
      <c r="G189" s="10">
        <f t="shared" si="54"/>
        <v>8.6666666666666607</v>
      </c>
      <c r="H189" s="5">
        <f t="shared" si="54"/>
        <v>7.5</v>
      </c>
      <c r="I189">
        <f t="shared" si="46"/>
        <v>18.936592430211761</v>
      </c>
      <c r="J189">
        <f t="shared" si="47"/>
        <v>9.5857597220530071</v>
      </c>
      <c r="K189">
        <f t="shared" si="47"/>
        <v>-16.331189283668831</v>
      </c>
      <c r="L189">
        <f t="shared" si="48"/>
        <v>-5.3629722336482901</v>
      </c>
      <c r="M189">
        <f t="shared" si="49"/>
        <v>-23.037143119551047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1.1830584024281467</v>
      </c>
      <c r="B190">
        <f t="shared" si="41"/>
        <v>1.1830584024281467</v>
      </c>
      <c r="C190" s="9">
        <f t="shared" si="42"/>
        <v>0.85500000000000065</v>
      </c>
      <c r="D190" s="9">
        <f t="shared" si="53"/>
        <v>12.656844286081039</v>
      </c>
      <c r="E190" s="9">
        <f t="shared" si="53"/>
        <v>0.56816241432285963</v>
      </c>
      <c r="F190" s="9">
        <f t="shared" si="44"/>
        <v>4.8471117489589712</v>
      </c>
      <c r="G190" s="10">
        <f t="shared" si="54"/>
        <v>8.6666666666666607</v>
      </c>
      <c r="H190" s="5">
        <f t="shared" si="54"/>
        <v>7.5</v>
      </c>
      <c r="I190">
        <f t="shared" si="46"/>
        <v>19.041483748271734</v>
      </c>
      <c r="J190">
        <f t="shared" si="47"/>
        <v>9.5530455914277521</v>
      </c>
      <c r="K190">
        <f t="shared" si="47"/>
        <v>-16.471715856698093</v>
      </c>
      <c r="L190">
        <f t="shared" si="48"/>
        <v>-5.3742741233010296</v>
      </c>
      <c r="M190">
        <f t="shared" si="49"/>
        <v>-22.907477041661483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1.1248848126905013</v>
      </c>
      <c r="B191">
        <f t="shared" si="41"/>
        <v>1.1248848126905013</v>
      </c>
      <c r="C191" s="9">
        <f t="shared" si="42"/>
        <v>0.86000000000000065</v>
      </c>
      <c r="D191" s="9">
        <f t="shared" si="53"/>
        <v>12.715017875818685</v>
      </c>
      <c r="E191" s="9">
        <f t="shared" si="53"/>
        <v>0.46725875398664113</v>
      </c>
      <c r="F191" s="9">
        <f t="shared" si="44"/>
        <v>4.8096022233624467</v>
      </c>
      <c r="G191" s="10">
        <f t="shared" si="54"/>
        <v>8.6666666666666607</v>
      </c>
      <c r="H191" s="5">
        <f t="shared" si="54"/>
        <v>7.5</v>
      </c>
      <c r="I191">
        <f t="shared" si="46"/>
        <v>19.146167195155968</v>
      </c>
      <c r="J191">
        <f t="shared" si="47"/>
        <v>9.5202625192756152</v>
      </c>
      <c r="K191">
        <f t="shared" si="47"/>
        <v>-16.611451466652227</v>
      </c>
      <c r="L191">
        <f t="shared" si="48"/>
        <v>-5.3852757865448302</v>
      </c>
      <c r="M191">
        <f t="shared" si="49"/>
        <v>-22.777489433027363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1.0669114043789296</v>
      </c>
      <c r="B192">
        <f t="shared" si="41"/>
        <v>1.0669114043789296</v>
      </c>
      <c r="C192" s="9">
        <f t="shared" si="42"/>
        <v>0.86500000000000066</v>
      </c>
      <c r="D192" s="9">
        <f t="shared" si="53"/>
        <v>12.772991284130256</v>
      </c>
      <c r="E192" s="9">
        <f t="shared" si="53"/>
        <v>0.36550512484916109</v>
      </c>
      <c r="F192" s="9">
        <f t="shared" si="44"/>
        <v>4.7717613876129246</v>
      </c>
      <c r="G192" s="10">
        <f t="shared" si="54"/>
        <v>8.6666666666666607</v>
      </c>
      <c r="H192" s="5">
        <f t="shared" si="54"/>
        <v>7.5</v>
      </c>
      <c r="I192">
        <f t="shared" si="46"/>
        <v>19.250628485991857</v>
      </c>
      <c r="J192">
        <f t="shared" si="47"/>
        <v>9.487412336977691</v>
      </c>
      <c r="K192">
        <f t="shared" si="47"/>
        <v>-16.750394152193692</v>
      </c>
      <c r="L192">
        <f t="shared" si="48"/>
        <v>-5.3959742252487182</v>
      </c>
      <c r="M192">
        <f t="shared" si="49"/>
        <v>-22.647198391966704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1.0091385812238265</v>
      </c>
      <c r="B193">
        <f t="shared" si="41"/>
        <v>1.0091385812238265</v>
      </c>
      <c r="C193" s="9">
        <f t="shared" si="42"/>
        <v>0.87000000000000066</v>
      </c>
      <c r="D193" s="9">
        <f t="shared" si="53"/>
        <v>12.83076410728536</v>
      </c>
      <c r="E193" s="9">
        <f t="shared" si="53"/>
        <v>0.26290636939469703</v>
      </c>
      <c r="F193" s="9">
        <f t="shared" si="44"/>
        <v>4.7335942709102756</v>
      </c>
      <c r="G193" s="10">
        <f t="shared" si="54"/>
        <v>8.6666666666666607</v>
      </c>
      <c r="H193" s="5">
        <f t="shared" si="54"/>
        <v>7.5</v>
      </c>
      <c r="I193">
        <f t="shared" si="46"/>
        <v>19.354853771481814</v>
      </c>
      <c r="J193">
        <f t="shared" si="47"/>
        <v>9.4544968942036736</v>
      </c>
      <c r="K193">
        <f t="shared" si="47"/>
        <v>-16.88854206238469</v>
      </c>
      <c r="L193">
        <f t="shared" si="48"/>
        <v>-5.4063666540818511</v>
      </c>
      <c r="M193">
        <f t="shared" si="49"/>
        <v>-22.51662196456877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0.95156673562078353</v>
      </c>
      <c r="B194">
        <f t="shared" si="41"/>
        <v>0.95156673562078353</v>
      </c>
      <c r="C194" s="9">
        <f t="shared" si="42"/>
        <v>0.87500000000000067</v>
      </c>
      <c r="D194" s="9">
        <f t="shared" si="53"/>
        <v>12.888335952888403</v>
      </c>
      <c r="E194" s="9">
        <f t="shared" si="53"/>
        <v>0.1594673410624996</v>
      </c>
      <c r="F194" s="9">
        <f t="shared" si="44"/>
        <v>4.6951058911067651</v>
      </c>
      <c r="G194" s="10">
        <f t="shared" si="54"/>
        <v>8.6666666666666607</v>
      </c>
      <c r="H194" s="5">
        <f t="shared" si="54"/>
        <v>7.5</v>
      </c>
      <c r="I194">
        <f t="shared" si="46"/>
        <v>19.458829628154827</v>
      </c>
      <c r="J194">
        <f t="shared" si="47"/>
        <v>9.421518057613774</v>
      </c>
      <c r="K194">
        <f t="shared" si="47"/>
        <v>-17.025893456368561</v>
      </c>
      <c r="L194">
        <f t="shared" si="48"/>
        <v>-5.4164504953679282</v>
      </c>
      <c r="M194">
        <f t="shared" si="49"/>
        <v>-22.385778135764038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0.8941962485308057</v>
      </c>
      <c r="B195">
        <f t="shared" si="41"/>
        <v>0.8941962485308057</v>
      </c>
      <c r="C195" s="9">
        <f t="shared" si="42"/>
        <v>0.88000000000000067</v>
      </c>
      <c r="D195" s="9">
        <f t="shared" si="53"/>
        <v>12.94570643997838</v>
      </c>
      <c r="E195" s="9">
        <f t="shared" si="53"/>
        <v>5.5192903576435484E-2</v>
      </c>
      <c r="F195" s="9">
        <f t="shared" si="44"/>
        <v>4.6563012540837239</v>
      </c>
      <c r="G195" s="10">
        <f t="shared" si="54"/>
        <v>8.6666666666666607</v>
      </c>
      <c r="H195" s="5">
        <f t="shared" si="54"/>
        <v>7.5</v>
      </c>
      <c r="I195">
        <f t="shared" si="46"/>
        <v>19.562543048814216</v>
      </c>
      <c r="J195">
        <f t="shared" si="47"/>
        <v>9.3884777095920295</v>
      </c>
      <c r="K195">
        <f t="shared" si="47"/>
        <v>-17.162446702996721</v>
      </c>
      <c r="L195">
        <f t="shared" si="48"/>
        <v>-5.4262233740159109</v>
      </c>
      <c r="M195">
        <f t="shared" si="49"/>
        <v>-22.254684820718406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0.83702748938816818</v>
      </c>
      <c r="B196">
        <f t="shared" si="41"/>
        <v>0.83702748938816818</v>
      </c>
      <c r="C196" s="9">
        <f t="shared" si="42"/>
        <v>0.88500000000000068</v>
      </c>
      <c r="D196" s="9">
        <f t="shared" si="53"/>
        <v>13.002875199121018</v>
      </c>
      <c r="E196" s="9">
        <f t="shared" si="53"/>
        <v>-4.9912069722933994E-2</v>
      </c>
      <c r="F196" s="9">
        <f t="shared" si="44"/>
        <v>4.6171853531332339</v>
      </c>
      <c r="G196" s="10">
        <f t="shared" si="54"/>
        <v>8.6666666666666607</v>
      </c>
      <c r="H196" s="5">
        <f t="shared" si="54"/>
        <v>7.5</v>
      </c>
      <c r="I196">
        <f t="shared" si="46"/>
        <v>19.665981433180441</v>
      </c>
      <c r="J196">
        <f t="shared" si="47"/>
        <v>9.3553777470105324</v>
      </c>
      <c r="K196">
        <f t="shared" si="47"/>
        <v>-17.298200280403105</v>
      </c>
      <c r="L196">
        <f t="shared" si="48"/>
        <v>-5.4356831125269727</v>
      </c>
      <c r="M196">
        <f t="shared" si="49"/>
        <v>-22.123359856544269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0.78006081601571253</v>
      </c>
      <c r="B197">
        <f t="shared" si="41"/>
        <v>0.78006081601571253</v>
      </c>
      <c r="C197" s="9">
        <f t="shared" si="42"/>
        <v>0.89000000000000068</v>
      </c>
      <c r="D197" s="9">
        <f t="shared" ref="D197:E212" si="55">D196+$C$7*(J196+J197)/2</f>
        <v>13.059841872493474</v>
      </c>
      <c r="E197" s="9">
        <f t="shared" si="55"/>
        <v>-0.15584269654352395</v>
      </c>
      <c r="F197" s="9">
        <f t="shared" si="44"/>
        <v>4.5777631683452178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19.769132578727508</v>
      </c>
      <c r="J197">
        <f t="shared" si="47"/>
        <v>9.3222200800241186</v>
      </c>
      <c r="K197">
        <f t="shared" si="47"/>
        <v>-17.433152775528026</v>
      </c>
      <c r="L197">
        <f t="shared" si="48"/>
        <v>-5.4448277260774978</v>
      </c>
      <c r="M197">
        <f t="shared" si="49"/>
        <v>-21.991820994321095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0.72329657454740826</v>
      </c>
      <c r="B198">
        <f t="shared" si="41"/>
        <v>0.72329657454740826</v>
      </c>
      <c r="C198" s="9">
        <f t="shared" si="42"/>
        <v>0.89500000000000068</v>
      </c>
      <c r="D198" s="9">
        <f t="shared" si="55"/>
        <v>13.116606113961778</v>
      </c>
      <c r="E198" s="9">
        <f t="shared" si="55"/>
        <v>-0.26259408630384429</v>
      </c>
      <c r="F198" s="9">
        <f t="shared" si="44"/>
        <v>4.5380396660003033</v>
      </c>
      <c r="G198" s="10">
        <f t="shared" si="56"/>
        <v>8.6666666666666607</v>
      </c>
      <c r="H198" s="5">
        <f t="shared" si="56"/>
        <v>7.5</v>
      </c>
      <c r="I198">
        <f t="shared" si="46"/>
        <v>19.87198467171109</v>
      </c>
      <c r="J198">
        <f t="shared" si="47"/>
        <v>9.2890066308950452</v>
      </c>
      <c r="K198">
        <f t="shared" si="47"/>
        <v>-17.567302883593385</v>
      </c>
      <c r="L198">
        <f t="shared" si="48"/>
        <v>-5.4536554176777985</v>
      </c>
      <c r="M198">
        <f t="shared" si="49"/>
        <v>-21.860085891418461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0.6667350993579948</v>
      </c>
      <c r="B199">
        <f t="shared" si="41"/>
        <v>0.6667350993579948</v>
      </c>
      <c r="C199" s="9">
        <f t="shared" si="42"/>
        <v>0.90000000000000069</v>
      </c>
      <c r="D199" s="9">
        <f t="shared" si="55"/>
        <v>13.173167589151191</v>
      </c>
      <c r="E199" s="9">
        <f t="shared" si="55"/>
        <v>-0.37016134079177376</v>
      </c>
      <c r="F199" s="9">
        <f t="shared" si="44"/>
        <v>4.4980197979687375</v>
      </c>
      <c r="G199" s="10">
        <f t="shared" si="56"/>
        <v>8.6666666666666607</v>
      </c>
      <c r="H199" s="5">
        <f t="shared" si="56"/>
        <v>7.5</v>
      </c>
      <c r="I199">
        <f t="shared" si="46"/>
        <v>19.974526278386275</v>
      </c>
      <c r="J199">
        <f t="shared" si="47"/>
        <v>9.2557393328472113</v>
      </c>
      <c r="K199">
        <f t="shared" si="47"/>
        <v>-17.700649407531039</v>
      </c>
      <c r="L199">
        <f t="shared" si="48"/>
        <v>-5.4621645734062403</v>
      </c>
      <c r="M199">
        <f t="shared" si="49"/>
        <v>-21.728172104114485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0.6103767129995159</v>
      </c>
      <c r="B200">
        <f t="shared" si="41"/>
        <v>0.6103767129995159</v>
      </c>
      <c r="C200" s="9">
        <f t="shared" si="42"/>
        <v>0.90500000000000069</v>
      </c>
      <c r="D200" s="9">
        <f t="shared" si="55"/>
        <v>13.22952597550967</v>
      </c>
      <c r="E200" s="9">
        <f t="shared" si="55"/>
        <v>-0.47853955481971017</v>
      </c>
      <c r="F200" s="9">
        <f t="shared" si="44"/>
        <v>4.4577085011157411</v>
      </c>
      <c r="G200" s="10">
        <f t="shared" si="56"/>
        <v>8.6666666666666607</v>
      </c>
      <c r="H200" s="5">
        <f t="shared" si="56"/>
        <v>7.5</v>
      </c>
      <c r="I200">
        <f t="shared" si="46"/>
        <v>20.076746336412477</v>
      </c>
      <c r="J200">
        <f t="shared" si="47"/>
        <v>9.2224201289494339</v>
      </c>
      <c r="K200">
        <f t="shared" si="47"/>
        <v>-17.833191257366138</v>
      </c>
      <c r="L200">
        <f t="shared" si="48"/>
        <v>-5.4703537577182226</v>
      </c>
      <c r="M200">
        <f t="shared" si="49"/>
        <v>-21.596097080503164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0.55422172614458631</v>
      </c>
      <c r="B201">
        <f t="shared" si="41"/>
        <v>0.55422172614458631</v>
      </c>
      <c r="C201" s="9">
        <f t="shared" si="42"/>
        <v>0.9100000000000007</v>
      </c>
      <c r="D201" s="9">
        <f t="shared" si="55"/>
        <v>13.2856809623646</v>
      </c>
      <c r="E201" s="9">
        <f t="shared" si="55"/>
        <v>-0.58772381687582642</v>
      </c>
      <c r="F201" s="9">
        <f t="shared" si="44"/>
        <v>4.4171106967135412</v>
      </c>
      <c r="G201" s="10">
        <f t="shared" si="56"/>
        <v>8.6666666666666607</v>
      </c>
      <c r="H201" s="5">
        <f t="shared" si="56"/>
        <v>7.5</v>
      </c>
      <c r="I201">
        <f t="shared" si="46"/>
        <v>20.178634146442935</v>
      </c>
      <c r="J201">
        <f t="shared" si="47"/>
        <v>9.1890509710273527</v>
      </c>
      <c r="K201">
        <f t="shared" si="47"/>
        <v>-17.964927449557209</v>
      </c>
      <c r="L201">
        <f t="shared" si="48"/>
        <v>-5.4782217088295795</v>
      </c>
      <c r="M201">
        <f t="shared" si="49"/>
        <v>-21.463878153683847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0.49827043753621147</v>
      </c>
      <c r="B202">
        <f t="shared" si="41"/>
        <v>0.49827043753621147</v>
      </c>
      <c r="C202" s="9">
        <f t="shared" si="42"/>
        <v>0.9150000000000007</v>
      </c>
      <c r="D202" s="9">
        <f t="shared" si="55"/>
        <v>13.341632250972975</v>
      </c>
      <c r="E202" s="9">
        <f t="shared" si="55"/>
        <v>-0.69770920977117468</v>
      </c>
      <c r="F202" s="9">
        <f t="shared" si="44"/>
        <v>4.3762312898604314</v>
      </c>
      <c r="G202" s="10">
        <f t="shared" si="56"/>
        <v>8.6666666666666607</v>
      </c>
      <c r="H202" s="5">
        <f t="shared" si="56"/>
        <v>7.5</v>
      </c>
      <c r="I202">
        <f t="shared" si="46"/>
        <v>20.280179363895961</v>
      </c>
      <c r="J202">
        <f t="shared" si="47"/>
        <v>9.1556338186034925</v>
      </c>
      <c r="K202">
        <f t="shared" si="47"/>
        <v>-18.09585710629468</v>
      </c>
      <c r="L202">
        <f t="shared" si="48"/>
        <v>-5.4857673341737794</v>
      </c>
      <c r="M202">
        <f t="shared" si="49"/>
        <v>-21.331532535226557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0.44252313394398257</v>
      </c>
      <c r="B203">
        <f t="shared" si="41"/>
        <v>0.44252313394398257</v>
      </c>
      <c r="C203" s="9">
        <f t="shared" si="42"/>
        <v>0.92000000000000071</v>
      </c>
      <c r="D203" s="9">
        <f t="shared" si="55"/>
        <v>13.397379554565203</v>
      </c>
      <c r="E203" s="9">
        <f t="shared" si="55"/>
        <v>-0.80849081128239009</v>
      </c>
      <c r="F203" s="9">
        <f t="shared" si="44"/>
        <v>4.3350751689070623</v>
      </c>
      <c r="G203" s="10">
        <f t="shared" si="56"/>
        <v>8.6666666666666607</v>
      </c>
      <c r="H203" s="5">
        <f t="shared" si="56"/>
        <v>7.5</v>
      </c>
      <c r="I203">
        <f t="shared" si="46"/>
        <v>20.381371990904945</v>
      </c>
      <c r="J203">
        <f t="shared" si="47"/>
        <v>9.1221706378650325</v>
      </c>
      <c r="K203">
        <f t="shared" si="47"/>
        <v>-18.225979454759564</v>
      </c>
      <c r="L203">
        <f t="shared" si="48"/>
        <v>-5.492989705932299</v>
      </c>
      <c r="M203">
        <f t="shared" si="49"/>
        <v>-21.199077308906933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0.38698009012648527</v>
      </c>
      <c r="B204">
        <f t="shared" si="41"/>
        <v>0.38698009012648527</v>
      </c>
      <c r="C204" s="9">
        <f t="shared" si="42"/>
        <v>0.92500000000000071</v>
      </c>
      <c r="D204" s="9">
        <f t="shared" si="55"/>
        <v>13.452922598382701</v>
      </c>
      <c r="E204" s="9">
        <f t="shared" si="55"/>
        <v>-0.92006369478975569</v>
      </c>
      <c r="F204" s="9">
        <f t="shared" si="44"/>
        <v>4.2936472048902825</v>
      </c>
      <c r="G204" s="10">
        <f t="shared" si="56"/>
        <v>8.6666666666666607</v>
      </c>
      <c r="H204" s="5">
        <f t="shared" si="56"/>
        <v>7.5</v>
      </c>
      <c r="I204">
        <f t="shared" si="46"/>
        <v>20.482202368444025</v>
      </c>
      <c r="J204">
        <f t="shared" si="47"/>
        <v>9.0886634006588451</v>
      </c>
      <c r="K204">
        <f t="shared" si="47"/>
        <v>-18.355293826343896</v>
      </c>
      <c r="L204">
        <f t="shared" si="48"/>
        <v>-5.4998880566375314</v>
      </c>
      <c r="M204">
        <f t="shared" si="49"/>
        <v>-21.066529424704704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0.33164156879976048</v>
      </c>
      <c r="B205">
        <f t="shared" si="41"/>
        <v>0.33164156879976048</v>
      </c>
      <c r="C205" s="9">
        <f t="shared" si="42"/>
        <v>0.93000000000000071</v>
      </c>
      <c r="D205" s="9">
        <f t="shared" si="55"/>
        <v>13.508261119709426</v>
      </c>
      <c r="E205" s="9">
        <f t="shared" si="55"/>
        <v>-1.0324229299104002</v>
      </c>
      <c r="F205" s="9">
        <f t="shared" si="44"/>
        <v>4.2519522509747656</v>
      </c>
      <c r="G205" s="10">
        <f t="shared" si="56"/>
        <v>8.6666666666666607</v>
      </c>
      <c r="H205" s="5">
        <f t="shared" si="56"/>
        <v>7.5</v>
      </c>
      <c r="I205">
        <f t="shared" si="46"/>
        <v>20.582661168626203</v>
      </c>
      <c r="J205">
        <f t="shared" si="47"/>
        <v>9.0551140835133559</v>
      </c>
      <c r="K205">
        <f t="shared" si="47"/>
        <v>-18.483799655834595</v>
      </c>
      <c r="L205">
        <f t="shared" si="48"/>
        <v>-5.506461774847522</v>
      </c>
      <c r="M205">
        <f t="shared" si="49"/>
        <v>-20.933905693059746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0.27650782061165025</v>
      </c>
      <c r="B206">
        <f t="shared" si="41"/>
        <v>0.27650782061165025</v>
      </c>
      <c r="C206" s="9">
        <f t="shared" si="42"/>
        <v>0.93500000000000072</v>
      </c>
      <c r="D206" s="9">
        <f t="shared" si="55"/>
        <v>13.563394867897536</v>
      </c>
      <c r="E206" s="9">
        <f t="shared" si="55"/>
        <v>-1.1455635831264106</v>
      </c>
      <c r="F206" s="9">
        <f t="shared" si="44"/>
        <v>4.2099951419026151</v>
      </c>
      <c r="G206" s="10">
        <f t="shared" si="56"/>
        <v>8.6666666666666607</v>
      </c>
      <c r="H206" s="5">
        <f t="shared" si="56"/>
        <v>7.5</v>
      </c>
      <c r="I206">
        <f t="shared" si="46"/>
        <v>20.682739387170631</v>
      </c>
      <c r="J206">
        <f t="shared" si="47"/>
        <v>9.0215246666867852</v>
      </c>
      <c r="K206">
        <f t="shared" si="47"/>
        <v>-18.611496480562259</v>
      </c>
      <c r="L206">
        <f t="shared" si="48"/>
        <v>-5.5127104008918275</v>
      </c>
      <c r="M206">
        <f t="shared" si="49"/>
        <v>-20.80122277937997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0.22157908412186877</v>
      </c>
      <c r="B207">
        <f t="shared" si="41"/>
        <v>0.22157908412186877</v>
      </c>
      <c r="C207" s="9">
        <f t="shared" si="42"/>
        <v>0.94000000000000072</v>
      </c>
      <c r="D207" s="9">
        <f t="shared" si="55"/>
        <v>13.618323604387317</v>
      </c>
      <c r="E207" s="9">
        <f t="shared" si="55"/>
        <v>-1.2594807184076506</v>
      </c>
      <c r="F207" s="9">
        <f t="shared" si="44"/>
        <v>4.1677806934512294</v>
      </c>
      <c r="G207" s="10">
        <f t="shared" si="56"/>
        <v>8.6666666666666607</v>
      </c>
      <c r="H207" s="5">
        <f t="shared" si="56"/>
        <v>7.5</v>
      </c>
      <c r="I207">
        <f t="shared" si="46"/>
        <v>20.78242833603564</v>
      </c>
      <c r="J207">
        <f t="shared" si="47"/>
        <v>8.9878971332413453</v>
      </c>
      <c r="K207">
        <f t="shared" si="47"/>
        <v>-18.738383939516478</v>
      </c>
      <c r="L207">
        <f t="shared" si="48"/>
        <v>-5.5186336226877453</v>
      </c>
      <c r="M207">
        <f t="shared" si="49"/>
        <v>-20.668497198795336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0.16685558578764592</v>
      </c>
      <c r="B208">
        <f t="shared" si="41"/>
        <v>0.16685558578764592</v>
      </c>
      <c r="C208" s="9">
        <f t="shared" si="42"/>
        <v>0.94500000000000073</v>
      </c>
      <c r="D208" s="9">
        <f t="shared" si="55"/>
        <v>13.67304710272154</v>
      </c>
      <c r="E208" s="9">
        <f t="shared" si="55"/>
        <v>-1.3741693978290848</v>
      </c>
      <c r="F208" s="9">
        <f t="shared" si="44"/>
        <v>4.1253137018995716</v>
      </c>
      <c r="G208" s="10">
        <f t="shared" si="56"/>
        <v>8.6666666666666607</v>
      </c>
      <c r="H208" s="5">
        <f t="shared" si="56"/>
        <v>7.5</v>
      </c>
      <c r="I208">
        <f t="shared" si="46"/>
        <v>20.881719636214143</v>
      </c>
      <c r="J208">
        <f t="shared" si="47"/>
        <v>8.9542334681429505</v>
      </c>
      <c r="K208">
        <f t="shared" si="47"/>
        <v>-18.864461772429131</v>
      </c>
      <c r="L208">
        <f t="shared" si="48"/>
        <v>-5.5242312716261788</v>
      </c>
      <c r="M208">
        <f t="shared" si="49"/>
        <v>-20.535745311152532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0.11233753995478324</v>
      </c>
      <c r="B209">
        <f t="shared" si="41"/>
        <v>0.11233753995478324</v>
      </c>
      <c r="C209" s="9">
        <f t="shared" si="42"/>
        <v>0.95000000000000073</v>
      </c>
      <c r="D209" s="9">
        <f t="shared" si="55"/>
        <v>13.727565148554403</v>
      </c>
      <c r="E209" s="9">
        <f t="shared" si="55"/>
        <v>-1.4896246821824164</v>
      </c>
      <c r="F209" s="9">
        <f t="shared" si="44"/>
        <v>4.0825989435031005</v>
      </c>
      <c r="G209" s="10">
        <f t="shared" si="56"/>
        <v>8.6666666666666607</v>
      </c>
      <c r="H209" s="5">
        <f t="shared" si="56"/>
        <v>7.5</v>
      </c>
      <c r="I209">
        <f t="shared" si="46"/>
        <v>20.980605210688015</v>
      </c>
      <c r="J209">
        <f t="shared" si="47"/>
        <v>8.920535657386031</v>
      </c>
      <c r="K209">
        <f t="shared" si="47"/>
        <v>-18.989729818827161</v>
      </c>
      <c r="L209">
        <f t="shared" si="48"/>
        <v>-5.5295033185263778</v>
      </c>
      <c r="M209">
        <f t="shared" si="49"/>
        <v>-20.402983316244804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5.802514885396981E-2</v>
      </c>
      <c r="B210">
        <f t="shared" si="41"/>
        <v>5.802514885396981E-2</v>
      </c>
      <c r="C210" s="9">
        <f t="shared" si="42"/>
        <v>0.95500000000000074</v>
      </c>
      <c r="D210" s="9">
        <f t="shared" si="55"/>
        <v>13.781877539655216</v>
      </c>
      <c r="E210" s="9">
        <f t="shared" si="55"/>
        <v>-1.6058416315818609</v>
      </c>
      <c r="F210" s="9">
        <f t="shared" si="44"/>
        <v>4.039641173977488</v>
      </c>
      <c r="G210" s="10">
        <f t="shared" si="56"/>
        <v>8.6666666666666607</v>
      </c>
      <c r="H210" s="5">
        <f t="shared" si="56"/>
        <v>7.5</v>
      </c>
      <c r="I210">
        <f t="shared" si="46"/>
        <v>21.079077277537895</v>
      </c>
      <c r="J210">
        <f t="shared" si="47"/>
        <v>8.8868056871430205</v>
      </c>
      <c r="K210">
        <f t="shared" si="47"/>
        <v>-19.114188017056254</v>
      </c>
      <c r="L210">
        <f t="shared" si="48"/>
        <v>-5.5344498696587765</v>
      </c>
      <c r="M210">
        <f t="shared" si="49"/>
        <v>-20.270227249271706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3.9186026022228759E-3</v>
      </c>
      <c r="B211">
        <f t="shared" si="41"/>
        <v>3.9186026022228759E-3</v>
      </c>
      <c r="C211" s="9">
        <f t="shared" si="42"/>
        <v>0.96000000000000074</v>
      </c>
      <c r="D211" s="9">
        <f t="shared" si="55"/>
        <v>13.835984085906963</v>
      </c>
      <c r="E211" s="9">
        <f t="shared" si="55"/>
        <v>-1.7228153060638767</v>
      </c>
      <c r="F211" s="9">
        <f t="shared" si="44"/>
        <v>3.9964451279913304</v>
      </c>
      <c r="G211" s="10">
        <f t="shared" si="56"/>
        <v>8.6666666666666607</v>
      </c>
      <c r="H211" s="5">
        <f t="shared" si="56"/>
        <v>7.5</v>
      </c>
      <c r="I211">
        <f t="shared" si="46"/>
        <v>21.177128343205052</v>
      </c>
      <c r="J211">
        <f t="shared" si="47"/>
        <v>8.8530455429381014</v>
      </c>
      <c r="K211">
        <f t="shared" si="47"/>
        <v>-19.237836403276813</v>
      </c>
      <c r="L211">
        <f t="shared" si="48"/>
        <v>-5.5390711628351781</v>
      </c>
      <c r="M211">
        <f t="shared" si="49"/>
        <v>-20.137492976523539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4.9981920790715506E-2</v>
      </c>
      <c r="C212" s="9">
        <f t="shared" si="42"/>
        <v>0.96500000000000075</v>
      </c>
      <c r="D212" s="9">
        <f t="shared" si="55"/>
        <v>13.889884609299902</v>
      </c>
      <c r="E212" s="9">
        <f t="shared" si="55"/>
        <v>-1.8405407661806934</v>
      </c>
      <c r="F212" s="9">
        <f t="shared" si="44"/>
        <v>3.95301551866801</v>
      </c>
      <c r="G212" s="10">
        <f t="shared" si="56"/>
        <v>8.6666666666666607</v>
      </c>
      <c r="H212" s="5">
        <f t="shared" si="56"/>
        <v>7.5</v>
      </c>
      <c r="I212">
        <f t="shared" si="46"/>
        <v>21.274751195901786</v>
      </c>
      <c r="J212">
        <f t="shared" si="47"/>
        <v>8.8192572088448067</v>
      </c>
      <c r="K212">
        <f t="shared" si="47"/>
        <v>-19.360675110433608</v>
      </c>
      <c r="L212">
        <f t="shared" si="48"/>
        <v>-5.5433675635654849</v>
      </c>
      <c r="M212">
        <f t="shared" si="49"/>
        <v>-20.004796191285472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0.10367625541114833</v>
      </c>
      <c r="C213" s="9">
        <f t="shared" ref="C213:C276" si="61">C212+_dt</f>
        <v>0.97000000000000075</v>
      </c>
      <c r="D213" s="9">
        <f t="shared" ref="D213:E228" si="62">D212+$C$7*(J212+J213)/2</f>
        <v>13.943578943920334</v>
      </c>
      <c r="E213" s="9">
        <f t="shared" si="62"/>
        <v>-1.9590130735874773</v>
      </c>
      <c r="F213" s="9">
        <f t="shared" ref="F213:F276" si="63">$O$1*D213^2+$O$2*D213+$O$3</f>
        <v>3.9093570370968194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21.371938899167017</v>
      </c>
      <c r="J213">
        <f t="shared" ref="J213:K276" si="66">J212+L212*$C$7</f>
        <v>8.7854426667070573</v>
      </c>
      <c r="K213">
        <f t="shared" si="66"/>
        <v>-19.482704367200448</v>
      </c>
      <c r="L213">
        <f t="shared" ref="L213:L276" si="67">-$C$15*I213*J213</f>
        <v>-5.547339561280249</v>
      </c>
      <c r="M213">
        <f t="shared" ref="M213:M276" si="68">-$C$6-$C$15*I213*K213</f>
        <v>-19.872152409956161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0.15716424742552348</v>
      </c>
      <c r="C214" s="9">
        <f t="shared" si="61"/>
        <v>0.97500000000000075</v>
      </c>
      <c r="D214" s="9">
        <f t="shared" si="62"/>
        <v>13.99706693593471</v>
      </c>
      <c r="E214" s="9">
        <f t="shared" si="62"/>
        <v>-2.0782272916229871</v>
      </c>
      <c r="F214" s="9">
        <f t="shared" si="63"/>
        <v>3.8654743518535528</v>
      </c>
      <c r="G214" s="10">
        <f t="shared" si="64"/>
        <v>8.6666666666666607</v>
      </c>
      <c r="H214" s="5">
        <f t="shared" si="64"/>
        <v>7.5</v>
      </c>
      <c r="I214">
        <f t="shared" si="65"/>
        <v>21.468684785563585</v>
      </c>
      <c r="J214">
        <f t="shared" si="66"/>
        <v>8.7516038953832478</v>
      </c>
      <c r="K214">
        <f t="shared" si="66"/>
        <v>-19.603924496901179</v>
      </c>
      <c r="L214">
        <f t="shared" si="67"/>
        <v>-5.550987765618232</v>
      </c>
      <c r="M214">
        <f t="shared" si="68"/>
        <v>-19.739576968376202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0.21044575505998253</v>
      </c>
      <c r="C215" s="9">
        <f t="shared" si="61"/>
        <v>0.98000000000000076</v>
      </c>
      <c r="D215" s="9">
        <f t="shared" si="62"/>
        <v>14.050348443569169</v>
      </c>
      <c r="E215" s="9">
        <f t="shared" si="62"/>
        <v>-2.1981784858835809</v>
      </c>
      <c r="F215" s="9">
        <f t="shared" si="63"/>
        <v>3.8213721085305994</v>
      </c>
      <c r="G215" s="10">
        <f t="shared" si="64"/>
        <v>8.6666666666666607</v>
      </c>
      <c r="H215" s="5">
        <f t="shared" si="64"/>
        <v>7.5</v>
      </c>
      <c r="I215">
        <f t="shared" si="65"/>
        <v>21.56498245051397</v>
      </c>
      <c r="J215">
        <f t="shared" si="66"/>
        <v>8.7177428700129767</v>
      </c>
      <c r="K215">
        <f t="shared" si="66"/>
        <v>-19.724335916408275</v>
      </c>
      <c r="L215">
        <f t="shared" si="67"/>
        <v>-5.5543129027782614</v>
      </c>
      <c r="M215">
        <f t="shared" si="68"/>
        <v>-19.607085018361396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0.26352064857550594</v>
      </c>
      <c r="C216" s="9">
        <f t="shared" si="61"/>
        <v>0.98500000000000076</v>
      </c>
      <c r="D216" s="9">
        <f t="shared" si="62"/>
        <v>14.103423337084692</v>
      </c>
      <c r="E216" s="9">
        <f t="shared" si="62"/>
        <v>-2.318861724790438</v>
      </c>
      <c r="F216" s="9">
        <f t="shared" si="63"/>
        <v>3.7770549292767632</v>
      </c>
      <c r="G216" s="10">
        <f t="shared" si="64"/>
        <v>8.6666666666666607</v>
      </c>
      <c r="H216" s="5">
        <f t="shared" si="64"/>
        <v>7.5</v>
      </c>
      <c r="I216">
        <f t="shared" si="65"/>
        <v>21.660825746271026</v>
      </c>
      <c r="J216">
        <f t="shared" si="66"/>
        <v>8.6838615613060295</v>
      </c>
      <c r="K216">
        <f t="shared" si="66"/>
        <v>-19.843939135020278</v>
      </c>
      <c r="L216">
        <f t="shared" si="67"/>
        <v>-5.5573158119345818</v>
      </c>
      <c r="M216">
        <f t="shared" si="68"/>
        <v>-19.474691524436281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0.31638881023879151</v>
      </c>
      <c r="C217" s="9">
        <f t="shared" si="61"/>
        <v>0.99000000000000077</v>
      </c>
      <c r="D217" s="9">
        <f t="shared" si="62"/>
        <v>14.156291498747978</v>
      </c>
      <c r="E217" s="9">
        <f t="shared" si="62"/>
        <v>-2.4402720801498736</v>
      </c>
      <c r="F217" s="9">
        <f t="shared" si="63"/>
        <v>3.7325274123467937</v>
      </c>
      <c r="G217" s="10">
        <f t="shared" si="64"/>
        <v>8.6666666666666607</v>
      </c>
      <c r="H217" s="5">
        <f t="shared" si="64"/>
        <v>7.5</v>
      </c>
      <c r="I217">
        <f t="shared" si="65"/>
        <v>21.756208776020546</v>
      </c>
      <c r="J217">
        <f t="shared" si="66"/>
        <v>8.6499619348532288</v>
      </c>
      <c r="K217">
        <f t="shared" si="66"/>
        <v>-19.962734753319339</v>
      </c>
      <c r="L217">
        <f t="shared" si="67"/>
        <v>-5.5599974417150024</v>
      </c>
      <c r="M217">
        <f t="shared" si="68"/>
        <v>-19.342411260763079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0.3690501342889938</v>
      </c>
      <c r="C218" s="9">
        <f t="shared" si="61"/>
        <v>0.99500000000000077</v>
      </c>
      <c r="D218" s="9">
        <f t="shared" si="62"/>
        <v>14.20895282279818</v>
      </c>
      <c r="E218" s="9">
        <f t="shared" si="62"/>
        <v>-2.5624046277066279</v>
      </c>
      <c r="F218" s="9">
        <f t="shared" si="63"/>
        <v>3.6877941316608331</v>
      </c>
      <c r="G218" s="10">
        <f t="shared" si="64"/>
        <v>8.6666666666666607</v>
      </c>
      <c r="H218" s="5">
        <f t="shared" si="64"/>
        <v>7.5</v>
      </c>
      <c r="I218">
        <f t="shared" si="65"/>
        <v>21.851125888112389</v>
      </c>
      <c r="J218">
        <f t="shared" si="66"/>
        <v>8.6160459504587674</v>
      </c>
      <c r="K218">
        <f t="shared" si="66"/>
        <v>-20.080723462009992</v>
      </c>
      <c r="L218">
        <f t="shared" si="67"/>
        <v>-5.5623588467410752</v>
      </c>
      <c r="M218">
        <f t="shared" si="68"/>
        <v>-19.210258808261692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0.42150452690044915</v>
      </c>
      <c r="C219" s="9">
        <f t="shared" si="61"/>
        <v>1.0000000000000007</v>
      </c>
      <c r="D219" s="9">
        <f t="shared" si="62"/>
        <v>14.261407215409635</v>
      </c>
      <c r="E219" s="9">
        <f t="shared" si="62"/>
        <v>-2.6852544476900166</v>
      </c>
      <c r="F219" s="9">
        <f t="shared" si="63"/>
        <v>3.6428596363737973</v>
      </c>
      <c r="G219" s="10">
        <f t="shared" si="64"/>
        <v>8.6666666666666607</v>
      </c>
      <c r="H219" s="5">
        <f t="shared" si="64"/>
        <v>7.5</v>
      </c>
      <c r="I219">
        <f t="shared" si="65"/>
        <v>21.945571670416985</v>
      </c>
      <c r="J219">
        <f t="shared" si="66"/>
        <v>8.5821155614936462</v>
      </c>
      <c r="K219">
        <f t="shared" si="66"/>
        <v>-20.197906040740389</v>
      </c>
      <c r="L219">
        <f t="shared" si="67"/>
        <v>-5.5644011842295873</v>
      </c>
      <c r="M219">
        <f t="shared" si="68"/>
        <v>-19.078248551916104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0.47375190614152807</v>
      </c>
      <c r="C220" s="9">
        <f t="shared" si="61"/>
        <v>1.0050000000000006</v>
      </c>
      <c r="D220" s="9">
        <f t="shared" si="62"/>
        <v>14.313654594650714</v>
      </c>
      <c r="E220" s="9">
        <f t="shared" si="62"/>
        <v>-2.8088166253528413</v>
      </c>
      <c r="F220" s="9">
        <f t="shared" si="63"/>
        <v>3.5977284504547717</v>
      </c>
      <c r="G220" s="10">
        <f t="shared" si="64"/>
        <v>8.6666666666666607</v>
      </c>
      <c r="H220" s="5">
        <f t="shared" si="64"/>
        <v>7.5</v>
      </c>
      <c r="I220">
        <f t="shared" si="65"/>
        <v>22.039540944804166</v>
      </c>
      <c r="J220">
        <f t="shared" si="66"/>
        <v>8.548172714269846</v>
      </c>
      <c r="K220">
        <f t="shared" si="66"/>
        <v>-20.314283356907076</v>
      </c>
      <c r="L220">
        <f t="shared" si="67"/>
        <v>-5.5661257106546502</v>
      </c>
      <c r="M220">
        <f t="shared" si="68"/>
        <v>-18.946394678262827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0.5257922019297272</v>
      </c>
      <c r="C221" s="9">
        <f t="shared" si="61"/>
        <v>1.0100000000000005</v>
      </c>
      <c r="D221" s="9">
        <f t="shared" si="62"/>
        <v>14.365694890438913</v>
      </c>
      <c r="E221" s="9">
        <f t="shared" si="62"/>
        <v>-2.9330862515029636</v>
      </c>
      <c r="F221" s="9">
        <f t="shared" si="63"/>
        <v>3.5524050722765383</v>
      </c>
      <c r="G221" s="10">
        <f t="shared" si="64"/>
        <v>8.6666666666666607</v>
      </c>
      <c r="H221" s="5">
        <f t="shared" si="64"/>
        <v>7.5</v>
      </c>
      <c r="I221">
        <f t="shared" si="65"/>
        <v>22.133028761741276</v>
      </c>
      <c r="J221">
        <f t="shared" si="66"/>
        <v>8.5142193474348531</v>
      </c>
      <c r="K221">
        <f t="shared" si="66"/>
        <v>-20.429856364444479</v>
      </c>
      <c r="L221">
        <f t="shared" si="67"/>
        <v>-5.5675337784696826</v>
      </c>
      <c r="M221">
        <f t="shared" si="68"/>
        <v>-18.814711173056985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0.57762535598313214</v>
      </c>
      <c r="C222" s="9">
        <f t="shared" si="61"/>
        <v>1.0150000000000003</v>
      </c>
      <c r="D222" s="9">
        <f t="shared" si="62"/>
        <v>14.417528044492318</v>
      </c>
      <c r="E222" s="9">
        <f t="shared" si="62"/>
        <v>-3.0580584230274499</v>
      </c>
      <c r="F222" s="9">
        <f t="shared" si="63"/>
        <v>3.5068939742152305</v>
      </c>
      <c r="G222" s="10">
        <f t="shared" si="64"/>
        <v>8.6666666666666607</v>
      </c>
      <c r="H222" s="5">
        <f t="shared" si="64"/>
        <v>7.5</v>
      </c>
      <c r="I222">
        <f t="shared" si="65"/>
        <v>22.226030395007527</v>
      </c>
      <c r="J222">
        <f t="shared" si="66"/>
        <v>8.4802573913861874</v>
      </c>
      <c r="K222">
        <f t="shared" si="66"/>
        <v>-20.544626102600127</v>
      </c>
      <c r="L222">
        <f t="shared" si="67"/>
        <v>-5.5686268328885768</v>
      </c>
      <c r="M222">
        <f t="shared" si="68"/>
        <v>-18.683211819111854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0.62925132176836129</v>
      </c>
      <c r="C223" s="9">
        <f t="shared" si="61"/>
        <v>1.0200000000000002</v>
      </c>
      <c r="D223" s="9">
        <f t="shared" si="62"/>
        <v>14.469154010277547</v>
      </c>
      <c r="E223" s="9">
        <f t="shared" si="62"/>
        <v>-3.1837282434092051</v>
      </c>
      <c r="F223" s="9">
        <f t="shared" si="63"/>
        <v>3.4611996022601921</v>
      </c>
      <c r="G223" s="10">
        <f t="shared" si="64"/>
        <v>8.6666666666666607</v>
      </c>
      <c r="H223" s="5">
        <f t="shared" si="64"/>
        <v>7.5</v>
      </c>
      <c r="I223">
        <f t="shared" si="65"/>
        <v>22.31854133652179</v>
      </c>
      <c r="J223">
        <f t="shared" si="66"/>
        <v>8.4462887677055676</v>
      </c>
      <c r="K223">
        <f t="shared" si="66"/>
        <v>-20.658593694696709</v>
      </c>
      <c r="L223">
        <f t="shared" si="67"/>
        <v>-5.5694064087253938</v>
      </c>
      <c r="M223">
        <f t="shared" si="68"/>
        <v>-18.551910194307403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0.68067006444513112</v>
      </c>
      <c r="C224" s="9">
        <f t="shared" si="61"/>
        <v>1.0250000000000001</v>
      </c>
      <c r="D224" s="9">
        <f t="shared" si="62"/>
        <v>14.520572752954317</v>
      </c>
      <c r="E224" s="9">
        <f t="shared" si="62"/>
        <v>-3.31009082323602</v>
      </c>
      <c r="F224" s="9">
        <f t="shared" si="63"/>
        <v>3.4153263756341015</v>
      </c>
      <c r="G224" s="10">
        <f t="shared" si="64"/>
        <v>8.6666666666666607</v>
      </c>
      <c r="H224" s="5">
        <f t="shared" si="64"/>
        <v>7.5</v>
      </c>
      <c r="I224">
        <f t="shared" si="65"/>
        <v>22.410557291280881</v>
      </c>
      <c r="J224">
        <f t="shared" si="66"/>
        <v>8.4123153886123418</v>
      </c>
      <c r="K224">
        <f t="shared" si="66"/>
        <v>-20.771760346881983</v>
      </c>
      <c r="L224">
        <f t="shared" si="67"/>
        <v>-5.569874127291861</v>
      </c>
      <c r="M224">
        <f t="shared" si="68"/>
        <v>-18.420819669763986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0.73188156080752798</v>
      </c>
      <c r="C225" s="9">
        <f t="shared" si="61"/>
        <v>1.03</v>
      </c>
      <c r="D225" s="9">
        <f t="shared" si="62"/>
        <v>14.571784249316714</v>
      </c>
      <c r="E225" s="9">
        <f t="shared" si="62"/>
        <v>-3.4371412807019559</v>
      </c>
      <c r="F225" s="9">
        <f t="shared" si="63"/>
        <v>3.369278686423351</v>
      </c>
      <c r="G225" s="10">
        <f t="shared" si="64"/>
        <v>8.6666666666666607</v>
      </c>
      <c r="H225" s="5">
        <f t="shared" si="64"/>
        <v>7.5</v>
      </c>
      <c r="I225">
        <f t="shared" si="65"/>
        <v>22.502074172405688</v>
      </c>
      <c r="J225">
        <f t="shared" si="66"/>
        <v>8.378339156435862</v>
      </c>
      <c r="K225">
        <f t="shared" si="66"/>
        <v>-20.884127346867544</v>
      </c>
      <c r="L225">
        <f t="shared" si="67"/>
        <v>-5.5700316933520728</v>
      </c>
      <c r="M225">
        <f t="shared" si="68"/>
        <v>-18.289953408176707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0.78288579922213231</v>
      </c>
      <c r="C226" s="9">
        <f t="shared" si="61"/>
        <v>1.0349999999999999</v>
      </c>
      <c r="D226" s="9">
        <f t="shared" si="62"/>
        <v>14.622788487731318</v>
      </c>
      <c r="E226" s="9">
        <f t="shared" si="62"/>
        <v>-3.564874742101007</v>
      </c>
      <c r="F226" s="9">
        <f t="shared" si="63"/>
        <v>3.3230608992187345</v>
      </c>
      <c r="G226" s="10">
        <f t="shared" si="64"/>
        <v>8.6666666666666607</v>
      </c>
      <c r="H226" s="5">
        <f t="shared" si="64"/>
        <v>7.5</v>
      </c>
      <c r="I226">
        <f t="shared" si="65"/>
        <v>22.593088096292316</v>
      </c>
      <c r="J226">
        <f t="shared" si="66"/>
        <v>8.3443619631064152</v>
      </c>
      <c r="K226">
        <f t="shared" si="66"/>
        <v>-20.995696062657423</v>
      </c>
      <c r="L226">
        <f t="shared" si="67"/>
        <v>-5.5698808921336758</v>
      </c>
      <c r="M226">
        <f t="shared" si="68"/>
        <v>-18.159324362306734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0.8336827795630839</v>
      </c>
      <c r="C227" s="9">
        <f t="shared" si="61"/>
        <v>1.0399999999999998</v>
      </c>
      <c r="D227" s="9">
        <f t="shared" si="62"/>
        <v>14.67358546807227</v>
      </c>
      <c r="E227" s="9">
        <f t="shared" si="62"/>
        <v>-3.693286342312978</v>
      </c>
      <c r="F227" s="9">
        <f t="shared" si="63"/>
        <v>3.2766773507664708</v>
      </c>
      <c r="G227" s="10">
        <f t="shared" si="64"/>
        <v>8.6666666666666607</v>
      </c>
      <c r="H227" s="5">
        <f t="shared" si="64"/>
        <v>7.5</v>
      </c>
      <c r="I227">
        <f t="shared" si="65"/>
        <v>22.683595377865725</v>
      </c>
      <c r="J227">
        <f t="shared" si="66"/>
        <v>8.3103856896644004</v>
      </c>
      <c r="K227">
        <f t="shared" si="66"/>
        <v>-21.106467941267493</v>
      </c>
      <c r="L227">
        <f t="shared" si="67"/>
        <v>-5.5694235863949348</v>
      </c>
      <c r="M227">
        <f t="shared" si="68"/>
        <v>-18.028945273625347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0.88427251314421262</v>
      </c>
      <c r="C228" s="9">
        <f t="shared" si="61"/>
        <v>1.0449999999999997</v>
      </c>
      <c r="D228" s="9">
        <f t="shared" si="62"/>
        <v>14.724175201653399</v>
      </c>
      <c r="E228" s="9">
        <f t="shared" si="62"/>
        <v>-3.8223712252815254</v>
      </c>
      <c r="F228" s="9">
        <f t="shared" si="63"/>
        <v>3.2301323496295313</v>
      </c>
      <c r="G228" s="10">
        <f t="shared" si="64"/>
        <v>8.6666666666666607</v>
      </c>
      <c r="H228" s="5">
        <f t="shared" si="64"/>
        <v>7.5</v>
      </c>
      <c r="I228">
        <f t="shared" si="65"/>
        <v>22.773592525933264</v>
      </c>
      <c r="J228">
        <f t="shared" si="66"/>
        <v>8.2764122057873912</v>
      </c>
      <c r="K228">
        <f t="shared" si="66"/>
        <v>-21.216444507436606</v>
      </c>
      <c r="L228">
        <f t="shared" si="67"/>
        <v>-5.5686617135470353</v>
      </c>
      <c r="M228">
        <f t="shared" si="68"/>
        <v>-17.898828671106845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0.93465502264833589</v>
      </c>
      <c r="C229" s="9">
        <f t="shared" si="61"/>
        <v>1.0499999999999996</v>
      </c>
      <c r="D229" s="9">
        <f t="shared" ref="D229:E244" si="70">D228+$C$7*(J228+J229)/2</f>
        <v>14.774557711157522</v>
      </c>
      <c r="E229" s="9">
        <f t="shared" si="70"/>
        <v>-3.9521245444843145</v>
      </c>
      <c r="F229" s="9">
        <f t="shared" si="63"/>
        <v>3.1834301758593155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22.8630762386356</v>
      </c>
      <c r="J229">
        <f t="shared" si="66"/>
        <v>8.2424433693347545</v>
      </c>
      <c r="K229">
        <f t="shared" si="66"/>
        <v>-21.325627362330358</v>
      </c>
      <c r="L229">
        <f t="shared" si="67"/>
        <v>-5.5675972828309837</v>
      </c>
      <c r="M229">
        <f t="shared" si="68"/>
        <v>-17.768986870166454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0.98483034205383113</v>
      </c>
      <c r="C230" s="9">
        <f t="shared" si="61"/>
        <v>1.0549999999999995</v>
      </c>
      <c r="D230" s="9">
        <f t="shared" si="70"/>
        <v>14.824733030563017</v>
      </c>
      <c r="E230" s="9">
        <f t="shared" si="70"/>
        <v>-4.0825414633952493</v>
      </c>
      <c r="F230" s="9">
        <f t="shared" si="63"/>
        <v>3.1365750806776567</v>
      </c>
      <c r="G230" s="10">
        <f t="shared" si="71"/>
        <v>8.6666666666666607</v>
      </c>
      <c r="H230" s="5">
        <f t="shared" si="71"/>
        <v>7.5</v>
      </c>
      <c r="I230">
        <f t="shared" si="65"/>
        <v>22.952043398992632</v>
      </c>
      <c r="J230">
        <f t="shared" si="66"/>
        <v>8.2084810259094851</v>
      </c>
      <c r="K230">
        <f t="shared" si="66"/>
        <v>-21.434018182238376</v>
      </c>
      <c r="L230">
        <f t="shared" si="67"/>
        <v>-5.5662323725484981</v>
      </c>
      <c r="M230">
        <f t="shared" si="68"/>
        <v>-17.639431971739327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1.0347985165585882</v>
      </c>
      <c r="C231" s="9">
        <f t="shared" si="61"/>
        <v>1.0599999999999994</v>
      </c>
      <c r="D231" s="9">
        <f t="shared" si="70"/>
        <v>14.874701205067774</v>
      </c>
      <c r="E231" s="9">
        <f t="shared" si="70"/>
        <v>-4.2136171559387376</v>
      </c>
      <c r="F231" s="9">
        <f t="shared" si="63"/>
        <v>3.0895712861691194</v>
      </c>
      <c r="G231" s="10">
        <f t="shared" si="71"/>
        <v>8.6666666666666607</v>
      </c>
      <c r="H231" s="5">
        <f t="shared" si="71"/>
        <v>7.5</v>
      </c>
      <c r="I231">
        <f t="shared" si="65"/>
        <v>23.040491070542078</v>
      </c>
      <c r="J231">
        <f t="shared" si="66"/>
        <v>8.1745270084369395</v>
      </c>
      <c r="K231">
        <f t="shared" si="66"/>
        <v>-21.541618717265987</v>
      </c>
      <c r="L231">
        <f t="shared" si="67"/>
        <v>-5.5645691273462843</v>
      </c>
      <c r="M231">
        <f t="shared" si="68"/>
        <v>-17.510175861496894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1.0845596025014395</v>
      </c>
      <c r="C232" s="9">
        <f t="shared" si="61"/>
        <v>1.0649999999999993</v>
      </c>
      <c r="D232" s="9">
        <f t="shared" si="70"/>
        <v>14.924462291010625</v>
      </c>
      <c r="E232" s="9">
        <f t="shared" si="70"/>
        <v>-4.3453468069359635</v>
      </c>
      <c r="F232" s="9">
        <f t="shared" si="63"/>
        <v>3.0424229849836322</v>
      </c>
      <c r="G232" s="10">
        <f t="shared" si="71"/>
        <v>8.6666666666666607</v>
      </c>
      <c r="H232" s="5">
        <f t="shared" si="71"/>
        <v>7.5</v>
      </c>
      <c r="I232">
        <f t="shared" si="65"/>
        <v>23.128416493068386</v>
      </c>
      <c r="J232">
        <f t="shared" si="66"/>
        <v>8.140583136760128</v>
      </c>
      <c r="K232">
        <f t="shared" si="66"/>
        <v>-21.648430790021116</v>
      </c>
      <c r="L232">
        <f t="shared" si="67"/>
        <v>-5.5626097555530878</v>
      </c>
      <c r="M232">
        <f t="shared" si="68"/>
        <v>-17.381230209196787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1.1341136672811736</v>
      </c>
      <c r="C233" s="9">
        <f t="shared" si="61"/>
        <v>1.0699999999999992</v>
      </c>
      <c r="D233" s="9">
        <f t="shared" si="70"/>
        <v>14.97401635579036</v>
      </c>
      <c r="E233" s="9">
        <f t="shared" si="70"/>
        <v>-4.4777256125431348</v>
      </c>
      <c r="F233" s="9">
        <f t="shared" si="63"/>
        <v>2.9951343400493733</v>
      </c>
      <c r="G233" s="10">
        <f t="shared" si="71"/>
        <v>8.6666666666666607</v>
      </c>
      <c r="H233" s="5">
        <f t="shared" si="71"/>
        <v>7.5</v>
      </c>
      <c r="I233">
        <f t="shared" si="65"/>
        <v>23.215817078419814</v>
      </c>
      <c r="J233">
        <f t="shared" si="66"/>
        <v>8.1066512172512546</v>
      </c>
      <c r="K233">
        <f t="shared" si="66"/>
        <v>-21.754456294297217</v>
      </c>
      <c r="L233">
        <f t="shared" si="67"/>
        <v>-5.5603565265689241</v>
      </c>
      <c r="M233">
        <f t="shared" si="68"/>
        <v>-17.252606468162686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1.1834607892732301</v>
      </c>
      <c r="C234" s="9">
        <f t="shared" si="61"/>
        <v>1.0749999999999991</v>
      </c>
      <c r="D234" s="9">
        <f t="shared" si="70"/>
        <v>15.023363477782416</v>
      </c>
      <c r="E234" s="9">
        <f t="shared" si="70"/>
        <v>-4.6107487806816883</v>
      </c>
      <c r="F234" s="9">
        <f t="shared" si="63"/>
        <v>2.9477094842958862</v>
      </c>
      <c r="G234" s="10">
        <f t="shared" si="71"/>
        <v>8.6666666666666607</v>
      </c>
      <c r="H234" s="5">
        <f t="shared" si="71"/>
        <v>7.5</v>
      </c>
      <c r="I234">
        <f t="shared" si="65"/>
        <v>23.3026904064115</v>
      </c>
      <c r="J234">
        <f t="shared" si="66"/>
        <v>8.0727330424391841</v>
      </c>
      <c r="K234">
        <f t="shared" si="66"/>
        <v>-21.859697193753011</v>
      </c>
      <c r="L234">
        <f t="shared" si="67"/>
        <v>-5.5578117683059247</v>
      </c>
      <c r="M234">
        <f t="shared" si="68"/>
        <v>-17.124315874890428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1.2326010577441604</v>
      </c>
      <c r="C235" s="9">
        <f t="shared" si="61"/>
        <v>1.079999999999999</v>
      </c>
      <c r="D235" s="9">
        <f t="shared" si="70"/>
        <v>15.072503746253346</v>
      </c>
      <c r="E235" s="9">
        <f t="shared" si="70"/>
        <v>-4.7444115314604343</v>
      </c>
      <c r="F235" s="9">
        <f t="shared" si="63"/>
        <v>2.9001525203874468</v>
      </c>
      <c r="G235" s="10">
        <f t="shared" si="71"/>
        <v>8.6666666666666607</v>
      </c>
      <c r="H235" s="5">
        <f t="shared" si="71"/>
        <v>7.5</v>
      </c>
      <c r="I235">
        <f t="shared" si="65"/>
        <v>23.389034220812448</v>
      </c>
      <c r="J235">
        <f t="shared" si="66"/>
        <v>8.0388303906525174</v>
      </c>
      <c r="K235">
        <f t="shared" si="66"/>
        <v>-21.964155520589841</v>
      </c>
      <c r="L235">
        <f t="shared" si="67"/>
        <v>-5.5549778646801826</v>
      </c>
      <c r="M235">
        <f t="shared" si="68"/>
        <v>-16.996369448776747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1.2815345727639684</v>
      </c>
      <c r="C236" s="9">
        <f t="shared" si="61"/>
        <v>1.0849999999999989</v>
      </c>
      <c r="D236" s="9">
        <f t="shared" si="70"/>
        <v>15.121437261273154</v>
      </c>
      <c r="E236" s="9">
        <f t="shared" si="70"/>
        <v>-4.8787090975896268</v>
      </c>
      <c r="F236" s="9">
        <f t="shared" si="63"/>
        <v>2.8524675204665537</v>
      </c>
      <c r="G236" s="10">
        <f t="shared" si="71"/>
        <v>8.6666666666666607</v>
      </c>
      <c r="H236" s="5">
        <f t="shared" si="71"/>
        <v>7.5</v>
      </c>
      <c r="I236">
        <f t="shared" si="65"/>
        <v>23.474846425414377</v>
      </c>
      <c r="J236">
        <f t="shared" si="66"/>
        <v>8.0049450256779675</v>
      </c>
      <c r="K236">
        <f t="shared" si="66"/>
        <v>-22.06783337422738</v>
      </c>
      <c r="L236">
        <f t="shared" si="67"/>
        <v>-5.5518572531540604</v>
      </c>
      <c r="M236">
        <f t="shared" si="68"/>
        <v>-16.86877799196715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1.3302614451164096</v>
      </c>
      <c r="C237" s="9">
        <f t="shared" si="61"/>
        <v>1.0899999999999987</v>
      </c>
      <c r="D237" s="9">
        <f t="shared" si="70"/>
        <v>15.170164133625596</v>
      </c>
      <c r="E237" s="9">
        <f t="shared" si="70"/>
        <v>-5.013636724786954</v>
      </c>
      <c r="F237" s="9">
        <f t="shared" si="63"/>
        <v>2.8046585259075552</v>
      </c>
      <c r="G237" s="10">
        <f t="shared" si="71"/>
        <v>8.6666666666666607</v>
      </c>
      <c r="H237" s="5">
        <f t="shared" si="71"/>
        <v>7.5</v>
      </c>
      <c r="I237">
        <f t="shared" si="65"/>
        <v>23.560125080180551</v>
      </c>
      <c r="J237">
        <f t="shared" si="66"/>
        <v>7.9710786964337279</v>
      </c>
      <c r="K237">
        <f t="shared" si="66"/>
        <v>-22.170732919978381</v>
      </c>
      <c r="L237">
        <f t="shared" si="67"/>
        <v>-5.5484524223283707</v>
      </c>
      <c r="M237">
        <f t="shared" si="68"/>
        <v>-16.741552089319391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1.3787817962073383</v>
      </c>
      <c r="C238" s="9">
        <f t="shared" si="61"/>
        <v>1.0949999999999986</v>
      </c>
      <c r="D238" s="9">
        <f t="shared" si="70"/>
        <v>15.218684484716524</v>
      </c>
      <c r="E238" s="9">
        <f t="shared" si="70"/>
        <v>-5.149189672175444</v>
      </c>
      <c r="F238" s="9">
        <f t="shared" si="63"/>
        <v>2.7567295470803646</v>
      </c>
      <c r="G238" s="10">
        <f t="shared" si="71"/>
        <v>8.6666666666666607</v>
      </c>
      <c r="H238" s="5">
        <f t="shared" si="71"/>
        <v>7.5</v>
      </c>
      <c r="I238">
        <f t="shared" si="65"/>
        <v>23.644868397472585</v>
      </c>
      <c r="J238">
        <f t="shared" si="66"/>
        <v>7.9372331366575253</v>
      </c>
      <c r="K238">
        <f t="shared" si="66"/>
        <v>-22.27285638772323</v>
      </c>
      <c r="L238">
        <f t="shared" si="67"/>
        <v>-5.5447659095838606</v>
      </c>
      <c r="M238">
        <f t="shared" si="68"/>
        <v>-16.614702108479143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1.4270957579712018</v>
      </c>
      <c r="C239" s="9">
        <f t="shared" si="61"/>
        <v>1.0999999999999985</v>
      </c>
      <c r="D239" s="9">
        <f t="shared" si="70"/>
        <v>15.266998446480388</v>
      </c>
      <c r="E239" s="9">
        <f t="shared" si="70"/>
        <v>-5.2853632126732837</v>
      </c>
      <c r="F239" s="9">
        <f t="shared" si="63"/>
        <v>2.7086845631241458</v>
      </c>
      <c r="G239" s="10">
        <f t="shared" si="71"/>
        <v>8.6666666666666607</v>
      </c>
      <c r="H239" s="5">
        <f t="shared" si="71"/>
        <v>7.5</v>
      </c>
      <c r="I239">
        <f t="shared" si="65"/>
        <v>23.729074738353461</v>
      </c>
      <c r="J239">
        <f t="shared" si="66"/>
        <v>7.9034100646090639</v>
      </c>
      <c r="K239">
        <f t="shared" si="66"/>
        <v>-22.374206070584954</v>
      </c>
      <c r="L239">
        <f t="shared" si="67"/>
        <v>-5.540800298771476</v>
      </c>
      <c r="M239">
        <f t="shared" si="68"/>
        <v>-16.488238200064366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1.4752034727757586</v>
      </c>
      <c r="C240" s="9">
        <f t="shared" si="61"/>
        <v>1.1049999999999984</v>
      </c>
      <c r="D240" s="9">
        <f t="shared" si="70"/>
        <v>15.315106161284945</v>
      </c>
      <c r="E240" s="9">
        <f t="shared" si="70"/>
        <v>-5.4221526333755641</v>
      </c>
      <c r="F240" s="9">
        <f t="shared" si="63"/>
        <v>2.6605275217309816</v>
      </c>
      <c r="G240" s="10">
        <f t="shared" si="71"/>
        <v>8.6666666666666607</v>
      </c>
      <c r="H240" s="5">
        <f t="shared" si="71"/>
        <v>7.5</v>
      </c>
      <c r="I240">
        <f t="shared" si="65"/>
        <v>23.812742608964971</v>
      </c>
      <c r="J240">
        <f t="shared" si="66"/>
        <v>7.8696111827865582</v>
      </c>
      <c r="K240">
        <f t="shared" si="66"/>
        <v>-22.474784323605345</v>
      </c>
      <c r="L240">
        <f t="shared" si="67"/>
        <v>-5.5365582179508239</v>
      </c>
      <c r="M240">
        <f t="shared" si="68"/>
        <v>-16.362170297955061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1.5231050933251122</v>
      </c>
      <c r="C241" s="9">
        <f t="shared" si="61"/>
        <v>1.1099999999999983</v>
      </c>
      <c r="D241" s="9">
        <f t="shared" si="70"/>
        <v>15.363007781834298</v>
      </c>
      <c r="E241" s="9">
        <f t="shared" si="70"/>
        <v>-5.5595532359279503</v>
      </c>
      <c r="F241" s="9">
        <f t="shared" si="63"/>
        <v>2.6122623389394071</v>
      </c>
      <c r="G241" s="10">
        <f t="shared" si="71"/>
        <v>8.6666666666666607</v>
      </c>
      <c r="H241" s="5">
        <f t="shared" si="71"/>
        <v>7.5</v>
      </c>
      <c r="I241">
        <f t="shared" si="65"/>
        <v>23.895870656977785</v>
      </c>
      <c r="J241">
        <f t="shared" si="66"/>
        <v>7.8358381776570578</v>
      </c>
      <c r="K241">
        <f t="shared" si="66"/>
        <v>-22.574593562422869</v>
      </c>
      <c r="L241">
        <f t="shared" si="67"/>
        <v>-5.5320423371762812</v>
      </c>
      <c r="M241">
        <f t="shared" si="68"/>
        <v>-16.236508119685151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1.5708007825611379</v>
      </c>
      <c r="C242" s="9">
        <f t="shared" si="61"/>
        <v>1.1149999999999982</v>
      </c>
      <c r="D242" s="9">
        <f t="shared" si="70"/>
        <v>15.410703471070324</v>
      </c>
      <c r="E242" s="9">
        <f t="shared" si="70"/>
        <v>-5.6975603368922965</v>
      </c>
      <c r="F242" s="9">
        <f t="shared" si="63"/>
        <v>2.5638928989377496</v>
      </c>
      <c r="G242" s="10">
        <f t="shared" si="71"/>
        <v>8.6666666666666607</v>
      </c>
      <c r="H242" s="5">
        <f t="shared" si="71"/>
        <v>7.5</v>
      </c>
      <c r="I242">
        <f t="shared" si="65"/>
        <v>23.978457668112572</v>
      </c>
      <c r="J242">
        <f t="shared" si="66"/>
        <v>7.8020927194002825</v>
      </c>
      <c r="K242">
        <f t="shared" si="66"/>
        <v>-22.67363626195295</v>
      </c>
      <c r="L242">
        <f t="shared" si="67"/>
        <v>-5.5272553663302357</v>
      </c>
      <c r="M242">
        <f t="shared" si="68"/>
        <v>-16.111261166933122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1.6182907135633897</v>
      </c>
      <c r="C243" s="9">
        <f t="shared" si="61"/>
        <v>1.1199999999999981</v>
      </c>
      <c r="D243" s="9">
        <f t="shared" si="70"/>
        <v>15.458193402072576</v>
      </c>
      <c r="E243" s="9">
        <f t="shared" si="70"/>
        <v>-5.8361692681042205</v>
      </c>
      <c r="F243" s="9">
        <f t="shared" si="63"/>
        <v>2.5154230538772118</v>
      </c>
      <c r="G243" s="10">
        <f t="shared" si="71"/>
        <v>8.6666666666666607</v>
      </c>
      <c r="H243" s="5">
        <f t="shared" si="71"/>
        <v>7.5</v>
      </c>
      <c r="I243">
        <f t="shared" si="65"/>
        <v>24.060502562730449</v>
      </c>
      <c r="J243">
        <f t="shared" si="66"/>
        <v>7.7683764616656683</v>
      </c>
      <c r="K243">
        <f t="shared" si="66"/>
        <v>-22.771914955071242</v>
      </c>
      <c r="L243">
        <f t="shared" si="67"/>
        <v>-5.5222000530028827</v>
      </c>
      <c r="M243">
        <f t="shared" si="68"/>
        <v>-15.986438726108229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1.6655750694475646</v>
      </c>
      <c r="C244" s="9">
        <f t="shared" si="61"/>
        <v>1.124999999999998</v>
      </c>
      <c r="D244" s="9">
        <f t="shared" si="70"/>
        <v>15.505477757956751</v>
      </c>
      <c r="E244" s="9">
        <f t="shared" si="70"/>
        <v>-5.9753753770226545</v>
      </c>
      <c r="F244" s="9">
        <f t="shared" si="63"/>
        <v>2.466856623694619</v>
      </c>
      <c r="G244" s="10">
        <f t="shared" si="71"/>
        <v>8.6666666666666607</v>
      </c>
      <c r="H244" s="5">
        <f t="shared" si="71"/>
        <v>7.5</v>
      </c>
      <c r="I244">
        <f t="shared" si="65"/>
        <v>24.142004392491277</v>
      </c>
      <c r="J244">
        <f t="shared" si="66"/>
        <v>7.7346910413423506</v>
      </c>
      <c r="K244">
        <f t="shared" si="66"/>
        <v>-22.869432231300504</v>
      </c>
      <c r="L244">
        <f t="shared" si="67"/>
        <v>-5.5168791804180604</v>
      </c>
      <c r="M244">
        <f t="shared" si="68"/>
        <v>-15.862049869029139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1.7126540432626012</v>
      </c>
      <c r="C245" s="9">
        <f t="shared" si="61"/>
        <v>1.1299999999999979</v>
      </c>
      <c r="D245" s="9">
        <f t="shared" ref="D245:E260" si="72">D244+$C$7*(J244+J245)/2</f>
        <v>15.552556731771787</v>
      </c>
      <c r="E245" s="9">
        <f t="shared" si="72"/>
        <v>-6.1151740270714008</v>
      </c>
      <c r="F245" s="9">
        <f t="shared" si="63"/>
        <v>2.4181973959447176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24.222962337078201</v>
      </c>
      <c r="J245">
        <f t="shared" si="66"/>
        <v>7.7010380783418002</v>
      </c>
      <c r="K245">
        <f t="shared" si="66"/>
        <v>-22.966190735501581</v>
      </c>
      <c r="L245">
        <f t="shared" si="67"/>
        <v>-5.5112955654045894</v>
      </c>
      <c r="M245">
        <f t="shared" si="68"/>
        <v>-15.738103453691814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1.7595278378864911</v>
      </c>
      <c r="C246" s="9">
        <f t="shared" si="61"/>
        <v>1.1349999999999978</v>
      </c>
      <c r="D246" s="9">
        <f t="shared" si="72"/>
        <v>15.599430526395677</v>
      </c>
      <c r="E246" s="9">
        <f t="shared" si="72"/>
        <v>-6.2555605979727167</v>
      </c>
      <c r="F246" s="9">
        <f t="shared" si="63"/>
        <v>2.3694491256419759</v>
      </c>
      <c r="G246" s="10">
        <f t="shared" si="73"/>
        <v>8.6666666666666607</v>
      </c>
      <c r="H246" s="5">
        <f t="shared" si="73"/>
        <v>7.5</v>
      </c>
      <c r="I246">
        <f t="shared" si="65"/>
        <v>24.303375700987061</v>
      </c>
      <c r="J246">
        <f t="shared" si="66"/>
        <v>7.6674191753928325</v>
      </c>
      <c r="K246">
        <f t="shared" si="66"/>
        <v>-23.062193166569102</v>
      </c>
      <c r="L246">
        <f t="shared" si="67"/>
        <v>-5.5054520564125768</v>
      </c>
      <c r="M246">
        <f t="shared" si="68"/>
        <v>-15.614608125123549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1.8061966659208775</v>
      </c>
      <c r="C247" s="9">
        <f t="shared" si="61"/>
        <v>1.1399999999999977</v>
      </c>
      <c r="D247" s="9">
        <f t="shared" si="72"/>
        <v>15.646099354430063</v>
      </c>
      <c r="E247" s="9">
        <f t="shared" si="72"/>
        <v>-6.3965304860729564</v>
      </c>
      <c r="F247" s="9">
        <f t="shared" si="63"/>
        <v>2.3206155351117466</v>
      </c>
      <c r="G247" s="10">
        <f t="shared" si="73"/>
        <v>8.6666666666666607</v>
      </c>
      <c r="H247" s="5">
        <f t="shared" si="73"/>
        <v>7.5</v>
      </c>
      <c r="I247">
        <f t="shared" si="65"/>
        <v>24.383243910379097</v>
      </c>
      <c r="J247">
        <f t="shared" si="66"/>
        <v>7.6338359178487156</v>
      </c>
      <c r="K247">
        <f t="shared" si="66"/>
        <v>-23.157442276132358</v>
      </c>
      <c r="L247">
        <f t="shared" si="67"/>
        <v>-5.4993515315741437</v>
      </c>
      <c r="M247">
        <f t="shared" si="68"/>
        <v>-15.491572316320241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1.8526607495845102</v>
      </c>
      <c r="C248" s="9">
        <f t="shared" si="61"/>
        <v>1.1449999999999976</v>
      </c>
      <c r="D248" s="9">
        <f t="shared" si="72"/>
        <v>15.692563438093696</v>
      </c>
      <c r="E248" s="9">
        <f t="shared" si="72"/>
        <v>-6.5380791046603086</v>
      </c>
      <c r="F248" s="9">
        <f t="shared" si="63"/>
        <v>2.2717003138507947</v>
      </c>
      <c r="G248" s="10">
        <f t="shared" si="73"/>
        <v>8.6666666666666607</v>
      </c>
      <c r="H248" s="5">
        <f t="shared" si="73"/>
        <v>7.5</v>
      </c>
      <c r="I248">
        <f t="shared" si="65"/>
        <v>24.462566509995721</v>
      </c>
      <c r="J248">
        <f t="shared" si="66"/>
        <v>7.6002898735061137</v>
      </c>
      <c r="K248">
        <f t="shared" si="66"/>
        <v>-23.251940867261911</v>
      </c>
      <c r="L248">
        <f t="shared" si="67"/>
        <v>-5.4929968968080747</v>
      </c>
      <c r="M248">
        <f t="shared" si="68"/>
        <v>-15.369004249263678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1.8989203206056331</v>
      </c>
      <c r="C249" s="9">
        <f t="shared" si="61"/>
        <v>1.1499999999999975</v>
      </c>
      <c r="D249" s="9">
        <f t="shared" si="72"/>
        <v>15.738823009114819</v>
      </c>
      <c r="E249" s="9">
        <f t="shared" si="72"/>
        <v>-6.6802018842746635</v>
      </c>
      <c r="F249" s="9">
        <f t="shared" si="63"/>
        <v>2.2227071183969627</v>
      </c>
      <c r="G249" s="10">
        <f t="shared" si="73"/>
        <v>8.6666666666666607</v>
      </c>
      <c r="H249" s="5">
        <f t="shared" si="73"/>
        <v>7.5</v>
      </c>
      <c r="I249">
        <f t="shared" si="65"/>
        <v>24.541343160133906</v>
      </c>
      <c r="J249">
        <f t="shared" si="66"/>
        <v>7.566782592435584</v>
      </c>
      <c r="K249">
        <f t="shared" si="66"/>
        <v>-23.345691793182421</v>
      </c>
      <c r="L249">
        <f t="shared" si="67"/>
        <v>-5.4863910839678418</v>
      </c>
      <c r="M249">
        <f t="shared" si="68"/>
        <v>-15.246911936016136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1.9449756201133734</v>
      </c>
      <c r="C250" s="9">
        <f t="shared" si="61"/>
        <v>1.1549999999999974</v>
      </c>
      <c r="D250" s="9">
        <f t="shared" si="72"/>
        <v>15.784878308622559</v>
      </c>
      <c r="E250" s="9">
        <f t="shared" si="72"/>
        <v>-6.8228942730096458</v>
      </c>
      <c r="F250" s="9">
        <f t="shared" si="63"/>
        <v>2.1736395722079584</v>
      </c>
      <c r="G250" s="10">
        <f t="shared" si="73"/>
        <v>8.6666666666666607</v>
      </c>
      <c r="H250" s="5">
        <f t="shared" si="73"/>
        <v>7.5</v>
      </c>
      <c r="I250">
        <f t="shared" si="65"/>
        <v>24.61957363368094</v>
      </c>
      <c r="J250">
        <f t="shared" si="66"/>
        <v>7.53331560682338</v>
      </c>
      <c r="K250">
        <f t="shared" si="66"/>
        <v>-23.438697955992119</v>
      </c>
      <c r="L250">
        <f t="shared" si="67"/>
        <v>-5.4795370490324844</v>
      </c>
      <c r="M250">
        <f t="shared" si="68"/>
        <v>-15.125303179889205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1.9908268985281996</v>
      </c>
      <c r="C251" s="9">
        <f t="shared" si="61"/>
        <v>1.1599999999999973</v>
      </c>
      <c r="D251" s="9">
        <f t="shared" si="72"/>
        <v>15.830729587037386</v>
      </c>
      <c r="E251" s="9">
        <f t="shared" si="72"/>
        <v>-6.96615173680686</v>
      </c>
      <c r="F251" s="9">
        <f t="shared" si="63"/>
        <v>2.1245012655491649</v>
      </c>
      <c r="G251" s="10">
        <f t="shared" si="73"/>
        <v>8.6666666666666607</v>
      </c>
      <c r="H251" s="5">
        <f t="shared" si="73"/>
        <v>7.5</v>
      </c>
      <c r="I251">
        <f t="shared" si="65"/>
        <v>24.69725781320729</v>
      </c>
      <c r="J251">
        <f t="shared" si="66"/>
        <v>7.4998904308242818</v>
      </c>
      <c r="K251">
        <f t="shared" si="66"/>
        <v>-23.530962305389444</v>
      </c>
      <c r="L251">
        <f t="shared" si="67"/>
        <v>-5.4724377703398224</v>
      </c>
      <c r="M251">
        <f t="shared" si="68"/>
        <v>-15.004185576684076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2.0364744154515098</v>
      </c>
      <c r="C252" s="9">
        <f t="shared" si="61"/>
        <v>1.1649999999999971</v>
      </c>
      <c r="D252" s="9">
        <f t="shared" si="72"/>
        <v>15.876377103960696</v>
      </c>
      <c r="E252" s="9">
        <f t="shared" si="72"/>
        <v>-7.1099697597423894</v>
      </c>
      <c r="F252" s="9">
        <f t="shared" si="63"/>
        <v>2.0752957553903157</v>
      </c>
      <c r="G252" s="10">
        <f t="shared" si="73"/>
        <v>8.6666666666666607</v>
      </c>
      <c r="H252" s="5">
        <f t="shared" si="73"/>
        <v>7.5</v>
      </c>
      <c r="I252">
        <f t="shared" si="65"/>
        <v>24.774395688116286</v>
      </c>
      <c r="J252">
        <f t="shared" si="66"/>
        <v>7.4665085604252086</v>
      </c>
      <c r="K252">
        <f t="shared" si="66"/>
        <v>-23.622487837407217</v>
      </c>
      <c r="L252">
        <f t="shared" si="67"/>
        <v>-5.4650962468614752</v>
      </c>
      <c r="M252">
        <f t="shared" si="68"/>
        <v>-14.883566516000489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2.0819184395544301</v>
      </c>
      <c r="C253" s="9">
        <f t="shared" si="61"/>
        <v>1.169999999999997</v>
      </c>
      <c r="D253" s="9">
        <f t="shared" si="72"/>
        <v>15.921821128063616</v>
      </c>
      <c r="E253" s="9">
        <f t="shared" si="72"/>
        <v>-7.2543438443056036</v>
      </c>
      <c r="F253" s="9">
        <f t="shared" si="63"/>
        <v>2.026026565310969</v>
      </c>
      <c r="G253" s="10">
        <f t="shared" si="73"/>
        <v>8.6666666666666607</v>
      </c>
      <c r="H253" s="5">
        <f t="shared" si="73"/>
        <v>7.5</v>
      </c>
      <c r="I253">
        <f t="shared" si="65"/>
        <v>24.850987351849565</v>
      </c>
      <c r="J253">
        <f t="shared" si="66"/>
        <v>7.4331714733193532</v>
      </c>
      <c r="K253">
        <f t="shared" si="66"/>
        <v>-23.713277593154821</v>
      </c>
      <c r="L253">
        <f t="shared" si="67"/>
        <v>-5.4575154965191768</v>
      </c>
      <c r="M253">
        <f t="shared" si="68"/>
        <v>-14.763453182611478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2.1271592484658655</v>
      </c>
      <c r="C254" s="9">
        <f t="shared" si="61"/>
        <v>1.1749999999999969</v>
      </c>
      <c r="D254" s="9">
        <f t="shared" si="72"/>
        <v>15.967061936975051</v>
      </c>
      <c r="E254" s="9">
        <f t="shared" si="72"/>
        <v>-7.3992695116703109</v>
      </c>
      <c r="F254" s="9">
        <f t="shared" si="63"/>
        <v>1.9766971854146589</v>
      </c>
      <c r="G254" s="10">
        <f t="shared" si="73"/>
        <v>8.6666666666666607</v>
      </c>
      <c r="H254" s="5">
        <f t="shared" si="73"/>
        <v>7.5</v>
      </c>
      <c r="I254">
        <f t="shared" si="65"/>
        <v>24.927032999147006</v>
      </c>
      <c r="J254">
        <f t="shared" si="66"/>
        <v>7.3998806287905863</v>
      </c>
      <c r="K254">
        <f t="shared" si="66"/>
        <v>-23.803334657568751</v>
      </c>
      <c r="L254">
        <f t="shared" si="67"/>
        <v>-5.4496985545418557</v>
      </c>
      <c r="M254">
        <f t="shared" si="68"/>
        <v>-14.643852557901372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2.1721971286598798</v>
      </c>
      <c r="C255" s="9">
        <f t="shared" si="61"/>
        <v>1.1799999999999968</v>
      </c>
      <c r="D255" s="9">
        <f t="shared" si="72"/>
        <v>16.012099817169066</v>
      </c>
      <c r="E255" s="9">
        <f t="shared" si="72"/>
        <v>-7.54474230195832</v>
      </c>
      <c r="F255" s="9">
        <f t="shared" si="63"/>
        <v>1.9273110722515923</v>
      </c>
      <c r="G255" s="10">
        <f t="shared" si="73"/>
        <v>8.6666666666666607</v>
      </c>
      <c r="H255" s="5">
        <f t="shared" si="73"/>
        <v>7.5</v>
      </c>
      <c r="I255">
        <f t="shared" si="65"/>
        <v>25.002532923360107</v>
      </c>
      <c r="J255">
        <f t="shared" si="66"/>
        <v>7.3666374676078812</v>
      </c>
      <c r="K255">
        <f t="shared" si="66"/>
        <v>-23.892662158171948</v>
      </c>
      <c r="L255">
        <f t="shared" si="67"/>
        <v>-5.4416484718629583</v>
      </c>
      <c r="M255">
        <f t="shared" si="68"/>
        <v>-14.524771421364193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2.2170323753424679</v>
      </c>
      <c r="C256" s="9">
        <f t="shared" si="61"/>
        <v>1.1849999999999967</v>
      </c>
      <c r="D256" s="9">
        <f t="shared" si="72"/>
        <v>16.056935063851654</v>
      </c>
      <c r="E256" s="9">
        <f t="shared" si="72"/>
        <v>-7.6907577744954629</v>
      </c>
      <c r="F256" s="9">
        <f t="shared" si="63"/>
        <v>1.8778716487498257</v>
      </c>
      <c r="G256" s="10">
        <f t="shared" si="73"/>
        <v>8.6666666666666607</v>
      </c>
      <c r="H256" s="5">
        <f t="shared" si="73"/>
        <v>7.5</v>
      </c>
      <c r="I256">
        <f t="shared" si="65"/>
        <v>25.077487513817712</v>
      </c>
      <c r="J256">
        <f t="shared" si="66"/>
        <v>7.3334434119295171</v>
      </c>
      <c r="K256">
        <f t="shared" si="66"/>
        <v>-23.981263263842269</v>
      </c>
      <c r="L256">
        <f t="shared" si="67"/>
        <v>-5.4333683135575157</v>
      </c>
      <c r="M256">
        <f t="shared" si="68"/>
        <v>-14.406216352159969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2.2616652923377654</v>
      </c>
      <c r="C257" s="9">
        <f t="shared" si="61"/>
        <v>1.1899999999999966</v>
      </c>
      <c r="D257" s="9">
        <f t="shared" si="72"/>
        <v>16.101567980846951</v>
      </c>
      <c r="E257" s="9">
        <f t="shared" si="72"/>
        <v>-7.8373115080601323</v>
      </c>
      <c r="F257" s="9">
        <f t="shared" si="63"/>
        <v>1.8283823041547165</v>
      </c>
      <c r="G257" s="10">
        <f t="shared" si="73"/>
        <v>8.6666666666666607</v>
      </c>
      <c r="H257" s="5">
        <f t="shared" si="73"/>
        <v>7.5</v>
      </c>
      <c r="I257">
        <f t="shared" si="65"/>
        <v>25.151897253243032</v>
      </c>
      <c r="J257">
        <f t="shared" si="66"/>
        <v>7.3002998652168163</v>
      </c>
      <c r="K257">
        <f t="shared" si="66"/>
        <v>-24.069141183590446</v>
      </c>
      <c r="L257">
        <f t="shared" si="67"/>
        <v>-5.4248611573184116</v>
      </c>
      <c r="M257">
        <f t="shared" si="68"/>
        <v>-14.288193730726324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2.3060961919737561</v>
      </c>
      <c r="C258" s="9">
        <f t="shared" si="61"/>
        <v>1.1949999999999965</v>
      </c>
      <c r="D258" s="9">
        <f t="shared" si="72"/>
        <v>16.145998880482942</v>
      </c>
      <c r="E258" s="9">
        <f t="shared" si="72"/>
        <v>-7.984399101124394</v>
      </c>
      <c r="F258" s="9">
        <f t="shared" si="63"/>
        <v>1.7788463939766657</v>
      </c>
      <c r="G258" s="10">
        <f t="shared" si="73"/>
        <v>8.6666666666666607</v>
      </c>
      <c r="H258" s="5">
        <f t="shared" si="73"/>
        <v>7.5</v>
      </c>
      <c r="I258">
        <f t="shared" si="65"/>
        <v>25.225762715220945</v>
      </c>
      <c r="J258">
        <f t="shared" si="66"/>
        <v>7.2672082121571737</v>
      </c>
      <c r="K258">
        <f t="shared" si="66"/>
        <v>-24.156299165347878</v>
      </c>
      <c r="L258">
        <f t="shared" si="67"/>
        <v>-5.4161300919713549</v>
      </c>
      <c r="M258">
        <f t="shared" si="68"/>
        <v>-14.170709740442824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2.3503253949675535</v>
      </c>
      <c r="C259" s="9">
        <f t="shared" si="61"/>
        <v>1.1999999999999964</v>
      </c>
      <c r="D259" s="9">
        <f t="shared" si="72"/>
        <v>16.19022808347674</v>
      </c>
      <c r="E259" s="9">
        <f t="shared" si="72"/>
        <v>-8.1320161720877362</v>
      </c>
      <c r="F259" s="9">
        <f t="shared" si="63"/>
        <v>1.7292672399468656</v>
      </c>
      <c r="G259" s="10">
        <f t="shared" si="73"/>
        <v>8.6666666666666607</v>
      </c>
      <c r="H259" s="5">
        <f t="shared" si="73"/>
        <v>7.5</v>
      </c>
      <c r="I259">
        <f t="shared" si="65"/>
        <v>25.299084561714594</v>
      </c>
      <c r="J259">
        <f t="shared" si="66"/>
        <v>7.2341698185961487</v>
      </c>
      <c r="K259">
        <f t="shared" si="66"/>
        <v>-24.242740494764579</v>
      </c>
      <c r="L259">
        <f t="shared" si="67"/>
        <v>-5.4071782160280222</v>
      </c>
      <c r="M259">
        <f t="shared" si="68"/>
        <v>-14.053770369345635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2.3943532303102817</v>
      </c>
      <c r="C260" s="9">
        <f t="shared" si="61"/>
        <v>1.2049999999999963</v>
      </c>
      <c r="D260" s="9">
        <f t="shared" si="72"/>
        <v>16.234255918819468</v>
      </c>
      <c r="E260" s="9">
        <f t="shared" si="72"/>
        <v>-8.2801583595035222</v>
      </c>
      <c r="F260" s="9">
        <f t="shared" si="63"/>
        <v>1.6796481299810764</v>
      </c>
      <c r="G260" s="10">
        <f t="shared" si="73"/>
        <v>8.6666666666666607</v>
      </c>
      <c r="H260" s="5">
        <f t="shared" si="73"/>
        <v>7.5</v>
      </c>
      <c r="I260">
        <f t="shared" si="65"/>
        <v>25.371863540630311</v>
      </c>
      <c r="J260">
        <f t="shared" si="66"/>
        <v>7.201186031478378</v>
      </c>
      <c r="K260">
        <f t="shared" si="66"/>
        <v>-24.328468494017589</v>
      </c>
      <c r="L260">
        <f t="shared" si="67"/>
        <v>-5.3980086362768764</v>
      </c>
      <c r="M260">
        <f t="shared" si="68"/>
        <v>-13.937381411889977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2.438180035151623</v>
      </c>
      <c r="C261" s="9">
        <f t="shared" si="61"/>
        <v>1.2099999999999962</v>
      </c>
      <c r="D261" s="9">
        <f t="shared" ref="D261:E276" si="74">D260+$C$7*(J260+J261)/2</f>
        <v>16.278082723660809</v>
      </c>
      <c r="E261" s="9">
        <f t="shared" si="74"/>
        <v>-8.428821322298198</v>
      </c>
      <c r="F261" s="9">
        <f t="shared" si="63"/>
        <v>1.6299923181512219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25.444100483429938</v>
      </c>
      <c r="J261">
        <f t="shared" si="66"/>
        <v>7.1682581787970889</v>
      </c>
      <c r="K261">
        <f t="shared" si="66"/>
        <v>-24.413486520630116</v>
      </c>
      <c r="L261">
        <f t="shared" si="67"/>
        <v>-5.3886244664111151</v>
      </c>
      <c r="M261">
        <f t="shared" si="68"/>
        <v>-13.821548470758099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2.4818061546840884</v>
      </c>
      <c r="C262" s="9">
        <f t="shared" si="61"/>
        <v>1.2149999999999961</v>
      </c>
      <c r="D262" s="9">
        <f t="shared" si="74"/>
        <v>16.321708843193274</v>
      </c>
      <c r="E262" s="9">
        <f t="shared" si="74"/>
        <v>-8.5780007399833398</v>
      </c>
      <c r="F262" s="9">
        <f t="shared" si="63"/>
        <v>1.5803030246647132</v>
      </c>
      <c r="G262" s="10">
        <f t="shared" si="75"/>
        <v>8.6666666666666607</v>
      </c>
      <c r="H262" s="5">
        <f t="shared" si="75"/>
        <v>7.5</v>
      </c>
      <c r="I262">
        <f t="shared" si="65"/>
        <v>25.515796302789663</v>
      </c>
      <c r="J262">
        <f t="shared" si="66"/>
        <v>7.1353875695519813</v>
      </c>
      <c r="K262">
        <f t="shared" si="66"/>
        <v>-24.497797966301739</v>
      </c>
      <c r="L262">
        <f t="shared" si="67"/>
        <v>-5.3790288256932728</v>
      </c>
      <c r="M262">
        <f t="shared" si="68"/>
        <v>-13.706276958710319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2.5252319420270535</v>
      </c>
      <c r="C263" s="9">
        <f t="shared" si="61"/>
        <v>1.219999999999996</v>
      </c>
      <c r="D263" s="9">
        <f t="shared" si="74"/>
        <v>16.36513463053624</v>
      </c>
      <c r="E263" s="9">
        <f t="shared" si="74"/>
        <v>-8.7276923128605972</v>
      </c>
      <c r="F263" s="9">
        <f t="shared" si="63"/>
        <v>1.5305834358513706</v>
      </c>
      <c r="G263" s="10">
        <f t="shared" si="75"/>
        <v>8.6666666666666607</v>
      </c>
      <c r="H263" s="5">
        <f t="shared" si="75"/>
        <v>7.5</v>
      </c>
      <c r="I263">
        <f t="shared" si="65"/>
        <v>25.586951990304421</v>
      </c>
      <c r="J263">
        <f t="shared" si="66"/>
        <v>7.1025754937152525</v>
      </c>
      <c r="K263">
        <f t="shared" si="66"/>
        <v>-24.581406255749872</v>
      </c>
      <c r="L263">
        <f t="shared" si="67"/>
        <v>-5.3692248376559251</v>
      </c>
      <c r="M263">
        <f t="shared" si="68"/>
        <v>-13.591572100476959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2.5684577581106129</v>
      </c>
      <c r="C264" s="9">
        <f t="shared" si="61"/>
        <v>1.2249999999999959</v>
      </c>
      <c r="D264" s="9">
        <f t="shared" si="74"/>
        <v>16.408360446619799</v>
      </c>
      <c r="E264" s="9">
        <f t="shared" si="74"/>
        <v>-8.8778917622196012</v>
      </c>
      <c r="F264" s="9">
        <f t="shared" si="63"/>
        <v>1.4808367041577895</v>
      </c>
      <c r="G264" s="10">
        <f t="shared" si="75"/>
        <v>8.6666666666666607</v>
      </c>
      <c r="H264" s="5">
        <f t="shared" si="75"/>
        <v>7.5</v>
      </c>
      <c r="I264">
        <f t="shared" si="65"/>
        <v>25.657568614237114</v>
      </c>
      <c r="J264">
        <f t="shared" si="66"/>
        <v>7.0698232222055513</v>
      </c>
      <c r="K264">
        <f t="shared" si="66"/>
        <v>-24.664314845562782</v>
      </c>
      <c r="L264">
        <f t="shared" si="67"/>
        <v>-5.3592156288380073</v>
      </c>
      <c r="M264">
        <f t="shared" si="68"/>
        <v>-13.477438934688792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2.6114839715592932</v>
      </c>
      <c r="C265" s="9">
        <f t="shared" si="61"/>
        <v>1.2299999999999958</v>
      </c>
      <c r="D265" s="9">
        <f t="shared" si="74"/>
        <v>16.451386660068479</v>
      </c>
      <c r="E265" s="9">
        <f t="shared" si="74"/>
        <v>-9.0285948305289132</v>
      </c>
      <c r="F265" s="9">
        <f t="shared" si="63"/>
        <v>1.4310659481490986</v>
      </c>
      <c r="G265" s="10">
        <f t="shared" si="75"/>
        <v>8.6666666666666607</v>
      </c>
      <c r="H265" s="5">
        <f t="shared" si="75"/>
        <v>7.5</v>
      </c>
      <c r="I265">
        <f t="shared" si="65"/>
        <v>25.727647317311696</v>
      </c>
      <c r="J265">
        <f t="shared" si="66"/>
        <v>7.0371320068696397</v>
      </c>
      <c r="K265">
        <f t="shared" si="66"/>
        <v>-24.746527223064383</v>
      </c>
      <c r="L265">
        <f t="shared" si="67"/>
        <v>-5.3490043275562211</v>
      </c>
      <c r="M265">
        <f t="shared" si="68"/>
        <v>-13.363882315843941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2.6543109585756834</v>
      </c>
      <c r="C266" s="9">
        <f t="shared" si="61"/>
        <v>1.2349999999999957</v>
      </c>
      <c r="D266" s="9">
        <f t="shared" si="74"/>
        <v>16.494213647084869</v>
      </c>
      <c r="E266" s="9">
        <f t="shared" si="74"/>
        <v>-9.1797972816200915</v>
      </c>
      <c r="F266" s="9">
        <f t="shared" si="63"/>
        <v>1.3812742525178634</v>
      </c>
      <c r="G266" s="10">
        <f t="shared" si="75"/>
        <v>8.6666666666666607</v>
      </c>
      <c r="H266" s="5">
        <f t="shared" si="75"/>
        <v>7.5</v>
      </c>
      <c r="I266">
        <f t="shared" si="65"/>
        <v>25.797189314549392</v>
      </c>
      <c r="J266">
        <f t="shared" si="66"/>
        <v>7.0045030804715465</v>
      </c>
      <c r="K266">
        <f t="shared" si="66"/>
        <v>-24.82804690519103</v>
      </c>
      <c r="L266">
        <f t="shared" si="67"/>
        <v>-5.3385940627110244</v>
      </c>
      <c r="M266">
        <f t="shared" si="68"/>
        <v>-13.250906916308967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2.6969391028240235</v>
      </c>
      <c r="C267" s="9">
        <f t="shared" si="61"/>
        <v>1.2399999999999956</v>
      </c>
      <c r="D267" s="9">
        <f t="shared" si="74"/>
        <v>16.53684179133321</v>
      </c>
      <c r="E267" s="9">
        <f t="shared" si="74"/>
        <v>-9.3314949008649339</v>
      </c>
      <c r="F267" s="9">
        <f t="shared" si="63"/>
        <v>1.3314646681001263</v>
      </c>
      <c r="G267" s="10">
        <f t="shared" si="75"/>
        <v>8.6666666666666607</v>
      </c>
      <c r="H267" s="5">
        <f t="shared" si="75"/>
        <v>7.5</v>
      </c>
      <c r="I267">
        <f t="shared" si="65"/>
        <v>25.866195891147239</v>
      </c>
      <c r="J267">
        <f t="shared" si="66"/>
        <v>6.9719376566890094</v>
      </c>
      <c r="K267">
        <f t="shared" si="66"/>
        <v>-24.908877437380514</v>
      </c>
      <c r="L267">
        <f t="shared" si="67"/>
        <v>-5.3279879626266808</v>
      </c>
      <c r="M267">
        <f t="shared" si="68"/>
        <v>-13.138517228352125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2.7393687953137817</v>
      </c>
      <c r="C268" s="9">
        <f t="shared" si="61"/>
        <v>1.2449999999999954</v>
      </c>
      <c r="D268" s="9">
        <f t="shared" si="74"/>
        <v>16.579271483822968</v>
      </c>
      <c r="E268" s="9">
        <f t="shared" si="74"/>
        <v>-9.4836834953459892</v>
      </c>
      <c r="F268" s="9">
        <f t="shared" si="63"/>
        <v>1.2816402118983716</v>
      </c>
      <c r="G268" s="10">
        <f t="shared" si="75"/>
        <v>8.6666666666666607</v>
      </c>
      <c r="H268" s="5">
        <f t="shared" si="75"/>
        <v>7.5</v>
      </c>
      <c r="I268">
        <f t="shared" si="65"/>
        <v>25.934668400398174</v>
      </c>
      <c r="J268">
        <f t="shared" si="66"/>
        <v>6.9394369301169867</v>
      </c>
      <c r="K268">
        <f t="shared" si="66"/>
        <v>-24.989022392473462</v>
      </c>
      <c r="L268">
        <f t="shared" si="67"/>
        <v>-5.3171891539248843</v>
      </c>
      <c r="M268">
        <f t="shared" si="68"/>
        <v>-13.026717566206631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2.7816004342832858</v>
      </c>
      <c r="C269" s="9">
        <f t="shared" si="61"/>
        <v>1.2499999999999953</v>
      </c>
      <c r="D269" s="9">
        <f t="shared" si="74"/>
        <v>16.621503122792472</v>
      </c>
      <c r="E269" s="9">
        <f t="shared" si="74"/>
        <v>-9.6363588940203968</v>
      </c>
      <c r="F269" s="9">
        <f t="shared" si="63"/>
        <v>1.2318038671113043</v>
      </c>
      <c r="G269" s="10">
        <f t="shared" si="75"/>
        <v>8.6666666666666607</v>
      </c>
      <c r="H269" s="5">
        <f t="shared" si="75"/>
        <v>7.5</v>
      </c>
      <c r="I269">
        <f t="shared" si="65"/>
        <v>26.002608261651915</v>
      </c>
      <c r="J269">
        <f t="shared" si="66"/>
        <v>6.9070020762780446</v>
      </c>
      <c r="K269">
        <f t="shared" si="66"/>
        <v>-25.068485369627322</v>
      </c>
      <c r="L269">
        <f t="shared" si="67"/>
        <v>-5.3062007604314116</v>
      </c>
      <c r="M269">
        <f t="shared" si="68"/>
        <v>-12.915512068162077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2.8236344250834353</v>
      </c>
      <c r="C270" s="9">
        <f t="shared" si="61"/>
        <v>1.2549999999999952</v>
      </c>
      <c r="D270" s="9">
        <f t="shared" si="74"/>
        <v>16.663537113592621</v>
      </c>
      <c r="E270" s="9">
        <f t="shared" si="74"/>
        <v>-9.7895169478771518</v>
      </c>
      <c r="F270" s="9">
        <f t="shared" si="63"/>
        <v>1.1819585831703576</v>
      </c>
      <c r="G270" s="10">
        <f t="shared" si="75"/>
        <v>8.6666666666666607</v>
      </c>
      <c r="H270" s="5">
        <f t="shared" si="75"/>
        <v>7.5</v>
      </c>
      <c r="I270">
        <f t="shared" si="65"/>
        <v>26.070016958315911</v>
      </c>
      <c r="J270">
        <f t="shared" si="66"/>
        <v>6.8746342516394128</v>
      </c>
      <c r="K270">
        <f t="shared" si="66"/>
        <v>-25.147269993243111</v>
      </c>
      <c r="L270">
        <f t="shared" si="67"/>
        <v>-5.295025902115329</v>
      </c>
      <c r="M270">
        <f t="shared" si="68"/>
        <v>-12.804904698681838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2.8654711800615278</v>
      </c>
      <c r="C271" s="9">
        <f t="shared" si="61"/>
        <v>1.2599999999999951</v>
      </c>
      <c r="D271" s="9">
        <f t="shared" si="74"/>
        <v>16.705373868570714</v>
      </c>
      <c r="E271" s="9">
        <f t="shared" si="74"/>
        <v>-9.9431535300878533</v>
      </c>
      <c r="F271" s="9">
        <f t="shared" si="63"/>
        <v>1.1321072757827273</v>
      </c>
      <c r="G271" s="10">
        <f t="shared" si="75"/>
        <v>8.6666666666666607</v>
      </c>
      <c r="H271" s="5">
        <f t="shared" si="75"/>
        <v>7.5</v>
      </c>
      <c r="I271">
        <f t="shared" si="65"/>
        <v>26.136896035895667</v>
      </c>
      <c r="J271">
        <f t="shared" si="66"/>
        <v>6.842334593636509</v>
      </c>
      <c r="K271">
        <f t="shared" si="66"/>
        <v>-25.225379911905069</v>
      </c>
      <c r="L271">
        <f t="shared" si="67"/>
        <v>-5.2836676940602194</v>
      </c>
      <c r="M271">
        <f t="shared" si="68"/>
        <v>-12.694899250544758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2.9071111184452629</v>
      </c>
      <c r="C272" s="9">
        <f t="shared" si="61"/>
        <v>1.264999999999995</v>
      </c>
      <c r="D272" s="9">
        <f t="shared" si="74"/>
        <v>16.747013806954449</v>
      </c>
      <c r="E272" s="9">
        <f t="shared" si="74"/>
        <v>-10.09726453615103</v>
      </c>
      <c r="F272" s="9">
        <f t="shared" si="63"/>
        <v>1.0822528269808394</v>
      </c>
      <c r="G272" s="10">
        <f t="shared" si="75"/>
        <v>8.6666666666666607</v>
      </c>
      <c r="H272" s="5">
        <f t="shared" si="75"/>
        <v>7.5</v>
      </c>
      <c r="I272">
        <f t="shared" si="65"/>
        <v>26.20324710007371</v>
      </c>
      <c r="J272">
        <f t="shared" si="66"/>
        <v>6.8101042207027414</v>
      </c>
      <c r="K272">
        <f t="shared" si="66"/>
        <v>-25.302818797333391</v>
      </c>
      <c r="L272">
        <f t="shared" si="67"/>
        <v>-5.2721292454669495</v>
      </c>
      <c r="M272">
        <f t="shared" si="68"/>
        <v>-12.585499347009026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2.9485546662269382</v>
      </c>
      <c r="C273" s="9">
        <f t="shared" si="61"/>
        <v>1.2699999999999949</v>
      </c>
      <c r="D273" s="9">
        <f t="shared" si="74"/>
        <v>16.788457354736124</v>
      </c>
      <c r="E273" s="9">
        <f t="shared" si="74"/>
        <v>-10.251845884030114</v>
      </c>
      <c r="F273" s="9">
        <f t="shared" si="63"/>
        <v>1.0323980851781029</v>
      </c>
      <c r="G273" s="10">
        <f t="shared" si="75"/>
        <v>8.6666666666666607</v>
      </c>
      <c r="H273" s="5">
        <f t="shared" si="75"/>
        <v>7.5</v>
      </c>
      <c r="I273">
        <f t="shared" si="65"/>
        <v>26.269071814826535</v>
      </c>
      <c r="J273">
        <f t="shared" si="66"/>
        <v>6.7779442323053933</v>
      </c>
      <c r="K273">
        <f t="shared" si="66"/>
        <v>-25.379590343350145</v>
      </c>
      <c r="L273">
        <f t="shared" si="67"/>
        <v>-5.2604136586874342</v>
      </c>
      <c r="M273">
        <f t="shared" si="68"/>
        <v>-12.476708443996625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2.9898022560478825</v>
      </c>
      <c r="C274" s="9">
        <f t="shared" si="61"/>
        <v>1.2749999999999948</v>
      </c>
      <c r="D274" s="9">
        <f t="shared" si="74"/>
        <v>16.829704944557069</v>
      </c>
      <c r="E274" s="9">
        <f t="shared" si="74"/>
        <v>-10.406893514285152</v>
      </c>
      <c r="F274" s="9">
        <f t="shared" si="63"/>
        <v>0.98254586523088383</v>
      </c>
      <c r="G274" s="10">
        <f t="shared" si="75"/>
        <v>8.6666666666666607</v>
      </c>
      <c r="H274" s="5">
        <f t="shared" si="75"/>
        <v>7.5</v>
      </c>
      <c r="I274">
        <f t="shared" si="65"/>
        <v>26.334371900578894</v>
      </c>
      <c r="J274">
        <f t="shared" si="66"/>
        <v>6.7458557089874001</v>
      </c>
      <c r="K274">
        <f t="shared" si="66"/>
        <v>-25.455698264858526</v>
      </c>
      <c r="L274">
        <f t="shared" si="67"/>
        <v>-5.2485240282889372</v>
      </c>
      <c r="M274">
        <f t="shared" si="68"/>
        <v>-12.368529832296399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3.0308543270831603</v>
      </c>
      <c r="C275" s="9">
        <f t="shared" si="61"/>
        <v>1.2799999999999947</v>
      </c>
      <c r="D275" s="9">
        <f t="shared" si="74"/>
        <v>16.870757015592346</v>
      </c>
      <c r="E275" s="9">
        <f t="shared" si="74"/>
        <v>-10.562403390198318</v>
      </c>
      <c r="F275" s="9">
        <f t="shared" si="63"/>
        <v>0.93269894850642876</v>
      </c>
      <c r="G275" s="10">
        <f t="shared" si="75"/>
        <v>8.6666666666666607</v>
      </c>
      <c r="H275" s="5">
        <f t="shared" si="75"/>
        <v>7.5</v>
      </c>
      <c r="I275">
        <f t="shared" si="65"/>
        <v>26.399149132394729</v>
      </c>
      <c r="J275">
        <f t="shared" si="66"/>
        <v>6.7138397124148375</v>
      </c>
      <c r="K275">
        <f t="shared" si="66"/>
        <v>-25.531146296835534</v>
      </c>
      <c r="L275">
        <f t="shared" si="67"/>
        <v>-5.2364634401483761</v>
      </c>
      <c r="M275">
        <f t="shared" si="68"/>
        <v>-12.260966639784119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3.0717113249265875</v>
      </c>
      <c r="C276" s="9">
        <f t="shared" si="61"/>
        <v>1.2849999999999946</v>
      </c>
      <c r="D276" s="9">
        <f t="shared" si="74"/>
        <v>16.911614013435774</v>
      </c>
      <c r="E276" s="9">
        <f t="shared" si="74"/>
        <v>-10.718371497893347</v>
      </c>
      <c r="F276" s="9">
        <f t="shared" si="63"/>
        <v>0.88286008295677609</v>
      </c>
      <c r="G276" s="10">
        <f t="shared" si="75"/>
        <v>8.6666666666666607</v>
      </c>
      <c r="H276" s="5">
        <f t="shared" si="75"/>
        <v>7.5</v>
      </c>
      <c r="I276">
        <f t="shared" si="65"/>
        <v>26.463405338204169</v>
      </c>
      <c r="J276">
        <f t="shared" si="66"/>
        <v>6.6818972854299323</v>
      </c>
      <c r="K276">
        <f t="shared" si="66"/>
        <v>-25.605938193338218</v>
      </c>
      <c r="L276">
        <f t="shared" si="67"/>
        <v>-5.2242349705761413</v>
      </c>
      <c r="M276">
        <f t="shared" si="68"/>
        <v>-12.154021833657755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3.1123737014760824</v>
      </c>
      <c r="C277" s="9">
        <f t="shared" ref="C277:C289" si="80">C276+_dt</f>
        <v>1.2899999999999945</v>
      </c>
      <c r="D277" s="9">
        <f t="shared" ref="D277:E289" si="81">D276+$C$7*(J276+J277)/2</f>
        <v>16.952276389985268</v>
      </c>
      <c r="E277" s="9">
        <f t="shared" si="81"/>
        <v>-10.874793846448926</v>
      </c>
      <c r="F277" s="9">
        <f t="shared" ref="F277:F289" si="82">$O$1*D277^2+$O$2*D277+$O$3</f>
        <v>0.83303198319836502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26.527142397065926</v>
      </c>
      <c r="J277">
        <f t="shared" ref="J277:K289" si="85">J276+L276*$C$7</f>
        <v>6.6500294521094183</v>
      </c>
      <c r="K277">
        <f t="shared" si="85"/>
        <v>-25.680077726523532</v>
      </c>
      <c r="L277">
        <f t="shared" ref="L277:L289" si="86">-$C$15*I277*J277</f>
        <v>-5.2118416854689258</v>
      </c>
      <c r="M277">
        <f t="shared" ref="M277:M289" si="87">-$C$6-$C$15*I277*K277</f>
        <v>-12.047698222686421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3.1528419148193922</v>
      </c>
      <c r="C278" s="9">
        <f t="shared" si="80"/>
        <v>1.2949999999999944</v>
      </c>
      <c r="D278" s="9">
        <f t="shared" si="81"/>
        <v>16.992744603328578</v>
      </c>
      <c r="E278" s="9">
        <f t="shared" si="81"/>
        <v>-11.031666468006152</v>
      </c>
      <c r="F278" s="9">
        <f t="shared" si="82"/>
        <v>0.78321733059733623</v>
      </c>
      <c r="G278" s="10">
        <f t="shared" si="83"/>
        <v>8.6666666666666607</v>
      </c>
      <c r="H278" s="5">
        <f t="shared" si="83"/>
        <v>7.5</v>
      </c>
      <c r="I278">
        <f t="shared" si="84"/>
        <v>26.590362237464554</v>
      </c>
      <c r="J278">
        <f t="shared" si="85"/>
        <v>6.6182372178280575</v>
      </c>
      <c r="K278">
        <f t="shared" si="85"/>
        <v>-25.75356868568192</v>
      </c>
      <c r="L278">
        <f t="shared" si="86"/>
        <v>-5.1992866394910786</v>
      </c>
      <c r="M278">
        <f t="shared" si="87"/>
        <v>-11.941998459471272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3.1931164291202148</v>
      </c>
      <c r="C279" s="9">
        <f t="shared" si="80"/>
        <v>1.2999999999999943</v>
      </c>
      <c r="D279" s="9">
        <f t="shared" si="81"/>
        <v>17.033019117629401</v>
      </c>
      <c r="E279" s="9">
        <f t="shared" si="81"/>
        <v>-11.18898541787015</v>
      </c>
      <c r="F279" s="9">
        <f t="shared" si="82"/>
        <v>0.73341877336031791</v>
      </c>
      <c r="G279" s="10">
        <f t="shared" si="83"/>
        <v>8.6666666666666607</v>
      </c>
      <c r="H279" s="5">
        <f t="shared" si="83"/>
        <v>7.5</v>
      </c>
      <c r="I279">
        <f t="shared" si="84"/>
        <v>26.653066835641845</v>
      </c>
      <c r="J279">
        <f t="shared" si="85"/>
        <v>6.5865215693271617</v>
      </c>
      <c r="K279">
        <f t="shared" si="85"/>
        <v>-25.826414876284694</v>
      </c>
      <c r="L279">
        <f t="shared" si="86"/>
        <v>-5.1865728752839688</v>
      </c>
      <c r="M279">
        <f t="shared" si="87"/>
        <v>-11.836925042716874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3.233197714504767</v>
      </c>
      <c r="C280" s="9">
        <f t="shared" si="80"/>
        <v>1.3049999999999942</v>
      </c>
      <c r="D280" s="9">
        <f t="shared" si="81"/>
        <v>17.073100403013953</v>
      </c>
      <c r="E280" s="9">
        <f t="shared" si="81"/>
        <v>-11.346746774605906</v>
      </c>
      <c r="F280" s="9">
        <f t="shared" si="82"/>
        <v>0.68363892663061554</v>
      </c>
      <c r="G280" s="10">
        <f t="shared" si="83"/>
        <v>8.6666666666666607</v>
      </c>
      <c r="H280" s="5">
        <f t="shared" si="83"/>
        <v>7.5</v>
      </c>
      <c r="I280">
        <f t="shared" si="84"/>
        <v>26.715258213962002</v>
      </c>
      <c r="J280">
        <f t="shared" si="85"/>
        <v>6.5548834747879292</v>
      </c>
      <c r="K280">
        <f t="shared" si="85"/>
        <v>-25.898620119045269</v>
      </c>
      <c r="L280">
        <f t="shared" si="86"/>
        <v>-5.1737034227028893</v>
      </c>
      <c r="M280">
        <f t="shared" si="87"/>
        <v>-11.732480319511481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3.2730862469487949</v>
      </c>
      <c r="C281" s="9">
        <f t="shared" si="80"/>
        <v>1.3099999999999941</v>
      </c>
      <c r="D281" s="9">
        <f t="shared" si="81"/>
        <v>17.112988935457981</v>
      </c>
      <c r="E281" s="9">
        <f t="shared" si="81"/>
        <v>-11.504946640128427</v>
      </c>
      <c r="F281" s="9">
        <f t="shared" si="82"/>
        <v>0.63388037258960628</v>
      </c>
      <c r="G281" s="10">
        <f t="shared" si="83"/>
        <v>8.6666666666666607</v>
      </c>
      <c r="H281" s="5">
        <f t="shared" si="83"/>
        <v>7.5</v>
      </c>
      <c r="I281">
        <f t="shared" si="84"/>
        <v>26.77693843930976</v>
      </c>
      <c r="J281">
        <f t="shared" si="85"/>
        <v>6.5233238839094412</v>
      </c>
      <c r="K281">
        <f t="shared" si="85"/>
        <v>-25.97018824899429</v>
      </c>
      <c r="L281">
        <f t="shared" si="86"/>
        <v>-5.1606812980809877</v>
      </c>
      <c r="M281">
        <f t="shared" si="87"/>
        <v>-11.628666487614794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3.3127825081650908</v>
      </c>
      <c r="C282" s="9">
        <f t="shared" si="80"/>
        <v>1.314999999999994</v>
      </c>
      <c r="D282" s="9">
        <f t="shared" si="81"/>
        <v>17.152685196674277</v>
      </c>
      <c r="E282" s="9">
        <f t="shared" si="81"/>
        <v>-11.663581139787293</v>
      </c>
      <c r="F282" s="9">
        <f t="shared" si="82"/>
        <v>0.58414566056333816</v>
      </c>
      <c r="G282" s="10">
        <f t="shared" si="83"/>
        <v>8.6666666666666607</v>
      </c>
      <c r="H282" s="5">
        <f t="shared" si="83"/>
        <v>7.5</v>
      </c>
      <c r="I282">
        <f t="shared" si="84"/>
        <v>26.838109621521117</v>
      </c>
      <c r="J282">
        <f t="shared" si="85"/>
        <v>6.4918437279911467</v>
      </c>
      <c r="K282">
        <f t="shared" si="85"/>
        <v>-26.041123114568741</v>
      </c>
      <c r="L282">
        <f t="shared" si="86"/>
        <v>-5.1475095035197498</v>
      </c>
      <c r="M282">
        <f t="shared" si="87"/>
        <v>-11.525485597751711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3.3522869854915225</v>
      </c>
      <c r="C283" s="9">
        <f t="shared" si="80"/>
        <v>1.3199999999999938</v>
      </c>
      <c r="D283" s="9">
        <f t="shared" si="81"/>
        <v>17.192189674000709</v>
      </c>
      <c r="E283" s="9">
        <f t="shared" si="81"/>
        <v>-11.822646422445709</v>
      </c>
      <c r="F283" s="9">
        <f t="shared" si="82"/>
        <v>0.53443730713399296</v>
      </c>
      <c r="G283" s="10">
        <f t="shared" si="83"/>
        <v>8.6666666666666607</v>
      </c>
      <c r="H283" s="5">
        <f t="shared" si="83"/>
        <v>7.5</v>
      </c>
      <c r="I283">
        <f t="shared" si="84"/>
        <v>26.898773911846046</v>
      </c>
      <c r="J283">
        <f t="shared" si="85"/>
        <v>6.4604439200196762</v>
      </c>
      <c r="K283">
        <f t="shared" si="85"/>
        <v>-26.111428576715028</v>
      </c>
      <c r="L283">
        <f t="shared" si="86"/>
        <v>-5.1341910262055457</v>
      </c>
      <c r="M283">
        <f t="shared" si="87"/>
        <v>-11.422939555910727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3.3916001717795989</v>
      </c>
      <c r="C284" s="9">
        <f t="shared" si="80"/>
        <v>1.3249999999999937</v>
      </c>
      <c r="D284" s="9">
        <f t="shared" si="81"/>
        <v>17.231502860288785</v>
      </c>
      <c r="E284" s="9">
        <f t="shared" si="81"/>
        <v>-11.982138660554108</v>
      </c>
      <c r="F284" s="9">
        <f t="shared" si="82"/>
        <v>0.4847577962563796</v>
      </c>
      <c r="G284" s="10">
        <f t="shared" si="83"/>
        <v>8.6666666666666607</v>
      </c>
      <c r="H284" s="5">
        <f t="shared" si="83"/>
        <v>7.5</v>
      </c>
      <c r="I284">
        <f t="shared" si="84"/>
        <v>26.958933501442598</v>
      </c>
      <c r="J284">
        <f t="shared" si="85"/>
        <v>6.4291253547598224</v>
      </c>
      <c r="K284">
        <f t="shared" si="85"/>
        <v>-26.181108508006083</v>
      </c>
      <c r="L284">
        <f t="shared" si="86"/>
        <v>-5.1207288377517539</v>
      </c>
      <c r="M284">
        <f t="shared" si="87"/>
        <v>-11.32103012564561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3.4307225652836078</v>
      </c>
      <c r="C285" s="9">
        <f t="shared" si="80"/>
        <v>1.3299999999999936</v>
      </c>
      <c r="D285" s="9">
        <f t="shared" si="81"/>
        <v>17.270625253792794</v>
      </c>
      <c r="E285" s="9">
        <f t="shared" si="81"/>
        <v>-12.142054050218434</v>
      </c>
      <c r="F285" s="9">
        <f t="shared" si="82"/>
        <v>0.43510957937902139</v>
      </c>
      <c r="G285" s="10">
        <f t="shared" si="83"/>
        <v>8.6666666666666607</v>
      </c>
      <c r="H285" s="5">
        <f t="shared" si="83"/>
        <v>7.5</v>
      </c>
      <c r="I285">
        <f t="shared" si="84"/>
        <v>27.01859061990201</v>
      </c>
      <c r="J285">
        <f t="shared" si="85"/>
        <v>6.397888908849537</v>
      </c>
      <c r="K285">
        <f t="shared" si="85"/>
        <v>-26.250166791772521</v>
      </c>
      <c r="L285">
        <f t="shared" si="86"/>
        <v>-5.1071258935659865</v>
      </c>
      <c r="M285">
        <f t="shared" si="87"/>
        <v>-11.219758930379037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3.469654669550339</v>
      </c>
      <c r="C286" s="9">
        <f t="shared" si="80"/>
        <v>1.3349999999999935</v>
      </c>
      <c r="D286" s="9">
        <f t="shared" si="81"/>
        <v>17.309557358059525</v>
      </c>
      <c r="E286" s="9">
        <f t="shared" si="81"/>
        <v>-12.302388811263146</v>
      </c>
      <c r="F286" s="9">
        <f t="shared" si="82"/>
        <v>0.38549507556995044</v>
      </c>
      <c r="G286" s="10">
        <f t="shared" si="83"/>
        <v>8.6666666666666607</v>
      </c>
      <c r="H286" s="5">
        <f t="shared" si="83"/>
        <v>7.5</v>
      </c>
      <c r="I286">
        <f t="shared" si="84"/>
        <v>27.07774753380415</v>
      </c>
      <c r="J286">
        <f t="shared" si="85"/>
        <v>6.3667354408987844</v>
      </c>
      <c r="K286">
        <f t="shared" si="85"/>
        <v>-26.318607321247832</v>
      </c>
      <c r="L286">
        <f t="shared" si="86"/>
        <v>-5.0933851322419201</v>
      </c>
      <c r="M286">
        <f t="shared" si="87"/>
        <v>-11.119127455706991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3.5083969933094377</v>
      </c>
      <c r="C287" s="9">
        <f t="shared" si="80"/>
        <v>1.3399999999999934</v>
      </c>
      <c r="D287" s="9">
        <f t="shared" si="81"/>
        <v>17.348299681818624</v>
      </c>
      <c r="E287" s="9">
        <f t="shared" si="81"/>
        <v>-12.463139187289071</v>
      </c>
      <c r="F287" s="9">
        <f t="shared" si="82"/>
        <v>0.33591667164694305</v>
      </c>
      <c r="G287" s="10">
        <f t="shared" si="83"/>
        <v>8.6666666666666607</v>
      </c>
      <c r="H287" s="5">
        <f t="shared" si="83"/>
        <v>7.5</v>
      </c>
      <c r="I287">
        <f t="shared" si="84"/>
        <v>27.136406545302947</v>
      </c>
      <c r="J287">
        <f t="shared" si="85"/>
        <v>6.3356657915921089</v>
      </c>
      <c r="K287">
        <f t="shared" si="85"/>
        <v>-26.386433998727643</v>
      </c>
      <c r="L287">
        <f t="shared" si="86"/>
        <v>-5.0795094749752963</v>
      </c>
      <c r="M287">
        <f t="shared" si="87"/>
        <v>-11.019137051702579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3.5469500503643676</v>
      </c>
      <c r="C288" s="9">
        <f t="shared" si="80"/>
        <v>1.3449999999999933</v>
      </c>
      <c r="D288" s="9">
        <f t="shared" si="81"/>
        <v>17.386852738873554</v>
      </c>
      <c r="E288" s="9">
        <f t="shared" si="81"/>
        <v>-12.624301445726157</v>
      </c>
      <c r="F288" s="9">
        <f t="shared" si="82"/>
        <v>0.28637672231213918</v>
      </c>
      <c r="G288" s="10">
        <f t="shared" si="83"/>
        <v>8.6666666666666607</v>
      </c>
      <c r="H288" s="5">
        <f t="shared" si="83"/>
        <v>7.5</v>
      </c>
      <c r="I288">
        <f t="shared" si="84"/>
        <v>27.19456999074119</v>
      </c>
      <c r="J288">
        <f t="shared" si="85"/>
        <v>6.3046807837947592</v>
      </c>
      <c r="K288">
        <f t="shared" si="85"/>
        <v>-26.453650734743029</v>
      </c>
      <c r="L288">
        <f t="shared" si="86"/>
        <v>-5.0655018250035742</v>
      </c>
      <c r="M288">
        <f t="shared" si="87"/>
        <v>-10.919788935218168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3.5853143594840606</v>
      </c>
      <c r="C289" s="9">
        <f t="shared" si="80"/>
        <v>1.3499999999999932</v>
      </c>
      <c r="D289" s="9">
        <f t="shared" si="81"/>
        <v>17.425217047993247</v>
      </c>
      <c r="E289" s="9">
        <f t="shared" si="81"/>
        <v>-12.785871877881229</v>
      </c>
      <c r="F289" s="9">
        <f t="shared" si="82"/>
        <v>0.23687755029089308</v>
      </c>
      <c r="G289" s="10">
        <f t="shared" si="83"/>
        <v>8.6666666666666607</v>
      </c>
      <c r="H289" s="5">
        <f t="shared" si="83"/>
        <v>7.5</v>
      </c>
      <c r="I289">
        <f t="shared" si="84"/>
        <v>27.252240239294281</v>
      </c>
      <c r="J289">
        <f t="shared" si="85"/>
        <v>6.2737812226622376</v>
      </c>
      <c r="K289">
        <f t="shared" si="85"/>
        <v>-26.520261447247858</v>
      </c>
      <c r="L289">
        <f t="shared" si="86"/>
        <v>-5.0513650670687928</v>
      </c>
      <c r="M289">
        <f t="shared" si="87"/>
        <v>-10.821084192184731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03" priority="16" stopIfTrue="1" operator="greaterThan">
      <formula>$G$19</formula>
    </cfRule>
    <cfRule type="cellIs" dxfId="202" priority="17" stopIfTrue="1" operator="lessThan">
      <formula>$H$19</formula>
    </cfRule>
    <cfRule type="cellIs" dxfId="201" priority="18" stopIfTrue="1" operator="between">
      <formula>$H$19</formula>
      <formula>$G$19</formula>
    </cfRule>
  </conditionalFormatting>
  <conditionalFormatting sqref="E19:E20">
    <cfRule type="cellIs" dxfId="200" priority="13" stopIfTrue="1" operator="lessThan">
      <formula>$H$19</formula>
    </cfRule>
    <cfRule type="cellIs" dxfId="199" priority="14" stopIfTrue="1" operator="greaterThan">
      <formula>$G$19</formula>
    </cfRule>
    <cfRule type="cellIs" dxfId="198" priority="15" stopIfTrue="1" operator="between">
      <formula>$H$19</formula>
      <formula>$G$19</formula>
    </cfRule>
  </conditionalFormatting>
  <conditionalFormatting sqref="F19">
    <cfRule type="cellIs" dxfId="197" priority="10" stopIfTrue="1" operator="lessThan">
      <formula>$H$19</formula>
    </cfRule>
    <cfRule type="cellIs" dxfId="196" priority="11" stopIfTrue="1" operator="greaterThan">
      <formula>$G$19</formula>
    </cfRule>
    <cfRule type="cellIs" dxfId="195" priority="12" stopIfTrue="1" operator="between">
      <formula>$H$19</formula>
      <formula>$G$19</formula>
    </cfRule>
  </conditionalFormatting>
  <conditionalFormatting sqref="F20">
    <cfRule type="cellIs" dxfId="194" priority="7" stopIfTrue="1" operator="lessThan">
      <formula>$H$19</formula>
    </cfRule>
    <cfRule type="cellIs" dxfId="193" priority="8" stopIfTrue="1" operator="greaterThan">
      <formula>$G$19</formula>
    </cfRule>
    <cfRule type="cellIs" dxfId="192" priority="9" stopIfTrue="1" operator="between">
      <formula>$H$19</formula>
      <formula>$G$19</formula>
    </cfRule>
  </conditionalFormatting>
  <conditionalFormatting sqref="E21:E289">
    <cfRule type="cellIs" dxfId="191" priority="4" stopIfTrue="1" operator="lessThan">
      <formula>$H$19</formula>
    </cfRule>
    <cfRule type="cellIs" dxfId="190" priority="5" stopIfTrue="1" operator="greaterThan">
      <formula>$G$19</formula>
    </cfRule>
    <cfRule type="cellIs" dxfId="189" priority="6" stopIfTrue="1" operator="between">
      <formula>$H$19</formula>
      <formula>$G$19</formula>
    </cfRule>
  </conditionalFormatting>
  <conditionalFormatting sqref="F21:F289">
    <cfRule type="cellIs" dxfId="188" priority="1" stopIfTrue="1" operator="lessThan">
      <formula>$H$19</formula>
    </cfRule>
    <cfRule type="cellIs" dxfId="187" priority="2" stopIfTrue="1" operator="greaterThan">
      <formula>$G$19</formula>
    </cfRule>
    <cfRule type="cellIs" dxfId="18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546"/>
  <sheetViews>
    <sheetView topLeftCell="B1"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SummaryChart!I23</f>
        <v>26.179938779914941</v>
      </c>
      <c r="D1" s="1" t="s">
        <v>17</v>
      </c>
      <c r="G1" t="s">
        <v>27</v>
      </c>
      <c r="H1" s="6" t="s">
        <v>22</v>
      </c>
      <c r="O1" s="28">
        <f>-(C6/2)/(COS(C2/180*PI())*C1)^2</f>
        <v>-3.9029848187450172E-2</v>
      </c>
      <c r="P1" s="5" t="s">
        <v>10</v>
      </c>
    </row>
    <row r="2" spans="2:22" ht="22.5" x14ac:dyDescent="0.3">
      <c r="C2" s="24">
        <f>SummaryChart!J23</f>
        <v>39.15144948733041</v>
      </c>
      <c r="D2" s="1" t="s">
        <v>18</v>
      </c>
      <c r="G2" s="9" t="s">
        <v>23</v>
      </c>
      <c r="O2" s="28">
        <f>TAN(C2/180*PI())</f>
        <v>0.81417006323332675</v>
      </c>
      <c r="P2" s="5" t="s">
        <v>12</v>
      </c>
    </row>
    <row r="3" spans="2:22" ht="22.5" x14ac:dyDescent="0.3">
      <c r="C3" s="24">
        <f>SummaryChart!N23/12</f>
        <v>2.0544065520441639</v>
      </c>
      <c r="D3" s="1" t="s">
        <v>19</v>
      </c>
      <c r="G3" s="9" t="s">
        <v>28</v>
      </c>
      <c r="O3" s="28">
        <f>C3</f>
        <v>2.0544065520441639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SummaryChart!M23</f>
        <v>14.892647126337453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1.3520283825048551E-2</v>
      </c>
      <c r="C12" s="14"/>
      <c r="D12" s="15">
        <f ca="1">CELL("contents",INDIRECT("D"&amp;C13-1))</f>
        <v>14.805387973355456</v>
      </c>
      <c r="E12" s="15">
        <f ca="1">CELL("contents",INDIRECT("E"&amp;C13-1))</f>
        <v>1.8234403619525508</v>
      </c>
      <c r="F12">
        <f ca="1">D13-D12</f>
        <v>7.3738869156947828E-2</v>
      </c>
      <c r="G12">
        <f ca="1">D13-D11</f>
        <v>-1.3520283825048551E-2</v>
      </c>
      <c r="H12" s="27">
        <f ca="1">G12/F12</f>
        <v>-0.18335355531790987</v>
      </c>
      <c r="I12">
        <f ca="1">D13-D12</f>
        <v>7.3738869156947828E-2</v>
      </c>
      <c r="J12">
        <f ca="1">E13-E12</f>
        <v>-8.56566445148641E-2</v>
      </c>
      <c r="K12">
        <f ca="1">ATAN(J12/I12)*180/PI()</f>
        <v>-49.275967572469327</v>
      </c>
      <c r="N12" s="26">
        <f ca="1">E13-E12</f>
        <v>-8.56566445148641E-2</v>
      </c>
      <c r="O12" s="26">
        <f ca="1">N12+E13-H12*N12</f>
        <v>1.6364216226144199</v>
      </c>
      <c r="P12">
        <f ca="1">IF(AND(G12&gt;0,G12&lt;F12),1,0)</f>
        <v>0</v>
      </c>
      <c r="Q12" s="26">
        <f ca="1">IF(P12=1,O12,O13)</f>
        <v>1.6671733755223013</v>
      </c>
    </row>
    <row r="13" spans="2:22" x14ac:dyDescent="0.2">
      <c r="B13" t="str">
        <f ca="1">CELL("address",INDEX(B20:B290,MATCH(MIN(B20:B290),B20:B290,0)))</f>
        <v>$B$177</v>
      </c>
      <c r="C13">
        <f ca="1">CELL("row",INDEX(A20:A289,MATCH(MIN(A20:A289),A20:A289,0)))</f>
        <v>177</v>
      </c>
      <c r="D13" s="15">
        <f ca="1">CELL("contents",INDIRECT("D"&amp;C13))</f>
        <v>14.879126842512404</v>
      </c>
      <c r="E13" s="15">
        <f ca="1">CELL("contents",INDIRECT("E"&amp;C13))</f>
        <v>1.7377837174376867</v>
      </c>
      <c r="F13">
        <f ca="1">D14-D13</f>
        <v>7.3492636235330977E-2</v>
      </c>
      <c r="G13">
        <f ca="1">D14-D11</f>
        <v>5.9972352410282426E-2</v>
      </c>
      <c r="H13" s="27">
        <f ca="1">G13/F13</f>
        <v>0.81603212896384325</v>
      </c>
      <c r="N13" s="26">
        <f ca="1">E14-E13</f>
        <v>-8.6528874794480126E-2</v>
      </c>
      <c r="O13" s="26">
        <f ca="1">E13+H13*N13</f>
        <v>1.6671733755223013</v>
      </c>
      <c r="P13">
        <f ca="1">IF(G13&lt;F13,1,0)</f>
        <v>1</v>
      </c>
    </row>
    <row r="14" spans="2:22" x14ac:dyDescent="0.2">
      <c r="D14" s="15">
        <f ca="1">CELL("contents",INDIRECT("D"&amp;C13+1))</f>
        <v>14.952619478747735</v>
      </c>
      <c r="E14" s="15">
        <f ca="1">CELL("contents",INDIRECT("E"&amp;C13+1))</f>
        <v>1.6512548426432065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2.0544065520441639</v>
      </c>
      <c r="F19" s="9">
        <f>$O$1*D19^2+$O$2*D19+$O$3</f>
        <v>2.0544065520441639</v>
      </c>
      <c r="G19" s="18">
        <v>8.6666666666666607</v>
      </c>
      <c r="H19" s="17">
        <v>7.5</v>
      </c>
      <c r="I19">
        <f>C1</f>
        <v>26.179938779914941</v>
      </c>
      <c r="J19">
        <f>C1*COS(C2/180*PI())</f>
        <v>20.302012923428222</v>
      </c>
      <c r="K19">
        <f>C1*SIN(C2/180*PI())</f>
        <v>16.529291145631372</v>
      </c>
      <c r="L19">
        <f>-C15*I19*J19</f>
        <v>-15.703082207041227</v>
      </c>
      <c r="M19">
        <f>-C6-C15*I19*K19</f>
        <v>-44.958979433464883</v>
      </c>
      <c r="N19" s="16">
        <f>MAX(E19:E289)</f>
        <v>5.5203680748479815</v>
      </c>
      <c r="O19" s="19">
        <f>INDEX(C19:C289,MATCH(N19,E19:E289,0),1)</f>
        <v>0.37000000000000022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14.771117704276611</v>
      </c>
      <c r="B20">
        <f>ABS(D20-$D$11)</f>
        <v>14.771117704276611</v>
      </c>
      <c r="C20" s="9">
        <f>C19+_dt</f>
        <v>5.0000000000000001E-3</v>
      </c>
      <c r="D20" s="9">
        <f>D19+$C$7*(J19+J20)/2</f>
        <v>0.12152942206084258</v>
      </c>
      <c r="E20" s="9">
        <f>E19+$C$7*(K19+K20)/2</f>
        <v>2.1527730372881497</v>
      </c>
      <c r="F20" s="9">
        <f>$O$1*D20^2+$O$2*D20+$O$3</f>
        <v>2.1527757218316861</v>
      </c>
      <c r="G20" s="10">
        <f>G19</f>
        <v>8.6666666666666607</v>
      </c>
      <c r="H20" s="5">
        <f>H19</f>
        <v>7.5</v>
      </c>
      <c r="I20">
        <f>SQRT(J20^2+K20^2)</f>
        <v>25.936991111839664</v>
      </c>
      <c r="J20">
        <f>J19+L19*$C$7</f>
        <v>20.207794430185974</v>
      </c>
      <c r="K20">
        <f>K19+M19*$C$7</f>
        <v>16.259537269030584</v>
      </c>
      <c r="L20">
        <f>-$C$15*I20*J20</f>
        <v>-15.485159612238007</v>
      </c>
      <c r="M20">
        <f>-$C$6-$C$15*I20*K20</f>
        <v>-44.633624463319222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14.650149670568515</v>
      </c>
      <c r="B21">
        <f t="shared" ref="B21:B84" si="3">ABS(D21-$D$11)</f>
        <v>14.650149670568515</v>
      </c>
      <c r="C21" s="9">
        <f t="shared" ref="C21:C84" si="4">C20+_dt</f>
        <v>0.01</v>
      </c>
      <c r="D21" s="9">
        <f t="shared" ref="D21:E36" si="5">D20+$C$7*(J20+J21)/2</f>
        <v>0.24249745576893811</v>
      </c>
      <c r="E21" s="9">
        <f t="shared" si="5"/>
        <v>2.2495268556619936</v>
      </c>
      <c r="F21" s="9">
        <f t="shared" ref="F21:F84" si="6">$O$1*D21^2+$O$2*D21+$O$3</f>
        <v>2.2495455700922169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25.697162141496719</v>
      </c>
      <c r="J21">
        <f t="shared" ref="J21:K84" si="9">J20+L20*$C$7</f>
        <v>20.114883472512545</v>
      </c>
      <c r="K21">
        <f t="shared" si="9"/>
        <v>15.99173552225067</v>
      </c>
      <c r="L21">
        <f t="shared" ref="L21:L84" si="10">-$C$15*I21*J21</f>
        <v>-15.271435545502056</v>
      </c>
      <c r="M21">
        <f t="shared" ref="M21:M84" si="11">-$C$6-$C$15*I21*K21</f>
        <v>-44.31509734329282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14.529735255573259</v>
      </c>
      <c r="B22">
        <f t="shared" si="3"/>
        <v>14.529735255573259</v>
      </c>
      <c r="C22" s="9">
        <f t="shared" si="4"/>
        <v>1.4999999999999999E-2</v>
      </c>
      <c r="D22" s="9">
        <f t="shared" si="5"/>
        <v>0.36291187076419434</v>
      </c>
      <c r="E22" s="9">
        <f t="shared" si="5"/>
        <v>2.3446795970433185</v>
      </c>
      <c r="F22" s="9">
        <f t="shared" si="6"/>
        <v>2.3447381056443493</v>
      </c>
      <c r="G22" s="10">
        <f t="shared" si="7"/>
        <v>8.6666666666666607</v>
      </c>
      <c r="H22" s="5">
        <f t="shared" si="7"/>
        <v>7.5</v>
      </c>
      <c r="I22">
        <f t="shared" si="8"/>
        <v>25.460418970984833</v>
      </c>
      <c r="J22">
        <f t="shared" si="9"/>
        <v>20.023254859239533</v>
      </c>
      <c r="K22">
        <f t="shared" si="9"/>
        <v>15.725844938190912</v>
      </c>
      <c r="L22">
        <f t="shared" si="10"/>
        <v>-15.061818119192322</v>
      </c>
      <c r="M22">
        <f t="shared" si="11"/>
        <v>-44.003236450054779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14.409866839143966</v>
      </c>
      <c r="B23">
        <f t="shared" si="3"/>
        <v>14.409866839143966</v>
      </c>
      <c r="C23" s="9">
        <f t="shared" si="4"/>
        <v>0.02</v>
      </c>
      <c r="D23" s="9">
        <f t="shared" si="5"/>
        <v>0.48278028719348609</v>
      </c>
      <c r="E23" s="9">
        <f t="shared" si="5"/>
        <v>2.4382426084163629</v>
      </c>
      <c r="F23" s="9">
        <f t="shared" si="6"/>
        <v>2.4383748566536987</v>
      </c>
      <c r="G23" s="10">
        <f t="shared" si="7"/>
        <v>8.6666666666666607</v>
      </c>
      <c r="H23" s="5">
        <f t="shared" si="7"/>
        <v>7.5</v>
      </c>
      <c r="I23">
        <f t="shared" si="8"/>
        <v>25.226730088940236</v>
      </c>
      <c r="J23">
        <f t="shared" si="9"/>
        <v>19.932883950524378</v>
      </c>
      <c r="K23">
        <f t="shared" si="9"/>
        <v>15.461825519490583</v>
      </c>
      <c r="L23">
        <f t="shared" si="10"/>
        <v>-14.856218442742108</v>
      </c>
      <c r="M23">
        <f t="shared" si="11"/>
        <v>-43.697884753017576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14.290536947372789</v>
      </c>
      <c r="B24">
        <f t="shared" si="3"/>
        <v>14.290536947372789</v>
      </c>
      <c r="C24" s="9">
        <f t="shared" si="4"/>
        <v>2.5000000000000001E-2</v>
      </c>
      <c r="D24" s="9">
        <f t="shared" si="5"/>
        <v>0.60211017896466301</v>
      </c>
      <c r="E24" s="9">
        <f t="shared" si="5"/>
        <v>2.530226999607752</v>
      </c>
      <c r="F24" s="9">
        <f t="shared" si="6"/>
        <v>2.5304768834259392</v>
      </c>
      <c r="G24" s="10">
        <f t="shared" si="7"/>
        <v>8.6666666666666607</v>
      </c>
      <c r="H24" s="5">
        <f t="shared" si="7"/>
        <v>7.5</v>
      </c>
      <c r="I24">
        <f t="shared" si="8"/>
        <v>24.996065339403401</v>
      </c>
      <c r="J24">
        <f t="shared" si="9"/>
        <v>19.843746639867923</v>
      </c>
      <c r="K24">
        <f t="shared" si="9"/>
        <v>15.199638210972477</v>
      </c>
      <c r="L24">
        <f t="shared" si="10"/>
        <v>-14.654550518897157</v>
      </c>
      <c r="M24">
        <f t="shared" si="11"/>
        <v>-43.398889637733163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14.171738249442923</v>
      </c>
      <c r="B25">
        <f t="shared" si="3"/>
        <v>14.171738249442923</v>
      </c>
      <c r="C25" s="9">
        <f t="shared" si="4"/>
        <v>3.0000000000000002E-2</v>
      </c>
      <c r="D25" s="9">
        <f t="shared" si="5"/>
        <v>0.72090887689453043</v>
      </c>
      <c r="E25" s="9">
        <f t="shared" si="5"/>
        <v>2.6206436488601077</v>
      </c>
      <c r="F25" s="9">
        <f t="shared" si="6"/>
        <v>2.6210647907983997</v>
      </c>
      <c r="G25" s="10">
        <f t="shared" si="7"/>
        <v>8.6666666666666607</v>
      </c>
      <c r="H25" s="5">
        <f t="shared" si="7"/>
        <v>7.5</v>
      </c>
      <c r="I25">
        <f t="shared" si="8"/>
        <v>24.768395891666177</v>
      </c>
      <c r="J25">
        <f t="shared" si="9"/>
        <v>19.755819336754541</v>
      </c>
      <c r="K25">
        <f t="shared" si="9"/>
        <v>14.939244873146079</v>
      </c>
      <c r="L25">
        <f t="shared" si="10"/>
        <v>-14.456731144155672</v>
      </c>
      <c r="M25">
        <f t="shared" si="11"/>
        <v>-43.106102736228934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14.05346355458299</v>
      </c>
      <c r="B26">
        <f t="shared" si="3"/>
        <v>14.05346355458299</v>
      </c>
      <c r="C26" s="9">
        <f t="shared" si="4"/>
        <v>3.5000000000000003E-2</v>
      </c>
      <c r="D26" s="9">
        <f t="shared" si="5"/>
        <v>0.8391835717544629</v>
      </c>
      <c r="E26" s="9">
        <f t="shared" si="5"/>
        <v>2.7095032082497319</v>
      </c>
      <c r="F26" s="9">
        <f t="shared" si="6"/>
        <v>2.7101587401456606</v>
      </c>
      <c r="G26" s="10">
        <f t="shared" si="7"/>
        <v>8.6666666666666607</v>
      </c>
      <c r="H26" s="5">
        <f t="shared" si="7"/>
        <v>7.5</v>
      </c>
      <c r="I26">
        <f t="shared" si="8"/>
        <v>24.543694211029468</v>
      </c>
      <c r="J26">
        <f t="shared" si="9"/>
        <v>19.669078949889606</v>
      </c>
      <c r="K26">
        <f t="shared" si="9"/>
        <v>14.680608256728705</v>
      </c>
      <c r="L26">
        <f t="shared" si="10"/>
        <v>-14.262679813197058</v>
      </c>
      <c r="M26">
        <f t="shared" si="11"/>
        <v>-42.819379763950451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13.935705809120289</v>
      </c>
      <c r="B27">
        <f t="shared" si="3"/>
        <v>13.935705809120289</v>
      </c>
      <c r="C27" s="9">
        <f t="shared" si="4"/>
        <v>0.04</v>
      </c>
      <c r="D27" s="9">
        <f t="shared" si="5"/>
        <v>0.95694131721716302</v>
      </c>
      <c r="E27" s="9">
        <f t="shared" si="5"/>
        <v>2.7968161089543528</v>
      </c>
      <c r="F27" s="9">
        <f t="shared" si="6"/>
        <v>2.797778461013932</v>
      </c>
      <c r="G27" s="10">
        <f t="shared" si="7"/>
        <v>8.6666666666666607</v>
      </c>
      <c r="H27" s="5">
        <f t="shared" si="7"/>
        <v>7.5</v>
      </c>
      <c r="I27">
        <f t="shared" si="8"/>
        <v>24.321934030403053</v>
      </c>
      <c r="J27">
        <f t="shared" si="9"/>
        <v>19.583502871010424</v>
      </c>
      <c r="K27">
        <f t="shared" si="9"/>
        <v>14.423691978145003</v>
      </c>
      <c r="L27">
        <f t="shared" si="10"/>
        <v>-14.072318627096811</v>
      </c>
      <c r="M27">
        <f t="shared" si="11"/>
        <v>-42.538580362996321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13.818458093629514</v>
      </c>
      <c r="B28">
        <f t="shared" si="3"/>
        <v>13.818458093629514</v>
      </c>
      <c r="C28" s="9">
        <f t="shared" si="4"/>
        <v>4.4999999999999998E-2</v>
      </c>
      <c r="D28" s="9">
        <f t="shared" si="5"/>
        <v>1.0741890327079378</v>
      </c>
      <c r="E28" s="9">
        <f t="shared" si="5"/>
        <v>2.8825925663766889</v>
      </c>
      <c r="F28" s="9">
        <f t="shared" si="6"/>
        <v>2.8839432623983621</v>
      </c>
      <c r="G28" s="10">
        <f t="shared" si="7"/>
        <v>8.6666666666666607</v>
      </c>
      <c r="H28" s="5">
        <f t="shared" si="7"/>
        <v>7.5</v>
      </c>
      <c r="I28">
        <f t="shared" si="8"/>
        <v>24.10309032268022</v>
      </c>
      <c r="J28">
        <f t="shared" si="9"/>
        <v>19.499068959247843</v>
      </c>
      <c r="K28">
        <f t="shared" si="9"/>
        <v>14.168460495967025</v>
      </c>
      <c r="L28">
        <f t="shared" si="10"/>
        <v>-13.885572205134434</v>
      </c>
      <c r="M28">
        <f t="shared" si="11"/>
        <v>-42.263567951347653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13.70171362017372</v>
      </c>
      <c r="B29">
        <f t="shared" si="3"/>
        <v>13.70171362017372</v>
      </c>
      <c r="C29" s="9">
        <f t="shared" si="4"/>
        <v>4.9999999999999996E-2</v>
      </c>
      <c r="D29" s="9">
        <f t="shared" si="5"/>
        <v>1.1909335061637325</v>
      </c>
      <c r="E29" s="9">
        <f t="shared" si="5"/>
        <v>2.9668425851293669</v>
      </c>
      <c r="F29" s="9">
        <f t="shared" si="6"/>
        <v>2.968672043676833</v>
      </c>
      <c r="G29" s="10">
        <f t="shared" si="7"/>
        <v>8.6666666666666607</v>
      </c>
      <c r="H29" s="5">
        <f t="shared" si="7"/>
        <v>7.5</v>
      </c>
      <c r="I29">
        <f t="shared" si="8"/>
        <v>23.887139273821113</v>
      </c>
      <c r="J29">
        <f t="shared" si="9"/>
        <v>19.415755526017037</v>
      </c>
      <c r="K29">
        <f t="shared" si="9"/>
        <v>13.914879088258939</v>
      </c>
      <c r="L29">
        <f t="shared" si="10"/>
        <v>-13.702367600010842</v>
      </c>
      <c r="M29">
        <f t="shared" si="11"/>
        <v>-41.994209577810913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13.585465729634418</v>
      </c>
      <c r="B30">
        <f t="shared" si="3"/>
        <v>13.585465729634418</v>
      </c>
      <c r="C30" s="9">
        <f t="shared" si="4"/>
        <v>5.4999999999999993E-2</v>
      </c>
      <c r="D30" s="9">
        <f t="shared" si="5"/>
        <v>1.3071813967030346</v>
      </c>
      <c r="E30" s="9">
        <f t="shared" si="5"/>
        <v>3.0495759638865199</v>
      </c>
      <c r="F30" s="9">
        <f t="shared" si="6"/>
        <v>3.0519833052132386</v>
      </c>
      <c r="G30" s="10">
        <f t="shared" si="7"/>
        <v>8.6666666666666607</v>
      </c>
      <c r="H30" s="5">
        <f t="shared" si="7"/>
        <v>7.5</v>
      </c>
      <c r="I30">
        <f t="shared" si="8"/>
        <v>23.674058256579496</v>
      </c>
      <c r="J30">
        <f t="shared" si="9"/>
        <v>19.333541320416973</v>
      </c>
      <c r="K30">
        <f t="shared" si="9"/>
        <v>13.662913830792073</v>
      </c>
      <c r="L30">
        <f t="shared" si="10"/>
        <v>-13.522634216299972</v>
      </c>
      <c r="M30">
        <f t="shared" si="11"/>
        <v>-41.730375782408508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13.469707889127809</v>
      </c>
      <c r="B31">
        <f t="shared" si="3"/>
        <v>13.469707889127809</v>
      </c>
      <c r="C31" s="9">
        <f t="shared" si="4"/>
        <v>5.9999999999999991E-2</v>
      </c>
      <c r="D31" s="9">
        <f t="shared" si="5"/>
        <v>1.422939237209643</v>
      </c>
      <c r="E31" s="9">
        <f t="shared" si="5"/>
        <v>3.130802300107189</v>
      </c>
      <c r="F31" s="9">
        <f t="shared" si="6"/>
        <v>3.1338951586426793</v>
      </c>
      <c r="G31" s="10">
        <f t="shared" si="7"/>
        <v>8.6666666666666607</v>
      </c>
      <c r="H31" s="5">
        <f t="shared" si="7"/>
        <v>7.5</v>
      </c>
      <c r="I31">
        <f t="shared" si="8"/>
        <v>23.463825804808703</v>
      </c>
      <c r="J31">
        <f t="shared" si="9"/>
        <v>19.252405515119172</v>
      </c>
      <c r="K31">
        <f t="shared" si="9"/>
        <v>13.412531576097622</v>
      </c>
      <c r="L31">
        <f t="shared" si="10"/>
        <v>-13.346303731967769</v>
      </c>
      <c r="M31">
        <f t="shared" si="11"/>
        <v>-41.47194046196617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13.354433689504271</v>
      </c>
      <c r="B32">
        <f t="shared" si="3"/>
        <v>13.354433689504271</v>
      </c>
      <c r="C32" s="9">
        <f t="shared" si="4"/>
        <v>6.4999999999999988E-2</v>
      </c>
      <c r="D32" s="9">
        <f t="shared" si="5"/>
        <v>1.5382134368331826</v>
      </c>
      <c r="E32" s="9">
        <f t="shared" si="5"/>
        <v>3.2105309946354592</v>
      </c>
      <c r="F32" s="9">
        <f t="shared" si="6"/>
        <v>3.2144253368505211</v>
      </c>
      <c r="G32" s="10">
        <f t="shared" si="7"/>
        <v>8.6666666666666607</v>
      </c>
      <c r="H32" s="5">
        <f t="shared" si="7"/>
        <v>7.5</v>
      </c>
      <c r="I32">
        <f t="shared" si="8"/>
        <v>23.256421588283157</v>
      </c>
      <c r="J32">
        <f t="shared" si="9"/>
        <v>19.172327692727364</v>
      </c>
      <c r="K32">
        <f t="shared" si="9"/>
        <v>13.163699933325825</v>
      </c>
      <c r="L32">
        <f t="shared" si="10"/>
        <v>-13.173310022799186</v>
      </c>
      <c r="M32">
        <f t="shared" si="11"/>
        <v>-41.218780740659959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13.239636842928316</v>
      </c>
      <c r="B33">
        <f t="shared" si="3"/>
        <v>13.239636842928316</v>
      </c>
      <c r="C33" s="9">
        <f t="shared" si="4"/>
        <v>6.9999999999999993E-2</v>
      </c>
      <c r="D33" s="9">
        <f t="shared" si="5"/>
        <v>1.6530102834091365</v>
      </c>
      <c r="E33" s="9">
        <f t="shared" si="5"/>
        <v>3.2887712561820823</v>
      </c>
      <c r="F33" s="9">
        <f t="shared" si="6"/>
        <v>3.293591203656749</v>
      </c>
      <c r="G33" s="10">
        <f t="shared" si="7"/>
        <v>8.6666666666666607</v>
      </c>
      <c r="H33" s="5">
        <f t="shared" si="7"/>
        <v>7.5</v>
      </c>
      <c r="I33">
        <f t="shared" si="8"/>
        <v>23.051826387972582</v>
      </c>
      <c r="J33">
        <f t="shared" si="9"/>
        <v>19.093287832590569</v>
      </c>
      <c r="K33">
        <f t="shared" si="9"/>
        <v>12.916387248881865</v>
      </c>
      <c r="L33">
        <f t="shared" si="10"/>
        <v>-13.003589089581117</v>
      </c>
      <c r="M33">
        <f t="shared" si="11"/>
        <v>-40.970776845299156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13.125311180536386</v>
      </c>
      <c r="B34">
        <f t="shared" si="3"/>
        <v>13.125311180536386</v>
      </c>
      <c r="C34" s="9">
        <f t="shared" si="4"/>
        <v>7.4999999999999997E-2</v>
      </c>
      <c r="D34" s="9">
        <f t="shared" si="5"/>
        <v>1.7673359458010673</v>
      </c>
      <c r="E34" s="9">
        <f t="shared" si="5"/>
        <v>3.3655321056921581</v>
      </c>
      <c r="F34" s="9">
        <f t="shared" si="6"/>
        <v>3.3714097632165974</v>
      </c>
      <c r="G34" s="10">
        <f t="shared" si="7"/>
        <v>8.6666666666666607</v>
      </c>
      <c r="H34" s="5">
        <f t="shared" si="7"/>
        <v>7.5</v>
      </c>
      <c r="I34">
        <f t="shared" si="8"/>
        <v>22.850022071706746</v>
      </c>
      <c r="J34">
        <f t="shared" si="9"/>
        <v>19.015266298053081</v>
      </c>
      <c r="K34">
        <f t="shared" si="9"/>
        <v>12.670562587810069</v>
      </c>
      <c r="L34">
        <f t="shared" si="10"/>
        <v>-12.837078987895996</v>
      </c>
      <c r="M34">
        <f t="shared" si="11"/>
        <v>-40.727811985133826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13.011450650169849</v>
      </c>
      <c r="B35">
        <f t="shared" si="3"/>
        <v>13.011450650169849</v>
      </c>
      <c r="C35" s="9">
        <f t="shared" si="4"/>
        <v>0.08</v>
      </c>
      <c r="D35" s="9">
        <f t="shared" si="5"/>
        <v>1.8811964761676037</v>
      </c>
      <c r="E35" s="9">
        <f t="shared" si="5"/>
        <v>3.440822380603286</v>
      </c>
      <c r="F35" s="9">
        <f t="shared" si="6"/>
        <v>3.4478976691479843</v>
      </c>
      <c r="G35" s="10">
        <f t="shared" si="7"/>
        <v>8.6666666666666607</v>
      </c>
      <c r="H35" s="5">
        <f t="shared" si="7"/>
        <v>7.5</v>
      </c>
      <c r="I35">
        <f t="shared" si="8"/>
        <v>22.650991570169037</v>
      </c>
      <c r="J35">
        <f t="shared" si="9"/>
        <v>18.938243824125706</v>
      </c>
      <c r="K35">
        <f t="shared" si="9"/>
        <v>12.426195715899267</v>
      </c>
      <c r="L35">
        <f t="shared" si="10"/>
        <v>-12.673719760387254</v>
      </c>
      <c r="M35">
        <f t="shared" si="11"/>
        <v>-40.4897722359878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12.898049314180781</v>
      </c>
      <c r="B36">
        <f t="shared" si="3"/>
        <v>12.898049314180781</v>
      </c>
      <c r="C36" s="9">
        <f t="shared" si="4"/>
        <v>8.5000000000000006E-2</v>
      </c>
      <c r="D36" s="9">
        <f t="shared" si="5"/>
        <v>1.994597812156671</v>
      </c>
      <c r="E36" s="9">
        <f t="shared" si="5"/>
        <v>3.5146507389984341</v>
      </c>
      <c r="F36" s="9">
        <f t="shared" si="6"/>
        <v>3.5230712333958514</v>
      </c>
      <c r="G36" s="10">
        <f t="shared" si="7"/>
        <v>8.6666666666666607</v>
      </c>
      <c r="H36" s="5">
        <f t="shared" si="7"/>
        <v>7.5</v>
      </c>
      <c r="I36">
        <f t="shared" si="8"/>
        <v>22.45471885315775</v>
      </c>
      <c r="J36">
        <f t="shared" si="9"/>
        <v>18.862201505563384</v>
      </c>
      <c r="K36">
        <f t="shared" si="9"/>
        <v>12.18325708248334</v>
      </c>
      <c r="L36">
        <f t="shared" si="10"/>
        <v>-12.5134533713638</v>
      </c>
      <c r="M36">
        <f t="shared" si="11"/>
        <v>-40.25654642852939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12.785101347308085</v>
      </c>
      <c r="B37">
        <f t="shared" si="3"/>
        <v>12.785101347308085</v>
      </c>
      <c r="C37" s="9">
        <f t="shared" si="4"/>
        <v>9.0000000000000011E-2</v>
      </c>
      <c r="D37" s="9">
        <f t="shared" ref="D37:E52" si="13">D36+$C$7*(J36+J37)/2</f>
        <v>2.1075457790293668</v>
      </c>
      <c r="E37" s="9">
        <f t="shared" si="13"/>
        <v>3.5870256636576205</v>
      </c>
      <c r="F37" s="9">
        <f t="shared" si="6"/>
        <v>3.5969464348431108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22.261188906054564</v>
      </c>
      <c r="J37">
        <f t="shared" si="9"/>
        <v>18.787120785335201</v>
      </c>
      <c r="K37">
        <f t="shared" si="9"/>
        <v>11.941717803912164</v>
      </c>
      <c r="L37">
        <f t="shared" si="10"/>
        <v>-12.356223643616632</v>
      </c>
      <c r="M37">
        <f t="shared" si="11"/>
        <v>-40.028026040502965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12.67260103462166</v>
      </c>
      <c r="B38">
        <f t="shared" si="3"/>
        <v>12.67260103462166</v>
      </c>
      <c r="C38" s="9">
        <f t="shared" si="4"/>
        <v>9.5000000000000015E-2</v>
      </c>
      <c r="D38" s="9">
        <f t="shared" si="13"/>
        <v>2.2200460917157927</v>
      </c>
      <c r="E38" s="9">
        <f t="shared" si="13"/>
        <v>3.6579554660123645</v>
      </c>
      <c r="F38" s="9">
        <f t="shared" si="6"/>
        <v>3.6695389276775092</v>
      </c>
      <c r="G38" s="10">
        <f t="shared" si="14"/>
        <v>8.6666666666666607</v>
      </c>
      <c r="H38" s="5">
        <f t="shared" si="14"/>
        <v>7.5</v>
      </c>
      <c r="I38">
        <f t="shared" si="8"/>
        <v>22.070387706440034</v>
      </c>
      <c r="J38">
        <f t="shared" si="9"/>
        <v>18.712983443473501</v>
      </c>
      <c r="K38">
        <f t="shared" si="9"/>
        <v>11.701549647669147</v>
      </c>
      <c r="L38">
        <f t="shared" si="10"/>
        <v>-12.201976197325948</v>
      </c>
      <c r="M38">
        <f t="shared" si="11"/>
        <v>-39.80410509275498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12.560542769532372</v>
      </c>
      <c r="B39">
        <f t="shared" si="3"/>
        <v>12.560542769532372</v>
      </c>
      <c r="C39" s="9">
        <f t="shared" si="4"/>
        <v>0.10000000000000002</v>
      </c>
      <c r="D39" s="9">
        <f t="shared" si="13"/>
        <v>2.3321043568050817</v>
      </c>
      <c r="E39" s="9">
        <f t="shared" si="13"/>
        <v>3.7274482900067096</v>
      </c>
      <c r="F39" s="9">
        <f t="shared" si="6"/>
        <v>3.7408640495233465</v>
      </c>
      <c r="G39" s="10">
        <f t="shared" si="14"/>
        <v>8.6666666666666607</v>
      </c>
      <c r="H39" s="5">
        <f t="shared" si="14"/>
        <v>7.5</v>
      </c>
      <c r="I39">
        <f t="shared" si="8"/>
        <v>21.882302200796573</v>
      </c>
      <c r="J39">
        <f t="shared" si="9"/>
        <v>18.639771586289545</v>
      </c>
      <c r="K39">
        <f t="shared" si="9"/>
        <v>11.462725017112616</v>
      </c>
      <c r="L39">
        <f t="shared" si="10"/>
        <v>-12.050658390942482</v>
      </c>
      <c r="M39">
        <f t="shared" si="11"/>
        <v>-39.584680048898143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12.448921051865671</v>
      </c>
      <c r="B40">
        <f t="shared" si="3"/>
        <v>12.448921051865671</v>
      </c>
      <c r="C40" s="9">
        <f t="shared" si="4"/>
        <v>0.10500000000000002</v>
      </c>
      <c r="D40" s="9">
        <f t="shared" si="13"/>
        <v>2.4437260744717819</v>
      </c>
      <c r="E40" s="9">
        <f t="shared" si="13"/>
        <v>3.795512115868505</v>
      </c>
      <c r="F40" s="9">
        <f t="shared" si="6"/>
        <v>3.8109368293466437</v>
      </c>
      <c r="G40" s="10">
        <f t="shared" si="14"/>
        <v>8.6666666666666607</v>
      </c>
      <c r="H40" s="5">
        <f t="shared" si="14"/>
        <v>7.5</v>
      </c>
      <c r="I40">
        <f t="shared" si="8"/>
        <v>21.696920281239848</v>
      </c>
      <c r="J40">
        <f t="shared" si="9"/>
        <v>18.567467635943888</v>
      </c>
      <c r="K40">
        <f t="shared" si="9"/>
        <v>11.225216936819228</v>
      </c>
      <c r="L40">
        <f t="shared" si="10"/>
        <v>-11.902219263931652</v>
      </c>
      <c r="M40">
        <f t="shared" si="11"/>
        <v>-39.369649718466832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12.337730485996758</v>
      </c>
      <c r="B41">
        <f t="shared" si="3"/>
        <v>12.337730485996758</v>
      </c>
      <c r="C41" s="9">
        <f t="shared" si="4"/>
        <v>0.11000000000000003</v>
      </c>
      <c r="D41" s="9">
        <f t="shared" si="13"/>
        <v>2.5549166403406947</v>
      </c>
      <c r="E41" s="9">
        <f t="shared" si="13"/>
        <v>3.862154763794488</v>
      </c>
      <c r="F41" s="9">
        <f t="shared" si="6"/>
        <v>3.879771995142006</v>
      </c>
      <c r="G41" s="10">
        <f t="shared" si="14"/>
        <v>8.6666666666666607</v>
      </c>
      <c r="H41" s="5">
        <f t="shared" si="14"/>
        <v>7.5</v>
      </c>
      <c r="I41">
        <f t="shared" si="8"/>
        <v>21.514230762220105</v>
      </c>
      <c r="J41">
        <f t="shared" si="9"/>
        <v>18.496054320360297</v>
      </c>
      <c r="K41">
        <f t="shared" si="9"/>
        <v>10.988999038508426</v>
      </c>
      <c r="L41">
        <f t="shared" si="10"/>
        <v>-11.756609481273845</v>
      </c>
      <c r="M41">
        <f t="shared" si="11"/>
        <v>-39.158915163426094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12.226965779045258</v>
      </c>
      <c r="B42">
        <f t="shared" si="3"/>
        <v>12.226965779045258</v>
      </c>
      <c r="C42" s="9">
        <f t="shared" si="4"/>
        <v>0.11500000000000003</v>
      </c>
      <c r="D42" s="9">
        <f t="shared" si="13"/>
        <v>2.6656813472921934</v>
      </c>
      <c r="E42" s="9">
        <f t="shared" si="13"/>
        <v>3.927383897552597</v>
      </c>
      <c r="F42" s="9">
        <f t="shared" si="6"/>
        <v>3.9473839814091067</v>
      </c>
      <c r="G42" s="10">
        <f t="shared" si="14"/>
        <v>8.6666666666666607</v>
      </c>
      <c r="H42" s="5">
        <f t="shared" si="14"/>
        <v>7.5</v>
      </c>
      <c r="I42">
        <f t="shared" si="8"/>
        <v>21.334223357135592</v>
      </c>
      <c r="J42">
        <f t="shared" si="9"/>
        <v>18.425514663472654</v>
      </c>
      <c r="K42">
        <f t="shared" si="9"/>
        <v>10.75404554752787</v>
      </c>
      <c r="L42">
        <f t="shared" si="10"/>
        <v>-11.613781279618738</v>
      </c>
      <c r="M42">
        <f t="shared" si="11"/>
        <v>-38.952379607905478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12.116621739127456</v>
      </c>
      <c r="B43">
        <f t="shared" si="3"/>
        <v>12.116621739127456</v>
      </c>
      <c r="C43" s="9">
        <f t="shared" si="4"/>
        <v>0.12000000000000004</v>
      </c>
      <c r="D43" s="9">
        <f t="shared" si="13"/>
        <v>2.7760253872099963</v>
      </c>
      <c r="E43" s="9">
        <f t="shared" si="13"/>
        <v>3.9912070280048217</v>
      </c>
      <c r="F43" s="9">
        <f t="shared" si="6"/>
        <v>4.0137869364264178</v>
      </c>
      <c r="G43" s="10">
        <f t="shared" si="14"/>
        <v>8.6666666666666607</v>
      </c>
      <c r="H43" s="5">
        <f t="shared" si="14"/>
        <v>7.5</v>
      </c>
      <c r="I43">
        <f t="shared" si="8"/>
        <v>21.156888654800831</v>
      </c>
      <c r="J43">
        <f t="shared" si="9"/>
        <v>18.355831975794942</v>
      </c>
      <c r="K43">
        <f t="shared" si="9"/>
        <v>10.520331269880437</v>
      </c>
      <c r="L43">
        <f t="shared" si="10"/>
        <v>-11.473688414995809</v>
      </c>
      <c r="M43">
        <f t="shared" si="11"/>
        <v>-38.749948351037233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12.006693273664157</v>
      </c>
      <c r="B44">
        <f t="shared" si="3"/>
        <v>12.006693273664157</v>
      </c>
      <c r="C44" s="9">
        <f t="shared" si="4"/>
        <v>0.12500000000000003</v>
      </c>
      <c r="D44" s="9">
        <f t="shared" si="13"/>
        <v>2.8859538526732962</v>
      </c>
      <c r="E44" s="9">
        <f t="shared" si="13"/>
        <v>4.0536315165537857</v>
      </c>
      <c r="F44" s="9">
        <f t="shared" si="6"/>
        <v>4.0789947293295015</v>
      </c>
      <c r="G44" s="10">
        <f t="shared" si="14"/>
        <v>8.6666666666666607</v>
      </c>
      <c r="H44" s="5">
        <f t="shared" si="14"/>
        <v>7.5</v>
      </c>
      <c r="I44">
        <f t="shared" si="8"/>
        <v>20.982218095713488</v>
      </c>
      <c r="J44">
        <f t="shared" si="9"/>
        <v>18.286989845304966</v>
      </c>
      <c r="K44">
        <f t="shared" si="9"/>
        <v>10.287831579774213</v>
      </c>
      <c r="L44">
        <f t="shared" si="10"/>
        <v>-11.336286111987489</v>
      </c>
      <c r="M44">
        <f t="shared" si="11"/>
        <v>-38.551528682786653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11.897175387742342</v>
      </c>
      <c r="B45">
        <f t="shared" si="3"/>
        <v>11.897175387742342</v>
      </c>
      <c r="C45" s="9">
        <f t="shared" si="4"/>
        <v>0.13000000000000003</v>
      </c>
      <c r="D45" s="9">
        <f t="shared" si="13"/>
        <v>2.9954717385951102</v>
      </c>
      <c r="E45" s="9">
        <f t="shared" si="13"/>
        <v>4.1146645785161411</v>
      </c>
      <c r="F45" s="9">
        <f t="shared" si="6"/>
        <v>4.1430209570009087</v>
      </c>
      <c r="G45" s="10">
        <f t="shared" si="14"/>
        <v>8.6666666666666607</v>
      </c>
      <c r="H45" s="5">
        <f t="shared" si="14"/>
        <v>7.5</v>
      </c>
      <c r="I45">
        <f t="shared" si="8"/>
        <v>20.810203948064206</v>
      </c>
      <c r="J45">
        <f t="shared" si="9"/>
        <v>18.218972128633041</v>
      </c>
      <c r="K45">
        <f t="shared" si="9"/>
        <v>10.056522407677493</v>
      </c>
      <c r="L45">
        <f t="shared" si="10"/>
        <v>-11.201531014275369</v>
      </c>
      <c r="M45">
        <f t="shared" si="11"/>
        <v>-38.357029802670134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11.788063182528802</v>
      </c>
      <c r="B46">
        <f t="shared" si="3"/>
        <v>11.788063182528802</v>
      </c>
      <c r="C46" s="9">
        <f t="shared" si="4"/>
        <v>0.13500000000000004</v>
      </c>
      <c r="D46" s="9">
        <f t="shared" si="13"/>
        <v>3.1045839438086515</v>
      </c>
      <c r="E46" s="9">
        <f t="shared" si="13"/>
        <v>4.1743132864257584</v>
      </c>
      <c r="F46" s="9">
        <f t="shared" si="6"/>
        <v>4.20587895077845</v>
      </c>
      <c r="G46" s="10">
        <f t="shared" si="14"/>
        <v>8.6666666666666607</v>
      </c>
      <c r="H46" s="5">
        <f t="shared" si="14"/>
        <v>7.5</v>
      </c>
      <c r="I46">
        <f t="shared" si="8"/>
        <v>20.640839283435067</v>
      </c>
      <c r="J46">
        <f t="shared" si="9"/>
        <v>18.151762942547389</v>
      </c>
      <c r="K46">
        <f t="shared" si="9"/>
        <v>9.8263802288614723</v>
      </c>
      <c r="L46">
        <f t="shared" si="10"/>
        <v>-11.069381136473897</v>
      </c>
      <c r="M46">
        <f t="shared" si="11"/>
        <v>-38.166362741264095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11.679351853733973</v>
      </c>
      <c r="B47">
        <f t="shared" si="3"/>
        <v>11.679351853733973</v>
      </c>
      <c r="C47" s="9">
        <f t="shared" si="4"/>
        <v>0.14000000000000004</v>
      </c>
      <c r="D47" s="9">
        <f t="shared" si="13"/>
        <v>3.2132952726034794</v>
      </c>
      <c r="E47" s="9">
        <f t="shared" si="13"/>
        <v>4.2325845732695848</v>
      </c>
      <c r="F47" s="9">
        <f t="shared" si="6"/>
        <v>4.2675817829883584</v>
      </c>
      <c r="G47" s="10">
        <f t="shared" si="14"/>
        <v>8.6666666666666607</v>
      </c>
      <c r="H47" s="5">
        <f t="shared" si="14"/>
        <v>7.5</v>
      </c>
      <c r="I47">
        <f t="shared" si="8"/>
        <v>20.474117952133319</v>
      </c>
      <c r="J47">
        <f t="shared" si="9"/>
        <v>18.085346655728546</v>
      </c>
      <c r="K47">
        <f t="shared" si="9"/>
        <v>9.597382052413888</v>
      </c>
      <c r="L47">
        <f t="shared" si="10"/>
        <v>-10.939795817169713</v>
      </c>
      <c r="M47">
        <f t="shared" si="11"/>
        <v>-37.979440284415027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11.571036690124311</v>
      </c>
      <c r="B48">
        <f t="shared" si="3"/>
        <v>11.571036690124311</v>
      </c>
      <c r="C48" s="9">
        <f t="shared" si="4"/>
        <v>0.14500000000000005</v>
      </c>
      <c r="D48" s="9">
        <f t="shared" si="13"/>
        <v>3.3216104362131418</v>
      </c>
      <c r="E48" s="9">
        <f t="shared" si="13"/>
        <v>4.2894852356589483</v>
      </c>
      <c r="F48" s="9">
        <f t="shared" si="6"/>
        <v>4.3281422733095738</v>
      </c>
      <c r="G48" s="10">
        <f t="shared" si="14"/>
        <v>8.6666666666666607</v>
      </c>
      <c r="H48" s="5">
        <f t="shared" si="14"/>
        <v>7.5</v>
      </c>
      <c r="I48">
        <f t="shared" si="8"/>
        <v>20.310034558108484</v>
      </c>
      <c r="J48">
        <f t="shared" si="9"/>
        <v>18.019707880825528</v>
      </c>
      <c r="K48">
        <f t="shared" si="9"/>
        <v>9.3695054107073972</v>
      </c>
      <c r="L48">
        <f t="shared" si="10"/>
        <v>-10.81273567308873</v>
      </c>
      <c r="M48">
        <f t="shared" si="11"/>
        <v>-37.796176900068176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11.463113072081473</v>
      </c>
      <c r="B49">
        <f t="shared" si="3"/>
        <v>11.463113072081473</v>
      </c>
      <c r="C49" s="9">
        <f t="shared" si="4"/>
        <v>0.15000000000000005</v>
      </c>
      <c r="D49" s="9">
        <f t="shared" si="13"/>
        <v>3.4295340542559796</v>
      </c>
      <c r="E49" s="9">
        <f t="shared" si="13"/>
        <v>4.3450219369389913</v>
      </c>
      <c r="F49" s="9">
        <f t="shared" si="6"/>
        <v>4.3875729949752156</v>
      </c>
      <c r="G49" s="10">
        <f t="shared" si="14"/>
        <v>8.6666666666666607</v>
      </c>
      <c r="H49" s="5">
        <f t="shared" si="14"/>
        <v>7.5</v>
      </c>
      <c r="I49">
        <f t="shared" si="8"/>
        <v>20.148584433402416</v>
      </c>
      <c r="J49">
        <f t="shared" si="9"/>
        <v>17.954831466786995</v>
      </c>
      <c r="K49">
        <f t="shared" si="9"/>
        <v>9.1427283493069886</v>
      </c>
      <c r="L49">
        <f t="shared" si="10"/>
        <v>-10.688162554316531</v>
      </c>
      <c r="M49">
        <f t="shared" si="11"/>
        <v>-37.616488667638713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11.355576470206728</v>
      </c>
      <c r="B50">
        <f t="shared" si="3"/>
        <v>11.355576470206728</v>
      </c>
      <c r="C50" s="9">
        <f t="shared" si="4"/>
        <v>0.15500000000000005</v>
      </c>
      <c r="D50" s="9">
        <f t="shared" si="13"/>
        <v>3.5370706561307239</v>
      </c>
      <c r="E50" s="9">
        <f t="shared" si="13"/>
        <v>4.3992012102388154</v>
      </c>
      <c r="F50" s="9">
        <f t="shared" si="6"/>
        <v>4.4458862808169837</v>
      </c>
      <c r="G50" s="10">
        <f t="shared" si="14"/>
        <v>8.6666666666666607</v>
      </c>
      <c r="H50" s="5">
        <f t="shared" si="14"/>
        <v>7.5</v>
      </c>
      <c r="I50">
        <f t="shared" si="8"/>
        <v>19.989763612083724</v>
      </c>
      <c r="J50">
        <f t="shared" si="9"/>
        <v>17.890702491461095</v>
      </c>
      <c r="K50">
        <f t="shared" si="9"/>
        <v>8.9170294173011566</v>
      </c>
      <c r="L50">
        <f t="shared" si="10"/>
        <v>-10.566039500501519</v>
      </c>
      <c r="M50">
        <f t="shared" si="11"/>
        <v>-37.440293209856151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11.248422443968972</v>
      </c>
      <c r="B51">
        <f t="shared" si="3"/>
        <v>11.248422443968972</v>
      </c>
      <c r="C51" s="9">
        <f t="shared" si="4"/>
        <v>0.16000000000000006</v>
      </c>
      <c r="D51" s="9">
        <f t="shared" si="13"/>
        <v>3.6442246823684816</v>
      </c>
      <c r="E51" s="9">
        <f t="shared" si="13"/>
        <v>4.4520294614648446</v>
      </c>
      <c r="F51" s="9">
        <f t="shared" si="6"/>
        <v>4.5030942291580995</v>
      </c>
      <c r="G51" s="10">
        <f t="shared" si="14"/>
        <v>8.6666666666666607</v>
      </c>
      <c r="H51" s="5">
        <f t="shared" si="14"/>
        <v>7.5</v>
      </c>
      <c r="I51">
        <f t="shared" si="8"/>
        <v>19.833568803619826</v>
      </c>
      <c r="J51">
        <f t="shared" si="9"/>
        <v>17.827306254458087</v>
      </c>
      <c r="K51">
        <f t="shared" si="9"/>
        <v>8.6923876580420192</v>
      </c>
      <c r="L51">
        <f t="shared" si="10"/>
        <v>-10.446330697973721</v>
      </c>
      <c r="M51">
        <f t="shared" si="11"/>
        <v>-37.267509627018661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11.141646640394786</v>
      </c>
      <c r="B52">
        <f t="shared" si="3"/>
        <v>11.141646640394786</v>
      </c>
      <c r="C52" s="9">
        <f t="shared" si="4"/>
        <v>0.16500000000000006</v>
      </c>
      <c r="D52" s="9">
        <f t="shared" si="13"/>
        <v>3.7510004859426664</v>
      </c>
      <c r="E52" s="9">
        <f t="shared" si="13"/>
        <v>4.5035129722398102</v>
      </c>
      <c r="F52" s="9">
        <f t="shared" si="6"/>
        <v>4.5592087095601164</v>
      </c>
      <c r="G52" s="10">
        <f t="shared" si="14"/>
        <v>8.6666666666666607</v>
      </c>
      <c r="H52" s="5">
        <f t="shared" si="14"/>
        <v>7.5</v>
      </c>
      <c r="I52">
        <f t="shared" si="8"/>
        <v>19.679997365642315</v>
      </c>
      <c r="J52">
        <f t="shared" si="9"/>
        <v>17.764628270270244</v>
      </c>
      <c r="K52">
        <f t="shared" si="9"/>
        <v>8.4687826002799067</v>
      </c>
      <c r="L52">
        <f t="shared" si="10"/>
        <v>-10.329001437715887</v>
      </c>
      <c r="M52">
        <f t="shared" si="11"/>
        <v>-37.098058433600073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11.035244792799045</v>
      </c>
      <c r="B53">
        <f t="shared" si="3"/>
        <v>11.035244792799045</v>
      </c>
      <c r="C53" s="9">
        <f t="shared" si="4"/>
        <v>0.17000000000000007</v>
      </c>
      <c r="D53" s="9">
        <f t="shared" ref="D53:E68" si="15">D52+$C$7*(J52+J53)/2</f>
        <v>3.8574023335384089</v>
      </c>
      <c r="E53" s="9">
        <f t="shared" si="15"/>
        <v>4.5536579027896851</v>
      </c>
      <c r="F53" s="9">
        <f t="shared" si="6"/>
        <v>4.6142413684287593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19.529047276063629</v>
      </c>
      <c r="J53">
        <f t="shared" si="9"/>
        <v>17.70265426164395</v>
      </c>
      <c r="K53">
        <f t="shared" si="9"/>
        <v>8.2461942496783056</v>
      </c>
      <c r="L53">
        <f t="shared" si="10"/>
        <v>-10.214018074127038</v>
      </c>
      <c r="M53">
        <f t="shared" si="11"/>
        <v>-36.931861497158053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10.929212719554513</v>
      </c>
      <c r="B54">
        <f t="shared" si="3"/>
        <v>10.929212719554513</v>
      </c>
      <c r="C54" s="9">
        <f t="shared" si="4"/>
        <v>0.17500000000000007</v>
      </c>
      <c r="D54" s="9">
        <f t="shared" si="15"/>
        <v>3.9634344067829383</v>
      </c>
      <c r="E54" s="9">
        <f t="shared" si="15"/>
        <v>4.6024702947808063</v>
      </c>
      <c r="F54" s="9">
        <f t="shared" si="6"/>
        <v>4.6682036344837528</v>
      </c>
      <c r="G54" s="10">
        <f t="shared" si="16"/>
        <v>8.6666666666666607</v>
      </c>
      <c r="H54" s="5">
        <f t="shared" si="16"/>
        <v>7.5</v>
      </c>
      <c r="I54">
        <f t="shared" si="8"/>
        <v>19.380717104506029</v>
      </c>
      <c r="J54">
        <f t="shared" si="9"/>
        <v>17.641370153199187</v>
      </c>
      <c r="K54">
        <f t="shared" si="9"/>
        <v>8.024603080695357</v>
      </c>
      <c r="L54">
        <f t="shared" si="10"/>
        <v>-10.101347984522317</v>
      </c>
      <c r="M54">
        <f t="shared" si="11"/>
        <v>-36.768841979497488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10.823546322899041</v>
      </c>
      <c r="B55">
        <f t="shared" si="3"/>
        <v>10.823546322899041</v>
      </c>
      <c r="C55" s="9">
        <f t="shared" si="4"/>
        <v>0.18000000000000008</v>
      </c>
      <c r="D55" s="9">
        <f t="shared" si="15"/>
        <v>4.0691008034384124</v>
      </c>
      <c r="E55" s="9">
        <f t="shared" si="15"/>
        <v>4.6499560741093475</v>
      </c>
      <c r="F55" s="9">
        <f t="shared" si="6"/>
        <v>4.7211067240974014</v>
      </c>
      <c r="G55" s="10">
        <f t="shared" si="16"/>
        <v>8.6666666666666607</v>
      </c>
      <c r="H55" s="5">
        <f t="shared" si="16"/>
        <v>7.5</v>
      </c>
      <c r="I55">
        <f t="shared" si="8"/>
        <v>19.235005983006833</v>
      </c>
      <c r="J55">
        <f t="shared" si="9"/>
        <v>17.580762065292053</v>
      </c>
      <c r="K55">
        <f t="shared" si="9"/>
        <v>7.8039900288183723</v>
      </c>
      <c r="L55">
        <f t="shared" si="10"/>
        <v>-9.9909595293166458</v>
      </c>
      <c r="M55">
        <f t="shared" si="11"/>
        <v>-36.608924280048257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10.718241587778817</v>
      </c>
      <c r="B56">
        <f t="shared" si="3"/>
        <v>10.718241587778817</v>
      </c>
      <c r="C56" s="9">
        <f t="shared" si="4"/>
        <v>0.18500000000000008</v>
      </c>
      <c r="D56" s="9">
        <f t="shared" si="15"/>
        <v>4.1744055385586369</v>
      </c>
      <c r="E56" s="9">
        <f t="shared" si="15"/>
        <v>4.6961210536452169</v>
      </c>
      <c r="F56" s="9">
        <f t="shared" si="6"/>
        <v>4.7729616465064968</v>
      </c>
      <c r="G56" s="10">
        <f t="shared" si="16"/>
        <v>8.6666666666666607</v>
      </c>
      <c r="H56" s="5">
        <f t="shared" si="16"/>
        <v>7.5</v>
      </c>
      <c r="I56">
        <f t="shared" si="8"/>
        <v>19.0919135759674</v>
      </c>
      <c r="J56">
        <f t="shared" si="9"/>
        <v>17.520816308116153</v>
      </c>
      <c r="K56">
        <f t="shared" si="9"/>
        <v>7.5843364831380828</v>
      </c>
      <c r="L56">
        <f t="shared" si="10"/>
        <v>-9.882822012843345</v>
      </c>
      <c r="M56">
        <f t="shared" si="11"/>
        <v>-36.452033981421671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10.61329458072635</v>
      </c>
      <c r="B57">
        <f t="shared" si="3"/>
        <v>10.61329458072635</v>
      </c>
      <c r="C57" s="9">
        <f t="shared" si="4"/>
        <v>0.19000000000000009</v>
      </c>
      <c r="D57" s="9">
        <f t="shared" si="15"/>
        <v>4.2793525456111023</v>
      </c>
      <c r="E57" s="9">
        <f t="shared" si="15"/>
        <v>4.7409709359323795</v>
      </c>
      <c r="F57" s="9">
        <f t="shared" si="6"/>
        <v>4.8237792089019624</v>
      </c>
      <c r="G57" s="10">
        <f t="shared" si="16"/>
        <v>8.6666666666666607</v>
      </c>
      <c r="H57" s="5">
        <f t="shared" si="16"/>
        <v>7.5</v>
      </c>
      <c r="I57">
        <f t="shared" si="8"/>
        <v>18.951440049317075</v>
      </c>
      <c r="J57">
        <f t="shared" si="9"/>
        <v>17.461519376039092</v>
      </c>
      <c r="K57">
        <f t="shared" si="9"/>
        <v>7.3656242792495528</v>
      </c>
      <c r="L57">
        <f t="shared" si="10"/>
        <v>-9.7769056447626603</v>
      </c>
      <c r="M57">
        <f t="shared" si="11"/>
        <v>-36.298097797114551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10.508701448771721</v>
      </c>
      <c r="B58">
        <f t="shared" si="3"/>
        <v>10.508701448771721</v>
      </c>
      <c r="C58" s="9">
        <f t="shared" si="4"/>
        <v>0.19500000000000009</v>
      </c>
      <c r="D58" s="9">
        <f t="shared" si="15"/>
        <v>4.3839456775657313</v>
      </c>
      <c r="E58" s="9">
        <f t="shared" si="15"/>
        <v>4.7845113158475288</v>
      </c>
      <c r="F58" s="9">
        <f t="shared" si="6"/>
        <v>4.8735700214004805</v>
      </c>
      <c r="G58" s="10">
        <f t="shared" si="16"/>
        <v>8.6666666666666607</v>
      </c>
      <c r="H58" s="5">
        <f t="shared" si="16"/>
        <v>7.5</v>
      </c>
      <c r="I58">
        <f t="shared" si="8"/>
        <v>18.813586038867516</v>
      </c>
      <c r="J58">
        <f t="shared" si="9"/>
        <v>17.402857942170517</v>
      </c>
      <c r="K58">
        <f t="shared" si="9"/>
        <v>7.1478356924668658</v>
      </c>
      <c r="L58">
        <f t="shared" si="10"/>
        <v>-9.6731815020189522</v>
      </c>
      <c r="M58">
        <f t="shared" si="11"/>
        <v>-36.147043521334275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10.404458418385735</v>
      </c>
      <c r="B59">
        <f t="shared" si="3"/>
        <v>10.404458418385735</v>
      </c>
      <c r="C59" s="9">
        <f t="shared" si="4"/>
        <v>0.20000000000000009</v>
      </c>
      <c r="D59" s="9">
        <f t="shared" si="15"/>
        <v>4.4881887079517178</v>
      </c>
      <c r="E59" s="9">
        <f t="shared" si="15"/>
        <v>4.8267476832189455</v>
      </c>
      <c r="F59" s="9">
        <f t="shared" si="6"/>
        <v>4.9223445019021357</v>
      </c>
      <c r="G59" s="10">
        <f t="shared" si="16"/>
        <v>8.6666666666666607</v>
      </c>
      <c r="H59" s="5">
        <f t="shared" si="16"/>
        <v>7.5</v>
      </c>
      <c r="I59">
        <f t="shared" si="8"/>
        <v>18.678352617837238</v>
      </c>
      <c r="J59">
        <f t="shared" si="9"/>
        <v>17.344818853158404</v>
      </c>
      <c r="K59">
        <f t="shared" si="9"/>
        <v>6.9309534313388603</v>
      </c>
      <c r="L59">
        <f t="shared" si="10"/>
        <v>-9.5716214913091466</v>
      </c>
      <c r="M59">
        <f t="shared" si="11"/>
        <v>-35.998799980922584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10.300561794453628</v>
      </c>
      <c r="B60">
        <f t="shared" si="3"/>
        <v>10.300561794453628</v>
      </c>
      <c r="C60" s="9">
        <f t="shared" si="4"/>
        <v>0.2050000000000001</v>
      </c>
      <c r="D60" s="9">
        <f t="shared" si="15"/>
        <v>4.5920853318838244</v>
      </c>
      <c r="E60" s="9">
        <f t="shared" si="15"/>
        <v>4.8676854254073225</v>
      </c>
      <c r="F60" s="9">
        <f t="shared" si="6"/>
        <v>4.9701128808380322</v>
      </c>
      <c r="G60" s="10">
        <f t="shared" si="16"/>
        <v>8.6666666666666607</v>
      </c>
      <c r="H60" s="5">
        <f t="shared" si="16"/>
        <v>7.5</v>
      </c>
      <c r="I60">
        <f t="shared" si="8"/>
        <v>18.545741263531127</v>
      </c>
      <c r="J60">
        <f t="shared" si="9"/>
        <v>17.287389124210549</v>
      </c>
      <c r="K60">
        <f t="shared" si="9"/>
        <v>6.7149606314533248</v>
      </c>
      <c r="L60">
        <f t="shared" si="10"/>
        <v>-9.4721983120289384</v>
      </c>
      <c r="M60">
        <f t="shared" si="11"/>
        <v>-35.853296989359436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10.197007959277983</v>
      </c>
      <c r="B61">
        <f t="shared" si="3"/>
        <v>10.197007959277983</v>
      </c>
      <c r="C61" s="9">
        <f t="shared" si="4"/>
        <v>0.2100000000000001</v>
      </c>
      <c r="D61" s="9">
        <f t="shared" si="15"/>
        <v>4.695639167059471</v>
      </c>
      <c r="E61" s="9">
        <f t="shared" si="15"/>
        <v>4.9073298298502337</v>
      </c>
      <c r="F61" s="9">
        <f t="shared" si="6"/>
        <v>5.0168852058115858</v>
      </c>
      <c r="G61" s="10">
        <f t="shared" si="16"/>
        <v>8.6666666666666607</v>
      </c>
      <c r="H61" s="5">
        <f t="shared" si="16"/>
        <v>7.5</v>
      </c>
      <c r="I61">
        <f t="shared" si="8"/>
        <v>18.415753823164977</v>
      </c>
      <c r="J61">
        <f t="shared" si="9"/>
        <v>17.230555934338376</v>
      </c>
      <c r="K61">
        <f t="shared" si="9"/>
        <v>6.4998408495171685</v>
      </c>
      <c r="L61">
        <f t="shared" si="10"/>
        <v>-9.3748854196674092</v>
      </c>
      <c r="M61">
        <f t="shared" si="11"/>
        <v>-35.710465302832198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10.093793371609506</v>
      </c>
      <c r="B62">
        <f t="shared" si="3"/>
        <v>10.093793371609506</v>
      </c>
      <c r="C62" s="9">
        <f t="shared" si="4"/>
        <v>0.21500000000000011</v>
      </c>
      <c r="D62" s="9">
        <f t="shared" si="15"/>
        <v>4.7988537547279471</v>
      </c>
      <c r="E62" s="9">
        <f t="shared" si="15"/>
        <v>4.9456860865718859</v>
      </c>
      <c r="F62" s="9">
        <f t="shared" si="6"/>
        <v>5.0626713461371411</v>
      </c>
      <c r="G62" s="10">
        <f t="shared" si="16"/>
        <v>8.6666666666666607</v>
      </c>
      <c r="H62" s="5">
        <f t="shared" si="16"/>
        <v>7.5</v>
      </c>
      <c r="I62">
        <f t="shared" si="8"/>
        <v>18.288392478830527</v>
      </c>
      <c r="J62">
        <f t="shared" si="9"/>
        <v>17.174306621820371</v>
      </c>
      <c r="K62">
        <f t="shared" si="9"/>
        <v>6.2855780577001754</v>
      </c>
      <c r="L62">
        <f t="shared" si="10"/>
        <v>-9.2796569896245273</v>
      </c>
      <c r="M62">
        <f t="shared" si="11"/>
        <v>-35.570236578358326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9.9909145657043972</v>
      </c>
      <c r="B63">
        <f t="shared" si="3"/>
        <v>9.9909145657043972</v>
      </c>
      <c r="C63" s="9">
        <f t="shared" si="4"/>
        <v>0.22000000000000011</v>
      </c>
      <c r="D63" s="9">
        <f t="shared" si="15"/>
        <v>4.9017325606330564</v>
      </c>
      <c r="E63" s="9">
        <f t="shared" si="15"/>
        <v>4.9827592906596765</v>
      </c>
      <c r="F63" s="9">
        <f t="shared" si="6"/>
        <v>5.1074809972793318</v>
      </c>
      <c r="G63" s="10">
        <f t="shared" si="16"/>
        <v>8.6666666666666607</v>
      </c>
      <c r="H63" s="5">
        <f t="shared" si="16"/>
        <v>7.5</v>
      </c>
      <c r="I63">
        <f t="shared" si="8"/>
        <v>18.163659711602747</v>
      </c>
      <c r="J63">
        <f t="shared" si="9"/>
        <v>17.118628679882622</v>
      </c>
      <c r="K63">
        <f t="shared" si="9"/>
        <v>6.0721566382300258</v>
      </c>
      <c r="L63">
        <f t="shared" si="10"/>
        <v>-9.1864878814304678</v>
      </c>
      <c r="M63">
        <f t="shared" si="11"/>
        <v>-35.432543333952971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9.8883681504069667</v>
      </c>
      <c r="B64">
        <f t="shared" si="3"/>
        <v>9.8883681504069667</v>
      </c>
      <c r="C64" s="9">
        <f t="shared" si="4"/>
        <v>0.22500000000000012</v>
      </c>
      <c r="D64" s="9">
        <f t="shared" si="15"/>
        <v>5.004278975930486</v>
      </c>
      <c r="E64" s="9">
        <f t="shared" si="15"/>
        <v>5.0185544447090455</v>
      </c>
      <c r="F64" s="9">
        <f t="shared" si="6"/>
        <v>5.1513236851965196</v>
      </c>
      <c r="G64" s="10">
        <f t="shared" si="16"/>
        <v>8.6666666666666607</v>
      </c>
      <c r="H64" s="5">
        <f t="shared" si="16"/>
        <v>7.5</v>
      </c>
      <c r="I64">
        <f t="shared" si="8"/>
        <v>18.041558264797231</v>
      </c>
      <c r="J64">
        <f t="shared" si="9"/>
        <v>17.06350975259404</v>
      </c>
      <c r="K64">
        <f t="shared" si="9"/>
        <v>5.8595613782263083</v>
      </c>
      <c r="L64">
        <f t="shared" si="10"/>
        <v>-9.0953536033496256</v>
      </c>
      <c r="M64">
        <f t="shared" si="11"/>
        <v>-35.297318910835266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9.7861508082562629</v>
      </c>
      <c r="B65">
        <f t="shared" si="3"/>
        <v>9.7861508082562629</v>
      </c>
      <c r="C65" s="9">
        <f t="shared" si="4"/>
        <v>0.23000000000000012</v>
      </c>
      <c r="D65" s="9">
        <f t="shared" si="15"/>
        <v>5.1064963180811898</v>
      </c>
      <c r="E65" s="9">
        <f t="shared" si="15"/>
        <v>5.0530764612380086</v>
      </c>
      <c r="F65" s="9">
        <f t="shared" si="6"/>
        <v>5.1942087705914854</v>
      </c>
      <c r="G65" s="10">
        <f t="shared" si="16"/>
        <v>8.6666666666666607</v>
      </c>
      <c r="H65" s="5">
        <f t="shared" si="16"/>
        <v>7.5</v>
      </c>
      <c r="I65">
        <f t="shared" si="8"/>
        <v>17.92209110639233</v>
      </c>
      <c r="J65">
        <f t="shared" si="9"/>
        <v>17.008937630973943</v>
      </c>
      <c r="K65">
        <f t="shared" si="9"/>
        <v>5.6477774647612966</v>
      </c>
      <c r="L65">
        <f t="shared" si="10"/>
        <v>-9.0062302773566518</v>
      </c>
      <c r="M65">
        <f t="shared" si="11"/>
        <v>-35.164497437669375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9.684259294615412</v>
      </c>
      <c r="B66">
        <f t="shared" si="3"/>
        <v>9.684259294615412</v>
      </c>
      <c r="C66" s="9">
        <f t="shared" si="4"/>
        <v>0.23500000000000013</v>
      </c>
      <c r="D66" s="9">
        <f t="shared" si="15"/>
        <v>5.2083878317220407</v>
      </c>
      <c r="E66" s="9">
        <f t="shared" si="15"/>
        <v>5.086330165072698</v>
      </c>
      <c r="F66" s="9">
        <f t="shared" si="6"/>
        <v>5.2361454530724014</v>
      </c>
      <c r="G66" s="10">
        <f t="shared" si="16"/>
        <v>8.6666666666666607</v>
      </c>
      <c r="H66" s="5">
        <f t="shared" si="16"/>
        <v>7.5</v>
      </c>
      <c r="I66">
        <f t="shared" si="8"/>
        <v>17.805261390637746</v>
      </c>
      <c r="J66">
        <f t="shared" si="9"/>
        <v>16.954900249309802</v>
      </c>
      <c r="K66">
        <f t="shared" si="9"/>
        <v>5.4367904801352802</v>
      </c>
      <c r="L66">
        <f t="shared" si="10"/>
        <v>-8.9190946044760917</v>
      </c>
      <c r="M66">
        <f t="shared" si="11"/>
        <v>-35.034013796838202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9.5826904368224337</v>
      </c>
      <c r="B67">
        <f t="shared" si="3"/>
        <v>9.5826904368224337</v>
      </c>
      <c r="C67" s="9">
        <f t="shared" si="4"/>
        <v>0.24000000000000013</v>
      </c>
      <c r="D67" s="9">
        <f t="shared" si="15"/>
        <v>5.309956689515019</v>
      </c>
      <c r="E67" s="9">
        <f t="shared" si="15"/>
        <v>5.1183202957051668</v>
      </c>
      <c r="F67" s="9">
        <f t="shared" si="6"/>
        <v>5.2771427752270199</v>
      </c>
      <c r="G67" s="10">
        <f t="shared" si="16"/>
        <v>8.6666666666666607</v>
      </c>
      <c r="H67" s="5">
        <f t="shared" si="16"/>
        <v>7.5</v>
      </c>
      <c r="I67">
        <f t="shared" si="8"/>
        <v>17.691072418878562</v>
      </c>
      <c r="J67">
        <f t="shared" si="9"/>
        <v>16.901385681682946</v>
      </c>
      <c r="K67">
        <f t="shared" si="9"/>
        <v>5.226586397354251</v>
      </c>
      <c r="L67">
        <f t="shared" si="10"/>
        <v>-8.8339238304816252</v>
      </c>
      <c r="M67">
        <f t="shared" si="11"/>
        <v>-34.905803592749052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9.4814411333612849</v>
      </c>
      <c r="B68">
        <f t="shared" si="3"/>
        <v>9.4814411333612849</v>
      </c>
      <c r="C68" s="9">
        <f t="shared" si="4"/>
        <v>0.24500000000000013</v>
      </c>
      <c r="D68" s="9">
        <f t="shared" si="15"/>
        <v>5.4112059929761678</v>
      </c>
      <c r="E68" s="9">
        <f t="shared" si="15"/>
        <v>5.1490515096246225</v>
      </c>
      <c r="F68" s="9">
        <f t="shared" si="6"/>
        <v>5.3172096266128364</v>
      </c>
      <c r="G68" s="10">
        <f t="shared" si="16"/>
        <v>8.6666666666666607</v>
      </c>
      <c r="H68" s="5">
        <f t="shared" si="16"/>
        <v>7.5</v>
      </c>
      <c r="I68">
        <f t="shared" si="8"/>
        <v>17.579527599631252</v>
      </c>
      <c r="J68">
        <f t="shared" si="9"/>
        <v>16.848382138700057</v>
      </c>
      <c r="K68">
        <f t="shared" si="9"/>
        <v>5.0171515757977563</v>
      </c>
      <c r="L68">
        <f t="shared" si="10"/>
        <v>-8.7506957119552204</v>
      </c>
      <c r="M68">
        <f t="shared" si="11"/>
        <v>-34.779803122171479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9.3805083530518996</v>
      </c>
      <c r="B69">
        <f t="shared" si="3"/>
        <v>9.3805083530518996</v>
      </c>
      <c r="C69" s="9">
        <f t="shared" si="4"/>
        <v>0.25000000000000011</v>
      </c>
      <c r="D69" s="9">
        <f t="shared" ref="D69:E84" si="17">D68+$C$7*(J68+J69)/2</f>
        <v>5.5121387732855531</v>
      </c>
      <c r="E69" s="9">
        <f t="shared" si="17"/>
        <v>5.1785283826232096</v>
      </c>
      <c r="F69" s="9">
        <f t="shared" si="6"/>
        <v>5.3563547476658968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17.470630407956165</v>
      </c>
      <c r="J69">
        <f t="shared" si="9"/>
        <v>16.795877964428325</v>
      </c>
      <c r="K69">
        <f t="shared" si="9"/>
        <v>4.8084727570647274</v>
      </c>
      <c r="L69">
        <f t="shared" si="10"/>
        <v>-8.6693884827110139</v>
      </c>
      <c r="M69">
        <f t="shared" si="11"/>
        <v>-34.655949346608359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9.2798891342580188</v>
      </c>
      <c r="B70">
        <f t="shared" si="3"/>
        <v>9.2798891342580188</v>
      </c>
      <c r="C70" s="9">
        <f t="shared" si="4"/>
        <v>0.25500000000000012</v>
      </c>
      <c r="D70" s="9">
        <f t="shared" si="17"/>
        <v>5.6127579920794339</v>
      </c>
      <c r="E70" s="9">
        <f t="shared" si="17"/>
        <v>5.2067554120773591</v>
      </c>
      <c r="F70" s="9">
        <f t="shared" si="6"/>
        <v>5.3945867335307902</v>
      </c>
      <c r="G70" s="10">
        <f t="shared" si="18"/>
        <v>8.6666666666666607</v>
      </c>
      <c r="H70" s="5">
        <f t="shared" si="18"/>
        <v>7.5</v>
      </c>
      <c r="I70">
        <f t="shared" si="8"/>
        <v>17.364384344178866</v>
      </c>
      <c r="J70">
        <f t="shared" si="9"/>
        <v>16.74386163353206</v>
      </c>
      <c r="K70">
        <f t="shared" si="9"/>
        <v>4.6005370609850775</v>
      </c>
      <c r="L70">
        <f t="shared" si="10"/>
        <v>-8.5899808205930679</v>
      </c>
      <c r="M70">
        <f t="shared" si="11"/>
        <v>-34.534179866700981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9.1795805841115978</v>
      </c>
      <c r="B71">
        <f t="shared" si="3"/>
        <v>9.1795805841115978</v>
      </c>
      <c r="C71" s="9">
        <f t="shared" si="4"/>
        <v>0.26000000000000012</v>
      </c>
      <c r="D71" s="9">
        <f t="shared" si="17"/>
        <v>5.7130665422258557</v>
      </c>
      <c r="E71" s="9">
        <f t="shared" si="17"/>
        <v>5.2337370192056687</v>
      </c>
      <c r="F71" s="9">
        <f t="shared" si="6"/>
        <v>5.4319140378142414</v>
      </c>
      <c r="G71" s="10">
        <f t="shared" si="18"/>
        <v>8.6666666666666607</v>
      </c>
      <c r="H71" s="5">
        <f t="shared" si="18"/>
        <v>7.5</v>
      </c>
      <c r="I71">
        <f t="shared" si="8"/>
        <v>17.260792892020987</v>
      </c>
      <c r="J71">
        <f t="shared" si="9"/>
        <v>16.692321748608503</v>
      </c>
      <c r="K71">
        <f t="shared" si="9"/>
        <v>4.3933319817848719</v>
      </c>
      <c r="L71">
        <f t="shared" si="10"/>
        <v>-8.5124518146605102</v>
      </c>
      <c r="M71">
        <f t="shared" si="11"/>
        <v>-34.414432898669006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9.0795798777526109</v>
      </c>
      <c r="B72">
        <f t="shared" si="3"/>
        <v>9.0795798777526109</v>
      </c>
      <c r="C72" s="9">
        <f t="shared" si="4"/>
        <v>0.26500000000000012</v>
      </c>
      <c r="D72" s="9">
        <f t="shared" si="17"/>
        <v>5.8130672485848427</v>
      </c>
      <c r="E72" s="9">
        <f t="shared" si="17"/>
        <v>5.2594775513042018</v>
      </c>
      <c r="F72" s="9">
        <f t="shared" si="6"/>
        <v>5.4683449762646061</v>
      </c>
      <c r="G72" s="10">
        <f t="shared" si="18"/>
        <v>8.6666666666666607</v>
      </c>
      <c r="H72" s="5">
        <f t="shared" si="18"/>
        <v>7.5</v>
      </c>
      <c r="I72">
        <f t="shared" si="8"/>
        <v>17.159859476209427</v>
      </c>
      <c r="J72">
        <f t="shared" si="9"/>
        <v>16.641247037720539</v>
      </c>
      <c r="K72">
        <f t="shared" si="9"/>
        <v>4.1868453843928579</v>
      </c>
      <c r="L72">
        <f t="shared" si="10"/>
        <v>-8.4367809327778875</v>
      </c>
      <c r="M72">
        <f t="shared" si="11"/>
        <v>-34.296647252785043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8.9798842575830768</v>
      </c>
      <c r="B73">
        <f t="shared" si="3"/>
        <v>8.9798842575830768</v>
      </c>
      <c r="C73" s="9">
        <f t="shared" si="4"/>
        <v>0.27000000000000013</v>
      </c>
      <c r="D73" s="9">
        <f t="shared" si="17"/>
        <v>5.9127628687543758</v>
      </c>
      <c r="E73" s="9">
        <f t="shared" si="17"/>
        <v>5.2839812839600091</v>
      </c>
      <c r="F73" s="9">
        <f t="shared" si="6"/>
        <v>5.5038877303794571</v>
      </c>
      <c r="G73" s="10">
        <f t="shared" si="18"/>
        <v>8.6666666666666607</v>
      </c>
      <c r="H73" s="5">
        <f t="shared" si="18"/>
        <v>7.5</v>
      </c>
      <c r="I73">
        <f t="shared" si="8"/>
        <v>17.06158741964104</v>
      </c>
      <c r="J73">
        <f t="shared" si="9"/>
        <v>16.590626352123873</v>
      </c>
      <c r="K73">
        <f t="shared" si="9"/>
        <v>3.9810655008761477</v>
      </c>
      <c r="L73">
        <f t="shared" si="10"/>
        <v>-8.3629479896327474</v>
      </c>
      <c r="M73">
        <f t="shared" si="11"/>
        <v>-34.180762313882525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8.8804910325341471</v>
      </c>
      <c r="B74">
        <f t="shared" si="3"/>
        <v>8.8804910325341471</v>
      </c>
      <c r="C74" s="9">
        <f t="shared" si="4"/>
        <v>0.27500000000000013</v>
      </c>
      <c r="D74" s="9">
        <f t="shared" si="17"/>
        <v>6.0121560938033056</v>
      </c>
      <c r="E74" s="9">
        <f t="shared" si="17"/>
        <v>5.3072524232436162</v>
      </c>
      <c r="F74" s="9">
        <f t="shared" si="6"/>
        <v>5.5385503509433498</v>
      </c>
      <c r="G74" s="10">
        <f t="shared" si="18"/>
        <v>8.6666666666666607</v>
      </c>
      <c r="H74" s="5">
        <f t="shared" si="18"/>
        <v>7.5</v>
      </c>
      <c r="I74">
        <f t="shared" si="8"/>
        <v>16.965979900188163</v>
      </c>
      <c r="J74">
        <f t="shared" si="9"/>
        <v>16.540448664186076</v>
      </c>
      <c r="K74">
        <f t="shared" si="9"/>
        <v>3.7759809269928528</v>
      </c>
      <c r="L74">
        <f t="shared" si="10"/>
        <v>-8.2909331152065615</v>
      </c>
      <c r="M74">
        <f t="shared" si="11"/>
        <v>-34.066718023893699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8.7813975773451034</v>
      </c>
      <c r="B75">
        <f t="shared" si="3"/>
        <v>8.7813975773451034</v>
      </c>
      <c r="C75" s="9">
        <f t="shared" si="4"/>
        <v>0.28000000000000014</v>
      </c>
      <c r="D75" s="9">
        <f t="shared" si="17"/>
        <v>6.1112495489923484</v>
      </c>
      <c r="E75" s="9">
        <f t="shared" si="17"/>
        <v>5.3292951078811432</v>
      </c>
      <c r="F75" s="9">
        <f t="shared" si="6"/>
        <v>5.5723407614977223</v>
      </c>
      <c r="G75" s="10">
        <f t="shared" si="18"/>
        <v>8.6666666666666607</v>
      </c>
      <c r="H75" s="5">
        <f t="shared" si="18"/>
        <v>7.5</v>
      </c>
      <c r="I75">
        <f t="shared" si="8"/>
        <v>16.873039907238475</v>
      </c>
      <c r="J75">
        <f t="shared" si="9"/>
        <v>16.490703065494838</v>
      </c>
      <c r="K75">
        <f t="shared" si="9"/>
        <v>3.5715806188494907</v>
      </c>
      <c r="L75">
        <f t="shared" si="10"/>
        <v>-8.220716723729085</v>
      </c>
      <c r="M75">
        <f t="shared" si="11"/>
        <v>-33.954454866412433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8.6826013318531636</v>
      </c>
      <c r="B76">
        <f t="shared" si="3"/>
        <v>8.6826013318531636</v>
      </c>
      <c r="C76" s="9">
        <f t="shared" si="4"/>
        <v>0.28500000000000014</v>
      </c>
      <c r="D76" s="9">
        <f t="shared" si="17"/>
        <v>6.2100457944842899</v>
      </c>
      <c r="E76" s="9">
        <f t="shared" si="17"/>
        <v>5.3501134114066451</v>
      </c>
      <c r="F76" s="9">
        <f t="shared" si="6"/>
        <v>5.6052667617448151</v>
      </c>
      <c r="G76" s="10">
        <f t="shared" si="18"/>
        <v>8.6666666666666607</v>
      </c>
      <c r="H76" s="5">
        <f t="shared" si="18"/>
        <v>7.5</v>
      </c>
      <c r="I76">
        <f t="shared" si="8"/>
        <v>16.782770198070516</v>
      </c>
      <c r="J76">
        <f t="shared" si="9"/>
        <v>16.441378765152464</v>
      </c>
      <c r="K76">
        <f t="shared" si="9"/>
        <v>3.3678538896510162</v>
      </c>
      <c r="L76">
        <f t="shared" si="10"/>
        <v>-8.152279483149913</v>
      </c>
      <c r="M76">
        <f t="shared" si="11"/>
        <v>-33.843913853273726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8.5840998002929449</v>
      </c>
      <c r="B77">
        <f t="shared" si="3"/>
        <v>8.5840998002929449</v>
      </c>
      <c r="C77" s="9">
        <f t="shared" si="4"/>
        <v>0.29000000000000015</v>
      </c>
      <c r="D77" s="9">
        <f t="shared" si="17"/>
        <v>6.3085473260445077</v>
      </c>
      <c r="E77" s="9">
        <f t="shared" si="17"/>
        <v>5.369711344295192</v>
      </c>
      <c r="F77" s="9">
        <f t="shared" si="6"/>
        <v>5.6373360308873632</v>
      </c>
      <c r="G77" s="10">
        <f t="shared" si="18"/>
        <v>8.6666666666666607</v>
      </c>
      <c r="H77" s="5">
        <f t="shared" si="18"/>
        <v>7.5</v>
      </c>
      <c r="I77">
        <f t="shared" si="8"/>
        <v>16.695173254173945</v>
      </c>
      <c r="J77">
        <f t="shared" si="9"/>
        <v>16.392465088253566</v>
      </c>
      <c r="K77">
        <f t="shared" si="9"/>
        <v>3.1647904065313739</v>
      </c>
      <c r="L77">
        <f t="shared" si="10"/>
        <v>-8.0856022851646419</v>
      </c>
      <c r="M77">
        <f t="shared" si="11"/>
        <v>-33.735036513138823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8.4858905506045552</v>
      </c>
      <c r="B78">
        <f t="shared" si="3"/>
        <v>8.4858905506045552</v>
      </c>
      <c r="C78" s="9">
        <f t="shared" si="4"/>
        <v>0.29500000000000015</v>
      </c>
      <c r="D78" s="9">
        <f t="shared" si="17"/>
        <v>6.4067565757328966</v>
      </c>
      <c r="E78" s="9">
        <f t="shared" si="17"/>
        <v>5.3880928560771437</v>
      </c>
      <c r="F78" s="9">
        <f t="shared" si="6"/>
        <v>5.6685561309057091</v>
      </c>
      <c r="G78" s="10">
        <f t="shared" si="18"/>
        <v>8.6666666666666607</v>
      </c>
      <c r="H78" s="5">
        <f t="shared" si="18"/>
        <v>7.5</v>
      </c>
      <c r="I78">
        <f t="shared" si="8"/>
        <v>16.610251237630752</v>
      </c>
      <c r="J78">
        <f t="shared" si="9"/>
        <v>16.343951474542578</v>
      </c>
      <c r="K78">
        <f t="shared" si="9"/>
        <v>2.9623801874525411</v>
      </c>
      <c r="L78">
        <f t="shared" si="10"/>
        <v>-8.0206662158362594</v>
      </c>
      <c r="M78">
        <f t="shared" si="11"/>
        <v>-33.627764882071048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8.3879712137491858</v>
      </c>
      <c r="B79">
        <f t="shared" si="3"/>
        <v>8.3879712137491858</v>
      </c>
      <c r="C79" s="9">
        <f t="shared" si="4"/>
        <v>0.30000000000000016</v>
      </c>
      <c r="D79" s="9">
        <f t="shared" si="17"/>
        <v>6.5046759125882669</v>
      </c>
      <c r="E79" s="9">
        <f t="shared" si="17"/>
        <v>5.405261837433982</v>
      </c>
      <c r="F79" s="9">
        <f t="shared" si="6"/>
        <v>5.6989345097739399</v>
      </c>
      <c r="G79" s="10">
        <f t="shared" si="18"/>
        <v>8.6666666666666607</v>
      </c>
      <c r="H79" s="5">
        <f t="shared" si="18"/>
        <v>7.5</v>
      </c>
      <c r="I79">
        <f t="shared" si="8"/>
        <v>16.528005947680533</v>
      </c>
      <c r="J79">
        <f t="shared" si="9"/>
        <v>16.29582747724756</v>
      </c>
      <c r="K79">
        <f t="shared" si="9"/>
        <v>2.7606135981601145</v>
      </c>
      <c r="L79">
        <f t="shared" si="10"/>
        <v>-7.9574525268553655</v>
      </c>
      <c r="M79">
        <f t="shared" si="11"/>
        <v>-33.522041496083688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8.2903394830311825</v>
      </c>
      <c r="B80">
        <f t="shared" si="3"/>
        <v>8.2903394830311825</v>
      </c>
      <c r="C80" s="9">
        <f t="shared" si="4"/>
        <v>0.30500000000000016</v>
      </c>
      <c r="D80" s="9">
        <f t="shared" si="17"/>
        <v>6.6023076433062693</v>
      </c>
      <c r="E80" s="9">
        <f t="shared" si="17"/>
        <v>5.4212221222760135</v>
      </c>
      <c r="F80" s="9">
        <f t="shared" si="6"/>
        <v>5.7284785046164703</v>
      </c>
      <c r="G80" s="10">
        <f t="shared" si="18"/>
        <v>8.6666666666666607</v>
      </c>
      <c r="H80" s="5">
        <f t="shared" si="18"/>
        <v>7.5</v>
      </c>
      <c r="I80">
        <f t="shared" si="8"/>
        <v>16.448438777599193</v>
      </c>
      <c r="J80">
        <f t="shared" si="9"/>
        <v>16.248082762086426</v>
      </c>
      <c r="K80">
        <f t="shared" si="9"/>
        <v>2.5594813491836126</v>
      </c>
      <c r="L80">
        <f t="shared" si="10"/>
        <v>-7.8959426074855763</v>
      </c>
      <c r="M80">
        <f t="shared" si="11"/>
        <v>-33.417809385636609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8.1929931134256009</v>
      </c>
      <c r="B81">
        <f t="shared" si="3"/>
        <v>8.1929931134256009</v>
      </c>
      <c r="C81" s="9">
        <f t="shared" si="4"/>
        <v>0.31000000000000016</v>
      </c>
      <c r="D81" s="9">
        <f t="shared" si="17"/>
        <v>6.6996540129118527</v>
      </c>
      <c r="E81" s="9">
        <f t="shared" si="17"/>
        <v>5.4359774898021733</v>
      </c>
      <c r="F81" s="9">
        <f t="shared" si="6"/>
        <v>5.757195344806469</v>
      </c>
      <c r="G81" s="10">
        <f t="shared" si="18"/>
        <v>8.6666666666666607</v>
      </c>
      <c r="H81" s="5">
        <f t="shared" si="18"/>
        <v>7.5</v>
      </c>
      <c r="I81">
        <f t="shared" si="8"/>
        <v>16.371550672025997</v>
      </c>
      <c r="J81">
        <f t="shared" si="9"/>
        <v>16.200707106441513</v>
      </c>
      <c r="K81">
        <f t="shared" si="9"/>
        <v>2.3589744928697929</v>
      </c>
      <c r="L81">
        <f t="shared" si="10"/>
        <v>-7.8361179572426325</v>
      </c>
      <c r="M81">
        <f t="shared" si="11"/>
        <v>-33.315012072053598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8.09592992091018</v>
      </c>
      <c r="B82">
        <f t="shared" si="3"/>
        <v>8.09592992091018</v>
      </c>
      <c r="C82" s="9">
        <f t="shared" si="4"/>
        <v>0.31500000000000017</v>
      </c>
      <c r="D82" s="9">
        <f t="shared" si="17"/>
        <v>6.7967172054272718</v>
      </c>
      <c r="E82" s="9">
        <f t="shared" si="17"/>
        <v>5.4495316665420948</v>
      </c>
      <c r="F82" s="9">
        <f t="shared" si="6"/>
        <v>5.7850921550074332</v>
      </c>
      <c r="G82" s="10">
        <f t="shared" si="18"/>
        <v>8.6666666666666607</v>
      </c>
      <c r="H82" s="5">
        <f t="shared" si="18"/>
        <v>7.5</v>
      </c>
      <c r="I82">
        <f t="shared" si="8"/>
        <v>16.29734208487892</v>
      </c>
      <c r="J82">
        <f t="shared" si="9"/>
        <v>16.153690398698057</v>
      </c>
      <c r="K82">
        <f t="shared" si="9"/>
        <v>2.1590844204374715</v>
      </c>
      <c r="L82">
        <f t="shared" si="10"/>
        <v>-7.777960159357745</v>
      </c>
      <c r="M82">
        <f t="shared" si="11"/>
        <v>-33.213593565827296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7.9991477818008612</v>
      </c>
      <c r="B83">
        <f t="shared" si="3"/>
        <v>7.9991477818008612</v>
      </c>
      <c r="C83" s="9">
        <f t="shared" si="4"/>
        <v>0.32000000000000017</v>
      </c>
      <c r="D83" s="9">
        <f t="shared" si="17"/>
        <v>6.8934993445365915</v>
      </c>
      <c r="E83" s="9">
        <f t="shared" si="17"/>
        <v>5.4618883283805344</v>
      </c>
      <c r="F83" s="9">
        <f t="shared" si="6"/>
        <v>5.8121759581590471</v>
      </c>
      <c r="G83" s="10">
        <f t="shared" si="18"/>
        <v>8.6666666666666607</v>
      </c>
      <c r="H83" s="5">
        <f t="shared" si="18"/>
        <v>7.5</v>
      </c>
      <c r="I83">
        <f t="shared" si="8"/>
        <v>16.22581293800226</v>
      </c>
      <c r="J83">
        <f t="shared" si="9"/>
        <v>16.10702263774191</v>
      </c>
      <c r="K83">
        <f t="shared" si="9"/>
        <v>1.9598028590425076</v>
      </c>
      <c r="L83">
        <f t="shared" si="10"/>
        <v>-7.7214508550771317</v>
      </c>
      <c r="M83">
        <f t="shared" si="11"/>
        <v>-33.113498366773129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7.9026446320898014</v>
      </c>
      <c r="B84">
        <f t="shared" si="3"/>
        <v>7.9026446320898014</v>
      </c>
      <c r="C84" s="9">
        <f t="shared" si="4"/>
        <v>0.32500000000000018</v>
      </c>
      <c r="D84" s="9">
        <f t="shared" si="17"/>
        <v>6.9900024942476513</v>
      </c>
      <c r="E84" s="9">
        <f t="shared" si="17"/>
        <v>5.4730511025641873</v>
      </c>
      <c r="F84" s="9">
        <f t="shared" si="6"/>
        <v>5.838453678408511</v>
      </c>
      <c r="G84" s="10">
        <f t="shared" si="18"/>
        <v>8.6666666666666607</v>
      </c>
      <c r="H84" s="5">
        <f t="shared" si="18"/>
        <v>7.5</v>
      </c>
      <c r="I84">
        <f t="shared" si="8"/>
        <v>16.156962580693662</v>
      </c>
      <c r="J84">
        <f t="shared" si="9"/>
        <v>16.060693932611446</v>
      </c>
      <c r="K84">
        <f t="shared" si="9"/>
        <v>1.7611218688418688</v>
      </c>
      <c r="L84">
        <f t="shared" si="10"/>
        <v>-7.6665717188506672</v>
      </c>
      <c r="M84">
        <f t="shared" si="11"/>
        <v>-33.014671465987966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7.8064184667850718</v>
      </c>
      <c r="B85">
        <f t="shared" ref="B85:B148" si="22">ABS(D85-$D$11)</f>
        <v>7.8064184667850718</v>
      </c>
      <c r="C85" s="9">
        <f t="shared" ref="C85:C148" si="23">C84+_dt</f>
        <v>0.33000000000000018</v>
      </c>
      <c r="D85" s="9">
        <f t="shared" ref="D85:E100" si="24">D84+$C$7*(J84+J85)/2</f>
        <v>7.0862286595523809</v>
      </c>
      <c r="E85" s="9">
        <f t="shared" si="24"/>
        <v>5.4830235696908503</v>
      </c>
      <c r="F85" s="9">
        <f t="shared" ref="F85:F148" si="25">$O$1*D85^2+$O$2*D85+$O$3</f>
        <v>5.863932143988297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16.09078975026004</v>
      </c>
      <c r="J85">
        <f t="shared" ref="J85:K148" si="28">J84+L84*$C$7</f>
        <v>16.014694502298344</v>
      </c>
      <c r="K85">
        <f t="shared" si="28"/>
        <v>1.5630338400459411</v>
      </c>
      <c r="L85">
        <f t="shared" ref="L85:L148" si="29">-$C$15*I85*J85</f>
        <v>-7.6133044344631706</v>
      </c>
      <c r="M85">
        <f t="shared" ref="M85:M148" si="30">-$C$6-$C$15*I85*K85</f>
        <v>-32.91705834956327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7.7104673392511023</v>
      </c>
      <c r="B86">
        <f t="shared" si="22"/>
        <v>7.7104673392511023</v>
      </c>
      <c r="C86" s="9">
        <f t="shared" si="23"/>
        <v>0.33500000000000019</v>
      </c>
      <c r="D86" s="9">
        <f t="shared" si="24"/>
        <v>7.1821797870863504</v>
      </c>
      <c r="E86" s="9">
        <f t="shared" si="24"/>
        <v>5.4918092656808337</v>
      </c>
      <c r="F86" s="9">
        <f t="shared" si="25"/>
        <v>5.8886180900413327</v>
      </c>
      <c r="G86" s="10">
        <f t="shared" si="26"/>
        <v>8.6666666666666607</v>
      </c>
      <c r="H86" s="5">
        <f t="shared" si="26"/>
        <v>7.5</v>
      </c>
      <c r="I86">
        <f t="shared" si="27"/>
        <v>16.02729253375297</v>
      </c>
      <c r="J86">
        <f t="shared" si="28"/>
        <v>15.969014675691565</v>
      </c>
      <c r="K86">
        <f t="shared" si="28"/>
        <v>1.3655314899485615</v>
      </c>
      <c r="L86">
        <f t="shared" si="29"/>
        <v>-7.5616306721617592</v>
      </c>
      <c r="M86">
        <f t="shared" si="30"/>
        <v>-32.820605003996633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7.614789360549052</v>
      </c>
      <c r="B87">
        <f t="shared" si="22"/>
        <v>7.614789360549052</v>
      </c>
      <c r="C87" s="9">
        <f t="shared" si="23"/>
        <v>0.34000000000000019</v>
      </c>
      <c r="D87" s="9">
        <f t="shared" si="24"/>
        <v>7.2778577657884007</v>
      </c>
      <c r="E87" s="9">
        <f t="shared" si="24"/>
        <v>5.499411683730453</v>
      </c>
      <c r="F87" s="9">
        <f t="shared" si="25"/>
        <v>5.9125181613944413</v>
      </c>
      <c r="G87" s="10">
        <f t="shared" si="26"/>
        <v>8.6666666666666607</v>
      </c>
      <c r="H87" s="5">
        <f t="shared" si="26"/>
        <v>7.5</v>
      </c>
      <c r="I87">
        <f t="shared" si="27"/>
        <v>15.966468331034335</v>
      </c>
      <c r="J87">
        <f t="shared" si="28"/>
        <v>15.923644891658594</v>
      </c>
      <c r="K87">
        <f t="shared" si="28"/>
        <v>1.1686078599245817</v>
      </c>
      <c r="L87">
        <f t="shared" si="29"/>
        <v>-7.5115320668322925</v>
      </c>
      <c r="M87">
        <f t="shared" si="30"/>
        <v>-32.725257923239297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7.5193826987763037</v>
      </c>
      <c r="B88">
        <f t="shared" si="22"/>
        <v>7.5193826987763037</v>
      </c>
      <c r="C88" s="9">
        <f t="shared" si="23"/>
        <v>0.3450000000000002</v>
      </c>
      <c r="D88" s="9">
        <f t="shared" si="24"/>
        <v>7.373264427561149</v>
      </c>
      <c r="E88" s="9">
        <f t="shared" si="24"/>
        <v>5.5058342762473824</v>
      </c>
      <c r="F88" s="9">
        <f t="shared" si="25"/>
        <v>5.9356389152808653</v>
      </c>
      <c r="G88" s="10">
        <f t="shared" si="26"/>
        <v>8.6666666666666607</v>
      </c>
      <c r="H88" s="5">
        <f t="shared" si="26"/>
        <v>7.5</v>
      </c>
      <c r="I88">
        <f t="shared" si="27"/>
        <v>15.908313819321855</v>
      </c>
      <c r="J88">
        <f t="shared" si="28"/>
        <v>15.878575699257599</v>
      </c>
      <c r="K88">
        <f t="shared" si="28"/>
        <v>0.97225631238514598</v>
      </c>
      <c r="L88">
        <f t="shared" si="29"/>
        <v>-7.4629901972767136</v>
      </c>
      <c r="M88">
        <f t="shared" si="30"/>
        <v>-32.63096411731123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7.4242455784043093</v>
      </c>
      <c r="B89">
        <f t="shared" si="22"/>
        <v>7.4242455784043093</v>
      </c>
      <c r="C89" s="9">
        <f t="shared" si="23"/>
        <v>0.3500000000000002</v>
      </c>
      <c r="D89" s="9">
        <f t="shared" si="24"/>
        <v>7.4684015479331434</v>
      </c>
      <c r="E89" s="9">
        <f t="shared" si="24"/>
        <v>5.5110804567675817</v>
      </c>
      <c r="F89" s="9">
        <f t="shared" si="25"/>
        <v>5.9579868240125791</v>
      </c>
      <c r="G89" s="10">
        <f t="shared" si="26"/>
        <v>8.6666666666666607</v>
      </c>
      <c r="H89" s="5">
        <f t="shared" si="26"/>
        <v>7.5</v>
      </c>
      <c r="I89">
        <f t="shared" si="27"/>
        <v>15.852824919362003</v>
      </c>
      <c r="J89">
        <f t="shared" si="28"/>
        <v>15.833797758073938</v>
      </c>
      <c r="K89">
        <f t="shared" si="28"/>
        <v>0.77647052768127867</v>
      </c>
      <c r="L89">
        <f t="shared" si="29"/>
        <v>-7.4159865666416565</v>
      </c>
      <c r="M89">
        <f t="shared" si="30"/>
        <v>-32.537671122409101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7.3293762796140651</v>
      </c>
      <c r="B90">
        <f t="shared" si="22"/>
        <v>7.3293762796140651</v>
      </c>
      <c r="C90" s="9">
        <f t="shared" si="23"/>
        <v>0.3550000000000002</v>
      </c>
      <c r="D90" s="9">
        <f t="shared" si="24"/>
        <v>7.5632708467233876</v>
      </c>
      <c r="E90" s="9">
        <f t="shared" si="24"/>
        <v>5.5151536018534664</v>
      </c>
      <c r="F90" s="9">
        <f t="shared" si="25"/>
        <v>5.9795682776030468</v>
      </c>
      <c r="G90" s="10">
        <f t="shared" si="26"/>
        <v>8.6666666666666607</v>
      </c>
      <c r="H90" s="5">
        <f t="shared" si="26"/>
        <v>7.5</v>
      </c>
      <c r="I90">
        <f t="shared" si="27"/>
        <v>15.799996763374285</v>
      </c>
      <c r="J90">
        <f t="shared" si="28"/>
        <v>15.789301838674088</v>
      </c>
      <c r="K90">
        <f t="shared" si="28"/>
        <v>0.58124450094682412</v>
      </c>
      <c r="L90">
        <f t="shared" si="29"/>
        <v>-7.3705025840463403</v>
      </c>
      <c r="M90">
        <f t="shared" si="30"/>
        <v>-32.445327012426731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7.2347731376285331</v>
      </c>
      <c r="B91">
        <f t="shared" si="22"/>
        <v>7.2347731376285331</v>
      </c>
      <c r="C91" s="9">
        <f t="shared" si="23"/>
        <v>0.36000000000000021</v>
      </c>
      <c r="D91" s="9">
        <f t="shared" si="24"/>
        <v>7.6578739887089196</v>
      </c>
      <c r="E91" s="9">
        <f t="shared" si="24"/>
        <v>5.5180570529729236</v>
      </c>
      <c r="F91" s="9">
        <f t="shared" si="25"/>
        <v>6.0003895863410275</v>
      </c>
      <c r="G91" s="10">
        <f t="shared" si="26"/>
        <v>8.6666666666666607</v>
      </c>
      <c r="H91" s="5">
        <f t="shared" si="26"/>
        <v>7.5</v>
      </c>
      <c r="I91">
        <f t="shared" si="27"/>
        <v>15.74982366490624</v>
      </c>
      <c r="J91">
        <f t="shared" si="28"/>
        <v>15.745078823169811</v>
      </c>
      <c r="K91">
        <f t="shared" si="28"/>
        <v>0.38657253887226373</v>
      </c>
      <c r="L91">
        <f t="shared" si="29"/>
        <v>-7.3265195474552183</v>
      </c>
      <c r="M91">
        <f t="shared" si="30"/>
        <v>-32.353880411801384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7.1404345420413682</v>
      </c>
      <c r="B92">
        <f t="shared" si="22"/>
        <v>7.1404345420413682</v>
      </c>
      <c r="C92" s="9">
        <f t="shared" si="23"/>
        <v>0.36500000000000021</v>
      </c>
      <c r="D92" s="9">
        <f t="shared" si="24"/>
        <v>7.7522125842960845</v>
      </c>
      <c r="E92" s="9">
        <f t="shared" si="24"/>
        <v>5.5197941183587451</v>
      </c>
      <c r="F92" s="9">
        <f t="shared" si="25"/>
        <v>6.0204569833159471</v>
      </c>
      <c r="G92" s="10">
        <f t="shared" si="26"/>
        <v>8.6666666666666607</v>
      </c>
      <c r="H92" s="5">
        <f t="shared" si="26"/>
        <v>7.5</v>
      </c>
      <c r="I92">
        <f t="shared" si="27"/>
        <v>15.702299090732614</v>
      </c>
      <c r="J92">
        <f t="shared" si="28"/>
        <v>15.70111970588508</v>
      </c>
      <c r="K92">
        <f t="shared" si="28"/>
        <v>0.19244925640145541</v>
      </c>
      <c r="L92">
        <f t="shared" si="29"/>
        <v>-7.2840186278374954</v>
      </c>
      <c r="M92">
        <f t="shared" si="30"/>
        <v>-32.263280509594246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7.0463589361413588</v>
      </c>
      <c r="B93">
        <f t="shared" si="22"/>
        <v>7.0463589361413588</v>
      </c>
      <c r="C93" s="9">
        <f t="shared" si="23"/>
        <v>0.37000000000000022</v>
      </c>
      <c r="D93" s="9">
        <f t="shared" si="24"/>
        <v>7.8462881901960939</v>
      </c>
      <c r="E93" s="9">
        <f t="shared" si="24"/>
        <v>5.5203680748479815</v>
      </c>
      <c r="F93" s="9">
        <f t="shared" si="25"/>
        <v>6.0397766268953017</v>
      </c>
      <c r="G93" s="10">
        <f t="shared" si="26"/>
        <v>8.6666666666666607</v>
      </c>
      <c r="H93" s="5">
        <f t="shared" si="26"/>
        <v>7.5</v>
      </c>
      <c r="I93">
        <f t="shared" si="27"/>
        <v>15.657415634925059</v>
      </c>
      <c r="J93">
        <f t="shared" si="28"/>
        <v>15.657415594118055</v>
      </c>
      <c r="K93">
        <f t="shared" si="28"/>
        <v>-1.1304266561100729E-3</v>
      </c>
      <c r="L93">
        <f t="shared" si="29"/>
        <v>-7.2429808546519103</v>
      </c>
      <c r="M93">
        <f t="shared" si="30"/>
        <v>-32.173477074707598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6.9525448162320345</v>
      </c>
      <c r="B94">
        <f t="shared" si="22"/>
        <v>6.9525448162320345</v>
      </c>
      <c r="C94" s="9">
        <f t="shared" si="23"/>
        <v>0.37500000000000022</v>
      </c>
      <c r="D94" s="9">
        <f t="shared" si="24"/>
        <v>7.9401023101054182</v>
      </c>
      <c r="E94" s="9">
        <f t="shared" si="24"/>
        <v>5.5197821697006999</v>
      </c>
      <c r="F94" s="9">
        <f t="shared" si="25"/>
        <v>6.0583546031545286</v>
      </c>
      <c r="G94" s="10">
        <f t="shared" si="26"/>
        <v>8.6666666666666607</v>
      </c>
      <c r="H94" s="5">
        <f t="shared" si="26"/>
        <v>7.5</v>
      </c>
      <c r="I94">
        <f t="shared" si="27"/>
        <v>15.615164995210431</v>
      </c>
      <c r="J94">
        <f t="shared" si="28"/>
        <v>15.613957708990144</v>
      </c>
      <c r="K94">
        <f t="shared" si="28"/>
        <v>-0.19417128910435566</v>
      </c>
      <c r="L94">
        <f t="shared" si="29"/>
        <v>-7.2033871026909306</v>
      </c>
      <c r="M94">
        <f t="shared" si="30"/>
        <v>-32.084420472136806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6.8589907309459424</v>
      </c>
      <c r="B95">
        <f t="shared" si="22"/>
        <v>6.8589907309459424</v>
      </c>
      <c r="C95" s="9">
        <f t="shared" si="23"/>
        <v>0.38000000000000023</v>
      </c>
      <c r="D95" s="9">
        <f t="shared" si="24"/>
        <v>8.0336563953915103</v>
      </c>
      <c r="E95" s="9">
        <f t="shared" si="24"/>
        <v>5.5180396223975752</v>
      </c>
      <c r="F95" s="9">
        <f t="shared" si="25"/>
        <v>6.0761969282596979</v>
      </c>
      <c r="G95" s="10">
        <f t="shared" si="26"/>
        <v>8.6666666666666607</v>
      </c>
      <c r="H95" s="5">
        <f t="shared" si="26"/>
        <v>7.5</v>
      </c>
      <c r="I95">
        <f t="shared" si="27"/>
        <v>15.575537951726403</v>
      </c>
      <c r="J95">
        <f t="shared" si="28"/>
        <v>15.570737386373999</v>
      </c>
      <c r="K95">
        <f t="shared" si="28"/>
        <v>-0.38667781193717649</v>
      </c>
      <c r="L95">
        <f t="shared" si="29"/>
        <v>-7.1652180803137666</v>
      </c>
      <c r="M95">
        <f t="shared" si="30"/>
        <v>-31.996061680150547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6.7656952805531443</v>
      </c>
      <c r="B96">
        <f t="shared" si="22"/>
        <v>6.7656952805531443</v>
      </c>
      <c r="C96" s="9">
        <f t="shared" si="23"/>
        <v>0.38500000000000023</v>
      </c>
      <c r="D96" s="9">
        <f t="shared" si="24"/>
        <v>8.1269518457843084</v>
      </c>
      <c r="E96" s="9">
        <f t="shared" si="24"/>
        <v>5.5151436264157097</v>
      </c>
      <c r="F96" s="9">
        <f t="shared" si="25"/>
        <v>6.093309550803335</v>
      </c>
      <c r="G96" s="10">
        <f t="shared" si="26"/>
        <v>8.6666666666666607</v>
      </c>
      <c r="H96" s="5">
        <f t="shared" si="26"/>
        <v>7.5</v>
      </c>
      <c r="I96">
        <f t="shared" si="27"/>
        <v>15.538524348272619</v>
      </c>
      <c r="J96">
        <f t="shared" si="28"/>
        <v>15.527746077892116</v>
      </c>
      <c r="K96">
        <f t="shared" si="28"/>
        <v>-0.57865418201807972</v>
      </c>
      <c r="L96">
        <f t="shared" si="29"/>
        <v>-7.1284543190925369</v>
      </c>
      <c r="M96">
        <f t="shared" si="30"/>
        <v>-31.908352308288926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6.6726571162635349</v>
      </c>
      <c r="B97">
        <f t="shared" si="22"/>
        <v>6.6726571162635349</v>
      </c>
      <c r="C97" s="9">
        <f t="shared" si="23"/>
        <v>0.39000000000000024</v>
      </c>
      <c r="D97" s="9">
        <f t="shared" si="24"/>
        <v>8.2199900100739178</v>
      </c>
      <c r="E97" s="9">
        <f t="shared" si="24"/>
        <v>5.5110973509820518</v>
      </c>
      <c r="F97" s="9">
        <f t="shared" si="25"/>
        <v>6.1096983540936609</v>
      </c>
      <c r="G97" s="10">
        <f t="shared" si="26"/>
        <v>8.6666666666666607</v>
      </c>
      <c r="H97" s="5">
        <f t="shared" si="26"/>
        <v>7.5</v>
      </c>
      <c r="I97">
        <f t="shared" si="27"/>
        <v>15.504113076144234</v>
      </c>
      <c r="J97">
        <f t="shared" si="28"/>
        <v>15.48497535197756</v>
      </c>
      <c r="K97">
        <f t="shared" si="28"/>
        <v>-0.77010429586781326</v>
      </c>
      <c r="L97">
        <f t="shared" si="29"/>
        <v>-7.09307616489036</v>
      </c>
      <c r="M97">
        <f t="shared" si="30"/>
        <v>-31.821244616065723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6.5798749395226377</v>
      </c>
      <c r="B98">
        <f t="shared" si="22"/>
        <v>6.5798749395226377</v>
      </c>
      <c r="C98" s="9">
        <f t="shared" si="23"/>
        <v>0.39500000000000024</v>
      </c>
      <c r="D98" s="9">
        <f t="shared" si="24"/>
        <v>8.312772186814815</v>
      </c>
      <c r="E98" s="9">
        <f t="shared" si="24"/>
        <v>5.5059039428037559</v>
      </c>
      <c r="F98" s="9">
        <f t="shared" si="25"/>
        <v>6.1253691583974899</v>
      </c>
      <c r="G98" s="10">
        <f t="shared" si="26"/>
        <v>8.6666666666666607</v>
      </c>
      <c r="H98" s="5">
        <f t="shared" si="26"/>
        <v>7.5</v>
      </c>
      <c r="I98">
        <f t="shared" si="27"/>
        <v>15.472292060622333</v>
      </c>
      <c r="J98">
        <f t="shared" si="28"/>
        <v>15.442416894988218</v>
      </c>
      <c r="K98">
        <f t="shared" si="28"/>
        <v>-0.96103176356420761</v>
      </c>
      <c r="L98">
        <f t="shared" si="29"/>
        <v>-7.0590637703843564</v>
      </c>
      <c r="M98">
        <f t="shared" si="30"/>
        <v>-31.734691532258374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6.4873475013005759</v>
      </c>
      <c r="B99">
        <f t="shared" si="22"/>
        <v>6.4873475013005759</v>
      </c>
      <c r="C99" s="9">
        <f t="shared" si="23"/>
        <v>0.40000000000000024</v>
      </c>
      <c r="D99" s="9">
        <f t="shared" si="24"/>
        <v>8.4052996250368768</v>
      </c>
      <c r="E99" s="9">
        <f t="shared" si="24"/>
        <v>5.4995665277747898</v>
      </c>
      <c r="F99" s="9">
        <f t="shared" si="25"/>
        <v>6.1403277231369522</v>
      </c>
      <c r="G99" s="10">
        <f t="shared" si="26"/>
        <v>8.6666666666666607</v>
      </c>
      <c r="H99" s="5">
        <f t="shared" si="26"/>
        <v>7.5</v>
      </c>
      <c r="I99">
        <f t="shared" si="27"/>
        <v>15.443048250182651</v>
      </c>
      <c r="J99">
        <f t="shared" si="28"/>
        <v>15.400062512365912</v>
      </c>
      <c r="K99">
        <f t="shared" si="28"/>
        <v>-1.1514399127577579</v>
      </c>
      <c r="L99">
        <f t="shared" si="29"/>
        <v>-7.0263970890404348</v>
      </c>
      <c r="M99">
        <f t="shared" si="30"/>
        <v>-31.648646674667091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6.3950736013739835</v>
      </c>
      <c r="B100">
        <f t="shared" si="22"/>
        <v>6.3950736013739835</v>
      </c>
      <c r="C100" s="9">
        <f t="shared" si="23"/>
        <v>0.40500000000000025</v>
      </c>
      <c r="D100" s="9">
        <f t="shared" si="24"/>
        <v>8.4975735249634692</v>
      </c>
      <c r="E100" s="9">
        <f t="shared" si="24"/>
        <v>5.492088212658099</v>
      </c>
      <c r="F100" s="9">
        <f t="shared" si="25"/>
        <v>6.1545797490402467</v>
      </c>
      <c r="G100" s="10">
        <f t="shared" si="26"/>
        <v>8.6666666666666607</v>
      </c>
      <c r="H100" s="5">
        <f t="shared" si="26"/>
        <v>7.5</v>
      </c>
      <c r="I100">
        <f t="shared" si="27"/>
        <v>15.416367608470296</v>
      </c>
      <c r="J100">
        <f t="shared" si="28"/>
        <v>15.357904129831669</v>
      </c>
      <c r="K100">
        <f t="shared" si="28"/>
        <v>-1.3413317928057604</v>
      </c>
      <c r="L100">
        <f t="shared" si="29"/>
        <v>-6.9950558705404671</v>
      </c>
      <c r="M100">
        <f t="shared" si="30"/>
        <v>-31.563064370223326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6.3030520876006637</v>
      </c>
      <c r="B101">
        <f t="shared" si="22"/>
        <v>6.3030520876006637</v>
      </c>
      <c r="C101" s="9">
        <f t="shared" si="23"/>
        <v>0.41000000000000025</v>
      </c>
      <c r="D101" s="9">
        <f t="shared" ref="D101:E116" si="32">D100+$C$7*(J100+J101)/2</f>
        <v>8.589595038736789</v>
      </c>
      <c r="E101" s="9">
        <f t="shared" si="32"/>
        <v>5.4834720867426006</v>
      </c>
      <c r="F101" s="9">
        <f t="shared" si="25"/>
        <v>6.168130880246542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15.39223510907385</v>
      </c>
      <c r="J101">
        <f t="shared" si="28"/>
        <v>15.315933794608426</v>
      </c>
      <c r="K101">
        <f t="shared" si="28"/>
        <v>-1.5307101790271003</v>
      </c>
      <c r="L101">
        <f t="shared" si="29"/>
        <v>-6.9650196576559429</v>
      </c>
      <c r="M101">
        <f t="shared" si="30"/>
        <v>-31.477899675326952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6.2112818551868507</v>
      </c>
      <c r="B102">
        <f t="shared" si="22"/>
        <v>6.2112818551868507</v>
      </c>
      <c r="C102" s="9">
        <f t="shared" si="23"/>
        <v>0.41500000000000026</v>
      </c>
      <c r="D102" s="9">
        <f t="shared" si="32"/>
        <v>8.681365271150602</v>
      </c>
      <c r="E102" s="9">
        <f t="shared" si="32"/>
        <v>5.473721223474282</v>
      </c>
      <c r="F102" s="9">
        <f t="shared" si="25"/>
        <v>6.1809867063651343</v>
      </c>
      <c r="G102" s="10">
        <f t="shared" si="33"/>
        <v>8.6666666666666607</v>
      </c>
      <c r="H102" s="5">
        <f t="shared" si="33"/>
        <v>7.5</v>
      </c>
      <c r="I102">
        <f t="shared" si="27"/>
        <v>15.370634733117623</v>
      </c>
      <c r="J102">
        <f t="shared" si="28"/>
        <v>15.27414367666249</v>
      </c>
      <c r="K102">
        <f t="shared" si="28"/>
        <v>-1.719577577079062</v>
      </c>
      <c r="L102">
        <f t="shared" si="29"/>
        <v>-6.936267784555767</v>
      </c>
      <c r="M102">
        <f t="shared" si="30"/>
        <v>-31.393108396291829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6.1197618459469982</v>
      </c>
      <c r="B103">
        <f t="shared" si="22"/>
        <v>6.1197618459469982</v>
      </c>
      <c r="C103" s="9">
        <f t="shared" si="23"/>
        <v>0.42000000000000026</v>
      </c>
      <c r="D103" s="9">
        <f t="shared" si="32"/>
        <v>8.7728852803904545</v>
      </c>
      <c r="E103" s="9">
        <f t="shared" si="32"/>
        <v>5.4628386820606742</v>
      </c>
      <c r="F103" s="9">
        <f t="shared" si="25"/>
        <v>6.1931527644889552</v>
      </c>
      <c r="G103" s="10">
        <f t="shared" si="33"/>
        <v>8.6666666666666607</v>
      </c>
      <c r="H103" s="5">
        <f t="shared" si="33"/>
        <v>7.5</v>
      </c>
      <c r="I103">
        <f t="shared" si="27"/>
        <v>15.351549469675875</v>
      </c>
      <c r="J103">
        <f t="shared" si="28"/>
        <v>15.232526069955156</v>
      </c>
      <c r="K103">
        <f t="shared" si="28"/>
        <v>-1.907936227456813</v>
      </c>
      <c r="L103">
        <f t="shared" si="29"/>
        <v>-6.9087793765292291</v>
      </c>
      <c r="M103">
        <f t="shared" si="30"/>
        <v>-31.308647109780036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6.0284910475560451</v>
      </c>
      <c r="B104">
        <f t="shared" si="22"/>
        <v>6.0284910475560451</v>
      </c>
      <c r="C104" s="9">
        <f t="shared" si="23"/>
        <v>0.42500000000000027</v>
      </c>
      <c r="D104" s="9">
        <f t="shared" si="32"/>
        <v>8.8641560787814075</v>
      </c>
      <c r="E104" s="9">
        <f t="shared" si="32"/>
        <v>5.450827509047957</v>
      </c>
      <c r="F104" s="9">
        <f t="shared" si="25"/>
        <v>6.2046345411625339</v>
      </c>
      <c r="G104" s="10">
        <f t="shared" si="33"/>
        <v>8.6666666666666607</v>
      </c>
      <c r="H104" s="5">
        <f t="shared" si="33"/>
        <v>7.5</v>
      </c>
      <c r="I104">
        <f t="shared" si="27"/>
        <v>15.334961318997822</v>
      </c>
      <c r="J104">
        <f t="shared" si="28"/>
        <v>15.19107339369598</v>
      </c>
      <c r="K104">
        <f t="shared" si="28"/>
        <v>-2.0957881101154934</v>
      </c>
      <c r="L104">
        <f t="shared" si="29"/>
        <v>-6.8825333510987559</v>
      </c>
      <c r="M104">
        <f t="shared" si="30"/>
        <v>-31.224473183106866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5.9374684927941885</v>
      </c>
      <c r="B105">
        <f t="shared" si="22"/>
        <v>5.9374684927941885</v>
      </c>
      <c r="C105" s="9">
        <f t="shared" si="23"/>
        <v>0.43000000000000027</v>
      </c>
      <c r="D105" s="9">
        <f t="shared" si="32"/>
        <v>8.9551786335432642</v>
      </c>
      <c r="E105" s="9">
        <f t="shared" si="32"/>
        <v>5.4376907398699679</v>
      </c>
      <c r="F105" s="9">
        <f t="shared" si="25"/>
        <v>6.2154374743044301</v>
      </c>
      <c r="G105" s="10">
        <f t="shared" si="33"/>
        <v>8.6666666666666607</v>
      </c>
      <c r="H105" s="5">
        <f t="shared" si="33"/>
        <v>7.5</v>
      </c>
      <c r="I105">
        <f t="shared" si="27"/>
        <v>15.32085129851731</v>
      </c>
      <c r="J105">
        <f t="shared" si="28"/>
        <v>15.149778193589388</v>
      </c>
      <c r="K105">
        <f t="shared" si="28"/>
        <v>-2.2831349492141344</v>
      </c>
      <c r="L105">
        <f t="shared" si="29"/>
        <v>-6.8575084204906842</v>
      </c>
      <c r="M105">
        <f t="shared" si="30"/>
        <v>-31.140544794300844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5.8466932587842209</v>
      </c>
      <c r="B106">
        <f t="shared" si="22"/>
        <v>5.8466932587842209</v>
      </c>
      <c r="C106" s="9">
        <f t="shared" si="23"/>
        <v>0.43500000000000028</v>
      </c>
      <c r="D106" s="9">
        <f t="shared" si="32"/>
        <v>9.0459538675532318</v>
      </c>
      <c r="E106" s="9">
        <f t="shared" si="32"/>
        <v>5.4234314003683854</v>
      </c>
      <c r="F106" s="9">
        <f t="shared" si="25"/>
        <v>6.2255669550842239</v>
      </c>
      <c r="G106" s="10">
        <f t="shared" si="33"/>
        <v>8.6666666666666607</v>
      </c>
      <c r="H106" s="5">
        <f t="shared" si="33"/>
        <v>7.5</v>
      </c>
      <c r="I106">
        <f t="shared" si="27"/>
        <v>15.309199451606251</v>
      </c>
      <c r="J106">
        <f t="shared" si="28"/>
        <v>15.108633143066443</v>
      </c>
      <c r="K106">
        <f t="shared" si="28"/>
        <v>-2.4699782179799397</v>
      </c>
      <c r="L106">
        <f t="shared" si="29"/>
        <v>-6.8336830954261005</v>
      </c>
      <c r="M106">
        <f t="shared" si="30"/>
        <v>-31.056820951806205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5.7561644662215397</v>
      </c>
      <c r="B107">
        <f t="shared" si="22"/>
        <v>5.7561644662215397</v>
      </c>
      <c r="C107" s="9">
        <f t="shared" si="23"/>
        <v>0.44000000000000028</v>
      </c>
      <c r="D107" s="9">
        <f t="shared" si="32"/>
        <v>9.136482660115913</v>
      </c>
      <c r="E107" s="9">
        <f t="shared" si="32"/>
        <v>5.4080525082833732</v>
      </c>
      <c r="F107" s="9">
        <f t="shared" si="25"/>
        <v>6.2350283297540994</v>
      </c>
      <c r="G107" s="10">
        <f t="shared" si="33"/>
        <v>8.6666666666666607</v>
      </c>
      <c r="H107" s="5">
        <f t="shared" si="33"/>
        <v>7.5</v>
      </c>
      <c r="I107">
        <f t="shared" si="27"/>
        <v>15.299984859016496</v>
      </c>
      <c r="J107">
        <f t="shared" si="28"/>
        <v>15.067631044493886</v>
      </c>
      <c r="K107">
        <f t="shared" si="28"/>
        <v>-2.6563191436907769</v>
      </c>
      <c r="L107">
        <f t="shared" si="29"/>
        <v>-6.8110356901878939</v>
      </c>
      <c r="M107">
        <f t="shared" si="30"/>
        <v>-30.973261513718931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5.6658812785970003</v>
      </c>
      <c r="B108">
        <f t="shared" si="22"/>
        <v>5.6658812785970003</v>
      </c>
      <c r="C108" s="9">
        <f t="shared" si="23"/>
        <v>0.44500000000000028</v>
      </c>
      <c r="D108" s="9">
        <f t="shared" si="32"/>
        <v>9.2267658477404524</v>
      </c>
      <c r="E108" s="9">
        <f t="shared" si="32"/>
        <v>5.3915570747139814</v>
      </c>
      <c r="F108" s="9">
        <f t="shared" si="25"/>
        <v>6.2438269014350656</v>
      </c>
      <c r="G108" s="10">
        <f t="shared" si="33"/>
        <v>8.6666666666666607</v>
      </c>
      <c r="H108" s="5">
        <f t="shared" si="33"/>
        <v>7.5</v>
      </c>
      <c r="I108">
        <f t="shared" si="27"/>
        <v>15.29318565294094</v>
      </c>
      <c r="J108">
        <f t="shared" si="28"/>
        <v>15.026764830352759</v>
      </c>
      <c r="K108">
        <f t="shared" si="28"/>
        <v>-2.8421587127730907</v>
      </c>
      <c r="L108">
        <f t="shared" si="29"/>
        <v>-6.7895443289145678</v>
      </c>
      <c r="M108">
        <f t="shared" si="30"/>
        <v>-30.889827206451951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5.5758429014128037</v>
      </c>
      <c r="B109">
        <f t="shared" si="22"/>
        <v>5.5758429014128037</v>
      </c>
      <c r="C109" s="9">
        <f t="shared" si="23"/>
        <v>0.45000000000000029</v>
      </c>
      <c r="D109" s="9">
        <f t="shared" si="32"/>
        <v>9.316804224924649</v>
      </c>
      <c r="E109" s="9">
        <f t="shared" si="32"/>
        <v>5.373948105547627</v>
      </c>
      <c r="F109" s="9">
        <f t="shared" si="25"/>
        <v>6.2519679318578643</v>
      </c>
      <c r="G109" s="10">
        <f t="shared" si="33"/>
        <v>8.6666666666666607</v>
      </c>
      <c r="H109" s="5">
        <f t="shared" si="33"/>
        <v>7.5</v>
      </c>
      <c r="I109">
        <f t="shared" si="27"/>
        <v>15.288779033611291</v>
      </c>
      <c r="J109">
        <f t="shared" si="28"/>
        <v>14.986027564379272</v>
      </c>
      <c r="K109">
        <f t="shared" si="28"/>
        <v>-3.0274976760118024</v>
      </c>
      <c r="L109">
        <f t="shared" si="29"/>
        <v>-6.769186953066078</v>
      </c>
      <c r="M109">
        <f t="shared" si="30"/>
        <v>-30.806479642730068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5.4860485813916835</v>
      </c>
      <c r="B110">
        <f t="shared" si="22"/>
        <v>5.4860485813916835</v>
      </c>
      <c r="C110" s="9">
        <f t="shared" si="23"/>
        <v>0.45500000000000029</v>
      </c>
      <c r="D110" s="9">
        <f t="shared" si="32"/>
        <v>9.4065985449457692</v>
      </c>
      <c r="E110" s="9">
        <f t="shared" si="32"/>
        <v>5.355228602857987</v>
      </c>
      <c r="F110" s="9">
        <f t="shared" si="25"/>
        <v>6.2594566430586092</v>
      </c>
      <c r="G110" s="10">
        <f t="shared" si="33"/>
        <v>8.6666666666666607</v>
      </c>
      <c r="H110" s="5">
        <f t="shared" si="33"/>
        <v>7.5</v>
      </c>
      <c r="I110">
        <f t="shared" si="27"/>
        <v>15.28674128833743</v>
      </c>
      <c r="J110">
        <f t="shared" si="28"/>
        <v>14.945412442660876</v>
      </c>
      <c r="K110">
        <f t="shared" si="28"/>
        <v>-3.212336553868183</v>
      </c>
      <c r="L110">
        <f t="shared" si="29"/>
        <v>-6.7499413300021693</v>
      </c>
      <c r="M110">
        <f t="shared" si="30"/>
        <v>-30.72318133882084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5.3964976056796576</v>
      </c>
      <c r="B111">
        <f t="shared" si="22"/>
        <v>5.3964976056796576</v>
      </c>
      <c r="C111" s="9">
        <f t="shared" si="23"/>
        <v>0.4600000000000003</v>
      </c>
      <c r="D111" s="9">
        <f t="shared" si="32"/>
        <v>9.4961495206577951</v>
      </c>
      <c r="E111" s="9">
        <f t="shared" si="32"/>
        <v>5.3354015662706793</v>
      </c>
      <c r="F111" s="9">
        <f t="shared" si="25"/>
        <v>6.2662982190292063</v>
      </c>
      <c r="G111" s="10">
        <f t="shared" si="33"/>
        <v>8.6666666666666607</v>
      </c>
      <c r="H111" s="5">
        <f t="shared" si="33"/>
        <v>7.5</v>
      </c>
      <c r="I111">
        <f t="shared" si="27"/>
        <v>15.287047812881518</v>
      </c>
      <c r="J111">
        <f t="shared" si="28"/>
        <v>14.904912794680863</v>
      </c>
      <c r="K111">
        <f t="shared" si="28"/>
        <v>-3.3966756419011079</v>
      </c>
      <c r="L111">
        <f t="shared" si="29"/>
        <v>-6.7317850626092861</v>
      </c>
      <c r="M111">
        <f t="shared" si="30"/>
        <v>-30.639895730913715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5.3071893010426994</v>
      </c>
      <c r="B112">
        <f t="shared" si="22"/>
        <v>5.3071893010426994</v>
      </c>
      <c r="C112" s="9">
        <f t="shared" si="23"/>
        <v>0.4650000000000003</v>
      </c>
      <c r="D112" s="9">
        <f t="shared" si="32"/>
        <v>9.5854578252947533</v>
      </c>
      <c r="E112" s="9">
        <f t="shared" si="32"/>
        <v>5.3144699942961164</v>
      </c>
      <c r="F112" s="9">
        <f t="shared" si="25"/>
        <v>6.2724978073226438</v>
      </c>
      <c r="G112" s="10">
        <f t="shared" si="33"/>
        <v>8.6666666666666607</v>
      </c>
      <c r="H112" s="5">
        <f t="shared" si="33"/>
        <v>7.5</v>
      </c>
      <c r="I112">
        <f t="shared" si="27"/>
        <v>15.289673135049387</v>
      </c>
      <c r="J112">
        <f t="shared" si="28"/>
        <v>14.864522084305207</v>
      </c>
      <c r="K112">
        <f t="shared" si="28"/>
        <v>-3.5805150162865904</v>
      </c>
      <c r="L112">
        <f t="shared" si="29"/>
        <v>-6.7146955999082802</v>
      </c>
      <c r="M112">
        <f t="shared" si="30"/>
        <v>-30.556587190566319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5.2181230330576671</v>
      </c>
      <c r="B113">
        <f t="shared" si="22"/>
        <v>5.2181230330576671</v>
      </c>
      <c r="C113" s="9">
        <f t="shared" si="23"/>
        <v>0.47000000000000031</v>
      </c>
      <c r="D113" s="9">
        <f t="shared" si="32"/>
        <v>9.6745240932797856</v>
      </c>
      <c r="E113" s="9">
        <f t="shared" si="32"/>
        <v>5.292436885628967</v>
      </c>
      <c r="F113" s="9">
        <f t="shared" si="25"/>
        <v>6.2780605206132076</v>
      </c>
      <c r="G113" s="10">
        <f t="shared" si="33"/>
        <v>8.6666666666666607</v>
      </c>
      <c r="H113" s="5">
        <f t="shared" si="33"/>
        <v>7.5</v>
      </c>
      <c r="I113">
        <f t="shared" si="27"/>
        <v>15.294590940371902</v>
      </c>
      <c r="J113">
        <f t="shared" si="28"/>
        <v>14.824233910705757</v>
      </c>
      <c r="K113">
        <f t="shared" si="28"/>
        <v>-3.7638545394299885</v>
      </c>
      <c r="L113">
        <f t="shared" si="29"/>
        <v>-6.6986502485717514</v>
      </c>
      <c r="M113">
        <f t="shared" si="30"/>
        <v>-30.473221039143716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5.129298205297907</v>
      </c>
      <c r="B114">
        <f t="shared" si="22"/>
        <v>5.129298205297907</v>
      </c>
      <c r="C114" s="9">
        <f t="shared" si="23"/>
        <v>0.47500000000000031</v>
      </c>
      <c r="D114" s="9">
        <f t="shared" si="32"/>
        <v>9.7633489210395457</v>
      </c>
      <c r="E114" s="9">
        <f t="shared" si="32"/>
        <v>5.2693052404136829</v>
      </c>
      <c r="F114" s="9">
        <f t="shared" si="25"/>
        <v>6.2829914382117238</v>
      </c>
      <c r="G114" s="10">
        <f t="shared" si="33"/>
        <v>8.6666666666666607</v>
      </c>
      <c r="H114" s="5">
        <f t="shared" si="33"/>
        <v>7.5</v>
      </c>
      <c r="I114">
        <f t="shared" si="27"/>
        <v>15.301774099740545</v>
      </c>
      <c r="J114">
        <f t="shared" si="28"/>
        <v>14.784042009214327</v>
      </c>
      <c r="K114">
        <f t="shared" si="28"/>
        <v>-3.9466938656648507</v>
      </c>
      <c r="L114">
        <f t="shared" si="29"/>
        <v>-6.6836261852770971</v>
      </c>
      <c r="M114">
        <f t="shared" si="30"/>
        <v>-30.38976356118377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5.0407142585139564</v>
      </c>
      <c r="B115">
        <f t="shared" si="22"/>
        <v>5.0407142585139564</v>
      </c>
      <c r="C115" s="9">
        <f t="shared" si="23"/>
        <v>0.48000000000000032</v>
      </c>
      <c r="D115" s="9">
        <f t="shared" si="32"/>
        <v>9.8519328678234963</v>
      </c>
      <c r="E115" s="9">
        <f t="shared" si="32"/>
        <v>5.2450780614755921</v>
      </c>
      <c r="F115" s="9">
        <f t="shared" si="25"/>
        <v>6.2872956075359365</v>
      </c>
      <c r="G115" s="10">
        <f t="shared" si="33"/>
        <v>8.6666666666666607</v>
      </c>
      <c r="H115" s="5">
        <f t="shared" si="33"/>
        <v>7.5</v>
      </c>
      <c r="I115">
        <f t="shared" si="27"/>
        <v>15.311194698854035</v>
      </c>
      <c r="J115">
        <f t="shared" si="28"/>
        <v>14.743940252102664</v>
      </c>
      <c r="K115">
        <f t="shared" si="28"/>
        <v>-4.1290324470319533</v>
      </c>
      <c r="L115">
        <f t="shared" si="29"/>
        <v>-6.6696004698190885</v>
      </c>
      <c r="M115">
        <f t="shared" si="30"/>
        <v>-30.306182016629158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4.9523706698097971</v>
      </c>
      <c r="B116">
        <f t="shared" si="22"/>
        <v>4.9523706698097971</v>
      </c>
      <c r="C116" s="9">
        <f t="shared" si="23"/>
        <v>0.48500000000000032</v>
      </c>
      <c r="D116" s="9">
        <f t="shared" si="32"/>
        <v>9.9402764565276556</v>
      </c>
      <c r="E116" s="9">
        <f t="shared" si="32"/>
        <v>5.2197583555171008</v>
      </c>
      <c r="F116" s="9">
        <f t="shared" si="25"/>
        <v>6.2909780455361606</v>
      </c>
      <c r="G116" s="10">
        <f t="shared" si="33"/>
        <v>8.6666666666666607</v>
      </c>
      <c r="H116" s="5">
        <f t="shared" si="33"/>
        <v>7.5</v>
      </c>
      <c r="I116">
        <f t="shared" si="27"/>
        <v>15.322824069326563</v>
      </c>
      <c r="J116">
        <f t="shared" si="28"/>
        <v>14.703922649283751</v>
      </c>
      <c r="K116">
        <f t="shared" si="28"/>
        <v>-4.310869539131728</v>
      </c>
      <c r="L116">
        <f t="shared" si="29"/>
        <v>-6.6565500589040987</v>
      </c>
      <c r="M116">
        <f t="shared" si="30"/>
        <v>-30.222444651874376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4.8642669518151553</v>
      </c>
      <c r="B117">
        <f t="shared" si="22"/>
        <v>4.8642669518151553</v>
      </c>
      <c r="C117" s="9">
        <f t="shared" si="23"/>
        <v>0.49000000000000032</v>
      </c>
      <c r="D117" s="9">
        <f t="shared" ref="D117:E132" si="34">D116+$C$7*(J116+J117)/2</f>
        <v>10.028380174522297</v>
      </c>
      <c r="E117" s="9">
        <f t="shared" si="34"/>
        <v>5.1933491342785763</v>
      </c>
      <c r="F117" s="9">
        <f t="shared" si="25"/>
        <v>6.2940437400763489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15.336632821303393</v>
      </c>
      <c r="J117">
        <f t="shared" si="28"/>
        <v>14.663983348930326</v>
      </c>
      <c r="K117">
        <f t="shared" si="28"/>
        <v>-4.492204207042974</v>
      </c>
      <c r="L117">
        <f t="shared" si="29"/>
        <v>-6.6444518205470757</v>
      </c>
      <c r="M117">
        <f t="shared" si="30"/>
        <v>-30.138520709583783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4.7764026518543439</v>
      </c>
      <c r="B118">
        <f t="shared" si="22"/>
        <v>4.7764026518543439</v>
      </c>
      <c r="C118" s="9">
        <f t="shared" si="23"/>
        <v>0.49500000000000033</v>
      </c>
      <c r="D118" s="9">
        <f t="shared" si="34"/>
        <v>10.116244474483109</v>
      </c>
      <c r="E118" s="9">
        <f t="shared" si="34"/>
        <v>5.1658534156635456</v>
      </c>
      <c r="F118" s="9">
        <f t="shared" si="25"/>
        <v>6.2964976512707462</v>
      </c>
      <c r="G118" s="10">
        <f t="shared" si="35"/>
        <v>8.6666666666666607</v>
      </c>
      <c r="H118" s="5">
        <f t="shared" si="35"/>
        <v>7.5</v>
      </c>
      <c r="I118">
        <f t="shared" si="27"/>
        <v>15.35259087742577</v>
      </c>
      <c r="J118">
        <f t="shared" si="28"/>
        <v>14.624116638007044</v>
      </c>
      <c r="K118">
        <f t="shared" si="28"/>
        <v>-4.6730353313004764</v>
      </c>
      <c r="L118">
        <f t="shared" si="29"/>
        <v>-6.63328254899176</v>
      </c>
      <c r="M118">
        <f t="shared" si="30"/>
        <v>-30.054380437244536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4.6887773511121829</v>
      </c>
      <c r="B119">
        <f t="shared" si="22"/>
        <v>4.6887773511121829</v>
      </c>
      <c r="C119" s="9">
        <f t="shared" si="23"/>
        <v>0.50000000000000033</v>
      </c>
      <c r="D119" s="9">
        <f t="shared" si="34"/>
        <v>10.20386977522527</v>
      </c>
      <c r="E119" s="9">
        <f t="shared" si="34"/>
        <v>5.1372742248278724</v>
      </c>
      <c r="F119" s="9">
        <f t="shared" si="25"/>
        <v>6.298344712776343</v>
      </c>
      <c r="G119" s="10">
        <f t="shared" si="35"/>
        <v>8.6666666666666607</v>
      </c>
      <c r="H119" s="5">
        <f t="shared" si="35"/>
        <v>7.5</v>
      </c>
      <c r="I119">
        <f t="shared" si="27"/>
        <v>15.370667507984766</v>
      </c>
      <c r="J119">
        <f t="shared" si="28"/>
        <v>14.584316942713093</v>
      </c>
      <c r="K119">
        <f t="shared" si="28"/>
        <v>-4.8533616139239433</v>
      </c>
      <c r="L119">
        <f t="shared" si="29"/>
        <v>-6.6230189800747352</v>
      </c>
      <c r="M119">
        <f t="shared" si="30"/>
        <v>-29.969995094426086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4.6013906637975452</v>
      </c>
      <c r="B120">
        <f t="shared" si="22"/>
        <v>4.6013906637975452</v>
      </c>
      <c r="C120" s="9">
        <f t="shared" si="23"/>
        <v>0.50500000000000034</v>
      </c>
      <c r="D120" s="9">
        <f t="shared" si="34"/>
        <v>10.291256462539907</v>
      </c>
      <c r="E120" s="9">
        <f t="shared" si="34"/>
        <v>5.1076145952326293</v>
      </c>
      <c r="F120" s="9">
        <f t="shared" si="25"/>
        <v>6.2995898330413382</v>
      </c>
      <c r="G120" s="10">
        <f t="shared" si="35"/>
        <v>8.6666666666666607</v>
      </c>
      <c r="H120" s="5">
        <f t="shared" si="35"/>
        <v>7.5</v>
      </c>
      <c r="I120">
        <f t="shared" si="27"/>
        <v>15.390831367102333</v>
      </c>
      <c r="J120">
        <f t="shared" si="28"/>
        <v>14.544578828832645</v>
      </c>
      <c r="K120">
        <f t="shared" si="28"/>
        <v>-5.0331815844904995</v>
      </c>
      <c r="L120">
        <f t="shared" si="29"/>
        <v>-6.6136378069543937</v>
      </c>
      <c r="M120">
        <f t="shared" si="30"/>
        <v>-29.885336958725489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4.5142422363050745</v>
      </c>
      <c r="B121">
        <f t="shared" si="22"/>
        <v>4.5142422363050745</v>
      </c>
      <c r="C121" s="9">
        <f t="shared" si="23"/>
        <v>0.51000000000000034</v>
      </c>
      <c r="D121" s="9">
        <f t="shared" si="34"/>
        <v>10.378404890032378</v>
      </c>
      <c r="E121" s="9">
        <f t="shared" si="34"/>
        <v>5.0768775696604296</v>
      </c>
      <c r="F121" s="9">
        <f t="shared" si="25"/>
        <v>6.3002378965098629</v>
      </c>
      <c r="G121" s="10">
        <f t="shared" si="35"/>
        <v>8.6666666666666607</v>
      </c>
      <c r="H121" s="5">
        <f t="shared" si="35"/>
        <v>7.5</v>
      </c>
      <c r="I121">
        <f t="shared" si="27"/>
        <v>15.413050529777932</v>
      </c>
      <c r="J121">
        <f t="shared" si="28"/>
        <v>14.504897001990919</v>
      </c>
      <c r="K121">
        <f t="shared" si="28"/>
        <v>-5.2124936062428526</v>
      </c>
      <c r="L121">
        <f t="shared" si="29"/>
        <v>-6.605115696127065</v>
      </c>
      <c r="M121">
        <f t="shared" si="30"/>
        <v>-29.80037933038539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4.4273317463756587</v>
      </c>
      <c r="B122">
        <f t="shared" si="22"/>
        <v>4.4273317463756587</v>
      </c>
      <c r="C122" s="9">
        <f t="shared" si="23"/>
        <v>0.51500000000000035</v>
      </c>
      <c r="D122" s="9">
        <f t="shared" si="34"/>
        <v>10.465315379961794</v>
      </c>
      <c r="E122" s="9">
        <f t="shared" si="34"/>
        <v>5.0450662011950254</v>
      </c>
      <c r="F122" s="9">
        <f t="shared" si="25"/>
        <v>6.3002937647832535</v>
      </c>
      <c r="G122" s="10">
        <f t="shared" si="35"/>
        <v>8.6666666666666607</v>
      </c>
      <c r="H122" s="5">
        <f t="shared" si="35"/>
        <v>7.5</v>
      </c>
      <c r="I122">
        <f t="shared" si="27"/>
        <v>15.43729252964008</v>
      </c>
      <c r="J122">
        <f t="shared" si="28"/>
        <v>14.465266307814156</v>
      </c>
      <c r="K122">
        <f t="shared" si="28"/>
        <v>-5.3912958822251653</v>
      </c>
      <c r="L122">
        <f t="shared" si="29"/>
        <v>-6.5974293036539962</v>
      </c>
      <c r="M122">
        <f t="shared" si="30"/>
        <v>-29.715096535578667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4.340658902256239</v>
      </c>
      <c r="B123">
        <f t="shared" si="22"/>
        <v>4.340658902256239</v>
      </c>
      <c r="C123" s="9">
        <f t="shared" si="23"/>
        <v>0.52000000000000035</v>
      </c>
      <c r="D123" s="9">
        <f t="shared" si="34"/>
        <v>10.551988224081214</v>
      </c>
      <c r="E123" s="9">
        <f t="shared" si="34"/>
        <v>5.012183554164034</v>
      </c>
      <c r="F123" s="9">
        <f t="shared" si="25"/>
        <v>6.2997622777381501</v>
      </c>
      <c r="G123" s="10">
        <f t="shared" si="35"/>
        <v>8.6666666666666607</v>
      </c>
      <c r="H123" s="5">
        <f t="shared" si="35"/>
        <v>7.5</v>
      </c>
      <c r="I123">
        <f t="shared" si="27"/>
        <v>15.463524397244472</v>
      </c>
      <c r="J123">
        <f t="shared" si="28"/>
        <v>14.425681731992233</v>
      </c>
      <c r="K123">
        <f t="shared" si="28"/>
        <v>-5.5695864614386377</v>
      </c>
      <c r="L123">
        <f t="shared" si="29"/>
        <v>-6.5905552915250007</v>
      </c>
      <c r="M123">
        <f t="shared" si="30"/>
        <v>-29.629463928360831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4.2542234418595335</v>
      </c>
      <c r="B124">
        <f t="shared" si="22"/>
        <v>4.2542234418595335</v>
      </c>
      <c r="C124" s="9">
        <f t="shared" si="23"/>
        <v>0.52500000000000036</v>
      </c>
      <c r="D124" s="9">
        <f t="shared" si="34"/>
        <v>10.638423684477919</v>
      </c>
      <c r="E124" s="9">
        <f t="shared" si="34"/>
        <v>4.9782327050446913</v>
      </c>
      <c r="F124" s="9">
        <f t="shared" si="25"/>
        <v>6.2986482546018081</v>
      </c>
      <c r="G124" s="10">
        <f t="shared" si="35"/>
        <v>8.6666666666666607</v>
      </c>
      <c r="H124" s="5">
        <f t="shared" si="35"/>
        <v>7.5</v>
      </c>
      <c r="I124">
        <f t="shared" si="27"/>
        <v>15.491712698763386</v>
      </c>
      <c r="J124">
        <f t="shared" si="28"/>
        <v>14.386138400243084</v>
      </c>
      <c r="K124">
        <f t="shared" si="28"/>
        <v>-5.7473632450088026</v>
      </c>
      <c r="L124">
        <f t="shared" si="29"/>
        <v>-6.5844703440868679</v>
      </c>
      <c r="M124">
        <f t="shared" si="30"/>
        <v>-29.543457891297926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4.1680251319242689</v>
      </c>
      <c r="B125">
        <f t="shared" si="22"/>
        <v>4.1680251319242689</v>
      </c>
      <c r="C125" s="9">
        <f t="shared" si="23"/>
        <v>0.53000000000000036</v>
      </c>
      <c r="D125" s="9">
        <f t="shared" si="34"/>
        <v>10.724621994413184</v>
      </c>
      <c r="E125" s="9">
        <f t="shared" si="34"/>
        <v>4.9432167433325951</v>
      </c>
      <c r="F125" s="9">
        <f t="shared" si="25"/>
        <v>6.2969564949849097</v>
      </c>
      <c r="G125" s="10">
        <f t="shared" si="35"/>
        <v>8.6666666666666607</v>
      </c>
      <c r="H125" s="5">
        <f t="shared" si="35"/>
        <v>7.5</v>
      </c>
      <c r="I125">
        <f t="shared" si="27"/>
        <v>15.521823574915341</v>
      </c>
      <c r="J125">
        <f t="shared" si="28"/>
        <v>14.346631578178563</v>
      </c>
      <c r="K125">
        <f t="shared" si="28"/>
        <v>-5.9246239923565902</v>
      </c>
      <c r="L125">
        <f t="shared" si="29"/>
        <v>-6.5791511844675297</v>
      </c>
      <c r="M125">
        <f t="shared" si="30"/>
        <v>-29.45705583478388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4.0820637671765176</v>
      </c>
      <c r="B126">
        <f t="shared" si="22"/>
        <v>4.0820637671765176</v>
      </c>
      <c r="C126" s="9">
        <f t="shared" si="23"/>
        <v>0.53500000000000036</v>
      </c>
      <c r="D126" s="9">
        <f t="shared" si="34"/>
        <v>10.810583359160935</v>
      </c>
      <c r="E126" s="9">
        <f t="shared" si="34"/>
        <v>4.907138772373429</v>
      </c>
      <c r="F126" s="9">
        <f t="shared" si="25"/>
        <v>6.2946917798723359</v>
      </c>
      <c r="G126" s="10">
        <f t="shared" si="35"/>
        <v>8.6666666666666607</v>
      </c>
      <c r="H126" s="5">
        <f t="shared" si="35"/>
        <v>7.5</v>
      </c>
      <c r="I126">
        <f t="shared" si="27"/>
        <v>15.553822779988852</v>
      </c>
      <c r="J126">
        <f t="shared" si="28"/>
        <v>14.307156671071757</v>
      </c>
      <c r="K126">
        <f t="shared" si="28"/>
        <v>-6.1013663273652936</v>
      </c>
      <c r="L126">
        <f t="shared" si="29"/>
        <v>-6.5745745909300064</v>
      </c>
      <c r="M126">
        <f t="shared" si="30"/>
        <v>-29.370236195067342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3.9963391694927246</v>
      </c>
      <c r="B127">
        <f t="shared" si="22"/>
        <v>3.9963391694927246</v>
      </c>
      <c r="C127" s="9">
        <f t="shared" si="23"/>
        <v>0.54000000000000037</v>
      </c>
      <c r="D127" s="9">
        <f t="shared" si="34"/>
        <v>10.896307956844728</v>
      </c>
      <c r="E127" s="9">
        <f t="shared" si="34"/>
        <v>4.8700019101577263</v>
      </c>
      <c r="F127" s="9">
        <f t="shared" si="25"/>
        <v>6.2918588725722611</v>
      </c>
      <c r="G127" s="10">
        <f t="shared" si="35"/>
        <v>8.6666666666666607</v>
      </c>
      <c r="H127" s="5">
        <f t="shared" si="35"/>
        <v>7.5</v>
      </c>
      <c r="I127">
        <f t="shared" si="27"/>
        <v>15.587675720819917</v>
      </c>
      <c r="J127">
        <f t="shared" si="28"/>
        <v>14.267709223526177</v>
      </c>
      <c r="K127">
        <f t="shared" si="28"/>
        <v>-6.2775877445356976</v>
      </c>
      <c r="L127">
        <f t="shared" si="29"/>
        <v>-6.5707174130935666</v>
      </c>
      <c r="M127">
        <f t="shared" si="30"/>
        <v>-29.282978431013383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3.9108511870650027</v>
      </c>
      <c r="B128">
        <f t="shared" si="22"/>
        <v>3.9108511870650027</v>
      </c>
      <c r="C128" s="9">
        <f t="shared" si="23"/>
        <v>0.54500000000000037</v>
      </c>
      <c r="D128" s="9">
        <f t="shared" si="34"/>
        <v>10.98179593927245</v>
      </c>
      <c r="E128" s="9">
        <f t="shared" si="34"/>
        <v>4.8318092900787537</v>
      </c>
      <c r="F128" s="9">
        <f t="shared" si="25"/>
        <v>6.2884625196240673</v>
      </c>
      <c r="G128" s="10">
        <f t="shared" si="35"/>
        <v>8.6666666666666607</v>
      </c>
      <c r="H128" s="5">
        <f t="shared" si="35"/>
        <v>7.5</v>
      </c>
      <c r="I128">
        <f t="shared" si="27"/>
        <v>15.623347495589268</v>
      </c>
      <c r="J128">
        <f t="shared" si="28"/>
        <v>14.228284919047615</v>
      </c>
      <c r="K128">
        <f t="shared" si="28"/>
        <v>-6.4532856151217777</v>
      </c>
      <c r="L128">
        <f t="shared" si="29"/>
        <v>-6.5675565879631739</v>
      </c>
      <c r="M128">
        <f t="shared" si="30"/>
        <v>-29.195263019630485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3.8255996935693002</v>
      </c>
      <c r="B129">
        <f t="shared" si="22"/>
        <v>3.8255996935693002</v>
      </c>
      <c r="C129" s="9">
        <f t="shared" si="23"/>
        <v>0.55000000000000038</v>
      </c>
      <c r="D129" s="9">
        <f t="shared" si="34"/>
        <v>11.067047432768153</v>
      </c>
      <c r="E129" s="9">
        <f t="shared" si="34"/>
        <v>4.7925640616536693</v>
      </c>
      <c r="F129" s="9">
        <f t="shared" si="25"/>
        <v>6.2845074516654957</v>
      </c>
      <c r="G129" s="10">
        <f t="shared" si="35"/>
        <v>8.6666666666666607</v>
      </c>
      <c r="H129" s="5">
        <f t="shared" si="35"/>
        <v>7.5</v>
      </c>
      <c r="I129">
        <f t="shared" si="27"/>
        <v>15.660802932312388</v>
      </c>
      <c r="J129">
        <f t="shared" si="28"/>
        <v>14.188879579519837</v>
      </c>
      <c r="K129">
        <f t="shared" si="28"/>
        <v>-6.6284571932395604</v>
      </c>
      <c r="L129">
        <f t="shared" si="29"/>
        <v>-6.565069155712095</v>
      </c>
      <c r="M129">
        <f t="shared" si="30"/>
        <v>-29.107071450397942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3.7405845873369845</v>
      </c>
      <c r="B130">
        <f t="shared" si="22"/>
        <v>3.7405845873369845</v>
      </c>
      <c r="C130" s="9">
        <f t="shared" si="23"/>
        <v>0.55500000000000038</v>
      </c>
      <c r="D130" s="9">
        <f t="shared" si="34"/>
        <v>11.152062539000468</v>
      </c>
      <c r="E130" s="9">
        <f t="shared" si="34"/>
        <v>4.7522693912081246</v>
      </c>
      <c r="F130" s="9">
        <f t="shared" si="25"/>
        <v>6.2799983842595832</v>
      </c>
      <c r="G130" s="10">
        <f t="shared" si="35"/>
        <v>8.6666666666666607</v>
      </c>
      <c r="H130" s="5">
        <f t="shared" si="35"/>
        <v>7.5</v>
      </c>
      <c r="I130">
        <f t="shared" si="27"/>
        <v>15.700006626902772</v>
      </c>
      <c r="J130">
        <f t="shared" si="28"/>
        <v>14.149489164585564</v>
      </c>
      <c r="K130">
        <f t="shared" si="28"/>
        <v>-6.8030996219419482</v>
      </c>
      <c r="L130">
        <f t="shared" si="29"/>
        <v>-6.5632322751665351</v>
      </c>
      <c r="M130">
        <f t="shared" si="30"/>
        <v>-29.018386218432752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3.6558057905304242</v>
      </c>
      <c r="B131">
        <f t="shared" si="22"/>
        <v>3.6558057905304242</v>
      </c>
      <c r="C131" s="9">
        <f t="shared" si="23"/>
        <v>0.56000000000000039</v>
      </c>
      <c r="D131" s="9">
        <f t="shared" si="34"/>
        <v>11.236841335807028</v>
      </c>
      <c r="E131" s="9">
        <f t="shared" si="34"/>
        <v>4.7109284625245413</v>
      </c>
      <c r="F131" s="9">
        <f t="shared" si="25"/>
        <v>6.2749400186818818</v>
      </c>
      <c r="G131" s="10">
        <f t="shared" si="35"/>
        <v>8.6666666666666607</v>
      </c>
      <c r="H131" s="5">
        <f t="shared" si="35"/>
        <v>7.5</v>
      </c>
      <c r="I131">
        <f t="shared" si="27"/>
        <v>15.740922980696766</v>
      </c>
      <c r="J131">
        <f t="shared" si="28"/>
        <v>14.110109770934564</v>
      </c>
      <c r="K131">
        <f t="shared" si="28"/>
        <v>-6.9772099392525444</v>
      </c>
      <c r="L131">
        <f t="shared" si="29"/>
        <v>-6.562023238945228</v>
      </c>
      <c r="M131">
        <f t="shared" si="30"/>
        <v>-28.929190816538746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3.5712632483231186</v>
      </c>
      <c r="B132">
        <f t="shared" si="22"/>
        <v>3.5712632483231186</v>
      </c>
      <c r="C132" s="9">
        <f t="shared" si="23"/>
        <v>0.56500000000000039</v>
      </c>
      <c r="D132" s="9">
        <f t="shared" si="34"/>
        <v>11.321383878014334</v>
      </c>
      <c r="E132" s="9">
        <f t="shared" si="34"/>
        <v>4.6685444774543283</v>
      </c>
      <c r="F132" s="9">
        <f t="shared" si="25"/>
        <v>6.2693370426685213</v>
      </c>
      <c r="G132" s="10">
        <f t="shared" si="35"/>
        <v>8.6666666666666607</v>
      </c>
      <c r="H132" s="5">
        <f t="shared" si="35"/>
        <v>7.5</v>
      </c>
      <c r="I132">
        <f t="shared" si="27"/>
        <v>15.783516237336434</v>
      </c>
      <c r="J132">
        <f t="shared" si="28"/>
        <v>14.070737631500892</v>
      </c>
      <c r="K132">
        <f t="shared" si="28"/>
        <v>-7.150785084151777</v>
      </c>
      <c r="L132">
        <f t="shared" si="29"/>
        <v>-6.5614194882110493</v>
      </c>
      <c r="M132">
        <f t="shared" si="30"/>
        <v>-28.839469726183957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3.4869569280849007</v>
      </c>
      <c r="B133">
        <f t="shared" si="22"/>
        <v>3.4869569280849007</v>
      </c>
      <c r="C133" s="9">
        <f t="shared" si="23"/>
        <v>0.5700000000000004</v>
      </c>
      <c r="D133" s="9">
        <f t="shared" ref="D133:E148" si="36">D132+$C$7*(J132+J133)/2</f>
        <v>11.405690198252552</v>
      </c>
      <c r="E133" s="9">
        <f t="shared" si="36"/>
        <v>4.6251206564943468</v>
      </c>
      <c r="F133" s="9">
        <f t="shared" si="25"/>
        <v>6.2631941311256885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15.827750518915293</v>
      </c>
      <c r="J133">
        <f t="shared" si="28"/>
        <v>14.031369114571625</v>
      </c>
      <c r="K133">
        <f t="shared" si="28"/>
        <v>-7.3238219025088807</v>
      </c>
      <c r="L133">
        <f t="shared" si="29"/>
        <v>-6.5613986269959206</v>
      </c>
      <c r="M133">
        <f t="shared" si="30"/>
        <v>-28.74920840745472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3.4028868185727568</v>
      </c>
      <c r="B134">
        <f t="shared" si="22"/>
        <v>3.4028868185727568</v>
      </c>
      <c r="C134" s="9">
        <f t="shared" si="23"/>
        <v>0.5750000000000004</v>
      </c>
      <c r="D134" s="9">
        <f t="shared" si="36"/>
        <v>11.489760307764696</v>
      </c>
      <c r="E134" s="9">
        <f t="shared" si="36"/>
        <v>4.5806602393279592</v>
      </c>
      <c r="F134" s="9">
        <f t="shared" si="25"/>
        <v>6.2565159468011142</v>
      </c>
      <c r="G134" s="10">
        <f t="shared" si="37"/>
        <v>8.6666666666666607</v>
      </c>
      <c r="H134" s="5">
        <f t="shared" si="37"/>
        <v>7.5</v>
      </c>
      <c r="I134">
        <f t="shared" si="27"/>
        <v>15.873589861300191</v>
      </c>
      <c r="J134">
        <f t="shared" si="28"/>
        <v>13.992000722809649</v>
      </c>
      <c r="K134">
        <f t="shared" si="28"/>
        <v>-7.4963171529536092</v>
      </c>
      <c r="L134">
        <f t="shared" si="29"/>
        <v>-6.5619384360643913</v>
      </c>
      <c r="M134">
        <f t="shared" si="30"/>
        <v>-28.658393288037406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3.3190529291277482</v>
      </c>
      <c r="B135">
        <f t="shared" si="22"/>
        <v>3.3190529291277482</v>
      </c>
      <c r="C135" s="9">
        <f t="shared" si="23"/>
        <v>0.5800000000000004</v>
      </c>
      <c r="D135" s="9">
        <f t="shared" si="36"/>
        <v>11.573594197209705</v>
      </c>
      <c r="E135" s="9">
        <f t="shared" si="36"/>
        <v>4.5351664853310529</v>
      </c>
      <c r="F135" s="9">
        <f t="shared" si="25"/>
        <v>6.2493071409182139</v>
      </c>
      <c r="G135" s="10">
        <f t="shared" si="37"/>
        <v>8.6666666666666607</v>
      </c>
      <c r="H135" s="5">
        <f t="shared" si="37"/>
        <v>7.5</v>
      </c>
      <c r="I135">
        <f t="shared" si="27"/>
        <v>15.92099824855117</v>
      </c>
      <c r="J135">
        <f t="shared" si="28"/>
        <v>13.952629092193263</v>
      </c>
      <c r="K135">
        <f t="shared" si="28"/>
        <v>-7.668267512681834</v>
      </c>
      <c r="L135">
        <f t="shared" si="29"/>
        <v>-6.5630168862854443</v>
      </c>
      <c r="M135">
        <f t="shared" si="30"/>
        <v>-28.567011751280354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3.2354552888785424</v>
      </c>
      <c r="B136">
        <f t="shared" si="22"/>
        <v>3.2354552888785424</v>
      </c>
      <c r="C136" s="9">
        <f t="shared" si="23"/>
        <v>0.58500000000000041</v>
      </c>
      <c r="D136" s="9">
        <f t="shared" si="36"/>
        <v>11.65719183745891</v>
      </c>
      <c r="E136" s="9">
        <f t="shared" si="36"/>
        <v>4.4886426740434393</v>
      </c>
      <c r="F136" s="9">
        <f t="shared" si="25"/>
        <v>6.2415723537734653</v>
      </c>
      <c r="G136" s="10">
        <f t="shared" si="37"/>
        <v>8.6666666666666607</v>
      </c>
      <c r="H136" s="5">
        <f t="shared" si="37"/>
        <v>7.5</v>
      </c>
      <c r="I136">
        <f t="shared" si="27"/>
        <v>15.969939646369561</v>
      </c>
      <c r="J136">
        <f t="shared" si="28"/>
        <v>13.91325099087555</v>
      </c>
      <c r="K136">
        <f t="shared" si="28"/>
        <v>-7.839669583189516</v>
      </c>
      <c r="L136">
        <f t="shared" si="29"/>
        <v>-6.5646121514860853</v>
      </c>
      <c r="M136">
        <f t="shared" si="30"/>
        <v>-28.475052123389951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3.1520939459520161</v>
      </c>
      <c r="B137">
        <f t="shared" si="22"/>
        <v>3.1520939459520161</v>
      </c>
      <c r="C137" s="9">
        <f t="shared" si="23"/>
        <v>0.59000000000000041</v>
      </c>
      <c r="D137" s="9">
        <f t="shared" si="36"/>
        <v>11.740553180385437</v>
      </c>
      <c r="E137" s="9">
        <f t="shared" si="36"/>
        <v>4.4410921056060815</v>
      </c>
      <c r="F137" s="9">
        <f t="shared" si="25"/>
        <v>6.2333162152977639</v>
      </c>
      <c r="G137" s="10">
        <f t="shared" si="37"/>
        <v>8.6666666666666607</v>
      </c>
      <c r="H137" s="5">
        <f t="shared" si="37"/>
        <v>7.5</v>
      </c>
      <c r="I137">
        <f t="shared" si="27"/>
        <v>16.020378034513048</v>
      </c>
      <c r="J137">
        <f t="shared" si="28"/>
        <v>13.873863317966634</v>
      </c>
      <c r="K137">
        <f t="shared" si="28"/>
        <v>-8.0105198959298551</v>
      </c>
      <c r="L137">
        <f t="shared" si="29"/>
        <v>-6.5667026207642492</v>
      </c>
      <c r="M137">
        <f t="shared" si="30"/>
        <v>-28.382503659815768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3.06896896669139</v>
      </c>
      <c r="B138">
        <f t="shared" si="22"/>
        <v>3.06896896669139</v>
      </c>
      <c r="C138" s="9">
        <f t="shared" si="23"/>
        <v>0.59500000000000042</v>
      </c>
      <c r="D138" s="9">
        <f t="shared" si="36"/>
        <v>11.823678159646063</v>
      </c>
      <c r="E138" s="9">
        <f t="shared" si="36"/>
        <v>4.3925181011646259</v>
      </c>
      <c r="F138" s="9">
        <f t="shared" si="25"/>
        <v>6.2245433455823527</v>
      </c>
      <c r="G138" s="10">
        <f t="shared" si="37"/>
        <v>8.6666666666666607</v>
      </c>
      <c r="H138" s="5">
        <f t="shared" si="37"/>
        <v>7.5</v>
      </c>
      <c r="I138">
        <f t="shared" si="27"/>
        <v>16.072277438124562</v>
      </c>
      <c r="J138">
        <f t="shared" si="28"/>
        <v>13.834463102242049</v>
      </c>
      <c r="K138">
        <f t="shared" si="28"/>
        <v>-8.1808149178887497</v>
      </c>
      <c r="L138">
        <f t="shared" si="29"/>
        <v>-6.5692669102423356</v>
      </c>
      <c r="M138">
        <f t="shared" si="30"/>
        <v>-28.289356530880198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2.9860804348823216</v>
      </c>
      <c r="B139">
        <f t="shared" si="22"/>
        <v>2.9860804348823216</v>
      </c>
      <c r="C139" s="9">
        <f t="shared" si="23"/>
        <v>0.60000000000000042</v>
      </c>
      <c r="D139" s="9">
        <f t="shared" si="36"/>
        <v>11.906566691455131</v>
      </c>
      <c r="E139" s="9">
        <f t="shared" si="36"/>
        <v>4.3429240032397374</v>
      </c>
      <c r="F139" s="9">
        <f t="shared" si="25"/>
        <v>6.2152583553700786</v>
      </c>
      <c r="G139" s="10">
        <f t="shared" si="37"/>
        <v>8.6666666666666607</v>
      </c>
      <c r="H139" s="5">
        <f t="shared" si="37"/>
        <v>7.5</v>
      </c>
      <c r="I139">
        <f t="shared" si="27"/>
        <v>16.125601957929913</v>
      </c>
      <c r="J139">
        <f t="shared" si="28"/>
        <v>13.795047500780594</v>
      </c>
      <c r="K139">
        <f t="shared" si="28"/>
        <v>-8.3505510570740302</v>
      </c>
      <c r="L139">
        <f t="shared" si="29"/>
        <v>-6.5722838742463967</v>
      </c>
      <c r="M139">
        <f t="shared" si="30"/>
        <v>-28.195601806708289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2.9034284509873736</v>
      </c>
      <c r="B140">
        <f t="shared" si="22"/>
        <v>2.9034284509873736</v>
      </c>
      <c r="C140" s="9">
        <f t="shared" si="23"/>
        <v>0.60500000000000043</v>
      </c>
      <c r="D140" s="9">
        <f t="shared" si="36"/>
        <v>11.989218675350079</v>
      </c>
      <c r="E140" s="9">
        <f t="shared" si="36"/>
        <v>4.2923131760647726</v>
      </c>
      <c r="F140" s="9">
        <f t="shared" si="25"/>
        <v>6.2054658465126487</v>
      </c>
      <c r="G140" s="10">
        <f t="shared" si="37"/>
        <v>8.6666666666666607</v>
      </c>
      <c r="H140" s="5">
        <f t="shared" si="37"/>
        <v>7.5</v>
      </c>
      <c r="I140">
        <f t="shared" si="27"/>
        <v>16.180315799266882</v>
      </c>
      <c r="J140">
        <f t="shared" si="28"/>
        <v>13.755613797535116</v>
      </c>
      <c r="K140">
        <f t="shared" si="28"/>
        <v>-8.5197246679142804</v>
      </c>
      <c r="L140">
        <f t="shared" si="29"/>
        <v>-6.5757326158995095</v>
      </c>
      <c r="M140">
        <f t="shared" si="30"/>
        <v>-28.101231441513249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2.8210131313892486</v>
      </c>
      <c r="B141">
        <f t="shared" si="22"/>
        <v>2.8210131313892486</v>
      </c>
      <c r="C141" s="9">
        <f t="shared" si="23"/>
        <v>0.61000000000000043</v>
      </c>
      <c r="D141" s="9">
        <f t="shared" si="36"/>
        <v>12.071633994948204</v>
      </c>
      <c r="E141" s="9">
        <f t="shared" si="36"/>
        <v>4.2406890058913396</v>
      </c>
      <c r="F141" s="9">
        <f t="shared" si="25"/>
        <v>6.1951704123946403</v>
      </c>
      <c r="G141" s="10">
        <f t="shared" si="37"/>
        <v>8.6666666666666607</v>
      </c>
      <c r="H141" s="5">
        <f t="shared" si="37"/>
        <v>7.5</v>
      </c>
      <c r="I141">
        <f t="shared" si="27"/>
        <v>16.236383299915737</v>
      </c>
      <c r="J141">
        <f t="shared" si="28"/>
        <v>13.716159401839718</v>
      </c>
      <c r="K141">
        <f t="shared" si="28"/>
        <v>-8.6883320565633593</v>
      </c>
      <c r="L141">
        <f t="shared" si="29"/>
        <v>-6.5795924971211015</v>
      </c>
      <c r="M141">
        <f t="shared" si="30"/>
        <v>-28.006238257292814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2.7388346076431578</v>
      </c>
      <c r="B142">
        <f t="shared" si="22"/>
        <v>2.7388346076431578</v>
      </c>
      <c r="C142" s="9">
        <f t="shared" si="23"/>
        <v>0.61500000000000044</v>
      </c>
      <c r="D142" s="9">
        <f t="shared" si="36"/>
        <v>12.153812518694295</v>
      </c>
      <c r="E142" s="9">
        <f t="shared" si="36"/>
        <v>4.1880549012633281</v>
      </c>
      <c r="F142" s="9">
        <f t="shared" si="25"/>
        <v>6.1843766383249683</v>
      </c>
      <c r="G142" s="10">
        <f t="shared" si="37"/>
        <v>8.6666666666666607</v>
      </c>
      <c r="H142" s="5">
        <f t="shared" si="37"/>
        <v>7.5</v>
      </c>
      <c r="I142">
        <f t="shared" si="27"/>
        <v>16.293768956708476</v>
      </c>
      <c r="J142">
        <f t="shared" si="28"/>
        <v>13.676681846856992</v>
      </c>
      <c r="K142">
        <f t="shared" si="28"/>
        <v>-8.8563694861071163</v>
      </c>
      <c r="L142">
        <f t="shared" si="29"/>
        <v>-6.5838431480273023</v>
      </c>
      <c r="M142">
        <f t="shared" si="30"/>
        <v>-27.910615926990779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2.6568930257386807</v>
      </c>
      <c r="B143">
        <f t="shared" si="22"/>
        <v>2.6568930257386807</v>
      </c>
      <c r="C143" s="9">
        <f t="shared" si="23"/>
        <v>0.62000000000000044</v>
      </c>
      <c r="D143" s="9">
        <f t="shared" si="36"/>
        <v>12.235754100598772</v>
      </c>
      <c r="E143" s="9">
        <f t="shared" si="36"/>
        <v>4.1344142932599999</v>
      </c>
      <c r="F143" s="9">
        <f t="shared" si="25"/>
        <v>6.1730891018965899</v>
      </c>
      <c r="G143" s="10">
        <f t="shared" si="37"/>
        <v>8.6666666666666607</v>
      </c>
      <c r="H143" s="5">
        <f t="shared" si="37"/>
        <v>7.5</v>
      </c>
      <c r="I143">
        <f t="shared" si="27"/>
        <v>16.352437450900663</v>
      </c>
      <c r="J143">
        <f t="shared" si="28"/>
        <v>13.637178787968828</v>
      </c>
      <c r="K143">
        <f t="shared" si="28"/>
        <v>-9.0238331816690618</v>
      </c>
      <c r="L143">
        <f t="shared" si="29"/>
        <v>-6.5884644757301611</v>
      </c>
      <c r="M143">
        <f t="shared" si="30"/>
        <v>-27.814358957177177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2.5751885453714305</v>
      </c>
      <c r="B144">
        <f t="shared" si="22"/>
        <v>2.5751885453714305</v>
      </c>
      <c r="C144" s="9">
        <f t="shared" si="23"/>
        <v>0.62500000000000044</v>
      </c>
      <c r="D144" s="9">
        <f t="shared" si="36"/>
        <v>12.317458580966022</v>
      </c>
      <c r="E144" s="9">
        <f t="shared" si="36"/>
        <v>4.0797706357087566</v>
      </c>
      <c r="F144" s="9">
        <f t="shared" si="25"/>
        <v>6.1613123733151696</v>
      </c>
      <c r="G144" s="10">
        <f t="shared" si="37"/>
        <v>8.6666666666666607</v>
      </c>
      <c r="H144" s="5">
        <f t="shared" si="37"/>
        <v>7.5</v>
      </c>
      <c r="I144">
        <f t="shared" si="27"/>
        <v>16.41235367229606</v>
      </c>
      <c r="J144">
        <f t="shared" si="28"/>
        <v>13.597648001114447</v>
      </c>
      <c r="K144">
        <f t="shared" si="28"/>
        <v>-9.1907193354121244</v>
      </c>
      <c r="L144">
        <f t="shared" si="29"/>
        <v>-6.593436672536404</v>
      </c>
      <c r="M144">
        <f t="shared" si="30"/>
        <v>-27.717462670299369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2.4937213392248498</v>
      </c>
      <c r="B145">
        <f t="shared" si="22"/>
        <v>2.4937213392248498</v>
      </c>
      <c r="C145" s="9">
        <f t="shared" si="23"/>
        <v>0.63000000000000045</v>
      </c>
      <c r="D145" s="9">
        <f t="shared" si="36"/>
        <v>12.398925787112603</v>
      </c>
      <c r="E145" s="9">
        <f t="shared" si="36"/>
        <v>4.0241274053682181</v>
      </c>
      <c r="F145" s="9">
        <f t="shared" si="25"/>
        <v>6.1490510156974967</v>
      </c>
      <c r="G145" s="10">
        <f t="shared" si="37"/>
        <v>8.6666666666666607</v>
      </c>
      <c r="H145" s="5">
        <f t="shared" si="37"/>
        <v>7.5</v>
      </c>
      <c r="I145">
        <f t="shared" si="27"/>
        <v>16.473482742120307</v>
      </c>
      <c r="J145">
        <f t="shared" si="28"/>
        <v>13.558087381079229</v>
      </c>
      <c r="K145">
        <f t="shared" si="28"/>
        <v>-9.3570241114339208</v>
      </c>
      <c r="L145">
        <f t="shared" si="29"/>
        <v>-6.5987402235488934</v>
      </c>
      <c r="M145">
        <f t="shared" si="30"/>
        <v>-27.619923186554875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2.4124915922623984</v>
      </c>
      <c r="B146">
        <f t="shared" si="22"/>
        <v>2.4124915922623984</v>
      </c>
      <c r="C146" s="9">
        <f t="shared" si="23"/>
        <v>0.63500000000000045</v>
      </c>
      <c r="D146" s="9">
        <f t="shared" si="36"/>
        <v>12.480155534075054</v>
      </c>
      <c r="E146" s="9">
        <f t="shared" si="36"/>
        <v>3.9674881020822568</v>
      </c>
      <c r="F146" s="9">
        <f t="shared" si="25"/>
        <v>6.1363095853404186</v>
      </c>
      <c r="G146" s="10">
        <f t="shared" si="37"/>
        <v>8.6666666666666607</v>
      </c>
      <c r="H146" s="5">
        <f t="shared" si="37"/>
        <v>7.5</v>
      </c>
      <c r="I146">
        <f t="shared" si="27"/>
        <v>16.535790034645228</v>
      </c>
      <c r="J146">
        <f t="shared" si="28"/>
        <v>13.518494939737936</v>
      </c>
      <c r="K146">
        <f t="shared" si="28"/>
        <v>-9.5227436505532506</v>
      </c>
      <c r="L146">
        <f t="shared" si="29"/>
        <v>-6.6043559136762484</v>
      </c>
      <c r="M146">
        <f t="shared" si="30"/>
        <v>-27.521737405435349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2.3314995010304163</v>
      </c>
      <c r="B147">
        <f t="shared" si="22"/>
        <v>2.3314995010304163</v>
      </c>
      <c r="C147" s="9">
        <f t="shared" si="23"/>
        <v>0.64000000000000046</v>
      </c>
      <c r="D147" s="9">
        <f t="shared" si="36"/>
        <v>12.561147625307036</v>
      </c>
      <c r="E147" s="9">
        <f t="shared" si="36"/>
        <v>3.9098562489056397</v>
      </c>
      <c r="F147" s="9">
        <f t="shared" si="25"/>
        <v>6.123092631961061</v>
      </c>
      <c r="G147" s="10">
        <f t="shared" si="37"/>
        <v>8.6666666666666607</v>
      </c>
      <c r="H147" s="5">
        <f t="shared" si="37"/>
        <v>7.5</v>
      </c>
      <c r="I147">
        <f t="shared" si="27"/>
        <v>16.599241197570613</v>
      </c>
      <c r="J147">
        <f t="shared" si="28"/>
        <v>13.478868804255878</v>
      </c>
      <c r="K147">
        <f t="shared" si="28"/>
        <v>-9.6878740749858618</v>
      </c>
      <c r="L147">
        <f t="shared" si="29"/>
        <v>-6.6102648340582233</v>
      </c>
      <c r="M147">
        <f t="shared" si="30"/>
        <v>-27.422902986989286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2.2507452729718942</v>
      </c>
      <c r="B148">
        <f t="shared" si="22"/>
        <v>2.2507452729718942</v>
      </c>
      <c r="C148" s="9">
        <f t="shared" si="23"/>
        <v>0.64500000000000046</v>
      </c>
      <c r="D148" s="9">
        <f t="shared" si="36"/>
        <v>12.641901853365558</v>
      </c>
      <c r="E148" s="9">
        <f t="shared" si="36"/>
        <v>3.8512353922019589</v>
      </c>
      <c r="F148" s="9">
        <f t="shared" si="25"/>
        <v>6.1094046989091169</v>
      </c>
      <c r="G148" s="10">
        <f t="shared" si="37"/>
        <v>8.6666666666666607</v>
      </c>
      <c r="H148" s="5">
        <f t="shared" si="37"/>
        <v>7.5</v>
      </c>
      <c r="I148">
        <f t="shared" si="27"/>
        <v>16.663802171174812</v>
      </c>
      <c r="J148">
        <f t="shared" si="28"/>
        <v>13.439207215251528</v>
      </c>
      <c r="K148">
        <f t="shared" si="28"/>
        <v>-9.8524114929077982</v>
      </c>
      <c r="L148">
        <f t="shared" si="29"/>
        <v>-6.6164483879162947</v>
      </c>
      <c r="M148">
        <f t="shared" si="30"/>
        <v>-27.32341833284935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2.1702291257513675</v>
      </c>
      <c r="B149">
        <f t="shared" ref="B149:B212" si="41">ABS(D149-$D$11)</f>
        <v>2.1702291257513675</v>
      </c>
      <c r="C149" s="9">
        <f t="shared" ref="C149:C212" si="42">C148+_dt</f>
        <v>0.65000000000000047</v>
      </c>
      <c r="D149" s="9">
        <f t="shared" ref="D149:E164" si="43">D148+$C$7*(J148+J149)/2</f>
        <v>12.722418000586085</v>
      </c>
      <c r="E149" s="9">
        <f t="shared" si="43"/>
        <v>3.7916291017145207</v>
      </c>
      <c r="F149" s="9">
        <f t="shared" ref="F149:F212" si="44">$O$1*D149^2+$O$2*D149+$O$3</f>
        <v>6.0952503233520012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16.729439206249822</v>
      </c>
      <c r="J149">
        <f t="shared" ref="J149:K212" si="47">J148+L148*$C$7</f>
        <v>13.39950852492403</v>
      </c>
      <c r="K149">
        <f t="shared" si="47"/>
        <v>-10.016352002904894</v>
      </c>
      <c r="L149">
        <f t="shared" ref="L149:L212" si="48">-$C$15*I149*J149</f>
        <v>-6.6228882958406272</v>
      </c>
      <c r="M149">
        <f t="shared" ref="M149:M212" si="49">-$C$6-$C$15*I149*K149</f>
        <v>-27.223282567068274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2.0899512865911483</v>
      </c>
      <c r="B150">
        <f t="shared" si="41"/>
        <v>2.0899512865911483</v>
      </c>
      <c r="C150" s="9">
        <f t="shared" si="42"/>
        <v>0.65500000000000047</v>
      </c>
      <c r="D150" s="9">
        <f t="shared" si="43"/>
        <v>12.802695839746304</v>
      </c>
      <c r="E150" s="9">
        <f t="shared" si="43"/>
        <v>3.7310409706108842</v>
      </c>
      <c r="F150" s="9">
        <f t="shared" si="44"/>
        <v>6.080634036433656</v>
      </c>
      <c r="G150" s="10">
        <f t="shared" si="45"/>
        <v>8.6666666666666607</v>
      </c>
      <c r="H150" s="5">
        <f t="shared" si="45"/>
        <v>7.5</v>
      </c>
      <c r="I150">
        <f t="shared" si="46"/>
        <v>16.796118880840279</v>
      </c>
      <c r="J150">
        <f t="shared" si="47"/>
        <v>13.359771195148987</v>
      </c>
      <c r="K150">
        <f t="shared" si="47"/>
        <v>-10.179691698307304</v>
      </c>
      <c r="L150">
        <f t="shared" si="48"/>
        <v>-6.629566600526049</v>
      </c>
      <c r="M150">
        <f t="shared" si="49"/>
        <v>-27.122495516805309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2.0099119916190631</v>
      </c>
      <c r="B151">
        <f t="shared" si="41"/>
        <v>2.0099119916190631</v>
      </c>
      <c r="C151" s="9">
        <f t="shared" si="42"/>
        <v>0.66000000000000048</v>
      </c>
      <c r="D151" s="9">
        <f t="shared" si="43"/>
        <v>12.88273513471839</v>
      </c>
      <c r="E151" s="9">
        <f t="shared" si="43"/>
        <v>3.6694746155017377</v>
      </c>
      <c r="F151" s="9">
        <f t="shared" si="44"/>
        <v>6.0655603634077675</v>
      </c>
      <c r="G151" s="10">
        <f t="shared" si="45"/>
        <v>8.6666666666666607</v>
      </c>
      <c r="H151" s="5">
        <f t="shared" si="45"/>
        <v>7.5</v>
      </c>
      <c r="I151">
        <f t="shared" si="46"/>
        <v>16.863808115809245</v>
      </c>
      <c r="J151">
        <f t="shared" si="47"/>
        <v>13.31999379554583</v>
      </c>
      <c r="K151">
        <f t="shared" si="47"/>
        <v>-10.342426671408136</v>
      </c>
      <c r="L151">
        <f t="shared" si="48"/>
        <v>-6.6364656709710275</v>
      </c>
      <c r="M151">
        <f t="shared" si="49"/>
        <v>-27.021057692903181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1.9301114852278651</v>
      </c>
      <c r="B152">
        <f t="shared" si="41"/>
        <v>1.9301114852278651</v>
      </c>
      <c r="C152" s="9">
        <f t="shared" si="42"/>
        <v>0.66500000000000048</v>
      </c>
      <c r="D152" s="9">
        <f t="shared" si="43"/>
        <v>12.962535641109588</v>
      </c>
      <c r="E152" s="9">
        <f t="shared" si="43"/>
        <v>3.6069336764348168</v>
      </c>
      <c r="F152" s="9">
        <f t="shared" si="44"/>
        <v>6.0500338237462241</v>
      </c>
      <c r="G152" s="10">
        <f t="shared" si="45"/>
        <v>8.6666666666666607</v>
      </c>
      <c r="H152" s="5">
        <f t="shared" si="45"/>
        <v>7.5</v>
      </c>
      <c r="I152">
        <f t="shared" si="46"/>
        <v>16.932474189256645</v>
      </c>
      <c r="J152">
        <f t="shared" si="47"/>
        <v>13.280175001520004</v>
      </c>
      <c r="K152">
        <f t="shared" si="47"/>
        <v>-10.504553017565556</v>
      </c>
      <c r="L152">
        <f t="shared" si="48"/>
        <v>-6.6435682061547086</v>
      </c>
      <c r="M152">
        <f t="shared" si="49"/>
        <v>-26.918970270393473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1.8505500194464553</v>
      </c>
      <c r="B153">
        <f t="shared" si="41"/>
        <v>1.8505500194464553</v>
      </c>
      <c r="C153" s="9">
        <f t="shared" si="42"/>
        <v>0.67000000000000048</v>
      </c>
      <c r="D153" s="9">
        <f t="shared" si="43"/>
        <v>13.042097106890997</v>
      </c>
      <c r="E153" s="9">
        <f t="shared" si="43"/>
        <v>3.5434218168645564</v>
      </c>
      <c r="F153" s="9">
        <f t="shared" si="44"/>
        <v>6.0340589312235782</v>
      </c>
      <c r="G153" s="10">
        <f t="shared" si="45"/>
        <v>8.6666666666666607</v>
      </c>
      <c r="H153" s="5">
        <f t="shared" si="45"/>
        <v>7.5</v>
      </c>
      <c r="I153">
        <f t="shared" si="46"/>
        <v>17.002084749818771</v>
      </c>
      <c r="J153">
        <f t="shared" si="47"/>
        <v>13.240313592283075</v>
      </c>
      <c r="K153">
        <f t="shared" si="47"/>
        <v>-10.666066839187916</v>
      </c>
      <c r="L153">
        <f t="shared" si="48"/>
        <v>-6.6508572382080322</v>
      </c>
      <c r="M153">
        <f t="shared" si="49"/>
        <v>-26.816235068966257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1.7712278533230439</v>
      </c>
      <c r="B154">
        <f t="shared" si="41"/>
        <v>1.7712278533230439</v>
      </c>
      <c r="C154" s="9">
        <f t="shared" si="42"/>
        <v>0.67500000000000049</v>
      </c>
      <c r="D154" s="9">
        <f t="shared" si="43"/>
        <v>13.121419273014409</v>
      </c>
      <c r="E154" s="9">
        <f t="shared" si="43"/>
        <v>3.4789427235981876</v>
      </c>
      <c r="F154" s="9">
        <f t="shared" si="44"/>
        <v>6.01764019397827</v>
      </c>
      <c r="G154" s="10">
        <f t="shared" si="45"/>
        <v>8.6666666666666607</v>
      </c>
      <c r="H154" s="5">
        <f t="shared" si="45"/>
        <v>7.5</v>
      </c>
      <c r="I154">
        <f t="shared" si="46"/>
        <v>17.072607828879718</v>
      </c>
      <c r="J154">
        <f t="shared" si="47"/>
        <v>13.200408448853826</v>
      </c>
      <c r="K154">
        <f t="shared" si="47"/>
        <v>-10.826964249601714</v>
      </c>
      <c r="L154">
        <f t="shared" si="48"/>
        <v>-6.65831613509578</v>
      </c>
      <c r="M154">
        <f t="shared" si="49"/>
        <v>-26.712854533437735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1.6921452523203531</v>
      </c>
      <c r="B155">
        <f t="shared" si="41"/>
        <v>1.6921452523203531</v>
      </c>
      <c r="C155" s="9">
        <f t="shared" si="42"/>
        <v>0.68000000000000049</v>
      </c>
      <c r="D155" s="9">
        <f t="shared" si="43"/>
        <v>13.2005018740171</v>
      </c>
      <c r="E155" s="9">
        <f t="shared" si="43"/>
        <v>3.4135001067189754</v>
      </c>
      <c r="F155" s="9">
        <f t="shared" si="44"/>
        <v>6.0007821145514644</v>
      </c>
      <c r="G155" s="10">
        <f t="shared" si="45"/>
        <v>8.6666666666666607</v>
      </c>
      <c r="H155" s="5">
        <f t="shared" si="45"/>
        <v>7.5</v>
      </c>
      <c r="I155">
        <f t="shared" si="46"/>
        <v>17.144011851727289</v>
      </c>
      <c r="J155">
        <f t="shared" si="47"/>
        <v>13.160458552043252</v>
      </c>
      <c r="K155">
        <f t="shared" si="47"/>
        <v>-10.98724137680234</v>
      </c>
      <c r="L155">
        <f t="shared" si="48"/>
        <v>-6.665928602826976</v>
      </c>
      <c r="M155">
        <f t="shared" si="49"/>
        <v>-26.608831714247547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1.6133024877229438</v>
      </c>
      <c r="B156">
        <f t="shared" si="41"/>
        <v>1.6133024877229438</v>
      </c>
      <c r="C156" s="9">
        <f t="shared" si="42"/>
        <v>0.6850000000000005</v>
      </c>
      <c r="D156" s="9">
        <f t="shared" si="43"/>
        <v>13.279344638614509</v>
      </c>
      <c r="E156" s="9">
        <f t="shared" si="43"/>
        <v>3.3470976994873047</v>
      </c>
      <c r="F156" s="9">
        <f t="shared" si="44"/>
        <v>5.9834891899041907</v>
      </c>
      <c r="G156" s="10">
        <f t="shared" si="45"/>
        <v>8.6666666666666607</v>
      </c>
      <c r="H156" s="5">
        <f t="shared" si="45"/>
        <v>7.5</v>
      </c>
      <c r="I156">
        <f t="shared" si="46"/>
        <v>17.216265647687685</v>
      </c>
      <c r="J156">
        <f t="shared" si="47"/>
        <v>13.120462980426291</v>
      </c>
      <c r="K156">
        <f t="shared" si="47"/>
        <v>-11.146894367087825</v>
      </c>
      <c r="L156">
        <f t="shared" si="48"/>
        <v>-6.673678687211595</v>
      </c>
      <c r="M156">
        <f t="shared" si="49"/>
        <v>-26.504170248015441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1.5346998360567561</v>
      </c>
      <c r="B157">
        <f t="shared" si="41"/>
        <v>1.5346998360567561</v>
      </c>
      <c r="C157" s="9">
        <f t="shared" si="42"/>
        <v>0.6900000000000005</v>
      </c>
      <c r="D157" s="9">
        <f t="shared" si="43"/>
        <v>13.357947290280697</v>
      </c>
      <c r="E157" s="9">
        <f t="shared" si="43"/>
        <v>3.2797392582203133</v>
      </c>
      <c r="F157" s="9">
        <f t="shared" si="44"/>
        <v>5.9657659114136266</v>
      </c>
      <c r="G157" s="10">
        <f t="shared" si="45"/>
        <v>8.6666666666666607</v>
      </c>
      <c r="H157" s="5">
        <f t="shared" si="45"/>
        <v>7.5</v>
      </c>
      <c r="I157">
        <f t="shared" si="46"/>
        <v>17.289338459274482</v>
      </c>
      <c r="J157">
        <f t="shared" si="47"/>
        <v>13.080420908303022</v>
      </c>
      <c r="K157">
        <f t="shared" si="47"/>
        <v>-11.305919388575917</v>
      </c>
      <c r="L157">
        <f t="shared" si="48"/>
        <v>-6.6815507751818766</v>
      </c>
      <c r="M157">
        <f t="shared" si="49"/>
        <v>-26.398874338184925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1.4563375785208912</v>
      </c>
      <c r="B158">
        <f t="shared" si="41"/>
        <v>1.4563375785208912</v>
      </c>
      <c r="C158" s="9">
        <f t="shared" si="42"/>
        <v>0.69500000000000051</v>
      </c>
      <c r="D158" s="9">
        <f t="shared" si="43"/>
        <v>13.436309547816562</v>
      </c>
      <c r="E158" s="9">
        <f t="shared" si="43"/>
        <v>3.2114285621507705</v>
      </c>
      <c r="F158" s="9">
        <f t="shared" si="44"/>
        <v>5.9476167648492311</v>
      </c>
      <c r="G158" s="10">
        <f t="shared" si="45"/>
        <v>8.6666666666666607</v>
      </c>
      <c r="H158" s="5">
        <f t="shared" si="45"/>
        <v>7.5</v>
      </c>
      <c r="I158">
        <f t="shared" si="46"/>
        <v>17.363199950388402</v>
      </c>
      <c r="J158">
        <f t="shared" si="47"/>
        <v>13.04033160365193</v>
      </c>
      <c r="K158">
        <f t="shared" si="47"/>
        <v>-11.464312634605028</v>
      </c>
      <c r="L158">
        <f t="shared" si="48"/>
        <v>-6.6895295956967891</v>
      </c>
      <c r="M158">
        <f t="shared" si="49"/>
        <v>-26.292948735779557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1.3782160004317028</v>
      </c>
      <c r="B159">
        <f t="shared" si="41"/>
        <v>1.3782160004317028</v>
      </c>
      <c r="C159" s="9">
        <f t="shared" si="42"/>
        <v>0.70000000000000051</v>
      </c>
      <c r="D159" s="9">
        <f t="shared" si="43"/>
        <v>13.51443112590575</v>
      </c>
      <c r="E159" s="9">
        <f t="shared" si="43"/>
        <v>3.1421694132658962</v>
      </c>
      <c r="F159" s="9">
        <f t="shared" si="44"/>
        <v>5.9290462303295506</v>
      </c>
      <c r="G159" s="10">
        <f t="shared" si="45"/>
        <v>8.6666666666666607</v>
      </c>
      <c r="H159" s="5">
        <f t="shared" si="45"/>
        <v>7.5</v>
      </c>
      <c r="I159">
        <f t="shared" si="46"/>
        <v>17.437820213605107</v>
      </c>
      <c r="J159">
        <f t="shared" si="47"/>
        <v>13.00019442607775</v>
      </c>
      <c r="K159">
        <f t="shared" si="47"/>
        <v>-11.622070327019705</v>
      </c>
      <c r="L159">
        <f t="shared" si="48"/>
        <v>-6.6976002202482929</v>
      </c>
      <c r="M159">
        <f t="shared" si="49"/>
        <v>-26.186398720295664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1.3003353906792015</v>
      </c>
      <c r="B160">
        <f t="shared" si="41"/>
        <v>1.3003353906792015</v>
      </c>
      <c r="C160" s="9">
        <f t="shared" si="42"/>
        <v>0.70500000000000052</v>
      </c>
      <c r="D160" s="9">
        <f t="shared" si="43"/>
        <v>13.592311735658251</v>
      </c>
      <c r="E160" s="9">
        <f t="shared" si="43"/>
        <v>3.0719656361268126</v>
      </c>
      <c r="F160" s="9">
        <f t="shared" si="44"/>
        <v>5.9100587822603732</v>
      </c>
      <c r="G160" s="10">
        <f t="shared" si="45"/>
        <v>8.6666666666666607</v>
      </c>
      <c r="H160" s="5">
        <f t="shared" si="45"/>
        <v>7.5</v>
      </c>
      <c r="I160">
        <f t="shared" si="46"/>
        <v>17.51316977658875</v>
      </c>
      <c r="J160">
        <f t="shared" si="47"/>
        <v>12.96000882475626</v>
      </c>
      <c r="K160">
        <f t="shared" si="47"/>
        <v>-11.779188719341478</v>
      </c>
      <c r="L160">
        <f t="shared" si="48"/>
        <v>-6.7057480629880972</v>
      </c>
      <c r="M160">
        <f t="shared" si="49"/>
        <v>-26.079230080753366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1.2226960411957979</v>
      </c>
      <c r="B161">
        <f t="shared" si="41"/>
        <v>1.2226960411957979</v>
      </c>
      <c r="C161" s="9">
        <f t="shared" si="42"/>
        <v>0.71000000000000052</v>
      </c>
      <c r="D161" s="9">
        <f t="shared" si="43"/>
        <v>13.669951085141655</v>
      </c>
      <c r="E161" s="9">
        <f t="shared" si="43"/>
        <v>3.0008210776693103</v>
      </c>
      <c r="F161" s="9">
        <f t="shared" si="44"/>
        <v>5.8906588892550378</v>
      </c>
      <c r="G161" s="10">
        <f t="shared" si="45"/>
        <v>8.6666666666666607</v>
      </c>
      <c r="H161" s="5">
        <f t="shared" si="45"/>
        <v>7.5</v>
      </c>
      <c r="I161">
        <f t="shared" si="46"/>
        <v>17.589219607669222</v>
      </c>
      <c r="J161">
        <f t="shared" si="47"/>
        <v>12.919774336378332</v>
      </c>
      <c r="K161">
        <f t="shared" si="47"/>
        <v>-11.935664099825999</v>
      </c>
      <c r="L161">
        <f t="shared" si="48"/>
        <v>-6.7139588804935038</v>
      </c>
      <c r="M161">
        <f t="shared" si="49"/>
        <v>-25.971449096926111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1.1452982464373775</v>
      </c>
      <c r="B162">
        <f t="shared" si="41"/>
        <v>1.1452982464373775</v>
      </c>
      <c r="C162" s="9">
        <f t="shared" si="42"/>
        <v>0.71500000000000052</v>
      </c>
      <c r="D162" s="9">
        <f t="shared" si="43"/>
        <v>13.747348879900075</v>
      </c>
      <c r="E162" s="9">
        <f t="shared" si="43"/>
        <v>2.9287396069866096</v>
      </c>
      <c r="F162" s="9">
        <f t="shared" si="44"/>
        <v>5.8708510140375889</v>
      </c>
      <c r="G162" s="10">
        <f t="shared" si="45"/>
        <v>8.6666666666666607</v>
      </c>
      <c r="H162" s="5">
        <f t="shared" si="45"/>
        <v>7.5</v>
      </c>
      <c r="I162">
        <f t="shared" si="46"/>
        <v>17.665941120621117</v>
      </c>
      <c r="J162">
        <f t="shared" si="47"/>
        <v>12.87949058309537</v>
      </c>
      <c r="K162">
        <f t="shared" si="47"/>
        <v>-12.091492794407555</v>
      </c>
      <c r="L162">
        <f t="shared" si="48"/>
        <v>-6.722218771190831</v>
      </c>
      <c r="M162">
        <f t="shared" si="49"/>
        <v>-25.863062520766992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1.0681423028766872</v>
      </c>
      <c r="B163">
        <f t="shared" si="41"/>
        <v>1.0681423028766872</v>
      </c>
      <c r="C163" s="9">
        <f t="shared" si="42"/>
        <v>0.72000000000000053</v>
      </c>
      <c r="D163" s="9">
        <f t="shared" si="43"/>
        <v>13.824504823460765</v>
      </c>
      <c r="E163" s="9">
        <f t="shared" si="43"/>
        <v>2.8557251150947907</v>
      </c>
      <c r="F163" s="9">
        <f t="shared" si="44"/>
        <v>5.8506396133295269</v>
      </c>
      <c r="G163" s="10">
        <f t="shared" si="45"/>
        <v>8.6666666666666607</v>
      </c>
      <c r="H163" s="5">
        <f t="shared" si="45"/>
        <v>7.5</v>
      </c>
      <c r="I163">
        <f t="shared" si="46"/>
        <v>17.743306178682349</v>
      </c>
      <c r="J163">
        <f t="shared" si="47"/>
        <v>12.839157270468226</v>
      </c>
      <c r="K163">
        <f t="shared" si="47"/>
        <v>-12.246671169532158</v>
      </c>
      <c r="L163">
        <f t="shared" si="48"/>
        <v>-6.7305141744546368</v>
      </c>
      <c r="M163">
        <f t="shared" si="49"/>
        <v>-25.754077558048699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0.99122850850901756</v>
      </c>
      <c r="B164">
        <f t="shared" si="41"/>
        <v>0.99122850850901756</v>
      </c>
      <c r="C164" s="9">
        <f t="shared" si="42"/>
        <v>0.72500000000000053</v>
      </c>
      <c r="D164" s="9">
        <f t="shared" si="43"/>
        <v>13.901418617828435</v>
      </c>
      <c r="E164" s="9">
        <f t="shared" si="43"/>
        <v>2.781781514681553</v>
      </c>
      <c r="F164" s="9">
        <f t="shared" si="44"/>
        <v>5.8300291377208442</v>
      </c>
      <c r="G164" s="10">
        <f t="shared" si="45"/>
        <v>8.6666666666666607</v>
      </c>
      <c r="H164" s="5">
        <f t="shared" si="45"/>
        <v>7.5</v>
      </c>
      <c r="I164">
        <f t="shared" si="46"/>
        <v>17.821287097849854</v>
      </c>
      <c r="J164">
        <f t="shared" si="47"/>
        <v>12.798774185421498</v>
      </c>
      <c r="K164">
        <f t="shared" si="47"/>
        <v>-12.40119563488045</v>
      </c>
      <c r="L164">
        <f t="shared" si="48"/>
        <v>-6.7388318694006664</v>
      </c>
      <c r="M164">
        <f t="shared" si="49"/>
        <v>-25.64450185023226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0.91455716237013718</v>
      </c>
      <c r="B165">
        <f t="shared" si="41"/>
        <v>0.91455716237013718</v>
      </c>
      <c r="C165" s="9">
        <f t="shared" si="42"/>
        <v>0.73000000000000054</v>
      </c>
      <c r="D165" s="9">
        <f t="shared" ref="D165:E180" si="51">D164+$C$7*(J164+J165)/2</f>
        <v>13.978089963967316</v>
      </c>
      <c r="E165" s="9">
        <f t="shared" si="51"/>
        <v>2.7069127398389661</v>
      </c>
      <c r="F165" s="9">
        <f t="shared" si="44"/>
        <v>5.8090240315260804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17.899856649489664</v>
      </c>
      <c r="J165">
        <f t="shared" si="47"/>
        <v>12.758341194205094</v>
      </c>
      <c r="K165">
        <f t="shared" si="47"/>
        <v>-12.555062645981844</v>
      </c>
      <c r="L165">
        <f t="shared" si="48"/>
        <v>-6.7471589733901816</v>
      </c>
      <c r="M165">
        <f t="shared" si="49"/>
        <v>-25.53434345657816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0.83812856406642844</v>
      </c>
      <c r="B166">
        <f t="shared" si="41"/>
        <v>0.83812856406642844</v>
      </c>
      <c r="C166" s="9">
        <f t="shared" si="42"/>
        <v>0.73500000000000054</v>
      </c>
      <c r="D166" s="9">
        <f t="shared" si="51"/>
        <v>14.054518562271024</v>
      </c>
      <c r="E166" s="9">
        <f t="shared" si="51"/>
        <v>2.6311227457808566</v>
      </c>
      <c r="F166" s="9">
        <f t="shared" si="44"/>
        <v>5.787628732626052</v>
      </c>
      <c r="G166" s="10">
        <f t="shared" si="52"/>
        <v>8.6666666666666607</v>
      </c>
      <c r="H166" s="5">
        <f t="shared" si="52"/>
        <v>7.5</v>
      </c>
      <c r="I166">
        <f t="shared" si="46"/>
        <v>17.978988062297773</v>
      </c>
      <c r="J166">
        <f t="shared" si="47"/>
        <v>12.717858240364754</v>
      </c>
      <c r="K166">
        <f t="shared" si="47"/>
        <v>-12.708268706721313</v>
      </c>
      <c r="L166">
        <f t="shared" si="48"/>
        <v>-6.7554829402628176</v>
      </c>
      <c r="M166">
        <f t="shared" si="49"/>
        <v>-25.423610836512246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0.76194301331716474</v>
      </c>
      <c r="B167">
        <f t="shared" si="41"/>
        <v>0.76194301331716474</v>
      </c>
      <c r="C167" s="9">
        <f t="shared" si="42"/>
        <v>0.74000000000000055</v>
      </c>
      <c r="D167" s="9">
        <f t="shared" si="51"/>
        <v>14.130704113020288</v>
      </c>
      <c r="E167" s="9">
        <f t="shared" si="51"/>
        <v>2.5544155085454716</v>
      </c>
      <c r="F167" s="9">
        <f t="shared" si="44"/>
        <v>5.7658476722959762</v>
      </c>
      <c r="G167" s="10">
        <f t="shared" si="52"/>
        <v>8.6666666666666607</v>
      </c>
      <c r="H167" s="5">
        <f t="shared" si="52"/>
        <v>7.5</v>
      </c>
      <c r="I167">
        <f t="shared" si="46"/>
        <v>18.058655023647702</v>
      </c>
      <c r="J167">
        <f t="shared" si="47"/>
        <v>12.677325342723176</v>
      </c>
      <c r="K167">
        <f t="shared" si="47"/>
        <v>-12.860810371740387</v>
      </c>
      <c r="L167">
        <f t="shared" si="48"/>
        <v>-6.7637915583147796</v>
      </c>
      <c r="M167">
        <f t="shared" si="49"/>
        <v>-25.312312832257152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0.68600080950887588</v>
      </c>
      <c r="B168">
        <f t="shared" si="41"/>
        <v>0.68600080950887588</v>
      </c>
      <c r="C168" s="9">
        <f t="shared" si="42"/>
        <v>0.74500000000000055</v>
      </c>
      <c r="D168" s="9">
        <f t="shared" si="51"/>
        <v>14.206646316828577</v>
      </c>
      <c r="E168" s="9">
        <f t="shared" si="51"/>
        <v>2.4767950246840487</v>
      </c>
      <c r="F168" s="9">
        <f t="shared" si="44"/>
        <v>5.7436852750206437</v>
      </c>
      <c r="G168" s="10">
        <f t="shared" si="52"/>
        <v>8.6666666666666607</v>
      </c>
      <c r="H168" s="5">
        <f t="shared" si="52"/>
        <v>7.5</v>
      </c>
      <c r="I168">
        <f t="shared" si="46"/>
        <v>18.138831680359758</v>
      </c>
      <c r="J168">
        <f t="shared" si="47"/>
        <v>12.636742593373286</v>
      </c>
      <c r="K168">
        <f t="shared" si="47"/>
        <v>-13.01268424873393</v>
      </c>
      <c r="L168">
        <f t="shared" si="48"/>
        <v>-6.772072948038673</v>
      </c>
      <c r="M168">
        <f t="shared" si="49"/>
        <v>-25.200458651738966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0.61030225126170023</v>
      </c>
      <c r="B169">
        <f t="shared" si="41"/>
        <v>0.61030225126170023</v>
      </c>
      <c r="C169" s="9">
        <f t="shared" si="42"/>
        <v>0.75000000000000056</v>
      </c>
      <c r="D169" s="9">
        <f t="shared" si="51"/>
        <v>14.282344875075752</v>
      </c>
      <c r="E169" s="9">
        <f t="shared" si="51"/>
        <v>2.3982653109359138</v>
      </c>
      <c r="F169" s="9">
        <f t="shared" si="44"/>
        <v>5.7211459582972761</v>
      </c>
      <c r="G169" s="10">
        <f t="shared" si="52"/>
        <v>8.6666666666666607</v>
      </c>
      <c r="H169" s="5">
        <f t="shared" si="52"/>
        <v>7.5</v>
      </c>
      <c r="I169">
        <f t="shared" si="46"/>
        <v>18.219492638926194</v>
      </c>
      <c r="J169">
        <f t="shared" si="47"/>
        <v>12.596110155685054</v>
      </c>
      <c r="K169">
        <f t="shared" si="47"/>
        <v>-13.163887000644364</v>
      </c>
      <c r="L169">
        <f t="shared" si="48"/>
        <v>-6.7803155596407532</v>
      </c>
      <c r="M169">
        <f t="shared" si="49"/>
        <v>-25.088057851777545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0.5348476360076635</v>
      </c>
      <c r="B170">
        <f t="shared" si="41"/>
        <v>0.5348476360076635</v>
      </c>
      <c r="C170" s="9">
        <f t="shared" si="42"/>
        <v>0.75500000000000056</v>
      </c>
      <c r="D170" s="9">
        <f t="shared" si="51"/>
        <v>14.357799490329789</v>
      </c>
      <c r="E170" s="9">
        <f t="shared" si="51"/>
        <v>2.3188304038907157</v>
      </c>
      <c r="F170" s="9">
        <f t="shared" si="44"/>
        <v>5.6982341324267622</v>
      </c>
      <c r="G170" s="10">
        <f t="shared" si="52"/>
        <v>8.6666666666666607</v>
      </c>
      <c r="H170" s="5">
        <f t="shared" si="52"/>
        <v>7.5</v>
      </c>
      <c r="I170">
        <f t="shared" si="46"/>
        <v>18.300612965225497</v>
      </c>
      <c r="J170">
        <f t="shared" si="47"/>
        <v>12.55542826232721</v>
      </c>
      <c r="K170">
        <f t="shared" si="47"/>
        <v>-13.314415347755029</v>
      </c>
      <c r="L170">
        <f t="shared" si="48"/>
        <v>-6.7885081703509176</v>
      </c>
      <c r="M170">
        <f t="shared" si="49"/>
        <v>-24.9751203215678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0.45963725958076651</v>
      </c>
      <c r="B171">
        <f t="shared" si="41"/>
        <v>0.45963725958076651</v>
      </c>
      <c r="C171" s="9">
        <f t="shared" si="42"/>
        <v>0.76000000000000056</v>
      </c>
      <c r="D171" s="9">
        <f t="shared" si="51"/>
        <v>14.433009866756686</v>
      </c>
      <c r="E171" s="9">
        <f t="shared" si="51"/>
        <v>2.2384943596383975</v>
      </c>
      <c r="F171" s="9">
        <f t="shared" si="44"/>
        <v>5.67495420029387</v>
      </c>
      <c r="G171" s="10">
        <f t="shared" si="52"/>
        <v>8.6666666666666607</v>
      </c>
      <c r="H171" s="5">
        <f t="shared" si="52"/>
        <v>7.5</v>
      </c>
      <c r="I171">
        <f t="shared" si="46"/>
        <v>18.382168183757926</v>
      </c>
      <c r="J171">
        <f t="shared" si="47"/>
        <v>12.514697213305105</v>
      </c>
      <c r="K171">
        <f t="shared" si="47"/>
        <v>-13.464266069684436</v>
      </c>
      <c r="L171">
        <f t="shared" si="48"/>
        <v>-6.7966398815401403</v>
      </c>
      <c r="M171">
        <f t="shared" si="49"/>
        <v>-24.861656266458173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0.38467141581880426</v>
      </c>
      <c r="B172">
        <f t="shared" si="41"/>
        <v>0.38467141581880426</v>
      </c>
      <c r="C172" s="9">
        <f t="shared" si="42"/>
        <v>0.76500000000000057</v>
      </c>
      <c r="D172" s="9">
        <f t="shared" si="51"/>
        <v>14.507975710518648</v>
      </c>
      <c r="E172" s="9">
        <f t="shared" si="51"/>
        <v>2.1572612534074946</v>
      </c>
      <c r="F172" s="9">
        <f t="shared" si="44"/>
        <v>5.6513105571370605</v>
      </c>
      <c r="G172" s="10">
        <f t="shared" si="52"/>
        <v>8.6666666666666607</v>
      </c>
      <c r="H172" s="5">
        <f t="shared" si="52"/>
        <v>7.5</v>
      </c>
      <c r="I172">
        <f t="shared" si="46"/>
        <v>18.464134276433576</v>
      </c>
      <c r="J172">
        <f t="shared" si="47"/>
        <v>12.473917374015864</v>
      </c>
      <c r="K172">
        <f t="shared" si="47"/>
        <v>-13.613436007283186</v>
      </c>
      <c r="L172">
        <f t="shared" si="48"/>
        <v>-6.8047001156595996</v>
      </c>
      <c r="M172">
        <f t="shared" si="49"/>
        <v>-24.747676192031616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0.30995039617679154</v>
      </c>
      <c r="B173">
        <f t="shared" si="41"/>
        <v>0.30995039617679154</v>
      </c>
      <c r="C173" s="9">
        <f t="shared" si="42"/>
        <v>0.77000000000000057</v>
      </c>
      <c r="D173" s="9">
        <f t="shared" si="51"/>
        <v>14.582696730160661</v>
      </c>
      <c r="E173" s="9">
        <f t="shared" si="51"/>
        <v>2.0751351791923391</v>
      </c>
      <c r="F173" s="9">
        <f t="shared" si="44"/>
        <v>5.6273075903085328</v>
      </c>
      <c r="G173" s="10">
        <f t="shared" si="52"/>
        <v>8.6666666666666607</v>
      </c>
      <c r="H173" s="5">
        <f t="shared" si="52"/>
        <v>7.5</v>
      </c>
      <c r="I173">
        <f t="shared" si="46"/>
        <v>18.546487680942924</v>
      </c>
      <c r="J173">
        <f t="shared" si="47"/>
        <v>12.433089173321907</v>
      </c>
      <c r="K173">
        <f t="shared" si="47"/>
        <v>-13.761922064435375</v>
      </c>
      <c r="L173">
        <f t="shared" si="48"/>
        <v>-6.8126786130151018</v>
      </c>
      <c r="M173">
        <f t="shared" si="49"/>
        <v>-24.633190888493431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0.23547448935189408</v>
      </c>
      <c r="B174">
        <f t="shared" si="41"/>
        <v>0.23547448935189408</v>
      </c>
      <c r="C174" s="9">
        <f t="shared" si="42"/>
        <v>0.77500000000000058</v>
      </c>
      <c r="D174" s="9">
        <f t="shared" si="51"/>
        <v>14.657172636985559</v>
      </c>
      <c r="E174" s="9">
        <f t="shared" si="51"/>
        <v>1.9921202493697341</v>
      </c>
      <c r="F174" s="9">
        <f t="shared" si="44"/>
        <v>5.6029496790250874</v>
      </c>
      <c r="G174" s="10">
        <f t="shared" si="52"/>
        <v>8.6666666666666607</v>
      </c>
      <c r="H174" s="5">
        <f t="shared" si="52"/>
        <v>7.5</v>
      </c>
      <c r="I174">
        <f t="shared" si="46"/>
        <v>18.629205288738863</v>
      </c>
      <c r="J174">
        <f t="shared" si="47"/>
        <v>12.392213101643817</v>
      </c>
      <c r="K174">
        <f t="shared" si="47"/>
        <v>-13.909721209766335</v>
      </c>
      <c r="L174">
        <f t="shared" si="48"/>
        <v>-6.8205654283899078</v>
      </c>
      <c r="M174">
        <f t="shared" si="49"/>
        <v>-24.518211415369432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0.16124398091974257</v>
      </c>
      <c r="B175">
        <f t="shared" si="41"/>
        <v>0.16124398091974257</v>
      </c>
      <c r="C175" s="9">
        <f t="shared" si="42"/>
        <v>0.78000000000000058</v>
      </c>
      <c r="D175" s="9">
        <f t="shared" si="51"/>
        <v>14.73140314541771</v>
      </c>
      <c r="E175" s="9">
        <f t="shared" si="51"/>
        <v>1.9082205943056594</v>
      </c>
      <c r="F175" s="9">
        <f t="shared" si="44"/>
        <v>5.5782411941103707</v>
      </c>
      <c r="G175" s="10">
        <f t="shared" si="52"/>
        <v>8.6666666666666607</v>
      </c>
      <c r="H175" s="5">
        <f t="shared" si="52"/>
        <v>7.5</v>
      </c>
      <c r="I175">
        <f t="shared" si="46"/>
        <v>18.712264442658</v>
      </c>
      <c r="J175">
        <f t="shared" si="47"/>
        <v>12.351289709073477</v>
      </c>
      <c r="K175">
        <f t="shared" si="47"/>
        <v>-14.056830478258552</v>
      </c>
      <c r="L175">
        <f t="shared" si="48"/>
        <v>-6.8283509275284597</v>
      </c>
      <c r="M175">
        <f t="shared" si="49"/>
        <v>-24.402749086517268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8.725915298199638E-2</v>
      </c>
      <c r="B176">
        <f t="shared" si="41"/>
        <v>8.725915298199638E-2</v>
      </c>
      <c r="C176" s="9">
        <f t="shared" si="42"/>
        <v>0.78500000000000059</v>
      </c>
      <c r="D176" s="9">
        <f t="shared" si="51"/>
        <v>14.805387973355456</v>
      </c>
      <c r="E176" s="9">
        <f t="shared" si="51"/>
        <v>1.8234403619525508</v>
      </c>
      <c r="F176" s="9">
        <f t="shared" si="44"/>
        <v>5.5531864977291008</v>
      </c>
      <c r="G176" s="10">
        <f t="shared" si="52"/>
        <v>8.6666666666666607</v>
      </c>
      <c r="H176" s="5">
        <f t="shared" si="52"/>
        <v>7.5</v>
      </c>
      <c r="I176">
        <f t="shared" si="46"/>
        <v>18.79564293420788</v>
      </c>
      <c r="J176">
        <f t="shared" si="47"/>
        <v>12.310319603508306</v>
      </c>
      <c r="K176">
        <f t="shared" si="47"/>
        <v>-14.203246972777656</v>
      </c>
      <c r="L176">
        <f t="shared" si="48"/>
        <v>-6.8360257834930085</v>
      </c>
      <c r="M176">
        <f t="shared" si="49"/>
        <v>-24.286815455452803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1.3520283825048551E-2</v>
      </c>
      <c r="B177">
        <f t="shared" si="41"/>
        <v>1.3520283825048551E-2</v>
      </c>
      <c r="C177" s="9">
        <f t="shared" si="42"/>
        <v>0.79000000000000059</v>
      </c>
      <c r="D177" s="9">
        <f t="shared" si="51"/>
        <v>14.879126842512404</v>
      </c>
      <c r="E177" s="9">
        <f t="shared" si="51"/>
        <v>1.7377837174376867</v>
      </c>
      <c r="F177" s="9">
        <f t="shared" si="44"/>
        <v>5.5277899431138309</v>
      </c>
      <c r="G177" s="10">
        <f t="shared" si="52"/>
        <v>8.6666666666666607</v>
      </c>
      <c r="H177" s="5">
        <f t="shared" si="52"/>
        <v>7.5</v>
      </c>
      <c r="I177">
        <f t="shared" si="46"/>
        <v>18.879319000545681</v>
      </c>
      <c r="J177">
        <f t="shared" si="47"/>
        <v>12.269303448807348</v>
      </c>
      <c r="K177">
        <f t="shared" si="47"/>
        <v>-14.348967865510373</v>
      </c>
      <c r="L177">
        <f t="shared" si="48"/>
        <v>-6.8435809729045021</v>
      </c>
      <c r="M177">
        <f t="shared" si="49"/>
        <v>-24.170422300992939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5.9972352410282426E-2</v>
      </c>
      <c r="C178" s="9">
        <f t="shared" si="42"/>
        <v>0.7950000000000006</v>
      </c>
      <c r="D178" s="9">
        <f t="shared" si="51"/>
        <v>14.952619478747735</v>
      </c>
      <c r="E178" s="9">
        <f t="shared" si="51"/>
        <v>1.6512548426432065</v>
      </c>
      <c r="F178" s="9">
        <f t="shared" si="44"/>
        <v>5.502055874284757</v>
      </c>
      <c r="G178" s="10">
        <f t="shared" si="52"/>
        <v>8.6666666666666607</v>
      </c>
      <c r="H178" s="5">
        <f t="shared" si="52"/>
        <v>7.5</v>
      </c>
      <c r="I178">
        <f t="shared" si="46"/>
        <v>18.963271321172737</v>
      </c>
      <c r="J178">
        <f t="shared" si="47"/>
        <v>12.228241962969921</v>
      </c>
      <c r="K178">
        <f t="shared" si="47"/>
        <v>-14.493990399316331</v>
      </c>
      <c r="L178">
        <f t="shared" si="48"/>
        <v>-6.8510077720786589</v>
      </c>
      <c r="M178">
        <f t="shared" si="49"/>
        <v>-24.053581613215588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0.13321848604820374</v>
      </c>
      <c r="C179" s="9">
        <f t="shared" si="42"/>
        <v>0.8000000000000006</v>
      </c>
      <c r="D179" s="9">
        <f t="shared" si="51"/>
        <v>15.025865612385656</v>
      </c>
      <c r="E179" s="9">
        <f t="shared" si="51"/>
        <v>1.5638579357782707</v>
      </c>
      <c r="F179" s="9">
        <f t="shared" si="44"/>
        <v>5.4759886257631578</v>
      </c>
      <c r="G179" s="10">
        <f t="shared" si="52"/>
        <v>8.6666666666666607</v>
      </c>
      <c r="H179" s="5">
        <f t="shared" si="52"/>
        <v>7.5</v>
      </c>
      <c r="I179">
        <f t="shared" si="46"/>
        <v>19.047479014368093</v>
      </c>
      <c r="J179">
        <f t="shared" si="47"/>
        <v>12.18713591633745</v>
      </c>
      <c r="K179">
        <f t="shared" si="47"/>
        <v>-14.638311888995625</v>
      </c>
      <c r="L179">
        <f t="shared" si="48"/>
        <v>-6.8582977530674833</v>
      </c>
      <c r="M179">
        <f t="shared" si="49"/>
        <v>-23.936305579737006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0.20621785218667377</v>
      </c>
      <c r="C180" s="9">
        <f t="shared" si="42"/>
        <v>0.8050000000000006</v>
      </c>
      <c r="D180" s="9">
        <f t="shared" si="51"/>
        <v>15.098864978524126</v>
      </c>
      <c r="E180" s="9">
        <f t="shared" si="51"/>
        <v>1.4755972109438618</v>
      </c>
      <c r="F180" s="9">
        <f t="shared" si="44"/>
        <v>5.4495925222789356</v>
      </c>
      <c r="G180" s="10">
        <f t="shared" si="52"/>
        <v>8.6666666666666607</v>
      </c>
      <c r="H180" s="5">
        <f t="shared" si="52"/>
        <v>7.5</v>
      </c>
      <c r="I180">
        <f t="shared" si="46"/>
        <v>19.131921633383257</v>
      </c>
      <c r="J180">
        <f t="shared" si="47"/>
        <v>12.145986129819045</v>
      </c>
      <c r="K180">
        <f t="shared" si="47"/>
        <v>-14.781929722474047</v>
      </c>
      <c r="L180">
        <f t="shared" si="48"/>
        <v>-6.8654427796161004</v>
      </c>
      <c r="M180">
        <f t="shared" si="49"/>
        <v>-23.818606572306038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0.27897019099555465</v>
      </c>
      <c r="C181" s="9">
        <f t="shared" si="42"/>
        <v>0.81000000000000061</v>
      </c>
      <c r="D181" s="9">
        <f t="shared" ref="D181:E196" si="53">D180+$C$7*(J180+J181)/2</f>
        <v>15.171617317333007</v>
      </c>
      <c r="E181" s="9">
        <f t="shared" si="53"/>
        <v>1.386476897690716</v>
      </c>
      <c r="F181" s="9">
        <f t="shared" si="44"/>
        <v>5.4228718784727992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19.216579162419148</v>
      </c>
      <c r="J181">
        <f t="shared" si="47"/>
        <v>12.104793473141349</v>
      </c>
      <c r="K181">
        <f t="shared" si="47"/>
        <v>-14.924841361907882</v>
      </c>
      <c r="L181">
        <f t="shared" si="48"/>
        <v>-6.8724350030441572</v>
      </c>
      <c r="M181">
        <f t="shared" si="49"/>
        <v>-23.700497133714521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0.35147524800434837</v>
      </c>
      <c r="C182" s="9">
        <f t="shared" si="42"/>
        <v>0.81500000000000061</v>
      </c>
      <c r="D182" s="9">
        <f t="shared" si="53"/>
        <v>15.244122374341801</v>
      </c>
      <c r="E182" s="9">
        <f t="shared" si="53"/>
        <v>1.2965012405708618</v>
      </c>
      <c r="F182" s="9">
        <f t="shared" si="44"/>
        <v>5.3958309985935529</v>
      </c>
      <c r="G182" s="10">
        <f t="shared" si="54"/>
        <v>8.6666666666666607</v>
      </c>
      <c r="H182" s="5">
        <f t="shared" si="54"/>
        <v>7.5</v>
      </c>
      <c r="I182">
        <f t="shared" si="46"/>
        <v>19.301432012405147</v>
      </c>
      <c r="J182">
        <f t="shared" si="47"/>
        <v>12.063558863123085</v>
      </c>
      <c r="K182">
        <f t="shared" si="47"/>
        <v>-15.067044344710169</v>
      </c>
      <c r="L182">
        <f t="shared" si="48"/>
        <v>-6.8792668580605891</v>
      </c>
      <c r="M182">
        <f t="shared" si="49"/>
        <v>-23.581989965022615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0.42373277437964241</v>
      </c>
      <c r="C183" s="9">
        <f t="shared" si="42"/>
        <v>0.82000000000000062</v>
      </c>
      <c r="D183" s="9">
        <f t="shared" si="53"/>
        <v>15.316379900717095</v>
      </c>
      <c r="E183" s="9">
        <f t="shared" si="53"/>
        <v>1.2056744986832304</v>
      </c>
      <c r="F183" s="9">
        <f t="shared" si="44"/>
        <v>5.3684741761909898</v>
      </c>
      <c r="G183" s="10">
        <f t="shared" si="54"/>
        <v>8.6666666666666607</v>
      </c>
      <c r="H183" s="5">
        <f t="shared" si="54"/>
        <v>7.5</v>
      </c>
      <c r="I183">
        <f t="shared" si="46"/>
        <v>19.386461016599185</v>
      </c>
      <c r="J183">
        <f t="shared" si="47"/>
        <v>12.022283261974721</v>
      </c>
      <c r="K183">
        <f t="shared" si="47"/>
        <v>-15.208536284500305</v>
      </c>
      <c r="L183">
        <f t="shared" si="48"/>
        <v>-6.8859310585201055</v>
      </c>
      <c r="M183">
        <f t="shared" si="49"/>
        <v>-23.463097913097329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0.49574252719243717</v>
      </c>
      <c r="C184" s="9">
        <f t="shared" si="42"/>
        <v>0.82500000000000062</v>
      </c>
      <c r="D184" s="9">
        <f t="shared" si="53"/>
        <v>15.38838965352989</v>
      </c>
      <c r="E184" s="9">
        <f t="shared" si="53"/>
        <v>1.1140009452137929</v>
      </c>
      <c r="F184" s="9">
        <f t="shared" si="44"/>
        <v>5.3408056938048496</v>
      </c>
      <c r="G184" s="10">
        <f t="shared" si="54"/>
        <v>8.6666666666666607</v>
      </c>
      <c r="H184" s="5">
        <f t="shared" si="54"/>
        <v>7.5</v>
      </c>
      <c r="I184">
        <f t="shared" si="46"/>
        <v>19.471647426026639</v>
      </c>
      <c r="J184">
        <f t="shared" si="47"/>
        <v>11.980967675623599</v>
      </c>
      <c r="K184">
        <f t="shared" si="47"/>
        <v>-15.349314871978889</v>
      </c>
      <c r="L184">
        <f t="shared" si="48"/>
        <v>-6.8924205931291818</v>
      </c>
      <c r="M184">
        <f t="shared" si="49"/>
        <v>-23.34383395846239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0.56750426967550283</v>
      </c>
      <c r="C185" s="9">
        <f t="shared" si="42"/>
        <v>0.83000000000000063</v>
      </c>
      <c r="D185" s="9">
        <f t="shared" si="53"/>
        <v>15.460151396012956</v>
      </c>
      <c r="E185" s="9">
        <f t="shared" si="53"/>
        <v>1.0214848669706673</v>
      </c>
      <c r="F185" s="9">
        <f t="shared" si="44"/>
        <v>5.3128298226502917</v>
      </c>
      <c r="G185" s="10">
        <f t="shared" si="54"/>
        <v>8.6666666666666607</v>
      </c>
      <c r="H185" s="5">
        <f t="shared" si="54"/>
        <v>7.5</v>
      </c>
      <c r="I185">
        <f t="shared" si="46"/>
        <v>19.556972904774984</v>
      </c>
      <c r="J185">
        <f t="shared" si="47"/>
        <v>11.939613152064824</v>
      </c>
      <c r="K185">
        <f t="shared" si="47"/>
        <v>-15.489377875729662</v>
      </c>
      <c r="L185">
        <f t="shared" si="48"/>
        <v>-6.8987287211090207</v>
      </c>
      <c r="M185">
        <f t="shared" si="49"/>
        <v>-23.224211203457031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0.6390177714709111</v>
      </c>
      <c r="C186" s="9">
        <f t="shared" si="42"/>
        <v>0.83500000000000063</v>
      </c>
      <c r="D186" s="9">
        <f t="shared" si="53"/>
        <v>15.531664897808364</v>
      </c>
      <c r="E186" s="9">
        <f t="shared" si="53"/>
        <v>0.92813056391462712</v>
      </c>
      <c r="F186" s="9">
        <f t="shared" si="44"/>
        <v>5.2845508223003268</v>
      </c>
      <c r="G186" s="10">
        <f t="shared" si="54"/>
        <v>8.6666666666666607</v>
      </c>
      <c r="H186" s="5">
        <f t="shared" si="54"/>
        <v>7.5</v>
      </c>
      <c r="I186">
        <f t="shared" si="46"/>
        <v>19.642419525159998</v>
      </c>
      <c r="J186">
        <f t="shared" si="47"/>
        <v>11.898220779738169</v>
      </c>
      <c r="K186">
        <f t="shared" si="47"/>
        <v>-15.628723142950404</v>
      </c>
      <c r="L186">
        <f t="shared" si="48"/>
        <v>-6.9048489678223923</v>
      </c>
      <c r="M186">
        <f t="shared" si="49"/>
        <v>-23.104242860701248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0.71028280886791961</v>
      </c>
      <c r="C187" s="9">
        <f t="shared" si="42"/>
        <v>0.84000000000000064</v>
      </c>
      <c r="D187" s="9">
        <f t="shared" si="53"/>
        <v>15.602929935205372</v>
      </c>
      <c r="E187" s="9">
        <f t="shared" si="53"/>
        <v>0.83394234868543204</v>
      </c>
      <c r="F187" s="9">
        <f t="shared" si="44"/>
        <v>5.2559729403656306</v>
      </c>
      <c r="G187" s="10">
        <f t="shared" si="54"/>
        <v>8.6666666666666607</v>
      </c>
      <c r="H187" s="5">
        <f t="shared" si="54"/>
        <v>7.5</v>
      </c>
      <c r="I187">
        <f t="shared" si="46"/>
        <v>19.727969762778539</v>
      </c>
      <c r="J187">
        <f t="shared" si="47"/>
        <v>11.856791685931235</v>
      </c>
      <c r="K187">
        <f t="shared" si="47"/>
        <v>-15.767348600114612</v>
      </c>
      <c r="L187">
        <f t="shared" si="48"/>
        <v>-6.9107751203709471</v>
      </c>
      <c r="M187">
        <f t="shared" si="49"/>
        <v>-22.98394224186459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0.78129916503134034</v>
      </c>
      <c r="C188" s="9">
        <f t="shared" si="42"/>
        <v>0.84500000000000064</v>
      </c>
      <c r="D188" s="9">
        <f t="shared" si="53"/>
        <v>15.673946291368793</v>
      </c>
      <c r="E188" s="9">
        <f t="shared" si="53"/>
        <v>0.73892454612439085</v>
      </c>
      <c r="F188" s="9">
        <f t="shared" si="44"/>
        <v>5.2271004121721596</v>
      </c>
      <c r="G188" s="10">
        <f t="shared" si="54"/>
        <v>8.6666666666666607</v>
      </c>
      <c r="H188" s="5">
        <f t="shared" si="54"/>
        <v>7.5</v>
      </c>
      <c r="I188">
        <f t="shared" si="46"/>
        <v>19.813606491461893</v>
      </c>
      <c r="J188">
        <f t="shared" si="47"/>
        <v>11.815327035209009</v>
      </c>
      <c r="K188">
        <f t="shared" si="47"/>
        <v>-15.9052522535658</v>
      </c>
      <c r="L188">
        <f t="shared" si="48"/>
        <v>-6.9165012231691243</v>
      </c>
      <c r="M188">
        <f t="shared" si="49"/>
        <v>-22.86332274673552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0.85206663022057683</v>
      </c>
      <c r="C189" s="9">
        <f t="shared" si="42"/>
        <v>0.85000000000000064</v>
      </c>
      <c r="D189" s="9">
        <f t="shared" si="53"/>
        <v>15.74471375655803</v>
      </c>
      <c r="E189" s="9">
        <f t="shared" si="53"/>
        <v>0.64308149279355487</v>
      </c>
      <c r="F189" s="9">
        <f t="shared" si="44"/>
        <v>5.1979374604369699</v>
      </c>
      <c r="G189" s="10">
        <f t="shared" si="54"/>
        <v>8.6666666666666607</v>
      </c>
      <c r="H189" s="5">
        <f t="shared" si="54"/>
        <v>7.5</v>
      </c>
      <c r="I189">
        <f t="shared" si="46"/>
        <v>19.899312978142937</v>
      </c>
      <c r="J189">
        <f t="shared" si="47"/>
        <v>11.773828027869994</v>
      </c>
      <c r="K189">
        <f t="shared" si="47"/>
        <v>-16.042432190046213</v>
      </c>
      <c r="L189">
        <f t="shared" si="48"/>
        <v>-6.9220215735004569</v>
      </c>
      <c r="M189">
        <f t="shared" si="49"/>
        <v>-22.742397852588013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0.92258500199947413</v>
      </c>
      <c r="C190" s="9">
        <f t="shared" si="42"/>
        <v>0.85500000000000065</v>
      </c>
      <c r="D190" s="9">
        <f t="shared" si="53"/>
        <v>15.815232128336927</v>
      </c>
      <c r="E190" s="9">
        <f t="shared" si="53"/>
        <v>0.54641753649193103</v>
      </c>
      <c r="F190" s="9">
        <f t="shared" si="44"/>
        <v>5.1684882949426356</v>
      </c>
      <c r="G190" s="10">
        <f t="shared" si="54"/>
        <v>8.6666666666666607</v>
      </c>
      <c r="H190" s="5">
        <f t="shared" si="54"/>
        <v>7.5</v>
      </c>
      <c r="I190">
        <f t="shared" si="46"/>
        <v>19.985072877649408</v>
      </c>
      <c r="J190">
        <f t="shared" si="47"/>
        <v>11.732295898428992</v>
      </c>
      <c r="K190">
        <f t="shared" si="47"/>
        <v>-16.178886577161741</v>
      </c>
      <c r="L190">
        <f t="shared" si="48"/>
        <v>-6.9273307170616274</v>
      </c>
      <c r="M190">
        <f t="shared" si="49"/>
        <v>-22.621181103842076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0.99285408543714126</v>
      </c>
      <c r="C191" s="9">
        <f t="shared" si="42"/>
        <v>0.86000000000000065</v>
      </c>
      <c r="D191" s="9">
        <f t="shared" si="53"/>
        <v>15.885501211774594</v>
      </c>
      <c r="E191" s="9">
        <f t="shared" si="53"/>
        <v>0.44893703576909144</v>
      </c>
      <c r="F191" s="9">
        <f t="shared" si="44"/>
        <v>5.1387571122106213</v>
      </c>
      <c r="G191" s="10">
        <f t="shared" si="54"/>
        <v>8.6666666666666607</v>
      </c>
      <c r="H191" s="5">
        <f t="shared" si="54"/>
        <v>7.5</v>
      </c>
      <c r="I191">
        <f t="shared" si="46"/>
        <v>20.070870227434888</v>
      </c>
      <c r="J191">
        <f t="shared" si="47"/>
        <v>11.690731914126623</v>
      </c>
      <c r="K191">
        <f t="shared" si="47"/>
        <v>-16.314613663784794</v>
      </c>
      <c r="L191">
        <f t="shared" si="48"/>
        <v>-6.9324234434994105</v>
      </c>
      <c r="M191">
        <f t="shared" si="49"/>
        <v>-22.499686102014525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1.0628736932999185</v>
      </c>
      <c r="C192" s="9">
        <f t="shared" si="42"/>
        <v>0.86500000000000066</v>
      </c>
      <c r="D192" s="9">
        <f t="shared" si="53"/>
        <v>15.955520819637371</v>
      </c>
      <c r="E192" s="9">
        <f t="shared" si="53"/>
        <v>0.35064435943654643</v>
      </c>
      <c r="F192" s="9">
        <f t="shared" si="44"/>
        <v>5.1087480951739952</v>
      </c>
      <c r="G192" s="10">
        <f t="shared" si="54"/>
        <v>8.6666666666666607</v>
      </c>
      <c r="H192" s="5">
        <f t="shared" si="54"/>
        <v>7.5</v>
      </c>
      <c r="I192">
        <f t="shared" si="46"/>
        <v>20.156689442258259</v>
      </c>
      <c r="J192">
        <f t="shared" si="47"/>
        <v>11.649137373465626</v>
      </c>
      <c r="K192">
        <f t="shared" si="47"/>
        <v>-16.449611780396882</v>
      </c>
      <c r="L192">
        <f t="shared" si="48"/>
        <v>-6.9372947819451483</v>
      </c>
      <c r="M192">
        <f t="shared" si="49"/>
        <v>-22.377926495956395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1.132643646234639</v>
      </c>
      <c r="C193" s="9">
        <f t="shared" si="42"/>
        <v>0.87000000000000066</v>
      </c>
      <c r="D193" s="9">
        <f t="shared" si="53"/>
        <v>16.025290772572092</v>
      </c>
      <c r="E193" s="9">
        <f t="shared" si="53"/>
        <v>0.25154388607723788</v>
      </c>
      <c r="F193" s="9">
        <f t="shared" si="44"/>
        <v>5.0784654128498534</v>
      </c>
      <c r="G193" s="10">
        <f t="shared" si="54"/>
        <v>8.6666666666666607</v>
      </c>
      <c r="H193" s="5">
        <f t="shared" si="54"/>
        <v>7.5</v>
      </c>
      <c r="I193">
        <f t="shared" si="46"/>
        <v>20.242515308821741</v>
      </c>
      <c r="J193">
        <f t="shared" si="47"/>
        <v>11.607513604773954</v>
      </c>
      <c r="K193">
        <f t="shared" si="47"/>
        <v>-16.583879339372622</v>
      </c>
      <c r="L193">
        <f t="shared" si="48"/>
        <v>-6.9419399965512358</v>
      </c>
      <c r="M193">
        <f t="shared" si="49"/>
        <v>-22.255915972373103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1.2021637729433454</v>
      </c>
      <c r="C194" s="9">
        <f t="shared" si="42"/>
        <v>0.87500000000000067</v>
      </c>
      <c r="D194" s="9">
        <f t="shared" si="53"/>
        <v>16.094810899280798</v>
      </c>
      <c r="E194" s="9">
        <f t="shared" si="53"/>
        <v>0.15164000355349944</v>
      </c>
      <c r="F194" s="9">
        <f t="shared" si="44"/>
        <v>5.0479132200117434</v>
      </c>
      <c r="G194" s="10">
        <f t="shared" si="54"/>
        <v>8.6666666666666607</v>
      </c>
      <c r="H194" s="5">
        <f t="shared" si="54"/>
        <v>7.5</v>
      </c>
      <c r="I194">
        <f t="shared" si="46"/>
        <v>20.328332980376867</v>
      </c>
      <c r="J194">
        <f t="shared" si="47"/>
        <v>11.565861964794648</v>
      </c>
      <c r="K194">
        <f t="shared" si="47"/>
        <v>-16.71741483520686</v>
      </c>
      <c r="L194">
        <f t="shared" si="48"/>
        <v>-6.9463545820337087</v>
      </c>
      <c r="M194">
        <f t="shared" si="49"/>
        <v>-22.133668246623479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1.2714339103496375</v>
      </c>
      <c r="C195" s="9">
        <f t="shared" si="42"/>
        <v>0.88000000000000067</v>
      </c>
      <c r="D195" s="9">
        <f t="shared" si="53"/>
        <v>16.16408103668709</v>
      </c>
      <c r="E195" s="9">
        <f t="shared" si="53"/>
        <v>5.0937108513819052E-2</v>
      </c>
      <c r="F195" s="9">
        <f t="shared" si="44"/>
        <v>5.0170956568624696</v>
      </c>
      <c r="G195" s="10">
        <f t="shared" si="54"/>
        <v>8.6666666666666607</v>
      </c>
      <c r="H195" s="5">
        <f t="shared" si="54"/>
        <v>7.5</v>
      </c>
      <c r="I195">
        <f t="shared" si="46"/>
        <v>20.414127971307099</v>
      </c>
      <c r="J195">
        <f t="shared" si="47"/>
        <v>11.524183837302445</v>
      </c>
      <c r="K195">
        <f t="shared" si="47"/>
        <v>-16.850216844686599</v>
      </c>
      <c r="L195">
        <f t="shared" si="48"/>
        <v>-6.9505342592247539</v>
      </c>
      <c r="M195">
        <f t="shared" si="49"/>
        <v>-22.011197053793708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1.3404539037567869</v>
      </c>
      <c r="C196" s="9">
        <f t="shared" si="42"/>
        <v>0.88500000000000068</v>
      </c>
      <c r="D196" s="9">
        <f t="shared" si="53"/>
        <v>16.23310103009424</v>
      </c>
      <c r="E196" s="9">
        <f t="shared" si="53"/>
        <v>-5.0560394101268821E-2</v>
      </c>
      <c r="F196" s="9">
        <f t="shared" si="44"/>
        <v>4.9860168487075871</v>
      </c>
      <c r="G196" s="10">
        <f t="shared" si="54"/>
        <v>8.6666666666666607</v>
      </c>
      <c r="H196" s="5">
        <f t="shared" si="54"/>
        <v>7.5</v>
      </c>
      <c r="I196">
        <f t="shared" si="46"/>
        <v>20.499886151695193</v>
      </c>
      <c r="J196">
        <f t="shared" si="47"/>
        <v>11.482480631747096</v>
      </c>
      <c r="K196">
        <f t="shared" si="47"/>
        <v>-16.98228402700936</v>
      </c>
      <c r="L196">
        <f t="shared" si="48"/>
        <v>-6.954474970638727</v>
      </c>
      <c r="M196">
        <f t="shared" si="49"/>
        <v>-21.888516140042057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1.4092236069977968</v>
      </c>
      <c r="C197" s="9">
        <f t="shared" si="42"/>
        <v>0.89000000000000068</v>
      </c>
      <c r="D197" s="9">
        <f t="shared" ref="D197:E212" si="55">D196+$C$7*(J196+J197)/2</f>
        <v>16.301870733335249</v>
      </c>
      <c r="E197" s="9">
        <f t="shared" si="55"/>
        <v>-0.15284809155384571</v>
      </c>
      <c r="F197" s="9">
        <f t="shared" si="44"/>
        <v>4.95468090562985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20.585593741882832</v>
      </c>
      <c r="J197">
        <f t="shared" si="47"/>
        <v>11.440753781923263</v>
      </c>
      <c r="K197">
        <f t="shared" si="47"/>
        <v>-17.113615123849613</v>
      </c>
      <c r="L197">
        <f t="shared" si="48"/>
        <v>-6.9581728760549959</v>
      </c>
      <c r="M197">
        <f t="shared" si="49"/>
        <v>-21.765639254210317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1.4777428825775676</v>
      </c>
      <c r="C198" s="9">
        <f t="shared" si="42"/>
        <v>0.89500000000000068</v>
      </c>
      <c r="D198" s="9">
        <f t="shared" si="55"/>
        <v>16.37039000891502</v>
      </c>
      <c r="E198" s="9">
        <f t="shared" si="55"/>
        <v>-0.25592156380351916</v>
      </c>
      <c r="F198" s="9">
        <f t="shared" si="44"/>
        <v>4.9230919221649891</v>
      </c>
      <c r="G198" s="10">
        <f t="shared" si="56"/>
        <v>8.6666666666666607</v>
      </c>
      <c r="H198" s="5">
        <f t="shared" si="56"/>
        <v>7.5</v>
      </c>
      <c r="I198">
        <f t="shared" si="46"/>
        <v>20.671237307029397</v>
      </c>
      <c r="J198">
        <f t="shared" si="47"/>
        <v>11.399004744666932</v>
      </c>
      <c r="K198">
        <f t="shared" si="47"/>
        <v>-17.244208959374873</v>
      </c>
      <c r="L198">
        <f t="shared" si="48"/>
        <v>-6.9616243481206448</v>
      </c>
      <c r="M198">
        <f t="shared" si="49"/>
        <v>-21.642580139697806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1.5460116018073027</v>
      </c>
      <c r="C199" s="9">
        <f t="shared" si="42"/>
        <v>0.90000000000000069</v>
      </c>
      <c r="D199" s="9">
        <f t="shared" si="55"/>
        <v>16.438658728144755</v>
      </c>
      <c r="E199" s="9">
        <f t="shared" si="55"/>
        <v>-0.35977638400228296</v>
      </c>
      <c r="F199" s="9">
        <f t="shared" si="44"/>
        <v>4.8912539769790175</v>
      </c>
      <c r="G199" s="10">
        <f t="shared" si="56"/>
        <v>8.6666666666666607</v>
      </c>
      <c r="H199" s="5">
        <f t="shared" si="56"/>
        <v>7.5</v>
      </c>
      <c r="I199">
        <f t="shared" si="46"/>
        <v>20.756803751676358</v>
      </c>
      <c r="J199">
        <f t="shared" si="47"/>
        <v>11.357234998578209</v>
      </c>
      <c r="K199">
        <f t="shared" si="47"/>
        <v>-17.374064440213061</v>
      </c>
      <c r="L199">
        <f t="shared" si="48"/>
        <v>-6.9648259679759308</v>
      </c>
      <c r="M199">
        <f t="shared" si="49"/>
        <v>-21.519352526593678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1.6140296449313478</v>
      </c>
      <c r="C200" s="9">
        <f t="shared" si="42"/>
        <v>0.90500000000000069</v>
      </c>
      <c r="D200" s="9">
        <f t="shared" si="55"/>
        <v>16.506676771268801</v>
      </c>
      <c r="E200" s="9">
        <f t="shared" si="55"/>
        <v>-0.46440811898904</v>
      </c>
      <c r="F200" s="9">
        <f t="shared" si="44"/>
        <v>4.8591711325474218</v>
      </c>
      <c r="G200" s="10">
        <f t="shared" si="56"/>
        <v>8.6666666666666607</v>
      </c>
      <c r="H200" s="5">
        <f t="shared" si="56"/>
        <v>7.5</v>
      </c>
      <c r="I200">
        <f t="shared" si="46"/>
        <v>20.84228031432313</v>
      </c>
      <c r="J200">
        <f t="shared" si="47"/>
        <v>11.315446042770352</v>
      </c>
      <c r="K200">
        <f t="shared" si="47"/>
        <v>-17.503180555372623</v>
      </c>
      <c r="L200">
        <f t="shared" si="48"/>
        <v>-6.9677745209050981</v>
      </c>
      <c r="M200">
        <f t="shared" si="49"/>
        <v>-21.395970124063446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1.6817969012465941</v>
      </c>
      <c r="C201" s="9">
        <f t="shared" si="42"/>
        <v>0.9100000000000007</v>
      </c>
      <c r="D201" s="9">
        <f t="shared" si="55"/>
        <v>16.574444027584047</v>
      </c>
      <c r="E201" s="9">
        <f t="shared" si="55"/>
        <v>-0.56981232978350893</v>
      </c>
      <c r="F201" s="9">
        <f t="shared" si="44"/>
        <v>4.8268474348364183</v>
      </c>
      <c r="G201" s="10">
        <f t="shared" si="56"/>
        <v>8.6666666666666607</v>
      </c>
      <c r="H201" s="5">
        <f t="shared" si="56"/>
        <v>7.5</v>
      </c>
      <c r="I201">
        <f t="shared" si="46"/>
        <v>20.927654562019828</v>
      </c>
      <c r="J201">
        <f t="shared" si="47"/>
        <v>11.273639395644922</v>
      </c>
      <c r="K201">
        <f t="shared" si="47"/>
        <v>-17.631556376117004</v>
      </c>
      <c r="L201">
        <f t="shared" si="48"/>
        <v>-6.970466992015</v>
      </c>
      <c r="M201">
        <f t="shared" si="49"/>
        <v>-21.272446612985306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1.7493132692146087</v>
      </c>
      <c r="C202" s="9">
        <f t="shared" si="42"/>
        <v>0.9150000000000007</v>
      </c>
      <c r="D202" s="9">
        <f t="shared" si="55"/>
        <v>16.641960395552061</v>
      </c>
      <c r="E202" s="9">
        <f t="shared" si="55"/>
        <v>-0.67598457207924467</v>
      </c>
      <c r="F202" s="9">
        <f t="shared" si="44"/>
        <v>4.7942869129866104</v>
      </c>
      <c r="G202" s="10">
        <f t="shared" si="56"/>
        <v>8.6666666666666607</v>
      </c>
      <c r="H202" s="5">
        <f t="shared" si="56"/>
        <v>7.5</v>
      </c>
      <c r="I202">
        <f t="shared" si="46"/>
        <v>21.012914384981912</v>
      </c>
      <c r="J202">
        <f t="shared" si="47"/>
        <v>11.231816593692832</v>
      </c>
      <c r="K202">
        <f t="shared" si="47"/>
        <v>-17.759191055794915</v>
      </c>
      <c r="L202">
        <f t="shared" si="48"/>
        <v>-6.9729005619437485</v>
      </c>
      <c r="M202">
        <f t="shared" si="49"/>
        <v>-21.14879563883223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1.8165786565666497</v>
      </c>
      <c r="C203" s="9">
        <f t="shared" si="42"/>
        <v>0.92000000000000071</v>
      </c>
      <c r="D203" s="9">
        <f t="shared" si="55"/>
        <v>16.709225782904102</v>
      </c>
      <c r="E203" s="9">
        <f t="shared" si="55"/>
        <v>-0.78292039673551317</v>
      </c>
      <c r="F203" s="9">
        <f t="shared" si="44"/>
        <v>4.7614935789992234</v>
      </c>
      <c r="G203" s="10">
        <f t="shared" si="56"/>
        <v>8.6666666666666607</v>
      </c>
      <c r="H203" s="5">
        <f t="shared" si="56"/>
        <v>7.5</v>
      </c>
      <c r="I203">
        <f t="shared" si="46"/>
        <v>21.098047991231269</v>
      </c>
      <c r="J203">
        <f t="shared" si="47"/>
        <v>11.18997919032117</v>
      </c>
      <c r="K203">
        <f t="shared" si="47"/>
        <v>-17.886083829627907</v>
      </c>
      <c r="L203">
        <f t="shared" si="48"/>
        <v>-6.9750726026014949</v>
      </c>
      <c r="M203">
        <f t="shared" si="49"/>
        <v>-21.025030804795399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1.8835929804017315</v>
      </c>
      <c r="C204" s="9">
        <f t="shared" si="42"/>
        <v>0.92500000000000071</v>
      </c>
      <c r="D204" s="9">
        <f t="shared" si="55"/>
        <v>16.776240106739184</v>
      </c>
      <c r="E204" s="9">
        <f t="shared" si="55"/>
        <v>-0.89061535026776695</v>
      </c>
      <c r="F204" s="9">
        <f t="shared" si="44"/>
        <v>4.7284714274251858</v>
      </c>
      <c r="G204" s="10">
        <f t="shared" si="56"/>
        <v>8.6666666666666607</v>
      </c>
      <c r="H204" s="5">
        <f t="shared" si="56"/>
        <v>7.5</v>
      </c>
      <c r="I204">
        <f t="shared" si="46"/>
        <v>21.183043901267901</v>
      </c>
      <c r="J204">
        <f t="shared" si="47"/>
        <v>11.14812875470556</v>
      </c>
      <c r="K204">
        <f t="shared" si="47"/>
        <v>-18.012234014456681</v>
      </c>
      <c r="L204">
        <f t="shared" si="48"/>
        <v>-6.9769806729452108</v>
      </c>
      <c r="M204">
        <f t="shared" si="49"/>
        <v>-20.90116566514487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1.9503561672778513</v>
      </c>
      <c r="C205" s="9">
        <f t="shared" si="42"/>
        <v>0.93000000000000071</v>
      </c>
      <c r="D205" s="9">
        <f t="shared" si="55"/>
        <v>16.843003293615304</v>
      </c>
      <c r="E205" s="9">
        <f t="shared" si="55"/>
        <v>-0.99906497533647964</v>
      </c>
      <c r="F205" s="9">
        <f t="shared" si="44"/>
        <v>4.6952244350572805</v>
      </c>
      <c r="G205" s="10">
        <f t="shared" si="56"/>
        <v>8.6666666666666607</v>
      </c>
      <c r="H205" s="5">
        <f t="shared" si="56"/>
        <v>7.5</v>
      </c>
      <c r="I205">
        <f t="shared" si="46"/>
        <v>21.267890942775999</v>
      </c>
      <c r="J205">
        <f t="shared" si="47"/>
        <v>11.10626687066789</v>
      </c>
      <c r="K205">
        <f t="shared" si="47"/>
        <v>-18.137641008447549</v>
      </c>
      <c r="L205">
        <f t="shared" si="48"/>
        <v>-6.9786225147892331</v>
      </c>
      <c r="M205">
        <f t="shared" si="49"/>
        <v>-20.777213718823166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2.0168681532965937</v>
      </c>
      <c r="C206" s="9">
        <f t="shared" si="42"/>
        <v>0.93500000000000072</v>
      </c>
      <c r="D206" s="9">
        <f t="shared" si="55"/>
        <v>16.909515279634046</v>
      </c>
      <c r="E206" s="9">
        <f t="shared" si="55"/>
        <v>-1.1082648112341038</v>
      </c>
      <c r="F206" s="9">
        <f t="shared" si="44"/>
        <v>4.6617565606255553</v>
      </c>
      <c r="G206" s="10">
        <f t="shared" si="56"/>
        <v>8.6666666666666607</v>
      </c>
      <c r="H206" s="5">
        <f t="shared" si="56"/>
        <v>7.5</v>
      </c>
      <c r="I206">
        <f t="shared" si="46"/>
        <v>21.352578245367852</v>
      </c>
      <c r="J206">
        <f t="shared" si="47"/>
        <v>11.064395135579154</v>
      </c>
      <c r="K206">
        <f t="shared" si="47"/>
        <v>-18.262304290760486</v>
      </c>
      <c r="L206">
        <f t="shared" si="48"/>
        <v>-6.9799960486531525</v>
      </c>
      <c r="M206">
        <f t="shared" si="49"/>
        <v>-20.653188403267613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2.0831288841811944</v>
      </c>
      <c r="C207" s="9">
        <f t="shared" si="42"/>
        <v>0.94000000000000072</v>
      </c>
      <c r="D207" s="9">
        <f t="shared" si="55"/>
        <v>16.975776010518647</v>
      </c>
      <c r="E207" s="9">
        <f t="shared" si="55"/>
        <v>-1.2182103943699256</v>
      </c>
      <c r="F207" s="9">
        <f t="shared" si="44"/>
        <v>4.6280717444962232</v>
      </c>
      <c r="G207" s="10">
        <f t="shared" si="56"/>
        <v>8.6666666666666607</v>
      </c>
      <c r="H207" s="5">
        <f t="shared" si="56"/>
        <v>7.5</v>
      </c>
      <c r="I207">
        <f t="shared" si="46"/>
        <v>21.437095235368719</v>
      </c>
      <c r="J207">
        <f t="shared" si="47"/>
        <v>11.022515159287236</v>
      </c>
      <c r="K207">
        <f t="shared" si="47"/>
        <v>-18.386223421180091</v>
      </c>
      <c r="L207">
        <f t="shared" si="48"/>
        <v>-6.9810993696485388</v>
      </c>
      <c r="M207">
        <f t="shared" si="49"/>
        <v>-20.529103088457205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2.1491383153482655</v>
      </c>
      <c r="C208" s="9">
        <f t="shared" si="42"/>
        <v>0.94500000000000073</v>
      </c>
      <c r="D208" s="9">
        <f t="shared" si="55"/>
        <v>17.041785441685718</v>
      </c>
      <c r="E208" s="9">
        <f t="shared" si="55"/>
        <v>-1.3288972587525985</v>
      </c>
      <c r="F208" s="9">
        <f t="shared" si="44"/>
        <v>4.5941739083742181</v>
      </c>
      <c r="G208" s="10">
        <f t="shared" si="56"/>
        <v>8.6666666666666607</v>
      </c>
      <c r="H208" s="5">
        <f t="shared" si="56"/>
        <v>7.5</v>
      </c>
      <c r="I208">
        <f t="shared" si="46"/>
        <v>21.521431630645431</v>
      </c>
      <c r="J208">
        <f t="shared" si="47"/>
        <v>10.980628563069345</v>
      </c>
      <c r="K208">
        <f t="shared" si="47"/>
        <v>-18.509398039710835</v>
      </c>
      <c r="L208">
        <f t="shared" si="48"/>
        <v>-6.9819307434057825</v>
      </c>
      <c r="M208">
        <f t="shared" si="49"/>
        <v>-20.404971071179865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2.2148964119733012</v>
      </c>
      <c r="C209" s="9">
        <f t="shared" si="42"/>
        <v>0.95000000000000073</v>
      </c>
      <c r="D209" s="9">
        <f t="shared" si="55"/>
        <v>17.107543538310754</v>
      </c>
      <c r="E209" s="9">
        <f t="shared" si="55"/>
        <v>-1.4403209364701448</v>
      </c>
      <c r="F209" s="9">
        <f t="shared" si="44"/>
        <v>4.5600669550096455</v>
      </c>
      <c r="G209" s="10">
        <f t="shared" si="56"/>
        <v>8.6666666666666607</v>
      </c>
      <c r="H209" s="5">
        <f t="shared" si="56"/>
        <v>7.5</v>
      </c>
      <c r="I209">
        <f t="shared" si="46"/>
        <v>21.605577435481315</v>
      </c>
      <c r="J209">
        <f t="shared" si="47"/>
        <v>10.93873697860891</v>
      </c>
      <c r="K209">
        <f t="shared" si="47"/>
        <v>-18.631827866137915</v>
      </c>
      <c r="L209">
        <f t="shared" si="48"/>
        <v>-6.98248860204232</v>
      </c>
      <c r="M209">
        <f t="shared" si="49"/>
        <v>-20.280805569515856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2.2804031490501178</v>
      </c>
      <c r="C210" s="9">
        <f t="shared" si="42"/>
        <v>0.95500000000000074</v>
      </c>
      <c r="D210" s="9">
        <f t="shared" si="55"/>
        <v>17.17305027538757</v>
      </c>
      <c r="E210" s="9">
        <f t="shared" si="55"/>
        <v>-1.5524769581672235</v>
      </c>
      <c r="F210" s="9">
        <f t="shared" si="44"/>
        <v>4.5257547679082162</v>
      </c>
      <c r="G210" s="10">
        <f t="shared" si="56"/>
        <v>8.6666666666666607</v>
      </c>
      <c r="H210" s="5">
        <f t="shared" si="56"/>
        <v>7.5</v>
      </c>
      <c r="I210">
        <f t="shared" si="46"/>
        <v>21.689522935499649</v>
      </c>
      <c r="J210">
        <f t="shared" si="47"/>
        <v>10.896842046996657</v>
      </c>
      <c r="K210">
        <f t="shared" si="47"/>
        <v>-18.75351269955501</v>
      </c>
      <c r="L210">
        <f t="shared" si="48"/>
        <v>-6.9827715401733021</v>
      </c>
      <c r="M210">
        <f t="shared" si="49"/>
        <v>-20.156619717533331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2.3456585114443751</v>
      </c>
      <c r="C211" s="9">
        <f t="shared" si="42"/>
        <v>0.96000000000000074</v>
      </c>
      <c r="D211" s="9">
        <f t="shared" si="55"/>
        <v>17.238305637781828</v>
      </c>
      <c r="E211" s="9">
        <f t="shared" si="55"/>
        <v>-1.6653608535194693</v>
      </c>
      <c r="F211" s="9">
        <f t="shared" si="44"/>
        <v>4.4912412110459226</v>
      </c>
      <c r="G211" s="10">
        <f t="shared" si="56"/>
        <v>8.6666666666666607</v>
      </c>
      <c r="H211" s="5">
        <f t="shared" si="56"/>
        <v>7.5</v>
      </c>
      <c r="I211">
        <f t="shared" si="46"/>
        <v>21.77325869263769</v>
      </c>
      <c r="J211">
        <f t="shared" si="47"/>
        <v>10.854945417755617</v>
      </c>
      <c r="K211">
        <f t="shared" si="47"/>
        <v>-18.874452417860208</v>
      </c>
      <c r="L211">
        <f t="shared" si="48"/>
        <v>-6.9827783109657116</v>
      </c>
      <c r="M211">
        <f t="shared" si="49"/>
        <v>-20.032426560191865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2.4106624939413113</v>
      </c>
      <c r="C212" s="9">
        <f t="shared" si="42"/>
        <v>0.96500000000000075</v>
      </c>
      <c r="D212" s="9">
        <f t="shared" si="55"/>
        <v>17.303309620278764</v>
      </c>
      <c r="E212" s="9">
        <f t="shared" si="55"/>
        <v>-1.778968151704714</v>
      </c>
      <c r="F212" s="9">
        <f t="shared" si="44"/>
        <v>4.4565301285880548</v>
      </c>
      <c r="G212" s="10">
        <f t="shared" si="56"/>
        <v>8.6666666666666607</v>
      </c>
      <c r="H212" s="5">
        <f t="shared" si="56"/>
        <v>7.5</v>
      </c>
      <c r="I212">
        <f t="shared" si="46"/>
        <v>21.856775540173036</v>
      </c>
      <c r="J212">
        <f t="shared" si="47"/>
        <v>10.813048747889823</v>
      </c>
      <c r="K212">
        <f t="shared" si="47"/>
        <v>-18.994646977221361</v>
      </c>
      <c r="L212">
        <f t="shared" si="48"/>
        <v>-6.9825078222368235</v>
      </c>
      <c r="M212">
        <f t="shared" si="49"/>
        <v>-19.908239048449854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2.4754151012878491</v>
      </c>
      <c r="C213" s="9">
        <f t="shared" ref="C213:C276" si="61">C212+_dt</f>
        <v>0.97000000000000075</v>
      </c>
      <c r="D213" s="9">
        <f t="shared" ref="D213:E228" si="62">D212+$C$7*(J212+J213)/2</f>
        <v>17.368062227625302</v>
      </c>
      <c r="E213" s="9">
        <f t="shared" si="62"/>
        <v>-1.8932943818709143</v>
      </c>
      <c r="F213" s="9">
        <f t="shared" ref="F213:F276" si="63">$O$1*D213^2+$O$2*D213+$O$3</f>
        <v>4.4216253446127389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21.940064577803891</v>
      </c>
      <c r="J213">
        <f t="shared" ref="J213:K276" si="66">J212+L212*$C$7</f>
        <v>10.771153700956402</v>
      </c>
      <c r="K213">
        <f t="shared" si="66"/>
        <v>-19.114096411512062</v>
      </c>
      <c r="L213">
        <f t="shared" ref="L213:L276" si="67">-$C$15*I213*J213</f>
        <v>-6.981959132597809</v>
      </c>
      <c r="M213">
        <f t="shared" ref="M213:M276" si="68">-$C$6-$C$15*I213*K213</f>
        <v>-19.784070034571887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2.5399163482292</v>
      </c>
      <c r="C214" s="9">
        <f t="shared" si="61"/>
        <v>0.97500000000000075</v>
      </c>
      <c r="D214" s="9">
        <f t="shared" si="62"/>
        <v>17.432563474566653</v>
      </c>
      <c r="E214" s="9">
        <f t="shared" si="62"/>
        <v>-2.0083350736006089</v>
      </c>
      <c r="F214" s="9">
        <f t="shared" si="63"/>
        <v>4.3865306628391139</v>
      </c>
      <c r="G214" s="10">
        <f t="shared" si="64"/>
        <v>8.6666666666666607</v>
      </c>
      <c r="H214" s="5">
        <f t="shared" si="64"/>
        <v>7.5</v>
      </c>
      <c r="I214">
        <f t="shared" si="65"/>
        <v>22.023117166784647</v>
      </c>
      <c r="J214">
        <f t="shared" si="66"/>
        <v>10.729261946160815</v>
      </c>
      <c r="K214">
        <f t="shared" si="66"/>
        <v>-19.232800831719494</v>
      </c>
      <c r="L214">
        <f t="shared" si="67"/>
        <v>-6.981131447643202</v>
      </c>
      <c r="M214">
        <f t="shared" si="68"/>
        <v>-19.659932267631966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2.6041662595401061</v>
      </c>
      <c r="C215" s="9">
        <f t="shared" si="61"/>
        <v>0.98000000000000076</v>
      </c>
      <c r="D215" s="9">
        <f t="shared" si="62"/>
        <v>17.496813385877559</v>
      </c>
      <c r="E215" s="9">
        <f t="shared" si="62"/>
        <v>-2.1240857573717431</v>
      </c>
      <c r="F215" s="9">
        <f t="shared" si="63"/>
        <v>4.3512498663603125</v>
      </c>
      <c r="G215" s="10">
        <f t="shared" si="64"/>
        <v>8.6666666666666607</v>
      </c>
      <c r="H215" s="5">
        <f t="shared" si="64"/>
        <v>7.5</v>
      </c>
      <c r="I215">
        <f t="shared" si="65"/>
        <v>22.105924925117883</v>
      </c>
      <c r="J215">
        <f t="shared" si="66"/>
        <v>10.687375157474955</v>
      </c>
      <c r="K215">
        <f t="shared" si="66"/>
        <v>-19.350760425325287</v>
      </c>
      <c r="L215">
        <f t="shared" si="67"/>
        <v>-6.9800241161868524</v>
      </c>
      <c r="M215">
        <f t="shared" si="68"/>
        <v>-19.535838389208696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2.6681648700508642</v>
      </c>
      <c r="C216" s="9">
        <f t="shared" si="61"/>
        <v>0.98500000000000076</v>
      </c>
      <c r="D216" s="9">
        <f t="shared" si="62"/>
        <v>17.560811996388317</v>
      </c>
      <c r="E216" s="9">
        <f t="shared" si="62"/>
        <v>-2.2405419650147005</v>
      </c>
      <c r="F216" s="9">
        <f t="shared" si="63"/>
        <v>4.3157867173813393</v>
      </c>
      <c r="G216" s="10">
        <f t="shared" si="64"/>
        <v>8.6666666666666607</v>
      </c>
      <c r="H216" s="5">
        <f t="shared" si="64"/>
        <v>7.5</v>
      </c>
      <c r="I216">
        <f t="shared" si="65"/>
        <v>22.18847972280388</v>
      </c>
      <c r="J216">
        <f t="shared" si="66"/>
        <v>10.645495012777834</v>
      </c>
      <c r="K216">
        <f t="shared" si="66"/>
        <v>-19.46797545566054</v>
      </c>
      <c r="L216">
        <f t="shared" si="67"/>
        <v>-6.9786366265449455</v>
      </c>
      <c r="M216">
        <f t="shared" si="68"/>
        <v>-19.411800929268445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2.731912224668255</v>
      </c>
      <c r="C217" s="9">
        <f t="shared" si="61"/>
        <v>0.99000000000000077</v>
      </c>
      <c r="D217" s="9">
        <f t="shared" si="62"/>
        <v>17.624559351005708</v>
      </c>
      <c r="E217" s="9">
        <f t="shared" si="62"/>
        <v>-2.3576992301653905</v>
      </c>
      <c r="F217" s="9">
        <f t="shared" si="63"/>
        <v>4.2801449569620047</v>
      </c>
      <c r="G217" s="10">
        <f t="shared" si="64"/>
        <v>8.6666666666666607</v>
      </c>
      <c r="H217" s="5">
        <f t="shared" si="64"/>
        <v>7.5</v>
      </c>
      <c r="I217">
        <f t="shared" si="65"/>
        <v>22.270773677148441</v>
      </c>
      <c r="J217">
        <f t="shared" si="66"/>
        <v>10.603623193018565</v>
      </c>
      <c r="K217">
        <f t="shared" si="66"/>
        <v>-19.584446261236149</v>
      </c>
      <c r="L217">
        <f t="shared" si="67"/>
        <v>-6.9769686028665596</v>
      </c>
      <c r="M217">
        <f t="shared" si="68"/>
        <v>-19.287832302232701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2.7954083783915156</v>
      </c>
      <c r="C218" s="9">
        <f t="shared" si="61"/>
        <v>0.99500000000000077</v>
      </c>
      <c r="D218" s="9">
        <f t="shared" si="62"/>
        <v>17.688055504728968</v>
      </c>
      <c r="E218" s="9">
        <f t="shared" si="62"/>
        <v>-2.4755530887142476</v>
      </c>
      <c r="F218" s="9">
        <f t="shared" si="63"/>
        <v>4.2443283047649665</v>
      </c>
      <c r="G218" s="10">
        <f t="shared" si="64"/>
        <v>8.6666666666666607</v>
      </c>
      <c r="H218" s="5">
        <f t="shared" si="64"/>
        <v>7.5</v>
      </c>
      <c r="I218">
        <f t="shared" si="65"/>
        <v>22.352799148129765</v>
      </c>
      <c r="J218">
        <f t="shared" si="66"/>
        <v>10.561761381401366</v>
      </c>
      <c r="K218">
        <f t="shared" si="66"/>
        <v>-19.700173255049545</v>
      </c>
      <c r="L218">
        <f t="shared" si="67"/>
        <v>-6.9750198015121949</v>
      </c>
      <c r="M218">
        <f t="shared" si="68"/>
        <v>-19.163944803225647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2.8586533963234952</v>
      </c>
      <c r="C219" s="9">
        <f t="shared" si="61"/>
        <v>1.0000000000000007</v>
      </c>
      <c r="D219" s="9">
        <f t="shared" si="62"/>
        <v>17.751300522660948</v>
      </c>
      <c r="E219" s="9">
        <f t="shared" si="62"/>
        <v>-2.594099079251003</v>
      </c>
      <c r="F219" s="9">
        <f t="shared" si="63"/>
        <v>4.2083404588090509</v>
      </c>
      <c r="G219" s="10">
        <f t="shared" si="64"/>
        <v>8.6666666666666607</v>
      </c>
      <c r="H219" s="5">
        <f t="shared" si="64"/>
        <v>7.5</v>
      </c>
      <c r="I219">
        <f t="shared" si="65"/>
        <v>22.434548733824929</v>
      </c>
      <c r="J219">
        <f t="shared" si="66"/>
        <v>10.519911262592293</v>
      </c>
      <c r="K219">
        <f t="shared" si="66"/>
        <v>-19.815156923868898</v>
      </c>
      <c r="L219">
        <f t="shared" si="67"/>
        <v>-6.9727901074806473</v>
      </c>
      <c r="M219">
        <f t="shared" si="68"/>
        <v>-19.040150604498262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2.9216473536771144</v>
      </c>
      <c r="C220" s="9">
        <f t="shared" si="61"/>
        <v>1.0050000000000006</v>
      </c>
      <c r="D220" s="9">
        <f t="shared" si="62"/>
        <v>17.814294480014567</v>
      </c>
      <c r="E220" s="9">
        <f t="shared" si="62"/>
        <v>-2.7133327435050973</v>
      </c>
      <c r="F220" s="9">
        <f t="shared" si="63"/>
        <v>4.172185095227892</v>
      </c>
      <c r="G220" s="10">
        <f t="shared" si="64"/>
        <v>8.6666666666666607</v>
      </c>
      <c r="H220" s="5">
        <f t="shared" si="64"/>
        <v>7.5</v>
      </c>
      <c r="I220">
        <f t="shared" si="65"/>
        <v>22.516015265896431</v>
      </c>
      <c r="J220">
        <f t="shared" si="66"/>
        <v>10.478074521947409</v>
      </c>
      <c r="K220">
        <f t="shared" si="66"/>
        <v>-19.929397827495887</v>
      </c>
      <c r="L220">
        <f t="shared" si="67"/>
        <v>-6.9702795308845111</v>
      </c>
      <c r="M220">
        <f t="shared" si="68"/>
        <v>-18.916461752025125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2.9843903357772437</v>
      </c>
      <c r="C221" s="9">
        <f t="shared" si="61"/>
        <v>1.0100000000000005</v>
      </c>
      <c r="D221" s="9">
        <f t="shared" si="62"/>
        <v>17.877037462114696</v>
      </c>
      <c r="E221" s="9">
        <f t="shared" si="62"/>
        <v>-2.8332496267816092</v>
      </c>
      <c r="F221" s="9">
        <f t="shared" si="63"/>
        <v>4.1358658680340294</v>
      </c>
      <c r="G221" s="10">
        <f t="shared" si="64"/>
        <v>8.6666666666666607</v>
      </c>
      <c r="H221" s="5">
        <f t="shared" si="64"/>
        <v>7.5</v>
      </c>
      <c r="I221">
        <f t="shared" si="65"/>
        <v>22.597191805139136</v>
      </c>
      <c r="J221">
        <f t="shared" si="66"/>
        <v>10.436252844762102</v>
      </c>
      <c r="K221">
        <f t="shared" si="66"/>
        <v>-20.042896598008038</v>
      </c>
      <c r="L221">
        <f t="shared" si="67"/>
        <v>-6.967488203474586</v>
      </c>
      <c r="M221">
        <f t="shared" si="68"/>
        <v>-18.792890162270183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3.0468824380581534</v>
      </c>
      <c r="C222" s="9">
        <f t="shared" si="61"/>
        <v>1.0150000000000003</v>
      </c>
      <c r="D222" s="9">
        <f t="shared" si="62"/>
        <v>17.939529564395606</v>
      </c>
      <c r="E222" s="9">
        <f t="shared" si="62"/>
        <v>-2.9538452783925782</v>
      </c>
      <c r="F222" s="9">
        <f t="shared" si="63"/>
        <v>4.0993864088884955</v>
      </c>
      <c r="G222" s="10">
        <f t="shared" si="64"/>
        <v>8.6666666666666607</v>
      </c>
      <c r="H222" s="5">
        <f t="shared" si="64"/>
        <v>7.5</v>
      </c>
      <c r="I222">
        <f t="shared" si="65"/>
        <v>22.678071637087815</v>
      </c>
      <c r="J222">
        <f t="shared" si="66"/>
        <v>10.394447915541255</v>
      </c>
      <c r="K222">
        <f t="shared" si="66"/>
        <v>-20.155653938981658</v>
      </c>
      <c r="L222">
        <f t="shared" si="67"/>
        <v>-6.9644163752133865</v>
      </c>
      <c r="M222">
        <f t="shared" si="68"/>
        <v>-18.669447619117861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3.109123766056646</v>
      </c>
      <c r="C223" s="9">
        <f t="shared" si="61"/>
        <v>1.0200000000000002</v>
      </c>
      <c r="D223" s="9">
        <f t="shared" si="62"/>
        <v>18.001770892394099</v>
      </c>
      <c r="E223" s="9">
        <f t="shared" si="62"/>
        <v>-3.075115252083612</v>
      </c>
      <c r="F223" s="9">
        <f t="shared" si="63"/>
        <v>4.0627503268760048</v>
      </c>
      <c r="G223" s="10">
        <f t="shared" si="64"/>
        <v>8.6666666666666607</v>
      </c>
      <c r="H223" s="5">
        <f t="shared" si="64"/>
        <v>7.5</v>
      </c>
      <c r="I223">
        <f t="shared" si="65"/>
        <v>22.758648267685501</v>
      </c>
      <c r="J223">
        <f t="shared" si="66"/>
        <v>10.352661417289974</v>
      </c>
      <c r="K223">
        <f t="shared" si="66"/>
        <v>-20.267670624696365</v>
      </c>
      <c r="L223">
        <f t="shared" si="67"/>
        <v>-6.9610644108979116</v>
      </c>
      <c r="M223">
        <f t="shared" si="68"/>
        <v>-18.546145770965747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3.1711144354009893</v>
      </c>
      <c r="C224" s="9">
        <f t="shared" si="61"/>
        <v>1.0250000000000001</v>
      </c>
      <c r="D224" s="9">
        <f t="shared" si="62"/>
        <v>18.063761561738442</v>
      </c>
      <c r="E224" s="9">
        <f t="shared" si="62"/>
        <v>-3.1970551064556676</v>
      </c>
      <c r="F224" s="9">
        <f t="shared" si="63"/>
        <v>4.0259612082858105</v>
      </c>
      <c r="G224" s="10">
        <f t="shared" si="64"/>
        <v>8.6666666666666607</v>
      </c>
      <c r="H224" s="5">
        <f t="shared" si="64"/>
        <v>7.5</v>
      </c>
      <c r="I224">
        <f t="shared" si="65"/>
        <v>22.838915419012611</v>
      </c>
      <c r="J224">
        <f t="shared" si="66"/>
        <v>10.310895030824588</v>
      </c>
      <c r="K224">
        <f t="shared" si="66"/>
        <v>-20.378947499322159</v>
      </c>
      <c r="L224">
        <f t="shared" si="67"/>
        <v>-6.9574327868317933</v>
      </c>
      <c r="M224">
        <f t="shared" si="68"/>
        <v>-18.422996127975431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3.2328545717957748</v>
      </c>
      <c r="C225" s="9">
        <f t="shared" si="61"/>
        <v>1.03</v>
      </c>
      <c r="D225" s="9">
        <f t="shared" si="62"/>
        <v>18.125501698133228</v>
      </c>
      <c r="E225" s="9">
        <f t="shared" si="62"/>
        <v>-3.3196604053819039</v>
      </c>
      <c r="F225" s="9">
        <f t="shared" si="63"/>
        <v>3.9890226163982789</v>
      </c>
      <c r="G225" s="10">
        <f t="shared" si="64"/>
        <v>8.6666666666666607</v>
      </c>
      <c r="H225" s="5">
        <f t="shared" si="64"/>
        <v>7.5</v>
      </c>
      <c r="I225">
        <f t="shared" si="65"/>
        <v>22.918867025076818</v>
      </c>
      <c r="J225">
        <f t="shared" si="66"/>
        <v>10.269150434103597</v>
      </c>
      <c r="K225">
        <f t="shared" si="66"/>
        <v>-20.48948547609001</v>
      </c>
      <c r="L225">
        <f t="shared" si="67"/>
        <v>-6.9535220875468875</v>
      </c>
      <c r="M225">
        <f t="shared" si="68"/>
        <v>-18.300010059477749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3.2943443110028223</v>
      </c>
      <c r="C226" s="9">
        <f t="shared" si="61"/>
        <v>1.0349999999999999</v>
      </c>
      <c r="D226" s="9">
        <f t="shared" si="62"/>
        <v>18.186991437340275</v>
      </c>
      <c r="E226" s="9">
        <f t="shared" si="62"/>
        <v>-3.4429267184195145</v>
      </c>
      <c r="F226" s="9">
        <f t="shared" si="63"/>
        <v>3.9519380912772388</v>
      </c>
      <c r="G226" s="10">
        <f t="shared" si="64"/>
        <v>8.6666666666666607</v>
      </c>
      <c r="H226" s="5">
        <f t="shared" si="64"/>
        <v>7.5</v>
      </c>
      <c r="I226">
        <f t="shared" si="65"/>
        <v>22.998497227663641</v>
      </c>
      <c r="J226">
        <f t="shared" si="66"/>
        <v>10.227429301578315</v>
      </c>
      <c r="K226">
        <f t="shared" si="66"/>
        <v>-20.599285536446878</v>
      </c>
      <c r="L226">
        <f t="shared" si="67"/>
        <v>-6.9493330025743685</v>
      </c>
      <c r="M226">
        <f t="shared" si="68"/>
        <v>-18.177198791528994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3.3555837988182464</v>
      </c>
      <c r="C227" s="9">
        <f t="shared" si="61"/>
        <v>1.0399999999999998</v>
      </c>
      <c r="D227" s="9">
        <f t="shared" si="62"/>
        <v>18.248230925155699</v>
      </c>
      <c r="E227" s="9">
        <f t="shared" si="62"/>
        <v>-3.5668496212164431</v>
      </c>
      <c r="F227" s="9">
        <f t="shared" si="63"/>
        <v>3.9147111495681775</v>
      </c>
      <c r="G227" s="10">
        <f t="shared" si="64"/>
        <v>8.6666666666666607</v>
      </c>
      <c r="H227" s="5">
        <f t="shared" si="64"/>
        <v>7.5</v>
      </c>
      <c r="I227">
        <f t="shared" si="65"/>
        <v>23.07780037224747</v>
      </c>
      <c r="J227">
        <f t="shared" si="66"/>
        <v>10.185733303562868</v>
      </c>
      <c r="K227">
        <f t="shared" si="66"/>
        <v>-20.708348729196054</v>
      </c>
      <c r="L227">
        <f t="shared" si="67"/>
        <v>-6.9448663232653152</v>
      </c>
      <c r="M227">
        <f t="shared" si="68"/>
        <v>-18.054573404614658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3.4165731910458046</v>
      </c>
      <c r="C228" s="9">
        <f t="shared" si="61"/>
        <v>1.0449999999999997</v>
      </c>
      <c r="D228" s="9">
        <f t="shared" si="62"/>
        <v>18.309220317383257</v>
      </c>
      <c r="E228" s="9">
        <f t="shared" si="62"/>
        <v>-3.6914246959129025</v>
      </c>
      <c r="F228" s="9">
        <f t="shared" si="63"/>
        <v>3.8773452843023013</v>
      </c>
      <c r="G228" s="10">
        <f t="shared" si="64"/>
        <v>8.6666666666666607</v>
      </c>
      <c r="H228" s="5">
        <f t="shared" si="64"/>
        <v>7.5</v>
      </c>
      <c r="I228">
        <f t="shared" si="65"/>
        <v>23.15677100396287</v>
      </c>
      <c r="J228">
        <f t="shared" si="66"/>
        <v>10.144064105623276</v>
      </c>
      <c r="K228">
        <f t="shared" si="66"/>
        <v>-20.81667616962374</v>
      </c>
      <c r="L228">
        <f t="shared" si="67"/>
        <v>-6.9401229396607551</v>
      </c>
      <c r="M228">
        <f t="shared" si="68"/>
        <v>-17.932144831497148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3.4773126534666314</v>
      </c>
      <c r="C229" s="9">
        <f t="shared" si="61"/>
        <v>1.0499999999999996</v>
      </c>
      <c r="D229" s="9">
        <f t="shared" ref="D229:E244" si="70">D228+$C$7*(J228+J229)/2</f>
        <v>18.369959779804084</v>
      </c>
      <c r="E229" s="9">
        <f t="shared" si="70"/>
        <v>-3.8166475315376118</v>
      </c>
      <c r="F229" s="9">
        <f t="shared" si="63"/>
        <v>3.8398439647065215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23.235403863635828</v>
      </c>
      <c r="J229">
        <f t="shared" si="66"/>
        <v>10.102423367985311</v>
      </c>
      <c r="K229">
        <f t="shared" si="66"/>
        <v>-20.924269038612724</v>
      </c>
      <c r="L229">
        <f t="shared" si="67"/>
        <v>-6.935103837411118</v>
      </c>
      <c r="M229">
        <f t="shared" si="68"/>
        <v>-17.809923855204168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3.5378023618054701</v>
      </c>
      <c r="C230" s="9">
        <f t="shared" si="61"/>
        <v>1.0549999999999995</v>
      </c>
      <c r="D230" s="9">
        <f t="shared" si="70"/>
        <v>18.430449488142923</v>
      </c>
      <c r="E230" s="9">
        <f t="shared" si="70"/>
        <v>-3.9425137243986819</v>
      </c>
      <c r="F230" s="9">
        <f t="shared" si="63"/>
        <v>3.8022106360193892</v>
      </c>
      <c r="G230" s="10">
        <f t="shared" si="71"/>
        <v>8.6666666666666607</v>
      </c>
      <c r="H230" s="5">
        <f t="shared" si="71"/>
        <v>7.5</v>
      </c>
      <c r="I230">
        <f t="shared" si="65"/>
        <v>23.313693883874642</v>
      </c>
      <c r="J230">
        <f t="shared" si="66"/>
        <v>10.060812744960845</v>
      </c>
      <c r="K230">
        <f t="shared" si="66"/>
        <v>-21.03112858174395</v>
      </c>
      <c r="L230">
        <f t="shared" si="67"/>
        <v>-6.9298100947450152</v>
      </c>
      <c r="M230">
        <f t="shared" si="68"/>
        <v>-17.687921107154366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3.5980425016935289</v>
      </c>
      <c r="C231" s="9">
        <f t="shared" si="61"/>
        <v>1.0599999999999994</v>
      </c>
      <c r="D231" s="9">
        <f t="shared" si="70"/>
        <v>18.490689628030982</v>
      </c>
      <c r="E231" s="9">
        <f t="shared" si="70"/>
        <v>-4.0690188784690742</v>
      </c>
      <c r="F231" s="9">
        <f t="shared" si="63"/>
        <v>3.7644487193130147</v>
      </c>
      <c r="G231" s="10">
        <f t="shared" si="71"/>
        <v>8.6666666666666607</v>
      </c>
      <c r="H231" s="5">
        <f t="shared" si="71"/>
        <v>7.5</v>
      </c>
      <c r="I231">
        <f t="shared" si="65"/>
        <v>23.391636185220019</v>
      </c>
      <c r="J231">
        <f t="shared" si="66"/>
        <v>10.019233884392376</v>
      </c>
      <c r="K231">
        <f t="shared" si="66"/>
        <v>-21.137256108386875</v>
      </c>
      <c r="L231">
        <f t="shared" si="67"/>
        <v>-6.9242428794871964</v>
      </c>
      <c r="M231">
        <f t="shared" si="68"/>
        <v>-17.566147065416953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3.658033268628051</v>
      </c>
      <c r="C232" s="9">
        <f t="shared" si="61"/>
        <v>1.0649999999999993</v>
      </c>
      <c r="D232" s="9">
        <f t="shared" si="70"/>
        <v>18.550680394965504</v>
      </c>
      <c r="E232" s="9">
        <f t="shared" si="70"/>
        <v>-4.1961586057665725</v>
      </c>
      <c r="F232" s="9">
        <f t="shared" si="63"/>
        <v>3.7265616113209838</v>
      </c>
      <c r="G232" s="10">
        <f t="shared" si="71"/>
        <v>8.6666666666666607</v>
      </c>
      <c r="H232" s="5">
        <f t="shared" si="71"/>
        <v>7.5</v>
      </c>
      <c r="I232">
        <f t="shared" si="65"/>
        <v>23.469226072354019</v>
      </c>
      <c r="J232">
        <f t="shared" si="66"/>
        <v>9.9776884271154529</v>
      </c>
      <c r="K232">
        <f t="shared" si="66"/>
        <v>-21.242652990779376</v>
      </c>
      <c r="L232">
        <f t="shared" si="67"/>
        <v>-6.918403446125609</v>
      </c>
      <c r="M232">
        <f t="shared" si="68"/>
        <v>-17.444612053101949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3.7177748679287124</v>
      </c>
      <c r="C233" s="9">
        <f t="shared" si="61"/>
        <v>1.0699999999999992</v>
      </c>
      <c r="D233" s="9">
        <f t="shared" si="70"/>
        <v>18.610421994266165</v>
      </c>
      <c r="E233" s="9">
        <f t="shared" si="70"/>
        <v>-4.3239285267282046</v>
      </c>
      <c r="F233" s="9">
        <f t="shared" si="63"/>
        <v>3.6885526842723135</v>
      </c>
      <c r="G233" s="10">
        <f t="shared" si="71"/>
        <v>8.6666666666666607</v>
      </c>
      <c r="H233" s="5">
        <f t="shared" si="71"/>
        <v>7.5</v>
      </c>
      <c r="I233">
        <f t="shared" si="65"/>
        <v>23.546459030367313</v>
      </c>
      <c r="J233">
        <f t="shared" si="66"/>
        <v>9.9361780064386984</v>
      </c>
      <c r="K233">
        <f t="shared" si="66"/>
        <v>-21.347320663097989</v>
      </c>
      <c r="L233">
        <f t="shared" si="67"/>
        <v>-6.9122931329273136</v>
      </c>
      <c r="M233">
        <f t="shared" si="68"/>
        <v>-17.323326236877946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3.7772675146909531</v>
      </c>
      <c r="C234" s="9">
        <f t="shared" si="61"/>
        <v>1.0749999999999991</v>
      </c>
      <c r="D234" s="9">
        <f t="shared" si="70"/>
        <v>18.669914641028406</v>
      </c>
      <c r="E234" s="9">
        <f t="shared" si="70"/>
        <v>-4.452324270579056</v>
      </c>
      <c r="F234" s="9">
        <f t="shared" si="63"/>
        <v>3.6504252857314179</v>
      </c>
      <c r="G234" s="10">
        <f t="shared" si="71"/>
        <v>8.6666666666666607</v>
      </c>
      <c r="H234" s="5">
        <f t="shared" si="71"/>
        <v>7.5</v>
      </c>
      <c r="I234">
        <f t="shared" si="65"/>
        <v>23.623330721084354</v>
      </c>
      <c r="J234">
        <f t="shared" si="66"/>
        <v>9.8947042476411351</v>
      </c>
      <c r="K234">
        <f t="shared" si="66"/>
        <v>-21.451260620519257</v>
      </c>
      <c r="L234">
        <f t="shared" si="67"/>
        <v>-6.9059133591031552</v>
      </c>
      <c r="M234">
        <f t="shared" si="68"/>
        <v>-17.202299625614017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3.8365114337363355</v>
      </c>
      <c r="C235" s="9">
        <f t="shared" si="61"/>
        <v>1.079999999999999</v>
      </c>
      <c r="D235" s="9">
        <f t="shared" si="70"/>
        <v>18.729158560073788</v>
      </c>
      <c r="E235" s="9">
        <f t="shared" si="70"/>
        <v>-4.5813414756954325</v>
      </c>
      <c r="F235" s="9">
        <f t="shared" si="63"/>
        <v>3.6121827384441514</v>
      </c>
      <c r="G235" s="10">
        <f t="shared" si="71"/>
        <v>8.6666666666666607</v>
      </c>
      <c r="H235" s="5">
        <f t="shared" si="71"/>
        <v>7.5</v>
      </c>
      <c r="I235">
        <f t="shared" si="65"/>
        <v>23.699836979445827</v>
      </c>
      <c r="J235">
        <f t="shared" si="66"/>
        <v>9.8532687674865169</v>
      </c>
      <c r="K235">
        <f t="shared" si="66"/>
        <v>-21.554474418272942</v>
      </c>
      <c r="L235">
        <f t="shared" si="67"/>
        <v>-6.8992656220209092</v>
      </c>
      <c r="M235">
        <f t="shared" si="68"/>
        <v>-17.081542069142778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3.8955068595600597</v>
      </c>
      <c r="C236" s="9">
        <f t="shared" si="61"/>
        <v>1.0849999999999989</v>
      </c>
      <c r="D236" s="9">
        <f t="shared" si="70"/>
        <v>18.788153985897512</v>
      </c>
      <c r="E236" s="9">
        <f t="shared" si="70"/>
        <v>-4.7109757899623146</v>
      </c>
      <c r="F236" s="9">
        <f t="shared" si="63"/>
        <v>3.573828340189888</v>
      </c>
      <c r="G236" s="10">
        <f t="shared" si="71"/>
        <v>8.6666666666666607</v>
      </c>
      <c r="H236" s="5">
        <f t="shared" si="71"/>
        <v>7.5</v>
      </c>
      <c r="I236">
        <f t="shared" si="65"/>
        <v>23.775973809947978</v>
      </c>
      <c r="J236">
        <f t="shared" si="66"/>
        <v>9.8118731737543907</v>
      </c>
      <c r="K236">
        <f t="shared" si="66"/>
        <v>-21.656963670687798</v>
      </c>
      <c r="L236">
        <f t="shared" si="67"/>
        <v>-6.8923514944667517</v>
      </c>
      <c r="M236">
        <f t="shared" si="68"/>
        <v>-16.961063257141362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3.9542540362756871</v>
      </c>
      <c r="C237" s="9">
        <f t="shared" si="61"/>
        <v>1.0899999999999987</v>
      </c>
      <c r="D237" s="9">
        <f t="shared" si="70"/>
        <v>18.84690116261314</v>
      </c>
      <c r="E237" s="9">
        <f t="shared" si="70"/>
        <v>-4.84122287112507</v>
      </c>
      <c r="F237" s="9">
        <f t="shared" si="63"/>
        <v>3.5353653636396456</v>
      </c>
      <c r="G237" s="10">
        <f t="shared" si="71"/>
        <v>8.6666666666666607</v>
      </c>
      <c r="H237" s="5">
        <f t="shared" si="71"/>
        <v>7.5</v>
      </c>
      <c r="I237">
        <f t="shared" si="65"/>
        <v>23.851737383138108</v>
      </c>
      <c r="J237">
        <f t="shared" si="66"/>
        <v>9.7705190647875906</v>
      </c>
      <c r="K237">
        <f t="shared" si="66"/>
        <v>-21.758730050230646</v>
      </c>
      <c r="L237">
        <f t="shared" si="67"/>
        <v>-6.8851726219547418</v>
      </c>
      <c r="M237">
        <f t="shared" si="68"/>
        <v>-16.840872718127297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4.0127532175572167</v>
      </c>
      <c r="C238" s="9">
        <f t="shared" si="61"/>
        <v>1.0949999999999986</v>
      </c>
      <c r="D238" s="9">
        <f t="shared" si="70"/>
        <v>18.905400343894669</v>
      </c>
      <c r="E238" s="9">
        <f t="shared" si="70"/>
        <v>-4.9720783871353804</v>
      </c>
      <c r="F238" s="9">
        <f t="shared" si="63"/>
        <v>3.496797056220283</v>
      </c>
      <c r="G238" s="10">
        <f t="shared" si="71"/>
        <v>8.6666666666666607</v>
      </c>
      <c r="H238" s="5">
        <f t="shared" si="71"/>
        <v>7.5</v>
      </c>
      <c r="I238">
        <f t="shared" si="65"/>
        <v>23.927124032165761</v>
      </c>
      <c r="J238">
        <f t="shared" si="66"/>
        <v>9.7292080290558616</v>
      </c>
      <c r="K238">
        <f t="shared" si="66"/>
        <v>-21.85977528653941</v>
      </c>
      <c r="L238">
        <f t="shared" si="67"/>
        <v>-6.8777307200841147</v>
      </c>
      <c r="M238">
        <f t="shared" si="68"/>
        <v>-16.720979818566235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4.0710046665785899</v>
      </c>
      <c r="C239" s="9">
        <f t="shared" si="61"/>
        <v>1.0999999999999985</v>
      </c>
      <c r="D239" s="9">
        <f t="shared" si="70"/>
        <v>18.963651792916043</v>
      </c>
      <c r="E239" s="9">
        <f t="shared" si="70"/>
        <v>-5.1035380164913509</v>
      </c>
      <c r="F239" s="9">
        <f t="shared" si="63"/>
        <v>3.4581266399847022</v>
      </c>
      <c r="G239" s="10">
        <f t="shared" si="71"/>
        <v>8.6666666666666607</v>
      </c>
      <c r="H239" s="5">
        <f t="shared" si="71"/>
        <v>7.5</v>
      </c>
      <c r="I239">
        <f t="shared" si="65"/>
        <v>24.002130249388941</v>
      </c>
      <c r="J239">
        <f t="shared" si="66"/>
        <v>9.687941644735357</v>
      </c>
      <c r="K239">
        <f t="shared" si="66"/>
        <v>-21.960101165450808</v>
      </c>
      <c r="L239">
        <f t="shared" si="67"/>
        <v>-6.8700275719440755</v>
      </c>
      <c r="M239">
        <f t="shared" si="68"/>
        <v>-16.601393762088513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4.1290086559507078</v>
      </c>
      <c r="C240" s="9">
        <f t="shared" si="61"/>
        <v>1.1049999999999984</v>
      </c>
      <c r="D240" s="9">
        <f t="shared" si="70"/>
        <v>19.02165578228816</v>
      </c>
      <c r="E240" s="9">
        <f t="shared" si="70"/>
        <v>-5.2355974485717729</v>
      </c>
      <c r="F240" s="9">
        <f t="shared" si="63"/>
        <v>3.4193573114881137</v>
      </c>
      <c r="G240" s="10">
        <f t="shared" si="71"/>
        <v>8.6666666666666607</v>
      </c>
      <c r="H240" s="5">
        <f t="shared" si="71"/>
        <v>7.5</v>
      </c>
      <c r="I240">
        <f t="shared" si="65"/>
        <v>24.07675268303479</v>
      </c>
      <c r="J240">
        <f t="shared" si="66"/>
        <v>9.6467214793036931</v>
      </c>
      <c r="K240">
        <f t="shared" si="66"/>
        <v>-22.05970952802334</v>
      </c>
      <c r="L240">
        <f t="shared" si="67"/>
        <v>-6.8620650255658271</v>
      </c>
      <c r="M240">
        <f t="shared" si="68"/>
        <v>-16.482123588811589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4.1867654676560715</v>
      </c>
      <c r="C241" s="9">
        <f t="shared" si="61"/>
        <v>1.1099999999999983</v>
      </c>
      <c r="D241" s="9">
        <f t="shared" si="70"/>
        <v>19.079412593993524</v>
      </c>
      <c r="E241" s="9">
        <f t="shared" si="70"/>
        <v>-5.3682523839645118</v>
      </c>
      <c r="F241" s="9">
        <f t="shared" si="63"/>
        <v>3.3804922416702881</v>
      </c>
      <c r="G241" s="10">
        <f t="shared" si="71"/>
        <v>8.6666666666666607</v>
      </c>
      <c r="H241" s="5">
        <f t="shared" si="71"/>
        <v>7.5</v>
      </c>
      <c r="I241">
        <f t="shared" si="65"/>
        <v>24.150988133914058</v>
      </c>
      <c r="J241">
        <f t="shared" si="66"/>
        <v>9.6055490891502977</v>
      </c>
      <c r="K241">
        <f t="shared" si="66"/>
        <v>-22.158602269556209</v>
      </c>
      <c r="L241">
        <f t="shared" si="67"/>
        <v>-6.8538449914215089</v>
      </c>
      <c r="M241">
        <f t="shared" si="68"/>
        <v>-16.36317817476548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4.2442753929811285</v>
      </c>
      <c r="C242" s="9">
        <f t="shared" si="61"/>
        <v>1.1149999999999982</v>
      </c>
      <c r="D242" s="9">
        <f t="shared" si="70"/>
        <v>19.136922519318581</v>
      </c>
      <c r="E242" s="9">
        <f t="shared" si="70"/>
        <v>-5.5014985347889951</v>
      </c>
      <c r="F242" s="9">
        <f t="shared" si="63"/>
        <v>3.3415345757438257</v>
      </c>
      <c r="G242" s="10">
        <f t="shared" si="71"/>
        <v>8.6666666666666607</v>
      </c>
      <c r="H242" s="5">
        <f t="shared" si="71"/>
        <v>7.5</v>
      </c>
      <c r="I242">
        <f t="shared" si="65"/>
        <v>24.22483355218877</v>
      </c>
      <c r="J242">
        <f t="shared" si="66"/>
        <v>9.5644260192017683</v>
      </c>
      <c r="K242">
        <f t="shared" si="66"/>
        <v>-22.256781338604803</v>
      </c>
      <c r="L242">
        <f t="shared" si="67"/>
        <v>-6.8453694399697573</v>
      </c>
      <c r="M242">
        <f t="shared" si="68"/>
        <v>-16.244566231418258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4.3015387324464189</v>
      </c>
      <c r="C243" s="9">
        <f t="shared" si="61"/>
        <v>1.1199999999999981</v>
      </c>
      <c r="D243" s="9">
        <f t="shared" si="70"/>
        <v>19.194185858783872</v>
      </c>
      <c r="E243" s="9">
        <f t="shared" si="70"/>
        <v>-5.6353316250127898</v>
      </c>
      <c r="F243" s="9">
        <f t="shared" si="63"/>
        <v>3.3024874330883702</v>
      </c>
      <c r="G243" s="10">
        <f t="shared" si="71"/>
        <v>8.6666666666666607</v>
      </c>
      <c r="H243" s="5">
        <f t="shared" si="71"/>
        <v>7.5</v>
      </c>
      <c r="I243">
        <f t="shared" si="65"/>
        <v>24.298286034192408</v>
      </c>
      <c r="J243">
        <f t="shared" si="66"/>
        <v>9.5233538025619495</v>
      </c>
      <c r="K243">
        <f t="shared" si="66"/>
        <v>-22.354248735993313</v>
      </c>
      <c r="L243">
        <f t="shared" si="67"/>
        <v>-6.8366403992475311</v>
      </c>
      <c r="M243">
        <f t="shared" si="68"/>
        <v>-16.126296305298819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4.3585557957346044</v>
      </c>
      <c r="C244" s="9">
        <f t="shared" si="61"/>
        <v>1.124999999999998</v>
      </c>
      <c r="D244" s="9">
        <f t="shared" si="70"/>
        <v>19.251202922072057</v>
      </c>
      <c r="E244" s="9">
        <f t="shared" si="70"/>
        <v>-5.7697473907622454</v>
      </c>
      <c r="F244" s="9">
        <f t="shared" si="63"/>
        <v>3.2633539071507731</v>
      </c>
      <c r="G244" s="10">
        <f t="shared" si="71"/>
        <v>8.6666666666666607</v>
      </c>
      <c r="H244" s="5">
        <f t="shared" si="71"/>
        <v>7.5</v>
      </c>
      <c r="I244">
        <f t="shared" si="65"/>
        <v>24.371342819302008</v>
      </c>
      <c r="J244">
        <f t="shared" si="66"/>
        <v>9.4823339601664642</v>
      </c>
      <c r="K244">
        <f t="shared" si="66"/>
        <v>-22.451006513825106</v>
      </c>
      <c r="L244">
        <f t="shared" si="67"/>
        <v>-6.8276599525078847</v>
      </c>
      <c r="M244">
        <f t="shared" si="68"/>
        <v>-16.008376777714087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4.4153269016164582</v>
      </c>
      <c r="C245" s="9">
        <f t="shared" si="61"/>
        <v>1.1299999999999979</v>
      </c>
      <c r="D245" s="9">
        <f t="shared" ref="D245:E260" si="72">D244+$C$7*(J244+J245)/2</f>
        <v>19.307974027953911</v>
      </c>
      <c r="E245" s="9">
        <f t="shared" si="72"/>
        <v>-5.9047415806271948</v>
      </c>
      <c r="F245" s="9">
        <f t="shared" si="63"/>
        <v>3.2241370653511958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24.444001286861489</v>
      </c>
      <c r="J245">
        <f t="shared" si="66"/>
        <v>9.4413680004514173</v>
      </c>
      <c r="K245">
        <f t="shared" si="66"/>
        <v>-22.547056774491391</v>
      </c>
      <c r="L245">
        <f t="shared" si="67"/>
        <v>-6.8184302359033389</v>
      </c>
      <c r="M245">
        <f t="shared" si="68"/>
        <v>-15.89081586455789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4.4718523778749191</v>
      </c>
      <c r="C246" s="9">
        <f t="shared" si="61"/>
        <v>1.1349999999999978</v>
      </c>
      <c r="D246" s="9">
        <f t="shared" si="72"/>
        <v>19.364499504212372</v>
      </c>
      <c r="E246" s="9">
        <f t="shared" si="72"/>
        <v>-6.0403099559597049</v>
      </c>
      <c r="F246" s="9">
        <f t="shared" si="63"/>
        <v>3.1848399489950627</v>
      </c>
      <c r="G246" s="10">
        <f t="shared" si="73"/>
        <v>8.6666666666666607</v>
      </c>
      <c r="H246" s="5">
        <f t="shared" si="73"/>
        <v>7.5</v>
      </c>
      <c r="I246">
        <f t="shared" si="65"/>
        <v>24.51625895315555</v>
      </c>
      <c r="J246">
        <f t="shared" si="66"/>
        <v>9.4004574190359982</v>
      </c>
      <c r="K246">
        <f t="shared" si="66"/>
        <v>-22.64240166967874</v>
      </c>
      <c r="L246">
        <f t="shared" si="67"/>
        <v>-6.8089534362144697</v>
      </c>
      <c r="M246">
        <f t="shared" si="68"/>
        <v>-15.773621616208832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4.5281325612272827</v>
      </c>
      <c r="C247" s="9">
        <f t="shared" si="61"/>
        <v>1.1399999999999977</v>
      </c>
      <c r="D247" s="9">
        <f t="shared" si="72"/>
        <v>19.420779687564735</v>
      </c>
      <c r="E247" s="9">
        <f t="shared" si="72"/>
        <v>-6.176448291166869</v>
      </c>
      <c r="F247" s="9">
        <f t="shared" si="63"/>
        <v>3.1454655731908692</v>
      </c>
      <c r="G247" s="10">
        <f t="shared" si="73"/>
        <v>8.6666666666666607</v>
      </c>
      <c r="H247" s="5">
        <f t="shared" si="73"/>
        <v>7.5</v>
      </c>
      <c r="I247">
        <f t="shared" si="65"/>
        <v>24.588113468433495</v>
      </c>
      <c r="J247">
        <f t="shared" si="66"/>
        <v>9.3596036984187112</v>
      </c>
      <c r="K247">
        <f t="shared" si="66"/>
        <v>-22.737043399375992</v>
      </c>
      <c r="L247">
        <f t="shared" si="67"/>
        <v>-6.7992317886233646</v>
      </c>
      <c r="M247">
        <f t="shared" si="68"/>
        <v>-15.656801917514439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4.5841677972456001</v>
      </c>
      <c r="C248" s="9">
        <f t="shared" si="61"/>
        <v>1.1449999999999976</v>
      </c>
      <c r="D248" s="9">
        <f t="shared" si="72"/>
        <v>19.476814923583053</v>
      </c>
      <c r="E248" s="9">
        <f t="shared" si="72"/>
        <v>-6.3131523739976405</v>
      </c>
      <c r="F248" s="9">
        <f t="shared" si="63"/>
        <v>3.1060169267738034</v>
      </c>
      <c r="G248" s="10">
        <f t="shared" si="73"/>
        <v>8.6666666666666607</v>
      </c>
      <c r="H248" s="5">
        <f t="shared" si="73"/>
        <v>7.5</v>
      </c>
      <c r="I248">
        <f t="shared" si="65"/>
        <v>24.659562613982363</v>
      </c>
      <c r="J248">
        <f t="shared" si="66"/>
        <v>9.3188083076869717</v>
      </c>
      <c r="K248">
        <f t="shared" si="66"/>
        <v>-22.830984210881077</v>
      </c>
      <c r="L248">
        <f t="shared" si="67"/>
        <v>-6.7892675745315714</v>
      </c>
      <c r="M248">
        <f t="shared" si="68"/>
        <v>-15.540364487858938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4.6399584402753806</v>
      </c>
      <c r="C249" s="9">
        <f t="shared" si="61"/>
        <v>1.1499999999999975</v>
      </c>
      <c r="D249" s="9">
        <f t="shared" si="72"/>
        <v>19.532605566612833</v>
      </c>
      <c r="E249" s="9">
        <f t="shared" si="72"/>
        <v>-6.4504180058237086</v>
      </c>
      <c r="F249" s="9">
        <f t="shared" si="63"/>
        <v>3.0664969722351292</v>
      </c>
      <c r="G249" s="10">
        <f t="shared" si="73"/>
        <v>8.6666666666666607</v>
      </c>
      <c r="H249" s="5">
        <f t="shared" si="73"/>
        <v>7.5</v>
      </c>
      <c r="I249">
        <f t="shared" si="65"/>
        <v>24.730604299248629</v>
      </c>
      <c r="J249">
        <f t="shared" si="66"/>
        <v>9.2780727022397826</v>
      </c>
      <c r="K249">
        <f t="shared" si="66"/>
        <v>-22.92422639780823</v>
      </c>
      <c r="L249">
        <f t="shared" si="67"/>
        <v>-6.7790631194221334</v>
      </c>
      <c r="M249">
        <f t="shared" si="68"/>
        <v>-15.424316881312063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4.6955048533526682</v>
      </c>
      <c r="C250" s="9">
        <f t="shared" si="61"/>
        <v>1.1549999999999974</v>
      </c>
      <c r="D250" s="9">
        <f t="shared" si="72"/>
        <v>19.588151979690121</v>
      </c>
      <c r="E250" s="9">
        <f t="shared" si="72"/>
        <v>-6.5882410019144215</v>
      </c>
      <c r="F250" s="9">
        <f t="shared" si="63"/>
        <v>3.0269086456572851</v>
      </c>
      <c r="G250" s="10">
        <f t="shared" si="73"/>
        <v>8.6666666666666607</v>
      </c>
      <c r="H250" s="5">
        <f t="shared" si="73"/>
        <v>7.5</v>
      </c>
      <c r="I250">
        <f t="shared" si="65"/>
        <v>24.801236559007858</v>
      </c>
      <c r="J250">
        <f t="shared" si="66"/>
        <v>9.2373983235232497</v>
      </c>
      <c r="K250">
        <f t="shared" si="66"/>
        <v>-23.016772299096104</v>
      </c>
      <c r="L250">
        <f t="shared" si="67"/>
        <v>-6.7686207907653309</v>
      </c>
      <c r="M250">
        <f t="shared" si="68"/>
        <v>-15.308666486856371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4.7508074081195755</v>
      </c>
      <c r="C251" s="9">
        <f t="shared" si="61"/>
        <v>1.1599999999999973</v>
      </c>
      <c r="D251" s="9">
        <f t="shared" si="72"/>
        <v>19.643454534457028</v>
      </c>
      <c r="E251" s="9">
        <f t="shared" si="72"/>
        <v>-6.7266171917057616</v>
      </c>
      <c r="F251" s="9">
        <f t="shared" si="63"/>
        <v>2.9872548566546695</v>
      </c>
      <c r="G251" s="10">
        <f t="shared" si="73"/>
        <v>8.6666666666666607</v>
      </c>
      <c r="H251" s="5">
        <f t="shared" si="73"/>
        <v>7.5</v>
      </c>
      <c r="I251">
        <f t="shared" si="65"/>
        <v>24.871457550581702</v>
      </c>
      <c r="J251">
        <f t="shared" si="66"/>
        <v>9.1967865987786581</v>
      </c>
      <c r="K251">
        <f t="shared" si="66"/>
        <v>-23.108624298017244</v>
      </c>
      <c r="L251">
        <f t="shared" si="67"/>
        <v>-6.7579429959677295</v>
      </c>
      <c r="M251">
        <f t="shared" si="68"/>
        <v>-15.193420528690488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4.8058664847383188</v>
      </c>
      <c r="C252" s="9">
        <f t="shared" si="61"/>
        <v>1.1649999999999971</v>
      </c>
      <c r="D252" s="9">
        <f t="shared" si="72"/>
        <v>19.698513611075771</v>
      </c>
      <c r="E252" s="9">
        <f t="shared" si="72"/>
        <v>-6.8655424190633818</v>
      </c>
      <c r="F252" s="9">
        <f t="shared" si="63"/>
        <v>2.94753848832003</v>
      </c>
      <c r="G252" s="10">
        <f t="shared" si="73"/>
        <v>8.6666666666666607</v>
      </c>
      <c r="H252" s="5">
        <f t="shared" si="73"/>
        <v>7.5</v>
      </c>
      <c r="I252">
        <f t="shared" si="65"/>
        <v>24.941265551101534</v>
      </c>
      <c r="J252">
        <f t="shared" si="66"/>
        <v>9.1562389408028526</v>
      </c>
      <c r="K252">
        <f t="shared" si="66"/>
        <v>-23.199784821189386</v>
      </c>
      <c r="L252">
        <f t="shared" si="67"/>
        <v>-6.7470321803641227</v>
      </c>
      <c r="M252">
        <f t="shared" si="68"/>
        <v>-15.078586066605769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4.860682471803889</v>
      </c>
      <c r="C253" s="9">
        <f t="shared" si="61"/>
        <v>1.169999999999997</v>
      </c>
      <c r="D253" s="9">
        <f t="shared" si="72"/>
        <v>19.753329598141342</v>
      </c>
      <c r="E253" s="9">
        <f t="shared" si="72"/>
        <v>-7.0050125425397169</v>
      </c>
      <c r="F253" s="9">
        <f t="shared" si="63"/>
        <v>2.9077623971764486</v>
      </c>
      <c r="G253" s="10">
        <f t="shared" si="73"/>
        <v>8.6666666666666607</v>
      </c>
      <c r="H253" s="5">
        <f t="shared" si="73"/>
        <v>7.5</v>
      </c>
      <c r="I253">
        <f t="shared" si="65"/>
        <v>25.010658954818052</v>
      </c>
      <c r="J253">
        <f t="shared" si="66"/>
        <v>9.1157567477206687</v>
      </c>
      <c r="K253">
        <f t="shared" si="66"/>
        <v>-23.290256337589021</v>
      </c>
      <c r="L253">
        <f t="shared" si="67"/>
        <v>-6.7358908252519383</v>
      </c>
      <c r="M253">
        <f t="shared" si="68"/>
        <v>-14.964169996434073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4.915255766255358</v>
      </c>
      <c r="C254" s="9">
        <f t="shared" si="61"/>
        <v>1.1749999999999969</v>
      </c>
      <c r="D254" s="9">
        <f t="shared" si="72"/>
        <v>19.807902892592811</v>
      </c>
      <c r="E254" s="9">
        <f t="shared" si="72"/>
        <v>-7.1450234356251867</v>
      </c>
      <c r="F254" s="9">
        <f t="shared" si="63"/>
        <v>2.8679294131348407</v>
      </c>
      <c r="G254" s="10">
        <f t="shared" si="73"/>
        <v>8.6666666666666607</v>
      </c>
      <c r="H254" s="5">
        <f t="shared" si="73"/>
        <v>7.5</v>
      </c>
      <c r="I254">
        <f t="shared" si="65"/>
        <v>25.07963627045633</v>
      </c>
      <c r="J254">
        <f t="shared" si="66"/>
        <v>9.0753414027691566</v>
      </c>
      <c r="K254">
        <f t="shared" si="66"/>
        <v>-23.380041357567624</v>
      </c>
      <c r="L254">
        <f t="shared" si="67"/>
        <v>-6.7245214459677296</v>
      </c>
      <c r="M254">
        <f t="shared" si="68"/>
        <v>-14.850179050564027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4.9695867732859451</v>
      </c>
      <c r="C255" s="9">
        <f t="shared" si="61"/>
        <v>1.1799999999999968</v>
      </c>
      <c r="D255" s="9">
        <f t="shared" si="72"/>
        <v>19.862233899623398</v>
      </c>
      <c r="E255" s="9">
        <f t="shared" si="72"/>
        <v>-7.2855709869935028</v>
      </c>
      <c r="F255" s="9">
        <f t="shared" si="63"/>
        <v>2.8280423394569039</v>
      </c>
      <c r="G255" s="10">
        <f t="shared" si="73"/>
        <v>8.6666666666666607</v>
      </c>
      <c r="H255" s="5">
        <f t="shared" si="73"/>
        <v>7.5</v>
      </c>
      <c r="I255">
        <f t="shared" si="65"/>
        <v>25.148196118615502</v>
      </c>
      <c r="J255">
        <f t="shared" si="66"/>
        <v>9.03499427409335</v>
      </c>
      <c r="K255">
        <f t="shared" si="66"/>
        <v>-23.469142431871006</v>
      </c>
      <c r="L255">
        <f t="shared" si="67"/>
        <v>-6.7129265900052681</v>
      </c>
      <c r="M255">
        <f t="shared" si="68"/>
        <v>-14.736619798523627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5.0236759062518868</v>
      </c>
      <c r="C256" s="9">
        <f t="shared" si="61"/>
        <v>1.1849999999999967</v>
      </c>
      <c r="D256" s="9">
        <f t="shared" si="72"/>
        <v>19.916323032589339</v>
      </c>
      <c r="E256" s="9">
        <f t="shared" si="72"/>
        <v>-7.4266511007411022</v>
      </c>
      <c r="F256" s="9">
        <f t="shared" si="63"/>
        <v>2.7881039527234823</v>
      </c>
      <c r="G256" s="10">
        <f t="shared" si="73"/>
        <v>8.6666666666666607</v>
      </c>
      <c r="H256" s="5">
        <f t="shared" si="73"/>
        <v>7.5</v>
      </c>
      <c r="I256">
        <f t="shared" si="65"/>
        <v>25.216337229212623</v>
      </c>
      <c r="J256">
        <f t="shared" si="66"/>
        <v>8.9947167145533182</v>
      </c>
      <c r="K256">
        <f t="shared" si="66"/>
        <v>-23.557562150662147</v>
      </c>
      <c r="L256">
        <f t="shared" si="67"/>
        <v>-6.7011088351748596</v>
      </c>
      <c r="M256">
        <f t="shared" si="68"/>
        <v>-14.623498647626672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5.0775235865801722</v>
      </c>
      <c r="C257" s="9">
        <f t="shared" si="61"/>
        <v>1.1899999999999966</v>
      </c>
      <c r="D257" s="9">
        <f t="shared" si="72"/>
        <v>19.970170712917625</v>
      </c>
      <c r="E257" s="9">
        <f t="shared" si="72"/>
        <v>-7.5682596966207321</v>
      </c>
      <c r="F257" s="9">
        <f t="shared" si="63"/>
        <v>2.7481170028083111</v>
      </c>
      <c r="G257" s="10">
        <f t="shared" si="73"/>
        <v>8.6666666666666607</v>
      </c>
      <c r="H257" s="5">
        <f t="shared" si="73"/>
        <v>7.5</v>
      </c>
      <c r="I257">
        <f t="shared" si="65"/>
        <v>25.28405843896995</v>
      </c>
      <c r="J257">
        <f t="shared" si="66"/>
        <v>8.954510061542269</v>
      </c>
      <c r="K257">
        <f t="shared" si="66"/>
        <v>-23.645303142547906</v>
      </c>
      <c r="L257">
        <f t="shared" si="67"/>
        <v>-6.6890707878034075</v>
      </c>
      <c r="M257">
        <f t="shared" si="68"/>
        <v>-14.510821843680866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5.1311302436752459</v>
      </c>
      <c r="C258" s="9">
        <f t="shared" si="61"/>
        <v>1.1949999999999965</v>
      </c>
      <c r="D258" s="9">
        <f t="shared" si="72"/>
        <v>20.023777370012699</v>
      </c>
      <c r="E258" s="9">
        <f t="shared" si="72"/>
        <v>-7.7103927102692058</v>
      </c>
      <c r="F258" s="9">
        <f t="shared" si="63"/>
        <v>2.7080842128569569</v>
      </c>
      <c r="G258" s="10">
        <f t="shared" si="73"/>
        <v>8.6666666666666607</v>
      </c>
      <c r="H258" s="5">
        <f t="shared" si="73"/>
        <v>7.5</v>
      </c>
      <c r="I258">
        <f t="shared" si="65"/>
        <v>25.351358688945087</v>
      </c>
      <c r="J258">
        <f t="shared" si="66"/>
        <v>8.9143756368154481</v>
      </c>
      <c r="K258">
        <f t="shared" si="66"/>
        <v>-23.73236807360999</v>
      </c>
      <c r="L258">
        <f t="shared" si="67"/>
        <v>-6.6768150809747979</v>
      </c>
      <c r="M258">
        <f t="shared" si="68"/>
        <v>-14.39859547175525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5.1844963148246794</v>
      </c>
      <c r="C259" s="9">
        <f t="shared" si="61"/>
        <v>1.1999999999999964</v>
      </c>
      <c r="D259" s="9">
        <f t="shared" si="72"/>
        <v>20.077143441162132</v>
      </c>
      <c r="E259" s="9">
        <f t="shared" si="72"/>
        <v>-7.8530460934293576</v>
      </c>
      <c r="F259" s="9">
        <f t="shared" si="63"/>
        <v>2.668008279271096</v>
      </c>
      <c r="G259" s="10">
        <f t="shared" si="73"/>
        <v>8.6666666666666607</v>
      </c>
      <c r="H259" s="5">
        <f t="shared" si="73"/>
        <v>7.5</v>
      </c>
      <c r="I259">
        <f t="shared" si="65"/>
        <v>25.418237022103369</v>
      </c>
      <c r="J259">
        <f t="shared" si="66"/>
        <v>8.874314746329599</v>
      </c>
      <c r="K259">
        <f t="shared" si="66"/>
        <v>-23.818759646440522</v>
      </c>
      <c r="L259">
        <f t="shared" si="67"/>
        <v>-6.6643443728101728</v>
      </c>
      <c r="M259">
        <f t="shared" si="68"/>
        <v>-14.286825457004774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5.2376222451039478</v>
      </c>
      <c r="C260" s="9">
        <f t="shared" si="61"/>
        <v>1.2049999999999963</v>
      </c>
      <c r="D260" s="9">
        <f t="shared" si="72"/>
        <v>20.1302693714414</v>
      </c>
      <c r="E260" s="9">
        <f t="shared" si="72"/>
        <v>-7.9962158141662272</v>
      </c>
      <c r="F260" s="9">
        <f t="shared" si="63"/>
        <v>2.6278918716978539</v>
      </c>
      <c r="G260" s="10">
        <f t="shared" si="73"/>
        <v>8.6666666666666607</v>
      </c>
      <c r="H260" s="5">
        <f t="shared" si="73"/>
        <v>7.5</v>
      </c>
      <c r="I260">
        <f t="shared" si="65"/>
        <v>25.484692580931874</v>
      </c>
      <c r="J260">
        <f t="shared" si="66"/>
        <v>8.8343286800927388</v>
      </c>
      <c r="K260">
        <f t="shared" si="66"/>
        <v>-23.904480599182552</v>
      </c>
      <c r="L260">
        <f t="shared" si="67"/>
        <v>-6.6516613447876081</v>
      </c>
      <c r="M260">
        <f t="shared" si="68"/>
        <v>-14.1755175655499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5.290508487280297</v>
      </c>
      <c r="C261" s="9">
        <f t="shared" si="61"/>
        <v>1.2099999999999962</v>
      </c>
      <c r="D261" s="9">
        <f t="shared" ref="D261:E276" si="74">D260+$C$7*(J260+J261)/2</f>
        <v>20.18315561361775</v>
      </c>
      <c r="E261" s="9">
        <f t="shared" si="74"/>
        <v>-8.1398978570775018</v>
      </c>
      <c r="F261" s="9">
        <f t="shared" si="63"/>
        <v>2.5877376330242776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25.550724605094448</v>
      </c>
      <c r="J261">
        <f t="shared" si="66"/>
        <v>8.7944187120240134</v>
      </c>
      <c r="K261">
        <f t="shared" si="66"/>
        <v>-23.989533704575852</v>
      </c>
      <c r="L261">
        <f t="shared" si="67"/>
        <v>-6.6387687001007798</v>
      </c>
      <c r="M261">
        <f t="shared" si="68"/>
        <v>-14.06467740540894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5.3431555017158399</v>
      </c>
      <c r="C262" s="9">
        <f t="shared" si="61"/>
        <v>1.2149999999999961</v>
      </c>
      <c r="D262" s="9">
        <f t="shared" si="74"/>
        <v>20.235802628053293</v>
      </c>
      <c r="E262" s="9">
        <f t="shared" si="74"/>
        <v>-8.2840882234982551</v>
      </c>
      <c r="F262" s="9">
        <f t="shared" si="63"/>
        <v>2.5475481793768506</v>
      </c>
      <c r="G262" s="10">
        <f t="shared" si="75"/>
        <v>8.6666666666666607</v>
      </c>
      <c r="H262" s="5">
        <f t="shared" si="75"/>
        <v>7.5</v>
      </c>
      <c r="I262">
        <f t="shared" si="65"/>
        <v>25.616332429127187</v>
      </c>
      <c r="J262">
        <f t="shared" si="66"/>
        <v>8.754586099823408</v>
      </c>
      <c r="K262">
        <f t="shared" si="66"/>
        <v>-24.073921769008304</v>
      </c>
      <c r="L262">
        <f t="shared" si="67"/>
        <v>-6.6256691620561368</v>
      </c>
      <c r="M262">
        <f t="shared" si="68"/>
        <v>-13.954310427481239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5.3955637562698637</v>
      </c>
      <c r="C263" s="9">
        <f t="shared" si="61"/>
        <v>1.219999999999996</v>
      </c>
      <c r="D263" s="9">
        <f t="shared" si="74"/>
        <v>20.288210882607316</v>
      </c>
      <c r="E263" s="9">
        <f t="shared" si="74"/>
        <v>-8.4287829316999989</v>
      </c>
      <c r="F263" s="9">
        <f t="shared" si="63"/>
        <v>2.5073261001259017</v>
      </c>
      <c r="G263" s="10">
        <f t="shared" si="75"/>
        <v>8.6666666666666607</v>
      </c>
      <c r="H263" s="5">
        <f t="shared" si="75"/>
        <v>7.5</v>
      </c>
      <c r="I263">
        <f t="shared" si="65"/>
        <v>25.68151548017374</v>
      </c>
      <c r="J263">
        <f t="shared" si="66"/>
        <v>8.7148320848510714</v>
      </c>
      <c r="K263">
        <f t="shared" si="66"/>
        <v>-24.157647631573191</v>
      </c>
      <c r="L263">
        <f t="shared" si="67"/>
        <v>-6.6123654725081318</v>
      </c>
      <c r="M263">
        <f t="shared" si="68"/>
        <v>-13.844421926578953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5.4477337262004664</v>
      </c>
      <c r="C264" s="9">
        <f t="shared" si="61"/>
        <v>1.2249999999999959</v>
      </c>
      <c r="D264" s="9">
        <f t="shared" si="74"/>
        <v>20.340380852537919</v>
      </c>
      <c r="E264" s="9">
        <f t="shared" si="74"/>
        <v>-8.5739780170841158</v>
      </c>
      <c r="F264" s="9">
        <f t="shared" si="63"/>
        <v>2.4670739578949719</v>
      </c>
      <c r="G264" s="10">
        <f t="shared" si="75"/>
        <v>8.6666666666666607</v>
      </c>
      <c r="H264" s="5">
        <f t="shared" si="75"/>
        <v>7.5</v>
      </c>
      <c r="I264">
        <f t="shared" si="65"/>
        <v>25.746273275759901</v>
      </c>
      <c r="J264">
        <f t="shared" si="66"/>
        <v>8.6751578920160224</v>
      </c>
      <c r="K264">
        <f t="shared" si="66"/>
        <v>-24.240714163132665</v>
      </c>
      <c r="L264">
        <f t="shared" si="67"/>
        <v>-6.5988603903320469</v>
      </c>
      <c r="M264">
        <f t="shared" si="68"/>
        <v>-13.735017042505518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5.4996658940655383</v>
      </c>
      <c r="C265" s="9">
        <f t="shared" si="61"/>
        <v>1.2299999999999958</v>
      </c>
      <c r="D265" s="9">
        <f t="shared" si="74"/>
        <v>20.392313020402991</v>
      </c>
      <c r="E265" s="9">
        <f t="shared" si="74"/>
        <v>-8.7196695323696769</v>
      </c>
      <c r="F265" s="9">
        <f t="shared" si="63"/>
        <v>2.4267942885749254</v>
      </c>
      <c r="G265" s="10">
        <f t="shared" si="75"/>
        <v>8.6666666666666607</v>
      </c>
      <c r="H265" s="5">
        <f t="shared" si="75"/>
        <v>7.5</v>
      </c>
      <c r="I265">
        <f t="shared" si="65"/>
        <v>25.810605421606869</v>
      </c>
      <c r="J265">
        <f t="shared" si="66"/>
        <v>8.6355647296740301</v>
      </c>
      <c r="K265">
        <f t="shared" si="66"/>
        <v>-24.323124265387698</v>
      </c>
      <c r="L265">
        <f t="shared" si="67"/>
        <v>-6.5851566899339335</v>
      </c>
      <c r="M265">
        <f t="shared" si="68"/>
        <v>-13.626100761178794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5.5513607496231625</v>
      </c>
      <c r="C266" s="9">
        <f t="shared" si="61"/>
        <v>1.2349999999999957</v>
      </c>
      <c r="D266" s="9">
        <f t="shared" si="74"/>
        <v>20.444007875960615</v>
      </c>
      <c r="E266" s="9">
        <f t="shared" si="74"/>
        <v>-8.8658535477757034</v>
      </c>
      <c r="F266" s="9">
        <f t="shared" si="63"/>
        <v>2.3864896013428525</v>
      </c>
      <c r="G266" s="10">
        <f t="shared" si="75"/>
        <v>8.6666666666666607</v>
      </c>
      <c r="H266" s="5">
        <f t="shared" si="75"/>
        <v>7.5</v>
      </c>
      <c r="I266">
        <f t="shared" si="65"/>
        <v>25.874511609482671</v>
      </c>
      <c r="J266">
        <f t="shared" si="66"/>
        <v>8.5960537895344267</v>
      </c>
      <c r="K266">
        <f t="shared" si="66"/>
        <v>-24.40488086995477</v>
      </c>
      <c r="L266">
        <f t="shared" si="67"/>
        <v>-6.5712571597972298</v>
      </c>
      <c r="M266">
        <f t="shared" si="68"/>
        <v>-13.517677915796916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5.6028187897314918</v>
      </c>
      <c r="C267" s="9">
        <f t="shared" si="61"/>
        <v>1.2399999999999956</v>
      </c>
      <c r="D267" s="9">
        <f t="shared" si="74"/>
        <v>20.495465916068945</v>
      </c>
      <c r="E267" s="9">
        <f t="shared" si="74"/>
        <v>-9.0125261511979158</v>
      </c>
      <c r="F267" s="9">
        <f t="shared" si="63"/>
        <v>2.3461623786856198</v>
      </c>
      <c r="G267" s="10">
        <f t="shared" si="75"/>
        <v>8.6666666666666607</v>
      </c>
      <c r="H267" s="5">
        <f t="shared" si="75"/>
        <v>7.5</v>
      </c>
      <c r="I267">
        <f t="shared" si="65"/>
        <v>25.937991615091121</v>
      </c>
      <c r="J267">
        <f t="shared" si="66"/>
        <v>8.5566262465756431</v>
      </c>
      <c r="K267">
        <f t="shared" si="66"/>
        <v>-24.485986937449553</v>
      </c>
      <c r="L267">
        <f t="shared" si="67"/>
        <v>-6.557164601065554</v>
      </c>
      <c r="M267">
        <f t="shared" si="68"/>
        <v>-13.409753188044967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5.6540405182481255</v>
      </c>
      <c r="C268" s="9">
        <f t="shared" si="61"/>
        <v>1.2449999999999954</v>
      </c>
      <c r="D268" s="9">
        <f t="shared" si="74"/>
        <v>20.546687644585578</v>
      </c>
      <c r="E268" s="9">
        <f t="shared" si="74"/>
        <v>-9.1596834483799974</v>
      </c>
      <c r="F268" s="9">
        <f t="shared" si="63"/>
        <v>2.3058150764279941</v>
      </c>
      <c r="G268" s="10">
        <f t="shared" si="75"/>
        <v>8.6666666666666607</v>
      </c>
      <c r="H268" s="5">
        <f t="shared" si="75"/>
        <v>7.5</v>
      </c>
      <c r="I268">
        <f t="shared" si="65"/>
        <v>26.001045295997834</v>
      </c>
      <c r="J268">
        <f t="shared" si="66"/>
        <v>8.5172832589692504</v>
      </c>
      <c r="K268">
        <f t="shared" si="66"/>
        <v>-24.566445456577824</v>
      </c>
      <c r="L268">
        <f t="shared" si="67"/>
        <v>-6.5428818261612269</v>
      </c>
      <c r="M268">
        <f t="shared" si="68"/>
        <v>-13.302331109340603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5.7050264459290698</v>
      </c>
      <c r="C269" s="9">
        <f t="shared" si="61"/>
        <v>1.2499999999999953</v>
      </c>
      <c r="D269" s="9">
        <f t="shared" si="74"/>
        <v>20.597673572266523</v>
      </c>
      <c r="E269" s="9">
        <f t="shared" si="74"/>
        <v>-9.3073215630794319</v>
      </c>
      <c r="F269" s="9">
        <f t="shared" si="63"/>
        <v>2.2654501237653233</v>
      </c>
      <c r="G269" s="10">
        <f t="shared" si="75"/>
        <v>8.6666666666666607</v>
      </c>
      <c r="H269" s="5">
        <f t="shared" si="75"/>
        <v>7.5</v>
      </c>
      <c r="I269">
        <f t="shared" si="65"/>
        <v>26.063672589592684</v>
      </c>
      <c r="J269">
        <f t="shared" si="66"/>
        <v>8.4780259680122825</v>
      </c>
      <c r="K269">
        <f t="shared" si="66"/>
        <v>-24.646259443233866</v>
      </c>
      <c r="L269">
        <f t="shared" si="67"/>
        <v>-6.5284116574390243</v>
      </c>
      <c r="M269">
        <f t="shared" si="68"/>
        <v>-13.195416062116795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5.7557770903273084</v>
      </c>
      <c r="C270" s="9">
        <f t="shared" si="61"/>
        <v>1.2549999999999952</v>
      </c>
      <c r="D270" s="9">
        <f t="shared" si="74"/>
        <v>20.648424216664761</v>
      </c>
      <c r="E270" s="9">
        <f t="shared" si="74"/>
        <v>-9.4554366372279528</v>
      </c>
      <c r="F270" s="9">
        <f t="shared" si="63"/>
        <v>2.2250699233006306</v>
      </c>
      <c r="G270" s="10">
        <f t="shared" si="75"/>
        <v>8.6666666666666607</v>
      </c>
      <c r="H270" s="5">
        <f t="shared" si="75"/>
        <v>7.5</v>
      </c>
      <c r="I270">
        <f t="shared" si="65"/>
        <v>26.125873511088255</v>
      </c>
      <c r="J270">
        <f t="shared" si="66"/>
        <v>8.4388554980676478</v>
      </c>
      <c r="K270">
        <f t="shared" si="66"/>
        <v>-24.725431939606565</v>
      </c>
      <c r="L270">
        <f t="shared" si="67"/>
        <v>-6.5137569258747252</v>
      </c>
      <c r="M270">
        <f t="shared" si="68"/>
        <v>-13.089012281139862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5.8062929756910489</v>
      </c>
      <c r="C271" s="9">
        <f t="shared" si="61"/>
        <v>1.2599999999999951</v>
      </c>
      <c r="D271" s="9">
        <f t="shared" si="74"/>
        <v>20.698940102028502</v>
      </c>
      <c r="E271" s="9">
        <f t="shared" si="74"/>
        <v>-9.6040248310866527</v>
      </c>
      <c r="F271" s="9">
        <f t="shared" si="63"/>
        <v>2.1846768510860923</v>
      </c>
      <c r="G271" s="10">
        <f t="shared" si="75"/>
        <v>8.6666666666666607</v>
      </c>
      <c r="H271" s="5">
        <f t="shared" si="75"/>
        <v>7.5</v>
      </c>
      <c r="I271">
        <f t="shared" si="65"/>
        <v>26.187648151553653</v>
      </c>
      <c r="J271">
        <f t="shared" si="66"/>
        <v>8.3997729565123986</v>
      </c>
      <c r="K271">
        <f t="shared" si="66"/>
        <v>-24.803966013293405</v>
      </c>
      <c r="L271">
        <f t="shared" si="67"/>
        <v>-6.498920469787933</v>
      </c>
      <c r="M271">
        <f t="shared" si="68"/>
        <v>-12.983123854861095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5.8565746328616672</v>
      </c>
      <c r="C272" s="9">
        <f t="shared" si="61"/>
        <v>1.264999999999995</v>
      </c>
      <c r="D272" s="9">
        <f t="shared" si="74"/>
        <v>20.74922175919912</v>
      </c>
      <c r="E272" s="9">
        <f t="shared" si="74"/>
        <v>-9.7530823233957999</v>
      </c>
      <c r="F272" s="9">
        <f t="shared" si="63"/>
        <v>2.1442732566687792</v>
      </c>
      <c r="G272" s="10">
        <f t="shared" si="75"/>
        <v>8.6666666666666607</v>
      </c>
      <c r="H272" s="5">
        <f t="shared" si="75"/>
        <v>7.5</v>
      </c>
      <c r="I272">
        <f t="shared" si="65"/>
        <v>26.248996675983232</v>
      </c>
      <c r="J272">
        <f t="shared" si="66"/>
        <v>8.3607794336936703</v>
      </c>
      <c r="K272">
        <f t="shared" si="66"/>
        <v>-24.881864756422573</v>
      </c>
      <c r="L272">
        <f t="shared" si="67"/>
        <v>-6.4839051335987214</v>
      </c>
      <c r="M272">
        <f t="shared" si="68"/>
        <v>-12.877754726800219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5.9066225991714258</v>
      </c>
      <c r="C273" s="9">
        <f t="shared" si="61"/>
        <v>1.2699999999999949</v>
      </c>
      <c r="D273" s="9">
        <f t="shared" si="74"/>
        <v>20.799269725508879</v>
      </c>
      <c r="E273" s="9">
        <f t="shared" si="74"/>
        <v>-9.9026053115194177</v>
      </c>
      <c r="F273" s="9">
        <f t="shared" si="63"/>
        <v>2.1038614631406358</v>
      </c>
      <c r="G273" s="10">
        <f t="shared" si="75"/>
        <v>8.6666666666666607</v>
      </c>
      <c r="H273" s="5">
        <f t="shared" si="75"/>
        <v>7.5</v>
      </c>
      <c r="I273">
        <f t="shared" si="65"/>
        <v>26.309919321399736</v>
      </c>
      <c r="J273">
        <f t="shared" si="66"/>
        <v>8.3218760028920773</v>
      </c>
      <c r="K273">
        <f t="shared" si="66"/>
        <v>-24.959131284783375</v>
      </c>
      <c r="L273">
        <f t="shared" si="67"/>
        <v>-6.4687137666176362</v>
      </c>
      <c r="M273">
        <f t="shared" si="68"/>
        <v>-12.772908696958989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5.9564374183409807</v>
      </c>
      <c r="C274" s="9">
        <f t="shared" si="61"/>
        <v>1.2749999999999948</v>
      </c>
      <c r="D274" s="9">
        <f t="shared" si="74"/>
        <v>20.849084544678433</v>
      </c>
      <c r="E274" s="9">
        <f t="shared" si="74"/>
        <v>-10.052590011584662</v>
      </c>
      <c r="F274" s="9">
        <f t="shared" si="63"/>
        <v>2.0634437671925814</v>
      </c>
      <c r="G274" s="10">
        <f t="shared" si="75"/>
        <v>8.6666666666666607</v>
      </c>
      <c r="H274" s="5">
        <f t="shared" si="75"/>
        <v>7.5</v>
      </c>
      <c r="I274">
        <f t="shared" si="65"/>
        <v>26.370416394991267</v>
      </c>
      <c r="J274">
        <f t="shared" si="66"/>
        <v>8.2830637202923718</v>
      </c>
      <c r="K274">
        <f t="shared" si="66"/>
        <v>-25.035768736965128</v>
      </c>
      <c r="L274">
        <f t="shared" si="67"/>
        <v>-6.4533492218685504</v>
      </c>
      <c r="M274">
        <f t="shared" si="68"/>
        <v>-12.668589423263295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6.0060196403767403</v>
      </c>
      <c r="C275" s="9">
        <f t="shared" si="61"/>
        <v>1.2799999999999947</v>
      </c>
      <c r="D275" s="9">
        <f t="shared" si="74"/>
        <v>20.898666766714193</v>
      </c>
      <c r="E275" s="9">
        <f t="shared" si="74"/>
        <v>-10.203032658616072</v>
      </c>
      <c r="F275" s="9">
        <f t="shared" si="63"/>
        <v>2.0230224391726677</v>
      </c>
      <c r="G275" s="10">
        <f t="shared" si="75"/>
        <v>8.6666666666666607</v>
      </c>
      <c r="H275" s="5">
        <f t="shared" si="75"/>
        <v>7.5</v>
      </c>
      <c r="I275">
        <f t="shared" si="65"/>
        <v>26.43048827228165</v>
      </c>
      <c r="J275">
        <f t="shared" si="66"/>
        <v>8.2443436249611608</v>
      </c>
      <c r="K275">
        <f t="shared" si="66"/>
        <v>-25.111780273504706</v>
      </c>
      <c r="L275">
        <f t="shared" si="67"/>
        <v>-6.4378143549439049</v>
      </c>
      <c r="M275">
        <f t="shared" si="68"/>
        <v>-12.564800423032175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6.0553698214681173</v>
      </c>
      <c r="C276" s="9">
        <f t="shared" si="61"/>
        <v>1.2849999999999946</v>
      </c>
      <c r="D276" s="9">
        <f t="shared" si="74"/>
        <v>20.94801694780557</v>
      </c>
      <c r="E276" s="9">
        <f t="shared" si="74"/>
        <v>-10.353929506664715</v>
      </c>
      <c r="F276" s="9">
        <f t="shared" si="63"/>
        <v>1.9825997231481947</v>
      </c>
      <c r="G276" s="10">
        <f t="shared" si="75"/>
        <v>8.6666666666666607</v>
      </c>
      <c r="H276" s="5">
        <f t="shared" si="75"/>
        <v>7.5</v>
      </c>
      <c r="I276">
        <f t="shared" si="65"/>
        <v>26.490135395333695</v>
      </c>
      <c r="J276">
        <f t="shared" si="66"/>
        <v>8.205716738831498</v>
      </c>
      <c r="K276">
        <f t="shared" si="66"/>
        <v>-25.187169076042899</v>
      </c>
      <c r="L276">
        <f t="shared" si="67"/>
        <v>-6.42211202289187</v>
      </c>
      <c r="M276">
        <f t="shared" si="68"/>
        <v>-12.461545074472134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6.1044885238846955</v>
      </c>
      <c r="C277" s="9">
        <f t="shared" ref="C277:C289" si="80">C276+_dt</f>
        <v>1.2899999999999945</v>
      </c>
      <c r="D277" s="9">
        <f t="shared" ref="D277:E289" si="81">D276+$C$7*(J276+J277)/2</f>
        <v>20.997135650222148</v>
      </c>
      <c r="E277" s="9">
        <f t="shared" si="81"/>
        <v>-10.505276828932313</v>
      </c>
      <c r="F277" s="9">
        <f t="shared" ref="F277:F289" si="82">$O$1*D277^2+$O$2*D277+$O$3</f>
        <v>1.9421778369717484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26.54935827098484</v>
      </c>
      <c r="J277">
        <f t="shared" ref="J277:K289" si="85">J276+L276*$C$7</f>
        <v>8.167184066694146</v>
      </c>
      <c r="K277">
        <f t="shared" si="85"/>
        <v>-25.261938346489732</v>
      </c>
      <c r="L277">
        <f t="shared" ref="L277:L289" si="86">-$C$15*I277*J277</f>
        <v>-6.4062450831349329</v>
      </c>
      <c r="M277">
        <f t="shared" ref="M277:M289" si="87">-$C$6-$C$15*I277*K277</f>
        <v>-12.358826618195256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6.1533763158733645</v>
      </c>
      <c r="C278" s="9">
        <f t="shared" si="80"/>
        <v>1.2949999999999944</v>
      </c>
      <c r="D278" s="9">
        <f t="shared" si="81"/>
        <v>21.046023442210817</v>
      </c>
      <c r="E278" s="9">
        <f t="shared" si="81"/>
        <v>-10.65707091789038</v>
      </c>
      <c r="F278" s="9">
        <f t="shared" si="82"/>
        <v>1.9017589723510722</v>
      </c>
      <c r="G278" s="10">
        <f t="shared" si="83"/>
        <v>8.6666666666666607</v>
      </c>
      <c r="H278" s="5">
        <f t="shared" si="83"/>
        <v>7.5</v>
      </c>
      <c r="I278">
        <f t="shared" si="84"/>
        <v>26.608157469114708</v>
      </c>
      <c r="J278">
        <f t="shared" si="85"/>
        <v>8.1287465961953362</v>
      </c>
      <c r="K278">
        <f t="shared" si="85"/>
        <v>-25.336091306198902</v>
      </c>
      <c r="L278">
        <f t="shared" si="86"/>
        <v>-6.3902163924194406</v>
      </c>
      <c r="M278">
        <f t="shared" si="87"/>
        <v>-12.256648158759589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6.2020337715554721</v>
      </c>
      <c r="C279" s="9">
        <f t="shared" si="80"/>
        <v>1.2999999999999943</v>
      </c>
      <c r="D279" s="9">
        <f t="shared" si="81"/>
        <v>21.094680897892925</v>
      </c>
      <c r="E279" s="9">
        <f t="shared" si="81"/>
        <v>-10.809308085394431</v>
      </c>
      <c r="F279" s="9">
        <f t="shared" si="82"/>
        <v>1.8613452949225935</v>
      </c>
      <c r="G279" s="10">
        <f t="shared" si="83"/>
        <v>8.6666666666666607</v>
      </c>
      <c r="H279" s="5">
        <f t="shared" si="83"/>
        <v>7.5</v>
      </c>
      <c r="I279">
        <f t="shared" si="84"/>
        <v>26.666533620944154</v>
      </c>
      <c r="J279">
        <f t="shared" si="85"/>
        <v>8.0904052978408192</v>
      </c>
      <c r="K279">
        <f t="shared" si="85"/>
        <v>-25.409631195151459</v>
      </c>
      <c r="L279">
        <f t="shared" si="86"/>
        <v>-6.3740288057956276</v>
      </c>
      <c r="M279">
        <f t="shared" si="87"/>
        <v>-12.155012666230306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6.2504614708240123</v>
      </c>
      <c r="C280" s="9">
        <f t="shared" si="80"/>
        <v>1.3049999999999942</v>
      </c>
      <c r="D280" s="9">
        <f t="shared" si="81"/>
        <v>21.143108597161465</v>
      </c>
      <c r="E280" s="9">
        <f t="shared" si="81"/>
        <v>-10.961984662793332</v>
      </c>
      <c r="F280" s="9">
        <f t="shared" si="82"/>
        <v>1.8209389443287169</v>
      </c>
      <c r="G280" s="10">
        <f t="shared" si="83"/>
        <v>8.6666666666666607</v>
      </c>
      <c r="H280" s="5">
        <f t="shared" si="83"/>
        <v>7.5</v>
      </c>
      <c r="I280">
        <f t="shared" si="84"/>
        <v>26.724487417365246</v>
      </c>
      <c r="J280">
        <f t="shared" si="85"/>
        <v>8.0521611250060463</v>
      </c>
      <c r="K280">
        <f t="shared" si="85"/>
        <v>-25.482561271148839</v>
      </c>
      <c r="L280">
        <f t="shared" si="86"/>
        <v>-6.3576851756276351</v>
      </c>
      <c r="M280">
        <f t="shared" si="87"/>
        <v>-12.053922977760305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6.298659999240888</v>
      </c>
      <c r="C281" s="9">
        <f t="shared" si="80"/>
        <v>1.3099999999999941</v>
      </c>
      <c r="D281" s="9">
        <f t="shared" si="81"/>
        <v>21.191307125578341</v>
      </c>
      <c r="E281" s="9">
        <f t="shared" si="81"/>
        <v>-11.115097001033826</v>
      </c>
      <c r="F281" s="9">
        <f t="shared" si="82"/>
        <v>1.7805420342986236</v>
      </c>
      <c r="G281" s="10">
        <f t="shared" si="83"/>
        <v>8.6666666666666607</v>
      </c>
      <c r="H281" s="5">
        <f t="shared" si="83"/>
        <v>7.5</v>
      </c>
      <c r="I281">
        <f t="shared" si="84"/>
        <v>26.782019607301812</v>
      </c>
      <c r="J281">
        <f t="shared" si="85"/>
        <v>8.0140150139522799</v>
      </c>
      <c r="K281">
        <f t="shared" si="85"/>
        <v>-25.554884809015402</v>
      </c>
      <c r="L281">
        <f t="shared" si="86"/>
        <v>-6.3411883506330691</v>
      </c>
      <c r="M281">
        <f t="shared" si="87"/>
        <v>-11.953381799188708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6.3466299479342911</v>
      </c>
      <c r="C282" s="9">
        <f t="shared" si="80"/>
        <v>1.314999999999994</v>
      </c>
      <c r="D282" s="9">
        <f t="shared" si="81"/>
        <v>21.239277074271744</v>
      </c>
      <c r="E282" s="9">
        <f t="shared" si="81"/>
        <v>-11.268641470760304</v>
      </c>
      <c r="F282" s="9">
        <f t="shared" si="82"/>
        <v>1.7401566527325909</v>
      </c>
      <c r="G282" s="10">
        <f t="shared" si="83"/>
        <v>8.6666666666666607</v>
      </c>
      <c r="H282" s="5">
        <f t="shared" si="83"/>
        <v>7.5</v>
      </c>
      <c r="I282">
        <f t="shared" si="84"/>
        <v>26.839130996100035</v>
      </c>
      <c r="J282">
        <f t="shared" si="85"/>
        <v>7.9759678838484813</v>
      </c>
      <c r="K282">
        <f t="shared" si="85"/>
        <v>-25.626605099810533</v>
      </c>
      <c r="L282">
        <f t="shared" si="86"/>
        <v>-6.3245411749516061</v>
      </c>
      <c r="M282">
        <f t="shared" si="87"/>
        <v>-11.853391706656041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6.3943719134962311</v>
      </c>
      <c r="C283" s="9">
        <f t="shared" si="80"/>
        <v>1.3199999999999938</v>
      </c>
      <c r="D283" s="9">
        <f t="shared" si="81"/>
        <v>21.287019039833684</v>
      </c>
      <c r="E283" s="9">
        <f t="shared" si="81"/>
        <v>-11.422614462409888</v>
      </c>
      <c r="F283" s="9">
        <f t="shared" si="82"/>
        <v>1.6997848617897451</v>
      </c>
      <c r="G283" s="10">
        <f t="shared" si="83"/>
        <v>8.6666666666666607</v>
      </c>
      <c r="H283" s="5">
        <f t="shared" si="83"/>
        <v>7.5</v>
      </c>
      <c r="I283">
        <f t="shared" si="84"/>
        <v>26.895822443948703</v>
      </c>
      <c r="J283">
        <f t="shared" si="85"/>
        <v>7.9380206367987718</v>
      </c>
      <c r="K283">
        <f t="shared" si="85"/>
        <v>-25.69772545005047</v>
      </c>
      <c r="L283">
        <f t="shared" si="86"/>
        <v>-6.3077464872421878</v>
      </c>
      <c r="M283">
        <f t="shared" si="87"/>
        <v>-11.753955148234631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6.4418864978802528</v>
      </c>
      <c r="C284" s="9">
        <f t="shared" si="80"/>
        <v>1.3249999999999937</v>
      </c>
      <c r="D284" s="9">
        <f t="shared" si="81"/>
        <v>21.334533624217705</v>
      </c>
      <c r="E284" s="9">
        <f t="shared" si="81"/>
        <v>-11.577012386302858</v>
      </c>
      <c r="F284" s="9">
        <f t="shared" si="82"/>
        <v>1.6594286979791204</v>
      </c>
      <c r="G284" s="10">
        <f t="shared" si="83"/>
        <v>8.6666666666666607</v>
      </c>
      <c r="H284" s="5">
        <f t="shared" si="83"/>
        <v>7.5</v>
      </c>
      <c r="I284">
        <f t="shared" si="84"/>
        <v>26.952094864328632</v>
      </c>
      <c r="J284">
        <f t="shared" si="85"/>
        <v>7.9001741578753188</v>
      </c>
      <c r="K284">
        <f t="shared" si="85"/>
        <v>-25.768249180939879</v>
      </c>
      <c r="L284">
        <f t="shared" si="86"/>
        <v>-6.2908071198083135</v>
      </c>
      <c r="M284">
        <f t="shared" si="87"/>
        <v>-11.655074445573046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6.4891743082993489</v>
      </c>
      <c r="C285" s="9">
        <f t="shared" si="80"/>
        <v>1.3299999999999936</v>
      </c>
      <c r="D285" s="9">
        <f t="shared" si="81"/>
        <v>21.381821434636802</v>
      </c>
      <c r="E285" s="9">
        <f t="shared" si="81"/>
        <v>-11.731831672728518</v>
      </c>
      <c r="F285" s="9">
        <f t="shared" si="82"/>
        <v>1.6190901722540265</v>
      </c>
      <c r="G285" s="10">
        <f t="shared" si="83"/>
        <v>8.6666666666666607</v>
      </c>
      <c r="H285" s="5">
        <f t="shared" si="83"/>
        <v>7.5</v>
      </c>
      <c r="I285">
        <f t="shared" si="84"/>
        <v>27.007949222490844</v>
      </c>
      <c r="J285">
        <f t="shared" si="85"/>
        <v>7.8624293151564686</v>
      </c>
      <c r="K285">
        <f t="shared" si="85"/>
        <v>-25.838179627613318</v>
      </c>
      <c r="L285">
        <f t="shared" si="86"/>
        <v>-6.2737258977509782</v>
      </c>
      <c r="M285">
        <f t="shared" si="87"/>
        <v>-11.556751795553225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6.5362359571241289</v>
      </c>
      <c r="C286" s="9">
        <f t="shared" si="80"/>
        <v>1.3349999999999935</v>
      </c>
      <c r="D286" s="9">
        <f t="shared" si="81"/>
        <v>21.428883083461582</v>
      </c>
      <c r="E286" s="9">
        <f t="shared" si="81"/>
        <v>-11.887068772026518</v>
      </c>
      <c r="F286" s="9">
        <f t="shared" si="82"/>
        <v>1.5787712701095633</v>
      </c>
      <c r="G286" s="10">
        <f t="shared" si="83"/>
        <v>8.6666666666666607</v>
      </c>
      <c r="H286" s="5">
        <f t="shared" si="83"/>
        <v>7.5</v>
      </c>
      <c r="I286">
        <f t="shared" si="84"/>
        <v>27.063386533963101</v>
      </c>
      <c r="J286">
        <f t="shared" si="85"/>
        <v>7.8247869597699626</v>
      </c>
      <c r="K286">
        <f t="shared" si="85"/>
        <v>-25.907520138386637</v>
      </c>
      <c r="L286">
        <f t="shared" si="86"/>
        <v>-6.2565056381487905</v>
      </c>
      <c r="M286">
        <f t="shared" si="87"/>
        <v>-11.458989271959098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6.5830720617812606</v>
      </c>
      <c r="C287" s="9">
        <f t="shared" si="80"/>
        <v>1.3399999999999934</v>
      </c>
      <c r="D287" s="9">
        <f t="shared" si="81"/>
        <v>21.475719188118713</v>
      </c>
      <c r="E287" s="9">
        <f t="shared" si="81"/>
        <v>-12.042720154663733</v>
      </c>
      <c r="F287" s="9">
        <f t="shared" si="82"/>
        <v>1.5384739516832444</v>
      </c>
      <c r="G287" s="10">
        <f t="shared" si="83"/>
        <v>8.6666666666666607</v>
      </c>
      <c r="H287" s="5">
        <f t="shared" si="83"/>
        <v>7.5</v>
      </c>
      <c r="I287">
        <f t="shared" si="84"/>
        <v>27.118407863084322</v>
      </c>
      <c r="J287">
        <f t="shared" si="85"/>
        <v>7.7872479259410703</v>
      </c>
      <c r="K287">
        <f t="shared" si="85"/>
        <v>-25.976274074018392</v>
      </c>
      <c r="L287">
        <f t="shared" si="86"/>
        <v>-6.2391491492647839</v>
      </c>
      <c r="M287">
        <f t="shared" si="87"/>
        <v>-11.361788827155525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6.6296832446522185</v>
      </c>
      <c r="C288" s="9">
        <f t="shared" si="80"/>
        <v>1.3449999999999933</v>
      </c>
      <c r="D288" s="9">
        <f t="shared" si="81"/>
        <v>21.522330370989671</v>
      </c>
      <c r="E288" s="9">
        <f t="shared" si="81"/>
        <v>-12.198782311306733</v>
      </c>
      <c r="F288" s="9">
        <f t="shared" si="82"/>
        <v>1.4982001518586547</v>
      </c>
      <c r="G288" s="10">
        <f t="shared" si="83"/>
        <v>8.6666666666666607</v>
      </c>
      <c r="H288" s="5">
        <f t="shared" si="83"/>
        <v>7.5</v>
      </c>
      <c r="I288">
        <f t="shared" si="84"/>
        <v>27.173014321566512</v>
      </c>
      <c r="J288">
        <f t="shared" si="85"/>
        <v>7.7498130310454814</v>
      </c>
      <c r="K288">
        <f t="shared" si="85"/>
        <v>-26.044444806981325</v>
      </c>
      <c r="L288">
        <f t="shared" si="86"/>
        <v>-6.2216592297794779</v>
      </c>
      <c r="M288">
        <f t="shared" si="87"/>
        <v>-11.265152293776339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6.6760701329723542</v>
      </c>
      <c r="C289" s="9">
        <f t="shared" si="80"/>
        <v>1.3499999999999932</v>
      </c>
      <c r="D289" s="9">
        <f t="shared" si="81"/>
        <v>21.568717259309807</v>
      </c>
      <c r="E289" s="9">
        <f t="shared" si="81"/>
        <v>-12.35525175288991</v>
      </c>
      <c r="F289" s="9">
        <f t="shared" si="82"/>
        <v>1.4579517803720567</v>
      </c>
      <c r="G289" s="10">
        <f t="shared" si="83"/>
        <v>8.6666666666666607</v>
      </c>
      <c r="H289" s="5">
        <f t="shared" si="83"/>
        <v>7.5</v>
      </c>
      <c r="I289">
        <f t="shared" si="84"/>
        <v>27.227207067083775</v>
      </c>
      <c r="J289">
        <f t="shared" si="85"/>
        <v>7.7124830756668041</v>
      </c>
      <c r="K289">
        <f t="shared" si="85"/>
        <v>-26.112035720743982</v>
      </c>
      <c r="L289">
        <f t="shared" si="86"/>
        <v>-6.2040386680497148</v>
      </c>
      <c r="M289">
        <f t="shared" si="87"/>
        <v>-11.169081386420427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85" priority="16" stopIfTrue="1" operator="greaterThan">
      <formula>$G$19</formula>
    </cfRule>
    <cfRule type="cellIs" dxfId="184" priority="17" stopIfTrue="1" operator="lessThan">
      <formula>$H$19</formula>
    </cfRule>
    <cfRule type="cellIs" dxfId="183" priority="18" stopIfTrue="1" operator="between">
      <formula>$H$19</formula>
      <formula>$G$19</formula>
    </cfRule>
  </conditionalFormatting>
  <conditionalFormatting sqref="E19:E20">
    <cfRule type="cellIs" dxfId="182" priority="13" stopIfTrue="1" operator="lessThan">
      <formula>$H$19</formula>
    </cfRule>
    <cfRule type="cellIs" dxfId="181" priority="14" stopIfTrue="1" operator="greaterThan">
      <formula>$G$19</formula>
    </cfRule>
    <cfRule type="cellIs" dxfId="180" priority="15" stopIfTrue="1" operator="between">
      <formula>$H$19</formula>
      <formula>$G$19</formula>
    </cfRule>
  </conditionalFormatting>
  <conditionalFormatting sqref="F19">
    <cfRule type="cellIs" dxfId="179" priority="10" stopIfTrue="1" operator="lessThan">
      <formula>$H$19</formula>
    </cfRule>
    <cfRule type="cellIs" dxfId="178" priority="11" stopIfTrue="1" operator="greaterThan">
      <formula>$G$19</formula>
    </cfRule>
    <cfRule type="cellIs" dxfId="177" priority="12" stopIfTrue="1" operator="between">
      <formula>$H$19</formula>
      <formula>$G$19</formula>
    </cfRule>
  </conditionalFormatting>
  <conditionalFormatting sqref="F20">
    <cfRule type="cellIs" dxfId="176" priority="7" stopIfTrue="1" operator="lessThan">
      <formula>$H$19</formula>
    </cfRule>
    <cfRule type="cellIs" dxfId="175" priority="8" stopIfTrue="1" operator="greaterThan">
      <formula>$G$19</formula>
    </cfRule>
    <cfRule type="cellIs" dxfId="174" priority="9" stopIfTrue="1" operator="between">
      <formula>$H$19</formula>
      <formula>$G$19</formula>
    </cfRule>
  </conditionalFormatting>
  <conditionalFormatting sqref="E21:E289">
    <cfRule type="cellIs" dxfId="173" priority="4" stopIfTrue="1" operator="lessThan">
      <formula>$H$19</formula>
    </cfRule>
    <cfRule type="cellIs" dxfId="172" priority="5" stopIfTrue="1" operator="greaterThan">
      <formula>$G$19</formula>
    </cfRule>
    <cfRule type="cellIs" dxfId="171" priority="6" stopIfTrue="1" operator="between">
      <formula>$H$19</formula>
      <formula>$G$19</formula>
    </cfRule>
  </conditionalFormatting>
  <conditionalFormatting sqref="F21:F289">
    <cfRule type="cellIs" dxfId="170" priority="1" stopIfTrue="1" operator="lessThan">
      <formula>$H$19</formula>
    </cfRule>
    <cfRule type="cellIs" dxfId="169" priority="2" stopIfTrue="1" operator="greaterThan">
      <formula>$G$19</formula>
    </cfRule>
    <cfRule type="cellIs" dxfId="16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546"/>
  <sheetViews>
    <sheetView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SummaryChart!I24</f>
        <v>26.179938779914941</v>
      </c>
      <c r="D1" s="1" t="s">
        <v>17</v>
      </c>
      <c r="G1" t="s">
        <v>27</v>
      </c>
      <c r="H1" s="6" t="s">
        <v>22</v>
      </c>
      <c r="O1" s="28">
        <f>-(C6/2)/(COS(C2/180*PI())*C1)^2</f>
        <v>-3.9823615368491522E-2</v>
      </c>
      <c r="P1" s="5" t="s">
        <v>10</v>
      </c>
    </row>
    <row r="2" spans="2:22" ht="22.5" x14ac:dyDescent="0.3">
      <c r="C2" s="24">
        <f>SummaryChart!J24</f>
        <v>39.851092505418158</v>
      </c>
      <c r="D2" s="1" t="s">
        <v>18</v>
      </c>
      <c r="G2" s="9" t="s">
        <v>23</v>
      </c>
      <c r="O2" s="28">
        <f>TAN(C2/180*PI())</f>
        <v>0.83468045916138012</v>
      </c>
      <c r="P2" s="5" t="s">
        <v>12</v>
      </c>
    </row>
    <row r="3" spans="2:22" ht="22.5" x14ac:dyDescent="0.3">
      <c r="C3" s="24">
        <f>SummaryChart!N24/12</f>
        <v>2.0505228724761042</v>
      </c>
      <c r="D3" s="1" t="s">
        <v>19</v>
      </c>
      <c r="G3" s="9" t="s">
        <v>28</v>
      </c>
      <c r="O3" s="28">
        <f>C3</f>
        <v>2.0505228724761042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SummaryChart!M24</f>
        <v>15.887936059216367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2.1851529246745827E-3</v>
      </c>
      <c r="C12" s="14"/>
      <c r="D12" s="15">
        <f ca="1">CELL("contents",INDIRECT("D"&amp;C13-1))</f>
        <v>15.816414715696078</v>
      </c>
      <c r="E12" s="15">
        <f ca="1">CELL("contents",INDIRECT("E"&amp;C13-1))</f>
        <v>0.53916847436344995</v>
      </c>
      <c r="F12">
        <f ca="1">D13-D12</f>
        <v>6.93361905956138E-2</v>
      </c>
      <c r="G12">
        <f ca="1">D13-D11</f>
        <v>-2.1851529246745827E-3</v>
      </c>
      <c r="H12" s="27">
        <f ca="1">G12/F12</f>
        <v>-3.1515329958332255E-2</v>
      </c>
      <c r="I12">
        <f ca="1">D13-D12</f>
        <v>6.93361905956138E-2</v>
      </c>
      <c r="J12">
        <f ca="1">E13-E12</f>
        <v>-9.8365708567204724E-2</v>
      </c>
      <c r="K12">
        <f ca="1">ATAN(J12/I12)*180/PI()</f>
        <v>-54.820690280024763</v>
      </c>
      <c r="N12" s="26">
        <f ca="1">E13-E12</f>
        <v>-9.8365708567204724E-2</v>
      </c>
      <c r="O12" s="26">
        <f ca="1">N12+E13-H12*N12</f>
        <v>0.33933702946695987</v>
      </c>
      <c r="P12">
        <f ca="1">IF(AND(G12&gt;0,G12&lt;F12),1,0)</f>
        <v>0</v>
      </c>
      <c r="Q12" s="26">
        <f ca="1">IF(P12=1,O12,O13)</f>
        <v>0.34476520642034192</v>
      </c>
    </row>
    <row r="13" spans="2:22" x14ac:dyDescent="0.2">
      <c r="B13" t="str">
        <f ca="1">CELL("address",INDEX(B20:B290,MATCH(MIN(B20:B290),B20:B290,0)))</f>
        <v>$B$193</v>
      </c>
      <c r="C13">
        <f ca="1">CELL("row",INDEX(A20:A289,MATCH(MIN(A20:A289),A20:A289,0)))</f>
        <v>193</v>
      </c>
      <c r="D13" s="15">
        <f ca="1">CELL("contents",INDIRECT("D"&amp;C13))</f>
        <v>15.885750906291692</v>
      </c>
      <c r="E13" s="15">
        <f ca="1">CELL("contents",INDIRECT("E"&amp;C13))</f>
        <v>0.44080276579624522</v>
      </c>
      <c r="F13">
        <f ca="1">D14-D13</f>
        <v>6.9089659774022039E-2</v>
      </c>
      <c r="G13">
        <f ca="1">D14-D11</f>
        <v>6.6904506849347456E-2</v>
      </c>
      <c r="H13" s="27">
        <f ca="1">G13/F13</f>
        <v>0.96837221471604051</v>
      </c>
      <c r="N13" s="26">
        <f ca="1">E14-E13</f>
        <v>-9.9174220321950002E-2</v>
      </c>
      <c r="O13" s="26">
        <f ca="1">E13+H13*N13</f>
        <v>0.34476520642034192</v>
      </c>
      <c r="P13">
        <f ca="1">IF(G13&lt;F13,1,0)</f>
        <v>1</v>
      </c>
    </row>
    <row r="14" spans="2:22" x14ac:dyDescent="0.2">
      <c r="D14" s="15">
        <f ca="1">CELL("contents",INDIRECT("D"&amp;C13+1))</f>
        <v>15.954840566065714</v>
      </c>
      <c r="E14" s="15">
        <f ca="1">CELL("contents",INDIRECT("E"&amp;C13+1))</f>
        <v>0.34162854547429522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2.0505228724761042</v>
      </c>
      <c r="F19" s="9">
        <f>$O$1*D19^2+$O$2*D19+$O$3</f>
        <v>2.0505228724761042</v>
      </c>
      <c r="G19" s="18">
        <v>8.6666666666666607</v>
      </c>
      <c r="H19" s="17">
        <v>7.5</v>
      </c>
      <c r="I19">
        <f>C1</f>
        <v>26.179938779914941</v>
      </c>
      <c r="J19">
        <f>C1*COS(C2/180*PI())</f>
        <v>20.098663936763014</v>
      </c>
      <c r="K19">
        <f>C1*SIN(C2/180*PI())</f>
        <v>16.775962043267622</v>
      </c>
      <c r="L19">
        <f>-C15*I19*J19</f>
        <v>-15.545797022248669</v>
      </c>
      <c r="M19">
        <f>-C6-C15*I19*K19</f>
        <v>-45.149772996560131</v>
      </c>
      <c r="N19" s="16">
        <f>MAX(E19:E289)</f>
        <v>5.6133804807767529</v>
      </c>
      <c r="O19" s="19">
        <f>INDEX(C19:C289,MATCH(N19,E19:E289,0),1)</f>
        <v>0.37500000000000022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15.767623899942189</v>
      </c>
      <c r="B20">
        <f>ABS(D20-$D$11)</f>
        <v>15.767623899942189</v>
      </c>
      <c r="C20" s="9">
        <f>C19+_dt</f>
        <v>5.0000000000000001E-3</v>
      </c>
      <c r="D20" s="9">
        <f>D19+$C$7*(J19+J20)/2</f>
        <v>0.12031215927417761</v>
      </c>
      <c r="E20" s="9">
        <f>E19+$C$7*(K19+K20)/2</f>
        <v>2.1503659488217717</v>
      </c>
      <c r="F20" s="9">
        <f>$O$1*D20^2+$O$2*D20+$O$3</f>
        <v>2.150368633365308</v>
      </c>
      <c r="G20" s="10">
        <f>G19</f>
        <v>8.6666666666666607</v>
      </c>
      <c r="H20" s="5">
        <f>H19</f>
        <v>7.5</v>
      </c>
      <c r="I20">
        <f>SQRT(J20^2+K20^2)</f>
        <v>25.935163643994116</v>
      </c>
      <c r="J20">
        <f>J19+L19*$C$7</f>
        <v>20.005389154629523</v>
      </c>
      <c r="K20">
        <f>K19+M19*$C$7</f>
        <v>16.505063405288261</v>
      </c>
      <c r="L20">
        <f>-$C$15*I20*J20</f>
        <v>-15.328977058591381</v>
      </c>
      <c r="M20">
        <f>-$C$6-$C$15*I20*K20</f>
        <v>-44.820879115156373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15.647867486601466</v>
      </c>
      <c r="B21">
        <f t="shared" ref="B21:B84" si="3">ABS(D21-$D$11)</f>
        <v>15.647867486601466</v>
      </c>
      <c r="C21" s="9">
        <f t="shared" ref="C21:C84" si="4">C20+_dt</f>
        <v>0.01</v>
      </c>
      <c r="D21" s="9">
        <f t="shared" ref="D21:E36" si="5">D20+$C$7*(J20+J21)/2</f>
        <v>0.24006857261490011</v>
      </c>
      <c r="E21" s="9">
        <f t="shared" si="5"/>
        <v>2.2485895534294285</v>
      </c>
      <c r="F21" s="9">
        <f t="shared" ref="F21:F84" si="6">$O$1*D21^2+$O$2*D21+$O$3</f>
        <v>2.248608267675511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25.693506767246983</v>
      </c>
      <c r="J21">
        <f t="shared" ref="J21:K84" si="9">J20+L20*$C$7</f>
        <v>19.913415292277975</v>
      </c>
      <c r="K21">
        <f t="shared" si="9"/>
        <v>16.236138130597322</v>
      </c>
      <c r="L21">
        <f t="shared" ref="L21:L84" si="10">-$C$15*I21*J21</f>
        <v>-15.11632816359594</v>
      </c>
      <c r="M21">
        <f t="shared" ref="M21:M84" si="11">-$C$6-$C$15*I21*K21</f>
        <v>-44.498896984735481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15.528659088754743</v>
      </c>
      <c r="B22">
        <f t="shared" si="3"/>
        <v>15.528659088754743</v>
      </c>
      <c r="C22" s="9">
        <f t="shared" si="4"/>
        <v>1.4999999999999999E-2</v>
      </c>
      <c r="D22" s="9">
        <f t="shared" si="5"/>
        <v>0.35927697046162321</v>
      </c>
      <c r="E22" s="9">
        <f t="shared" si="5"/>
        <v>2.345205402067287</v>
      </c>
      <c r="F22" s="9">
        <f t="shared" si="6"/>
        <v>2.3452639092048755</v>
      </c>
      <c r="G22" s="10">
        <f t="shared" si="7"/>
        <v>8.6666666666666607</v>
      </c>
      <c r="H22" s="5">
        <f t="shared" si="7"/>
        <v>7.5</v>
      </c>
      <c r="I22">
        <f t="shared" si="8"/>
        <v>25.454934808085714</v>
      </c>
      <c r="J22">
        <f t="shared" si="9"/>
        <v>19.822717323296398</v>
      </c>
      <c r="K22">
        <f t="shared" si="9"/>
        <v>15.969144748688908</v>
      </c>
      <c r="L22">
        <f t="shared" si="10"/>
        <v>-14.907758705147684</v>
      </c>
      <c r="M22">
        <f t="shared" si="11"/>
        <v>-44.183663093023505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15.409991124471658</v>
      </c>
      <c r="B23">
        <f t="shared" si="3"/>
        <v>15.409991124471658</v>
      </c>
      <c r="C23" s="9">
        <f t="shared" si="4"/>
        <v>0.02</v>
      </c>
      <c r="D23" s="9">
        <f t="shared" si="5"/>
        <v>0.47794493474470895</v>
      </c>
      <c r="E23" s="9">
        <f t="shared" si="5"/>
        <v>2.4402249646237459</v>
      </c>
      <c r="F23" s="9">
        <f t="shared" si="6"/>
        <v>2.4403572074181215</v>
      </c>
      <c r="G23" s="10">
        <f t="shared" si="7"/>
        <v>8.6666666666666607</v>
      </c>
      <c r="H23" s="5">
        <f t="shared" si="7"/>
        <v>7.5</v>
      </c>
      <c r="I23">
        <f t="shared" si="8"/>
        <v>25.219415826903784</v>
      </c>
      <c r="J23">
        <f t="shared" si="9"/>
        <v>19.733270771065513</v>
      </c>
      <c r="K23">
        <f t="shared" si="9"/>
        <v>15.704042770130767</v>
      </c>
      <c r="L23">
        <f t="shared" si="10"/>
        <v>-14.70318004596994</v>
      </c>
      <c r="M23">
        <f t="shared" si="11"/>
        <v>-43.875018598366786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15.291856157086093</v>
      </c>
      <c r="B24">
        <f t="shared" si="3"/>
        <v>15.291856157086093</v>
      </c>
      <c r="C24" s="9">
        <f t="shared" si="4"/>
        <v>2.5000000000000001E-2</v>
      </c>
      <c r="D24" s="9">
        <f t="shared" si="5"/>
        <v>0.59607990213027451</v>
      </c>
      <c r="E24" s="9">
        <f t="shared" si="5"/>
        <v>2.5336594709097597</v>
      </c>
      <c r="F24" s="9">
        <f t="shared" si="6"/>
        <v>2.53390934033798</v>
      </c>
      <c r="G24" s="10">
        <f t="shared" si="7"/>
        <v>8.6666666666666607</v>
      </c>
      <c r="H24" s="5">
        <f t="shared" si="7"/>
        <v>7.5</v>
      </c>
      <c r="I24">
        <f t="shared" si="8"/>
        <v>24.986919255039012</v>
      </c>
      <c r="J24">
        <f t="shared" si="9"/>
        <v>19.645051690789693</v>
      </c>
      <c r="K24">
        <f t="shared" si="9"/>
        <v>15.440792658540566</v>
      </c>
      <c r="L24">
        <f t="shared" si="10"/>
        <v>-14.502506440059676</v>
      </c>
      <c r="M24">
        <f t="shared" si="11"/>
        <v>-43.572809150250151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15.174246892057274</v>
      </c>
      <c r="B25">
        <f t="shared" si="3"/>
        <v>15.174246892057274</v>
      </c>
      <c r="C25" s="9">
        <f t="shared" si="4"/>
        <v>3.0000000000000002E-2</v>
      </c>
      <c r="D25" s="9">
        <f t="shared" si="5"/>
        <v>0.71368916715909159</v>
      </c>
      <c r="E25" s="9">
        <f t="shared" si="5"/>
        <v>2.6255199162962986</v>
      </c>
      <c r="F25" s="9">
        <f t="shared" si="6"/>
        <v>2.6259410270310721</v>
      </c>
      <c r="G25" s="10">
        <f t="shared" si="7"/>
        <v>8.6666666666666607</v>
      </c>
      <c r="H25" s="5">
        <f t="shared" si="7"/>
        <v>7.5</v>
      </c>
      <c r="I25">
        <f t="shared" si="8"/>
        <v>24.757415864752275</v>
      </c>
      <c r="J25">
        <f t="shared" si="9"/>
        <v>19.558036652149333</v>
      </c>
      <c r="K25">
        <f t="shared" si="9"/>
        <v>15.179355803639066</v>
      </c>
      <c r="L25">
        <f t="shared" si="10"/>
        <v>-14.305654933342787</v>
      </c>
      <c r="M25">
        <f t="shared" si="11"/>
        <v>-43.276884716878314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15.05715617393318</v>
      </c>
      <c r="B26">
        <f t="shared" si="3"/>
        <v>15.05715617393318</v>
      </c>
      <c r="C26" s="9">
        <f t="shared" si="4"/>
        <v>3.5000000000000003E-2</v>
      </c>
      <c r="D26" s="9">
        <f t="shared" si="5"/>
        <v>0.83077988528318736</v>
      </c>
      <c r="E26" s="9">
        <f t="shared" si="5"/>
        <v>2.7158170671932291</v>
      </c>
      <c r="F26" s="9">
        <f t="shared" si="6"/>
        <v>2.716472539703827</v>
      </c>
      <c r="G26" s="10">
        <f t="shared" si="7"/>
        <v>8.6666666666666607</v>
      </c>
      <c r="H26" s="5">
        <f t="shared" si="7"/>
        <v>7.5</v>
      </c>
      <c r="I26">
        <f t="shared" si="8"/>
        <v>24.530877740151663</v>
      </c>
      <c r="J26">
        <f t="shared" si="9"/>
        <v>19.472202722549277</v>
      </c>
      <c r="K26">
        <f t="shared" si="9"/>
        <v>14.919694495337795</v>
      </c>
      <c r="L26">
        <f t="shared" si="10"/>
        <v>-14.112545268335293</v>
      </c>
      <c r="M26">
        <f t="shared" si="11"/>
        <v>-42.987099419479641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14.940576983412713</v>
      </c>
      <c r="B27">
        <f t="shared" si="3"/>
        <v>14.940576983412713</v>
      </c>
      <c r="C27" s="9">
        <f t="shared" si="4"/>
        <v>0.04</v>
      </c>
      <c r="D27" s="9">
        <f t="shared" si="5"/>
        <v>0.94735907580365297</v>
      </c>
      <c r="E27" s="9">
        <f t="shared" si="5"/>
        <v>2.8045614663757052</v>
      </c>
      <c r="F27" s="9">
        <f t="shared" si="6"/>
        <v>2.8055237154233854</v>
      </c>
      <c r="G27" s="10">
        <f t="shared" si="7"/>
        <v>8.6666666666666607</v>
      </c>
      <c r="H27" s="5">
        <f t="shared" si="7"/>
        <v>7.5</v>
      </c>
      <c r="I27">
        <f t="shared" si="8"/>
        <v>24.307278248993207</v>
      </c>
      <c r="J27">
        <f t="shared" si="9"/>
        <v>19.387527450939263</v>
      </c>
      <c r="K27">
        <f t="shared" si="9"/>
        <v>14.661771898820918</v>
      </c>
      <c r="L27">
        <f t="shared" si="10"/>
        <v>-13.923099792607093</v>
      </c>
      <c r="M27">
        <f t="shared" si="11"/>
        <v>-42.703311373010393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14.824502434503344</v>
      </c>
      <c r="B28">
        <f t="shared" si="3"/>
        <v>14.824502434503344</v>
      </c>
      <c r="C28" s="9">
        <f t="shared" si="4"/>
        <v>4.4999999999999998E-2</v>
      </c>
      <c r="D28" s="9">
        <f t="shared" si="5"/>
        <v>1.0634336247130216</v>
      </c>
      <c r="E28" s="9">
        <f t="shared" si="5"/>
        <v>2.8917634381639168</v>
      </c>
      <c r="F28" s="9">
        <f t="shared" si="6"/>
        <v>2.8931139674778024</v>
      </c>
      <c r="G28" s="10">
        <f t="shared" si="7"/>
        <v>8.6666666666666607</v>
      </c>
      <c r="H28" s="5">
        <f t="shared" si="7"/>
        <v>7.5</v>
      </c>
      <c r="I28">
        <f t="shared" si="8"/>
        <v>24.086592015290567</v>
      </c>
      <c r="J28">
        <f t="shared" si="9"/>
        <v>19.303988852183622</v>
      </c>
      <c r="K28">
        <f t="shared" si="9"/>
        <v>14.405552030582855</v>
      </c>
      <c r="L28">
        <f t="shared" si="10"/>
        <v>-13.737243370854912</v>
      </c>
      <c r="M28">
        <f t="shared" si="11"/>
        <v>-42.425382532954828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14.708925771770918</v>
      </c>
      <c r="B29">
        <f t="shared" si="3"/>
        <v>14.708925771770918</v>
      </c>
      <c r="C29" s="9">
        <f t="shared" si="4"/>
        <v>4.9999999999999996E-2</v>
      </c>
      <c r="D29" s="9">
        <f t="shared" si="5"/>
        <v>1.179010287445448</v>
      </c>
      <c r="E29" s="9">
        <f t="shared" si="5"/>
        <v>2.9774330934618209</v>
      </c>
      <c r="F29" s="9">
        <f t="shared" si="6"/>
        <v>2.9792622963892614</v>
      </c>
      <c r="G29" s="10">
        <f t="shared" si="7"/>
        <v>8.6666666666666607</v>
      </c>
      <c r="H29" s="5">
        <f t="shared" si="7"/>
        <v>7.5</v>
      </c>
      <c r="I29">
        <f t="shared" si="8"/>
        <v>23.868794892667001</v>
      </c>
      <c r="J29">
        <f t="shared" si="9"/>
        <v>19.221565391958492</v>
      </c>
      <c r="K29">
        <f t="shared" si="9"/>
        <v>14.150999735385126</v>
      </c>
      <c r="L29">
        <f t="shared" si="10"/>
        <v>-13.554903300400047</v>
      </c>
      <c r="M29">
        <f t="shared" si="11"/>
        <v>-42.153178547933443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14.593840367678576</v>
      </c>
      <c r="B30">
        <f t="shared" si="3"/>
        <v>14.593840367678576</v>
      </c>
      <c r="C30" s="9">
        <f t="shared" si="4"/>
        <v>5.4999999999999993E-2</v>
      </c>
      <c r="D30" s="9">
        <f t="shared" si="5"/>
        <v>1.2940956915377917</v>
      </c>
      <c r="E30" s="9">
        <f t="shared" si="5"/>
        <v>3.061580334660269</v>
      </c>
      <c r="F30" s="9">
        <f t="shared" si="6"/>
        <v>3.0639873005934257</v>
      </c>
      <c r="G30" s="10">
        <f t="shared" si="7"/>
        <v>8.6666666666666607</v>
      </c>
      <c r="H30" s="5">
        <f t="shared" si="7"/>
        <v>7.5</v>
      </c>
      <c r="I30">
        <f t="shared" si="8"/>
        <v>23.653863938383925</v>
      </c>
      <c r="J30">
        <f t="shared" si="9"/>
        <v>19.140235972156091</v>
      </c>
      <c r="K30">
        <f t="shared" si="9"/>
        <v>13.898080664097526</v>
      </c>
      <c r="L30">
        <f t="shared" si="10"/>
        <v>-13.376009229935391</v>
      </c>
      <c r="M30">
        <f t="shared" si="11"/>
        <v>-41.886568617847288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14.479239720011778</v>
      </c>
      <c r="B31">
        <f t="shared" si="3"/>
        <v>14.479239720011778</v>
      </c>
      <c r="C31" s="9">
        <f t="shared" si="4"/>
        <v>5.9999999999999991E-2</v>
      </c>
      <c r="D31" s="9">
        <f t="shared" si="5"/>
        <v>1.4086963392045895</v>
      </c>
      <c r="E31" s="9">
        <f t="shared" si="5"/>
        <v>3.1442148604097331</v>
      </c>
      <c r="F31" s="9">
        <f t="shared" si="6"/>
        <v>3.1473071867975273</v>
      </c>
      <c r="G31" s="10">
        <f t="shared" si="7"/>
        <v>8.6666666666666607</v>
      </c>
      <c r="H31" s="5">
        <f t="shared" si="7"/>
        <v>7.5</v>
      </c>
      <c r="I31">
        <f t="shared" si="8"/>
        <v>23.441777387981222</v>
      </c>
      <c r="J31">
        <f t="shared" si="9"/>
        <v>19.059979916776477</v>
      </c>
      <c r="K31">
        <f t="shared" si="9"/>
        <v>13.646761252390442</v>
      </c>
      <c r="L31">
        <f t="shared" si="10"/>
        <v>-13.200493081354177</v>
      </c>
      <c r="M31">
        <f t="shared" si="11"/>
        <v>-41.625425357301175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14.365117449386583</v>
      </c>
      <c r="B32">
        <f t="shared" si="3"/>
        <v>14.365117449386583</v>
      </c>
      <c r="C32" s="9">
        <f t="shared" si="4"/>
        <v>6.4999999999999988E-2</v>
      </c>
      <c r="D32" s="9">
        <f t="shared" si="5"/>
        <v>1.522818609829784</v>
      </c>
      <c r="E32" s="9">
        <f t="shared" si="5"/>
        <v>3.2253461702676445</v>
      </c>
      <c r="F32" s="9">
        <f t="shared" si="6"/>
        <v>3.2292397800292489</v>
      </c>
      <c r="G32" s="10">
        <f t="shared" si="7"/>
        <v>8.6666666666666607</v>
      </c>
      <c r="H32" s="5">
        <f t="shared" si="7"/>
        <v>7.5</v>
      </c>
      <c r="I32">
        <f t="shared" si="8"/>
        <v>23.232514630465083</v>
      </c>
      <c r="J32">
        <f t="shared" si="9"/>
        <v>18.980776958288352</v>
      </c>
      <c r="K32">
        <f t="shared" si="9"/>
        <v>13.397008700246635</v>
      </c>
      <c r="L32">
        <f t="shared" si="10"/>
        <v>-13.028288974500658</v>
      </c>
      <c r="M32">
        <f t="shared" si="11"/>
        <v>-41.369624664062869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14.251467296838394</v>
      </c>
      <c r="B33">
        <f t="shared" si="3"/>
        <v>14.251467296838394</v>
      </c>
      <c r="C33" s="9">
        <f t="shared" si="4"/>
        <v>6.9999999999999993E-2</v>
      </c>
      <c r="D33" s="9">
        <f t="shared" si="5"/>
        <v>1.636468762377973</v>
      </c>
      <c r="E33" s="9">
        <f t="shared" si="5"/>
        <v>3.304983569225171</v>
      </c>
      <c r="F33" s="9">
        <f t="shared" si="6"/>
        <v>3.309802533387975</v>
      </c>
      <c r="G33" s="10">
        <f t="shared" si="7"/>
        <v>8.6666666666666607</v>
      </c>
      <c r="H33" s="5">
        <f t="shared" si="7"/>
        <v>7.5</v>
      </c>
      <c r="I33">
        <f t="shared" si="8"/>
        <v>23.026056183979836</v>
      </c>
      <c r="J33">
        <f t="shared" si="9"/>
        <v>18.902607224441347</v>
      </c>
      <c r="K33">
        <f t="shared" si="9"/>
        <v>13.148790952262258</v>
      </c>
      <c r="L33">
        <f t="shared" si="10"/>
        <v>-12.859333154690074</v>
      </c>
      <c r="M33">
        <f t="shared" si="11"/>
        <v>-41.119045592328973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14.138283121488531</v>
      </c>
      <c r="B34">
        <f t="shared" si="3"/>
        <v>14.138283121488531</v>
      </c>
      <c r="C34" s="9">
        <f t="shared" si="4"/>
        <v>7.4999999999999997E-2</v>
      </c>
      <c r="D34" s="9">
        <f t="shared" si="5"/>
        <v>1.7496529377278367</v>
      </c>
      <c r="E34" s="9">
        <f t="shared" si="5"/>
        <v>3.3831361721180828</v>
      </c>
      <c r="F34" s="9">
        <f t="shared" si="6"/>
        <v>3.389012537509509</v>
      </c>
      <c r="G34" s="10">
        <f t="shared" si="7"/>
        <v>8.6666666666666607</v>
      </c>
      <c r="H34" s="5">
        <f t="shared" si="7"/>
        <v>7.5</v>
      </c>
      <c r="I34">
        <f t="shared" si="8"/>
        <v>22.822383671900813</v>
      </c>
      <c r="J34">
        <f t="shared" si="9"/>
        <v>18.825451225513206</v>
      </c>
      <c r="K34">
        <f t="shared" si="9"/>
        <v>12.902076678708285</v>
      </c>
      <c r="L34">
        <f t="shared" si="10"/>
        <v>-12.693563922852096</v>
      </c>
      <c r="M34">
        <f t="shared" si="11"/>
        <v>-40.873570230580661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14.025558898286063</v>
      </c>
      <c r="B35">
        <f t="shared" si="3"/>
        <v>14.025558898286063</v>
      </c>
      <c r="C35" s="9">
        <f t="shared" si="4"/>
        <v>0.08</v>
      </c>
      <c r="D35" s="9">
        <f t="shared" si="5"/>
        <v>1.8623771609303046</v>
      </c>
      <c r="E35" s="9">
        <f t="shared" si="5"/>
        <v>3.4598129079261821</v>
      </c>
      <c r="F35" s="9">
        <f t="shared" si="6"/>
        <v>3.4668865297548987</v>
      </c>
      <c r="G35" s="10">
        <f t="shared" si="7"/>
        <v>8.6666666666666607</v>
      </c>
      <c r="H35" s="5">
        <f t="shared" si="7"/>
        <v>7.5</v>
      </c>
      <c r="I35">
        <f t="shared" si="8"/>
        <v>22.621479799285638</v>
      </c>
      <c r="J35">
        <f t="shared" si="9"/>
        <v>18.749289841976093</v>
      </c>
      <c r="K35">
        <f t="shared" si="9"/>
        <v>12.656835257324801</v>
      </c>
      <c r="L35">
        <f t="shared" si="10"/>
        <v>-12.530921568158298</v>
      </c>
      <c r="M35">
        <f t="shared" si="11"/>
        <v>-40.633083583825048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13.913288715822432</v>
      </c>
      <c r="B36">
        <f t="shared" si="3"/>
        <v>13.913288715822432</v>
      </c>
      <c r="C36" s="9">
        <f t="shared" si="4"/>
        <v>8.5000000000000006E-2</v>
      </c>
      <c r="D36" s="9">
        <f t="shared" si="5"/>
        <v>1.9746473433939342</v>
      </c>
      <c r="E36" s="9">
        <f t="shared" si="5"/>
        <v>3.5350225239656221</v>
      </c>
      <c r="F36" s="9">
        <f t="shared" si="6"/>
        <v>3.5434409031335963</v>
      </c>
      <c r="G36" s="10">
        <f t="shared" si="7"/>
        <v>8.6666666666666607</v>
      </c>
      <c r="H36" s="5">
        <f t="shared" si="7"/>
        <v>7.5</v>
      </c>
      <c r="I36">
        <f t="shared" si="8"/>
        <v>22.423328329621878</v>
      </c>
      <c r="J36">
        <f t="shared" si="9"/>
        <v>18.674104312567145</v>
      </c>
      <c r="K36">
        <f t="shared" si="9"/>
        <v>12.41303675582185</v>
      </c>
      <c r="L36">
        <f t="shared" si="10"/>
        <v>-12.371348303000248</v>
      </c>
      <c r="M36">
        <f t="shared" si="11"/>
        <v>-40.397473460029389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13.801466774216484</v>
      </c>
      <c r="B37">
        <f t="shared" si="3"/>
        <v>13.801466774216484</v>
      </c>
      <c r="C37" s="9">
        <f t="shared" si="4"/>
        <v>9.0000000000000011E-2</v>
      </c>
      <c r="D37" s="9">
        <f t="shared" ref="D37:E52" si="13">D36+$C$7*(J36+J37)/2</f>
        <v>2.0864692849998829</v>
      </c>
      <c r="E37" s="9">
        <f t="shared" si="13"/>
        <v>3.6087735899782727</v>
      </c>
      <c r="F37" s="9">
        <f t="shared" si="6"/>
        <v>3.6186917149707476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22.227914061809386</v>
      </c>
      <c r="J37">
        <f t="shared" si="9"/>
        <v>18.599876222749145</v>
      </c>
      <c r="K37">
        <f t="shared" si="9"/>
        <v>12.170651915061674</v>
      </c>
      <c r="L37">
        <f t="shared" si="10"/>
        <v>-12.214788200190631</v>
      </c>
      <c r="M37">
        <f t="shared" si="11"/>
        <v>-40.166630360566451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13.690087383067592</v>
      </c>
      <c r="B38">
        <f t="shared" si="3"/>
        <v>13.690087383067592</v>
      </c>
      <c r="C38" s="9">
        <f t="shared" si="4"/>
        <v>9.5000000000000015E-2</v>
      </c>
      <c r="D38" s="9">
        <f t="shared" si="13"/>
        <v>2.1978486761487743</v>
      </c>
      <c r="E38" s="9">
        <f t="shared" si="13"/>
        <v>3.6810745021221525</v>
      </c>
      <c r="F38" s="9">
        <f t="shared" si="6"/>
        <v>3.6926546953280361</v>
      </c>
      <c r="G38" s="10">
        <f t="shared" si="14"/>
        <v>8.6666666666666607</v>
      </c>
      <c r="H38" s="5">
        <f t="shared" si="14"/>
        <v>7.5</v>
      </c>
      <c r="I38">
        <f t="shared" si="8"/>
        <v>22.035222807315872</v>
      </c>
      <c r="J38">
        <f t="shared" si="9"/>
        <v>18.526587493548</v>
      </c>
      <c r="K38">
        <f t="shared" si="9"/>
        <v>11.929652132898275</v>
      </c>
      <c r="L38">
        <f t="shared" si="10"/>
        <v>-12.061187132265037</v>
      </c>
      <c r="M38">
        <f t="shared" si="11"/>
        <v>-39.940447374500025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13.579144959474686</v>
      </c>
      <c r="B39">
        <f t="shared" si="3"/>
        <v>13.579144959474686</v>
      </c>
      <c r="C39" s="9">
        <f t="shared" si="4"/>
        <v>0.10000000000000002</v>
      </c>
      <c r="D39" s="9">
        <f t="shared" si="13"/>
        <v>2.3087910997416814</v>
      </c>
      <c r="E39" s="9">
        <f t="shared" si="13"/>
        <v>3.7519334868668013</v>
      </c>
      <c r="F39" s="9">
        <f t="shared" si="6"/>
        <v>3.7653452551871194</v>
      </c>
      <c r="G39" s="10">
        <f t="shared" si="14"/>
        <v>8.6666666666666607</v>
      </c>
      <c r="H39" s="5">
        <f t="shared" si="14"/>
        <v>7.5</v>
      </c>
      <c r="I39">
        <f t="shared" si="8"/>
        <v>21.845241367444835</v>
      </c>
      <c r="J39">
        <f t="shared" si="9"/>
        <v>18.45422037075441</v>
      </c>
      <c r="K39">
        <f t="shared" si="9"/>
        <v>11.690009448651274</v>
      </c>
      <c r="L39">
        <f t="shared" si="10"/>
        <v>-11.91049271276742</v>
      </c>
      <c r="M39">
        <f t="shared" si="11"/>
        <v>-39.718820076549861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13.468634026118988</v>
      </c>
      <c r="B40">
        <f t="shared" si="3"/>
        <v>13.468634026118988</v>
      </c>
      <c r="C40" s="9">
        <f t="shared" si="4"/>
        <v>0.10500000000000002</v>
      </c>
      <c r="D40" s="9">
        <f t="shared" si="13"/>
        <v>2.4193020330973782</v>
      </c>
      <c r="E40" s="9">
        <f t="shared" si="13"/>
        <v>3.8213586047973309</v>
      </c>
      <c r="F40" s="9">
        <f t="shared" si="6"/>
        <v>3.8367784944043404</v>
      </c>
      <c r="G40" s="10">
        <f t="shared" si="14"/>
        <v>8.6666666666666607</v>
      </c>
      <c r="H40" s="5">
        <f t="shared" si="14"/>
        <v>7.5</v>
      </c>
      <c r="I40">
        <f t="shared" si="8"/>
        <v>21.657957510655127</v>
      </c>
      <c r="J40">
        <f t="shared" si="9"/>
        <v>18.382757414477805</v>
      </c>
      <c r="K40">
        <f t="shared" si="9"/>
        <v>11.451696528191976</v>
      </c>
      <c r="L40">
        <f t="shared" si="10"/>
        <v>-11.762654239406885</v>
      </c>
      <c r="M40">
        <f t="shared" si="11"/>
        <v>-39.501646428584763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13.35854920940843</v>
      </c>
      <c r="B41">
        <f t="shared" si="3"/>
        <v>13.35854920940843</v>
      </c>
      <c r="C41" s="9">
        <f t="shared" si="4"/>
        <v>0.11000000000000003</v>
      </c>
      <c r="D41" s="9">
        <f t="shared" si="13"/>
        <v>2.5293868498079357</v>
      </c>
      <c r="E41" s="9">
        <f t="shared" si="13"/>
        <v>3.889357754330768</v>
      </c>
      <c r="F41" s="9">
        <f t="shared" si="6"/>
        <v>3.9069692094450614</v>
      </c>
      <c r="G41" s="10">
        <f t="shared" si="14"/>
        <v>8.6666666666666607</v>
      </c>
      <c r="H41" s="5">
        <f t="shared" si="14"/>
        <v>7.5</v>
      </c>
      <c r="I41">
        <f t="shared" si="8"/>
        <v>21.473359949871952</v>
      </c>
      <c r="J41">
        <f t="shared" si="9"/>
        <v>18.312181489041365</v>
      </c>
      <c r="K41">
        <f t="shared" si="9"/>
        <v>11.214686649620466</v>
      </c>
      <c r="L41">
        <f t="shared" si="10"/>
        <v>-11.617622638978281</v>
      </c>
      <c r="M41">
        <f t="shared" si="11"/>
        <v>-39.288826684502169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13.248885237681684</v>
      </c>
      <c r="B42">
        <f t="shared" si="3"/>
        <v>13.248885237681684</v>
      </c>
      <c r="C42" s="9">
        <f t="shared" si="4"/>
        <v>0.11500000000000003</v>
      </c>
      <c r="D42" s="9">
        <f t="shared" si="13"/>
        <v>2.6390508215346822</v>
      </c>
      <c r="E42" s="9">
        <f t="shared" si="13"/>
        <v>3.95593867534817</v>
      </c>
      <c r="F42" s="9">
        <f t="shared" si="6"/>
        <v>3.9759319009056409</v>
      </c>
      <c r="G42" s="10">
        <f t="shared" si="14"/>
        <v>8.6666666666666607</v>
      </c>
      <c r="H42" s="5">
        <f t="shared" si="14"/>
        <v>7.5</v>
      </c>
      <c r="I42">
        <f t="shared" si="8"/>
        <v>21.291438319729469</v>
      </c>
      <c r="J42">
        <f t="shared" si="9"/>
        <v>18.242475753207493</v>
      </c>
      <c r="K42">
        <f t="shared" si="9"/>
        <v>10.978953689513453</v>
      </c>
      <c r="L42">
        <f t="shared" si="10"/>
        <v>-11.475350413943472</v>
      </c>
      <c r="M42">
        <f t="shared" si="11"/>
        <v>-39.080263298361388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13.139636939469892</v>
      </c>
      <c r="B43">
        <f t="shared" si="3"/>
        <v>13.139636939469892</v>
      </c>
      <c r="C43" s="9">
        <f t="shared" si="4"/>
        <v>0.12000000000000004</v>
      </c>
      <c r="D43" s="9">
        <f t="shared" si="13"/>
        <v>2.7482991197464761</v>
      </c>
      <c r="E43" s="9">
        <f t="shared" si="13"/>
        <v>4.0211089527458803</v>
      </c>
      <c r="F43" s="9">
        <f t="shared" si="6"/>
        <v>4.0436807808307496</v>
      </c>
      <c r="G43" s="10">
        <f t="shared" si="14"/>
        <v>8.6666666666666607</v>
      </c>
      <c r="H43" s="5">
        <f t="shared" si="14"/>
        <v>7.5</v>
      </c>
      <c r="I43">
        <f t="shared" si="8"/>
        <v>21.112183153685699</v>
      </c>
      <c r="J43">
        <f t="shared" si="9"/>
        <v>18.173623650723833</v>
      </c>
      <c r="K43">
        <f t="shared" si="9"/>
        <v>10.744472109723285</v>
      </c>
      <c r="L43">
        <f t="shared" si="10"/>
        <v>-11.335791590574383</v>
      </c>
      <c r="M43">
        <f t="shared" si="11"/>
        <v>-38.875860835646343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13.030799241814178</v>
      </c>
      <c r="B44">
        <f t="shared" si="3"/>
        <v>13.030799241814178</v>
      </c>
      <c r="C44" s="9">
        <f t="shared" si="4"/>
        <v>0.12500000000000003</v>
      </c>
      <c r="D44" s="9">
        <f t="shared" si="13"/>
        <v>2.8571368174021887</v>
      </c>
      <c r="E44" s="9">
        <f t="shared" si="13"/>
        <v>4.0848760199091787</v>
      </c>
      <c r="F44" s="9">
        <f t="shared" si="6"/>
        <v>4.1102297798334479</v>
      </c>
      <c r="G44" s="10">
        <f t="shared" si="14"/>
        <v>8.6666666666666607</v>
      </c>
      <c r="H44" s="5">
        <f t="shared" si="14"/>
        <v>7.5</v>
      </c>
      <c r="I44">
        <f t="shared" si="8"/>
        <v>20.935585860950933</v>
      </c>
      <c r="J44">
        <f t="shared" si="9"/>
        <v>18.105608901180386</v>
      </c>
      <c r="K44">
        <f t="shared" si="9"/>
        <v>10.511216944709407</v>
      </c>
      <c r="L44">
        <f t="shared" si="10"/>
        <v>-11.198901668563078</v>
      </c>
      <c r="M44">
        <f t="shared" si="11"/>
        <v>-38.675525887541973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12.92236716863713</v>
      </c>
      <c r="B45">
        <f t="shared" si="3"/>
        <v>12.92236716863713</v>
      </c>
      <c r="C45" s="9">
        <f t="shared" si="4"/>
        <v>0.13000000000000003</v>
      </c>
      <c r="D45" s="9">
        <f t="shared" si="13"/>
        <v>2.9655688905792368</v>
      </c>
      <c r="E45" s="9">
        <f t="shared" si="13"/>
        <v>4.1472471621114595</v>
      </c>
      <c r="F45" s="9">
        <f t="shared" si="6"/>
        <v>4.1755925540251315</v>
      </c>
      <c r="G45" s="10">
        <f t="shared" si="14"/>
        <v>8.6666666666666607</v>
      </c>
      <c r="H45" s="5">
        <f t="shared" si="14"/>
        <v>7.5</v>
      </c>
      <c r="I45">
        <f t="shared" si="8"/>
        <v>20.761638703171588</v>
      </c>
      <c r="J45">
        <f t="shared" si="9"/>
        <v>18.038415491169008</v>
      </c>
      <c r="K45">
        <f t="shared" si="9"/>
        <v>10.279163789384155</v>
      </c>
      <c r="L45">
        <f t="shared" si="10"/>
        <v>-11.064637572008035</v>
      </c>
      <c r="M45">
        <f t="shared" si="11"/>
        <v>-38.479166988116297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12.814335839166413</v>
      </c>
      <c r="B46">
        <f t="shared" si="3"/>
        <v>12.814335839166413</v>
      </c>
      <c r="C46" s="9">
        <f t="shared" si="4"/>
        <v>0.13500000000000004</v>
      </c>
      <c r="D46" s="9">
        <f t="shared" si="13"/>
        <v>3.0736002200499546</v>
      </c>
      <c r="E46" s="9">
        <f t="shared" si="13"/>
        <v>4.2082295198419786</v>
      </c>
      <c r="F46" s="9">
        <f t="shared" si="6"/>
        <v>4.2397824917622113</v>
      </c>
      <c r="G46" s="10">
        <f t="shared" si="14"/>
        <v>8.6666666666666607</v>
      </c>
      <c r="H46" s="5">
        <f t="shared" si="14"/>
        <v>7.5</v>
      </c>
      <c r="I46">
        <f t="shared" si="8"/>
        <v>20.590334770812195</v>
      </c>
      <c r="J46">
        <f t="shared" si="9"/>
        <v>17.97202766573696</v>
      </c>
      <c r="K46">
        <f t="shared" si="9"/>
        <v>10.048288787455457</v>
      </c>
      <c r="L46">
        <f t="shared" si="10"/>
        <v>-10.93295760168966</v>
      </c>
      <c r="M46">
        <f t="shared" si="11"/>
        <v>-38.28669453430809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12.706700466408821</v>
      </c>
      <c r="B47">
        <f t="shared" si="3"/>
        <v>12.706700466408821</v>
      </c>
      <c r="C47" s="9">
        <f t="shared" si="4"/>
        <v>0.14000000000000004</v>
      </c>
      <c r="D47" s="9">
        <f t="shared" si="13"/>
        <v>3.1812355928075458</v>
      </c>
      <c r="E47" s="9">
        <f t="shared" si="13"/>
        <v>4.2678300920650933</v>
      </c>
      <c r="F47" s="9">
        <f t="shared" si="6"/>
        <v>4.3028127202161013</v>
      </c>
      <c r="G47" s="10">
        <f t="shared" si="14"/>
        <v>8.6666666666666607</v>
      </c>
      <c r="H47" s="5">
        <f t="shared" si="14"/>
        <v>7.5</v>
      </c>
      <c r="I47">
        <f t="shared" si="8"/>
        <v>20.421667959179125</v>
      </c>
      <c r="J47">
        <f t="shared" si="9"/>
        <v>17.906429920126822</v>
      </c>
      <c r="K47">
        <f t="shared" si="9"/>
        <v>9.818568620249609</v>
      </c>
      <c r="L47">
        <f t="shared" si="10"/>
        <v>-10.80382138855177</v>
      </c>
      <c r="M47">
        <f t="shared" si="11"/>
        <v>-38.098020708627367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12.599456355673054</v>
      </c>
      <c r="B48">
        <f t="shared" si="3"/>
        <v>12.599456355673054</v>
      </c>
      <c r="C48" s="9">
        <f t="shared" si="4"/>
        <v>0.14500000000000005</v>
      </c>
      <c r="D48" s="9">
        <f t="shared" si="13"/>
        <v>3.2884797035433126</v>
      </c>
      <c r="E48" s="9">
        <f t="shared" si="13"/>
        <v>4.3260557394138353</v>
      </c>
      <c r="F48" s="9">
        <f t="shared" si="6"/>
        <v>4.3646961117728509</v>
      </c>
      <c r="G48" s="10">
        <f t="shared" si="14"/>
        <v>8.6666666666666607</v>
      </c>
      <c r="H48" s="5">
        <f t="shared" si="14"/>
        <v>7.5</v>
      </c>
      <c r="I48">
        <f t="shared" si="8"/>
        <v>20.255632944030793</v>
      </c>
      <c r="J48">
        <f t="shared" si="9"/>
        <v>17.841606991795512</v>
      </c>
      <c r="K48">
        <f t="shared" si="9"/>
        <v>9.5899804959978443</v>
      </c>
      <c r="L48">
        <f t="shared" si="10"/>
        <v>-10.677189848309482</v>
      </c>
      <c r="M48">
        <f t="shared" si="11"/>
        <v>-37.913059404483022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12.492598903139552</v>
      </c>
      <c r="B49">
        <f t="shared" si="3"/>
        <v>12.492598903139552</v>
      </c>
      <c r="C49" s="9">
        <f t="shared" si="4"/>
        <v>0.15000000000000005</v>
      </c>
      <c r="D49" s="9">
        <f t="shared" si="13"/>
        <v>3.395337156076816</v>
      </c>
      <c r="E49" s="9">
        <f t="shared" si="13"/>
        <v>4.3829131873205416</v>
      </c>
      <c r="F49" s="9">
        <f t="shared" si="6"/>
        <v>4.4254452902685273</v>
      </c>
      <c r="G49" s="10">
        <f t="shared" si="14"/>
        <v>8.6666666666666607</v>
      </c>
      <c r="H49" s="5">
        <f t="shared" si="14"/>
        <v>7.5</v>
      </c>
      <c r="I49">
        <f t="shared" si="8"/>
        <v>20.092225156720279</v>
      </c>
      <c r="J49">
        <f t="shared" si="9"/>
        <v>17.777543852705655</v>
      </c>
      <c r="K49">
        <f t="shared" si="9"/>
        <v>9.362502139570946</v>
      </c>
      <c r="L49">
        <f t="shared" si="10"/>
        <v>-10.553025137107447</v>
      </c>
      <c r="M49">
        <f t="shared" si="11"/>
        <v>-37.731726154059082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12.386123594475784</v>
      </c>
      <c r="B50">
        <f t="shared" si="3"/>
        <v>12.386123594475784</v>
      </c>
      <c r="C50" s="9">
        <f t="shared" si="4"/>
        <v>0.15500000000000005</v>
      </c>
      <c r="D50" s="9">
        <f t="shared" si="13"/>
        <v>3.5018124647405822</v>
      </c>
      <c r="E50" s="9">
        <f t="shared" si="13"/>
        <v>4.438409029087194</v>
      </c>
      <c r="F50" s="9">
        <f t="shared" si="6"/>
        <v>4.4850726370662022</v>
      </c>
      <c r="G50" s="10">
        <f t="shared" si="14"/>
        <v>8.6666666666666607</v>
      </c>
      <c r="H50" s="5">
        <f t="shared" si="14"/>
        <v>7.5</v>
      </c>
      <c r="I50">
        <f t="shared" si="8"/>
        <v>19.931440758817875</v>
      </c>
      <c r="J50">
        <f t="shared" si="9"/>
        <v>17.714225701883009</v>
      </c>
      <c r="K50">
        <f t="shared" si="9"/>
        <v>9.1361117826465907</v>
      </c>
      <c r="L50">
        <f t="shared" si="10"/>
        <v>-10.431290608156022</v>
      </c>
      <c r="M50">
        <f t="shared" si="11"/>
        <v>-37.55393805866742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12.280026003495433</v>
      </c>
      <c r="B51">
        <f t="shared" si="3"/>
        <v>12.280026003495433</v>
      </c>
      <c r="C51" s="9">
        <f t="shared" si="4"/>
        <v>0.16000000000000006</v>
      </c>
      <c r="D51" s="9">
        <f t="shared" si="13"/>
        <v>3.6079100557209336</v>
      </c>
      <c r="E51" s="9">
        <f t="shared" si="13"/>
        <v>4.4925497288980178</v>
      </c>
      <c r="F51" s="9">
        <f t="shared" si="6"/>
        <v>4.5435902969801791</v>
      </c>
      <c r="G51" s="10">
        <f t="shared" si="14"/>
        <v>8.6666666666666607</v>
      </c>
      <c r="H51" s="5">
        <f t="shared" si="14"/>
        <v>7.5</v>
      </c>
      <c r="I51">
        <f t="shared" si="8"/>
        <v>19.7732766161627</v>
      </c>
      <c r="J51">
        <f t="shared" si="9"/>
        <v>17.651637958234073</v>
      </c>
      <c r="K51">
        <f t="shared" si="9"/>
        <v>8.9107881542945861</v>
      </c>
      <c r="L51">
        <f t="shared" si="10"/>
        <v>-10.311950769276349</v>
      </c>
      <c r="M51">
        <f t="shared" si="11"/>
        <v>-37.379613721511504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12.174301790859875</v>
      </c>
      <c r="B52">
        <f t="shared" si="3"/>
        <v>12.174301790859875</v>
      </c>
      <c r="C52" s="9">
        <f t="shared" si="4"/>
        <v>0.16500000000000006</v>
      </c>
      <c r="D52" s="9">
        <f t="shared" si="13"/>
        <v>3.7136342683564911</v>
      </c>
      <c r="E52" s="9">
        <f t="shared" si="13"/>
        <v>4.5453416247767979</v>
      </c>
      <c r="F52" s="9">
        <f t="shared" si="6"/>
        <v>4.601010184052897</v>
      </c>
      <c r="G52" s="10">
        <f t="shared" si="14"/>
        <v>8.6666666666666607</v>
      </c>
      <c r="H52" s="5">
        <f t="shared" si="14"/>
        <v>7.5</v>
      </c>
      <c r="I52">
        <f t="shared" si="8"/>
        <v>19.617730272294494</v>
      </c>
      <c r="J52">
        <f t="shared" si="9"/>
        <v>17.589766253618414</v>
      </c>
      <c r="K52">
        <f t="shared" si="9"/>
        <v>8.6865104719655175</v>
      </c>
      <c r="L52">
        <f t="shared" si="10"/>
        <v>-10.194971241288917</v>
      </c>
      <c r="M52">
        <f t="shared" si="11"/>
        <v>-37.208673182801725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12.068946702820508</v>
      </c>
      <c r="B53">
        <f t="shared" si="3"/>
        <v>12.068946702820508</v>
      </c>
      <c r="C53" s="9">
        <f t="shared" si="4"/>
        <v>0.17000000000000007</v>
      </c>
      <c r="D53" s="9">
        <f t="shared" ref="D53:E68" si="15">D52+$C$7*(J52+J53)/2</f>
        <v>3.8189893563958583</v>
      </c>
      <c r="E53" s="9">
        <f t="shared" si="15"/>
        <v>4.5967909314913005</v>
      </c>
      <c r="F53" s="9">
        <f t="shared" si="6"/>
        <v>4.6573439871897344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19.46479992121899</v>
      </c>
      <c r="J53">
        <f t="shared" si="9"/>
        <v>17.528596426170679</v>
      </c>
      <c r="K53">
        <f t="shared" si="9"/>
        <v>8.4632584328687077</v>
      </c>
      <c r="L53">
        <f t="shared" si="10"/>
        <v>-10.080318717183593</v>
      </c>
      <c r="M53">
        <f t="shared" si="11"/>
        <v>-37.041037857168909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11.963956570000393</v>
      </c>
      <c r="B54">
        <f t="shared" si="3"/>
        <v>11.963956570000393</v>
      </c>
      <c r="C54" s="9">
        <f t="shared" si="4"/>
        <v>0.17500000000000007</v>
      </c>
      <c r="D54" s="9">
        <f t="shared" si="15"/>
        <v>3.9239794892159732</v>
      </c>
      <c r="E54" s="9">
        <f t="shared" si="15"/>
        <v>4.6469037434070835</v>
      </c>
      <c r="F54" s="9">
        <f t="shared" si="6"/>
        <v>4.7126031756567155</v>
      </c>
      <c r="G54" s="10">
        <f t="shared" si="16"/>
        <v>8.6666666666666607</v>
      </c>
      <c r="H54" s="5">
        <f t="shared" si="16"/>
        <v>7.5</v>
      </c>
      <c r="I54">
        <f t="shared" si="8"/>
        <v>19.314484379462762</v>
      </c>
      <c r="J54">
        <f t="shared" si="9"/>
        <v>17.46811451386758</v>
      </c>
      <c r="K54">
        <f t="shared" si="9"/>
        <v>8.2410122057256938</v>
      </c>
      <c r="L54">
        <f t="shared" si="10"/>
        <v>-9.9679609220127681</v>
      </c>
      <c r="M54">
        <f t="shared" si="11"/>
        <v>-36.876630473328412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11.859327306213785</v>
      </c>
      <c r="B55">
        <f t="shared" si="3"/>
        <v>11.859327306213785</v>
      </c>
      <c r="C55" s="9">
        <f t="shared" si="4"/>
        <v>0.18000000000000008</v>
      </c>
      <c r="D55" s="9">
        <f t="shared" si="15"/>
        <v>4.0286087530025823</v>
      </c>
      <c r="E55" s="9">
        <f t="shared" si="15"/>
        <v>4.6956860372929174</v>
      </c>
      <c r="F55" s="9">
        <f t="shared" si="6"/>
        <v>4.7667990044459767</v>
      </c>
      <c r="G55" s="10">
        <f t="shared" si="16"/>
        <v>8.6666666666666607</v>
      </c>
      <c r="H55" s="5">
        <f t="shared" si="16"/>
        <v>7.5</v>
      </c>
      <c r="I55">
        <f t="shared" si="8"/>
        <v>19.166783057376236</v>
      </c>
      <c r="J55">
        <f t="shared" si="9"/>
        <v>17.408306748335502</v>
      </c>
      <c r="K55">
        <f t="shared" si="9"/>
        <v>8.0197524228857233</v>
      </c>
      <c r="L55">
        <f t="shared" si="10"/>
        <v>-9.857866573452533</v>
      </c>
      <c r="M55">
        <f t="shared" si="11"/>
        <v>-36.715375015952617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11.755054907322094</v>
      </c>
      <c r="B56">
        <f t="shared" si="3"/>
        <v>11.755054907322094</v>
      </c>
      <c r="C56" s="9">
        <f t="shared" si="4"/>
        <v>0.18500000000000008</v>
      </c>
      <c r="D56" s="9">
        <f t="shared" si="15"/>
        <v>4.1328811518942734</v>
      </c>
      <c r="E56" s="9">
        <f t="shared" si="15"/>
        <v>4.7431436750799447</v>
      </c>
      <c r="F56" s="9">
        <f t="shared" si="6"/>
        <v>4.8199425195136243</v>
      </c>
      <c r="G56" s="10">
        <f t="shared" si="16"/>
        <v>8.6666666666666607</v>
      </c>
      <c r="H56" s="5">
        <f t="shared" si="16"/>
        <v>7.5</v>
      </c>
      <c r="I56">
        <f t="shared" si="8"/>
        <v>19.021695929646878</v>
      </c>
      <c r="J56">
        <f t="shared" si="9"/>
        <v>17.349159548894786</v>
      </c>
      <c r="K56">
        <f t="shared" si="9"/>
        <v>7.7994601727900079</v>
      </c>
      <c r="L56">
        <f t="shared" si="10"/>
        <v>-9.7500053429807849</v>
      </c>
      <c r="M56">
        <f t="shared" si="11"/>
        <v>-36.557196669714919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11.651135450124897</v>
      </c>
      <c r="B57">
        <f t="shared" si="3"/>
        <v>11.651135450124897</v>
      </c>
      <c r="C57" s="9">
        <f t="shared" si="4"/>
        <v>0.19000000000000009</v>
      </c>
      <c r="D57" s="9">
        <f t="shared" si="15"/>
        <v>4.2368006090914685</v>
      </c>
      <c r="E57" s="9">
        <f t="shared" si="15"/>
        <v>4.7892824065766302</v>
      </c>
      <c r="F57" s="9">
        <f t="shared" si="6"/>
        <v>4.8720445628944535</v>
      </c>
      <c r="G57" s="10">
        <f t="shared" si="16"/>
        <v>8.6666666666666607</v>
      </c>
      <c r="H57" s="5">
        <f t="shared" si="16"/>
        <v>7.5</v>
      </c>
      <c r="I57">
        <f t="shared" si="8"/>
        <v>18.879223504987937</v>
      </c>
      <c r="J57">
        <f t="shared" si="9"/>
        <v>17.2906595168369</v>
      </c>
      <c r="K57">
        <f t="shared" si="9"/>
        <v>7.5801169927717185</v>
      </c>
      <c r="L57">
        <f t="shared" si="10"/>
        <v>-9.6443478176244231</v>
      </c>
      <c r="M57">
        <f t="shared" si="11"/>
        <v>-36.402021765473371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11.547565091284593</v>
      </c>
      <c r="B58">
        <f t="shared" si="3"/>
        <v>11.547565091284593</v>
      </c>
      <c r="C58" s="9">
        <f t="shared" si="4"/>
        <v>0.19500000000000009</v>
      </c>
      <c r="D58" s="9">
        <f t="shared" si="15"/>
        <v>4.340370967931773</v>
      </c>
      <c r="E58" s="9">
        <f t="shared" si="15"/>
        <v>4.8341078721414821</v>
      </c>
      <c r="F58" s="9">
        <f t="shared" si="6"/>
        <v>4.9231157776978396</v>
      </c>
      <c r="G58" s="10">
        <f t="shared" si="16"/>
        <v>8.6666666666666607</v>
      </c>
      <c r="H58" s="5">
        <f t="shared" si="16"/>
        <v>7.5</v>
      </c>
      <c r="I58">
        <f t="shared" si="8"/>
        <v>18.739366794972195</v>
      </c>
      <c r="J58">
        <f t="shared" si="9"/>
        <v>17.232793429931153</v>
      </c>
      <c r="K58">
        <f t="shared" si="9"/>
        <v>7.3617048621788781</v>
      </c>
      <c r="L58">
        <f t="shared" si="10"/>
        <v>-9.5408654622317819</v>
      </c>
      <c r="M58">
        <f t="shared" si="11"/>
        <v>-36.249777728566833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11.444340066283328</v>
      </c>
      <c r="B59">
        <f t="shared" si="3"/>
        <v>11.444340066283328</v>
      </c>
      <c r="C59" s="9">
        <f t="shared" si="4"/>
        <v>0.20000000000000009</v>
      </c>
      <c r="D59" s="9">
        <f t="shared" si="15"/>
        <v>4.44359599293304</v>
      </c>
      <c r="E59" s="9">
        <f t="shared" si="15"/>
        <v>4.8776256053154414</v>
      </c>
      <c r="F59" s="9">
        <f t="shared" si="6"/>
        <v>4.9731666129889138</v>
      </c>
      <c r="G59" s="10">
        <f t="shared" si="16"/>
        <v>8.6666666666666607</v>
      </c>
      <c r="H59" s="5">
        <f t="shared" si="16"/>
        <v>7.5</v>
      </c>
      <c r="I59">
        <f t="shared" si="8"/>
        <v>18.602127281984369</v>
      </c>
      <c r="J59">
        <f t="shared" si="9"/>
        <v>17.175548237157763</v>
      </c>
      <c r="K59">
        <f t="shared" si="9"/>
        <v>7.1442061958074774</v>
      </c>
      <c r="L59">
        <f t="shared" si="10"/>
        <v>-9.4395305822301037</v>
      </c>
      <c r="M59">
        <f t="shared" si="11"/>
        <v>-36.100393029201044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11.341456688410862</v>
      </c>
      <c r="B60">
        <f t="shared" si="3"/>
        <v>11.341456688410862</v>
      </c>
      <c r="C60" s="9">
        <f t="shared" si="4"/>
        <v>0.2050000000000001</v>
      </c>
      <c r="D60" s="9">
        <f t="shared" si="15"/>
        <v>4.546479370805506</v>
      </c>
      <c r="E60" s="9">
        <f t="shared" si="15"/>
        <v>4.9198410354157609</v>
      </c>
      <c r="F60" s="9">
        <f t="shared" si="6"/>
        <v>5.022207328559011</v>
      </c>
      <c r="G60" s="10">
        <f t="shared" si="16"/>
        <v>8.6666666666666607</v>
      </c>
      <c r="H60" s="5">
        <f t="shared" si="16"/>
        <v>7.5</v>
      </c>
      <c r="I60">
        <f t="shared" si="8"/>
        <v>18.467506886270545</v>
      </c>
      <c r="J60">
        <f t="shared" si="9"/>
        <v>17.118911053664384</v>
      </c>
      <c r="K60">
        <f t="shared" si="9"/>
        <v>6.9276038376322715</v>
      </c>
      <c r="L60">
        <f t="shared" si="10"/>
        <v>-9.3403162868317775</v>
      </c>
      <c r="M60">
        <f t="shared" si="11"/>
        <v>-35.953797134906218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11.238911347782038</v>
      </c>
      <c r="B61">
        <f t="shared" si="3"/>
        <v>11.238911347782038</v>
      </c>
      <c r="C61" s="9">
        <f t="shared" si="4"/>
        <v>0.2100000000000001</v>
      </c>
      <c r="D61" s="9">
        <f t="shared" si="15"/>
        <v>4.649024711434329</v>
      </c>
      <c r="E61" s="9">
        <f t="shared" si="15"/>
        <v>4.9607594900931264</v>
      </c>
      <c r="F61" s="9">
        <f t="shared" si="6"/>
        <v>5.0702479995891956</v>
      </c>
      <c r="G61" s="10">
        <f t="shared" si="16"/>
        <v>8.6666666666666607</v>
      </c>
      <c r="H61" s="5">
        <f t="shared" si="16"/>
        <v>7.5</v>
      </c>
      <c r="I61">
        <f t="shared" si="8"/>
        <v>18.33550793206815</v>
      </c>
      <c r="J61">
        <f t="shared" si="9"/>
        <v>17.062869155943392</v>
      </c>
      <c r="K61">
        <f t="shared" si="9"/>
        <v>6.7118810548228343</v>
      </c>
      <c r="L61">
        <f t="shared" si="10"/>
        <v>-9.243196452657001</v>
      </c>
      <c r="M61">
        <f t="shared" si="11"/>
        <v>-35.809920465051711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11.136700510382525</v>
      </c>
      <c r="B62">
        <f t="shared" si="3"/>
        <v>11.136700510382525</v>
      </c>
      <c r="C62" s="9">
        <f t="shared" si="4"/>
        <v>0.21500000000000011</v>
      </c>
      <c r="D62" s="9">
        <f t="shared" si="15"/>
        <v>4.7512355488338418</v>
      </c>
      <c r="E62" s="9">
        <f t="shared" si="15"/>
        <v>5.0003861978536923</v>
      </c>
      <c r="F62" s="9">
        <f t="shared" si="6"/>
        <v>5.1172985212105306</v>
      </c>
      <c r="G62" s="10">
        <f t="shared" si="16"/>
        <v>8.6666666666666607</v>
      </c>
      <c r="H62" s="5">
        <f t="shared" si="16"/>
        <v>7.5</v>
      </c>
      <c r="I62">
        <f t="shared" si="8"/>
        <v>18.206133112805421</v>
      </c>
      <c r="J62">
        <f t="shared" si="9"/>
        <v>17.00740997722745</v>
      </c>
      <c r="K62">
        <f t="shared" si="9"/>
        <v>6.497021532032524</v>
      </c>
      <c r="L62">
        <f t="shared" si="10"/>
        <v>-9.1481456877445915</v>
      </c>
      <c r="M62">
        <f t="shared" si="11"/>
        <v>-35.66869434740682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11.034820717141539</v>
      </c>
      <c r="B63">
        <f t="shared" si="3"/>
        <v>11.034820717141539</v>
      </c>
      <c r="C63" s="9">
        <f t="shared" si="4"/>
        <v>0.22000000000000011</v>
      </c>
      <c r="D63" s="9">
        <f t="shared" si="15"/>
        <v>4.853115342074827</v>
      </c>
      <c r="E63" s="9">
        <f t="shared" si="15"/>
        <v>5.0387262905476344</v>
      </c>
      <c r="F63" s="9">
        <f t="shared" si="6"/>
        <v>5.1633686129646108</v>
      </c>
      <c r="G63" s="10">
        <f t="shared" si="16"/>
        <v>8.6666666666666607</v>
      </c>
      <c r="H63" s="5">
        <f t="shared" si="16"/>
        <v>7.5</v>
      </c>
      <c r="I63">
        <f t="shared" si="8"/>
        <v>18.07938545536533</v>
      </c>
      <c r="J63">
        <f t="shared" si="9"/>
        <v>16.952521103100981</v>
      </c>
      <c r="K63">
        <f t="shared" si="9"/>
        <v>6.2830093659480832</v>
      </c>
      <c r="L63">
        <f t="shared" si="10"/>
        <v>-9.0551392959267947</v>
      </c>
      <c r="M63">
        <f t="shared" si="11"/>
        <v>-35.530050976740299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10.933268583030261</v>
      </c>
      <c r="B64">
        <f t="shared" si="3"/>
        <v>10.933268583030261</v>
      </c>
      <c r="C64" s="9">
        <f t="shared" si="4"/>
        <v>0.22500000000000012</v>
      </c>
      <c r="D64" s="9">
        <f t="shared" si="15"/>
        <v>4.9546674761861063</v>
      </c>
      <c r="E64" s="9">
        <f t="shared" si="15"/>
        <v>5.0757848058257418</v>
      </c>
      <c r="F64" s="9">
        <f t="shared" si="6"/>
        <v>5.2084678231677231</v>
      </c>
      <c r="G64" s="10">
        <f t="shared" si="16"/>
        <v>8.6666666666666607</v>
      </c>
      <c r="H64" s="5">
        <f t="shared" si="16"/>
        <v>7.5</v>
      </c>
      <c r="I64">
        <f t="shared" si="8"/>
        <v>17.955268283415204</v>
      </c>
      <c r="J64">
        <f t="shared" si="9"/>
        <v>16.898190267325422</v>
      </c>
      <c r="K64">
        <f t="shared" si="9"/>
        <v>6.0698290600876419</v>
      </c>
      <c r="L64">
        <f t="shared" si="10"/>
        <v>-8.9641532415481695</v>
      </c>
      <c r="M64">
        <f t="shared" si="11"/>
        <v>-35.393923375453852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10.832040796184657</v>
      </c>
      <c r="B65">
        <f t="shared" si="3"/>
        <v>10.832040796184657</v>
      </c>
      <c r="C65" s="9">
        <f t="shared" si="4"/>
        <v>0.23000000000000012</v>
      </c>
      <c r="D65" s="9">
        <f t="shared" si="15"/>
        <v>5.0558952630317107</v>
      </c>
      <c r="E65" s="9">
        <f t="shared" si="15"/>
        <v>5.1115666895655094</v>
      </c>
      <c r="F65" s="9">
        <f t="shared" si="6"/>
        <v>5.2526055331818924</v>
      </c>
      <c r="G65" s="10">
        <f t="shared" si="16"/>
        <v>8.6666666666666607</v>
      </c>
      <c r="H65" s="5">
        <f t="shared" si="16"/>
        <v>7.5</v>
      </c>
      <c r="I65">
        <f t="shared" si="8"/>
        <v>17.833785179810061</v>
      </c>
      <c r="J65">
        <f t="shared" si="9"/>
        <v>16.844405347876133</v>
      </c>
      <c r="K65">
        <f t="shared" si="9"/>
        <v>5.8574655198349186</v>
      </c>
      <c r="L65">
        <f t="shared" si="10"/>
        <v>-8.8751641145129661</v>
      </c>
      <c r="M65">
        <f t="shared" si="11"/>
        <v>-35.260245356247658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10.731134117051461</v>
      </c>
      <c r="B66">
        <f t="shared" si="3"/>
        <v>10.731134117051461</v>
      </c>
      <c r="C66" s="9">
        <f t="shared" si="4"/>
        <v>0.23500000000000013</v>
      </c>
      <c r="D66" s="9">
        <f t="shared" si="15"/>
        <v>5.1568019421649058</v>
      </c>
      <c r="E66" s="9">
        <f t="shared" si="15"/>
        <v>5.1460767982681066</v>
      </c>
      <c r="F66" s="9">
        <f t="shared" si="6"/>
        <v>5.2957909615958849</v>
      </c>
      <c r="G66" s="10">
        <f t="shared" si="16"/>
        <v>8.6666666666666607</v>
      </c>
      <c r="H66" s="5">
        <f t="shared" si="16"/>
        <v>7.5</v>
      </c>
      <c r="I66">
        <f t="shared" si="8"/>
        <v>17.714939948084755</v>
      </c>
      <c r="J66">
        <f t="shared" si="9"/>
        <v>16.791154363189055</v>
      </c>
      <c r="K66">
        <f t="shared" si="9"/>
        <v>5.6459040476974325</v>
      </c>
      <c r="L66">
        <f t="shared" si="10"/>
        <v>-8.7881490956497696</v>
      </c>
      <c r="M66">
        <f t="shared" si="11"/>
        <v>-35.128951486818089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10.630545377556048</v>
      </c>
      <c r="B67">
        <f t="shared" si="3"/>
        <v>10.630545377556048</v>
      </c>
      <c r="C67" s="9">
        <f t="shared" si="4"/>
        <v>0.24000000000000013</v>
      </c>
      <c r="D67" s="9">
        <f t="shared" si="15"/>
        <v>5.2573906816603184</v>
      </c>
      <c r="E67" s="9">
        <f t="shared" si="15"/>
        <v>5.1793199014275286</v>
      </c>
      <c r="F67" s="9">
        <f t="shared" si="6"/>
        <v>5.3380331683191589</v>
      </c>
      <c r="G67" s="10">
        <f t="shared" si="16"/>
        <v>8.6666666666666607</v>
      </c>
      <c r="H67" s="5">
        <f t="shared" si="16"/>
        <v>7.5</v>
      </c>
      <c r="I67">
        <f t="shared" si="8"/>
        <v>17.598736573057554</v>
      </c>
      <c r="J67">
        <f t="shared" si="9"/>
        <v>16.738425468615155</v>
      </c>
      <c r="K67">
        <f t="shared" si="9"/>
        <v>5.4351303387765242</v>
      </c>
      <c r="L67">
        <f t="shared" si="10"/>
        <v>-8.7030859223866521</v>
      </c>
      <c r="M67">
        <f t="shared" si="11"/>
        <v>-34.999977056589664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10.53027148029096</v>
      </c>
      <c r="B68">
        <f t="shared" si="3"/>
        <v>10.53027148029096</v>
      </c>
      <c r="C68" s="9">
        <f t="shared" si="4"/>
        <v>0.24500000000000013</v>
      </c>
      <c r="D68" s="9">
        <f t="shared" si="15"/>
        <v>5.357664578925406</v>
      </c>
      <c r="E68" s="9">
        <f t="shared" si="15"/>
        <v>5.2113006838731692</v>
      </c>
      <c r="F68" s="9">
        <f t="shared" si="6"/>
        <v>5.3793410585915939</v>
      </c>
      <c r="G68" s="10">
        <f t="shared" si="16"/>
        <v>8.6666666666666607</v>
      </c>
      <c r="H68" s="5">
        <f t="shared" si="16"/>
        <v>7.5</v>
      </c>
      <c r="I68">
        <f t="shared" si="8"/>
        <v>17.485179180575582</v>
      </c>
      <c r="J68">
        <f t="shared" si="9"/>
        <v>16.686206953080834</v>
      </c>
      <c r="K68">
        <f t="shared" si="9"/>
        <v>5.2251304764369859</v>
      </c>
      <c r="L68">
        <f t="shared" si="10"/>
        <v>-8.6199528547345938</v>
      </c>
      <c r="M68">
        <f t="shared" si="11"/>
        <v>-34.873258045484555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10.43030939772386</v>
      </c>
      <c r="B69">
        <f t="shared" si="3"/>
        <v>10.43030939772386</v>
      </c>
      <c r="C69" s="9">
        <f t="shared" si="4"/>
        <v>0.25000000000000011</v>
      </c>
      <c r="D69" s="9">
        <f t="shared" ref="D69:E84" si="17">D68+$C$7*(J68+J69)/2</f>
        <v>5.4576266614925055</v>
      </c>
      <c r="E69" s="9">
        <f t="shared" si="17"/>
        <v>5.2420237480869725</v>
      </c>
      <c r="F69" s="9">
        <f t="shared" si="6"/>
        <v>5.4197233869117269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17.374271996440683</v>
      </c>
      <c r="J69">
        <f t="shared" si="9"/>
        <v>16.634487235952427</v>
      </c>
      <c r="K69">
        <f t="shared" si="9"/>
        <v>5.0158909281640787</v>
      </c>
      <c r="L69">
        <f t="shared" si="10"/>
        <v>-8.53872864158153</v>
      </c>
      <c r="M69">
        <f t="shared" si="11"/>
        <v>-34.748731094734062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10.330656171423694</v>
      </c>
      <c r="B70">
        <f t="shared" si="3"/>
        <v>10.330656171423694</v>
      </c>
      <c r="C70" s="9">
        <f t="shared" si="4"/>
        <v>0.25500000000000012</v>
      </c>
      <c r="D70" s="9">
        <f t="shared" si="17"/>
        <v>5.5572798877926717</v>
      </c>
      <c r="E70" s="9">
        <f t="shared" si="17"/>
        <v>5.2714936164962518</v>
      </c>
      <c r="F70" s="9">
        <f t="shared" si="6"/>
        <v>5.4591887608860681</v>
      </c>
      <c r="G70" s="10">
        <f t="shared" si="18"/>
        <v>8.6666666666666607</v>
      </c>
      <c r="H70" s="5">
        <f t="shared" si="18"/>
        <v>7.5</v>
      </c>
      <c r="I70">
        <f t="shared" si="8"/>
        <v>17.266019304562647</v>
      </c>
      <c r="J70">
        <f t="shared" si="9"/>
        <v>16.583254864102937</v>
      </c>
      <c r="K70">
        <f t="shared" si="9"/>
        <v>4.8073985415956741</v>
      </c>
      <c r="L70">
        <f t="shared" si="10"/>
        <v>-8.4593924873038358</v>
      </c>
      <c r="M70">
        <f t="shared" si="11"/>
        <v>-34.626333479736928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10.231308911303849</v>
      </c>
      <c r="B71">
        <f t="shared" si="3"/>
        <v>10.231308911303849</v>
      </c>
      <c r="C71" s="9">
        <f t="shared" si="4"/>
        <v>0.26000000000000012</v>
      </c>
      <c r="D71" s="9">
        <f t="shared" si="17"/>
        <v>5.6566271479125181</v>
      </c>
      <c r="E71" s="9">
        <f t="shared" si="17"/>
        <v>5.2997147337431905</v>
      </c>
      <c r="F71" s="9">
        <f t="shared" si="6"/>
        <v>5.497745645001979</v>
      </c>
      <c r="G71" s="10">
        <f t="shared" si="18"/>
        <v>8.6666666666666607</v>
      </c>
      <c r="H71" s="5">
        <f t="shared" si="18"/>
        <v>7.5</v>
      </c>
      <c r="I71">
        <f t="shared" si="8"/>
        <v>17.160425404395408</v>
      </c>
      <c r="J71">
        <f t="shared" si="9"/>
        <v>16.532498509179113</v>
      </c>
      <c r="K71">
        <f t="shared" si="9"/>
        <v>4.5996405407172523</v>
      </c>
      <c r="L71">
        <f t="shared" si="10"/>
        <v>-8.3819240187067994</v>
      </c>
      <c r="M71">
        <f t="shared" si="11"/>
        <v>-34.506003084969265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10.13226479488111</v>
      </c>
      <c r="B72">
        <f t="shared" si="3"/>
        <v>10.13226479488111</v>
      </c>
      <c r="C72" s="9">
        <f t="shared" si="4"/>
        <v>0.26500000000000012</v>
      </c>
      <c r="D72" s="9">
        <f t="shared" si="17"/>
        <v>5.7556712643352563</v>
      </c>
      <c r="E72" s="9">
        <f t="shared" si="17"/>
        <v>5.3266914689319647</v>
      </c>
      <c r="F72" s="9">
        <f t="shared" si="6"/>
        <v>5.5354023643264867</v>
      </c>
      <c r="G72" s="10">
        <f t="shared" si="18"/>
        <v>8.6666666666666607</v>
      </c>
      <c r="H72" s="5">
        <f t="shared" si="18"/>
        <v>7.5</v>
      </c>
      <c r="I72">
        <f t="shared" si="8"/>
        <v>17.057494567720553</v>
      </c>
      <c r="J72">
        <f t="shared" si="9"/>
        <v>16.482206965066872</v>
      </c>
      <c r="K72">
        <f t="shared" si="9"/>
        <v>4.3926045222074368</v>
      </c>
      <c r="L72">
        <f t="shared" si="10"/>
        <v>-8.3063032523100713</v>
      </c>
      <c r="M72">
        <f t="shared" si="11"/>
        <v>-34.387678380950696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10.033521066549252</v>
      </c>
      <c r="B73">
        <f t="shared" si="3"/>
        <v>10.033521066549252</v>
      </c>
      <c r="C73" s="9">
        <f t="shared" si="4"/>
        <v>0.27000000000000013</v>
      </c>
      <c r="D73" s="9">
        <f t="shared" si="17"/>
        <v>5.8544149926671158</v>
      </c>
      <c r="E73" s="9">
        <f t="shared" si="17"/>
        <v>5.3524281178543518</v>
      </c>
      <c r="F73" s="9">
        <f t="shared" si="6"/>
        <v>5.5721671081332573</v>
      </c>
      <c r="G73" s="10">
        <f t="shared" si="18"/>
        <v>8.6666666666666607</v>
      </c>
      <c r="H73" s="5">
        <f t="shared" si="18"/>
        <v>7.5</v>
      </c>
      <c r="I73">
        <f t="shared" si="8"/>
        <v>16.957230994851336</v>
      </c>
      <c r="J73">
        <f t="shared" si="9"/>
        <v>16.432369145553011</v>
      </c>
      <c r="K73">
        <f t="shared" si="9"/>
        <v>4.1862784519217326</v>
      </c>
      <c r="L73">
        <f t="shared" si="10"/>
        <v>-8.2325105619985788</v>
      </c>
      <c r="M73">
        <f t="shared" si="11"/>
        <v>-34.271298403270073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9.9350750368660492</v>
      </c>
      <c r="B74">
        <f t="shared" si="3"/>
        <v>9.9350750368660492</v>
      </c>
      <c r="C74" s="9">
        <f t="shared" si="4"/>
        <v>0.27500000000000013</v>
      </c>
      <c r="D74" s="9">
        <f t="shared" si="17"/>
        <v>5.9528610223503176</v>
      </c>
      <c r="E74" s="9">
        <f t="shared" si="17"/>
        <v>5.3769289051946236</v>
      </c>
      <c r="F74" s="9">
        <f t="shared" si="6"/>
        <v>5.6080479334598481</v>
      </c>
      <c r="G74" s="10">
        <f t="shared" si="18"/>
        <v>8.6666666666666607</v>
      </c>
      <c r="H74" s="5">
        <f t="shared" si="18"/>
        <v>7.5</v>
      </c>
      <c r="I74">
        <f t="shared" si="8"/>
        <v>16.859638770339423</v>
      </c>
      <c r="J74">
        <f t="shared" si="9"/>
        <v>16.382974082181018</v>
      </c>
      <c r="K74">
        <f t="shared" si="9"/>
        <v>3.980650661502112</v>
      </c>
      <c r="L74">
        <f t="shared" si="10"/>
        <v>-8.1605266470639091</v>
      </c>
      <c r="M74">
        <f t="shared" si="11"/>
        <v>-34.156802733672883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9.8369240818526098</v>
      </c>
      <c r="B75">
        <f t="shared" si="3"/>
        <v>9.8369240818526098</v>
      </c>
      <c r="C75" s="9">
        <f t="shared" si="4"/>
        <v>0.28000000000000014</v>
      </c>
      <c r="D75" s="9">
        <f t="shared" si="17"/>
        <v>6.051011977363757</v>
      </c>
      <c r="E75" s="9">
        <f t="shared" si="17"/>
        <v>5.4001979867144305</v>
      </c>
      <c r="F75" s="9">
        <f t="shared" si="6"/>
        <v>5.6430527685973129</v>
      </c>
      <c r="G75" s="10">
        <f t="shared" si="18"/>
        <v>8.6666666666666607</v>
      </c>
      <c r="H75" s="5">
        <f t="shared" si="18"/>
        <v>7.5</v>
      </c>
      <c r="I75">
        <f t="shared" si="8"/>
        <v>16.764721818275326</v>
      </c>
      <c r="J75">
        <f t="shared" si="9"/>
        <v>16.334010922298635</v>
      </c>
      <c r="K75">
        <f t="shared" si="9"/>
        <v>3.7757098451000748</v>
      </c>
      <c r="L75">
        <f t="shared" si="10"/>
        <v>-8.090332500665312</v>
      </c>
      <c r="M75">
        <f t="shared" si="11"/>
        <v>-34.044131483210514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9.7390656423038298</v>
      </c>
      <c r="B76">
        <f t="shared" si="3"/>
        <v>9.7390656423038298</v>
      </c>
      <c r="C76" s="9">
        <f t="shared" si="4"/>
        <v>0.28500000000000014</v>
      </c>
      <c r="D76" s="9">
        <f t="shared" si="17"/>
        <v>6.148870416912537</v>
      </c>
      <c r="E76" s="9">
        <f t="shared" si="17"/>
        <v>5.4222394514183332</v>
      </c>
      <c r="F76" s="9">
        <f t="shared" si="6"/>
        <v>5.6771894165140004</v>
      </c>
      <c r="G76" s="10">
        <f t="shared" si="18"/>
        <v>8.6666666666666607</v>
      </c>
      <c r="H76" s="5">
        <f t="shared" si="18"/>
        <v>7.5</v>
      </c>
      <c r="I76">
        <f t="shared" si="8"/>
        <v>16.672483857282351</v>
      </c>
      <c r="J76">
        <f t="shared" si="9"/>
        <v>16.285468927294644</v>
      </c>
      <c r="K76">
        <f t="shared" si="9"/>
        <v>3.5714450562008118</v>
      </c>
      <c r="L76">
        <f t="shared" si="10"/>
        <v>-8.0219093787437465</v>
      </c>
      <c r="M76">
        <f t="shared" si="11"/>
        <v>-33.933225277448898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9.6414972231088782</v>
      </c>
      <c r="B77">
        <f t="shared" si="3"/>
        <v>9.6414972231088782</v>
      </c>
      <c r="C77" s="9">
        <f t="shared" si="4"/>
        <v>0.29000000000000015</v>
      </c>
      <c r="D77" s="9">
        <f t="shared" si="17"/>
        <v>6.2464388361074876</v>
      </c>
      <c r="E77" s="9">
        <f t="shared" si="17"/>
        <v>5.4430573237005442</v>
      </c>
      <c r="F77" s="9">
        <f t="shared" si="6"/>
        <v>5.710465558215434</v>
      </c>
      <c r="G77" s="10">
        <f t="shared" si="18"/>
        <v>8.6666666666666607</v>
      </c>
      <c r="H77" s="5">
        <f t="shared" si="18"/>
        <v>7.5</v>
      </c>
      <c r="I77">
        <f t="shared" si="8"/>
        <v>16.582928355312383</v>
      </c>
      <c r="J77">
        <f t="shared" si="9"/>
        <v>16.237337471022183</v>
      </c>
      <c r="K77">
        <f t="shared" si="9"/>
        <v>3.3678457045361183</v>
      </c>
      <c r="L77">
        <f t="shared" si="10"/>
        <v>-7.9552387694263</v>
      </c>
      <c r="M77">
        <f t="shared" si="11"/>
        <v>-33.824025243731349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9.5442163925805961</v>
      </c>
      <c r="B78">
        <f t="shared" si="3"/>
        <v>9.5442163925805961</v>
      </c>
      <c r="C78" s="9">
        <f t="shared" si="4"/>
        <v>0.29500000000000015</v>
      </c>
      <c r="D78" s="9">
        <f t="shared" si="17"/>
        <v>6.3437196666357707</v>
      </c>
      <c r="E78" s="9">
        <f t="shared" si="17"/>
        <v>5.4626555654733737</v>
      </c>
      <c r="F78" s="9">
        <f t="shared" si="6"/>
        <v>5.7428887560419</v>
      </c>
      <c r="G78" s="10">
        <f t="shared" si="18"/>
        <v>8.6666666666666607</v>
      </c>
      <c r="H78" s="5">
        <f t="shared" si="18"/>
        <v>7.5</v>
      </c>
      <c r="I78">
        <f t="shared" si="8"/>
        <v>16.496058484360084</v>
      </c>
      <c r="J78">
        <f t="shared" si="9"/>
        <v>16.189606038405625</v>
      </c>
      <c r="K78">
        <f t="shared" si="9"/>
        <v>3.1649015530737303</v>
      </c>
      <c r="L78">
        <f t="shared" si="10"/>
        <v>-7.8903023629620108</v>
      </c>
      <c r="M78">
        <f t="shared" si="11"/>
        <v>-33.716473000486864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9.4472207817926961</v>
      </c>
      <c r="B79">
        <f t="shared" si="3"/>
        <v>9.4472207817926961</v>
      </c>
      <c r="C79" s="9">
        <f t="shared" si="4"/>
        <v>0.30000000000000016</v>
      </c>
      <c r="D79" s="9">
        <f t="shared" si="17"/>
        <v>6.4407152774236707</v>
      </c>
      <c r="E79" s="9">
        <f t="shared" si="17"/>
        <v>5.4810380782778072</v>
      </c>
      <c r="F79" s="9">
        <f t="shared" si="6"/>
        <v>5.7744664569054436</v>
      </c>
      <c r="G79" s="10">
        <f t="shared" si="18"/>
        <v>8.6666666666666607</v>
      </c>
      <c r="H79" s="5">
        <f t="shared" si="18"/>
        <v>7.5</v>
      </c>
      <c r="I79">
        <f t="shared" si="8"/>
        <v>16.411877075219987</v>
      </c>
      <c r="J79">
        <f t="shared" si="9"/>
        <v>16.142264224227851</v>
      </c>
      <c r="K79">
        <f t="shared" si="9"/>
        <v>2.9626027150708092</v>
      </c>
      <c r="L79">
        <f t="shared" si="10"/>
        <v>-7.8270820222336583</v>
      </c>
      <c r="M79">
        <f t="shared" si="11"/>
        <v>-33.610510648571086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9.350508083923728</v>
      </c>
      <c r="B80">
        <f t="shared" si="3"/>
        <v>9.350508083923728</v>
      </c>
      <c r="C80" s="9">
        <f t="shared" si="4"/>
        <v>0.30500000000000016</v>
      </c>
      <c r="D80" s="9">
        <f t="shared" si="17"/>
        <v>6.5374279752926379</v>
      </c>
      <c r="E80" s="9">
        <f t="shared" si="17"/>
        <v>5.498208705376558</v>
      </c>
      <c r="F80" s="9">
        <f t="shared" si="6"/>
        <v>5.805205995467686</v>
      </c>
      <c r="G80" s="10">
        <f t="shared" si="18"/>
        <v>8.6666666666666607</v>
      </c>
      <c r="H80" s="5">
        <f t="shared" si="18"/>
        <v>7.5</v>
      </c>
      <c r="I80">
        <f t="shared" si="8"/>
        <v>16.330386572418213</v>
      </c>
      <c r="J80">
        <f t="shared" si="9"/>
        <v>16.095301732094448</v>
      </c>
      <c r="K80">
        <f t="shared" si="9"/>
        <v>2.7609396511793829</v>
      </c>
      <c r="L80">
        <f t="shared" si="10"/>
        <v>-7.7655597538931413</v>
      </c>
      <c r="M80">
        <f t="shared" si="11"/>
        <v>-33.506080764623007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9.254076053606731</v>
      </c>
      <c r="B81">
        <f t="shared" si="3"/>
        <v>9.254076053606731</v>
      </c>
      <c r="C81" s="9">
        <f t="shared" si="4"/>
        <v>0.31000000000000016</v>
      </c>
      <c r="D81" s="9">
        <f t="shared" si="17"/>
        <v>6.6338600056096348</v>
      </c>
      <c r="E81" s="9">
        <f t="shared" si="17"/>
        <v>5.5141712338298712</v>
      </c>
      <c r="F81" s="9">
        <f t="shared" si="6"/>
        <v>5.8351145972599561</v>
      </c>
      <c r="G81" s="10">
        <f t="shared" si="18"/>
        <v>8.6666666666666607</v>
      </c>
      <c r="H81" s="5">
        <f t="shared" si="18"/>
        <v>7.5</v>
      </c>
      <c r="I81">
        <f t="shared" si="8"/>
        <v>16.251588989457513</v>
      </c>
      <c r="J81">
        <f t="shared" si="9"/>
        <v>16.048708373571088</v>
      </c>
      <c r="K81">
        <f t="shared" si="9"/>
        <v>2.5599031665916447</v>
      </c>
      <c r="L81">
        <f t="shared" si="10"/>
        <v>-7.7057176801709604</v>
      </c>
      <c r="M81">
        <f t="shared" si="11"/>
        <v>-33.403126396415509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9.1579225062835476</v>
      </c>
      <c r="B82">
        <f t="shared" si="3"/>
        <v>9.1579225062835476</v>
      </c>
      <c r="C82" s="9">
        <f t="shared" si="4"/>
        <v>0.31500000000000017</v>
      </c>
      <c r="D82" s="9">
        <f t="shared" si="17"/>
        <v>6.7300135529328182</v>
      </c>
      <c r="E82" s="9">
        <f t="shared" si="17"/>
        <v>5.5289293965542852</v>
      </c>
      <c r="F82" s="9">
        <f t="shared" si="6"/>
        <v>5.8641993817470066</v>
      </c>
      <c r="G82" s="10">
        <f t="shared" si="18"/>
        <v>8.6666666666666607</v>
      </c>
      <c r="H82" s="5">
        <f t="shared" si="18"/>
        <v>7.5</v>
      </c>
      <c r="I82">
        <f t="shared" si="8"/>
        <v>16.175485864520205</v>
      </c>
      <c r="J82">
        <f t="shared" si="9"/>
        <v>16.002474067490063</v>
      </c>
      <c r="K82">
        <f t="shared" si="9"/>
        <v>2.3594844082131519</v>
      </c>
      <c r="L82">
        <f t="shared" si="10"/>
        <v>-7.6475380114126752</v>
      </c>
      <c r="M82">
        <f t="shared" si="11"/>
        <v>-33.301591060172598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9.0620453175628128</v>
      </c>
      <c r="B83">
        <f t="shared" si="3"/>
        <v>9.0620453175628128</v>
      </c>
      <c r="C83" s="9">
        <f t="shared" si="4"/>
        <v>0.32000000000000017</v>
      </c>
      <c r="D83" s="9">
        <f t="shared" si="17"/>
        <v>6.825890741653553</v>
      </c>
      <c r="E83" s="9">
        <f t="shared" si="17"/>
        <v>5.5424868743644806</v>
      </c>
      <c r="F83" s="9">
        <f t="shared" si="6"/>
        <v>5.892467365335583</v>
      </c>
      <c r="G83" s="10">
        <f t="shared" si="18"/>
        <v>8.6666666666666607</v>
      </c>
      <c r="H83" s="5">
        <f t="shared" si="18"/>
        <v>7.5</v>
      </c>
      <c r="I83">
        <f t="shared" si="8"/>
        <v>16.102078216779024</v>
      </c>
      <c r="J83">
        <f t="shared" si="9"/>
        <v>15.956588839421586</v>
      </c>
      <c r="K83">
        <f t="shared" si="9"/>
        <v>2.1596748618521162</v>
      </c>
      <c r="L83">
        <f t="shared" si="10"/>
        <v>-7.5910030193972071</v>
      </c>
      <c r="M83">
        <f t="shared" si="11"/>
        <v>-33.201418739820703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8.9664424225806343</v>
      </c>
      <c r="B84">
        <f t="shared" si="3"/>
        <v>8.9664424225806343</v>
      </c>
      <c r="C84" s="9">
        <f t="shared" si="4"/>
        <v>0.32500000000000018</v>
      </c>
      <c r="D84" s="9">
        <f t="shared" si="17"/>
        <v>6.9214936366357334</v>
      </c>
      <c r="E84" s="9">
        <f t="shared" si="17"/>
        <v>5.5548472979982764</v>
      </c>
      <c r="F84" s="9">
        <f t="shared" si="6"/>
        <v>5.9199254643289425</v>
      </c>
      <c r="G84" s="10">
        <f t="shared" si="18"/>
        <v>8.6666666666666607</v>
      </c>
      <c r="H84" s="5">
        <f t="shared" si="18"/>
        <v>7.5</v>
      </c>
      <c r="I84">
        <f t="shared" si="8"/>
        <v>16.031366503470291</v>
      </c>
      <c r="J84">
        <f t="shared" si="9"/>
        <v>15.911042821305204</v>
      </c>
      <c r="K84">
        <f t="shared" si="9"/>
        <v>1.960466349413192</v>
      </c>
      <c r="L84">
        <f t="shared" si="10"/>
        <v>-7.5360950114934147</v>
      </c>
      <c r="M84">
        <f t="shared" si="11"/>
        <v>-33.102553888135503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8.8711118153630082</v>
      </c>
      <c r="B85">
        <f t="shared" ref="B85:B148" si="22">ABS(D85-$D$11)</f>
        <v>8.8711118153630082</v>
      </c>
      <c r="C85" s="9">
        <f t="shared" ref="C85:C148" si="23">C84+_dt</f>
        <v>0.33000000000000018</v>
      </c>
      <c r="D85" s="9">
        <f t="shared" ref="D85:E100" si="24">D84+$C$7*(J84+J85)/2</f>
        <v>7.0168242438533577</v>
      </c>
      <c r="E85" s="9">
        <f t="shared" si="24"/>
        <v>5.5660142501247689</v>
      </c>
      <c r="F85" s="9">
        <f t="shared" ref="F85:F148" si="25">$O$1*D85^2+$O$2*D85+$O$3</f>
        <v>5.9465804978284336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15.963350577887201</v>
      </c>
      <c r="J85">
        <f t="shared" ref="J85:K148" si="28">J84+L84*$C$7</f>
        <v>15.865826251236243</v>
      </c>
      <c r="K85">
        <f t="shared" si="28"/>
        <v>1.7618510260843789</v>
      </c>
      <c r="L85">
        <f t="shared" ref="L85:L148" si="29">-$C$15*I85*J85</f>
        <v>-7.4827963057123617</v>
      </c>
      <c r="M85">
        <f t="shared" ref="M85:M148" si="30">-$C$6-$C$15*I85*K85</f>
        <v>-33.004941429739439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8.7760515481890948</v>
      </c>
      <c r="B86">
        <f t="shared" si="22"/>
        <v>8.7760515481890948</v>
      </c>
      <c r="C86" s="9">
        <f t="shared" si="23"/>
        <v>0.33500000000000019</v>
      </c>
      <c r="D86" s="9">
        <f t="shared" si="24"/>
        <v>7.1118845110272719</v>
      </c>
      <c r="E86" s="9">
        <f t="shared" si="24"/>
        <v>5.5759912673355396</v>
      </c>
      <c r="F86" s="9">
        <f t="shared" si="25"/>
        <v>5.9724391905830547</v>
      </c>
      <c r="G86" s="10">
        <f t="shared" si="26"/>
        <v>8.6666666666666607</v>
      </c>
      <c r="H86" s="5">
        <f t="shared" si="26"/>
        <v>7.5</v>
      </c>
      <c r="I86">
        <f t="shared" si="27"/>
        <v>15.898029648453409</v>
      </c>
      <c r="J86">
        <f t="shared" si="28"/>
        <v>15.820929473401968</v>
      </c>
      <c r="K86">
        <f t="shared" si="28"/>
        <v>1.5638213775059424</v>
      </c>
      <c r="L86">
        <f t="shared" si="29"/>
        <v>-7.4310892067131986</v>
      </c>
      <c r="M86">
        <f t="shared" si="30"/>
        <v>-32.908526765898849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8.6812597309544035</v>
      </c>
      <c r="B87">
        <f t="shared" si="22"/>
        <v>8.6812597309544035</v>
      </c>
      <c r="C87" s="9">
        <f t="shared" si="23"/>
        <v>0.34000000000000019</v>
      </c>
      <c r="D87" s="9">
        <f t="shared" si="24"/>
        <v>7.2066763282619632</v>
      </c>
      <c r="E87" s="9">
        <f t="shared" si="24"/>
        <v>5.5847818421187894</v>
      </c>
      <c r="F87" s="9">
        <f t="shared" si="25"/>
        <v>5.9975081757879352</v>
      </c>
      <c r="G87" s="10">
        <f t="shared" si="26"/>
        <v>8.6666666666666607</v>
      </c>
      <c r="H87" s="5">
        <f t="shared" si="26"/>
        <v>7.5</v>
      </c>
      <c r="I87">
        <f t="shared" si="27"/>
        <v>15.835402239038462</v>
      </c>
      <c r="J87">
        <f t="shared" si="28"/>
        <v>15.776342938161688</v>
      </c>
      <c r="K87">
        <f t="shared" si="28"/>
        <v>1.3663702169105494</v>
      </c>
      <c r="L87">
        <f t="shared" si="29"/>
        <v>-7.3809559828206055</v>
      </c>
      <c r="M87">
        <f t="shared" si="30"/>
        <v>-32.813255781063098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8.5867345305331249</v>
      </c>
      <c r="B88">
        <f t="shared" si="22"/>
        <v>8.5867345305331249</v>
      </c>
      <c r="C88" s="9">
        <f t="shared" si="23"/>
        <v>0.3450000000000002</v>
      </c>
      <c r="D88" s="9">
        <f t="shared" si="24"/>
        <v>7.3012015286832428</v>
      </c>
      <c r="E88" s="9">
        <f t="shared" si="24"/>
        <v>5.5923894248161936</v>
      </c>
      <c r="F88" s="9">
        <f t="shared" si="25"/>
        <v>6.0217939978325035</v>
      </c>
      <c r="G88" s="10">
        <f t="shared" si="26"/>
        <v>8.6666666666666607</v>
      </c>
      <c r="H88" s="5">
        <f t="shared" si="26"/>
        <v>7.5</v>
      </c>
      <c r="I88">
        <f t="shared" si="27"/>
        <v>15.775466150676491</v>
      </c>
      <c r="J88">
        <f t="shared" si="28"/>
        <v>15.732057202264764</v>
      </c>
      <c r="K88">
        <f t="shared" si="28"/>
        <v>1.1694906822241709</v>
      </c>
      <c r="L88">
        <f t="shared" si="29"/>
        <v>-7.3323788441110302</v>
      </c>
      <c r="M88">
        <f t="shared" si="30"/>
        <v>-32.719074851081203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8.4924741701387294</v>
      </c>
      <c r="B89">
        <f t="shared" si="22"/>
        <v>8.4924741701387294</v>
      </c>
      <c r="C89" s="9">
        <f t="shared" si="23"/>
        <v>0.3500000000000002</v>
      </c>
      <c r="D89" s="9">
        <f t="shared" si="24"/>
        <v>7.3954618890776374</v>
      </c>
      <c r="E89" s="9">
        <f t="shared" si="24"/>
        <v>5.5988174255622187</v>
      </c>
      <c r="F89" s="9">
        <f t="shared" si="25"/>
        <v>6.0453031149991352</v>
      </c>
      <c r="G89" s="10">
        <f t="shared" si="26"/>
        <v>8.6666666666666607</v>
      </c>
      <c r="H89" s="5">
        <f t="shared" si="26"/>
        <v>7.5</v>
      </c>
      <c r="I89">
        <f t="shared" si="27"/>
        <v>15.718218424848521</v>
      </c>
      <c r="J89">
        <f t="shared" si="28"/>
        <v>15.688062929200099</v>
      </c>
      <c r="K89">
        <f t="shared" si="28"/>
        <v>0.97317623311768364</v>
      </c>
      <c r="L89">
        <f t="shared" si="29"/>
        <v>-7.2853399216238364</v>
      </c>
      <c r="M89">
        <f t="shared" si="30"/>
        <v>-32.625930853025288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8.3984769286821184</v>
      </c>
      <c r="B90">
        <f t="shared" si="22"/>
        <v>8.3984769286821184</v>
      </c>
      <c r="C90" s="9">
        <f t="shared" si="23"/>
        <v>0.3550000000000002</v>
      </c>
      <c r="D90" s="9">
        <f t="shared" si="24"/>
        <v>7.4894591305342484</v>
      </c>
      <c r="E90" s="9">
        <f t="shared" si="24"/>
        <v>5.6040692162055707</v>
      </c>
      <c r="F90" s="9">
        <f t="shared" si="25"/>
        <v>6.0680419021128973</v>
      </c>
      <c r="G90" s="10">
        <f t="shared" si="26"/>
        <v>8.6666666666666607</v>
      </c>
      <c r="H90" s="5">
        <f t="shared" si="26"/>
        <v>7.5</v>
      </c>
      <c r="I90">
        <f t="shared" si="27"/>
        <v>15.663655308486129</v>
      </c>
      <c r="J90">
        <f t="shared" si="28"/>
        <v>15.644350889670356</v>
      </c>
      <c r="K90">
        <f t="shared" si="28"/>
        <v>0.77742064799953192</v>
      </c>
      <c r="L90">
        <f t="shared" si="29"/>
        <v>-7.239821247751637</v>
      </c>
      <c r="M90">
        <f t="shared" si="30"/>
        <v>-32.533771176542977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8.3047411401265556</v>
      </c>
      <c r="B91">
        <f t="shared" si="22"/>
        <v>8.3047411401265556</v>
      </c>
      <c r="C91" s="9">
        <f t="shared" si="23"/>
        <v>0.36000000000000021</v>
      </c>
      <c r="D91" s="9">
        <f t="shared" si="24"/>
        <v>7.5831949190898111</v>
      </c>
      <c r="E91" s="9">
        <f t="shared" si="24"/>
        <v>5.6081481322123903</v>
      </c>
      <c r="F91" s="9">
        <f t="shared" si="25"/>
        <v>6.0900166531430386</v>
      </c>
      <c r="G91" s="10">
        <f t="shared" si="26"/>
        <v>8.6666666666666607</v>
      </c>
      <c r="H91" s="5">
        <f t="shared" si="26"/>
        <v>7.5</v>
      </c>
      <c r="I91">
        <f t="shared" si="27"/>
        <v>15.611772220850478</v>
      </c>
      <c r="J91">
        <f t="shared" si="28"/>
        <v>15.600911962183847</v>
      </c>
      <c r="K91">
        <f t="shared" si="28"/>
        <v>0.58221802094027408</v>
      </c>
      <c r="L91">
        <f t="shared" si="29"/>
        <v>-7.1958047378617476</v>
      </c>
      <c r="M91">
        <f t="shared" si="30"/>
        <v>-32.442543736654997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8.2112651928387344</v>
      </c>
      <c r="B92">
        <f t="shared" si="22"/>
        <v>8.2112651928387344</v>
      </c>
      <c r="C92" s="9">
        <f t="shared" si="23"/>
        <v>0.36500000000000021</v>
      </c>
      <c r="D92" s="9">
        <f t="shared" si="24"/>
        <v>7.6766708663776324</v>
      </c>
      <c r="E92" s="9">
        <f t="shared" si="24"/>
        <v>5.6110574745507718</v>
      </c>
      <c r="F92" s="9">
        <f t="shared" si="25"/>
        <v>6.1112335837567198</v>
      </c>
      <c r="G92" s="10">
        <f t="shared" si="26"/>
        <v>8.6666666666666607</v>
      </c>
      <c r="H92" s="5">
        <f t="shared" si="26"/>
        <v>7.5</v>
      </c>
      <c r="I92">
        <f t="shared" si="27"/>
        <v>15.56256372243543</v>
      </c>
      <c r="J92">
        <f t="shared" si="28"/>
        <v>15.557737133756676</v>
      </c>
      <c r="K92">
        <f t="shared" si="28"/>
        <v>0.38756275852034411</v>
      </c>
      <c r="L92">
        <f t="shared" si="29"/>
        <v>-7.1532721731976814</v>
      </c>
      <c r="M92">
        <f t="shared" si="30"/>
        <v>-32.352196987907448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8.1180475289353122</v>
      </c>
      <c r="B93">
        <f t="shared" si="22"/>
        <v>8.1180475289353122</v>
      </c>
      <c r="C93" s="9">
        <f t="shared" si="23"/>
        <v>0.37000000000000022</v>
      </c>
      <c r="D93" s="9">
        <f t="shared" si="24"/>
        <v>7.7698885302810545</v>
      </c>
      <c r="E93" s="9">
        <f t="shared" si="24"/>
        <v>5.6128005115561113</v>
      </c>
      <c r="F93" s="9">
        <f t="shared" si="25"/>
        <v>6.1316988338254887</v>
      </c>
      <c r="G93" s="10">
        <f t="shared" si="26"/>
        <v>8.6666666666666607</v>
      </c>
      <c r="H93" s="5">
        <f t="shared" si="26"/>
        <v>7.5</v>
      </c>
      <c r="I93">
        <f t="shared" si="27"/>
        <v>15.51602348603706</v>
      </c>
      <c r="J93">
        <f t="shared" si="28"/>
        <v>15.51481750071749</v>
      </c>
      <c r="K93">
        <f t="shared" si="28"/>
        <v>0.19344957659289941</v>
      </c>
      <c r="L93">
        <f t="shared" si="29"/>
        <v>-7.1122051851060748</v>
      </c>
      <c r="M93">
        <f t="shared" si="30"/>
        <v>-32.262679939782529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8.0250866436243395</v>
      </c>
      <c r="B94">
        <f t="shared" si="22"/>
        <v>8.0250866436243395</v>
      </c>
      <c r="C94" s="9">
        <f t="shared" si="23"/>
        <v>0.37500000000000022</v>
      </c>
      <c r="D94" s="9">
        <f t="shared" si="24"/>
        <v>7.8628494155920272</v>
      </c>
      <c r="E94" s="9">
        <f t="shared" si="24"/>
        <v>5.6133804807767529</v>
      </c>
      <c r="F94" s="9">
        <f t="shared" si="25"/>
        <v>6.1514184698848826</v>
      </c>
      <c r="G94" s="10">
        <f t="shared" si="26"/>
        <v>8.6666666666666607</v>
      </c>
      <c r="H94" s="5">
        <f t="shared" si="26"/>
        <v>7.5</v>
      </c>
      <c r="I94">
        <f t="shared" si="27"/>
        <v>15.472144270124009</v>
      </c>
      <c r="J94">
        <f t="shared" si="28"/>
        <v>15.472144269606853</v>
      </c>
      <c r="K94">
        <f t="shared" si="28"/>
        <v>-1.2650304579578386E-4</v>
      </c>
      <c r="L94">
        <f t="shared" si="29"/>
        <v>-7.0725852406303584</v>
      </c>
      <c r="M94">
        <f t="shared" si="30"/>
        <v>-32.173942173265772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7.9323810845410296</v>
      </c>
      <c r="B95">
        <f t="shared" si="22"/>
        <v>7.9323810845410296</v>
      </c>
      <c r="C95" s="9">
        <f t="shared" si="23"/>
        <v>0.38000000000000023</v>
      </c>
      <c r="D95" s="9">
        <f t="shared" si="24"/>
        <v>7.9555549746753371</v>
      </c>
      <c r="E95" s="9">
        <f t="shared" si="24"/>
        <v>5.6128005907993597</v>
      </c>
      <c r="F95" s="9">
        <f t="shared" si="25"/>
        <v>6.1703984875475655</v>
      </c>
      <c r="G95" s="10">
        <f t="shared" si="26"/>
        <v>8.6666666666666607</v>
      </c>
      <c r="H95" s="5">
        <f t="shared" si="26"/>
        <v>7.5</v>
      </c>
      <c r="I95">
        <f t="shared" si="27"/>
        <v>15.430917894634014</v>
      </c>
      <c r="J95">
        <f t="shared" si="28"/>
        <v>15.42970875816307</v>
      </c>
      <c r="K95">
        <f t="shared" si="28"/>
        <v>-0.19317015608539043</v>
      </c>
      <c r="L95">
        <f t="shared" si="29"/>
        <v>-7.0343936295078029</v>
      </c>
      <c r="M95">
        <f t="shared" si="30"/>
        <v>-32.085933858462546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7.8399294510773831</v>
      </c>
      <c r="B96">
        <f t="shared" si="22"/>
        <v>7.8399294510773831</v>
      </c>
      <c r="C96" s="9">
        <f t="shared" si="23"/>
        <v>0.38500000000000023</v>
      </c>
      <c r="D96" s="9">
        <f t="shared" si="24"/>
        <v>8.0480066081389836</v>
      </c>
      <c r="E96" s="9">
        <f t="shared" si="24"/>
        <v>5.6110640230533946</v>
      </c>
      <c r="F96" s="9">
        <f t="shared" si="25"/>
        <v>6.1886448138702441</v>
      </c>
      <c r="G96" s="10">
        <f t="shared" si="26"/>
        <v>8.6666666666666607</v>
      </c>
      <c r="H96" s="5">
        <f t="shared" si="26"/>
        <v>7.5</v>
      </c>
      <c r="I96">
        <f t="shared" si="27"/>
        <v>15.392335219311693</v>
      </c>
      <c r="J96">
        <f t="shared" si="28"/>
        <v>15.387502396386022</v>
      </c>
      <c r="K96">
        <f t="shared" si="28"/>
        <v>-0.38568575923616571</v>
      </c>
      <c r="L96">
        <f t="shared" si="29"/>
        <v>-6.9976114526015296</v>
      </c>
      <c r="M96">
        <f t="shared" si="30"/>
        <v>-31.998605773151972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7.7477303937052131</v>
      </c>
      <c r="B97">
        <f t="shared" si="22"/>
        <v>7.7477303937052131</v>
      </c>
      <c r="C97" s="9">
        <f t="shared" si="23"/>
        <v>0.39000000000000024</v>
      </c>
      <c r="D97" s="9">
        <f t="shared" si="24"/>
        <v>8.1402056655111537</v>
      </c>
      <c r="E97" s="9">
        <f t="shared" si="24"/>
        <v>5.6081739335940606</v>
      </c>
      <c r="F97" s="9">
        <f t="shared" si="25"/>
        <v>6.2061633096746984</v>
      </c>
      <c r="G97" s="10">
        <f t="shared" si="26"/>
        <v>8.6666666666666607</v>
      </c>
      <c r="H97" s="5">
        <f t="shared" si="26"/>
        <v>7.5</v>
      </c>
      <c r="I97">
        <f t="shared" si="27"/>
        <v>15.356386124691147</v>
      </c>
      <c r="J97">
        <f t="shared" si="28"/>
        <v>15.345516727670413</v>
      </c>
      <c r="K97">
        <f t="shared" si="28"/>
        <v>-0.57767739387507755</v>
      </c>
      <c r="L97">
        <f t="shared" si="29"/>
        <v>-6.9622196117934489</v>
      </c>
      <c r="M97">
        <f t="shared" si="30"/>
        <v>-31.911909322162177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7.6557826132922031</v>
      </c>
      <c r="B98">
        <f t="shared" si="22"/>
        <v>7.6557826132922031</v>
      </c>
      <c r="C98" s="9">
        <f t="shared" si="23"/>
        <v>0.39500000000000024</v>
      </c>
      <c r="D98" s="9">
        <f t="shared" si="24"/>
        <v>8.2321534459241636</v>
      </c>
      <c r="E98" s="9">
        <f t="shared" si="24"/>
        <v>5.6041334548630113</v>
      </c>
      <c r="F98" s="9">
        <f t="shared" si="25"/>
        <v>6.2229597718230796</v>
      </c>
      <c r="G98" s="10">
        <f t="shared" si="26"/>
        <v>8.6666666666666607</v>
      </c>
      <c r="H98" s="5">
        <f t="shared" si="26"/>
        <v>7.5</v>
      </c>
      <c r="I98">
        <f t="shared" si="27"/>
        <v>15.323059495814432</v>
      </c>
      <c r="J98">
        <f t="shared" si="28"/>
        <v>15.303743409999653</v>
      </c>
      <c r="K98">
        <f t="shared" si="28"/>
        <v>-0.76914884980805065</v>
      </c>
      <c r="L98">
        <f t="shared" si="29"/>
        <v>-6.9281988013581488</v>
      </c>
      <c r="M98">
        <f t="shared" si="30"/>
        <v>-31.82579655744723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7.5640848604106292</v>
      </c>
      <c r="B99">
        <f t="shared" si="22"/>
        <v>7.5640848604106292</v>
      </c>
      <c r="C99" s="9">
        <f t="shared" si="23"/>
        <v>0.40000000000000024</v>
      </c>
      <c r="D99" s="9">
        <f t="shared" si="24"/>
        <v>8.3238511988057375</v>
      </c>
      <c r="E99" s="9">
        <f t="shared" si="24"/>
        <v>5.5989456974261289</v>
      </c>
      <c r="F99" s="9">
        <f t="shared" si="25"/>
        <v>6.2390399354476909</v>
      </c>
      <c r="G99" s="10">
        <f t="shared" si="26"/>
        <v>8.6666666666666607</v>
      </c>
      <c r="H99" s="5">
        <f t="shared" si="26"/>
        <v>7.5</v>
      </c>
      <c r="I99">
        <f t="shared" si="27"/>
        <v>15.292343208763571</v>
      </c>
      <c r="J99">
        <f t="shared" si="28"/>
        <v>15.262174217191504</v>
      </c>
      <c r="K99">
        <f t="shared" si="28"/>
        <v>-0.96010362915273406</v>
      </c>
      <c r="L99">
        <f t="shared" si="29"/>
        <v>-6.8955295008314907</v>
      </c>
      <c r="M99">
        <f t="shared" si="30"/>
        <v>-31.740220198743327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7.472635934638495</v>
      </c>
      <c r="B100">
        <f t="shared" si="22"/>
        <v>7.472635934638495</v>
      </c>
      <c r="C100" s="9">
        <f t="shared" si="23"/>
        <v>0.40500000000000025</v>
      </c>
      <c r="D100" s="9">
        <f t="shared" si="24"/>
        <v>8.4153001245778718</v>
      </c>
      <c r="E100" s="9">
        <f t="shared" si="24"/>
        <v>5.5926137516876349</v>
      </c>
      <c r="F100" s="9">
        <f t="shared" si="25"/>
        <v>6.2544094761353968</v>
      </c>
      <c r="G100" s="10">
        <f t="shared" si="26"/>
        <v>8.6666666666666607</v>
      </c>
      <c r="H100" s="5">
        <f t="shared" si="26"/>
        <v>7.5</v>
      </c>
      <c r="I100">
        <f t="shared" si="27"/>
        <v>15.264224120069375</v>
      </c>
      <c r="J100">
        <f t="shared" si="28"/>
        <v>15.220801040186515</v>
      </c>
      <c r="K100">
        <f t="shared" si="28"/>
        <v>-1.1505449503451941</v>
      </c>
      <c r="L100">
        <f t="shared" si="29"/>
        <v>-6.8641919693810376</v>
      </c>
      <c r="M100">
        <f t="shared" si="30"/>
        <v>-31.655133654679542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7.3814346838528255</v>
      </c>
      <c r="B101">
        <f t="shared" si="22"/>
        <v>7.3814346838528255</v>
      </c>
      <c r="C101" s="9">
        <f t="shared" si="23"/>
        <v>0.41000000000000025</v>
      </c>
      <c r="D101" s="9">
        <f t="shared" ref="D101:E116" si="32">D100+$C$7*(J100+J101)/2</f>
        <v>8.5065013753635412</v>
      </c>
      <c r="E101" s="9">
        <f t="shared" si="32"/>
        <v>5.585140689579779</v>
      </c>
      <c r="F101" s="9">
        <f t="shared" si="25"/>
        <v>6.2690740120667385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15.238688059045453</v>
      </c>
      <c r="J101">
        <f t="shared" si="28"/>
        <v>15.179615888370229</v>
      </c>
      <c r="K101">
        <f t="shared" si="28"/>
        <v>-1.3404757522732713</v>
      </c>
      <c r="L101">
        <f t="shared" si="29"/>
        <v>-6.8341662416786741</v>
      </c>
      <c r="M101">
        <f t="shared" si="30"/>
        <v>-31.570491044217167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7.2904800035149542</v>
      </c>
      <c r="B102">
        <f t="shared" si="22"/>
        <v>7.2904800035149542</v>
      </c>
      <c r="C102" s="9">
        <f t="shared" si="23"/>
        <v>0.41500000000000026</v>
      </c>
      <c r="D102" s="9">
        <f t="shared" si="32"/>
        <v>8.5974560557014126</v>
      </c>
      <c r="E102" s="9">
        <f t="shared" si="32"/>
        <v>5.5765295662273431</v>
      </c>
      <c r="F102" s="9">
        <f t="shared" si="25"/>
        <v>6.283039106109884</v>
      </c>
      <c r="G102" s="10">
        <f t="shared" si="33"/>
        <v>8.6666666666666607</v>
      </c>
      <c r="H102" s="5">
        <f t="shared" si="33"/>
        <v>7.5</v>
      </c>
      <c r="I102">
        <f t="shared" si="27"/>
        <v>15.215719823080223</v>
      </c>
      <c r="J102">
        <f t="shared" si="28"/>
        <v>15.138610890920157</v>
      </c>
      <c r="K102">
        <f t="shared" si="28"/>
        <v>-1.5298986985385743</v>
      </c>
      <c r="L102">
        <f t="shared" si="29"/>
        <v>-6.805432125268851</v>
      </c>
      <c r="M102">
        <f t="shared" si="30"/>
        <v>-31.486247218290938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7.1997708359476889</v>
      </c>
      <c r="B103">
        <f t="shared" si="22"/>
        <v>7.1997708359476889</v>
      </c>
      <c r="C103" s="9">
        <f t="shared" si="23"/>
        <v>0.42000000000000026</v>
      </c>
      <c r="D103" s="9">
        <f t="shared" si="32"/>
        <v>8.6881652232686779</v>
      </c>
      <c r="E103" s="9">
        <f t="shared" si="32"/>
        <v>5.566783421586182</v>
      </c>
      <c r="F103" s="9">
        <f t="shared" si="25"/>
        <v>6.2963102678694298</v>
      </c>
      <c r="G103" s="10">
        <f t="shared" si="33"/>
        <v>8.6666666666666607</v>
      </c>
      <c r="H103" s="5">
        <f t="shared" si="33"/>
        <v>7.5</v>
      </c>
      <c r="I103">
        <f t="shared" si="27"/>
        <v>15.195303175903819</v>
      </c>
      <c r="J103">
        <f t="shared" si="28"/>
        <v>15.097778298168544</v>
      </c>
      <c r="K103">
        <f t="shared" si="28"/>
        <v>-1.7188161818483199</v>
      </c>
      <c r="L103">
        <f t="shared" si="29"/>
        <v>-6.7779691994188402</v>
      </c>
      <c r="M103">
        <f t="shared" si="30"/>
        <v>-31.402357781525787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7.1093061696042668</v>
      </c>
      <c r="B104">
        <f t="shared" si="22"/>
        <v>7.1093061696042668</v>
      </c>
      <c r="C104" s="9">
        <f t="shared" si="23"/>
        <v>0.42500000000000027</v>
      </c>
      <c r="D104" s="9">
        <f t="shared" si="32"/>
        <v>8.7786298896121</v>
      </c>
      <c r="E104" s="9">
        <f t="shared" si="32"/>
        <v>5.5559052820550248</v>
      </c>
      <c r="F104" s="9">
        <f t="shared" si="25"/>
        <v>6.3088929556901334</v>
      </c>
      <c r="G104" s="10">
        <f t="shared" si="33"/>
        <v>8.6666666666666607</v>
      </c>
      <c r="H104" s="5">
        <f t="shared" si="33"/>
        <v>7.5</v>
      </c>
      <c r="I104">
        <f t="shared" si="27"/>
        <v>15.177420848830652</v>
      </c>
      <c r="J104">
        <f t="shared" si="28"/>
        <v>15.05711048297203</v>
      </c>
      <c r="K104">
        <f t="shared" si="28"/>
        <v>-1.9072303285374745</v>
      </c>
      <c r="L104">
        <f t="shared" si="29"/>
        <v>-6.7517568154304213</v>
      </c>
      <c r="M104">
        <f t="shared" si="30"/>
        <v>-31.318779113903616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7.0190850383291128</v>
      </c>
      <c r="B105">
        <f t="shared" si="22"/>
        <v>7.0190850383291128</v>
      </c>
      <c r="C105" s="9">
        <f t="shared" si="23"/>
        <v>0.43000000000000027</v>
      </c>
      <c r="D105" s="9">
        <f t="shared" si="32"/>
        <v>8.868851020887254</v>
      </c>
      <c r="E105" s="9">
        <f t="shared" si="32"/>
        <v>5.5438981620597501</v>
      </c>
      <c r="F105" s="9">
        <f t="shared" si="25"/>
        <v>6.3207925786155741</v>
      </c>
      <c r="G105" s="10">
        <f t="shared" si="33"/>
        <v>8.6666666666666607</v>
      </c>
      <c r="H105" s="5">
        <f t="shared" si="33"/>
        <v>7.5</v>
      </c>
      <c r="I105">
        <f t="shared" si="27"/>
        <v>15.162054544962103</v>
      </c>
      <c r="J105">
        <f t="shared" si="28"/>
        <v>15.016599942079448</v>
      </c>
      <c r="K105">
        <f t="shared" si="28"/>
        <v>-2.0951430032208962</v>
      </c>
      <c r="L105">
        <f t="shared" si="29"/>
        <v>-6.7267740983854543</v>
      </c>
      <c r="M105">
        <f t="shared" si="30"/>
        <v>-31.235468392256561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6.9291065206104072</v>
      </c>
      <c r="B106">
        <f t="shared" si="22"/>
        <v>6.9291065206104072</v>
      </c>
      <c r="C106" s="9">
        <f t="shared" si="23"/>
        <v>0.43500000000000028</v>
      </c>
      <c r="D106" s="9">
        <f t="shared" si="32"/>
        <v>8.9588295386059595</v>
      </c>
      <c r="E106" s="9">
        <f t="shared" si="32"/>
        <v>5.5307650656093639</v>
      </c>
      <c r="F106" s="9">
        <f t="shared" si="25"/>
        <v>6.332014498301751</v>
      </c>
      <c r="G106" s="10">
        <f t="shared" si="33"/>
        <v>8.6666666666666607</v>
      </c>
      <c r="H106" s="5">
        <f t="shared" si="33"/>
        <v>7.5</v>
      </c>
      <c r="I106">
        <f t="shared" si="27"/>
        <v>15.149184946317749</v>
      </c>
      <c r="J106">
        <f t="shared" si="28"/>
        <v>14.976239297489135</v>
      </c>
      <c r="K106">
        <f t="shared" si="28"/>
        <v>-2.2825558135744357</v>
      </c>
      <c r="L106">
        <f t="shared" si="29"/>
        <v>-6.7029999502910176</v>
      </c>
      <c r="M106">
        <f t="shared" si="30"/>
        <v>-31.152383611465726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6.839369738824578</v>
      </c>
      <c r="B107">
        <f t="shared" si="22"/>
        <v>6.839369738824578</v>
      </c>
      <c r="C107" s="9">
        <f t="shared" si="23"/>
        <v>0.44000000000000028</v>
      </c>
      <c r="D107" s="9">
        <f t="shared" si="32"/>
        <v>9.0485663203917888</v>
      </c>
      <c r="E107" s="9">
        <f t="shared" si="32"/>
        <v>5.5165089878229105</v>
      </c>
      <c r="F107" s="9">
        <f t="shared" si="25"/>
        <v>6.3425640308856561</v>
      </c>
      <c r="G107" s="10">
        <f t="shared" si="33"/>
        <v>8.6666666666666607</v>
      </c>
      <c r="H107" s="5">
        <f t="shared" si="33"/>
        <v>7.5</v>
      </c>
      <c r="I107">
        <f t="shared" si="27"/>
        <v>15.138791723847643</v>
      </c>
      <c r="J107">
        <f t="shared" si="28"/>
        <v>14.93602129778739</v>
      </c>
      <c r="K107">
        <f t="shared" si="28"/>
        <v>-2.4694701152432299</v>
      </c>
      <c r="L107">
        <f t="shared" si="29"/>
        <v>-6.6804130545832452</v>
      </c>
      <c r="M107">
        <f t="shared" si="30"/>
        <v>-31.069483605247807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6.7498738584728368</v>
      </c>
      <c r="B108">
        <f t="shared" si="22"/>
        <v>6.7498738584728368</v>
      </c>
      <c r="C108" s="9">
        <f t="shared" si="23"/>
        <v>0.44500000000000028</v>
      </c>
      <c r="D108" s="9">
        <f t="shared" si="32"/>
        <v>9.1380622007435299</v>
      </c>
      <c r="E108" s="9">
        <f t="shared" si="32"/>
        <v>5.501132916426557</v>
      </c>
      <c r="F108" s="9">
        <f t="shared" si="25"/>
        <v>6.3524464488087773</v>
      </c>
      <c r="G108" s="10">
        <f t="shared" si="33"/>
        <v>8.6666666666666607</v>
      </c>
      <c r="H108" s="5">
        <f t="shared" si="33"/>
        <v>7.5</v>
      </c>
      <c r="I108">
        <f t="shared" si="27"/>
        <v>15.130853550262646</v>
      </c>
      <c r="J108">
        <f t="shared" si="28"/>
        <v>14.895938819459889</v>
      </c>
      <c r="K108">
        <f t="shared" si="28"/>
        <v>-2.6558870168747166</v>
      </c>
      <c r="L108">
        <f t="shared" si="29"/>
        <v>-6.6589918819426765</v>
      </c>
      <c r="M108">
        <f t="shared" si="30"/>
        <v>-30.98672806641623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6.6606180874099525</v>
      </c>
      <c r="B109">
        <f t="shared" si="22"/>
        <v>6.6606180874099525</v>
      </c>
      <c r="C109" s="9">
        <f t="shared" si="23"/>
        <v>0.45000000000000029</v>
      </c>
      <c r="D109" s="9">
        <f t="shared" si="32"/>
        <v>9.2273179718064142</v>
      </c>
      <c r="E109" s="9">
        <f t="shared" si="32"/>
        <v>5.4846398332201129</v>
      </c>
      <c r="F109" s="9">
        <f t="shared" si="25"/>
        <v>6.3616669825955743</v>
      </c>
      <c r="G109" s="10">
        <f t="shared" si="33"/>
        <v>8.6666666666666607</v>
      </c>
      <c r="H109" s="5">
        <f t="shared" si="33"/>
        <v>7.5</v>
      </c>
      <c r="I109">
        <f t="shared" si="27"/>
        <v>15.125348115605039</v>
      </c>
      <c r="J109">
        <f t="shared" si="28"/>
        <v>14.855984868168234</v>
      </c>
      <c r="K109">
        <f t="shared" si="28"/>
        <v>-2.841807385273214</v>
      </c>
      <c r="L109">
        <f t="shared" si="29"/>
        <v>-6.6387146973680453</v>
      </c>
      <c r="M109">
        <f t="shared" si="30"/>
        <v>-30.904077566508146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6.5716016750654962</v>
      </c>
      <c r="B110">
        <f t="shared" si="22"/>
        <v>6.5716016750654962</v>
      </c>
      <c r="C110" s="9">
        <f t="shared" si="23"/>
        <v>0.45500000000000029</v>
      </c>
      <c r="D110" s="9">
        <f t="shared" si="32"/>
        <v>9.3163343841508706</v>
      </c>
      <c r="E110" s="9">
        <f t="shared" si="32"/>
        <v>5.4670327155122767</v>
      </c>
      <c r="F110" s="9">
        <f t="shared" si="25"/>
        <v>6.3702308225868851</v>
      </c>
      <c r="G110" s="10">
        <f t="shared" si="33"/>
        <v>8.6666666666666607</v>
      </c>
      <c r="H110" s="5">
        <f t="shared" si="33"/>
        <v>7.5</v>
      </c>
      <c r="I110">
        <f t="shared" si="27"/>
        <v>15.122252145467352</v>
      </c>
      <c r="J110">
        <f t="shared" si="28"/>
        <v>14.816152579984026</v>
      </c>
      <c r="K110">
        <f t="shared" si="28"/>
        <v>-3.0272318506722629</v>
      </c>
      <c r="L110">
        <f t="shared" si="29"/>
        <v>-6.6195595684498834</v>
      </c>
      <c r="M110">
        <f t="shared" si="30"/>
        <v>-30.821493574674335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6.4828239116578246</v>
      </c>
      <c r="B111">
        <f t="shared" si="22"/>
        <v>6.4828239116578246</v>
      </c>
      <c r="C111" s="9">
        <f t="shared" si="23"/>
        <v>0.4600000000000003</v>
      </c>
      <c r="D111" s="9">
        <f t="shared" si="32"/>
        <v>9.4051121475585422</v>
      </c>
      <c r="E111" s="9">
        <f t="shared" si="32"/>
        <v>5.448314537523899</v>
      </c>
      <c r="F111" s="9">
        <f t="shared" si="25"/>
        <v>6.3781431206282964</v>
      </c>
      <c r="G111" s="10">
        <f t="shared" si="33"/>
        <v>8.6666666666666607</v>
      </c>
      <c r="H111" s="5">
        <f t="shared" si="33"/>
        <v>7.5</v>
      </c>
      <c r="I111">
        <f t="shared" si="27"/>
        <v>15.121541421754166</v>
      </c>
      <c r="J111">
        <f t="shared" si="28"/>
        <v>14.776435222573326</v>
      </c>
      <c r="K111">
        <f t="shared" si="28"/>
        <v>-3.2121608121203087</v>
      </c>
      <c r="L111">
        <f t="shared" si="29"/>
        <v>-6.6015043747802862</v>
      </c>
      <c r="M111">
        <f t="shared" si="30"/>
        <v>-30.738938475734937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6.3942841274011304</v>
      </c>
      <c r="B112">
        <f t="shared" si="22"/>
        <v>6.3942841274011304</v>
      </c>
      <c r="C112" s="9">
        <f t="shared" si="23"/>
        <v>0.4650000000000003</v>
      </c>
      <c r="D112" s="9">
        <f t="shared" si="32"/>
        <v>9.4936519318152364</v>
      </c>
      <c r="E112" s="9">
        <f t="shared" si="32"/>
        <v>5.4284882717586136</v>
      </c>
      <c r="F112" s="9">
        <f t="shared" si="25"/>
        <v>6.3854089917135024</v>
      </c>
      <c r="G112" s="10">
        <f t="shared" si="33"/>
        <v>8.6666666666666607</v>
      </c>
      <c r="H112" s="5">
        <f t="shared" si="33"/>
        <v>7.5</v>
      </c>
      <c r="I112">
        <f t="shared" si="27"/>
        <v>15.123190805869211</v>
      </c>
      <c r="J112">
        <f t="shared" si="28"/>
        <v>14.736826196324644</v>
      </c>
      <c r="K112">
        <f t="shared" si="28"/>
        <v>-3.3965944429747181</v>
      </c>
      <c r="L112">
        <f t="shared" si="29"/>
        <v>-6.5845268184306072</v>
      </c>
      <c r="M112">
        <f t="shared" si="30"/>
        <v>-30.656375587310841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6.3059816917059148</v>
      </c>
      <c r="B113">
        <f t="shared" si="22"/>
        <v>6.3059816917059148</v>
      </c>
      <c r="C113" s="9">
        <f t="shared" si="23"/>
        <v>0.47000000000000031</v>
      </c>
      <c r="D113" s="9">
        <f t="shared" si="32"/>
        <v>9.5819543675104519</v>
      </c>
      <c r="E113" s="9">
        <f t="shared" si="32"/>
        <v>5.407556890340194</v>
      </c>
      <c r="F113" s="9">
        <f t="shared" si="25"/>
        <v>6.3920335155826322</v>
      </c>
      <c r="G113" s="10">
        <f t="shared" si="33"/>
        <v>8.6666666666666607</v>
      </c>
      <c r="H113" s="5">
        <f t="shared" si="33"/>
        <v>7.5</v>
      </c>
      <c r="I113">
        <f t="shared" si="27"/>
        <v>15.127174264198846</v>
      </c>
      <c r="J113">
        <f t="shared" si="28"/>
        <v>14.697319035414061</v>
      </c>
      <c r="K113">
        <f t="shared" si="28"/>
        <v>-3.5805326964985831</v>
      </c>
      <c r="L113">
        <f t="shared" si="29"/>
        <v>-6.56860443542487</v>
      </c>
      <c r="M113">
        <f t="shared" si="30"/>
        <v>-30.573769175947415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6.2179160123732675</v>
      </c>
      <c r="B114">
        <f t="shared" si="22"/>
        <v>6.2179160123732675</v>
      </c>
      <c r="C114" s="9">
        <f t="shared" si="23"/>
        <v>0.47500000000000031</v>
      </c>
      <c r="D114" s="9">
        <f t="shared" si="32"/>
        <v>9.6700200468430992</v>
      </c>
      <c r="E114" s="9">
        <f t="shared" si="32"/>
        <v>5.3855233663160353</v>
      </c>
      <c r="F114" s="9">
        <f t="shared" si="25"/>
        <v>6.398021738275661</v>
      </c>
      <c r="G114" s="10">
        <f t="shared" si="33"/>
        <v>8.6666666666666607</v>
      </c>
      <c r="H114" s="5">
        <f t="shared" si="33"/>
        <v>7.5</v>
      </c>
      <c r="I114">
        <f t="shared" si="27"/>
        <v>15.133464895752997</v>
      </c>
      <c r="J114">
        <f t="shared" si="28"/>
        <v>14.657907408801512</v>
      </c>
      <c r="K114">
        <f t="shared" si="28"/>
        <v>-3.7639753115542676</v>
      </c>
      <c r="L114">
        <f t="shared" si="29"/>
        <v>-6.553714608133232</v>
      </c>
      <c r="M114">
        <f t="shared" si="30"/>
        <v>-30.49108447215502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6.1300865347834055</v>
      </c>
      <c r="B115">
        <f t="shared" si="22"/>
        <v>6.1300865347834055</v>
      </c>
      <c r="C115" s="9">
        <f t="shared" si="23"/>
        <v>0.48000000000000032</v>
      </c>
      <c r="D115" s="9">
        <f t="shared" si="32"/>
        <v>9.7578495244329613</v>
      </c>
      <c r="E115" s="9">
        <f t="shared" si="32"/>
        <v>5.3623906749262114</v>
      </c>
      <c r="F115" s="9">
        <f t="shared" si="25"/>
        <v>6.4033786736408764</v>
      </c>
      <c r="G115" s="10">
        <f t="shared" si="33"/>
        <v>8.6666666666666607</v>
      </c>
      <c r="H115" s="5">
        <f t="shared" si="33"/>
        <v>7.5</v>
      </c>
      <c r="I115">
        <f t="shared" si="27"/>
        <v>15.142034961815678</v>
      </c>
      <c r="J115">
        <f t="shared" si="28"/>
        <v>14.618585121152712</v>
      </c>
      <c r="K115">
        <f t="shared" si="28"/>
        <v>-3.9469218183871977</v>
      </c>
      <c r="L115">
        <f t="shared" si="29"/>
        <v>-6.5398345785070431</v>
      </c>
      <c r="M115">
        <f t="shared" si="30"/>
        <v>-30.408287684298333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6.0424927410789024</v>
      </c>
      <c r="B116">
        <f t="shared" si="22"/>
        <v>6.0424927410789024</v>
      </c>
      <c r="C116" s="9">
        <f t="shared" si="23"/>
        <v>0.48500000000000032</v>
      </c>
      <c r="D116" s="9">
        <f t="shared" si="32"/>
        <v>9.8454433181374643</v>
      </c>
      <c r="E116" s="9">
        <f t="shared" si="32"/>
        <v>5.3381617948375704</v>
      </c>
      <c r="F116" s="9">
        <f t="shared" si="25"/>
        <v>6.4081093047985576</v>
      </c>
      <c r="G116" s="10">
        <f t="shared" si="33"/>
        <v>8.6666666666666607</v>
      </c>
      <c r="H116" s="5">
        <f t="shared" si="33"/>
        <v>7.5</v>
      </c>
      <c r="I116">
        <f t="shared" si="27"/>
        <v>15.152855917449793</v>
      </c>
      <c r="J116">
        <f t="shared" si="28"/>
        <v>14.57934611368167</v>
      </c>
      <c r="K116">
        <f t="shared" si="28"/>
        <v>-4.1293715444929875</v>
      </c>
      <c r="L116">
        <f t="shared" si="29"/>
        <v>-6.5269414620747792</v>
      </c>
      <c r="M116">
        <f t="shared" si="30"/>
        <v>-30.325346011274785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5.9551341493431291</v>
      </c>
      <c r="B117">
        <f t="shared" si="22"/>
        <v>5.9551341493431291</v>
      </c>
      <c r="C117" s="9">
        <f t="shared" si="23"/>
        <v>0.49000000000000032</v>
      </c>
      <c r="D117" s="9">
        <f t="shared" ref="D117:E132" si="34">D116+$C$7*(J116+J117)/2</f>
        <v>9.9328019098732376</v>
      </c>
      <c r="E117" s="9">
        <f t="shared" si="34"/>
        <v>5.3128397093424091</v>
      </c>
      <c r="F117" s="9">
        <f t="shared" si="25"/>
        <v>6.4122185855599199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15.165898444694646</v>
      </c>
      <c r="J117">
        <f t="shared" si="28"/>
        <v>14.54018446490922</v>
      </c>
      <c r="K117">
        <f t="shared" si="28"/>
        <v>-4.3113236205606364</v>
      </c>
      <c r="L117">
        <f t="shared" si="29"/>
        <v>-6.5150122626165814</v>
      </c>
      <c r="M117">
        <f t="shared" si="30"/>
        <v>-30.242227653930495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5.8680103127744001</v>
      </c>
      <c r="B118">
        <f t="shared" si="22"/>
        <v>5.8680103127744001</v>
      </c>
      <c r="C118" s="9">
        <f t="shared" si="23"/>
        <v>0.49500000000000033</v>
      </c>
      <c r="D118" s="9">
        <f t="shared" si="34"/>
        <v>10.019925746441967</v>
      </c>
      <c r="E118" s="9">
        <f t="shared" si="34"/>
        <v>5.2864274075212743</v>
      </c>
      <c r="F118" s="9">
        <f t="shared" si="25"/>
        <v>6.415711441801454</v>
      </c>
      <c r="G118" s="10">
        <f t="shared" si="35"/>
        <v>8.6666666666666607</v>
      </c>
      <c r="H118" s="5">
        <f t="shared" si="35"/>
        <v>7.5</v>
      </c>
      <c r="I118">
        <f t="shared" si="27"/>
        <v>15.181132487289831</v>
      </c>
      <c r="J118">
        <f t="shared" si="28"/>
        <v>14.50109439133352</v>
      </c>
      <c r="K118">
        <f t="shared" si="28"/>
        <v>-4.4927769864842197</v>
      </c>
      <c r="L118">
        <f t="shared" si="29"/>
        <v>-6.5040238874341147</v>
      </c>
      <c r="M118">
        <f t="shared" si="30"/>
        <v>-30.158901825170421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5.7811208188563725</v>
      </c>
      <c r="B119">
        <f t="shared" si="22"/>
        <v>5.7811208188563725</v>
      </c>
      <c r="C119" s="9">
        <f t="shared" si="23"/>
        <v>0.50000000000000033</v>
      </c>
      <c r="D119" s="9">
        <f t="shared" si="34"/>
        <v>10.106815240359994</v>
      </c>
      <c r="E119" s="9">
        <f t="shared" si="34"/>
        <v>5.2589278853695163</v>
      </c>
      <c r="F119" s="9">
        <f t="shared" si="25"/>
        <v>6.4185927727948258</v>
      </c>
      <c r="G119" s="10">
        <f t="shared" si="35"/>
        <v>8.6666666666666607</v>
      </c>
      <c r="H119" s="5">
        <f t="shared" si="35"/>
        <v>7.5</v>
      </c>
      <c r="I119">
        <f t="shared" si="27"/>
        <v>15.19852728675561</v>
      </c>
      <c r="J119">
        <f t="shared" si="28"/>
        <v>14.462070248008915</v>
      </c>
      <c r="K119">
        <f t="shared" si="28"/>
        <v>-4.673730397435242</v>
      </c>
      <c r="L119">
        <f t="shared" si="29"/>
        <v>-6.4939531631321179</v>
      </c>
      <c r="M119">
        <f t="shared" si="30"/>
        <v>-30.075338758727856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5.6944652885252562</v>
      </c>
      <c r="B120">
        <f t="shared" si="22"/>
        <v>5.6944652885252562</v>
      </c>
      <c r="C120" s="9">
        <f t="shared" si="23"/>
        <v>0.50500000000000034</v>
      </c>
      <c r="D120" s="9">
        <f t="shared" si="34"/>
        <v>10.193470770691111</v>
      </c>
      <c r="E120" s="9">
        <f t="shared" si="34"/>
        <v>5.2303441468872478</v>
      </c>
      <c r="F120" s="9">
        <f t="shared" si="25"/>
        <v>6.4208674524924767</v>
      </c>
      <c r="G120" s="10">
        <f t="shared" si="35"/>
        <v>8.6666666666666607</v>
      </c>
      <c r="H120" s="5">
        <f t="shared" si="35"/>
        <v>7.5</v>
      </c>
      <c r="I120">
        <f t="shared" si="27"/>
        <v>15.218051419657899</v>
      </c>
      <c r="J120">
        <f t="shared" si="28"/>
        <v>14.423106529030123</v>
      </c>
      <c r="K120">
        <f t="shared" si="28"/>
        <v>-4.8541824299876088</v>
      </c>
      <c r="L120">
        <f t="shared" si="29"/>
        <v>-6.4847768518282312</v>
      </c>
      <c r="M120">
        <f t="shared" si="30"/>
        <v>-29.991509716566469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5.6080433753344092</v>
      </c>
      <c r="B121">
        <f t="shared" si="22"/>
        <v>5.6080433753344092</v>
      </c>
      <c r="C121" s="9">
        <f t="shared" si="23"/>
        <v>0.51000000000000034</v>
      </c>
      <c r="D121" s="9">
        <f t="shared" si="34"/>
        <v>10.279892683881958</v>
      </c>
      <c r="E121" s="9">
        <f t="shared" si="34"/>
        <v>5.200679205132424</v>
      </c>
      <c r="F121" s="9">
        <f t="shared" si="25"/>
        <v>6.4225403307691824</v>
      </c>
      <c r="G121" s="10">
        <f t="shared" si="35"/>
        <v>8.6666666666666607</v>
      </c>
      <c r="H121" s="5">
        <f t="shared" si="35"/>
        <v>7.5</v>
      </c>
      <c r="I121">
        <f t="shared" si="27"/>
        <v>15.239672835885051</v>
      </c>
      <c r="J121">
        <f t="shared" si="28"/>
        <v>14.384197867919154</v>
      </c>
      <c r="K121">
        <f t="shared" si="28"/>
        <v>-5.0341314882870076</v>
      </c>
      <c r="L121">
        <f t="shared" si="29"/>
        <v>-6.4764716677084753</v>
      </c>
      <c r="M121">
        <f t="shared" si="30"/>
        <v>-29.907386994896338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5.5218547646169132</v>
      </c>
      <c r="B122">
        <f t="shared" si="22"/>
        <v>5.5218547646169132</v>
      </c>
      <c r="C122" s="9">
        <f t="shared" si="23"/>
        <v>0.51500000000000035</v>
      </c>
      <c r="D122" s="9">
        <f t="shared" si="34"/>
        <v>10.366081294599454</v>
      </c>
      <c r="E122" s="9">
        <f t="shared" si="34"/>
        <v>5.1699360832367942</v>
      </c>
      <c r="F122" s="9">
        <f t="shared" si="25"/>
        <v>6.423616234619729</v>
      </c>
      <c r="G122" s="10">
        <f t="shared" si="35"/>
        <v>8.6666666666666607</v>
      </c>
      <c r="H122" s="5">
        <f t="shared" si="35"/>
        <v>7.5</v>
      </c>
      <c r="I122">
        <f t="shared" si="27"/>
        <v>15.263358897764228</v>
      </c>
      <c r="J122">
        <f t="shared" si="28"/>
        <v>14.345339037912902</v>
      </c>
      <c r="K122">
        <f t="shared" si="28"/>
        <v>-5.2135758102563861</v>
      </c>
      <c r="L122">
        <f t="shared" si="29"/>
        <v>-6.4690142938470911</v>
      </c>
      <c r="M122">
        <f t="shared" si="30"/>
        <v>-29.822943928793272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5.4358991726467245</v>
      </c>
      <c r="B123">
        <f t="shared" si="22"/>
        <v>5.4358991726467245</v>
      </c>
      <c r="C123" s="9">
        <f t="shared" si="23"/>
        <v>0.52000000000000035</v>
      </c>
      <c r="D123" s="9">
        <f t="shared" si="34"/>
        <v>10.452036886569642</v>
      </c>
      <c r="E123" s="9">
        <f t="shared" si="34"/>
        <v>5.1381178153845379</v>
      </c>
      <c r="F123" s="9">
        <f t="shared" si="25"/>
        <v>6.4240999693130263</v>
      </c>
      <c r="G123" s="10">
        <f t="shared" si="35"/>
        <v>8.6666666666666607</v>
      </c>
      <c r="H123" s="5">
        <f t="shared" si="35"/>
        <v>7.5</v>
      </c>
      <c r="I123">
        <f t="shared" si="27"/>
        <v>15.289076419846763</v>
      </c>
      <c r="J123">
        <f t="shared" si="28"/>
        <v>14.30652495214982</v>
      </c>
      <c r="K123">
        <f t="shared" si="28"/>
        <v>-5.3925134738291458</v>
      </c>
      <c r="L123">
        <f t="shared" si="29"/>
        <v>-6.4623813992112957</v>
      </c>
      <c r="M123">
        <f t="shared" si="30"/>
        <v>-29.738154895418322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5.3501763457990119</v>
      </c>
      <c r="B124">
        <f t="shared" si="22"/>
        <v>5.3501763457990119</v>
      </c>
      <c r="C124" s="9">
        <f t="shared" si="23"/>
        <v>0.52500000000000036</v>
      </c>
      <c r="D124" s="9">
        <f t="shared" si="34"/>
        <v>10.537759713417355</v>
      </c>
      <c r="E124" s="9">
        <f t="shared" si="34"/>
        <v>5.1052274477534452</v>
      </c>
      <c r="F124" s="9">
        <f t="shared" si="25"/>
        <v>6.4239963195029048</v>
      </c>
      <c r="G124" s="10">
        <f t="shared" si="35"/>
        <v>8.6666666666666607</v>
      </c>
      <c r="H124" s="5">
        <f t="shared" si="35"/>
        <v>7.5</v>
      </c>
      <c r="I124">
        <f t="shared" si="27"/>
        <v>15.316791709194804</v>
      </c>
      <c r="J124">
        <f t="shared" si="28"/>
        <v>14.267750663754551</v>
      </c>
      <c r="K124">
        <f t="shared" si="28"/>
        <v>-5.5709424032016557</v>
      </c>
      <c r="L124">
        <f t="shared" si="29"/>
        <v>-6.4565496557738005</v>
      </c>
      <c r="M124">
        <f t="shared" si="30"/>
        <v>-29.652995315841743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5.2646860597102894</v>
      </c>
      <c r="B125">
        <f t="shared" si="22"/>
        <v>5.2646860597102894</v>
      </c>
      <c r="C125" s="9">
        <f t="shared" si="23"/>
        <v>0.53000000000000036</v>
      </c>
      <c r="D125" s="9">
        <f t="shared" si="34"/>
        <v>10.623249999506077</v>
      </c>
      <c r="E125" s="9">
        <f t="shared" si="34"/>
        <v>5.0712680394185501</v>
      </c>
      <c r="F125" s="9">
        <f t="shared" si="25"/>
        <v>6.4233100502959619</v>
      </c>
      <c r="G125" s="10">
        <f t="shared" si="35"/>
        <v>8.6666666666666607</v>
      </c>
      <c r="H125" s="5">
        <f t="shared" si="35"/>
        <v>7.5</v>
      </c>
      <c r="I125">
        <f t="shared" si="27"/>
        <v>15.346470606005449</v>
      </c>
      <c r="J125">
        <f t="shared" si="28"/>
        <v>14.229011365819909</v>
      </c>
      <c r="K125">
        <f t="shared" si="28"/>
        <v>-5.7488603750967062</v>
      </c>
      <c r="L125">
        <f t="shared" si="29"/>
        <v>-6.4514957556586872</v>
      </c>
      <c r="M125">
        <f t="shared" si="30"/>
        <v>-29.5674416554826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5.1794281184389721</v>
      </c>
      <c r="B126">
        <f t="shared" si="22"/>
        <v>5.1794281184389721</v>
      </c>
      <c r="C126" s="9">
        <f t="shared" si="23"/>
        <v>0.53500000000000036</v>
      </c>
      <c r="D126" s="9">
        <f t="shared" si="34"/>
        <v>10.708507940777395</v>
      </c>
      <c r="E126" s="9">
        <f t="shared" si="34"/>
        <v>5.0362426632181716</v>
      </c>
      <c r="F126" s="9">
        <f t="shared" si="25"/>
        <v>6.4220459082767576</v>
      </c>
      <c r="G126" s="10">
        <f t="shared" si="35"/>
        <v>8.6666666666666607</v>
      </c>
      <c r="H126" s="5">
        <f t="shared" si="35"/>
        <v>7.5</v>
      </c>
      <c r="I126">
        <f t="shared" si="27"/>
        <v>15.378078524413414</v>
      </c>
      <c r="J126">
        <f t="shared" si="28"/>
        <v>14.190302391285957</v>
      </c>
      <c r="K126">
        <f t="shared" si="28"/>
        <v>-5.9262650250296014</v>
      </c>
      <c r="L126">
        <f t="shared" si="29"/>
        <v>-6.4471964282493079</v>
      </c>
      <c r="M126">
        <f t="shared" si="30"/>
        <v>-29.481471423181759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5.0944023536269647</v>
      </c>
      <c r="B127">
        <f t="shared" si="22"/>
        <v>5.0944023536269647</v>
      </c>
      <c r="C127" s="9">
        <f t="shared" si="23"/>
        <v>0.54000000000000037</v>
      </c>
      <c r="D127" s="9">
        <f t="shared" si="34"/>
        <v>10.793533705589402</v>
      </c>
      <c r="E127" s="9">
        <f t="shared" si="34"/>
        <v>5.0001544065823769</v>
      </c>
      <c r="F127" s="9">
        <f t="shared" si="25"/>
        <v>6.4202086224907635</v>
      </c>
      <c r="G127" s="10">
        <f t="shared" si="35"/>
        <v>8.6666666666666607</v>
      </c>
      <c r="H127" s="5">
        <f t="shared" si="35"/>
        <v>7.5</v>
      </c>
      <c r="I127">
        <f t="shared" si="27"/>
        <v>15.411580493319173</v>
      </c>
      <c r="J127">
        <f t="shared" si="28"/>
        <v>14.151619212716462</v>
      </c>
      <c r="K127">
        <f t="shared" si="28"/>
        <v>-6.103153853568692</v>
      </c>
      <c r="L127">
        <f t="shared" si="29"/>
        <v>-6.4436284571903926</v>
      </c>
      <c r="M127">
        <f t="shared" si="30"/>
        <v>-29.395063168932062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5.0096086236628956</v>
      </c>
      <c r="B128">
        <f t="shared" si="22"/>
        <v>5.0096086236628956</v>
      </c>
      <c r="C128" s="9">
        <f t="shared" si="23"/>
        <v>0.54500000000000037</v>
      </c>
      <c r="D128" s="9">
        <f t="shared" si="34"/>
        <v>10.878327435553471</v>
      </c>
      <c r="E128" s="9">
        <f t="shared" si="34"/>
        <v>4.9630063723239237</v>
      </c>
      <c r="F128" s="9">
        <f t="shared" si="25"/>
        <v>6.4178029053854893</v>
      </c>
      <c r="G128" s="10">
        <f t="shared" si="35"/>
        <v>8.6666666666666607</v>
      </c>
      <c r="H128" s="5">
        <f t="shared" si="35"/>
        <v>7.5</v>
      </c>
      <c r="I128">
        <f t="shared" si="27"/>
        <v>15.446941197095892</v>
      </c>
      <c r="J128">
        <f t="shared" si="28"/>
        <v>14.11295744197332</v>
      </c>
      <c r="K128">
        <f t="shared" si="28"/>
        <v>-6.2795242325822844</v>
      </c>
      <c r="L128">
        <f t="shared" si="29"/>
        <v>-6.4407686972201743</v>
      </c>
      <c r="M128">
        <f t="shared" si="30"/>
        <v>-29.308196480295177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4.9250468128476061</v>
      </c>
      <c r="B129">
        <f t="shared" si="22"/>
        <v>4.9250468128476061</v>
      </c>
      <c r="C129" s="9">
        <f t="shared" si="23"/>
        <v>0.55000000000000038</v>
      </c>
      <c r="D129" s="9">
        <f t="shared" si="34"/>
        <v>10.962889246368761</v>
      </c>
      <c r="E129" s="9">
        <f t="shared" si="34"/>
        <v>4.924801679391785</v>
      </c>
      <c r="F129" s="9">
        <f t="shared" si="25"/>
        <v>6.414833453710191</v>
      </c>
      <c r="G129" s="10">
        <f t="shared" si="35"/>
        <v>8.6666666666666607</v>
      </c>
      <c r="H129" s="5">
        <f t="shared" si="35"/>
        <v>7.5</v>
      </c>
      <c r="I129">
        <f t="shared" si="27"/>
        <v>15.48412501603589</v>
      </c>
      <c r="J129">
        <f t="shared" si="28"/>
        <v>14.074312829789999</v>
      </c>
      <c r="K129">
        <f t="shared" si="28"/>
        <v>-6.4553734114640555</v>
      </c>
      <c r="L129">
        <f t="shared" si="29"/>
        <v>-6.4385940907723773</v>
      </c>
      <c r="M129">
        <f t="shared" si="30"/>
        <v>-29.220851977539727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4.8407168305624992</v>
      </c>
      <c r="B130">
        <f t="shared" si="22"/>
        <v>4.8407168305624992</v>
      </c>
      <c r="C130" s="9">
        <f t="shared" si="23"/>
        <v>0.55500000000000038</v>
      </c>
      <c r="D130" s="9">
        <f t="shared" si="34"/>
        <v>11.047219228653868</v>
      </c>
      <c r="E130" s="9">
        <f t="shared" si="34"/>
        <v>4.8855434635874051</v>
      </c>
      <c r="F130" s="9">
        <f t="shared" si="25"/>
        <v>6.4113049493746672</v>
      </c>
      <c r="G130" s="10">
        <f t="shared" si="35"/>
        <v>8.6666666666666607</v>
      </c>
      <c r="H130" s="5">
        <f t="shared" si="35"/>
        <v>7.5</v>
      </c>
      <c r="I130">
        <f t="shared" si="27"/>
        <v>15.523096066405085</v>
      </c>
      <c r="J130">
        <f t="shared" si="28"/>
        <v>14.035681265245366</v>
      </c>
      <c r="K130">
        <f t="shared" si="28"/>
        <v>-6.6306985233292934</v>
      </c>
      <c r="L130">
        <f t="shared" si="29"/>
        <v>-6.4370816842920595</v>
      </c>
      <c r="M130">
        <f t="shared" si="30"/>
        <v>-29.133011307539888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4.756618610441345</v>
      </c>
      <c r="B131">
        <f t="shared" si="22"/>
        <v>4.756618610441345</v>
      </c>
      <c r="C131" s="9">
        <f t="shared" si="23"/>
        <v>0.56000000000000039</v>
      </c>
      <c r="D131" s="9">
        <f t="shared" si="34"/>
        <v>11.131317448775022</v>
      </c>
      <c r="E131" s="9">
        <f t="shared" si="34"/>
        <v>4.8452348782438932</v>
      </c>
      <c r="F131" s="9">
        <f t="shared" si="25"/>
        <v>6.4072220602676229</v>
      </c>
      <c r="G131" s="10">
        <f t="shared" si="35"/>
        <v>8.6666666666666607</v>
      </c>
      <c r="H131" s="5">
        <f t="shared" si="35"/>
        <v>7.5</v>
      </c>
      <c r="I131">
        <f t="shared" si="27"/>
        <v>15.563818239982151</v>
      </c>
      <c r="J131">
        <f t="shared" si="28"/>
        <v>13.997058775139614</v>
      </c>
      <c r="K131">
        <f t="shared" si="28"/>
        <v>-6.8054965911745331</v>
      </c>
      <c r="L131">
        <f t="shared" si="29"/>
        <v>-6.4362086442135285</v>
      </c>
      <c r="M131">
        <f t="shared" si="30"/>
        <v>-29.044657136477849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4.6727521095461029</v>
      </c>
      <c r="B132">
        <f t="shared" si="22"/>
        <v>4.6727521095461029</v>
      </c>
      <c r="C132" s="9">
        <f t="shared" si="23"/>
        <v>0.56500000000000039</v>
      </c>
      <c r="D132" s="9">
        <f t="shared" si="34"/>
        <v>11.215183949670264</v>
      </c>
      <c r="E132" s="9">
        <f t="shared" si="34"/>
        <v>4.8038790948683898</v>
      </c>
      <c r="F132" s="9">
        <f t="shared" si="25"/>
        <v>6.4025894410351025</v>
      </c>
      <c r="G132" s="10">
        <f t="shared" si="35"/>
        <v>8.6666666666666607</v>
      </c>
      <c r="H132" s="5">
        <f t="shared" si="35"/>
        <v>7.5</v>
      </c>
      <c r="I132">
        <f t="shared" si="27"/>
        <v>15.606255242967839</v>
      </c>
      <c r="J132">
        <f t="shared" si="28"/>
        <v>13.958441523274333</v>
      </c>
      <c r="K132">
        <f t="shared" si="28"/>
        <v>-6.9797645339934</v>
      </c>
      <c r="L132">
        <f t="shared" si="29"/>
        <v>-6.4359522725529938</v>
      </c>
      <c r="M132">
        <f t="shared" si="30"/>
        <v>-28.955773141397088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4.5891173075473635</v>
      </c>
      <c r="B133">
        <f t="shared" si="22"/>
        <v>4.5891173075473635</v>
      </c>
      <c r="C133" s="9">
        <f t="shared" si="23"/>
        <v>0.5700000000000004</v>
      </c>
      <c r="D133" s="9">
        <f t="shared" ref="D133:E148" si="36">D132+$C$7*(J132+J133)/2</f>
        <v>11.298818751669003</v>
      </c>
      <c r="E133" s="9">
        <f t="shared" si="36"/>
        <v>4.7614793037478842</v>
      </c>
      <c r="F133" s="9">
        <f t="shared" si="25"/>
        <v>6.3974117338195846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15.650370634158813</v>
      </c>
      <c r="J133">
        <f t="shared" si="28"/>
        <v>13.919825809639015</v>
      </c>
      <c r="K133">
        <f t="shared" si="28"/>
        <v>-7.1534991728417827</v>
      </c>
      <c r="L133">
        <f t="shared" si="29"/>
        <v>-6.4362900220730479</v>
      </c>
      <c r="M133">
        <f t="shared" si="30"/>
        <v>-28.866344000656472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4.5057142059099267</v>
      </c>
      <c r="B134">
        <f t="shared" si="22"/>
        <v>4.5057142059099267</v>
      </c>
      <c r="C134" s="9">
        <f t="shared" si="23"/>
        <v>0.5750000000000004</v>
      </c>
      <c r="D134" s="9">
        <f t="shared" si="36"/>
        <v>11.38222185330644</v>
      </c>
      <c r="E134" s="9">
        <f t="shared" si="36"/>
        <v>4.7180387145188218</v>
      </c>
      <c r="F134" s="9">
        <f t="shared" si="25"/>
        <v>6.3916935689603029</v>
      </c>
      <c r="G134" s="10">
        <f t="shared" si="37"/>
        <v>8.6666666666666607</v>
      </c>
      <c r="H134" s="5">
        <f t="shared" si="37"/>
        <v>7.5</v>
      </c>
      <c r="I134">
        <f t="shared" si="27"/>
        <v>15.696127862289387</v>
      </c>
      <c r="J134">
        <f t="shared" si="28"/>
        <v>13.881208069506577</v>
      </c>
      <c r="K134">
        <f t="shared" si="28"/>
        <v>-7.3266972368457219</v>
      </c>
      <c r="L134">
        <f t="shared" si="29"/>
        <v>-6.4371995109804425</v>
      </c>
      <c r="M134">
        <f t="shared" si="30"/>
        <v>-28.776355383337936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4.4225428270840847</v>
      </c>
      <c r="B135">
        <f t="shared" si="22"/>
        <v>4.4225428270840847</v>
      </c>
      <c r="C135" s="9">
        <f t="shared" si="23"/>
        <v>0.5800000000000004</v>
      </c>
      <c r="D135" s="9">
        <f t="shared" si="36"/>
        <v>11.465393232132282</v>
      </c>
      <c r="E135" s="9">
        <f t="shared" si="36"/>
        <v>4.6735605567008474</v>
      </c>
      <c r="F135" s="9">
        <f t="shared" si="25"/>
        <v>6.38543956565535</v>
      </c>
      <c r="G135" s="10">
        <f t="shared" si="37"/>
        <v>8.6666666666666607</v>
      </c>
      <c r="H135" s="5">
        <f t="shared" si="37"/>
        <v>7.5</v>
      </c>
      <c r="I135">
        <f t="shared" si="27"/>
        <v>15.743490302453873</v>
      </c>
      <c r="J135">
        <f t="shared" si="28"/>
        <v>13.842584872440694</v>
      </c>
      <c r="K135">
        <f t="shared" si="28"/>
        <v>-7.49935536914575</v>
      </c>
      <c r="L135">
        <f t="shared" si="29"/>
        <v>-6.4386585371231408</v>
      </c>
      <c r="M135">
        <f t="shared" si="30"/>
        <v>-28.685793937662389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4.3396032137031089</v>
      </c>
      <c r="B136">
        <f t="shared" si="22"/>
        <v>4.3396032137031089</v>
      </c>
      <c r="C136" s="9">
        <f t="shared" si="23"/>
        <v>0.58500000000000041</v>
      </c>
      <c r="D136" s="9">
        <f t="shared" si="36"/>
        <v>11.548332845513258</v>
      </c>
      <c r="E136" s="9">
        <f t="shared" si="36"/>
        <v>4.6280480801950947</v>
      </c>
      <c r="F136" s="9">
        <f t="shared" si="25"/>
        <v>6.3786543325862688</v>
      </c>
      <c r="G136" s="10">
        <f t="shared" si="37"/>
        <v>8.6666666666666607</v>
      </c>
      <c r="H136" s="5">
        <f t="shared" si="37"/>
        <v>7.5</v>
      </c>
      <c r="I136">
        <f t="shared" si="27"/>
        <v>15.792421291531276</v>
      </c>
      <c r="J136">
        <f t="shared" si="28"/>
        <v>13.803952921217956</v>
      </c>
      <c r="K136">
        <f t="shared" si="28"/>
        <v>-7.6714701327717245</v>
      </c>
      <c r="L136">
        <f t="shared" si="29"/>
        <v>-6.4406450916568856</v>
      </c>
      <c r="M136">
        <f t="shared" si="30"/>
        <v>-28.594647278470354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4.2568954277874518</v>
      </c>
      <c r="B137">
        <f t="shared" si="22"/>
        <v>4.2568954277874518</v>
      </c>
      <c r="C137" s="9">
        <f t="shared" si="23"/>
        <v>0.59000000000000041</v>
      </c>
      <c r="D137" s="9">
        <f t="shared" si="36"/>
        <v>11.631040631428915</v>
      </c>
      <c r="E137" s="9">
        <f t="shared" si="36"/>
        <v>4.5815045557474523</v>
      </c>
      <c r="F137" s="9">
        <f t="shared" si="25"/>
        <v>6.3713424685056914</v>
      </c>
      <c r="G137" s="10">
        <f t="shared" si="37"/>
        <v>8.6666666666666607</v>
      </c>
      <c r="H137" s="5">
        <f t="shared" si="37"/>
        <v>7.5</v>
      </c>
      <c r="I137">
        <f t="shared" si="27"/>
        <v>15.842884162543315</v>
      </c>
      <c r="J137">
        <f t="shared" si="28"/>
        <v>13.765309050668014</v>
      </c>
      <c r="K137">
        <f t="shared" si="28"/>
        <v>-7.8430380164425468</v>
      </c>
      <c r="L137">
        <f t="shared" si="29"/>
        <v>-6.4431373721558227</v>
      </c>
      <c r="M137">
        <f t="shared" si="30"/>
        <v>-28.502903973824871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4.1744195499561432</v>
      </c>
      <c r="B138">
        <f t="shared" si="22"/>
        <v>4.1744195499561432</v>
      </c>
      <c r="C138" s="9">
        <f t="shared" si="23"/>
        <v>0.59500000000000042</v>
      </c>
      <c r="D138" s="9">
        <f t="shared" si="36"/>
        <v>11.713516509260224</v>
      </c>
      <c r="E138" s="9">
        <f t="shared" si="36"/>
        <v>4.5339332753772679</v>
      </c>
      <c r="F138" s="9">
        <f t="shared" si="25"/>
        <v>6.3635085627887467</v>
      </c>
      <c r="G138" s="10">
        <f t="shared" si="37"/>
        <v>8.6666666666666607</v>
      </c>
      <c r="H138" s="5">
        <f t="shared" si="37"/>
        <v>7.5</v>
      </c>
      <c r="I138">
        <f t="shared" si="27"/>
        <v>15.89484227788561</v>
      </c>
      <c r="J138">
        <f t="shared" si="28"/>
        <v>13.72665022643508</v>
      </c>
      <c r="K138">
        <f t="shared" si="28"/>
        <v>-8.014055440285496</v>
      </c>
      <c r="L138">
        <f t="shared" si="29"/>
        <v>-6.44611379514585</v>
      </c>
      <c r="M138">
        <f t="shared" si="30"/>
        <v>-28.410553530795081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4.0921756786458445</v>
      </c>
      <c r="B139">
        <f t="shared" si="22"/>
        <v>4.0921756786458445</v>
      </c>
      <c r="C139" s="9">
        <f t="shared" si="23"/>
        <v>0.60000000000000042</v>
      </c>
      <c r="D139" s="9">
        <f t="shared" si="36"/>
        <v>11.795760380570522</v>
      </c>
      <c r="E139" s="9">
        <f t="shared" si="36"/>
        <v>4.485337552772001</v>
      </c>
      <c r="F139" s="9">
        <f t="shared" si="25"/>
        <v>6.3551571959489035</v>
      </c>
      <c r="G139" s="10">
        <f t="shared" si="37"/>
        <v>8.6666666666666607</v>
      </c>
      <c r="H139" s="5">
        <f t="shared" si="37"/>
        <v>7.5</v>
      </c>
      <c r="I139">
        <f t="shared" si="27"/>
        <v>15.94825906138065</v>
      </c>
      <c r="J139">
        <f t="shared" si="28"/>
        <v>13.687973543664205</v>
      </c>
      <c r="K139">
        <f t="shared" si="28"/>
        <v>-8.184518761470267</v>
      </c>
      <c r="L139">
        <f t="shared" si="29"/>
        <v>-6.4495530080432912</v>
      </c>
      <c r="M139">
        <f t="shared" si="30"/>
        <v>-28.317586380479177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4.0101639293380043</v>
      </c>
      <c r="B140">
        <f t="shared" si="22"/>
        <v>4.0101639293380043</v>
      </c>
      <c r="C140" s="9">
        <f t="shared" si="23"/>
        <v>0.60500000000000043</v>
      </c>
      <c r="D140" s="9">
        <f t="shared" si="36"/>
        <v>11.877772129878363</v>
      </c>
      <c r="E140" s="9">
        <f t="shared" si="36"/>
        <v>4.4357207236483305</v>
      </c>
      <c r="F140" s="9">
        <f t="shared" si="25"/>
        <v>6.3462929401189339</v>
      </c>
      <c r="G140" s="10">
        <f t="shared" si="37"/>
        <v>8.6666666666666607</v>
      </c>
      <c r="H140" s="5">
        <f t="shared" si="37"/>
        <v>7.5</v>
      </c>
      <c r="I140">
        <f t="shared" si="27"/>
        <v>16.003098029109658</v>
      </c>
      <c r="J140">
        <f t="shared" si="28"/>
        <v>13.649276225615944</v>
      </c>
      <c r="K140">
        <f t="shared" si="28"/>
        <v>-8.3544242797531414</v>
      </c>
      <c r="L140">
        <f t="shared" si="29"/>
        <v>-6.4534339004853889</v>
      </c>
      <c r="M140">
        <f t="shared" si="30"/>
        <v>-28.223993862325532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3.928384433794518</v>
      </c>
      <c r="B141">
        <f t="shared" si="22"/>
        <v>3.928384433794518</v>
      </c>
      <c r="C141" s="9">
        <f t="shared" si="23"/>
        <v>0.61000000000000043</v>
      </c>
      <c r="D141" s="9">
        <f t="shared" si="36"/>
        <v>11.959551625421849</v>
      </c>
      <c r="E141" s="9">
        <f t="shared" si="36"/>
        <v>4.3850861460802895</v>
      </c>
      <c r="F141" s="9">
        <f t="shared" si="25"/>
        <v>6.3369203594977481</v>
      </c>
      <c r="G141" s="10">
        <f t="shared" si="37"/>
        <v>8.6666666666666607</v>
      </c>
      <c r="H141" s="5">
        <f t="shared" si="37"/>
        <v>7.5</v>
      </c>
      <c r="I141">
        <f t="shared" si="27"/>
        <v>16.059322818988576</v>
      </c>
      <c r="J141">
        <f t="shared" si="28"/>
        <v>13.610555622213031</v>
      </c>
      <c r="K141">
        <f t="shared" si="28"/>
        <v>-8.523768242927094</v>
      </c>
      <c r="L141">
        <f t="shared" si="29"/>
        <v>-6.4577356150426404</v>
      </c>
      <c r="M141">
        <f t="shared" si="30"/>
        <v>-28.129768207810336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3.8468373393023096</v>
      </c>
      <c r="B142">
        <f t="shared" si="22"/>
        <v>3.8468373393023096</v>
      </c>
      <c r="C142" s="9">
        <f t="shared" si="23"/>
        <v>0.61500000000000044</v>
      </c>
      <c r="D142" s="9">
        <f t="shared" si="36"/>
        <v>12.041098719914057</v>
      </c>
      <c r="E142" s="9">
        <f t="shared" si="36"/>
        <v>4.333437200794986</v>
      </c>
      <c r="F142" s="9">
        <f t="shared" si="25"/>
        <v>6.3270440107638031</v>
      </c>
      <c r="G142" s="10">
        <f t="shared" si="37"/>
        <v>8.6666666666666607</v>
      </c>
      <c r="H142" s="5">
        <f t="shared" si="37"/>
        <v>7.5</v>
      </c>
      <c r="I142">
        <f t="shared" si="27"/>
        <v>16.116897219061212</v>
      </c>
      <c r="J142">
        <f t="shared" si="28"/>
        <v>13.571809208522776</v>
      </c>
      <c r="K142">
        <f t="shared" si="28"/>
        <v>-8.6925468521739564</v>
      </c>
      <c r="L142">
        <f t="shared" si="29"/>
        <v>-6.4624375573065054</v>
      </c>
      <c r="M142">
        <f t="shared" si="30"/>
        <v>-28.034902523529521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3.765522807927205</v>
      </c>
      <c r="B143">
        <f t="shared" si="22"/>
        <v>3.765522807927205</v>
      </c>
      <c r="C143" s="9">
        <f t="shared" si="23"/>
        <v>0.62000000000000044</v>
      </c>
      <c r="D143" s="9">
        <f t="shared" si="36"/>
        <v>12.122413251289162</v>
      </c>
      <c r="E143" s="9">
        <f t="shared" si="36"/>
        <v>4.280777291436519</v>
      </c>
      <c r="F143" s="9">
        <f t="shared" si="25"/>
        <v>6.3166684434558338</v>
      </c>
      <c r="G143" s="10">
        <f t="shared" si="37"/>
        <v>8.6666666666666607</v>
      </c>
      <c r="H143" s="5">
        <f t="shared" si="37"/>
        <v>7.5</v>
      </c>
      <c r="I143">
        <f t="shared" si="27"/>
        <v>16.17578519448999</v>
      </c>
      <c r="J143">
        <f t="shared" si="28"/>
        <v>13.533034583178937</v>
      </c>
      <c r="K143">
        <f t="shared" si="28"/>
        <v>-8.8607562673151339</v>
      </c>
      <c r="L143">
        <f t="shared" si="29"/>
        <v>-6.4675194053491429</v>
      </c>
      <c r="M143">
        <f t="shared" si="30"/>
        <v>-27.939390773761836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3.684441015777427</v>
      </c>
      <c r="B144">
        <f t="shared" si="22"/>
        <v>3.684441015777427</v>
      </c>
      <c r="C144" s="9">
        <f t="shared" si="23"/>
        <v>0.62500000000000044</v>
      </c>
      <c r="D144" s="9">
        <f t="shared" si="36"/>
        <v>12.20349504343894</v>
      </c>
      <c r="E144" s="9">
        <f t="shared" si="36"/>
        <v>4.2271098447987008</v>
      </c>
      <c r="F144" s="9">
        <f t="shared" si="25"/>
        <v>6.3057982003216697</v>
      </c>
      <c r="G144" s="10">
        <f t="shared" si="37"/>
        <v>8.6666666666666607</v>
      </c>
      <c r="H144" s="5">
        <f t="shared" si="37"/>
        <v>7.5</v>
      </c>
      <c r="I144">
        <f t="shared" si="27"/>
        <v>16.235950913231761</v>
      </c>
      <c r="J144">
        <f t="shared" si="28"/>
        <v>13.494229466746843</v>
      </c>
      <c r="K144">
        <f t="shared" si="28"/>
        <v>-9.0283926119577043</v>
      </c>
      <c r="L144">
        <f t="shared" si="29"/>
        <v>-6.4729611185549212</v>
      </c>
      <c r="M144">
        <f t="shared" si="30"/>
        <v>-27.843227762558612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3.6035921522770806</v>
      </c>
      <c r="B145">
        <f t="shared" si="22"/>
        <v>3.6035921522770806</v>
      </c>
      <c r="C145" s="9">
        <f t="shared" si="23"/>
        <v>0.63000000000000045</v>
      </c>
      <c r="D145" s="9">
        <f t="shared" si="36"/>
        <v>12.284343906939286</v>
      </c>
      <c r="E145" s="9">
        <f t="shared" si="36"/>
        <v>4.1724383110272285</v>
      </c>
      <c r="F145" s="9">
        <f t="shared" si="25"/>
        <v>6.2944378176359113</v>
      </c>
      <c r="G145" s="10">
        <f t="shared" si="37"/>
        <v>8.6666666666666607</v>
      </c>
      <c r="H145" s="5">
        <f t="shared" si="37"/>
        <v>7.5</v>
      </c>
      <c r="I145">
        <f t="shared" si="27"/>
        <v>16.297358770392584</v>
      </c>
      <c r="J145">
        <f t="shared" si="28"/>
        <v>13.455391700035513</v>
      </c>
      <c r="K145">
        <f t="shared" si="28"/>
        <v>-9.1954519785330557</v>
      </c>
      <c r="L145">
        <f t="shared" si="29"/>
        <v>-6.4787429458261059</v>
      </c>
      <c r="M145">
        <f t="shared" si="30"/>
        <v>-27.746409115414565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3.5229764194498916</v>
      </c>
      <c r="B146">
        <f t="shared" si="22"/>
        <v>3.5229764194498916</v>
      </c>
      <c r="C146" s="9">
        <f t="shared" si="23"/>
        <v>0.63500000000000045</v>
      </c>
      <c r="D146" s="9">
        <f t="shared" si="36"/>
        <v>12.364959639766475</v>
      </c>
      <c r="E146" s="9">
        <f t="shared" si="36"/>
        <v>4.1167661637919526</v>
      </c>
      <c r="F146" s="9">
        <f t="shared" si="25"/>
        <v>6.2825918254872057</v>
      </c>
      <c r="G146" s="10">
        <f t="shared" si="37"/>
        <v>8.6666666666666607</v>
      </c>
      <c r="H146" s="5">
        <f t="shared" si="37"/>
        <v>7.5</v>
      </c>
      <c r="I146">
        <f t="shared" si="27"/>
        <v>16.359973411261574</v>
      </c>
      <c r="J146">
        <f t="shared" si="28"/>
        <v>13.416519242360556</v>
      </c>
      <c r="K146">
        <f t="shared" si="28"/>
        <v>-9.3619304332255435</v>
      </c>
      <c r="L146">
        <f t="shared" si="29"/>
        <v>-6.4848454331677505</v>
      </c>
      <c r="M146">
        <f t="shared" si="30"/>
        <v>-27.648931260572233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3.4425940312135257</v>
      </c>
      <c r="B147">
        <f t="shared" si="22"/>
        <v>3.4425940312135257</v>
      </c>
      <c r="C147" s="9">
        <f t="shared" si="23"/>
        <v>0.64000000000000046</v>
      </c>
      <c r="D147" s="9">
        <f t="shared" si="36"/>
        <v>12.445342028002841</v>
      </c>
      <c r="E147" s="9">
        <f t="shared" si="36"/>
        <v>4.060096900429909</v>
      </c>
      <c r="F147" s="9">
        <f t="shared" si="25"/>
        <v>6.2702647480359506</v>
      </c>
      <c r="G147" s="10">
        <f t="shared" si="37"/>
        <v>8.6666666666666607</v>
      </c>
      <c r="H147" s="5">
        <f t="shared" si="37"/>
        <v>7.5</v>
      </c>
      <c r="I147">
        <f t="shared" si="27"/>
        <v>16.423759753029483</v>
      </c>
      <c r="J147">
        <f t="shared" si="28"/>
        <v>13.377610169761549</v>
      </c>
      <c r="K147">
        <f t="shared" si="28"/>
        <v>-9.5278240207889766</v>
      </c>
      <c r="L147">
        <f t="shared" si="29"/>
        <v>-6.4912494306590904</v>
      </c>
      <c r="M147">
        <f t="shared" si="30"/>
        <v>-27.550791410010952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3.3624452126847082</v>
      </c>
      <c r="B148">
        <f t="shared" si="22"/>
        <v>3.3624452126847082</v>
      </c>
      <c r="C148" s="9">
        <f t="shared" si="23"/>
        <v>0.64500000000000046</v>
      </c>
      <c r="D148" s="9">
        <f t="shared" si="36"/>
        <v>12.525490846531659</v>
      </c>
      <c r="E148" s="9">
        <f t="shared" si="36"/>
        <v>4.0024340420597948</v>
      </c>
      <c r="F148" s="9">
        <f t="shared" si="25"/>
        <v>6.2574611037431662</v>
      </c>
      <c r="G148" s="10">
        <f t="shared" si="37"/>
        <v>8.6666666666666607</v>
      </c>
      <c r="H148" s="5">
        <f t="shared" si="37"/>
        <v>7.5</v>
      </c>
      <c r="I148">
        <f t="shared" si="27"/>
        <v>16.488683005202834</v>
      </c>
      <c r="J148">
        <f t="shared" si="28"/>
        <v>13.338662673177595</v>
      </c>
      <c r="K148">
        <f t="shared" si="28"/>
        <v>-9.6931287692490429</v>
      </c>
      <c r="L148">
        <f t="shared" si="29"/>
        <v>-6.497936098820821</v>
      </c>
      <c r="M148">
        <f t="shared" si="30"/>
        <v>-27.451987540169398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3.2825301994954206</v>
      </c>
      <c r="B149">
        <f t="shared" ref="B149:B212" si="41">ABS(D149-$D$11)</f>
        <v>3.2825301994954206</v>
      </c>
      <c r="C149" s="9">
        <f t="shared" ref="C149:C212" si="42">C148+_dt</f>
        <v>0.65000000000000047</v>
      </c>
      <c r="D149" s="9">
        <f t="shared" ref="D149:E164" si="43">D148+$C$7*(J148+J149)/2</f>
        <v>12.605405859720946</v>
      </c>
      <c r="E149" s="9">
        <f t="shared" si="43"/>
        <v>3.9437811336685775</v>
      </c>
      <c r="F149" s="9">
        <f t="shared" ref="F149:F212" si="44">$O$1*D149^2+$O$2*D149+$O$3</f>
        <v>6.2441854055713666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16.554708688729161</v>
      </c>
      <c r="J149">
        <f t="shared" ref="J149:K212" si="47">J148+L148*$C$7</f>
        <v>13.29967505658467</v>
      </c>
      <c r="K149">
        <f t="shared" si="47"/>
        <v>-9.8578406944900596</v>
      </c>
      <c r="L149">
        <f t="shared" ref="L149:L212" si="48">-$C$15*I149*J149</f>
        <v>-6.50488691438954</v>
      </c>
      <c r="M149">
        <f t="shared" ref="M149:M212" si="49">-$C$6-$C$15*I149*K149</f>
        <v>-27.352518372448714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3.2028492371203718</v>
      </c>
      <c r="B150">
        <f t="shared" si="41"/>
        <v>3.2028492371203718</v>
      </c>
      <c r="C150" s="9">
        <f t="shared" si="42"/>
        <v>0.65500000000000047</v>
      </c>
      <c r="D150" s="9">
        <f t="shared" si="43"/>
        <v>12.685086822095995</v>
      </c>
      <c r="E150" s="9">
        <f t="shared" si="43"/>
        <v>3.8841417441709329</v>
      </c>
      <c r="F150" s="9">
        <f t="shared" si="44"/>
        <v>6.2304421611581873</v>
      </c>
      <c r="G150" s="10">
        <f t="shared" si="45"/>
        <v>8.6666666666666607</v>
      </c>
      <c r="H150" s="5">
        <f t="shared" si="45"/>
        <v>7.5</v>
      </c>
      <c r="I150">
        <f t="shared" si="46"/>
        <v>16.621802653853095</v>
      </c>
      <c r="J150">
        <f t="shared" si="47"/>
        <v>13.260645735098333</v>
      </c>
      <c r="K150">
        <f t="shared" si="47"/>
        <v>-10.021955804724751</v>
      </c>
      <c r="L150">
        <f t="shared" si="48"/>
        <v>-6.5120836755122653</v>
      </c>
      <c r="M150">
        <f t="shared" si="49"/>
        <v>-27.252383353541155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3.1234025802159415</v>
      </c>
      <c r="B151">
        <f t="shared" si="41"/>
        <v>3.1234025802159415</v>
      </c>
      <c r="C151" s="9">
        <f t="shared" si="42"/>
        <v>0.66000000000000048</v>
      </c>
      <c r="D151" s="9">
        <f t="shared" si="43"/>
        <v>12.764533479000425</v>
      </c>
      <c r="E151" s="9">
        <f t="shared" si="43"/>
        <v>3.8235194664422205</v>
      </c>
      <c r="F151" s="9">
        <f t="shared" si="44"/>
        <v>6.2162358729636136</v>
      </c>
      <c r="G151" s="10">
        <f t="shared" si="45"/>
        <v>8.6666666666666607</v>
      </c>
      <c r="H151" s="5">
        <f t="shared" si="45"/>
        <v>7.5</v>
      </c>
      <c r="I151">
        <f t="shared" si="46"/>
        <v>16.689931096726863</v>
      </c>
      <c r="J151">
        <f t="shared" si="47"/>
        <v>13.221573233045259</v>
      </c>
      <c r="K151">
        <f t="shared" si="47"/>
        <v>-10.185470104845997</v>
      </c>
      <c r="L151">
        <f t="shared" si="48"/>
        <v>-6.5195085063753799</v>
      </c>
      <c r="M151">
        <f t="shared" si="49"/>
        <v>-27.151582635627012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3.0441904919707845</v>
      </c>
      <c r="B152">
        <f t="shared" si="41"/>
        <v>3.0441904919707845</v>
      </c>
      <c r="C152" s="9">
        <f t="shared" si="42"/>
        <v>0.66500000000000048</v>
      </c>
      <c r="D152" s="9">
        <f t="shared" si="43"/>
        <v>12.843745567245582</v>
      </c>
      <c r="E152" s="9">
        <f t="shared" si="43"/>
        <v>3.7619179173257034</v>
      </c>
      <c r="F152" s="9">
        <f t="shared" si="44"/>
        <v>6.2015710383915383</v>
      </c>
      <c r="G152" s="10">
        <f t="shared" si="45"/>
        <v>8.6666666666666607</v>
      </c>
      <c r="H152" s="5">
        <f t="shared" si="45"/>
        <v>7.5</v>
      </c>
      <c r="I152">
        <f t="shared" si="46"/>
        <v>16.759060574802092</v>
      </c>
      <c r="J152">
        <f t="shared" si="47"/>
        <v>13.182456182007007</v>
      </c>
      <c r="K152">
        <f t="shared" si="47"/>
        <v>-10.34837960065976</v>
      </c>
      <c r="L152">
        <f t="shared" si="48"/>
        <v>-6.5271438612836414</v>
      </c>
      <c r="M152">
        <f t="shared" si="49"/>
        <v>-27.050117056480474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2.965213243468245</v>
      </c>
      <c r="B153">
        <f t="shared" si="41"/>
        <v>2.965213243468245</v>
      </c>
      <c r="C153" s="9">
        <f t="shared" si="42"/>
        <v>0.67000000000000048</v>
      </c>
      <c r="D153" s="9">
        <f t="shared" si="43"/>
        <v>12.922722815748122</v>
      </c>
      <c r="E153" s="9">
        <f t="shared" si="43"/>
        <v>3.6993407376147283</v>
      </c>
      <c r="F153" s="9">
        <f t="shared" si="44"/>
        <v>6.1864521498865166</v>
      </c>
      <c r="G153" s="10">
        <f t="shared" si="45"/>
        <v>8.6666666666666607</v>
      </c>
      <c r="H153" s="5">
        <f t="shared" si="45"/>
        <v>7.5</v>
      </c>
      <c r="I153">
        <f t="shared" si="46"/>
        <v>16.829158021032708</v>
      </c>
      <c r="J153">
        <f t="shared" si="47"/>
        <v>13.143293318839305</v>
      </c>
      <c r="K153">
        <f t="shared" si="47"/>
        <v>-10.510680302998642</v>
      </c>
      <c r="L153">
        <f t="shared" si="48"/>
        <v>-6.5349725282058779</v>
      </c>
      <c r="M153">
        <f t="shared" si="49"/>
        <v>-26.947988119522805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2.8864711130607166</v>
      </c>
      <c r="B154">
        <f t="shared" si="41"/>
        <v>2.8864711130607166</v>
      </c>
      <c r="C154" s="9">
        <f t="shared" si="42"/>
        <v>0.67500000000000049</v>
      </c>
      <c r="D154" s="9">
        <f t="shared" si="43"/>
        <v>13.00146494615565</v>
      </c>
      <c r="E154" s="9">
        <f t="shared" si="43"/>
        <v>3.6357915920105848</v>
      </c>
      <c r="F154" s="9">
        <f t="shared" si="44"/>
        <v>6.1708836950064754</v>
      </c>
      <c r="G154" s="10">
        <f t="shared" si="45"/>
        <v>8.6666666666666607</v>
      </c>
      <c r="H154" s="5">
        <f t="shared" si="45"/>
        <v>7.5</v>
      </c>
      <c r="I154">
        <f t="shared" si="46"/>
        <v>16.900190756921383</v>
      </c>
      <c r="J154">
        <f t="shared" si="47"/>
        <v>13.10408348367007</v>
      </c>
      <c r="K154">
        <f t="shared" si="47"/>
        <v>-10.67236823171578</v>
      </c>
      <c r="L154">
        <f t="shared" si="48"/>
        <v>-6.5429776318050052</v>
      </c>
      <c r="M154">
        <f t="shared" si="49"/>
        <v>-26.845197973858937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2.807964385756069</v>
      </c>
      <c r="B155">
        <f t="shared" si="41"/>
        <v>2.807964385756069</v>
      </c>
      <c r="C155" s="9">
        <f t="shared" si="42"/>
        <v>0.68000000000000049</v>
      </c>
      <c r="D155" s="9">
        <f t="shared" si="43"/>
        <v>13.079971673460298</v>
      </c>
      <c r="E155" s="9">
        <f t="shared" si="43"/>
        <v>3.5712741690567604</v>
      </c>
      <c r="F155" s="9">
        <f t="shared" si="44"/>
        <v>6.1548701564721515</v>
      </c>
      <c r="G155" s="10">
        <f t="shared" si="45"/>
        <v>8.6666666666666607</v>
      </c>
      <c r="H155" s="5">
        <f t="shared" si="45"/>
        <v>7.5</v>
      </c>
      <c r="I155">
        <f t="shared" si="46"/>
        <v>16.972126504443899</v>
      </c>
      <c r="J155">
        <f t="shared" si="47"/>
        <v>13.06482561787924</v>
      </c>
      <c r="K155">
        <f t="shared" si="47"/>
        <v>-10.833439419558934</v>
      </c>
      <c r="L155">
        <f t="shared" si="48"/>
        <v>-6.5511426359705451</v>
      </c>
      <c r="M155">
        <f t="shared" si="49"/>
        <v>-26.741749394331599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2.7296933526162412</v>
      </c>
      <c r="B156">
        <f t="shared" si="41"/>
        <v>2.7296933526162412</v>
      </c>
      <c r="C156" s="9">
        <f t="shared" si="42"/>
        <v>0.6850000000000005</v>
      </c>
      <c r="D156" s="9">
        <f t="shared" si="43"/>
        <v>13.158242706600126</v>
      </c>
      <c r="E156" s="9">
        <f t="shared" si="43"/>
        <v>3.505792181050309</v>
      </c>
      <c r="F156" s="9">
        <f t="shared" si="44"/>
        <v>6.1384160121941012</v>
      </c>
      <c r="G156" s="10">
        <f t="shared" si="45"/>
        <v>8.6666666666666607</v>
      </c>
      <c r="H156" s="5">
        <f t="shared" si="45"/>
        <v>7.5</v>
      </c>
      <c r="I156">
        <f t="shared" si="46"/>
        <v>17.044933396887821</v>
      </c>
      <c r="J156">
        <f t="shared" si="47"/>
        <v>13.025518762063417</v>
      </c>
      <c r="K156">
        <f t="shared" si="47"/>
        <v>-10.993889915924923</v>
      </c>
      <c r="L156">
        <f t="shared" si="48"/>
        <v>-6.5594513458725361</v>
      </c>
      <c r="M156">
        <f t="shared" si="49"/>
        <v>-26.637645761624587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2.6516583101680862</v>
      </c>
      <c r="B157">
        <f t="shared" si="41"/>
        <v>2.6516583101680862</v>
      </c>
      <c r="C157" s="9">
        <f t="shared" si="42"/>
        <v>0.6900000000000005</v>
      </c>
      <c r="D157" s="9">
        <f t="shared" si="43"/>
        <v>13.236277749048281</v>
      </c>
      <c r="E157" s="9">
        <f t="shared" si="43"/>
        <v>3.4393493639310502</v>
      </c>
      <c r="F157" s="9">
        <f t="shared" si="44"/>
        <v>6.1215257352780146</v>
      </c>
      <c r="G157" s="10">
        <f t="shared" si="45"/>
        <v>8.6666666666666607</v>
      </c>
      <c r="H157" s="5">
        <f t="shared" si="45"/>
        <v>7.5</v>
      </c>
      <c r="I157">
        <f t="shared" si="46"/>
        <v>17.11857998864312</v>
      </c>
      <c r="J157">
        <f t="shared" si="47"/>
        <v>12.986162053988181</v>
      </c>
      <c r="K157">
        <f t="shared" si="47"/>
        <v>-11.153715790494671</v>
      </c>
      <c r="L157">
        <f t="shared" si="48"/>
        <v>-6.5678879095560347</v>
      </c>
      <c r="M157">
        <f t="shared" si="49"/>
        <v>-26.532891042444952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2.5738595598265288</v>
      </c>
      <c r="B158">
        <f t="shared" si="41"/>
        <v>2.5738595598265288</v>
      </c>
      <c r="C158" s="9">
        <f t="shared" si="42"/>
        <v>0.69500000000000051</v>
      </c>
      <c r="D158" s="9">
        <f t="shared" si="43"/>
        <v>13.314076499389838</v>
      </c>
      <c r="E158" s="9">
        <f t="shared" si="43"/>
        <v>3.3719494771493181</v>
      </c>
      <c r="F158" s="9">
        <f t="shared" si="44"/>
        <v>6.1042037940091287</v>
      </c>
      <c r="G158" s="10">
        <f t="shared" si="45"/>
        <v>8.6666666666666607</v>
      </c>
      <c r="H158" s="5">
        <f t="shared" si="45"/>
        <v>7.5</v>
      </c>
      <c r="I158">
        <f t="shared" si="46"/>
        <v>17.193035263983628</v>
      </c>
      <c r="J158">
        <f t="shared" si="47"/>
        <v>12.946754726530845</v>
      </c>
      <c r="K158">
        <f t="shared" si="47"/>
        <v>-11.312913136749341</v>
      </c>
      <c r="L158">
        <f t="shared" si="48"/>
        <v>-6.5764368190957345</v>
      </c>
      <c r="M158">
        <f t="shared" si="49"/>
        <v>-26.427489769811547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2.4962974073300881</v>
      </c>
      <c r="B159">
        <f t="shared" si="41"/>
        <v>2.4962974073300881</v>
      </c>
      <c r="C159" s="9">
        <f t="shared" si="42"/>
        <v>0.70000000000000051</v>
      </c>
      <c r="D159" s="9">
        <f t="shared" si="43"/>
        <v>13.391638651886279</v>
      </c>
      <c r="E159" s="9">
        <f t="shared" si="43"/>
        <v>3.3035963035129656</v>
      </c>
      <c r="F159" s="9">
        <f t="shared" si="44"/>
        <v>6.0864546518165383</v>
      </c>
      <c r="G159" s="10">
        <f t="shared" si="45"/>
        <v>8.6666666666666607</v>
      </c>
      <c r="H159" s="5">
        <f t="shared" si="45"/>
        <v>7.5</v>
      </c>
      <c r="I159">
        <f t="shared" si="46"/>
        <v>17.26826864487898</v>
      </c>
      <c r="J159">
        <f t="shared" si="47"/>
        <v>12.90729610561627</v>
      </c>
      <c r="K159">
        <f t="shared" si="47"/>
        <v>-11.471478075368211</v>
      </c>
      <c r="L159">
        <f t="shared" si="48"/>
        <v>-6.5850829113303773</v>
      </c>
      <c r="M159">
        <f t="shared" si="49"/>
        <v>-26.321447023475447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2.4189721621887941</v>
      </c>
      <c r="B160">
        <f t="shared" si="41"/>
        <v>2.4189721621887941</v>
      </c>
      <c r="C160" s="9">
        <f t="shared" si="42"/>
        <v>0.70500000000000052</v>
      </c>
      <c r="D160" s="9">
        <f t="shared" si="43"/>
        <v>13.468963897027573</v>
      </c>
      <c r="E160" s="9">
        <f t="shared" si="43"/>
        <v>3.2342936490143339</v>
      </c>
      <c r="F160" s="9">
        <f t="shared" si="44"/>
        <v>6.068282767218113</v>
      </c>
      <c r="G160" s="10">
        <f t="shared" si="45"/>
        <v>8.6666666666666607</v>
      </c>
      <c r="H160" s="5">
        <f t="shared" si="45"/>
        <v>7.5</v>
      </c>
      <c r="I160">
        <f t="shared" si="46"/>
        <v>17.34424999787727</v>
      </c>
      <c r="J160">
        <f t="shared" si="47"/>
        <v>12.867785608148289</v>
      </c>
      <c r="K160">
        <f t="shared" si="47"/>
        <v>-11.629406757509063</v>
      </c>
      <c r="L160">
        <f t="shared" si="48"/>
        <v>-6.593811368196639</v>
      </c>
      <c r="M160">
        <f t="shared" si="49"/>
        <v>-26.214768410495701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2.3418841371445325</v>
      </c>
      <c r="B161">
        <f t="shared" si="41"/>
        <v>2.3418841371445325</v>
      </c>
      <c r="C161" s="9">
        <f t="shared" si="42"/>
        <v>0.71000000000000052</v>
      </c>
      <c r="D161" s="9">
        <f t="shared" si="43"/>
        <v>13.546051922071834</v>
      </c>
      <c r="E161" s="9">
        <f t="shared" si="43"/>
        <v>3.1640453426378907</v>
      </c>
      <c r="F161" s="9">
        <f t="shared" si="44"/>
        <v>6.049692593746844</v>
      </c>
      <c r="G161" s="10">
        <f t="shared" si="45"/>
        <v>8.6666666666666607</v>
      </c>
      <c r="H161" s="5">
        <f t="shared" si="45"/>
        <v>7.5</v>
      </c>
      <c r="I161">
        <f t="shared" si="46"/>
        <v>17.420949640098968</v>
      </c>
      <c r="J161">
        <f t="shared" si="47"/>
        <v>12.828222739939109</v>
      </c>
      <c r="K161">
        <f t="shared" si="47"/>
        <v>-11.786695367972037</v>
      </c>
      <c r="L161">
        <f t="shared" si="48"/>
        <v>-6.6026077166821917</v>
      </c>
      <c r="M161">
        <f t="shared" si="49"/>
        <v>-26.107460045992013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2.2650336476437989</v>
      </c>
      <c r="B162">
        <f t="shared" si="41"/>
        <v>2.2650336476437989</v>
      </c>
      <c r="C162" s="9">
        <f t="shared" si="42"/>
        <v>0.71500000000000052</v>
      </c>
      <c r="D162" s="9">
        <f t="shared" si="43"/>
        <v>13.622902411572568</v>
      </c>
      <c r="E162" s="9">
        <f t="shared" si="43"/>
        <v>3.0928552361492305</v>
      </c>
      <c r="F162" s="9">
        <f t="shared" si="44"/>
        <v>6.0306885798593193</v>
      </c>
      <c r="G162" s="10">
        <f t="shared" si="45"/>
        <v>8.6666666666666607</v>
      </c>
      <c r="H162" s="5">
        <f t="shared" si="45"/>
        <v>7.5</v>
      </c>
      <c r="I162">
        <f t="shared" si="46"/>
        <v>17.49833834438267</v>
      </c>
      <c r="J162">
        <f t="shared" si="47"/>
        <v>12.788607093639015</v>
      </c>
      <c r="K162">
        <f t="shared" si="47"/>
        <v>-11.943340128247989</v>
      </c>
      <c r="L162">
        <f t="shared" si="48"/>
        <v>-6.6114578284173726</v>
      </c>
      <c r="M162">
        <f t="shared" si="49"/>
        <v>-25.999528534094051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2.1884210113228768</v>
      </c>
      <c r="B163">
        <f t="shared" si="41"/>
        <v>2.1884210113228768</v>
      </c>
      <c r="C163" s="9">
        <f t="shared" si="42"/>
        <v>0.72000000000000053</v>
      </c>
      <c r="D163" s="9">
        <f t="shared" si="43"/>
        <v>13.69951504789349</v>
      </c>
      <c r="E163" s="9">
        <f t="shared" si="43"/>
        <v>3.0207272038661288</v>
      </c>
      <c r="F163" s="9">
        <f t="shared" si="44"/>
        <v>6.011275168827078</v>
      </c>
      <c r="G163" s="10">
        <f t="shared" si="45"/>
        <v>8.6666666666666607</v>
      </c>
      <c r="H163" s="5">
        <f t="shared" si="45"/>
        <v>7.5</v>
      </c>
      <c r="I163">
        <f t="shared" si="46"/>
        <v>17.576387343623225</v>
      </c>
      <c r="J163">
        <f t="shared" si="47"/>
        <v>12.748938346668512</v>
      </c>
      <c r="K163">
        <f t="shared" si="47"/>
        <v>-12.099337299452554</v>
      </c>
      <c r="L163">
        <f t="shared" si="48"/>
        <v>-6.6203479189248196</v>
      </c>
      <c r="M163">
        <f t="shared" si="49"/>
        <v>-25.890980949105305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2.1120465475054058</v>
      </c>
      <c r="B164">
        <f t="shared" si="41"/>
        <v>2.1120465475054058</v>
      </c>
      <c r="C164" s="9">
        <f t="shared" si="42"/>
        <v>0.72500000000000053</v>
      </c>
      <c r="D164" s="9">
        <f t="shared" si="43"/>
        <v>13.775889511710961</v>
      </c>
      <c r="E164" s="9">
        <f t="shared" si="43"/>
        <v>2.9476651424123297</v>
      </c>
      <c r="F164" s="9">
        <f t="shared" si="44"/>
        <v>5.9914567986115994</v>
      </c>
      <c r="G164" s="10">
        <f t="shared" si="45"/>
        <v>8.6666666666666607</v>
      </c>
      <c r="H164" s="5">
        <f t="shared" si="45"/>
        <v>7.5</v>
      </c>
      <c r="I164">
        <f t="shared" si="46"/>
        <v>17.655068334342349</v>
      </c>
      <c r="J164">
        <f t="shared" si="47"/>
        <v>12.709216259154962</v>
      </c>
      <c r="K164">
        <f t="shared" si="47"/>
        <v>-12.254683185147185</v>
      </c>
      <c r="L164">
        <f t="shared" si="48"/>
        <v>-6.6292645465459614</v>
      </c>
      <c r="M164">
        <f t="shared" si="49"/>
        <v>-25.78182481689781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2.0359105767123147</v>
      </c>
      <c r="B165">
        <f t="shared" si="41"/>
        <v>2.0359105767123147</v>
      </c>
      <c r="C165" s="9">
        <f t="shared" si="42"/>
        <v>0.73000000000000054</v>
      </c>
      <c r="D165" s="9">
        <f t="shared" ref="D165:E180" si="51">D164+$C$7*(J164+J165)/2</f>
        <v>13.852025482504052</v>
      </c>
      <c r="E165" s="9">
        <f t="shared" si="51"/>
        <v>2.8736729704547423</v>
      </c>
      <c r="F165" s="9">
        <f t="shared" si="44"/>
        <v>5.9712379017236135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17.734353479531514</v>
      </c>
      <c r="J165">
        <f t="shared" si="47"/>
        <v>12.669440671875686</v>
      </c>
      <c r="K165">
        <f t="shared" si="47"/>
        <v>-12.409374134048571</v>
      </c>
      <c r="L165">
        <f t="shared" si="48"/>
        <v>-6.6381946110630432</v>
      </c>
      <c r="M165">
        <f t="shared" si="49"/>
        <v>-25.672068096552302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1.96001342018406</v>
      </c>
      <c r="B166">
        <f t="shared" si="41"/>
        <v>1.96001342018406</v>
      </c>
      <c r="C166" s="9">
        <f t="shared" si="42"/>
        <v>0.73500000000000054</v>
      </c>
      <c r="D166" s="9">
        <f t="shared" si="51"/>
        <v>13.927922639032307</v>
      </c>
      <c r="E166" s="9">
        <f t="shared" si="51"/>
        <v>2.7987546284247129</v>
      </c>
      <c r="F166" s="9">
        <f t="shared" si="44"/>
        <v>5.9506229050674708</v>
      </c>
      <c r="G166" s="10">
        <f t="shared" si="52"/>
        <v>8.6666666666666607</v>
      </c>
      <c r="H166" s="5">
        <f t="shared" si="52"/>
        <v>7.5</v>
      </c>
      <c r="I166">
        <f t="shared" si="46"/>
        <v>17.814215410806092</v>
      </c>
      <c r="J166">
        <f t="shared" si="47"/>
        <v>12.629611504209308</v>
      </c>
      <c r="K166">
        <f t="shared" si="47"/>
        <v>-12.563406542627884</v>
      </c>
      <c r="L166">
        <f t="shared" si="48"/>
        <v>-6.647125352034835</v>
      </c>
      <c r="M166">
        <f t="shared" si="49"/>
        <v>-25.561719162256971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1.8843553994151403</v>
      </c>
      <c r="B167">
        <f t="shared" si="41"/>
        <v>1.8843553994151403</v>
      </c>
      <c r="C167" s="9">
        <f t="shared" si="42"/>
        <v>0.74000000000000055</v>
      </c>
      <c r="D167" s="9">
        <f t="shared" si="51"/>
        <v>14.003580659801226</v>
      </c>
      <c r="E167" s="9">
        <f t="shared" si="51"/>
        <v>2.7229140782240249</v>
      </c>
      <c r="F167" s="9">
        <f t="shared" si="44"/>
        <v>5.9296162297712378</v>
      </c>
      <c r="G167" s="10">
        <f t="shared" si="52"/>
        <v>8.6666666666666607</v>
      </c>
      <c r="H167" s="5">
        <f t="shared" si="52"/>
        <v>7.5</v>
      </c>
      <c r="I167">
        <f t="shared" si="46"/>
        <v>17.894627229909194</v>
      </c>
      <c r="J167">
        <f t="shared" si="47"/>
        <v>12.589728752097098</v>
      </c>
      <c r="K167">
        <f t="shared" si="47"/>
        <v>-12.716776857601426</v>
      </c>
      <c r="L167">
        <f t="shared" si="48"/>
        <v>-6.6560443468637764</v>
      </c>
      <c r="M167">
        <f t="shared" si="49"/>
        <v>-25.450786785476467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1.808936835700802</v>
      </c>
      <c r="B168">
        <f t="shared" si="41"/>
        <v>1.808936835700802</v>
      </c>
      <c r="C168" s="9">
        <f t="shared" si="42"/>
        <v>0.74500000000000055</v>
      </c>
      <c r="D168" s="9">
        <f t="shared" si="51"/>
        <v>14.078999223515565</v>
      </c>
      <c r="E168" s="9">
        <f t="shared" si="51"/>
        <v>2.6461553029162777</v>
      </c>
      <c r="F168" s="9">
        <f t="shared" si="44"/>
        <v>5.9082222910032414</v>
      </c>
      <c r="G168" s="10">
        <f t="shared" si="52"/>
        <v>8.6666666666666607</v>
      </c>
      <c r="H168" s="5">
        <f t="shared" si="52"/>
        <v>7.5</v>
      </c>
      <c r="I168">
        <f t="shared" si="46"/>
        <v>17.97556250960265</v>
      </c>
      <c r="J168">
        <f t="shared" si="47"/>
        <v>12.549792486015916</v>
      </c>
      <c r="K168">
        <f t="shared" si="47"/>
        <v>-12.869481578314284</v>
      </c>
      <c r="L168">
        <f t="shared" si="48"/>
        <v>-6.6649395086118082</v>
      </c>
      <c r="M168">
        <f t="shared" si="49"/>
        <v>-25.339280117401461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1.7337580496958616</v>
      </c>
      <c r="B169">
        <f t="shared" si="41"/>
        <v>1.7337580496958616</v>
      </c>
      <c r="C169" s="9">
        <f t="shared" si="42"/>
        <v>0.75000000000000056</v>
      </c>
      <c r="D169" s="9">
        <f t="shared" si="51"/>
        <v>14.154178009520505</v>
      </c>
      <c r="E169" s="9">
        <f t="shared" si="51"/>
        <v>2.5684823064042788</v>
      </c>
      <c r="F169" s="9">
        <f t="shared" si="44"/>
        <v>5.8864454977757212</v>
      </c>
      <c r="G169" s="10">
        <f t="shared" si="52"/>
        <v>8.6666666666666607</v>
      </c>
      <c r="H169" s="5">
        <f t="shared" si="52"/>
        <v>7.5</v>
      </c>
      <c r="I169">
        <f t="shared" si="46"/>
        <v>18.056995293981654</v>
      </c>
      <c r="J169">
        <f t="shared" si="47"/>
        <v>12.509802848964245</v>
      </c>
      <c r="K169">
        <f t="shared" si="47"/>
        <v>-13.021517259018692</v>
      </c>
      <c r="L169">
        <f t="shared" si="48"/>
        <v>-6.6737990835815761</v>
      </c>
      <c r="M169">
        <f t="shared" si="49"/>
        <v>-25.227208671687755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1.6588193609855804</v>
      </c>
      <c r="B170">
        <f t="shared" si="41"/>
        <v>1.6588193609855804</v>
      </c>
      <c r="C170" s="9">
        <f t="shared" si="42"/>
        <v>0.75500000000000056</v>
      </c>
      <c r="D170" s="9">
        <f t="shared" si="51"/>
        <v>14.229116698230786</v>
      </c>
      <c r="E170" s="9">
        <f t="shared" si="51"/>
        <v>2.4898991130940762</v>
      </c>
      <c r="F170" s="9">
        <f t="shared" si="44"/>
        <v>5.8642902527362395</v>
      </c>
      <c r="G170" s="10">
        <f t="shared" si="52"/>
        <v>8.6666666666666607</v>
      </c>
      <c r="H170" s="5">
        <f t="shared" si="52"/>
        <v>7.5</v>
      </c>
      <c r="I170">
        <f t="shared" si="46"/>
        <v>18.138900098248644</v>
      </c>
      <c r="J170">
        <f t="shared" si="47"/>
        <v>12.469760054462755</v>
      </c>
      <c r="K170">
        <f t="shared" si="47"/>
        <v>-13.172880511048819</v>
      </c>
      <c r="L170">
        <f t="shared" si="48"/>
        <v>-6.6826116486791651</v>
      </c>
      <c r="M170">
        <f t="shared" si="49"/>
        <v>-25.114582307492824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1.5841210876684801</v>
      </c>
      <c r="B171">
        <f t="shared" si="41"/>
        <v>1.5841210876684801</v>
      </c>
      <c r="C171" s="9">
        <f t="shared" si="42"/>
        <v>0.76000000000000056</v>
      </c>
      <c r="D171" s="9">
        <f t="shared" si="51"/>
        <v>14.303814971547887</v>
      </c>
      <c r="E171" s="9">
        <f t="shared" si="51"/>
        <v>2.4104097675462484</v>
      </c>
      <c r="F171" s="9">
        <f t="shared" si="44"/>
        <v>5.8417609519475207</v>
      </c>
      <c r="G171" s="10">
        <f t="shared" si="52"/>
        <v>8.6666666666666607</v>
      </c>
      <c r="H171" s="5">
        <f t="shared" si="52"/>
        <v>7.5</v>
      </c>
      <c r="I171">
        <f t="shared" si="46"/>
        <v>18.221251907980797</v>
      </c>
      <c r="J171">
        <f t="shared" si="47"/>
        <v>12.42966438457068</v>
      </c>
      <c r="K171">
        <f t="shared" si="47"/>
        <v>-13.323568004893776</v>
      </c>
      <c r="L171">
        <f t="shared" si="48"/>
        <v>-6.6913661085739671</v>
      </c>
      <c r="M171">
        <f t="shared" si="49"/>
        <v>-25.001411212816425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1.5096635459510104</v>
      </c>
      <c r="B172">
        <f t="shared" si="41"/>
        <v>1.5096635459510104</v>
      </c>
      <c r="C172" s="9">
        <f t="shared" si="42"/>
        <v>0.76500000000000057</v>
      </c>
      <c r="D172" s="9">
        <f t="shared" si="51"/>
        <v>14.378272513265356</v>
      </c>
      <c r="E172" s="9">
        <f t="shared" si="51"/>
        <v>2.3300183341150551</v>
      </c>
      <c r="F172" s="9">
        <f t="shared" si="44"/>
        <v>5.8188619846563565</v>
      </c>
      <c r="G172" s="10">
        <f t="shared" si="52"/>
        <v>8.6666666666666607</v>
      </c>
      <c r="H172" s="5">
        <f t="shared" si="52"/>
        <v>7.5</v>
      </c>
      <c r="I172">
        <f t="shared" si="46"/>
        <v>18.30402617792446</v>
      </c>
      <c r="J172">
        <f t="shared" si="47"/>
        <v>12.389516187919236</v>
      </c>
      <c r="K172">
        <f t="shared" si="47"/>
        <v>-13.473576472170674</v>
      </c>
      <c r="L172">
        <f t="shared" si="48"/>
        <v>-6.7000516926706499</v>
      </c>
      <c r="M172">
        <f t="shared" si="49"/>
        <v>-24.887705888150936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1.4354470497539626</v>
      </c>
      <c r="B173">
        <f t="shared" si="41"/>
        <v>1.4354470497539626</v>
      </c>
      <c r="C173" s="9">
        <f t="shared" si="42"/>
        <v>0.77000000000000057</v>
      </c>
      <c r="D173" s="9">
        <f t="shared" si="51"/>
        <v>14.452489009462404</v>
      </c>
      <c r="E173" s="9">
        <f t="shared" si="51"/>
        <v>2.2487288965760444</v>
      </c>
      <c r="F173" s="9">
        <f t="shared" si="44"/>
        <v>5.7955977330521886</v>
      </c>
      <c r="G173" s="10">
        <f t="shared" si="52"/>
        <v>8.6666666666666607</v>
      </c>
      <c r="H173" s="5">
        <f t="shared" si="52"/>
        <v>7.5</v>
      </c>
      <c r="I173">
        <f t="shared" si="46"/>
        <v>18.387198830348627</v>
      </c>
      <c r="J173">
        <f t="shared" si="47"/>
        <v>12.349315877763212</v>
      </c>
      <c r="K173">
        <f t="shared" si="47"/>
        <v>-13.622902707499579</v>
      </c>
      <c r="L173">
        <f t="shared" si="48"/>
        <v>-6.7086579519076492</v>
      </c>
      <c r="M173">
        <f t="shared" si="49"/>
        <v>-24.773477130446135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1.3614719103305184</v>
      </c>
      <c r="B174">
        <f t="shared" si="41"/>
        <v>1.3614719103305184</v>
      </c>
      <c r="C174" s="9">
        <f t="shared" si="42"/>
        <v>0.77500000000000058</v>
      </c>
      <c r="D174" s="9">
        <f t="shared" si="51"/>
        <v>14.526464148885848</v>
      </c>
      <c r="E174" s="9">
        <f t="shared" si="51"/>
        <v>2.1665455577426989</v>
      </c>
      <c r="F174" s="9">
        <f t="shared" si="44"/>
        <v>5.7719725720160131</v>
      </c>
      <c r="G174" s="10">
        <f t="shared" si="52"/>
        <v>8.6666666666666607</v>
      </c>
      <c r="H174" s="5">
        <f t="shared" si="52"/>
        <v>7.5</v>
      </c>
      <c r="I174">
        <f t="shared" si="46"/>
        <v>18.47074625298837</v>
      </c>
      <c r="J174">
        <f t="shared" si="47"/>
        <v>12.309063930051765</v>
      </c>
      <c r="K174">
        <f t="shared" si="47"/>
        <v>-13.771543570282256</v>
      </c>
      <c r="L174">
        <f t="shared" si="48"/>
        <v>-6.7171747553959911</v>
      </c>
      <c r="M174">
        <f t="shared" si="49"/>
        <v>-24.658736017392108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1.2877384358958057</v>
      </c>
      <c r="B175">
        <f t="shared" si="41"/>
        <v>1.2877384358958057</v>
      </c>
      <c r="C175" s="9">
        <f t="shared" si="42"/>
        <v>0.78000000000000058</v>
      </c>
      <c r="D175" s="9">
        <f t="shared" si="51"/>
        <v>14.600197623320561</v>
      </c>
      <c r="E175" s="9">
        <f t="shared" si="51"/>
        <v>2.0834724390726924</v>
      </c>
      <c r="F175" s="9">
        <f t="shared" si="44"/>
        <v>5.7479908688601462</v>
      </c>
      <c r="G175" s="10">
        <f t="shared" si="52"/>
        <v>8.6666666666666607</v>
      </c>
      <c r="H175" s="5">
        <f t="shared" si="52"/>
        <v>7.5</v>
      </c>
      <c r="I175">
        <f t="shared" si="46"/>
        <v>18.554645296607891</v>
      </c>
      <c r="J175">
        <f t="shared" si="47"/>
        <v>12.268760881519389</v>
      </c>
      <c r="K175">
        <f t="shared" si="47"/>
        <v>-13.919495986386609</v>
      </c>
      <c r="L175">
        <f t="shared" si="48"/>
        <v>-6.72559228691164</v>
      </c>
      <c r="M175">
        <f t="shared" si="49"/>
        <v>-24.543493892023299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1.2142469312678532</v>
      </c>
      <c r="B176">
        <f t="shared" si="41"/>
        <v>1.2142469312678532</v>
      </c>
      <c r="C176" s="9">
        <f t="shared" si="42"/>
        <v>0.78500000000000059</v>
      </c>
      <c r="D176" s="9">
        <f t="shared" si="51"/>
        <v>14.673689127948514</v>
      </c>
      <c r="E176" s="9">
        <f t="shared" si="51"/>
        <v>1.9995136802643163</v>
      </c>
      <c r="F176" s="9">
        <f t="shared" si="44"/>
        <v>5.7236569830595272</v>
      </c>
      <c r="G176" s="10">
        <f t="shared" si="52"/>
        <v>8.6666666666666607</v>
      </c>
      <c r="H176" s="5">
        <f t="shared" si="52"/>
        <v>7.5</v>
      </c>
      <c r="I176">
        <f t="shared" si="46"/>
        <v>18.638873272211637</v>
      </c>
      <c r="J176">
        <f t="shared" si="47"/>
        <v>12.228407327797919</v>
      </c>
      <c r="K176">
        <f t="shared" si="47"/>
        <v>-14.06675694973875</v>
      </c>
      <c r="L176">
        <f t="shared" si="48"/>
        <v>-6.7339010412539659</v>
      </c>
      <c r="M176">
        <f t="shared" si="49"/>
        <v>-24.427762347645803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1.1409976975198077</v>
      </c>
      <c r="B177">
        <f t="shared" si="41"/>
        <v>1.1409976975198077</v>
      </c>
      <c r="C177" s="9">
        <f t="shared" si="42"/>
        <v>0.79000000000000059</v>
      </c>
      <c r="D177" s="9">
        <f t="shared" si="51"/>
        <v>14.746938361696559</v>
      </c>
      <c r="E177" s="9">
        <f t="shared" si="51"/>
        <v>1.9146734388436262</v>
      </c>
      <c r="F177" s="9">
        <f t="shared" si="44"/>
        <v>5.6989752659750366</v>
      </c>
      <c r="G177" s="10">
        <f t="shared" si="52"/>
        <v>8.6666666666666607</v>
      </c>
      <c r="H177" s="5">
        <f t="shared" si="52"/>
        <v>7.5</v>
      </c>
      <c r="I177">
        <f t="shared" si="46"/>
        <v>18.723407947930692</v>
      </c>
      <c r="J177">
        <f t="shared" si="47"/>
        <v>12.188003921550395</v>
      </c>
      <c r="K177">
        <f t="shared" si="47"/>
        <v>-14.213323523824624</v>
      </c>
      <c r="L177">
        <f t="shared" si="48"/>
        <v>-6.7420918204823987</v>
      </c>
      <c r="M177">
        <f t="shared" si="49"/>
        <v>-24.311553213089368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1.0679910316432739</v>
      </c>
      <c r="B178">
        <f t="shared" si="41"/>
        <v>1.0679910316432739</v>
      </c>
      <c r="C178" s="9">
        <f t="shared" si="42"/>
        <v>0.7950000000000006</v>
      </c>
      <c r="D178" s="9">
        <f t="shared" si="51"/>
        <v>14.819945027573093</v>
      </c>
      <c r="E178" s="9">
        <f t="shared" si="51"/>
        <v>1.8289558897428428</v>
      </c>
      <c r="F178" s="9">
        <f t="shared" si="44"/>
        <v>5.6739500605694708</v>
      </c>
      <c r="G178" s="10">
        <f t="shared" si="52"/>
        <v>8.6666666666666607</v>
      </c>
      <c r="H178" s="5">
        <f t="shared" si="52"/>
        <v>7.5</v>
      </c>
      <c r="I178">
        <f t="shared" si="46"/>
        <v>18.808227545610432</v>
      </c>
      <c r="J178">
        <f t="shared" si="47"/>
        <v>12.1475513706275</v>
      </c>
      <c r="K178">
        <f t="shared" si="47"/>
        <v>-14.359192843103159</v>
      </c>
      <c r="L178">
        <f t="shared" si="48"/>
        <v>-6.7501557300426587</v>
      </c>
      <c r="M178">
        <f t="shared" si="49"/>
        <v>-24.194878538284918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0.99522722622264936</v>
      </c>
      <c r="B179">
        <f t="shared" si="41"/>
        <v>0.99522722622264936</v>
      </c>
      <c r="C179" s="9">
        <f t="shared" si="42"/>
        <v>0.8000000000000006</v>
      </c>
      <c r="D179" s="9">
        <f t="shared" si="51"/>
        <v>14.892708832993717</v>
      </c>
      <c r="E179" s="9">
        <f t="shared" si="51"/>
        <v>1.7423652248705348</v>
      </c>
      <c r="F179" s="9">
        <f t="shared" si="44"/>
        <v>5.6485857011166711</v>
      </c>
      <c r="G179" s="10">
        <f t="shared" si="52"/>
        <v>8.6666666666666607</v>
      </c>
      <c r="H179" s="5">
        <f t="shared" si="52"/>
        <v>7.5</v>
      </c>
      <c r="I179">
        <f t="shared" si="46"/>
        <v>18.893310737124111</v>
      </c>
      <c r="J179">
        <f t="shared" si="47"/>
        <v>12.107050436247244</v>
      </c>
      <c r="K179">
        <f t="shared" si="47"/>
        <v>-14.504362114332869</v>
      </c>
      <c r="L179">
        <f t="shared" si="48"/>
        <v>-6.758084174793443</v>
      </c>
      <c r="M179">
        <f t="shared" si="49"/>
        <v>-24.077750580167752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0.92270656912031157</v>
      </c>
      <c r="B180">
        <f t="shared" si="41"/>
        <v>0.92270656912031157</v>
      </c>
      <c r="C180" s="9">
        <f t="shared" si="42"/>
        <v>0.8050000000000006</v>
      </c>
      <c r="D180" s="9">
        <f t="shared" si="51"/>
        <v>14.965229490096055</v>
      </c>
      <c r="E180" s="9">
        <f t="shared" si="51"/>
        <v>1.6549056526740946</v>
      </c>
      <c r="F180" s="9">
        <f t="shared" si="44"/>
        <v>5.622886512904353</v>
      </c>
      <c r="G180" s="10">
        <f t="shared" si="52"/>
        <v>8.6666666666666607</v>
      </c>
      <c r="H180" s="5">
        <f t="shared" si="52"/>
        <v>7.5</v>
      </c>
      <c r="I180">
        <f t="shared" si="46"/>
        <v>18.97863664043599</v>
      </c>
      <c r="J180">
        <f t="shared" si="47"/>
        <v>12.066501931198482</v>
      </c>
      <c r="K180">
        <f t="shared" si="47"/>
        <v>-14.648828617813875</v>
      </c>
      <c r="L180">
        <f t="shared" si="48"/>
        <v>-6.7658688549438795</v>
      </c>
      <c r="M180">
        <f t="shared" si="49"/>
        <v>-23.960181788906127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0.85042934317250918</v>
      </c>
      <c r="B181">
        <f t="shared" si="41"/>
        <v>0.85042934317250918</v>
      </c>
      <c r="C181" s="9">
        <f t="shared" si="42"/>
        <v>0.81000000000000061</v>
      </c>
      <c r="D181" s="9">
        <f t="shared" ref="D181:E196" si="53">D180+$C$7*(J180+J181)/2</f>
        <v>15.037506716043858</v>
      </c>
      <c r="E181" s="9">
        <f t="shared" si="53"/>
        <v>1.5665813976950111</v>
      </c>
      <c r="F181" s="9">
        <f t="shared" si="44"/>
        <v>5.5968568119311684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19.064184815436317</v>
      </c>
      <c r="J181">
        <f t="shared" si="47"/>
        <v>12.02590671806882</v>
      </c>
      <c r="K181">
        <f t="shared" si="47"/>
        <v>-14.792589708547311</v>
      </c>
      <c r="L181">
        <f t="shared" si="48"/>
        <v>-6.7735017619115165</v>
      </c>
      <c r="M181">
        <f t="shared" si="49"/>
        <v>-23.842184794454347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0.77839582589581013</v>
      </c>
      <c r="B182">
        <f t="shared" si="41"/>
        <v>0.77839582589581013</v>
      </c>
      <c r="C182" s="9">
        <f t="shared" si="42"/>
        <v>0.81500000000000061</v>
      </c>
      <c r="D182" s="9">
        <f t="shared" si="53"/>
        <v>15.109540233320557</v>
      </c>
      <c r="E182" s="9">
        <f t="shared" si="53"/>
        <v>1.4773967001174271</v>
      </c>
      <c r="F182" s="9">
        <f t="shared" si="44"/>
        <v>5.5705009045985001</v>
      </c>
      <c r="G182" s="10">
        <f t="shared" si="54"/>
        <v>8.6666666666666607</v>
      </c>
      <c r="H182" s="5">
        <f t="shared" si="54"/>
        <v>7.5</v>
      </c>
      <c r="I182">
        <f t="shared" si="46"/>
        <v>19.149935259569322</v>
      </c>
      <c r="J182">
        <f t="shared" si="47"/>
        <v>11.98526570749735</v>
      </c>
      <c r="K182">
        <f t="shared" si="47"/>
        <v>-14.935642817314037</v>
      </c>
      <c r="L182">
        <f t="shared" si="48"/>
        <v>-6.780975174110055</v>
      </c>
      <c r="M182">
        <f t="shared" si="49"/>
        <v>-23.723772393429098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0.70660628920395929</v>
      </c>
      <c r="B183">
        <f t="shared" si="41"/>
        <v>0.70660628920395929</v>
      </c>
      <c r="C183" s="9">
        <f t="shared" si="42"/>
        <v>0.82000000000000062</v>
      </c>
      <c r="D183" s="9">
        <f t="shared" si="53"/>
        <v>15.181329770012407</v>
      </c>
      <c r="E183" s="9">
        <f t="shared" si="53"/>
        <v>1.387355815310461</v>
      </c>
      <c r="F183" s="9">
        <f t="shared" si="44"/>
        <v>5.5438230873974703</v>
      </c>
      <c r="G183" s="10">
        <f t="shared" si="54"/>
        <v>8.6666666666666607</v>
      </c>
      <c r="H183" s="5">
        <f t="shared" si="54"/>
        <v>7.5</v>
      </c>
      <c r="I183">
        <f t="shared" si="46"/>
        <v>19.235868403274299</v>
      </c>
      <c r="J183">
        <f t="shared" si="47"/>
        <v>11.944579856452689</v>
      </c>
      <c r="K183">
        <f t="shared" si="47"/>
        <v>-15.077985451674611</v>
      </c>
      <c r="L183">
        <f t="shared" si="48"/>
        <v>-6.7882816526755683</v>
      </c>
      <c r="M183">
        <f t="shared" si="49"/>
        <v>-23.604957536307268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0.63506099913499092</v>
      </c>
      <c r="B184">
        <f t="shared" si="41"/>
        <v>0.63506099913499092</v>
      </c>
      <c r="C184" s="9">
        <f t="shared" si="42"/>
        <v>0.82500000000000062</v>
      </c>
      <c r="D184" s="9">
        <f t="shared" si="53"/>
        <v>15.252875060081376</v>
      </c>
      <c r="E184" s="9">
        <f t="shared" si="53"/>
        <v>1.2964630133647599</v>
      </c>
      <c r="F184" s="9">
        <f t="shared" si="44"/>
        <v>5.5168276465916719</v>
      </c>
      <c r="G184" s="10">
        <f t="shared" si="54"/>
        <v>8.6666666666666607</v>
      </c>
      <c r="H184" s="5">
        <f t="shared" si="54"/>
        <v>7.5</v>
      </c>
      <c r="I184">
        <f t="shared" si="46"/>
        <v>19.321965105258677</v>
      </c>
      <c r="J184">
        <f t="shared" si="47"/>
        <v>11.903850166536635</v>
      </c>
      <c r="K184">
        <f t="shared" si="47"/>
        <v>-15.219615196892454</v>
      </c>
      <c r="L184">
        <f t="shared" si="48"/>
        <v>-6.7954140371394187</v>
      </c>
      <c r="M184">
        <f t="shared" si="49"/>
        <v>-23.485753314943317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0.56376021558843981</v>
      </c>
      <c r="B185">
        <f t="shared" si="41"/>
        <v>0.56376021558843981</v>
      </c>
      <c r="C185" s="9">
        <f t="shared" si="42"/>
        <v>0.83000000000000063</v>
      </c>
      <c r="D185" s="9">
        <f t="shared" si="53"/>
        <v>15.324175843627927</v>
      </c>
      <c r="E185" s="9">
        <f t="shared" si="53"/>
        <v>1.2047225786237361</v>
      </c>
      <c r="F185" s="9">
        <f t="shared" si="44"/>
        <v>5.4895188578960532</v>
      </c>
      <c r="G185" s="10">
        <f t="shared" si="54"/>
        <v>8.6666666666666607</v>
      </c>
      <c r="H185" s="5">
        <f t="shared" si="54"/>
        <v>7.5</v>
      </c>
      <c r="I185">
        <f t="shared" si="46"/>
        <v>19.408206647620954</v>
      </c>
      <c r="J185">
        <f t="shared" si="47"/>
        <v>11.863077682313799</v>
      </c>
      <c r="K185">
        <f t="shared" si="47"/>
        <v>-15.360529716782114</v>
      </c>
      <c r="L185">
        <f t="shared" si="48"/>
        <v>-6.8023654410556089</v>
      </c>
      <c r="M185">
        <f t="shared" si="49"/>
        <v>-23.366172950403641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0.49270419207249638</v>
      </c>
      <c r="B186">
        <f t="shared" si="41"/>
        <v>0.49270419207249638</v>
      </c>
      <c r="C186" s="9">
        <f t="shared" si="42"/>
        <v>0.83500000000000063</v>
      </c>
      <c r="D186" s="9">
        <f t="shared" si="53"/>
        <v>15.39523186714387</v>
      </c>
      <c r="E186" s="9">
        <f t="shared" si="53"/>
        <v>1.1121388092099362</v>
      </c>
      <c r="F186" s="9">
        <f t="shared" si="44"/>
        <v>5.4619009861524574</v>
      </c>
      <c r="G186" s="10">
        <f t="shared" si="54"/>
        <v>8.6666666666666607</v>
      </c>
      <c r="H186" s="5">
        <f t="shared" si="54"/>
        <v>7.5</v>
      </c>
      <c r="I186">
        <f t="shared" si="46"/>
        <v>19.494574730840299</v>
      </c>
      <c r="J186">
        <f t="shared" si="47"/>
        <v>11.822263489667465</v>
      </c>
      <c r="K186">
        <f t="shared" si="47"/>
        <v>-15.500726754484536</v>
      </c>
      <c r="L186">
        <f t="shared" si="48"/>
        <v>-6.8091292475898717</v>
      </c>
      <c r="M186">
        <f t="shared" si="49"/>
        <v>-23.246229781115439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0.42189317546094784</v>
      </c>
      <c r="B187">
        <f t="shared" si="41"/>
        <v>0.42189317546094784</v>
      </c>
      <c r="C187" s="9">
        <f t="shared" si="42"/>
        <v>0.84000000000000064</v>
      </c>
      <c r="D187" s="9">
        <f t="shared" si="53"/>
        <v>15.466042883755419</v>
      </c>
      <c r="E187" s="9">
        <f t="shared" si="53"/>
        <v>1.0187160165469689</v>
      </c>
      <c r="F187" s="9">
        <f t="shared" si="44"/>
        <v>5.4339782850022118</v>
      </c>
      <c r="G187" s="10">
        <f t="shared" si="54"/>
        <v>8.6666666666666607</v>
      </c>
      <c r="H187" s="5">
        <f t="shared" si="54"/>
        <v>7.5</v>
      </c>
      <c r="I187">
        <f t="shared" si="46"/>
        <v>19.581051468648667</v>
      </c>
      <c r="J187">
        <f t="shared" si="47"/>
        <v>11.781408714181927</v>
      </c>
      <c r="K187">
        <f t="shared" si="47"/>
        <v>-15.640204133171228</v>
      </c>
      <c r="L187">
        <f t="shared" si="48"/>
        <v>-6.8156991050773206</v>
      </c>
      <c r="M187">
        <f t="shared" si="49"/>
        <v>-23.125937251326931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0.35132740575974708</v>
      </c>
      <c r="B188">
        <f t="shared" si="41"/>
        <v>0.35132740575974708</v>
      </c>
      <c r="C188" s="9">
        <f t="shared" si="42"/>
        <v>0.84500000000000064</v>
      </c>
      <c r="D188" s="9">
        <f t="shared" si="53"/>
        <v>15.53660865345662</v>
      </c>
      <c r="E188" s="9">
        <f t="shared" si="53"/>
        <v>0.92445852487741764</v>
      </c>
      <c r="F188" s="9">
        <f t="shared" si="44"/>
        <v>5.4057549965562224</v>
      </c>
      <c r="G188" s="10">
        <f t="shared" si="54"/>
        <v>8.6666666666666607</v>
      </c>
      <c r="H188" s="5">
        <f t="shared" si="54"/>
        <v>7.5</v>
      </c>
      <c r="I188">
        <f t="shared" si="46"/>
        <v>19.66761938280025</v>
      </c>
      <c r="J188">
        <f t="shared" si="47"/>
        <v>11.740514519551462</v>
      </c>
      <c r="K188">
        <f t="shared" si="47"/>
        <v>-15.778959756679189</v>
      </c>
      <c r="L188">
        <f t="shared" si="48"/>
        <v>-6.8220689225551023</v>
      </c>
      <c r="M188">
        <f t="shared" si="49"/>
        <v>-23.005308899875946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0.28100711588304428</v>
      </c>
      <c r="B189">
        <f t="shared" si="41"/>
        <v>0.28100711588304428</v>
      </c>
      <c r="C189" s="9">
        <f t="shared" si="42"/>
        <v>0.85000000000000064</v>
      </c>
      <c r="D189" s="9">
        <f t="shared" si="53"/>
        <v>15.606928943333322</v>
      </c>
      <c r="E189" s="9">
        <f t="shared" si="53"/>
        <v>0.82937067077714477</v>
      </c>
      <c r="F189" s="9">
        <f t="shared" si="44"/>
        <v>5.3772353510629927</v>
      </c>
      <c r="G189" s="10">
        <f t="shared" si="54"/>
        <v>8.6666666666666607</v>
      </c>
      <c r="H189" s="5">
        <f t="shared" si="54"/>
        <v>7.5</v>
      </c>
      <c r="I189">
        <f t="shared" si="46"/>
        <v>19.754261397752142</v>
      </c>
      <c r="J189">
        <f t="shared" si="47"/>
        <v>11.699582106016132</v>
      </c>
      <c r="K189">
        <f t="shared" si="47"/>
        <v>-15.916991610078444</v>
      </c>
      <c r="L189">
        <f t="shared" si="48"/>
        <v>-6.8282328652760373</v>
      </c>
      <c r="M189">
        <f t="shared" si="49"/>
        <v>-22.884358349263358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0.21093253143852309</v>
      </c>
      <c r="B190">
        <f t="shared" si="41"/>
        <v>0.21093253143852309</v>
      </c>
      <c r="C190" s="9">
        <f t="shared" si="42"/>
        <v>0.85500000000000065</v>
      </c>
      <c r="D190" s="9">
        <f t="shared" si="53"/>
        <v>15.677003527777844</v>
      </c>
      <c r="E190" s="9">
        <f t="shared" si="53"/>
        <v>0.73345680266638735</v>
      </c>
      <c r="F190" s="9">
        <f t="shared" si="44"/>
        <v>5.3484235665749491</v>
      </c>
      <c r="G190" s="10">
        <f t="shared" si="54"/>
        <v>8.6666666666666607</v>
      </c>
      <c r="H190" s="5">
        <f t="shared" si="54"/>
        <v>7.5</v>
      </c>
      <c r="I190">
        <f t="shared" si="46"/>
        <v>19.84096083526935</v>
      </c>
      <c r="J190">
        <f t="shared" si="47"/>
        <v>11.658612708824476</v>
      </c>
      <c r="K190">
        <f t="shared" si="47"/>
        <v>-16.054297760174023</v>
      </c>
      <c r="L190">
        <f t="shared" si="48"/>
        <v>-6.8341853502089132</v>
      </c>
      <c r="M190">
        <f t="shared" si="49"/>
        <v>-22.763099295027889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0.14110387052187967</v>
      </c>
      <c r="B191">
        <f t="shared" si="41"/>
        <v>0.14110387052187967</v>
      </c>
      <c r="C191" s="9">
        <f t="shared" si="42"/>
        <v>0.86000000000000065</v>
      </c>
      <c r="D191" s="9">
        <f t="shared" si="53"/>
        <v>15.746832188694487</v>
      </c>
      <c r="E191" s="9">
        <f t="shared" si="53"/>
        <v>0.63672128031803266</v>
      </c>
      <c r="F191" s="9">
        <f t="shared" si="44"/>
        <v>5.3193238486134842</v>
      </c>
      <c r="G191" s="10">
        <f t="shared" si="54"/>
        <v>8.6666666666666607</v>
      </c>
      <c r="H191" s="5">
        <f t="shared" si="54"/>
        <v>7.5</v>
      </c>
      <c r="I191">
        <f t="shared" si="46"/>
        <v>19.927701408966207</v>
      </c>
      <c r="J191">
        <f t="shared" si="47"/>
        <v>11.617607596723223</v>
      </c>
      <c r="K191">
        <f t="shared" si="47"/>
        <v>-16.190876355944191</v>
      </c>
      <c r="L191">
        <f t="shared" si="48"/>
        <v>-6.8399210415306655</v>
      </c>
      <c r="M191">
        <f t="shared" si="49"/>
        <v>-22.641545495418544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7.1521343520288383E-2</v>
      </c>
      <c r="B192">
        <f t="shared" si="41"/>
        <v>7.1521343520288383E-2</v>
      </c>
      <c r="C192" s="9">
        <f t="shared" si="42"/>
        <v>0.86500000000000066</v>
      </c>
      <c r="D192" s="9">
        <f t="shared" si="53"/>
        <v>15.816414715696078</v>
      </c>
      <c r="E192" s="9">
        <f t="shared" si="53"/>
        <v>0.53916847436344995</v>
      </c>
      <c r="F192" s="9">
        <f t="shared" si="44"/>
        <v>5.2899403898330881</v>
      </c>
      <c r="G192" s="10">
        <f t="shared" si="54"/>
        <v>8.6666666666666607</v>
      </c>
      <c r="H192" s="5">
        <f t="shared" si="54"/>
        <v>7.5</v>
      </c>
      <c r="I192">
        <f t="shared" si="46"/>
        <v>20.01446721879562</v>
      </c>
      <c r="J192">
        <f t="shared" si="47"/>
        <v>11.576568070474039</v>
      </c>
      <c r="K192">
        <f t="shared" si="47"/>
        <v>-16.326725628916702</v>
      </c>
      <c r="L192">
        <f t="shared" si="48"/>
        <v>-6.8454348461153733</v>
      </c>
      <c r="M192">
        <f t="shared" si="49"/>
        <v>-22.51971076136083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2.1851529246745827E-3</v>
      </c>
      <c r="B193">
        <f t="shared" si="41"/>
        <v>2.1851529246745827E-3</v>
      </c>
      <c r="C193" s="9">
        <f t="shared" si="42"/>
        <v>0.87000000000000066</v>
      </c>
      <c r="D193" s="9">
        <f t="shared" si="53"/>
        <v>15.885750906291692</v>
      </c>
      <c r="E193" s="9">
        <f t="shared" si="53"/>
        <v>0.44080276579624522</v>
      </c>
      <c r="F193" s="9">
        <f t="shared" si="44"/>
        <v>5.2602773696849301</v>
      </c>
      <c r="G193" s="10">
        <f t="shared" si="54"/>
        <v>8.6666666666666607</v>
      </c>
      <c r="H193" s="5">
        <f t="shared" si="54"/>
        <v>7.5</v>
      </c>
      <c r="I193">
        <f t="shared" si="46"/>
        <v>20.101242745496702</v>
      </c>
      <c r="J193">
        <f t="shared" si="47"/>
        <v>11.535495461397346</v>
      </c>
      <c r="K193">
        <f t="shared" si="47"/>
        <v>-16.461843893484865</v>
      </c>
      <c r="L193">
        <f t="shared" si="48"/>
        <v>-6.8507219090246467</v>
      </c>
      <c r="M193">
        <f t="shared" si="49"/>
        <v>-22.397608946712779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6.6904506849347456E-2</v>
      </c>
      <c r="C194" s="9">
        <f t="shared" si="42"/>
        <v>0.87500000000000067</v>
      </c>
      <c r="D194" s="9">
        <f t="shared" si="53"/>
        <v>15.954840566065714</v>
      </c>
      <c r="E194" s="9">
        <f t="shared" si="53"/>
        <v>0.34162854547429522</v>
      </c>
      <c r="F194" s="9">
        <f t="shared" si="44"/>
        <v>5.2303389540802527</v>
      </c>
      <c r="G194" s="10">
        <f t="shared" si="54"/>
        <v>8.6666666666666607</v>
      </c>
      <c r="H194" s="5">
        <f t="shared" si="54"/>
        <v>7.5</v>
      </c>
      <c r="I194">
        <f t="shared" si="46"/>
        <v>20.188012845010629</v>
      </c>
      <c r="J194">
        <f t="shared" si="47"/>
        <v>11.494391129943198</v>
      </c>
      <c r="K194">
        <f t="shared" si="47"/>
        <v>-16.596229547165141</v>
      </c>
      <c r="L194">
        <f t="shared" si="48"/>
        <v>-6.8557776090036731</v>
      </c>
      <c r="M194">
        <f t="shared" si="49"/>
        <v>-22.275253938806742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0.13574744963204388</v>
      </c>
      <c r="C195" s="9">
        <f t="shared" si="42"/>
        <v>0.88000000000000067</v>
      </c>
      <c r="D195" s="9">
        <f t="shared" si="53"/>
        <v>16.023683508848411</v>
      </c>
      <c r="E195" s="9">
        <f t="shared" si="53"/>
        <v>0.24165021362040584</v>
      </c>
      <c r="F195" s="9">
        <f t="shared" si="44"/>
        <v>5.2001292950539302</v>
      </c>
      <c r="G195" s="10">
        <f t="shared" si="54"/>
        <v>8.6666666666666607</v>
      </c>
      <c r="H195" s="5">
        <f t="shared" si="54"/>
        <v>7.5</v>
      </c>
      <c r="I195">
        <f t="shared" si="46"/>
        <v>20.274762742873868</v>
      </c>
      <c r="J195">
        <f t="shared" si="47"/>
        <v>11.453256464289176</v>
      </c>
      <c r="K195">
        <f t="shared" si="47"/>
        <v>-16.72988107079798</v>
      </c>
      <c r="L195">
        <f t="shared" si="48"/>
        <v>-6.8605975539868842</v>
      </c>
      <c r="M195">
        <f t="shared" si="49"/>
        <v>-22.152659649272813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0.20434349766180837</v>
      </c>
      <c r="C196" s="9">
        <f t="shared" si="42"/>
        <v>0.88500000000000068</v>
      </c>
      <c r="D196" s="9">
        <f t="shared" si="53"/>
        <v>16.092279556878175</v>
      </c>
      <c r="E196" s="9">
        <f t="shared" si="53"/>
        <v>0.14087217932193108</v>
      </c>
      <c r="F196" s="9">
        <f t="shared" si="44"/>
        <v>5.1696525304284737</v>
      </c>
      <c r="G196" s="10">
        <f t="shared" si="54"/>
        <v>8.6666666666666607</v>
      </c>
      <c r="H196" s="5">
        <f t="shared" si="54"/>
        <v>7.5</v>
      </c>
      <c r="I196">
        <f t="shared" si="46"/>
        <v>20.361478028597229</v>
      </c>
      <c r="J196">
        <f t="shared" si="47"/>
        <v>11.412092878965254</v>
      </c>
      <c r="K196">
        <f t="shared" si="47"/>
        <v>-16.862797028693617</v>
      </c>
      <c r="L196">
        <f t="shared" si="48"/>
        <v>-6.8651775766169463</v>
      </c>
      <c r="M196">
        <f t="shared" si="49"/>
        <v>-22.029840005139626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0.272692481739222</v>
      </c>
      <c r="C197" s="9">
        <f t="shared" si="42"/>
        <v>0.89000000000000068</v>
      </c>
      <c r="D197" s="9">
        <f t="shared" ref="D197:E212" si="55">D196+$C$7*(J196+J197)/2</f>
        <v>16.160628540955589</v>
      </c>
      <c r="E197" s="9">
        <f t="shared" si="55"/>
        <v>3.9298860029676849E-2</v>
      </c>
      <c r="F197" s="9">
        <f t="shared" si="44"/>
        <v>5.1389127834788955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20.448144650038564</v>
      </c>
      <c r="J197">
        <f t="shared" si="47"/>
        <v>11.370901813505553</v>
      </c>
      <c r="K197">
        <f t="shared" si="47"/>
        <v>-16.994976068724455</v>
      </c>
      <c r="L197">
        <f t="shared" si="48"/>
        <v>-6.8695137297804623</v>
      </c>
      <c r="M197">
        <f t="shared" si="49"/>
        <v>-21.906808940208336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0.34079424137311953</v>
      </c>
      <c r="C198" s="9">
        <f t="shared" si="42"/>
        <v>0.89500000000000068</v>
      </c>
      <c r="D198" s="9">
        <f t="shared" si="55"/>
        <v>16.228730300589486</v>
      </c>
      <c r="E198" s="9">
        <f t="shared" si="55"/>
        <v>-6.3065318943593643E-2</v>
      </c>
      <c r="F198" s="9">
        <f t="shared" si="44"/>
        <v>5.1079141625986058</v>
      </c>
      <c r="G198" s="10">
        <f t="shared" si="56"/>
        <v>8.6666666666666607</v>
      </c>
      <c r="H198" s="5">
        <f t="shared" si="56"/>
        <v>7.5</v>
      </c>
      <c r="I198">
        <f t="shared" si="46"/>
        <v>20.534748907776393</v>
      </c>
      <c r="J198">
        <f t="shared" si="47"/>
        <v>11.32968473112687</v>
      </c>
      <c r="K198">
        <f t="shared" si="47"/>
        <v>-17.126416922365706</v>
      </c>
      <c r="L198">
        <f t="shared" si="48"/>
        <v>-6.8736022821635929</v>
      </c>
      <c r="M198">
        <f t="shared" si="49"/>
        <v>-21.783580386695416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0.40864862491880238</v>
      </c>
      <c r="C199" s="9">
        <f t="shared" si="42"/>
        <v>0.90000000000000069</v>
      </c>
      <c r="D199" s="9">
        <f t="shared" si="55"/>
        <v>16.296584684135169</v>
      </c>
      <c r="E199" s="9">
        <f t="shared" si="55"/>
        <v>-0.1662159249247484</v>
      </c>
      <c r="F199" s="9">
        <f t="shared" si="44"/>
        <v>5.0766607609668011</v>
      </c>
      <c r="G199" s="10">
        <f t="shared" si="56"/>
        <v>8.6666666666666607</v>
      </c>
      <c r="H199" s="5">
        <f t="shared" si="56"/>
        <v>7.5</v>
      </c>
      <c r="I199">
        <f t="shared" si="46"/>
        <v>20.621277449491064</v>
      </c>
      <c r="J199">
        <f t="shared" si="47"/>
        <v>11.288443117433888</v>
      </c>
      <c r="K199">
        <f t="shared" si="47"/>
        <v>-17.25711840468588</v>
      </c>
      <c r="L199">
        <f t="shared" si="48"/>
        <v>-6.8774397138304995</v>
      </c>
      <c r="M199">
        <f t="shared" si="49"/>
        <v>-21.660168267139962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0.47625548970855824</v>
      </c>
      <c r="C200" s="9">
        <f t="shared" si="42"/>
        <v>0.90500000000000069</v>
      </c>
      <c r="D200" s="9">
        <f t="shared" si="55"/>
        <v>16.364191548924925</v>
      </c>
      <c r="E200" s="9">
        <f t="shared" si="55"/>
        <v>-0.2701485183816722</v>
      </c>
      <c r="F200" s="9">
        <f t="shared" si="44"/>
        <v>5.0451566562174772</v>
      </c>
      <c r="G200" s="10">
        <f t="shared" si="56"/>
        <v>8.6666666666666607</v>
      </c>
      <c r="H200" s="5">
        <f t="shared" si="56"/>
        <v>7.5</v>
      </c>
      <c r="I200">
        <f t="shared" si="46"/>
        <v>20.70771726435963</v>
      </c>
      <c r="J200">
        <f t="shared" si="47"/>
        <v>11.247178479150904</v>
      </c>
      <c r="K200">
        <f t="shared" si="47"/>
        <v>-17.387079414288721</v>
      </c>
      <c r="L200">
        <f t="shared" si="48"/>
        <v>-6.8810227118273204</v>
      </c>
      <c r="M200">
        <f t="shared" si="49"/>
        <v>-21.536586486571153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0.54361470217465246</v>
      </c>
      <c r="C201" s="9">
        <f t="shared" si="42"/>
        <v>0.9100000000000007</v>
      </c>
      <c r="D201" s="9">
        <f t="shared" si="55"/>
        <v>16.431550761391019</v>
      </c>
      <c r="E201" s="9">
        <f t="shared" si="55"/>
        <v>-0.3748586534241628</v>
      </c>
      <c r="F201" s="9">
        <f t="shared" si="44"/>
        <v>5.0134059101104249</v>
      </c>
      <c r="G201" s="10">
        <f t="shared" si="56"/>
        <v>8.6666666666666607</v>
      </c>
      <c r="H201" s="5">
        <f t="shared" si="56"/>
        <v>7.5</v>
      </c>
      <c r="I201">
        <f t="shared" si="46"/>
        <v>20.794055677470045</v>
      </c>
      <c r="J201">
        <f t="shared" si="47"/>
        <v>11.20589234287994</v>
      </c>
      <c r="K201">
        <f t="shared" si="47"/>
        <v>-17.516298933208148</v>
      </c>
      <c r="L201">
        <f t="shared" si="48"/>
        <v>-6.8843481658142016</v>
      </c>
      <c r="M201">
        <f t="shared" si="49"/>
        <v>-21.41284892493146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0.61072613796494757</v>
      </c>
      <c r="C202" s="9">
        <f t="shared" si="42"/>
        <v>0.9150000000000007</v>
      </c>
      <c r="D202" s="9">
        <f t="shared" si="55"/>
        <v>16.498662197181314</v>
      </c>
      <c r="E202" s="9">
        <f t="shared" si="55"/>
        <v>-0.4803418783040605</v>
      </c>
      <c r="F202" s="9">
        <f t="shared" si="44"/>
        <v>4.9814125682044939</v>
      </c>
      <c r="G202" s="10">
        <f t="shared" si="56"/>
        <v>8.6666666666666607</v>
      </c>
      <c r="H202" s="5">
        <f t="shared" si="56"/>
        <v>7.5</v>
      </c>
      <c r="I202">
        <f t="shared" si="46"/>
        <v>20.880280344259834</v>
      </c>
      <c r="J202">
        <f t="shared" si="47"/>
        <v>11.164586253885055</v>
      </c>
      <c r="K202">
        <f t="shared" si="47"/>
        <v>-17.644776026757736</v>
      </c>
      <c r="L202">
        <f t="shared" si="48"/>
        <v>-6.8874131637276381</v>
      </c>
      <c r="M202">
        <f t="shared" si="49"/>
        <v>-21.288969429751312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0.67758968205131076</v>
      </c>
      <c r="C203" s="9">
        <f t="shared" si="42"/>
        <v>0.92000000000000071</v>
      </c>
      <c r="D203" s="9">
        <f t="shared" si="55"/>
        <v>16.565525741267678</v>
      </c>
      <c r="E203" s="9">
        <f t="shared" si="55"/>
        <v>-0.58659373591434238</v>
      </c>
      <c r="F203" s="9">
        <f t="shared" si="44"/>
        <v>4.9491806595332619</v>
      </c>
      <c r="G203" s="10">
        <f t="shared" si="56"/>
        <v>8.6666666666666607</v>
      </c>
      <c r="H203" s="5">
        <f t="shared" si="56"/>
        <v>7.5</v>
      </c>
      <c r="I203">
        <f t="shared" si="46"/>
        <v>20.96637924498398</v>
      </c>
      <c r="J203">
        <f t="shared" si="47"/>
        <v>11.123261774902689</v>
      </c>
      <c r="K203">
        <f t="shared" si="47"/>
        <v>-17.772509843336245</v>
      </c>
      <c r="L203">
        <f t="shared" si="48"/>
        <v>-6.8902149874752956</v>
      </c>
      <c r="M203">
        <f t="shared" si="49"/>
        <v>-21.164961809070711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0.74420522883095153</v>
      </c>
      <c r="C204" s="9">
        <f t="shared" si="42"/>
        <v>0.92500000000000071</v>
      </c>
      <c r="D204" s="9">
        <f t="shared" si="55"/>
        <v>16.632141288047318</v>
      </c>
      <c r="E204" s="9">
        <f t="shared" si="55"/>
        <v>-0.69360976428692311</v>
      </c>
      <c r="F204" s="9">
        <f t="shared" si="44"/>
        <v>4.916714196283511</v>
      </c>
      <c r="G204" s="10">
        <f t="shared" si="56"/>
        <v>8.6666666666666607</v>
      </c>
      <c r="H204" s="5">
        <f t="shared" si="56"/>
        <v>7.5</v>
      </c>
      <c r="I204">
        <f t="shared" si="46"/>
        <v>21.05234067921625</v>
      </c>
      <c r="J204">
        <f t="shared" si="47"/>
        <v>11.081920484977838</v>
      </c>
      <c r="K204">
        <f t="shared" si="47"/>
        <v>-17.89949961419067</v>
      </c>
      <c r="L204">
        <f t="shared" si="48"/>
        <v>-6.8927511086652125</v>
      </c>
      <c r="M204">
        <f t="shared" si="49"/>
        <v>-21.040839824603559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0.81057268222086343</v>
      </c>
      <c r="C205" s="9">
        <f t="shared" si="42"/>
        <v>0.93000000000000071</v>
      </c>
      <c r="D205" s="9">
        <f t="shared" si="55"/>
        <v>16.69850874143723</v>
      </c>
      <c r="E205" s="9">
        <f t="shared" si="55"/>
        <v>-0.80138549708891005</v>
      </c>
      <c r="F205" s="9">
        <f t="shared" si="44"/>
        <v>4.8840171734766038</v>
      </c>
      <c r="G205" s="10">
        <f t="shared" si="56"/>
        <v>8.6666666666666607</v>
      </c>
      <c r="H205" s="5">
        <f t="shared" si="56"/>
        <v>7.5</v>
      </c>
      <c r="I205">
        <f t="shared" si="46"/>
        <v>21.138153260387956</v>
      </c>
      <c r="J205">
        <f t="shared" si="47"/>
        <v>11.040563978325846</v>
      </c>
      <c r="K205">
        <f t="shared" si="47"/>
        <v>-18.025744653138293</v>
      </c>
      <c r="L205">
        <f t="shared" si="48"/>
        <v>-6.8950191843711792</v>
      </c>
      <c r="M205">
        <f t="shared" si="49"/>
        <v>-20.916617185140268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0.87669195574550152</v>
      </c>
      <c r="C206" s="9">
        <f t="shared" si="42"/>
        <v>0.93500000000000072</v>
      </c>
      <c r="D206" s="9">
        <f t="shared" si="55"/>
        <v>16.764628014961868</v>
      </c>
      <c r="E206" s="9">
        <f t="shared" si="55"/>
        <v>-0.90991646411707228</v>
      </c>
      <c r="F206" s="9">
        <f t="shared" si="44"/>
        <v>4.8510935686530772</v>
      </c>
      <c r="G206" s="10">
        <f t="shared" si="56"/>
        <v>8.6666666666666607</v>
      </c>
      <c r="H206" s="5">
        <f t="shared" si="56"/>
        <v>7.5</v>
      </c>
      <c r="I206">
        <f t="shared" si="46"/>
        <v>21.223805910367588</v>
      </c>
      <c r="J206">
        <f t="shared" si="47"/>
        <v>10.999193863219618</v>
      </c>
      <c r="K206">
        <f t="shared" si="47"/>
        <v>-18.151244356249133</v>
      </c>
      <c r="L206">
        <f t="shared" si="48"/>
        <v>-6.8970170529359294</v>
      </c>
      <c r="M206">
        <f t="shared" si="49"/>
        <v>-20.792307540184346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0.94256297261786592</v>
      </c>
      <c r="C207" s="9">
        <f t="shared" si="42"/>
        <v>0.94000000000000072</v>
      </c>
      <c r="D207" s="9">
        <f t="shared" si="55"/>
        <v>16.830499031834233</v>
      </c>
      <c r="E207" s="9">
        <f t="shared" si="55"/>
        <v>-1.0191981917902904</v>
      </c>
      <c r="F207" s="9">
        <f t="shared" si="44"/>
        <v>4.8179473415605969</v>
      </c>
      <c r="G207" s="10">
        <f t="shared" si="56"/>
        <v>8.6666666666666607</v>
      </c>
      <c r="H207" s="5">
        <f t="shared" si="56"/>
        <v>7.5</v>
      </c>
      <c r="I207">
        <f t="shared" si="46"/>
        <v>21.30928785408458</v>
      </c>
      <c r="J207">
        <f t="shared" si="47"/>
        <v>10.957811760902002</v>
      </c>
      <c r="K207">
        <f t="shared" si="47"/>
        <v>-18.275998201490239</v>
      </c>
      <c r="L207">
        <f t="shared" si="48"/>
        <v>-6.8987427298136073</v>
      </c>
      <c r="M207">
        <f t="shared" si="49"/>
        <v>-20.667924473818587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1.0081856658141408</v>
      </c>
      <c r="C208" s="9">
        <f t="shared" si="42"/>
        <v>0.94500000000000073</v>
      </c>
      <c r="D208" s="9">
        <f t="shared" si="55"/>
        <v>16.896121725030508</v>
      </c>
      <c r="E208" s="9">
        <f t="shared" si="55"/>
        <v>-1.1292262036397605</v>
      </c>
      <c r="F208" s="9">
        <f t="shared" si="44"/>
        <v>4.7845824338455376</v>
      </c>
      <c r="G208" s="10">
        <f t="shared" si="56"/>
        <v>8.6666666666666607</v>
      </c>
      <c r="H208" s="5">
        <f t="shared" si="56"/>
        <v>7.5</v>
      </c>
      <c r="I208">
        <f t="shared" si="46"/>
        <v>21.394588614200039</v>
      </c>
      <c r="J208">
        <f t="shared" si="47"/>
        <v>10.916419304523121</v>
      </c>
      <c r="K208">
        <f t="shared" si="47"/>
        <v>-18.40000574833315</v>
      </c>
      <c r="L208">
        <f t="shared" si="48"/>
        <v>-6.9001944034528835</v>
      </c>
      <c r="M208">
        <f t="shared" si="49"/>
        <v>-20.543481498796673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1.0735599781420166</v>
      </c>
      <c r="C209" s="9">
        <f t="shared" si="42"/>
        <v>0.95000000000000073</v>
      </c>
      <c r="D209" s="9">
        <f t="shared" si="55"/>
        <v>16.961496037358383</v>
      </c>
      <c r="E209" s="9">
        <f t="shared" si="55"/>
        <v>-1.2399960207967378</v>
      </c>
      <c r="F209" s="9">
        <f t="shared" si="44"/>
        <v>4.7510027687483429</v>
      </c>
      <c r="G209" s="10">
        <f t="shared" si="56"/>
        <v>8.6666666666666607</v>
      </c>
      <c r="H209" s="5">
        <f t="shared" si="56"/>
        <v>7.5</v>
      </c>
      <c r="I209">
        <f t="shared" si="46"/>
        <v>21.479698005826997</v>
      </c>
      <c r="J209">
        <f t="shared" si="47"/>
        <v>10.875018138102403</v>
      </c>
      <c r="K209">
        <f t="shared" si="47"/>
        <v>-18.523266637325932</v>
      </c>
      <c r="L209">
        <f t="shared" si="48"/>
        <v>-6.9013704312219213</v>
      </c>
      <c r="M209">
        <f t="shared" si="49"/>
        <v>-20.418992050855834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1.1386858623028697</v>
      </c>
      <c r="C210" s="9">
        <f t="shared" si="42"/>
        <v>0.95500000000000074</v>
      </c>
      <c r="D210" s="9">
        <f t="shared" si="55"/>
        <v>17.026621921519236</v>
      </c>
      <c r="E210" s="9">
        <f t="shared" si="55"/>
        <v>-1.3515031624776088</v>
      </c>
      <c r="F210" s="9">
        <f t="shared" si="44"/>
        <v>4.7172122508028593</v>
      </c>
      <c r="G210" s="10">
        <f t="shared" si="56"/>
        <v>8.6666666666666607</v>
      </c>
      <c r="H210" s="5">
        <f t="shared" si="56"/>
        <v>7.5</v>
      </c>
      <c r="I210">
        <f t="shared" si="46"/>
        <v>21.564606131302494</v>
      </c>
      <c r="J210">
        <f t="shared" si="47"/>
        <v>10.833609915515071</v>
      </c>
      <c r="K210">
        <f t="shared" si="47"/>
        <v>-18.645780589631066</v>
      </c>
      <c r="L210">
        <f t="shared" si="48"/>
        <v>-6.902269335376328</v>
      </c>
      <c r="M210">
        <f t="shared" si="49"/>
        <v>-20.294469483246402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1.2035632809479235</v>
      </c>
      <c r="C211" s="9">
        <f t="shared" si="42"/>
        <v>0.96000000000000074</v>
      </c>
      <c r="D211" s="9">
        <f t="shared" si="55"/>
        <v>17.09149934016429</v>
      </c>
      <c r="E211" s="9">
        <f t="shared" si="55"/>
        <v>-1.4637431464660937</v>
      </c>
      <c r="F211" s="9">
        <f t="shared" si="44"/>
        <v>4.6832147655398249</v>
      </c>
      <c r="G211" s="10">
        <f t="shared" si="56"/>
        <v>8.6666666666666607</v>
      </c>
      <c r="H211" s="5">
        <f t="shared" si="56"/>
        <v>7.5</v>
      </c>
      <c r="I211">
        <f t="shared" si="46"/>
        <v>21.64930337501356</v>
      </c>
      <c r="J211">
        <f t="shared" si="47"/>
        <v>10.792196299502812</v>
      </c>
      <c r="K211">
        <f t="shared" si="47"/>
        <v>-18.767547406530543</v>
      </c>
      <c r="L211">
        <f t="shared" si="48"/>
        <v>-6.9028897990710867</v>
      </c>
      <c r="M211">
        <f t="shared" si="49"/>
        <v>-20.169927061473949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1.2681922067285587</v>
      </c>
      <c r="C212" s="9">
        <f t="shared" si="42"/>
        <v>0.96500000000000075</v>
      </c>
      <c r="D212" s="9">
        <f t="shared" si="55"/>
        <v>17.156128265944925</v>
      </c>
      <c r="E212" s="9">
        <f t="shared" si="55"/>
        <v>-1.5767114895923835</v>
      </c>
      <c r="F212" s="9">
        <f t="shared" si="44"/>
        <v>4.6490141791946762</v>
      </c>
      <c r="G212" s="10">
        <f t="shared" si="56"/>
        <v>8.6666666666666607</v>
      </c>
      <c r="H212" s="5">
        <f t="shared" si="56"/>
        <v>7.5</v>
      </c>
      <c r="I212">
        <f t="shared" si="46"/>
        <v>21.733780398278782</v>
      </c>
      <c r="J212">
        <f t="shared" si="47"/>
        <v>10.750778960708386</v>
      </c>
      <c r="K212">
        <f t="shared" si="47"/>
        <v>-18.888566968899386</v>
      </c>
      <c r="L212">
        <f t="shared" si="48"/>
        <v>-6.9032306624173465</v>
      </c>
      <c r="M212">
        <f t="shared" si="49"/>
        <v>-20.045377958250015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1.3325726223408854</v>
      </c>
      <c r="C213" s="9">
        <f t="shared" ref="C213:C276" si="61">C212+_dt</f>
        <v>0.97000000000000075</v>
      </c>
      <c r="D213" s="9">
        <f t="shared" ref="D213:E228" si="62">D212+$C$7*(J212+J213)/2</f>
        <v>17.220508681557252</v>
      </c>
      <c r="E213" s="9">
        <f t="shared" si="62"/>
        <v>-1.6904037082090284</v>
      </c>
      <c r="F213" s="9">
        <f t="shared" ref="F213:F276" si="63">$O$1*D213^2+$O$2*D213+$O$3</f>
        <v>4.6146143384198304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21.818028134287111</v>
      </c>
      <c r="J213">
        <f t="shared" ref="J213:K276" si="66">J212+L212*$C$7</f>
        <v>10.709359576733881</v>
      </c>
      <c r="K213">
        <f t="shared" si="66"/>
        <v>-19.008839236648885</v>
      </c>
      <c r="L213">
        <f t="shared" ref="L213:L276" si="67">-$C$15*I213*J213</f>
        <v>-6.9032909185849016</v>
      </c>
      <c r="M213">
        <f t="shared" ref="M213:M276" si="68">-$C$6-$C$15*I213*K213</f>
        <v>-19.920835248647158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1.3967045205647555</v>
      </c>
      <c r="C214" s="9">
        <f t="shared" si="61"/>
        <v>0.97500000000000075</v>
      </c>
      <c r="D214" s="9">
        <f t="shared" si="62"/>
        <v>17.284640579781122</v>
      </c>
      <c r="E214" s="9">
        <f t="shared" si="62"/>
        <v>-1.8048153186633973</v>
      </c>
      <c r="F214" s="9">
        <f t="shared" si="63"/>
        <v>4.5800190700015975</v>
      </c>
      <c r="G214" s="10">
        <f t="shared" si="64"/>
        <v>8.6666666666666607</v>
      </c>
      <c r="H214" s="5">
        <f t="shared" si="64"/>
        <v>7.5</v>
      </c>
      <c r="I214">
        <f t="shared" si="65"/>
        <v>21.902037783095224</v>
      </c>
      <c r="J214">
        <f t="shared" si="66"/>
        <v>10.667939831222371</v>
      </c>
      <c r="K214">
        <f t="shared" si="66"/>
        <v>-19.12836424814077</v>
      </c>
      <c r="L214">
        <f t="shared" si="67"/>
        <v>-6.9030697099510698</v>
      </c>
      <c r="M214">
        <f t="shared" si="68"/>
        <v>-19.796311905454253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1.4605879042973111</v>
      </c>
      <c r="C215" s="9">
        <f t="shared" si="61"/>
        <v>0.98000000000000076</v>
      </c>
      <c r="D215" s="9">
        <f t="shared" si="62"/>
        <v>17.348523963513678</v>
      </c>
      <c r="E215" s="9">
        <f t="shared" si="62"/>
        <v>-1.91994183776654</v>
      </c>
      <c r="F215" s="9">
        <f t="shared" si="63"/>
        <v>4.5452321805818556</v>
      </c>
      <c r="G215" s="10">
        <f t="shared" si="64"/>
        <v>8.6666666666666607</v>
      </c>
      <c r="H215" s="5">
        <f t="shared" si="64"/>
        <v>7.5</v>
      </c>
      <c r="I215">
        <f t="shared" si="65"/>
        <v>21.985800806684622</v>
      </c>
      <c r="J215">
        <f t="shared" si="66"/>
        <v>10.626521412962665</v>
      </c>
      <c r="K215">
        <f t="shared" si="66"/>
        <v>-19.247142119573496</v>
      </c>
      <c r="L215">
        <f t="shared" si="67"/>
        <v>-6.9025663242965996</v>
      </c>
      <c r="M215">
        <f t="shared" si="68"/>
        <v>-19.67182079472807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1.5242227865812499</v>
      </c>
      <c r="C216" s="9">
        <f t="shared" si="61"/>
        <v>0.98500000000000076</v>
      </c>
      <c r="D216" s="9">
        <f t="shared" si="62"/>
        <v>17.412158845797617</v>
      </c>
      <c r="E216" s="9">
        <f t="shared" si="62"/>
        <v>-2.0357787832582863</v>
      </c>
      <c r="F216" s="9">
        <f t="shared" si="63"/>
        <v>4.5102574563846307</v>
      </c>
      <c r="G216" s="10">
        <f t="shared" si="64"/>
        <v>8.6666666666666607</v>
      </c>
      <c r="H216" s="5">
        <f t="shared" si="64"/>
        <v>7.5</v>
      </c>
      <c r="I216">
        <f t="shared" si="65"/>
        <v>22.069308924079419</v>
      </c>
      <c r="J216">
        <f t="shared" si="66"/>
        <v>10.585106015016885</v>
      </c>
      <c r="K216">
        <f t="shared" si="66"/>
        <v>-19.365173044341866</v>
      </c>
      <c r="L216">
        <f t="shared" si="67"/>
        <v>-6.9017801910491494</v>
      </c>
      <c r="M216">
        <f t="shared" si="68"/>
        <v>-19.547374671537057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1.5876091906279139</v>
      </c>
      <c r="C217" s="9">
        <f t="shared" si="61"/>
        <v>0.99000000000000077</v>
      </c>
      <c r="D217" s="9">
        <f t="shared" si="62"/>
        <v>17.475545249844281</v>
      </c>
      <c r="E217" s="9">
        <f t="shared" si="62"/>
        <v>-2.1523216742684252</v>
      </c>
      <c r="F217" s="9">
        <f t="shared" si="63"/>
        <v>4.4750986629477048</v>
      </c>
      <c r="G217" s="10">
        <f t="shared" si="64"/>
        <v>8.6666666666666607</v>
      </c>
      <c r="H217" s="5">
        <f t="shared" si="64"/>
        <v>7.5</v>
      </c>
      <c r="I217">
        <f t="shared" si="65"/>
        <v>22.152554106525681</v>
      </c>
      <c r="J217">
        <f t="shared" si="66"/>
        <v>10.543695333870589</v>
      </c>
      <c r="K217">
        <f t="shared" si="66"/>
        <v>-19.482457292371087</v>
      </c>
      <c r="L217">
        <f t="shared" si="67"/>
        <v>-6.9007108775748698</v>
      </c>
      <c r="M217">
        <f t="shared" si="68"/>
        <v>-19.422986175893314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1.6507471498353414</v>
      </c>
      <c r="C218" s="9">
        <f t="shared" si="61"/>
        <v>0.99500000000000077</v>
      </c>
      <c r="D218" s="9">
        <f t="shared" si="62"/>
        <v>17.538683209051708</v>
      </c>
      <c r="E218" s="9">
        <f t="shared" si="62"/>
        <v>-2.269566031773818</v>
      </c>
      <c r="F218" s="9">
        <f t="shared" si="63"/>
        <v>4.4397595448593616</v>
      </c>
      <c r="G218" s="10">
        <f t="shared" si="64"/>
        <v>8.6666666666666607</v>
      </c>
      <c r="H218" s="5">
        <f t="shared" si="64"/>
        <v>7.5</v>
      </c>
      <c r="I218">
        <f t="shared" si="65"/>
        <v>22.235528572732967</v>
      </c>
      <c r="J218">
        <f t="shared" si="66"/>
        <v>10.502291068605141</v>
      </c>
      <c r="K218">
        <f t="shared" si="66"/>
        <v>-19.598995209426448</v>
      </c>
      <c r="L218">
        <f t="shared" si="67"/>
        <v>-6.8993580855184611</v>
      </c>
      <c r="M218">
        <f t="shared" si="68"/>
        <v>-19.298667828868961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1.7136367078014327</v>
      </c>
      <c r="C219" s="9">
        <f t="shared" si="61"/>
        <v>1.0000000000000007</v>
      </c>
      <c r="D219" s="9">
        <f t="shared" si="62"/>
        <v>17.601572767017799</v>
      </c>
      <c r="E219" s="9">
        <f t="shared" si="62"/>
        <v>-2.3875073790512964</v>
      </c>
      <c r="F219" s="9">
        <f t="shared" si="63"/>
        <v>4.4042438255003979</v>
      </c>
      <c r="G219" s="10">
        <f t="shared" si="64"/>
        <v>8.6666666666666607</v>
      </c>
      <c r="H219" s="5">
        <f t="shared" si="64"/>
        <v>7.5</v>
      </c>
      <c r="I219">
        <f t="shared" si="65"/>
        <v>22.318224784178572</v>
      </c>
      <c r="J219">
        <f t="shared" si="66"/>
        <v>10.460894920092031</v>
      </c>
      <c r="K219">
        <f t="shared" si="66"/>
        <v>-19.71478721639966</v>
      </c>
      <c r="L219">
        <f t="shared" si="67"/>
        <v>-6.8977216471920766</v>
      </c>
      <c r="M219">
        <f t="shared" si="68"/>
        <v>-19.174432028892877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1.7762779183323349</v>
      </c>
      <c r="C220" s="9">
        <f t="shared" si="61"/>
        <v>1.0050000000000006</v>
      </c>
      <c r="D220" s="9">
        <f t="shared" si="62"/>
        <v>17.664213977548702</v>
      </c>
      <c r="E220" s="9">
        <f t="shared" si="62"/>
        <v>-2.5061412421262146</v>
      </c>
      <c r="F220" s="9">
        <f t="shared" si="63"/>
        <v>4.3685552067914788</v>
      </c>
      <c r="G220" s="10">
        <f t="shared" si="64"/>
        <v>8.6666666666666607</v>
      </c>
      <c r="H220" s="5">
        <f t="shared" si="64"/>
        <v>7.5</v>
      </c>
      <c r="I220">
        <f t="shared" si="65"/>
        <v>22.400635440474943</v>
      </c>
      <c r="J220">
        <f t="shared" si="66"/>
        <v>10.419508590208878</v>
      </c>
      <c r="K220">
        <f t="shared" si="66"/>
        <v>-19.829833808573017</v>
      </c>
      <c r="L220">
        <f t="shared" si="67"/>
        <v>-6.8958015220134037</v>
      </c>
      <c r="M220">
        <f t="shared" si="68"/>
        <v>-19.05029104822405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1.8386708454461935</v>
      </c>
      <c r="C221" s="9">
        <f t="shared" si="61"/>
        <v>1.0100000000000005</v>
      </c>
      <c r="D221" s="9">
        <f t="shared" si="62"/>
        <v>17.72660690466256</v>
      </c>
      <c r="E221" s="9">
        <f t="shared" si="62"/>
        <v>-2.6254631502165209</v>
      </c>
      <c r="F221" s="9">
        <f t="shared" si="63"/>
        <v>4.3326973689459649</v>
      </c>
      <c r="G221" s="10">
        <f t="shared" si="64"/>
        <v>8.6666666666666607</v>
      </c>
      <c r="H221" s="5">
        <f t="shared" si="64"/>
        <v>7.5</v>
      </c>
      <c r="I221">
        <f t="shared" si="65"/>
        <v>22.482753474800468</v>
      </c>
      <c r="J221">
        <f t="shared" si="66"/>
        <v>10.378133781076798</v>
      </c>
      <c r="K221">
        <f t="shared" si="66"/>
        <v>-19.944135554862363</v>
      </c>
      <c r="L221">
        <f t="shared" si="67"/>
        <v>-6.8935977929931145</v>
      </c>
      <c r="M221">
        <f t="shared" si="68"/>
        <v>-18.926257029597707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1.9008155633723813</v>
      </c>
      <c r="C222" s="9">
        <f t="shared" si="61"/>
        <v>1.0150000000000003</v>
      </c>
      <c r="D222" s="9">
        <f t="shared" si="62"/>
        <v>17.788751622588748</v>
      </c>
      <c r="E222" s="9">
        <f t="shared" si="62"/>
        <v>-2.745468636172228</v>
      </c>
      <c r="F222" s="9">
        <f t="shared" si="63"/>
        <v>4.2966739702282517</v>
      </c>
      <c r="G222" s="10">
        <f t="shared" si="64"/>
        <v>8.6666666666666607</v>
      </c>
      <c r="H222" s="5">
        <f t="shared" si="64"/>
        <v>7.5</v>
      </c>
      <c r="I222">
        <f t="shared" si="65"/>
        <v>22.56457204939387</v>
      </c>
      <c r="J222">
        <f t="shared" si="66"/>
        <v>10.33677219431884</v>
      </c>
      <c r="K222">
        <f t="shared" si="66"/>
        <v>-20.057693097039948</v>
      </c>
      <c r="L222">
        <f t="shared" si="67"/>
        <v>-6.8911106632719319</v>
      </c>
      <c r="M222">
        <f t="shared" si="68"/>
        <v>-18.802341983040478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1.9627121565463543</v>
      </c>
      <c r="C223" s="9">
        <f t="shared" si="61"/>
        <v>1.0200000000000002</v>
      </c>
      <c r="D223" s="9">
        <f t="shared" si="62"/>
        <v>17.850648215762721</v>
      </c>
      <c r="E223" s="9">
        <f t="shared" si="62"/>
        <v>-2.8661532369101623</v>
      </c>
      <c r="F223" s="9">
        <f t="shared" si="63"/>
        <v>4.2604886467177696</v>
      </c>
      <c r="G223" s="10">
        <f t="shared" si="64"/>
        <v>8.6666666666666607</v>
      </c>
      <c r="H223" s="5">
        <f t="shared" si="64"/>
        <v>7.5</v>
      </c>
      <c r="I223">
        <f t="shared" si="65"/>
        <v>22.646084551112299</v>
      </c>
      <c r="J223">
        <f t="shared" si="66"/>
        <v>10.295425530339209</v>
      </c>
      <c r="K223">
        <f t="shared" si="66"/>
        <v>-20.170507148938192</v>
      </c>
      <c r="L223">
        <f t="shared" si="67"/>
        <v>-6.8883404527074346</v>
      </c>
      <c r="M223">
        <f t="shared" si="68"/>
        <v>-18.678557782850799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2.0243607196002404</v>
      </c>
      <c r="C224" s="9">
        <f t="shared" si="61"/>
        <v>1.0250000000000001</v>
      </c>
      <c r="D224" s="9">
        <f t="shared" si="62"/>
        <v>17.912296778816607</v>
      </c>
      <c r="E224" s="9">
        <f t="shared" si="62"/>
        <v>-2.9875124938438828</v>
      </c>
      <c r="F224" s="9">
        <f t="shared" si="63"/>
        <v>4.2241450120786475</v>
      </c>
      <c r="G224" s="10">
        <f t="shared" si="64"/>
        <v>8.6666666666666607</v>
      </c>
      <c r="H224" s="5">
        <f t="shared" si="64"/>
        <v>7.5</v>
      </c>
      <c r="I224">
        <f t="shared" si="65"/>
        <v>22.727284587053003</v>
      </c>
      <c r="J224">
        <f t="shared" si="66"/>
        <v>10.254095487622964</v>
      </c>
      <c r="K224">
        <f t="shared" si="66"/>
        <v>-20.282578495635295</v>
      </c>
      <c r="L224">
        <f t="shared" si="67"/>
        <v>-6.8852875945107108</v>
      </c>
      <c r="M224">
        <f t="shared" si="68"/>
        <v>-18.554916164741073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2.0857613573492753</v>
      </c>
      <c r="C225" s="9">
        <f t="shared" si="61"/>
        <v>1.03</v>
      </c>
      <c r="D225" s="9">
        <f t="shared" si="62"/>
        <v>17.973697416565642</v>
      </c>
      <c r="E225" s="9">
        <f t="shared" si="62"/>
        <v>-3.1095419533086601</v>
      </c>
      <c r="F225" s="9">
        <f t="shared" si="63"/>
        <v>4.1876466573351667</v>
      </c>
      <c r="G225" s="10">
        <f t="shared" si="64"/>
        <v>8.6666666666666607</v>
      </c>
      <c r="H225" s="5">
        <f t="shared" si="64"/>
        <v>7.5</v>
      </c>
      <c r="I225">
        <f t="shared" si="65"/>
        <v>22.808165980238641</v>
      </c>
      <c r="J225">
        <f t="shared" si="66"/>
        <v>10.212783762055899</v>
      </c>
      <c r="K225">
        <f t="shared" si="66"/>
        <v>-20.393907992623742</v>
      </c>
      <c r="L225">
        <f t="shared" si="67"/>
        <v>-6.881952631932946</v>
      </c>
      <c r="M225">
        <f t="shared" si="68"/>
        <v>-18.431428723137678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2.1469141847742375</v>
      </c>
      <c r="C226" s="9">
        <f t="shared" si="61"/>
        <v>1.0349999999999999</v>
      </c>
      <c r="D226" s="9">
        <f t="shared" si="62"/>
        <v>18.034850243990604</v>
      </c>
      <c r="E226" s="9">
        <f t="shared" si="62"/>
        <v>-3.2322371669814189</v>
      </c>
      <c r="F226" s="9">
        <f t="shared" si="63"/>
        <v>4.150997150653037</v>
      </c>
      <c r="G226" s="10">
        <f t="shared" si="64"/>
        <v>8.6666666666666607</v>
      </c>
      <c r="H226" s="5">
        <f t="shared" si="64"/>
        <v>7.5</v>
      </c>
      <c r="I226">
        <f t="shared" si="65"/>
        <v>22.888722765365909</v>
      </c>
      <c r="J226">
        <f t="shared" si="66"/>
        <v>10.171492046264301</v>
      </c>
      <c r="K226">
        <f t="shared" si="66"/>
        <v>-20.504496564962569</v>
      </c>
      <c r="L226">
        <f t="shared" si="67"/>
        <v>-6.8783362150019327</v>
      </c>
      <c r="M226">
        <f t="shared" si="68"/>
        <v>-18.308106908635537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2.2078193269999549</v>
      </c>
      <c r="C227" s="9">
        <f t="shared" si="61"/>
        <v>1.0399999999999998</v>
      </c>
      <c r="D227" s="9">
        <f t="shared" si="62"/>
        <v>18.095755386216322</v>
      </c>
      <c r="E227" s="9">
        <f t="shared" si="62"/>
        <v>-3.3555936922955496</v>
      </c>
      <c r="F227" s="9">
        <f t="shared" si="63"/>
        <v>4.1142000371265492</v>
      </c>
      <c r="G227" s="10">
        <f t="shared" si="64"/>
        <v>8.6666666666666607</v>
      </c>
      <c r="H227" s="5">
        <f t="shared" si="64"/>
        <v>7.5</v>
      </c>
      <c r="I227">
        <f t="shared" si="65"/>
        <v>22.968949184617383</v>
      </c>
      <c r="J227">
        <f t="shared" si="66"/>
        <v>10.130222028974289</v>
      </c>
      <c r="K227">
        <f t="shared" si="66"/>
        <v>-20.614345206414381</v>
      </c>
      <c r="L227">
        <f t="shared" si="67"/>
        <v>-6.8744390973085618</v>
      </c>
      <c r="M227">
        <f t="shared" si="68"/>
        <v>-18.184962025603397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2.2684769192700482</v>
      </c>
      <c r="C228" s="9">
        <f t="shared" si="61"/>
        <v>1.0449999999999997</v>
      </c>
      <c r="D228" s="9">
        <f t="shared" si="62"/>
        <v>18.156412978486415</v>
      </c>
      <c r="E228" s="9">
        <f t="shared" si="62"/>
        <v>-3.4796070928504967</v>
      </c>
      <c r="F228" s="9">
        <f t="shared" si="63"/>
        <v>4.077258838571689</v>
      </c>
      <c r="G228" s="10">
        <f t="shared" si="64"/>
        <v>8.6666666666666607</v>
      </c>
      <c r="H228" s="5">
        <f t="shared" si="64"/>
        <v>7.5</v>
      </c>
      <c r="I228">
        <f t="shared" si="65"/>
        <v>23.048839683536144</v>
      </c>
      <c r="J228">
        <f t="shared" si="66"/>
        <v>10.088975394390438</v>
      </c>
      <c r="K228">
        <f t="shared" si="66"/>
        <v>-20.723454978568</v>
      </c>
      <c r="L228">
        <f t="shared" si="67"/>
        <v>-6.8702621328431732</v>
      </c>
      <c r="M228">
        <f t="shared" si="68"/>
        <v>-18.062005229936613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2.3288871069179979</v>
      </c>
      <c r="C229" s="9">
        <f t="shared" si="61"/>
        <v>1.0499999999999996</v>
      </c>
      <c r="D229" s="9">
        <f t="shared" ref="D229:E244" si="70">D228+$C$7*(J228+J229)/2</f>
        <v>18.216823166134365</v>
      </c>
      <c r="E229" s="9">
        <f t="shared" si="70"/>
        <v>-3.6042729388160435</v>
      </c>
      <c r="F229" s="9">
        <f t="shared" si="63"/>
        <v>4.0401770533251948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23.128388906962964</v>
      </c>
      <c r="J229">
        <f t="shared" si="66"/>
        <v>10.047753821593378</v>
      </c>
      <c r="K229">
        <f t="shared" si="66"/>
        <v>-20.83182700994762</v>
      </c>
      <c r="L229">
        <f t="shared" si="67"/>
        <v>-6.8658062728817812</v>
      </c>
      <c r="M229">
        <f t="shared" si="68"/>
        <v>-17.939247526953725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2.3890500453346473</v>
      </c>
      <c r="C230" s="9">
        <f t="shared" si="61"/>
        <v>1.0549999999999995</v>
      </c>
      <c r="D230" s="9">
        <f t="shared" si="70"/>
        <v>18.276986104551014</v>
      </c>
      <c r="E230" s="9">
        <f t="shared" si="70"/>
        <v>-3.7295868073312146</v>
      </c>
      <c r="F230" s="9">
        <f t="shared" si="63"/>
        <v>4.0029581560496563</v>
      </c>
      <c r="G230" s="10">
        <f t="shared" si="71"/>
        <v>8.6666666666666607</v>
      </c>
      <c r="H230" s="5">
        <f t="shared" si="71"/>
        <v>7.5</v>
      </c>
      <c r="I230">
        <f t="shared" si="65"/>
        <v>23.20759169503555</v>
      </c>
      <c r="J230">
        <f t="shared" si="66"/>
        <v>10.006558983956088</v>
      </c>
      <c r="K230">
        <f t="shared" si="66"/>
        <v>-20.939462495109343</v>
      </c>
      <c r="L230">
        <f t="shared" si="67"/>
        <v>-6.8610725629220237</v>
      </c>
      <c r="M230">
        <f t="shared" si="68"/>
        <v>-17.816699769433555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2.4489658999322526</v>
      </c>
      <c r="C231" s="9">
        <f t="shared" si="61"/>
        <v>1.0599999999999994</v>
      </c>
      <c r="D231" s="9">
        <f t="shared" si="70"/>
        <v>18.336901959148619</v>
      </c>
      <c r="E231" s="9">
        <f t="shared" si="70"/>
        <v>-3.8555442828977204</v>
      </c>
      <c r="F231" s="9">
        <f t="shared" si="63"/>
        <v>3.9656055975446693</v>
      </c>
      <c r="G231" s="10">
        <f t="shared" si="71"/>
        <v>8.6666666666666607</v>
      </c>
      <c r="H231" s="5">
        <f t="shared" si="71"/>
        <v>7.5</v>
      </c>
      <c r="I231">
        <f t="shared" si="65"/>
        <v>23.286443079249441</v>
      </c>
      <c r="J231">
        <f t="shared" si="66"/>
        <v>9.9653925485785564</v>
      </c>
      <c r="K231">
        <f t="shared" si="66"/>
        <v>-21.046362693725943</v>
      </c>
      <c r="L231">
        <f t="shared" si="67"/>
        <v>-6.8560621396687225</v>
      </c>
      <c r="M231">
        <f t="shared" si="68"/>
        <v>-17.694372655789394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2.5086348461052115</v>
      </c>
      <c r="C232" s="9">
        <f t="shared" si="61"/>
        <v>1.0649999999999993</v>
      </c>
      <c r="D232" s="9">
        <f t="shared" si="70"/>
        <v>18.396570905321578</v>
      </c>
      <c r="E232" s="9">
        <f t="shared" si="70"/>
        <v>-3.9821409577678804</v>
      </c>
      <c r="F232" s="9">
        <f t="shared" si="63"/>
        <v>3.9281228045640648</v>
      </c>
      <c r="G232" s="10">
        <f t="shared" si="71"/>
        <v>8.6666666666666607</v>
      </c>
      <c r="H232" s="5">
        <f t="shared" si="71"/>
        <v>7.5</v>
      </c>
      <c r="I232">
        <f t="shared" si="65"/>
        <v>23.364938278580073</v>
      </c>
      <c r="J232">
        <f t="shared" si="66"/>
        <v>9.9242561757405436</v>
      </c>
      <c r="K232">
        <f t="shared" si="66"/>
        <v>-21.152528929660679</v>
      </c>
      <c r="L232">
        <f t="shared" si="67"/>
        <v>-6.8507762280689208</v>
      </c>
      <c r="M232">
        <f t="shared" si="68"/>
        <v>-17.572276728376945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2.5680570691875513</v>
      </c>
      <c r="C233" s="9">
        <f t="shared" si="61"/>
        <v>1.0699999999999992</v>
      </c>
      <c r="D233" s="9">
        <f t="shared" si="70"/>
        <v>18.455993128403918</v>
      </c>
      <c r="E233" s="9">
        <f t="shared" si="70"/>
        <v>-4.1093724323269551</v>
      </c>
      <c r="F233" s="9">
        <f t="shared" si="63"/>
        <v>3.890513179639226</v>
      </c>
      <c r="G233" s="10">
        <f t="shared" si="71"/>
        <v>8.6666666666666607</v>
      </c>
      <c r="H233" s="5">
        <f t="shared" si="71"/>
        <v>7.5</v>
      </c>
      <c r="I233">
        <f t="shared" si="65"/>
        <v>23.443072695665482</v>
      </c>
      <c r="J233">
        <f t="shared" si="66"/>
        <v>9.8831515183721308</v>
      </c>
      <c r="K233">
        <f t="shared" si="66"/>
        <v>-21.257962590030942</v>
      </c>
      <c r="L233">
        <f t="shared" si="67"/>
        <v>-6.8452161383962222</v>
      </c>
      <c r="M233">
        <f t="shared" si="68"/>
        <v>-17.450422371932731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2.6272327644072941</v>
      </c>
      <c r="C234" s="9">
        <f t="shared" si="61"/>
        <v>1.0749999999999991</v>
      </c>
      <c r="D234" s="9">
        <f t="shared" si="70"/>
        <v>18.515168823623661</v>
      </c>
      <c r="E234" s="9">
        <f t="shared" si="70"/>
        <v>-4.237234315469836</v>
      </c>
      <c r="F234" s="9">
        <f t="shared" si="63"/>
        <v>3.8527801009085461</v>
      </c>
      <c r="G234" s="10">
        <f t="shared" si="71"/>
        <v>8.6666666666666607</v>
      </c>
      <c r="H234" s="5">
        <f t="shared" si="71"/>
        <v>7.5</v>
      </c>
      <c r="I234">
        <f t="shared" si="65"/>
        <v>23.520841913049082</v>
      </c>
      <c r="J234">
        <f t="shared" si="66"/>
        <v>9.8420802215417531</v>
      </c>
      <c r="K234">
        <f t="shared" si="66"/>
        <v>-21.362665124262538</v>
      </c>
      <c r="L234">
        <f t="shared" si="67"/>
        <v>-6.8393832633842244</v>
      </c>
      <c r="M234">
        <f t="shared" si="68"/>
        <v>-17.328819812139727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2.6861621368378028</v>
      </c>
      <c r="C235" s="9">
        <f t="shared" si="61"/>
        <v>1.079999999999999</v>
      </c>
      <c r="D235" s="9">
        <f t="shared" si="70"/>
        <v>18.57409819605417</v>
      </c>
      <c r="E235" s="9">
        <f t="shared" si="70"/>
        <v>-4.3657222249720293</v>
      </c>
      <c r="F235" s="9">
        <f t="shared" si="63"/>
        <v>3.8149269219530093</v>
      </c>
      <c r="G235" s="10">
        <f t="shared" si="71"/>
        <v>8.6666666666666607</v>
      </c>
      <c r="H235" s="5">
        <f t="shared" si="71"/>
        <v>7.5</v>
      </c>
      <c r="I235">
        <f t="shared" si="65"/>
        <v>23.598241689481963</v>
      </c>
      <c r="J235">
        <f t="shared" si="66"/>
        <v>9.8010439219614476</v>
      </c>
      <c r="K235">
        <f t="shared" si="66"/>
        <v>-21.466638043135376</v>
      </c>
      <c r="L235">
        <f t="shared" si="67"/>
        <v>-6.833279075408857</v>
      </c>
      <c r="M235">
        <f t="shared" si="68"/>
        <v>-17.207479114316971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2.7448454013462129</v>
      </c>
      <c r="C236" s="9">
        <f t="shared" si="61"/>
        <v>1.0849999999999989</v>
      </c>
      <c r="D236" s="9">
        <f t="shared" si="70"/>
        <v>18.63278146056258</v>
      </c>
      <c r="E236" s="9">
        <f t="shared" si="70"/>
        <v>-4.4948317878548991</v>
      </c>
      <c r="F236" s="9">
        <f t="shared" si="63"/>
        <v>3.776956971637913</v>
      </c>
      <c r="G236" s="10">
        <f t="shared" si="71"/>
        <v>8.6666666666666607</v>
      </c>
      <c r="H236" s="5">
        <f t="shared" si="71"/>
        <v>7.5</v>
      </c>
      <c r="I236">
        <f t="shared" si="65"/>
        <v>23.675267956284078</v>
      </c>
      <c r="J236">
        <f t="shared" si="66"/>
        <v>9.7600442475089952</v>
      </c>
      <c r="K236">
        <f t="shared" si="66"/>
        <v>-21.569882917821278</v>
      </c>
      <c r="L236">
        <f t="shared" si="67"/>
        <v>-6.8269051237193814</v>
      </c>
      <c r="M236">
        <f t="shared" si="68"/>
        <v>-17.086410182230011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2.803282782539041</v>
      </c>
      <c r="C237" s="9">
        <f t="shared" si="61"/>
        <v>1.0899999999999987</v>
      </c>
      <c r="D237" s="9">
        <f t="shared" si="70"/>
        <v>18.691218841755408</v>
      </c>
      <c r="E237" s="9">
        <f t="shared" si="70"/>
        <v>-4.6245586407451071</v>
      </c>
      <c r="F237" s="9">
        <f t="shared" si="63"/>
        <v>3.7388735539607416</v>
      </c>
      <c r="G237" s="10">
        <f t="shared" si="71"/>
        <v>8.6666666666666607</v>
      </c>
      <c r="H237" s="5">
        <f t="shared" si="71"/>
        <v>7.5</v>
      </c>
      <c r="I237">
        <f t="shared" si="65"/>
        <v>23.75191681376371</v>
      </c>
      <c r="J237">
        <f t="shared" si="66"/>
        <v>9.7190828167666794</v>
      </c>
      <c r="K237">
        <f t="shared" si="66"/>
        <v>-21.672401378914657</v>
      </c>
      <c r="L237">
        <f t="shared" si="67"/>
        <v>-6.8202630317178006</v>
      </c>
      <c r="M237">
        <f t="shared" si="68"/>
        <v>-16.965622757019055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2.8614745147050709</v>
      </c>
      <c r="C238" s="9">
        <f t="shared" si="61"/>
        <v>1.0949999999999986</v>
      </c>
      <c r="D238" s="9">
        <f t="shared" si="70"/>
        <v>18.749410573921438</v>
      </c>
      <c r="E238" s="9">
        <f t="shared" si="70"/>
        <v>-4.7548984302282218</v>
      </c>
      <c r="F238" s="9">
        <f t="shared" si="63"/>
        <v>3.70067994790517</v>
      </c>
      <c r="G238" s="10">
        <f t="shared" si="71"/>
        <v>8.6666666666666607</v>
      </c>
      <c r="H238" s="5">
        <f t="shared" si="71"/>
        <v>7.5</v>
      </c>
      <c r="I238">
        <f t="shared" si="65"/>
        <v>23.828184527694582</v>
      </c>
      <c r="J238">
        <f t="shared" si="66"/>
        <v>9.6781612385763722</v>
      </c>
      <c r="K238">
        <f t="shared" si="66"/>
        <v>-21.77419511545677</v>
      </c>
      <c r="L238">
        <f t="shared" si="67"/>
        <v>-6.813354494286429</v>
      </c>
      <c r="M238">
        <f t="shared" si="68"/>
        <v>-16.845126416241683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2.9194208417556329</v>
      </c>
      <c r="C239" s="9">
        <f t="shared" si="61"/>
        <v>1.0999999999999985</v>
      </c>
      <c r="D239" s="9">
        <f t="shared" si="70"/>
        <v>18.807356900972</v>
      </c>
      <c r="E239" s="9">
        <f t="shared" si="70"/>
        <v>-4.885846813196455</v>
      </c>
      <c r="F239" s="9">
        <f t="shared" si="63"/>
        <v>3.6623794073012372</v>
      </c>
      <c r="G239" s="10">
        <f t="shared" si="71"/>
        <v>8.6666666666666607</v>
      </c>
      <c r="H239" s="5">
        <f t="shared" si="71"/>
        <v>7.5</v>
      </c>
      <c r="I239">
        <f t="shared" si="65"/>
        <v>23.904067525849939</v>
      </c>
      <c r="J239">
        <f t="shared" si="66"/>
        <v>9.6372811116106529</v>
      </c>
      <c r="K239">
        <f t="shared" si="66"/>
        <v>-21.87526587395422</v>
      </c>
      <c r="L239">
        <f t="shared" si="67"/>
        <v>-6.8061812751633299</v>
      </c>
      <c r="M239">
        <f t="shared" si="68"/>
        <v>-16.724930573027194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2.9771220171623423</v>
      </c>
      <c r="C240" s="9">
        <f t="shared" si="61"/>
        <v>1.1049999999999984</v>
      </c>
      <c r="D240" s="9">
        <f t="shared" si="70"/>
        <v>18.865058076378709</v>
      </c>
      <c r="E240" s="9">
        <f t="shared" si="70"/>
        <v>-5.0173994571904945</v>
      </c>
      <c r="F240" s="9">
        <f t="shared" si="63"/>
        <v>3.6239751606915962</v>
      </c>
      <c r="G240" s="10">
        <f t="shared" si="71"/>
        <v>8.6666666666666607</v>
      </c>
      <c r="H240" s="5">
        <f t="shared" si="71"/>
        <v>7.5</v>
      </c>
      <c r="I240">
        <f t="shared" si="65"/>
        <v>23.979562394592907</v>
      </c>
      <c r="J240">
        <f t="shared" si="66"/>
        <v>9.5964440239596733</v>
      </c>
      <c r="K240">
        <f t="shared" si="66"/>
        <v>-21.975615457392383</v>
      </c>
      <c r="L240">
        <f t="shared" si="67"/>
        <v>-6.7987452043653258</v>
      </c>
      <c r="M240">
        <f t="shared" si="68"/>
        <v>-16.605044475339419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3.0345783038924221</v>
      </c>
      <c r="C241" s="9">
        <f t="shared" si="61"/>
        <v>1.1099999999999983</v>
      </c>
      <c r="D241" s="9">
        <f t="shared" si="70"/>
        <v>18.922514363108789</v>
      </c>
      <c r="E241" s="9">
        <f t="shared" si="70"/>
        <v>-5.1495520407354052</v>
      </c>
      <c r="F241" s="9">
        <f t="shared" si="63"/>
        <v>3.5854704112039406</v>
      </c>
      <c r="G241" s="10">
        <f t="shared" si="71"/>
        <v>8.6666666666666607</v>
      </c>
      <c r="H241" s="5">
        <f t="shared" si="71"/>
        <v>7.5</v>
      </c>
      <c r="I241">
        <f t="shared" si="65"/>
        <v>24.054665875522552</v>
      </c>
      <c r="J241">
        <f t="shared" si="66"/>
        <v>9.5556515527334813</v>
      </c>
      <c r="K241">
        <f t="shared" si="66"/>
        <v>-22.075245724244418</v>
      </c>
      <c r="L241">
        <f t="shared" si="67"/>
        <v>-6.7910481756582843</v>
      </c>
      <c r="M241">
        <f t="shared" si="68"/>
        <v>-16.485477205345134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3.0917899743416601</v>
      </c>
      <c r="C242" s="9">
        <f t="shared" si="61"/>
        <v>1.1149999999999982</v>
      </c>
      <c r="D242" s="9">
        <f t="shared" si="70"/>
        <v>18.979726033558027</v>
      </c>
      <c r="E242" s="9">
        <f t="shared" si="70"/>
        <v>-5.2823002536705683</v>
      </c>
      <c r="F242" s="9">
        <f t="shared" si="63"/>
        <v>3.5468683364294935</v>
      </c>
      <c r="G242" s="10">
        <f t="shared" si="71"/>
        <v>8.6666666666666607</v>
      </c>
      <c r="H242" s="5">
        <f t="shared" si="71"/>
        <v>7.5</v>
      </c>
      <c r="I242">
        <f t="shared" si="65"/>
        <v>24.129374862174814</v>
      </c>
      <c r="J242">
        <f t="shared" si="66"/>
        <v>9.5149052636795322</v>
      </c>
      <c r="K242">
        <f t="shared" si="66"/>
        <v>-22.174158587476487</v>
      </c>
      <c r="L242">
        <f t="shared" si="67"/>
        <v>-6.7830921440743612</v>
      </c>
      <c r="M242">
        <f t="shared" si="68"/>
        <v>-16.366237678885135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3.1487573102651449</v>
      </c>
      <c r="C243" s="9">
        <f t="shared" si="61"/>
        <v>1.1199999999999981</v>
      </c>
      <c r="D243" s="9">
        <f t="shared" si="70"/>
        <v>19.036693369481512</v>
      </c>
      <c r="E243" s="9">
        <f t="shared" si="70"/>
        <v>-5.4156397974736468</v>
      </c>
      <c r="F243" s="9">
        <f t="shared" si="63"/>
        <v>3.5081720883075831</v>
      </c>
      <c r="G243" s="10">
        <f t="shared" si="71"/>
        <v>8.6666666666666607</v>
      </c>
      <c r="H243" s="5">
        <f t="shared" si="71"/>
        <v>7.5</v>
      </c>
      <c r="I243">
        <f t="shared" si="65"/>
        <v>24.203686396777691</v>
      </c>
      <c r="J243">
        <f t="shared" si="66"/>
        <v>9.4742067108150856</v>
      </c>
      <c r="K243">
        <f t="shared" si="66"/>
        <v>-22.2723560135498</v>
      </c>
      <c r="L243">
        <f t="shared" si="67"/>
        <v>-6.7748791234758361</v>
      </c>
      <c r="M243">
        <f t="shared" si="68"/>
        <v>-16.247334645045079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3.2054806027058138</v>
      </c>
      <c r="C244" s="9">
        <f t="shared" si="61"/>
        <v>1.124999999999998</v>
      </c>
      <c r="D244" s="9">
        <f t="shared" si="70"/>
        <v>19.093416661922181</v>
      </c>
      <c r="E244" s="9">
        <f t="shared" si="70"/>
        <v>-5.5495663855785562</v>
      </c>
      <c r="F244" s="9">
        <f t="shared" si="63"/>
        <v>3.4693847930162831</v>
      </c>
      <c r="G244" s="10">
        <f t="shared" si="71"/>
        <v>8.6666666666666607</v>
      </c>
      <c r="H244" s="5">
        <f t="shared" si="71"/>
        <v>7.5</v>
      </c>
      <c r="I244">
        <f t="shared" si="65"/>
        <v>24.277597667060029</v>
      </c>
      <c r="J244">
        <f t="shared" si="66"/>
        <v>9.4335574360742314</v>
      </c>
      <c r="K244">
        <f t="shared" si="66"/>
        <v>-22.369840021420071</v>
      </c>
      <c r="L244">
        <f t="shared" si="67"/>
        <v>-6.7664111841652614</v>
      </c>
      <c r="M244">
        <f t="shared" si="68"/>
        <v>-16.128776685823173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3.2619601519209436</v>
      </c>
      <c r="C245" s="9">
        <f t="shared" si="61"/>
        <v>1.1299999999999979</v>
      </c>
      <c r="D245" s="9">
        <f t="shared" ref="D245:E260" si="72">D244+$C$7*(J244+J245)/2</f>
        <v>19.14989621113731</v>
      </c>
      <c r="E245" s="9">
        <f t="shared" si="72"/>
        <v>-5.6840757436874219</v>
      </c>
      <c r="F245" s="9">
        <f t="shared" si="63"/>
        <v>3.4305095508690715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24.35110600311307</v>
      </c>
      <c r="J245">
        <f t="shared" si="66"/>
        <v>9.3929589689692392</v>
      </c>
      <c r="K245">
        <f t="shared" si="66"/>
        <v>-22.466612681535011</v>
      </c>
      <c r="L245">
        <f t="shared" si="67"/>
        <v>-6.7576904505414879</v>
      </c>
      <c r="M245">
        <f t="shared" si="68"/>
        <v>-16.010572215892044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3.3181962673066483</v>
      </c>
      <c r="C246" s="9">
        <f t="shared" si="61"/>
        <v>1.1349999999999978</v>
      </c>
      <c r="D246" s="9">
        <f t="shared" si="72"/>
        <v>19.206132326523015</v>
      </c>
      <c r="E246" s="9">
        <f t="shared" si="72"/>
        <v>-5.8191636100765178</v>
      </c>
      <c r="F246" s="9">
        <f t="shared" si="63"/>
        <v>3.3915494362174861</v>
      </c>
      <c r="G246" s="10">
        <f t="shared" si="73"/>
        <v>8.6666666666666607</v>
      </c>
      <c r="H246" s="5">
        <f t="shared" si="73"/>
        <v>7.5</v>
      </c>
      <c r="I246">
        <f t="shared" si="65"/>
        <v>24.424208874304224</v>
      </c>
      <c r="J246">
        <f t="shared" si="66"/>
        <v>9.35241282626599</v>
      </c>
      <c r="K246">
        <f t="shared" si="66"/>
        <v>-22.562676114830364</v>
      </c>
      <c r="L246">
        <f t="shared" si="67"/>
        <v>-6.7487190988012973</v>
      </c>
      <c r="M246">
        <f t="shared" si="68"/>
        <v>-15.892729482451859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3.3741892673204656</v>
      </c>
      <c r="C247" s="9">
        <f t="shared" si="61"/>
        <v>1.1399999999999977</v>
      </c>
      <c r="D247" s="9">
        <f t="shared" si="72"/>
        <v>19.262125326536832</v>
      </c>
      <c r="E247" s="9">
        <f t="shared" si="72"/>
        <v>-5.9548257358961845</v>
      </c>
      <c r="F247" s="9">
        <f t="shared" si="63"/>
        <v>3.3525074973597504</v>
      </c>
      <c r="G247" s="10">
        <f t="shared" si="73"/>
        <v>8.6666666666666607</v>
      </c>
      <c r="H247" s="5">
        <f t="shared" si="73"/>
        <v>7.5</v>
      </c>
      <c r="I247">
        <f t="shared" si="65"/>
        <v>24.496903886242215</v>
      </c>
      <c r="J247">
        <f t="shared" si="66"/>
        <v>9.3119205116731827</v>
      </c>
      <c r="K247">
        <f t="shared" si="66"/>
        <v>-22.658032491725073</v>
      </c>
      <c r="L247">
        <f t="shared" si="67"/>
        <v>-6.7394993546861786</v>
      </c>
      <c r="M247">
        <f t="shared" si="68"/>
        <v>-15.775256565172128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3.4299394794021207</v>
      </c>
      <c r="C248" s="9">
        <f t="shared" si="61"/>
        <v>1.1449999999999976</v>
      </c>
      <c r="D248" s="9">
        <f t="shared" si="72"/>
        <v>19.317875538618487</v>
      </c>
      <c r="E248" s="9">
        <f t="shared" si="72"/>
        <v>-6.0910578854647079</v>
      </c>
      <c r="F248" s="9">
        <f t="shared" si="63"/>
        <v>3.3133867564553099</v>
      </c>
      <c r="G248" s="10">
        <f t="shared" si="73"/>
        <v>8.6666666666666607</v>
      </c>
      <c r="H248" s="5">
        <f t="shared" si="73"/>
        <v>7.5</v>
      </c>
      <c r="I248">
        <f t="shared" si="65"/>
        <v>24.569188777793009</v>
      </c>
      <c r="J248">
        <f t="shared" si="66"/>
        <v>9.2714835155450661</v>
      </c>
      <c r="K248">
        <f t="shared" si="66"/>
        <v>-22.752684031116107</v>
      </c>
      <c r="L248">
        <f t="shared" si="67"/>
        <v>-6.7300334912739368</v>
      </c>
      <c r="M248">
        <f t="shared" si="68"/>
        <v>-15.658161376219319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3.4854472398925491</v>
      </c>
      <c r="C249" s="9">
        <f t="shared" si="61"/>
        <v>1.1499999999999975</v>
      </c>
      <c r="D249" s="9">
        <f t="shared" si="72"/>
        <v>19.373383299108916</v>
      </c>
      <c r="E249" s="9">
        <f t="shared" si="72"/>
        <v>-6.2278558365561762</v>
      </c>
      <c r="F249" s="9">
        <f t="shared" si="63"/>
        <v>3.2741902094452917</v>
      </c>
      <c r="G249" s="10">
        <f t="shared" si="73"/>
        <v>8.6666666666666607</v>
      </c>
      <c r="H249" s="5">
        <f t="shared" si="73"/>
        <v>7.5</v>
      </c>
      <c r="I249">
        <f t="shared" si="65"/>
        <v>24.641061418145732</v>
      </c>
      <c r="J249">
        <f t="shared" si="66"/>
        <v>9.2311033145974228</v>
      </c>
      <c r="K249">
        <f t="shared" si="66"/>
        <v>-22.846632999373423</v>
      </c>
      <c r="L249">
        <f t="shared" si="67"/>
        <v>-6.7203238268147008</v>
      </c>
      <c r="M249">
        <f t="shared" si="68"/>
        <v>-15.541451660367848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3.54071289395125</v>
      </c>
      <c r="C250" s="9">
        <f t="shared" si="61"/>
        <v>1.1549999999999974</v>
      </c>
      <c r="D250" s="9">
        <f t="shared" si="72"/>
        <v>19.428648953167617</v>
      </c>
      <c r="E250" s="9">
        <f t="shared" si="72"/>
        <v>-6.3652153806823035</v>
      </c>
      <c r="F250" s="9">
        <f t="shared" si="63"/>
        <v>3.2349208259787416</v>
      </c>
      <c r="G250" s="10">
        <f t="shared" si="73"/>
        <v>8.6666666666666607</v>
      </c>
      <c r="H250" s="5">
        <f t="shared" si="73"/>
        <v>7.5</v>
      </c>
      <c r="I250">
        <f t="shared" si="65"/>
        <v>24.712519803927979</v>
      </c>
      <c r="J250">
        <f t="shared" si="66"/>
        <v>9.1907813716365343</v>
      </c>
      <c r="K250">
        <f t="shared" si="66"/>
        <v>-22.93988170933563</v>
      </c>
      <c r="L250">
        <f t="shared" si="67"/>
        <v>-6.7103727226109733</v>
      </c>
      <c r="M250">
        <f t="shared" si="68"/>
        <v>-15.425134995191588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3.595736795472062</v>
      </c>
      <c r="C251" s="9">
        <f t="shared" si="61"/>
        <v>1.1599999999999973</v>
      </c>
      <c r="D251" s="9">
        <f t="shared" si="72"/>
        <v>19.483672854688429</v>
      </c>
      <c r="E251" s="9">
        <f t="shared" si="72"/>
        <v>-6.5031323233682308</v>
      </c>
      <c r="F251" s="9">
        <f t="shared" si="63"/>
        <v>3.1955815493447335</v>
      </c>
      <c r="G251" s="10">
        <f t="shared" si="73"/>
        <v>8.6666666666666607</v>
      </c>
      <c r="H251" s="5">
        <f t="shared" si="73"/>
        <v>7.5</v>
      </c>
      <c r="I251">
        <f t="shared" si="65"/>
        <v>24.783562056369696</v>
      </c>
      <c r="J251">
        <f t="shared" si="66"/>
        <v>9.1505191353008684</v>
      </c>
      <c r="K251">
        <f t="shared" si="66"/>
        <v>-23.032432519306781</v>
      </c>
      <c r="L251">
        <f t="shared" si="67"/>
        <v>-6.7001825809412692</v>
      </c>
      <c r="M251">
        <f t="shared" si="68"/>
        <v>-15.309218791333585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3.6505193069974116</v>
      </c>
      <c r="C252" s="9">
        <f t="shared" si="61"/>
        <v>1.1649999999999971</v>
      </c>
      <c r="D252" s="9">
        <f t="shared" si="72"/>
        <v>19.538455366213778</v>
      </c>
      <c r="E252" s="9">
        <f t="shared" si="72"/>
        <v>-6.6416024844223154</v>
      </c>
      <c r="F252" s="9">
        <f t="shared" si="63"/>
        <v>3.1561752964101681</v>
      </c>
      <c r="G252" s="10">
        <f t="shared" si="73"/>
        <v>8.6666666666666607</v>
      </c>
      <c r="H252" s="5">
        <f t="shared" si="73"/>
        <v>7.5</v>
      </c>
      <c r="I252">
        <f t="shared" si="65"/>
        <v>24.854186418515081</v>
      </c>
      <c r="J252">
        <f t="shared" si="66"/>
        <v>9.1103180398152208</v>
      </c>
      <c r="K252">
        <f t="shared" si="66"/>
        <v>-23.124287832054783</v>
      </c>
      <c r="L252">
        <f t="shared" si="67"/>
        <v>-6.6897558430269815</v>
      </c>
      <c r="M252">
        <f t="shared" si="68"/>
        <v>-15.193710292851222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3.7050607996311289</v>
      </c>
      <c r="C253" s="9">
        <f t="shared" si="61"/>
        <v>1.169999999999997</v>
      </c>
      <c r="D253" s="9">
        <f t="shared" si="72"/>
        <v>19.592996858847496</v>
      </c>
      <c r="E253" s="9">
        <f t="shared" si="72"/>
        <v>-6.7806216981999157</v>
      </c>
      <c r="F253" s="9">
        <f t="shared" si="63"/>
        <v>3.1167049575633121</v>
      </c>
      <c r="G253" s="10">
        <f t="shared" si="73"/>
        <v>8.6666666666666607</v>
      </c>
      <c r="H253" s="5">
        <f t="shared" si="73"/>
        <v>7.5</v>
      </c>
      <c r="I253">
        <f t="shared" si="65"/>
        <v>24.924391252481684</v>
      </c>
      <c r="J253">
        <f t="shared" si="66"/>
        <v>9.0701795047570588</v>
      </c>
      <c r="K253">
        <f t="shared" si="66"/>
        <v>-23.215450093811892</v>
      </c>
      <c r="L253">
        <f t="shared" si="67"/>
        <v>-6.6790949870420198</v>
      </c>
      <c r="M253">
        <f t="shared" si="68"/>
        <v>-15.078616577634495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3.7593616529499041</v>
      </c>
      <c r="C254" s="9">
        <f t="shared" si="61"/>
        <v>1.1749999999999969</v>
      </c>
      <c r="D254" s="9">
        <f t="shared" si="72"/>
        <v>19.647297712166271</v>
      </c>
      <c r="E254" s="9">
        <f t="shared" si="72"/>
        <v>-6.9201858138611847</v>
      </c>
      <c r="F254" s="9">
        <f t="shared" si="63"/>
        <v>3.0771733966629582</v>
      </c>
      <c r="G254" s="10">
        <f t="shared" si="73"/>
        <v>8.6666666666666607</v>
      </c>
      <c r="H254" s="5">
        <f t="shared" si="73"/>
        <v>7.5</v>
      </c>
      <c r="I254">
        <f t="shared" si="65"/>
        <v>24.994175036766151</v>
      </c>
      <c r="J254">
        <f t="shared" si="66"/>
        <v>9.0301049348348066</v>
      </c>
      <c r="K254">
        <f t="shared" si="66"/>
        <v>-23.305921793277697</v>
      </c>
      <c r="L254">
        <f t="shared" si="67"/>
        <v>-6.6682025261648361</v>
      </c>
      <c r="M254">
        <f t="shared" si="68"/>
        <v>-14.963944557894838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3.8134222549134424</v>
      </c>
      <c r="C255" s="9">
        <f t="shared" si="61"/>
        <v>1.1799999999999968</v>
      </c>
      <c r="D255" s="9">
        <f t="shared" si="72"/>
        <v>19.701358314129809</v>
      </c>
      <c r="E255" s="9">
        <f t="shared" si="72"/>
        <v>-7.0602906956228928</v>
      </c>
      <c r="F255" s="9">
        <f t="shared" si="63"/>
        <v>3.0375834509931816</v>
      </c>
      <c r="G255" s="10">
        <f t="shared" si="73"/>
        <v>8.6666666666666607</v>
      </c>
      <c r="H255" s="5">
        <f t="shared" si="73"/>
        <v>7.5</v>
      </c>
      <c r="I255">
        <f t="shared" si="65"/>
        <v>25.063536363595841</v>
      </c>
      <c r="J255">
        <f t="shared" si="66"/>
        <v>8.990095719677818</v>
      </c>
      <c r="K255">
        <f t="shared" si="66"/>
        <v>-23.395705460625067</v>
      </c>
      <c r="L255">
        <f t="shared" si="67"/>
        <v>-6.6570810066723629</v>
      </c>
      <c r="M255">
        <f t="shared" si="68"/>
        <v>-14.849700980722194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3.8672430017733905</v>
      </c>
      <c r="C256" s="9">
        <f t="shared" si="61"/>
        <v>1.1849999999999967</v>
      </c>
      <c r="D256" s="9">
        <f t="shared" si="72"/>
        <v>19.755179060989757</v>
      </c>
      <c r="E256" s="9">
        <f t="shared" si="72"/>
        <v>-7.2009322230042958</v>
      </c>
      <c r="F256" s="9">
        <f t="shared" si="63"/>
        <v>2.9979379312236598</v>
      </c>
      <c r="G256" s="10">
        <f t="shared" si="73"/>
        <v>8.6666666666666607</v>
      </c>
      <c r="H256" s="5">
        <f t="shared" si="73"/>
        <v>7.5</v>
      </c>
      <c r="I256">
        <f t="shared" si="65"/>
        <v>25.132473936325695</v>
      </c>
      <c r="J256">
        <f t="shared" si="66"/>
        <v>8.9501532336377831</v>
      </c>
      <c r="K256">
        <f t="shared" si="66"/>
        <v>-23.4848036665094</v>
      </c>
      <c r="L256">
        <f t="shared" si="67"/>
        <v>-6.6457330060754805</v>
      </c>
      <c r="M256">
        <f t="shared" si="68"/>
        <v>-14.735892428707846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3.9208242979811079</v>
      </c>
      <c r="C257" s="9">
        <f t="shared" si="61"/>
        <v>1.1899999999999966</v>
      </c>
      <c r="D257" s="9">
        <f t="shared" si="72"/>
        <v>19.808760357197475</v>
      </c>
      <c r="E257" s="9">
        <f t="shared" si="72"/>
        <v>-7.3421062910670694</v>
      </c>
      <c r="F257" s="9">
        <f t="shared" si="63"/>
        <v>2.9582396213754243</v>
      </c>
      <c r="G257" s="10">
        <f t="shared" si="73"/>
        <v>8.6666666666666607</v>
      </c>
      <c r="H257" s="5">
        <f t="shared" si="73"/>
        <v>7.5</v>
      </c>
      <c r="I257">
        <f t="shared" si="65"/>
        <v>25.200986566879692</v>
      </c>
      <c r="J257">
        <f t="shared" si="66"/>
        <v>8.9102788356013303</v>
      </c>
      <c r="K257">
        <f t="shared" si="66"/>
        <v>-23.573219021081648</v>
      </c>
      <c r="L257">
        <f t="shared" si="67"/>
        <v>-6.6341611312955342</v>
      </c>
      <c r="M257">
        <f t="shared" si="68"/>
        <v>-14.622525320630753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3.9741665560943513</v>
      </c>
      <c r="C258" s="9">
        <f t="shared" si="61"/>
        <v>1.1949999999999965</v>
      </c>
      <c r="D258" s="9">
        <f t="shared" si="72"/>
        <v>19.862102615310718</v>
      </c>
      <c r="E258" s="9">
        <f t="shared" si="72"/>
        <v>-7.4838088106493306</v>
      </c>
      <c r="F258" s="9">
        <f t="shared" si="63"/>
        <v>2.9184912787920498</v>
      </c>
      <c r="G258" s="10">
        <f t="shared" si="73"/>
        <v>8.6666666666666607</v>
      </c>
      <c r="H258" s="5">
        <f t="shared" si="73"/>
        <v>7.5</v>
      </c>
      <c r="I258">
        <f t="shared" si="65"/>
        <v>25.269073173236237</v>
      </c>
      <c r="J258">
        <f t="shared" si="66"/>
        <v>8.8704738688135567</v>
      </c>
      <c r="K258">
        <f t="shared" si="66"/>
        <v>-23.660954173005432</v>
      </c>
      <c r="L258">
        <f t="shared" si="67"/>
        <v>-6.6223680168814836</v>
      </c>
      <c r="M258">
        <f t="shared" si="68"/>
        <v>-14.509605912205064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4.0272701966829292</v>
      </c>
      <c r="C259" s="9">
        <f t="shared" si="61"/>
        <v>1.1999999999999964</v>
      </c>
      <c r="D259" s="9">
        <f t="shared" si="72"/>
        <v>19.915206255899296</v>
      </c>
      <c r="E259" s="9">
        <f t="shared" si="72"/>
        <v>-7.6260357085937827</v>
      </c>
      <c r="F259" s="9">
        <f t="shared" si="63"/>
        <v>2.878695634116196</v>
      </c>
      <c r="G259" s="10">
        <f t="shared" si="73"/>
        <v>8.6666666666666607</v>
      </c>
      <c r="H259" s="5">
        <f t="shared" si="73"/>
        <v>7.5</v>
      </c>
      <c r="I259">
        <f t="shared" si="65"/>
        <v>25.336732776956829</v>
      </c>
      <c r="J259">
        <f t="shared" si="66"/>
        <v>8.8307396607122683</v>
      </c>
      <c r="K259">
        <f t="shared" si="66"/>
        <v>-23.748011808478662</v>
      </c>
      <c r="L259">
        <f t="shared" si="67"/>
        <v>-6.6103563232672364</v>
      </c>
      <c r="M259">
        <f t="shared" si="68"/>
        <v>-14.397140296886519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4.0801356482333855</v>
      </c>
      <c r="C260" s="9">
        <f t="shared" si="61"/>
        <v>1.2049999999999963</v>
      </c>
      <c r="D260" s="9">
        <f t="shared" si="72"/>
        <v>19.968071707449752</v>
      </c>
      <c r="E260" s="9">
        <f t="shared" si="72"/>
        <v>-7.7687829279699985</v>
      </c>
      <c r="F260" s="9">
        <f t="shared" si="63"/>
        <v>2.8388553912714509</v>
      </c>
      <c r="G260" s="10">
        <f t="shared" si="73"/>
        <v>8.6666666666666607</v>
      </c>
      <c r="H260" s="5">
        <f t="shared" si="73"/>
        <v>7.5</v>
      </c>
      <c r="I260">
        <f t="shared" si="65"/>
        <v>25.403964500757365</v>
      </c>
      <c r="J260">
        <f t="shared" si="66"/>
        <v>8.7910775227726656</v>
      </c>
      <c r="K260">
        <f t="shared" si="66"/>
        <v>-23.834394650259981</v>
      </c>
      <c r="L260">
        <f t="shared" si="67"/>
        <v>-6.5981287350686904</v>
      </c>
      <c r="M260">
        <f t="shared" si="68"/>
        <v>-14.285134406735612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4.1327633470527889</v>
      </c>
      <c r="C261" s="9">
        <f t="shared" si="61"/>
        <v>1.2099999999999962</v>
      </c>
      <c r="D261" s="9">
        <f t="shared" ref="D261:E276" si="74">D260+$C$7*(J260+J261)/2</f>
        <v>20.020699406269156</v>
      </c>
      <c r="E261" s="9">
        <f t="shared" si="74"/>
        <v>-7.9120464282908793</v>
      </c>
      <c r="F261" s="9">
        <f t="shared" si="63"/>
        <v>2.7989732274493639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25.470767566121467</v>
      </c>
      <c r="J261">
        <f t="shared" si="66"/>
        <v>8.7514887503622543</v>
      </c>
      <c r="K261">
        <f t="shared" si="66"/>
        <v>-23.920105456700394</v>
      </c>
      <c r="L261">
        <f t="shared" si="67"/>
        <v>-6.5856879594200679</v>
      </c>
      <c r="M261">
        <f t="shared" si="68"/>
        <v>-14.173594013335236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4.185153737171694</v>
      </c>
      <c r="C262" s="9">
        <f t="shared" si="61"/>
        <v>1.2149999999999961</v>
      </c>
      <c r="D262" s="9">
        <f t="shared" si="74"/>
        <v>20.073089796388061</v>
      </c>
      <c r="E262" s="9">
        <f t="shared" si="74"/>
        <v>-8.0558221857233221</v>
      </c>
      <c r="F262" s="9">
        <f t="shared" si="63"/>
        <v>2.7590517931016474</v>
      </c>
      <c r="G262" s="10">
        <f t="shared" si="75"/>
        <v>8.6666666666666607</v>
      </c>
      <c r="H262" s="5">
        <f t="shared" si="75"/>
        <v>7.5</v>
      </c>
      <c r="I262">
        <f t="shared" si="65"/>
        <v>25.537141290955194</v>
      </c>
      <c r="J262">
        <f t="shared" si="66"/>
        <v>8.7119746226057337</v>
      </c>
      <c r="K262">
        <f t="shared" si="66"/>
        <v>-24.005147020780406</v>
      </c>
      <c r="L262">
        <f t="shared" si="67"/>
        <v>-6.5730367243490528</v>
      </c>
      <c r="M262">
        <f t="shared" si="68"/>
        <v>-14.062524728760724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4.2373072702462888</v>
      </c>
      <c r="C263" s="9">
        <f t="shared" si="61"/>
        <v>1.219999999999996</v>
      </c>
      <c r="D263" s="9">
        <f t="shared" si="74"/>
        <v>20.125243329462656</v>
      </c>
      <c r="E263" s="9">
        <f t="shared" si="74"/>
        <v>-8.2001061932931218</v>
      </c>
      <c r="F263" s="9">
        <f t="shared" si="63"/>
        <v>2.719093711937496</v>
      </c>
      <c r="G263" s="10">
        <f t="shared" si="75"/>
        <v>8.6666666666666607</v>
      </c>
      <c r="H263" s="5">
        <f t="shared" si="75"/>
        <v>7.5</v>
      </c>
      <c r="I263">
        <f t="shared" si="65"/>
        <v>25.603085087282569</v>
      </c>
      <c r="J263">
        <f t="shared" si="66"/>
        <v>8.6725364022596398</v>
      </c>
      <c r="K263">
        <f t="shared" si="66"/>
        <v>-24.089522169152971</v>
      </c>
      <c r="L263">
        <f t="shared" si="67"/>
        <v>-6.5601777771903027</v>
      </c>
      <c r="M263">
        <f t="shared" si="68"/>
        <v>-13.951932006600149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4.2892244054598567</v>
      </c>
      <c r="C264" s="9">
        <f t="shared" si="61"/>
        <v>1.2249999999999959</v>
      </c>
      <c r="D264" s="9">
        <f t="shared" si="74"/>
        <v>20.177160464676223</v>
      </c>
      <c r="E264" s="9">
        <f t="shared" si="74"/>
        <v>-8.3448944610841593</v>
      </c>
      <c r="F264" s="9">
        <f t="shared" si="63"/>
        <v>2.6791015809258556</v>
      </c>
      <c r="G264" s="10">
        <f t="shared" si="75"/>
        <v>8.6666666666666607</v>
      </c>
      <c r="H264" s="5">
        <f t="shared" si="75"/>
        <v>7.5</v>
      </c>
      <c r="I264">
        <f t="shared" si="65"/>
        <v>25.668598458981204</v>
      </c>
      <c r="J264">
        <f t="shared" si="66"/>
        <v>8.6331753355964977</v>
      </c>
      <c r="K264">
        <f t="shared" si="66"/>
        <v>-24.173233761192574</v>
      </c>
      <c r="L264">
        <f t="shared" si="67"/>
        <v>-6.547113883036821</v>
      </c>
      <c r="M264">
        <f t="shared" si="68"/>
        <v>-13.841821143022898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4.3409056094235421</v>
      </c>
      <c r="C265" s="9">
        <f t="shared" si="61"/>
        <v>1.2299999999999958</v>
      </c>
      <c r="D265" s="9">
        <f t="shared" si="74"/>
        <v>20.228841668639909</v>
      </c>
      <c r="E265" s="9">
        <f t="shared" si="74"/>
        <v>-8.4901830164318888</v>
      </c>
      <c r="F265" s="9">
        <f t="shared" si="63"/>
        <v>2.6390779703027145</v>
      </c>
      <c r="G265" s="10">
        <f t="shared" si="75"/>
        <v>8.6666666666666607</v>
      </c>
      <c r="H265" s="5">
        <f t="shared" si="75"/>
        <v>7.5</v>
      </c>
      <c r="I265">
        <f t="shared" si="65"/>
        <v>25.73368099955756</v>
      </c>
      <c r="J265">
        <f t="shared" si="66"/>
        <v>8.5938926522982761</v>
      </c>
      <c r="K265">
        <f t="shared" si="66"/>
        <v>-24.256284688050712</v>
      </c>
      <c r="L265">
        <f t="shared" si="67"/>
        <v>-6.5338478232287844</v>
      </c>
      <c r="M265">
        <f t="shared" si="68"/>
        <v>-13.732197277894379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4.3923513560765119</v>
      </c>
      <c r="C266" s="9">
        <f t="shared" si="61"/>
        <v>1.2349999999999957</v>
      </c>
      <c r="D266" s="9">
        <f t="shared" si="74"/>
        <v>20.280287415292879</v>
      </c>
      <c r="E266" s="9">
        <f t="shared" si="74"/>
        <v>-8.6359679041111956</v>
      </c>
      <c r="F266" s="9">
        <f t="shared" si="63"/>
        <v>2.5990254235831993</v>
      </c>
      <c r="G266" s="10">
        <f t="shared" si="75"/>
        <v>8.6666666666666607</v>
      </c>
      <c r="H266" s="5">
        <f t="shared" si="75"/>
        <v>7.5</v>
      </c>
      <c r="I266">
        <f t="shared" si="65"/>
        <v>25.798332389961171</v>
      </c>
      <c r="J266">
        <f t="shared" si="66"/>
        <v>8.5546895653589026</v>
      </c>
      <c r="K266">
        <f t="shared" si="66"/>
        <v>-24.33867787171808</v>
      </c>
      <c r="L266">
        <f t="shared" si="67"/>
        <v>-6.5203823938793173</v>
      </c>
      <c r="M266">
        <f t="shared" si="68"/>
        <v>-13.623065395934944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4.443562126585574</v>
      </c>
      <c r="C267" s="9">
        <f t="shared" si="61"/>
        <v>1.2399999999999956</v>
      </c>
      <c r="D267" s="9">
        <f t="shared" si="74"/>
        <v>20.331498185801941</v>
      </c>
      <c r="E267" s="9">
        <f t="shared" si="74"/>
        <v>-8.7822451865186313</v>
      </c>
      <c r="F267" s="9">
        <f t="shared" si="63"/>
        <v>2.558946457578521</v>
      </c>
      <c r="G267" s="10">
        <f t="shared" si="75"/>
        <v>8.6666666666666607</v>
      </c>
      <c r="H267" s="5">
        <f t="shared" si="75"/>
        <v>7.5</v>
      </c>
      <c r="I267">
        <f t="shared" si="65"/>
        <v>25.862552396437277</v>
      </c>
      <c r="J267">
        <f t="shared" si="66"/>
        <v>8.5155672709956267</v>
      </c>
      <c r="K267">
        <f t="shared" si="66"/>
        <v>-24.420416264093689</v>
      </c>
      <c r="L267">
        <f t="shared" si="67"/>
        <v>-6.5067204044367566</v>
      </c>
      <c r="M267">
        <f t="shared" si="68"/>
        <v>-13.514430327921104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4.4945384092442691</v>
      </c>
      <c r="C268" s="9">
        <f t="shared" si="61"/>
        <v>1.2449999999999954</v>
      </c>
      <c r="D268" s="9">
        <f t="shared" si="74"/>
        <v>20.382474468460636</v>
      </c>
      <c r="E268" s="9">
        <f t="shared" si="74"/>
        <v>-8.9290109438490965</v>
      </c>
      <c r="F268" s="9">
        <f t="shared" si="63"/>
        <v>2.5188435624176004</v>
      </c>
      <c r="G268" s="10">
        <f t="shared" si="75"/>
        <v>8.6666666666666607</v>
      </c>
      <c r="H268" s="5">
        <f t="shared" si="75"/>
        <v>7.5</v>
      </c>
      <c r="I268">
        <f t="shared" si="65"/>
        <v>25.926340868417249</v>
      </c>
      <c r="J268">
        <f t="shared" si="66"/>
        <v>8.4765269485690062</v>
      </c>
      <c r="K268">
        <f t="shared" si="66"/>
        <v>-24.501502846061214</v>
      </c>
      <c r="L268">
        <f t="shared" si="67"/>
        <v>-6.4928646762829247</v>
      </c>
      <c r="M268">
        <f t="shared" si="68"/>
        <v>-13.406296751927052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4.5452806993715082</v>
      </c>
      <c r="C269" s="9">
        <f t="shared" si="61"/>
        <v>1.2499999999999953</v>
      </c>
      <c r="D269" s="9">
        <f t="shared" si="74"/>
        <v>20.433216758587875</v>
      </c>
      <c r="E269" s="9">
        <f t="shared" si="74"/>
        <v>-9.076261274266999</v>
      </c>
      <c r="F269" s="9">
        <f t="shared" si="63"/>
        <v>2.4787192015733903</v>
      </c>
      <c r="G269" s="10">
        <f t="shared" si="75"/>
        <v>8.6666666666666607</v>
      </c>
      <c r="H269" s="5">
        <f t="shared" si="75"/>
        <v>7.5</v>
      </c>
      <c r="I269">
        <f t="shared" si="65"/>
        <v>25.989697736446342</v>
      </c>
      <c r="J269">
        <f t="shared" si="66"/>
        <v>8.4375697605113089</v>
      </c>
      <c r="K269">
        <f t="shared" si="66"/>
        <v>-24.581940626572777</v>
      </c>
      <c r="L269">
        <f t="shared" si="67"/>
        <v>-6.4788180413669654</v>
      </c>
      <c r="M269">
        <f t="shared" si="68"/>
        <v>-13.298669194604663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4.5957894992098307</v>
      </c>
      <c r="C270" s="9">
        <f t="shared" si="61"/>
        <v>1.2549999999999952</v>
      </c>
      <c r="D270" s="9">
        <f t="shared" si="74"/>
        <v>20.483725558426197</v>
      </c>
      <c r="E270" s="9">
        <f t="shared" si="74"/>
        <v>-9.2239922940719392</v>
      </c>
      <c r="F270" s="9">
        <f t="shared" si="63"/>
        <v>2.4385758118937164</v>
      </c>
      <c r="G270" s="10">
        <f t="shared" si="75"/>
        <v>8.6666666666666607</v>
      </c>
      <c r="H270" s="5">
        <f t="shared" si="75"/>
        <v>7.5</v>
      </c>
      <c r="I270">
        <f t="shared" si="65"/>
        <v>26.052623010148103</v>
      </c>
      <c r="J270">
        <f t="shared" si="66"/>
        <v>8.3986968522631074</v>
      </c>
      <c r="K270">
        <f t="shared" si="66"/>
        <v>-24.661732641740404</v>
      </c>
      <c r="L270">
        <f t="shared" si="67"/>
        <v>-6.4645833408742224</v>
      </c>
      <c r="M270">
        <f t="shared" si="68"/>
        <v>-13.191552032500169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4.6460653178232736</v>
      </c>
      <c r="C271" s="9">
        <f t="shared" si="61"/>
        <v>1.2599999999999951</v>
      </c>
      <c r="D271" s="9">
        <f t="shared" si="74"/>
        <v>20.53400137703964</v>
      </c>
      <c r="E271" s="9">
        <f t="shared" si="74"/>
        <v>-9.3722001378589663</v>
      </c>
      <c r="F271" s="9">
        <f t="shared" si="63"/>
        <v>2.3984158036366767</v>
      </c>
      <c r="G271" s="10">
        <f t="shared" si="75"/>
        <v>8.6666666666666607</v>
      </c>
      <c r="H271" s="5">
        <f t="shared" si="75"/>
        <v>7.5</v>
      </c>
      <c r="I271">
        <f t="shared" si="65"/>
        <v>26.115116776224959</v>
      </c>
      <c r="J271">
        <f t="shared" si="66"/>
        <v>8.359909352217862</v>
      </c>
      <c r="K271">
        <f t="shared" si="66"/>
        <v>-24.740881953935403</v>
      </c>
      <c r="L271">
        <f t="shared" si="67"/>
        <v>-6.4501634239297383</v>
      </c>
      <c r="M271">
        <f t="shared" si="68"/>
        <v>-13.084949493405624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4.6961086709949509</v>
      </c>
      <c r="C272" s="9">
        <f t="shared" si="61"/>
        <v>1.264999999999995</v>
      </c>
      <c r="D272" s="9">
        <f t="shared" si="74"/>
        <v>20.584044730211318</v>
      </c>
      <c r="E272" s="9">
        <f t="shared" si="74"/>
        <v>-9.5208809586734606</v>
      </c>
      <c r="F272" s="9">
        <f t="shared" si="63"/>
        <v>2.3582415605103964</v>
      </c>
      <c r="G272" s="10">
        <f t="shared" si="75"/>
        <v>8.6666666666666607</v>
      </c>
      <c r="H272" s="5">
        <f t="shared" si="75"/>
        <v>7.5</v>
      </c>
      <c r="I272">
        <f t="shared" si="65"/>
        <v>26.177179196494421</v>
      </c>
      <c r="J272">
        <f t="shared" si="66"/>
        <v>8.3212083716742828</v>
      </c>
      <c r="K272">
        <f t="shared" si="66"/>
        <v>-24.819391650895838</v>
      </c>
      <c r="L272">
        <f t="shared" si="67"/>
        <v>-6.4355611463358455</v>
      </c>
      <c r="M272">
        <f t="shared" si="68"/>
        <v>-12.978865657743473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4.7459200811243623</v>
      </c>
      <c r="C273" s="9">
        <f t="shared" si="61"/>
        <v>1.2699999999999949</v>
      </c>
      <c r="D273" s="9">
        <f t="shared" si="74"/>
        <v>20.633856140340729</v>
      </c>
      <c r="E273" s="9">
        <f t="shared" si="74"/>
        <v>-9.6700309281606742</v>
      </c>
      <c r="F273" s="9">
        <f t="shared" si="63"/>
        <v>2.3180554397171771</v>
      </c>
      <c r="G273" s="10">
        <f t="shared" si="75"/>
        <v>8.6666666666666607</v>
      </c>
      <c r="H273" s="5">
        <f t="shared" si="75"/>
        <v>7.5</v>
      </c>
      <c r="I273">
        <f t="shared" si="65"/>
        <v>26.23881050596037</v>
      </c>
      <c r="J273">
        <f t="shared" si="66"/>
        <v>8.2825950047962671</v>
      </c>
      <c r="K273">
        <f t="shared" si="66"/>
        <v>-24.897264844842297</v>
      </c>
      <c r="L273">
        <f t="shared" si="67"/>
        <v>-6.4207793693434105</v>
      </c>
      <c r="M273">
        <f t="shared" si="68"/>
        <v>-12.873304459982517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4.7955000771244922</v>
      </c>
      <c r="C274" s="9">
        <f t="shared" si="61"/>
        <v>1.2749999999999948</v>
      </c>
      <c r="D274" s="9">
        <f t="shared" si="74"/>
        <v>20.683436136340859</v>
      </c>
      <c r="E274" s="9">
        <f t="shared" si="74"/>
        <v>-9.8196462367100068</v>
      </c>
      <c r="F274" s="9">
        <f t="shared" si="63"/>
        <v>2.2778597720018747</v>
      </c>
      <c r="G274" s="10">
        <f t="shared" si="75"/>
        <v>8.6666666666666607</v>
      </c>
      <c r="H274" s="5">
        <f t="shared" si="75"/>
        <v>7.5</v>
      </c>
      <c r="I274">
        <f t="shared" si="65"/>
        <v>26.300011010918919</v>
      </c>
      <c r="J274">
        <f t="shared" si="66"/>
        <v>8.2440703285802073</v>
      </c>
      <c r="K274">
        <f t="shared" si="66"/>
        <v>-24.974504671602194</v>
      </c>
      <c r="L274">
        <f t="shared" si="67"/>
        <v>-6.4058209584562373</v>
      </c>
      <c r="M274">
        <f t="shared" si="68"/>
        <v>-12.768269690083461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4.8448491943187211</v>
      </c>
      <c r="C275" s="9">
        <f t="shared" si="61"/>
        <v>1.2799999999999947</v>
      </c>
      <c r="D275" s="9">
        <f t="shared" si="74"/>
        <v>20.732785253535088</v>
      </c>
      <c r="E275" s="9">
        <f t="shared" si="74"/>
        <v>-9.9697230935940411</v>
      </c>
      <c r="F275" s="9">
        <f t="shared" si="63"/>
        <v>2.2376568617044579</v>
      </c>
      <c r="G275" s="10">
        <f t="shared" si="75"/>
        <v>8.6666666666666607</v>
      </c>
      <c r="H275" s="5">
        <f t="shared" si="75"/>
        <v>7.5</v>
      </c>
      <c r="I275">
        <f t="shared" si="65"/>
        <v>26.360781087098292</v>
      </c>
      <c r="J275">
        <f t="shared" si="66"/>
        <v>8.2056354028294702</v>
      </c>
      <c r="K275">
        <f t="shared" si="66"/>
        <v>-25.051114289742696</v>
      </c>
      <c r="L275">
        <f t="shared" si="67"/>
        <v>-6.3906887822681444</v>
      </c>
      <c r="M275">
        <f t="shared" si="68"/>
        <v>-12.663764994972574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4.8939679743376185</v>
      </c>
      <c r="C276" s="9">
        <f t="shared" si="61"/>
        <v>1.2849999999999946</v>
      </c>
      <c r="D276" s="9">
        <f t="shared" si="74"/>
        <v>20.781904033553985</v>
      </c>
      <c r="E276" s="9">
        <f t="shared" si="74"/>
        <v>-10.120257727102407</v>
      </c>
      <c r="F276" s="9">
        <f t="shared" si="63"/>
        <v>2.1974489868166986</v>
      </c>
      <c r="G276" s="10">
        <f t="shared" si="75"/>
        <v>8.6666666666666607</v>
      </c>
      <c r="H276" s="5">
        <f t="shared" si="75"/>
        <v>7.5</v>
      </c>
      <c r="I276">
        <f t="shared" si="65"/>
        <v>26.421121177832269</v>
      </c>
      <c r="J276">
        <f t="shared" si="66"/>
        <v>8.1672912701358609</v>
      </c>
      <c r="K276">
        <f t="shared" si="66"/>
        <v>-25.127096879712532</v>
      </c>
      <c r="L276">
        <f t="shared" si="67"/>
        <v>-6.3753857113322541</v>
      </c>
      <c r="M276">
        <f t="shared" si="68"/>
        <v>-12.559793880041731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4.9428569650156309</v>
      </c>
      <c r="C277" s="9">
        <f t="shared" ref="C277:C289" si="80">C276+_dt</f>
        <v>1.2899999999999945</v>
      </c>
      <c r="D277" s="9">
        <f t="shared" ref="D277:E289" si="81">D276+$C$7*(J276+J277)/2</f>
        <v>20.830793024231998</v>
      </c>
      <c r="E277" s="9">
        <f t="shared" si="81"/>
        <v>-10.271246384670523</v>
      </c>
      <c r="F277" s="9">
        <f t="shared" ref="F277:F289" si="82">$O$1*D277^2+$O$2*D277+$O$3</f>
        <v>2.1572383990428636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26.481031792266631</v>
      </c>
      <c r="J277">
        <f t="shared" ref="J277:K289" si="85">J276+L276*$C$7</f>
        <v>8.129038955867868</v>
      </c>
      <c r="K277">
        <f t="shared" si="85"/>
        <v>-25.202455642992781</v>
      </c>
      <c r="L277">
        <f t="shared" ref="L277:L289" si="86">-$C$15*I277*J277</f>
        <v>-6.3599146170620093</v>
      </c>
      <c r="M277">
        <f t="shared" ref="M277:M289" si="87">-$C$6-$C$15*I277*K277</f>
        <v>-12.456359710673276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4.9915167202877324</v>
      </c>
      <c r="C278" s="9">
        <f t="shared" si="80"/>
        <v>1.2949999999999944</v>
      </c>
      <c r="D278" s="9">
        <f t="shared" si="81"/>
        <v>20.879452779504099</v>
      </c>
      <c r="E278" s="9">
        <f t="shared" si="81"/>
        <v>-10.422685333003271</v>
      </c>
      <c r="F278" s="9">
        <f t="shared" si="82"/>
        <v>2.1170273238643484</v>
      </c>
      <c r="G278" s="10">
        <f t="shared" si="83"/>
        <v>8.6666666666666607</v>
      </c>
      <c r="H278" s="5">
        <f t="shared" si="83"/>
        <v>7.5</v>
      </c>
      <c r="I278">
        <f t="shared" si="84"/>
        <v>26.540513503598198</v>
      </c>
      <c r="J278">
        <f t="shared" si="85"/>
        <v>8.0908794681654967</v>
      </c>
      <c r="K278">
        <f t="shared" si="85"/>
        <v>-25.277193801256821</v>
      </c>
      <c r="L278">
        <f t="shared" si="86"/>
        <v>-6.344278370663436</v>
      </c>
      <c r="M278">
        <f t="shared" si="87"/>
        <v>-12.353465713788175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5.0399478000860523</v>
      </c>
      <c r="C279" s="9">
        <f t="shared" si="80"/>
        <v>1.2999999999999943</v>
      </c>
      <c r="D279" s="9">
        <f t="shared" si="81"/>
        <v>20.927883859302419</v>
      </c>
      <c r="E279" s="9">
        <f t="shared" si="81"/>
        <v>-10.57457085819366</v>
      </c>
      <c r="F279" s="9">
        <f t="shared" si="82"/>
        <v>2.0768179606081918</v>
      </c>
      <c r="G279" s="10">
        <f t="shared" si="83"/>
        <v>8.6666666666666607</v>
      </c>
      <c r="H279" s="5">
        <f t="shared" si="83"/>
        <v>7.5</v>
      </c>
      <c r="I279">
        <f t="shared" si="84"/>
        <v>26.599566947345849</v>
      </c>
      <c r="J279">
        <f t="shared" si="85"/>
        <v>8.052813797941516</v>
      </c>
      <c r="K279">
        <f t="shared" si="85"/>
        <v>-25.351314595539549</v>
      </c>
      <c r="L279">
        <f t="shared" si="86"/>
        <v>-6.3284798420981643</v>
      </c>
      <c r="M279">
        <f t="shared" si="87"/>
        <v>-12.251114979416023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5.0881507702365436</v>
      </c>
      <c r="C280" s="9">
        <f t="shared" si="80"/>
        <v>1.3049999999999942</v>
      </c>
      <c r="D280" s="9">
        <f t="shared" si="81"/>
        <v>20.97608682945291</v>
      </c>
      <c r="E280" s="9">
        <f t="shared" si="81"/>
        <v>-10.726899265836526</v>
      </c>
      <c r="F280" s="9">
        <f t="shared" si="82"/>
        <v>2.0366124825193483</v>
      </c>
      <c r="G280" s="10">
        <f t="shared" si="83"/>
        <v>8.6666666666666607</v>
      </c>
      <c r="H280" s="5">
        <f t="shared" si="83"/>
        <v>7.5</v>
      </c>
      <c r="I280">
        <f t="shared" si="84"/>
        <v>26.658192819653188</v>
      </c>
      <c r="J280">
        <f t="shared" si="85"/>
        <v>8.0148429188889274</v>
      </c>
      <c r="K280">
        <f t="shared" si="85"/>
        <v>-25.424821285416044</v>
      </c>
      <c r="L280">
        <f t="shared" si="86"/>
        <v>-6.3125218990767724</v>
      </c>
      <c r="M280">
        <f t="shared" si="87"/>
        <v>-12.149310462285275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5.1361262023556922</v>
      </c>
      <c r="C281" s="9">
        <f t="shared" si="80"/>
        <v>1.3099999999999941</v>
      </c>
      <c r="D281" s="9">
        <f t="shared" si="81"/>
        <v>21.024062261572059</v>
      </c>
      <c r="E281" s="9">
        <f t="shared" si="81"/>
        <v>-10.879666881137343</v>
      </c>
      <c r="F281" s="9">
        <f t="shared" si="82"/>
        <v>1.9964130368366884</v>
      </c>
      <c r="G281" s="10">
        <f t="shared" si="83"/>
        <v>8.6666666666666607</v>
      </c>
      <c r="H281" s="5">
        <f t="shared" si="83"/>
        <v>7.5</v>
      </c>
      <c r="I281">
        <f t="shared" si="84"/>
        <v>26.716391875622246</v>
      </c>
      <c r="J281">
        <f t="shared" si="85"/>
        <v>7.9769677874944671</v>
      </c>
      <c r="K281">
        <f t="shared" si="85"/>
        <v>-25.497717148189757</v>
      </c>
      <c r="L281">
        <f t="shared" si="86"/>
        <v>-6.296407406081916</v>
      </c>
      <c r="M281">
        <f t="shared" si="87"/>
        <v>-12.048054983432486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5.1838746737473489</v>
      </c>
      <c r="C282" s="9">
        <f t="shared" si="80"/>
        <v>1.314999999999994</v>
      </c>
      <c r="D282" s="9">
        <f t="shared" si="81"/>
        <v>21.071810732963716</v>
      </c>
      <c r="E282" s="9">
        <f t="shared" si="81"/>
        <v>-11.032870049016184</v>
      </c>
      <c r="F282" s="9">
        <f t="shared" si="82"/>
        <v>1.956221744872614</v>
      </c>
      <c r="G282" s="10">
        <f t="shared" si="83"/>
        <v>8.6666666666666607</v>
      </c>
      <c r="H282" s="5">
        <f t="shared" si="83"/>
        <v>7.5</v>
      </c>
      <c r="I282">
        <f t="shared" si="84"/>
        <v>26.774164927677873</v>
      </c>
      <c r="J282">
        <f t="shared" si="85"/>
        <v>7.9391893430579756</v>
      </c>
      <c r="K282">
        <f t="shared" si="85"/>
        <v>-25.570005478090351</v>
      </c>
      <c r="L282">
        <f t="shared" si="86"/>
        <v>-6.2801392234208224</v>
      </c>
      <c r="M282">
        <f t="shared" si="87"/>
        <v>-11.947351231828925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5.2313967672996764</v>
      </c>
      <c r="C283" s="9">
        <f t="shared" si="80"/>
        <v>1.3199999999999938</v>
      </c>
      <c r="D283" s="9">
        <f t="shared" si="81"/>
        <v>21.119332826516043</v>
      </c>
      <c r="E283" s="9">
        <f t="shared" si="81"/>
        <v>-11.186505134206898</v>
      </c>
      <c r="F283" s="9">
        <f t="shared" si="82"/>
        <v>1.9160407020961858</v>
      </c>
      <c r="G283" s="10">
        <f t="shared" si="83"/>
        <v>8.6666666666666607</v>
      </c>
      <c r="H283" s="5">
        <f t="shared" si="83"/>
        <v>7.5</v>
      </c>
      <c r="I283">
        <f t="shared" si="84"/>
        <v>26.831512843962276</v>
      </c>
      <c r="J283">
        <f t="shared" si="85"/>
        <v>7.9015085077174509</v>
      </c>
      <c r="K283">
        <f t="shared" si="85"/>
        <v>-25.641689585481323</v>
      </c>
      <c r="L283">
        <f t="shared" si="86"/>
        <v>-6.2637202063066448</v>
      </c>
      <c r="M283">
        <f t="shared" si="87"/>
        <v>-11.847201766023417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5.278693071382266</v>
      </c>
      <c r="C284" s="9">
        <f t="shared" si="80"/>
        <v>1.3249999999999937</v>
      </c>
      <c r="D284" s="9">
        <f t="shared" si="81"/>
        <v>21.166629130598633</v>
      </c>
      <c r="E284" s="9">
        <f t="shared" si="81"/>
        <v>-11.340568521351575</v>
      </c>
      <c r="F284" s="9">
        <f t="shared" si="82"/>
        <v>1.8758719782197733</v>
      </c>
      <c r="G284" s="10">
        <f t="shared" si="83"/>
        <v>8.6666666666666607</v>
      </c>
      <c r="H284" s="5">
        <f t="shared" si="83"/>
        <v>7.5</v>
      </c>
      <c r="I284">
        <f t="shared" si="84"/>
        <v>26.888436546759298</v>
      </c>
      <c r="J284">
        <f t="shared" si="85"/>
        <v>7.8639261864796115</v>
      </c>
      <c r="K284">
        <f t="shared" si="85"/>
        <v>-25.712772796077463</v>
      </c>
      <c r="L284">
        <f t="shared" si="86"/>
        <v>-6.2471532039682147</v>
      </c>
      <c r="M284">
        <f t="shared" si="87"/>
        <v>-11.747609015799917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5.3257641797434712</v>
      </c>
      <c r="C285" s="9">
        <f t="shared" si="80"/>
        <v>1.3299999999999936</v>
      </c>
      <c r="D285" s="9">
        <f t="shared" si="81"/>
        <v>21.213700238959838</v>
      </c>
      <c r="E285" s="9">
        <f t="shared" si="81"/>
        <v>-11.495056615090324</v>
      </c>
      <c r="F285" s="9">
        <f t="shared" si="82"/>
        <v>1.8357176172890131</v>
      </c>
      <c r="G285" s="10">
        <f t="shared" si="83"/>
        <v>8.6666666666666607</v>
      </c>
      <c r="H285" s="5">
        <f t="shared" si="83"/>
        <v>7.5</v>
      </c>
      <c r="I285">
        <f t="shared" si="84"/>
        <v>26.944937010947957</v>
      </c>
      <c r="J285">
        <f t="shared" si="85"/>
        <v>7.8264432672558026</v>
      </c>
      <c r="K285">
        <f t="shared" si="85"/>
        <v>-25.783258450172262</v>
      </c>
      <c r="L285">
        <f t="shared" si="86"/>
        <v>-6.2304410587877213</v>
      </c>
      <c r="M285">
        <f t="shared" si="87"/>
        <v>-11.648575283848629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5.3726106914079477</v>
      </c>
      <c r="C286" s="9">
        <f t="shared" si="80"/>
        <v>1.3349999999999935</v>
      </c>
      <c r="D286" s="9">
        <f t="shared" si="81"/>
        <v>21.260546750624314</v>
      </c>
      <c r="E286" s="9">
        <f t="shared" si="81"/>
        <v>-11.649965840146466</v>
      </c>
      <c r="F286" s="9">
        <f t="shared" si="82"/>
        <v>1.7955796377761248</v>
      </c>
      <c r="G286" s="10">
        <f t="shared" si="83"/>
        <v>8.6666666666666607</v>
      </c>
      <c r="H286" s="5">
        <f t="shared" si="83"/>
        <v>7.5</v>
      </c>
      <c r="I286">
        <f t="shared" si="84"/>
        <v>27.001015262484866</v>
      </c>
      <c r="J286">
        <f t="shared" si="85"/>
        <v>7.7890606209030766</v>
      </c>
      <c r="K286">
        <f t="shared" si="85"/>
        <v>-25.853149901875355</v>
      </c>
      <c r="L286">
        <f t="shared" si="86"/>
        <v>-6.2135866054658457</v>
      </c>
      <c r="M286">
        <f t="shared" si="87"/>
        <v>-11.550102747449362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5.4192332105744665</v>
      </c>
      <c r="C287" s="9">
        <f t="shared" si="80"/>
        <v>1.3399999999999934</v>
      </c>
      <c r="D287" s="9">
        <f t="shared" si="81"/>
        <v>21.307169269790833</v>
      </c>
      <c r="E287" s="9">
        <f t="shared" si="81"/>
        <v>-11.805292641407172</v>
      </c>
      <c r="F287" s="9">
        <f t="shared" si="82"/>
        <v>1.7554600326764205</v>
      </c>
      <c r="G287" s="10">
        <f t="shared" si="83"/>
        <v>8.6666666666666607</v>
      </c>
      <c r="H287" s="5">
        <f t="shared" si="83"/>
        <v>7.5</v>
      </c>
      <c r="I287">
        <f t="shared" si="84"/>
        <v>27.056672376915014</v>
      </c>
      <c r="J287">
        <f t="shared" si="85"/>
        <v>7.7517791012702819</v>
      </c>
      <c r="K287">
        <f t="shared" si="85"/>
        <v>-25.922450518360051</v>
      </c>
      <c r="L287">
        <f t="shared" si="86"/>
        <v>-6.1965926702138834</v>
      </c>
      <c r="M287">
        <f t="shared" si="87"/>
        <v>-11.45219346016588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5.4656323465140257</v>
      </c>
      <c r="C288" s="9">
        <f t="shared" si="80"/>
        <v>1.3449999999999933</v>
      </c>
      <c r="D288" s="9">
        <f t="shared" si="81"/>
        <v>21.353568405730392</v>
      </c>
      <c r="E288" s="9">
        <f t="shared" si="81"/>
        <v>-11.961033483999616</v>
      </c>
      <c r="F288" s="9">
        <f t="shared" si="82"/>
        <v>1.715360769607972</v>
      </c>
      <c r="G288" s="10">
        <f t="shared" si="83"/>
        <v>8.6666666666666607</v>
      </c>
      <c r="H288" s="5">
        <f t="shared" si="83"/>
        <v>7.5</v>
      </c>
      <c r="I288">
        <f t="shared" si="84"/>
        <v>27.111909477910576</v>
      </c>
      <c r="J288">
        <f t="shared" si="85"/>
        <v>7.7145995452489986</v>
      </c>
      <c r="K288">
        <f t="shared" si="85"/>
        <v>-25.991163679121048</v>
      </c>
      <c r="L288">
        <f t="shared" si="86"/>
        <v>-6.1794620699723941</v>
      </c>
      <c r="M288">
        <f t="shared" si="87"/>
        <v>-11.354849353550115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5.5118087134682607</v>
      </c>
      <c r="C289" s="9">
        <f t="shared" si="80"/>
        <v>1.3499999999999932</v>
      </c>
      <c r="D289" s="9">
        <f t="shared" si="81"/>
        <v>21.399744772684627</v>
      </c>
      <c r="E289" s="9">
        <f t="shared" si="81"/>
        <v>-12.117184853362707</v>
      </c>
      <c r="F289" s="9">
        <f t="shared" si="82"/>
        <v>1.6752837909143135</v>
      </c>
      <c r="G289" s="10">
        <f t="shared" si="83"/>
        <v>8.6666666666666607</v>
      </c>
      <c r="H289" s="5">
        <f t="shared" si="83"/>
        <v>7.5</v>
      </c>
      <c r="I289">
        <f t="shared" si="84"/>
        <v>27.166727735837242</v>
      </c>
      <c r="J289">
        <f t="shared" si="85"/>
        <v>7.677522772829164</v>
      </c>
      <c r="K289">
        <f t="shared" si="85"/>
        <v>-26.059292775242348</v>
      </c>
      <c r="L289">
        <f t="shared" si="86"/>
        <v>-6.1621976116559027</v>
      </c>
      <c r="M289">
        <f t="shared" si="87"/>
        <v>-11.258072238855018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67" priority="16" stopIfTrue="1" operator="greaterThan">
      <formula>$G$19</formula>
    </cfRule>
    <cfRule type="cellIs" dxfId="166" priority="17" stopIfTrue="1" operator="lessThan">
      <formula>$H$19</formula>
    </cfRule>
    <cfRule type="cellIs" dxfId="165" priority="18" stopIfTrue="1" operator="between">
      <formula>$H$19</formula>
      <formula>$G$19</formula>
    </cfRule>
  </conditionalFormatting>
  <conditionalFormatting sqref="E19:E20">
    <cfRule type="cellIs" dxfId="164" priority="13" stopIfTrue="1" operator="lessThan">
      <formula>$H$19</formula>
    </cfRule>
    <cfRule type="cellIs" dxfId="163" priority="14" stopIfTrue="1" operator="greaterThan">
      <formula>$G$19</formula>
    </cfRule>
    <cfRule type="cellIs" dxfId="162" priority="15" stopIfTrue="1" operator="between">
      <formula>$H$19</formula>
      <formula>$G$19</formula>
    </cfRule>
  </conditionalFormatting>
  <conditionalFormatting sqref="F19">
    <cfRule type="cellIs" dxfId="161" priority="10" stopIfTrue="1" operator="lessThan">
      <formula>$H$19</formula>
    </cfRule>
    <cfRule type="cellIs" dxfId="160" priority="11" stopIfTrue="1" operator="greaterThan">
      <formula>$G$19</formula>
    </cfRule>
    <cfRule type="cellIs" dxfId="159" priority="12" stopIfTrue="1" operator="between">
      <formula>$H$19</formula>
      <formula>$G$19</formula>
    </cfRule>
  </conditionalFormatting>
  <conditionalFormatting sqref="F20">
    <cfRule type="cellIs" dxfId="158" priority="7" stopIfTrue="1" operator="lessThan">
      <formula>$H$19</formula>
    </cfRule>
    <cfRule type="cellIs" dxfId="157" priority="8" stopIfTrue="1" operator="greaterThan">
      <formula>$G$19</formula>
    </cfRule>
    <cfRule type="cellIs" dxfId="156" priority="9" stopIfTrue="1" operator="between">
      <formula>$H$19</formula>
      <formula>$G$19</formula>
    </cfRule>
  </conditionalFormatting>
  <conditionalFormatting sqref="E21:E289">
    <cfRule type="cellIs" dxfId="155" priority="4" stopIfTrue="1" operator="lessThan">
      <formula>$H$19</formula>
    </cfRule>
    <cfRule type="cellIs" dxfId="154" priority="5" stopIfTrue="1" operator="greaterThan">
      <formula>$G$19</formula>
    </cfRule>
    <cfRule type="cellIs" dxfId="153" priority="6" stopIfTrue="1" operator="between">
      <formula>$H$19</formula>
      <formula>$G$19</formula>
    </cfRule>
  </conditionalFormatting>
  <conditionalFormatting sqref="F21:F289">
    <cfRule type="cellIs" dxfId="152" priority="1" stopIfTrue="1" operator="lessThan">
      <formula>$H$19</formula>
    </cfRule>
    <cfRule type="cellIs" dxfId="151" priority="2" stopIfTrue="1" operator="greaterThan">
      <formula>$G$19</formula>
    </cfRule>
    <cfRule type="cellIs" dxfId="15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546"/>
  <sheetViews>
    <sheetView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SummaryChart!I25</f>
        <v>26.179938779914941</v>
      </c>
      <c r="D1" s="1" t="s">
        <v>17</v>
      </c>
      <c r="G1" t="s">
        <v>27</v>
      </c>
      <c r="H1" s="6" t="s">
        <v>22</v>
      </c>
      <c r="O1" s="28">
        <f>-(C6/2)/(COS(C2/180*PI())*C1)^2</f>
        <v>-4.146529626633326E-2</v>
      </c>
      <c r="P1" s="5" t="s">
        <v>10</v>
      </c>
    </row>
    <row r="2" spans="2:22" ht="22.5" x14ac:dyDescent="0.3">
      <c r="C2" s="24">
        <f>SummaryChart!J25</f>
        <v>41.204652423689318</v>
      </c>
      <c r="D2" s="1" t="s">
        <v>18</v>
      </c>
      <c r="G2" s="9" t="s">
        <v>23</v>
      </c>
      <c r="O2" s="28">
        <f>TAN(C2/180*PI())</f>
        <v>0.87557726372823907</v>
      </c>
      <c r="P2" s="5" t="s">
        <v>12</v>
      </c>
    </row>
    <row r="3" spans="2:22" ht="22.5" x14ac:dyDescent="0.3">
      <c r="C3" s="24">
        <f>SummaryChart!N25/12</f>
        <v>2.0428473770454763</v>
      </c>
      <c r="D3" s="1" t="s">
        <v>19</v>
      </c>
      <c r="G3" s="9" t="s">
        <v>28</v>
      </c>
      <c r="O3" s="28">
        <f>C3</f>
        <v>2.0428473770454763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SummaryChart!M25</f>
        <v>16.878958056272509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1.6021864629301774E-2</v>
      </c>
      <c r="C12" s="14"/>
      <c r="D12" s="15">
        <f ca="1">CELL("contents",INDIRECT("D"&amp;C13-1))</f>
        <v>16.799069920511865</v>
      </c>
      <c r="E12" s="15">
        <f ca="1">CELL("contents",INDIRECT("E"&amp;C13-1))</f>
        <v>-1.0783180882728132</v>
      </c>
      <c r="F12">
        <f ca="1">D13-D12</f>
        <v>6.3866271131342245E-2</v>
      </c>
      <c r="G12">
        <f ca="1">D13-D11</f>
        <v>-1.6021864629301774E-2</v>
      </c>
      <c r="H12" s="27">
        <f ca="1">G12/F12</f>
        <v>-0.25086582237363592</v>
      </c>
      <c r="I12">
        <f ca="1">D13-D12</f>
        <v>6.3866271131342245E-2</v>
      </c>
      <c r="J12">
        <f ca="1">E13-E12</f>
        <v>-0.11173990133587464</v>
      </c>
      <c r="K12">
        <f ca="1">ATAN(J12/I12)*180/PI()</f>
        <v>-60.249359962926192</v>
      </c>
      <c r="N12" s="26">
        <f ca="1">E13-E12</f>
        <v>-0.11173990133587464</v>
      </c>
      <c r="O12" s="26">
        <f ca="1">N12+E13-H12*N12</f>
        <v>-1.3298296131851355</v>
      </c>
      <c r="P12">
        <f ca="1">IF(AND(G12&gt;0,G12&lt;F12),1,0)</f>
        <v>0</v>
      </c>
      <c r="Q12" s="26">
        <f ca="1">IF(P12=1,O12,O13)</f>
        <v>-1.2742078611878322</v>
      </c>
    </row>
    <row r="13" spans="2:22" x14ac:dyDescent="0.2">
      <c r="B13" t="str">
        <f ca="1">CELL("address",INDEX(B20:B290,MATCH(MIN(B20:B290),B20:B290,0)))</f>
        <v>$B$212</v>
      </c>
      <c r="C13">
        <f ca="1">CELL("row",INDEX(A20:A289,MATCH(MIN(A20:A289),A20:A289,0)))</f>
        <v>212</v>
      </c>
      <c r="D13" s="15">
        <f ca="1">CELL("contents",INDIRECT("D"&amp;C13))</f>
        <v>16.862936191643207</v>
      </c>
      <c r="E13" s="15">
        <f ca="1">CELL("contents",INDIRECT("E"&amp;C13))</f>
        <v>-1.1900579896086878</v>
      </c>
      <c r="F13">
        <f ca="1">D14-D13</f>
        <v>6.362342005603594E-2</v>
      </c>
      <c r="G13">
        <f ca="1">D14-D11</f>
        <v>4.7601555426734166E-2</v>
      </c>
      <c r="H13" s="27">
        <f ca="1">G13/F13</f>
        <v>0.74817662088597858</v>
      </c>
      <c r="N13" s="26">
        <f ca="1">E14-E13</f>
        <v>-0.11247327065565815</v>
      </c>
      <c r="O13" s="26">
        <f ca="1">E13+H13*N13</f>
        <v>-1.2742078611878322</v>
      </c>
      <c r="P13">
        <f ca="1">IF(G13&lt;F13,1,0)</f>
        <v>1</v>
      </c>
    </row>
    <row r="14" spans="2:22" x14ac:dyDescent="0.2">
      <c r="D14" s="15">
        <f ca="1">CELL("contents",INDIRECT("D"&amp;C13+1))</f>
        <v>16.926559611699243</v>
      </c>
      <c r="E14" s="15">
        <f ca="1">CELL("contents",INDIRECT("E"&amp;C13+1))</f>
        <v>-1.302531260264346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2.0428473770454763</v>
      </c>
      <c r="F19" s="9">
        <f>$O$1*D19^2+$O$2*D19+$O$3</f>
        <v>2.0428473770454763</v>
      </c>
      <c r="G19" s="18">
        <v>8.6666666666666607</v>
      </c>
      <c r="H19" s="17">
        <v>7.5</v>
      </c>
      <c r="I19">
        <f>C1</f>
        <v>26.179938779914941</v>
      </c>
      <c r="J19">
        <f>C1*COS(C2/180*PI())</f>
        <v>19.696775935804297</v>
      </c>
      <c r="K19">
        <f>C1*SIN(C2/180*PI())</f>
        <v>17.246049178139753</v>
      </c>
      <c r="L19">
        <f>-C15*I19*J19</f>
        <v>-15.234947041959495</v>
      </c>
      <c r="M19">
        <f>-C6-C15*I19*K19</f>
        <v>-45.513373244043528</v>
      </c>
      <c r="N19" s="16">
        <f>MAX(E19:E289)</f>
        <v>5.7937679851485884</v>
      </c>
      <c r="O19" s="19">
        <f>INDEX(C19:C289,MATCH(N19,E19:E289,0),1)</f>
        <v>0.38500000000000023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16.76105162970444</v>
      </c>
      <c r="B20">
        <f>ABS(D20-$D$11)</f>
        <v>16.76105162970444</v>
      </c>
      <c r="C20" s="9">
        <f>C19+_dt</f>
        <v>5.0000000000000001E-3</v>
      </c>
      <c r="D20" s="9">
        <f>D19+$C$7*(J19+J20)/2</f>
        <v>0.11790642656807052</v>
      </c>
      <c r="E20" s="9">
        <f>E19+$C$7*(K19+K20)/2</f>
        <v>2.145504431395922</v>
      </c>
      <c r="F20" s="9">
        <f>$O$1*D20^2+$O$2*D20+$O$3</f>
        <v>2.1455071159394583</v>
      </c>
      <c r="G20" s="10">
        <f>G19</f>
        <v>8.6666666666666607</v>
      </c>
      <c r="H20" s="5">
        <f>H19</f>
        <v>7.5</v>
      </c>
      <c r="I20">
        <f>SQRT(J20^2+K20^2)</f>
        <v>25.931680634489926</v>
      </c>
      <c r="J20">
        <f>J19+L19*$C$7</f>
        <v>19.605366253552539</v>
      </c>
      <c r="K20">
        <f>K19+M19*$C$7</f>
        <v>16.972968938675493</v>
      </c>
      <c r="L20">
        <f>-$C$15*I20*J20</f>
        <v>-15.020445088956663</v>
      </c>
      <c r="M20">
        <f>-$C$6-$C$15*I20*K20</f>
        <v>-45.177661581366593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16.643689800194725</v>
      </c>
      <c r="B21">
        <f t="shared" ref="B21:B84" si="3">ABS(D21-$D$11)</f>
        <v>16.643689800194725</v>
      </c>
      <c r="C21" s="9">
        <f t="shared" ref="C21:C84" si="4">C20+_dt</f>
        <v>0.01</v>
      </c>
      <c r="D21" s="9">
        <f t="shared" ref="D21:E36" si="5">D20+$C$7*(J20+J21)/2</f>
        <v>0.23526825607778451</v>
      </c>
      <c r="E21" s="9">
        <f t="shared" si="5"/>
        <v>2.2465290471195103</v>
      </c>
      <c r="F21" s="9">
        <f t="shared" ref="F21:F84" si="6">$O$1*D21^2+$O$2*D21+$O$3</f>
        <v>2.2465477610146336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25.686539177100205</v>
      </c>
      <c r="J21">
        <f t="shared" ref="J21:K84" si="9">J20+L20*$C$7</f>
        <v>19.515243583018798</v>
      </c>
      <c r="K21">
        <f t="shared" si="9"/>
        <v>16.701902969187294</v>
      </c>
      <c r="L21">
        <f t="shared" ref="L21:L84" si="10">-$C$15*I21*J21</f>
        <v>-14.810057631815319</v>
      </c>
      <c r="M21">
        <f t="shared" ref="M21:M84" si="11">-$C$6-$C$15*I21*K21</f>
        <v>-44.849022193926821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16.526864919733985</v>
      </c>
      <c r="B22">
        <f t="shared" si="3"/>
        <v>16.526864919733985</v>
      </c>
      <c r="C22" s="9">
        <f t="shared" si="4"/>
        <v>1.4999999999999999E-2</v>
      </c>
      <c r="D22" s="9">
        <f t="shared" si="5"/>
        <v>0.35209313653852464</v>
      </c>
      <c r="E22" s="9">
        <f t="shared" si="5"/>
        <v>2.3459331825351435</v>
      </c>
      <c r="F22" s="9">
        <f t="shared" si="6"/>
        <v>2.3459916868834489</v>
      </c>
      <c r="G22" s="10">
        <f t="shared" si="7"/>
        <v>8.6666666666666607</v>
      </c>
      <c r="H22" s="5">
        <f t="shared" si="7"/>
        <v>7.5</v>
      </c>
      <c r="I22">
        <f t="shared" si="8"/>
        <v>25.444480185709221</v>
      </c>
      <c r="J22">
        <f t="shared" si="9"/>
        <v>19.426383237227906</v>
      </c>
      <c r="K22">
        <f t="shared" si="9"/>
        <v>16.432808836023735</v>
      </c>
      <c r="L22">
        <f t="shared" si="10"/>
        <v>-14.603693610994521</v>
      </c>
      <c r="M22">
        <f t="shared" si="11"/>
        <v>-44.527287921832361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16.410569486795616</v>
      </c>
      <c r="B23">
        <f t="shared" si="3"/>
        <v>16.410569486795616</v>
      </c>
      <c r="C23" s="9">
        <f t="shared" si="4"/>
        <v>0.02</v>
      </c>
      <c r="D23" s="9">
        <f t="shared" si="5"/>
        <v>0.46838856947689417</v>
      </c>
      <c r="E23" s="9">
        <f t="shared" si="5"/>
        <v>2.4437285443686929</v>
      </c>
      <c r="F23" s="9">
        <f t="shared" si="6"/>
        <v>2.4438607767885361</v>
      </c>
      <c r="G23" s="10">
        <f t="shared" si="7"/>
        <v>8.6666666666666607</v>
      </c>
      <c r="H23" s="5">
        <f t="shared" si="7"/>
        <v>7.5</v>
      </c>
      <c r="I23">
        <f t="shared" si="8"/>
        <v>25.205470868670648</v>
      </c>
      <c r="J23">
        <f t="shared" si="9"/>
        <v>19.338761075561941</v>
      </c>
      <c r="K23">
        <f t="shared" si="9"/>
        <v>16.16564510849274</v>
      </c>
      <c r="L23">
        <f t="shared" si="10"/>
        <v>-14.401264953510958</v>
      </c>
      <c r="M23">
        <f t="shared" si="11"/>
        <v>-44.212296426652941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16.294796143111405</v>
      </c>
      <c r="B24">
        <f t="shared" si="3"/>
        <v>16.294796143111405</v>
      </c>
      <c r="C24" s="9">
        <f t="shared" si="4"/>
        <v>2.5000000000000001E-2</v>
      </c>
      <c r="D24" s="9">
        <f t="shared" si="5"/>
        <v>0.58416191316110266</v>
      </c>
      <c r="E24" s="9">
        <f t="shared" si="5"/>
        <v>2.5399265936839694</v>
      </c>
      <c r="F24" s="9">
        <f t="shared" si="6"/>
        <v>2.5401764356831049</v>
      </c>
      <c r="G24" s="10">
        <f t="shared" si="7"/>
        <v>8.6666666666666607</v>
      </c>
      <c r="H24" s="5">
        <f t="shared" si="7"/>
        <v>7.5</v>
      </c>
      <c r="I24">
        <f t="shared" si="8"/>
        <v>24.969479833859555</v>
      </c>
      <c r="J24">
        <f t="shared" si="9"/>
        <v>19.252353485840874</v>
      </c>
      <c r="K24">
        <f t="shared" si="9"/>
        <v>15.900371329932822</v>
      </c>
      <c r="L24">
        <f t="shared" si="10"/>
        <v>-14.202686469860399</v>
      </c>
      <c r="M24">
        <f t="shared" si="11"/>
        <v>-43.903890006407693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16.179537670552818</v>
      </c>
      <c r="B25">
        <f t="shared" si="3"/>
        <v>16.179537670552818</v>
      </c>
      <c r="C25" s="9">
        <f t="shared" si="4"/>
        <v>3.0000000000000002E-2</v>
      </c>
      <c r="D25" s="9">
        <f t="shared" si="5"/>
        <v>0.69942038571969045</v>
      </c>
      <c r="E25" s="9">
        <f t="shared" si="5"/>
        <v>2.634538551643451</v>
      </c>
      <c r="F25" s="9">
        <f t="shared" si="6"/>
        <v>2.6349596028977849</v>
      </c>
      <c r="G25" s="10">
        <f t="shared" si="7"/>
        <v>8.6666666666666607</v>
      </c>
      <c r="H25" s="5">
        <f t="shared" si="7"/>
        <v>7.5</v>
      </c>
      <c r="I25">
        <f t="shared" si="8"/>
        <v>24.736477058889001</v>
      </c>
      <c r="J25">
        <f t="shared" si="9"/>
        <v>19.167137367021713</v>
      </c>
      <c r="K25">
        <f t="shared" si="9"/>
        <v>15.636947989894376</v>
      </c>
      <c r="L25">
        <f t="shared" si="10"/>
        <v>-14.007875755188188</v>
      </c>
      <c r="M25">
        <f t="shared" si="11"/>
        <v>-43.601915417857498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16.064786988114282</v>
      </c>
      <c r="B26">
        <f t="shared" si="3"/>
        <v>16.064786988114282</v>
      </c>
      <c r="C26" s="9">
        <f t="shared" si="4"/>
        <v>3.5000000000000003E-2</v>
      </c>
      <c r="D26" s="9">
        <f t="shared" si="5"/>
        <v>0.81417106815822737</v>
      </c>
      <c r="E26" s="9">
        <f t="shared" si="5"/>
        <v>2.7275754051052958</v>
      </c>
      <c r="F26" s="9">
        <f t="shared" si="6"/>
        <v>2.7282307644098616</v>
      </c>
      <c r="G26" s="10">
        <f t="shared" si="7"/>
        <v>8.6666666666666607</v>
      </c>
      <c r="H26" s="5">
        <f t="shared" si="7"/>
        <v>7.5</v>
      </c>
      <c r="I26">
        <f t="shared" si="8"/>
        <v>24.506433862341613</v>
      </c>
      <c r="J26">
        <f t="shared" si="9"/>
        <v>19.083090112490584</v>
      </c>
      <c r="K26">
        <f t="shared" si="9"/>
        <v>15.375336497387231</v>
      </c>
      <c r="L26">
        <f t="shared" si="10"/>
        <v>-13.816753094494537</v>
      </c>
      <c r="M26">
        <f t="shared" si="11"/>
        <v>-43.306223705746788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15.950537148995039</v>
      </c>
      <c r="B27">
        <f t="shared" si="3"/>
        <v>15.950537148995039</v>
      </c>
      <c r="C27" s="9">
        <f t="shared" si="4"/>
        <v>0.04</v>
      </c>
      <c r="D27" s="9">
        <f t="shared" si="5"/>
        <v>0.92842090727746995</v>
      </c>
      <c r="E27" s="9">
        <f t="shared" si="5"/>
        <v>2.8190479120629157</v>
      </c>
      <c r="F27" s="9">
        <f t="shared" si="6"/>
        <v>2.8200099647301853</v>
      </c>
      <c r="G27" s="10">
        <f t="shared" si="7"/>
        <v>8.6666666666666607</v>
      </c>
      <c r="H27" s="5">
        <f t="shared" si="7"/>
        <v>7.5</v>
      </c>
      <c r="I27">
        <f t="shared" si="8"/>
        <v>24.279322875946661</v>
      </c>
      <c r="J27">
        <f t="shared" si="9"/>
        <v>19.000189593923619</v>
      </c>
      <c r="K27">
        <f t="shared" si="9"/>
        <v>15.115499155152751</v>
      </c>
      <c r="L27">
        <f t="shared" si="10"/>
        <v>-13.62924137167046</v>
      </c>
      <c r="M27">
        <f t="shared" si="11"/>
        <v>-43.016670038658035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15.836781337776188</v>
      </c>
      <c r="B28">
        <f t="shared" si="3"/>
        <v>15.836781337776188</v>
      </c>
      <c r="C28" s="9">
        <f t="shared" si="4"/>
        <v>4.4999999999999998E-2</v>
      </c>
      <c r="D28" s="9">
        <f t="shared" si="5"/>
        <v>1.0421767184963215</v>
      </c>
      <c r="E28" s="9">
        <f t="shared" si="5"/>
        <v>2.9089666069331366</v>
      </c>
      <c r="F28" s="9">
        <f t="shared" si="6"/>
        <v>2.9103168184223689</v>
      </c>
      <c r="G28" s="10">
        <f t="shared" si="7"/>
        <v>8.6666666666666607</v>
      </c>
      <c r="H28" s="5">
        <f t="shared" si="7"/>
        <v>7.5</v>
      </c>
      <c r="I28">
        <f t="shared" si="8"/>
        <v>24.05511801763452</v>
      </c>
      <c r="J28">
        <f t="shared" si="9"/>
        <v>18.918414145693596</v>
      </c>
      <c r="K28">
        <f t="shared" si="9"/>
        <v>14.857399134920803</v>
      </c>
      <c r="L28">
        <f t="shared" si="10"/>
        <v>-13.445265982170234</v>
      </c>
      <c r="M28">
        <f t="shared" si="11"/>
        <v>-42.733113551161367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15.723512867689704</v>
      </c>
      <c r="B29">
        <f t="shared" si="3"/>
        <v>15.723512867689704</v>
      </c>
      <c r="C29" s="9">
        <f t="shared" si="4"/>
        <v>4.9999999999999996E-2</v>
      </c>
      <c r="D29" s="9">
        <f t="shared" si="5"/>
        <v>1.1554451885828041</v>
      </c>
      <c r="E29" s="9">
        <f t="shared" si="5"/>
        <v>2.9973418056987406</v>
      </c>
      <c r="F29" s="9">
        <f t="shared" si="6"/>
        <v>2.999170521268276</v>
      </c>
      <c r="G29" s="10">
        <f t="shared" si="7"/>
        <v>8.6666666666666607</v>
      </c>
      <c r="H29" s="5">
        <f t="shared" si="7"/>
        <v>7.5</v>
      </c>
      <c r="I29">
        <f t="shared" si="8"/>
        <v>23.8337944654014</v>
      </c>
      <c r="J29">
        <f t="shared" si="9"/>
        <v>18.837742549800573</v>
      </c>
      <c r="K29">
        <f t="shared" si="9"/>
        <v>14.601000453613834</v>
      </c>
      <c r="L29">
        <f t="shared" si="10"/>
        <v>-13.264754749135518</v>
      </c>
      <c r="M29">
        <f t="shared" si="11"/>
        <v>-42.455417191958297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15.610725177976386</v>
      </c>
      <c r="B30">
        <f t="shared" si="3"/>
        <v>15.610725177976386</v>
      </c>
      <c r="C30" s="9">
        <f t="shared" si="4"/>
        <v>5.4999999999999993E-2</v>
      </c>
      <c r="D30" s="9">
        <f t="shared" si="5"/>
        <v>1.2682328782961232</v>
      </c>
      <c r="E30" s="9">
        <f t="shared" si="5"/>
        <v>3.0841836109109684</v>
      </c>
      <c r="F30" s="9">
        <f t="shared" si="6"/>
        <v>3.0865898610932168</v>
      </c>
      <c r="G30" s="10">
        <f t="shared" si="7"/>
        <v>8.6666666666666607</v>
      </c>
      <c r="H30" s="5">
        <f t="shared" si="7"/>
        <v>7.5</v>
      </c>
      <c r="I30">
        <f t="shared" si="8"/>
        <v>23.615328631917979</v>
      </c>
      <c r="J30">
        <f t="shared" si="9"/>
        <v>18.75815402130576</v>
      </c>
      <c r="K30">
        <f t="shared" si="9"/>
        <v>14.346267950462083</v>
      </c>
      <c r="L30">
        <f t="shared" si="10"/>
        <v>-13.087637842794857</v>
      </c>
      <c r="M30">
        <f t="shared" si="11"/>
        <v>-42.183447577735194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15.498411831329722</v>
      </c>
      <c r="B31">
        <f t="shared" si="3"/>
        <v>15.498411831329722</v>
      </c>
      <c r="C31" s="9">
        <f t="shared" si="4"/>
        <v>5.9999999999999991E-2</v>
      </c>
      <c r="D31" s="9">
        <f t="shared" si="5"/>
        <v>1.3805462249427873</v>
      </c>
      <c r="E31" s="9">
        <f t="shared" si="5"/>
        <v>3.1695019165573415</v>
      </c>
      <c r="F31" s="9">
        <f t="shared" si="6"/>
        <v>3.1725932282637084</v>
      </c>
      <c r="G31" s="10">
        <f t="shared" si="7"/>
        <v>8.6666666666666607</v>
      </c>
      <c r="H31" s="5">
        <f t="shared" si="7"/>
        <v>7.5</v>
      </c>
      <c r="I31">
        <f t="shared" si="8"/>
        <v>23.399698139816408</v>
      </c>
      <c r="J31">
        <f t="shared" si="9"/>
        <v>18.679628194248991</v>
      </c>
      <c r="K31">
        <f t="shared" si="9"/>
        <v>14.093167264995673</v>
      </c>
      <c r="L31">
        <f t="shared" si="10"/>
        <v>-12.91384770297044</v>
      </c>
      <c r="M31">
        <f t="shared" si="11"/>
        <v>-41.917074852457453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15.386566511422881</v>
      </c>
      <c r="B32">
        <f t="shared" si="3"/>
        <v>15.386566511422881</v>
      </c>
      <c r="C32" s="9">
        <f t="shared" si="4"/>
        <v>6.4999999999999988E-2</v>
      </c>
      <c r="D32" s="9">
        <f t="shared" si="5"/>
        <v>1.4923915448496279</v>
      </c>
      <c r="E32" s="9">
        <f t="shared" si="5"/>
        <v>3.2533064127999713</v>
      </c>
      <c r="F32" s="9">
        <f t="shared" si="6"/>
        <v>3.2571986258701155</v>
      </c>
      <c r="G32" s="10">
        <f t="shared" si="7"/>
        <v>8.6666666666666607</v>
      </c>
      <c r="H32" s="5">
        <f t="shared" si="7"/>
        <v>7.5</v>
      </c>
      <c r="I32">
        <f t="shared" si="8"/>
        <v>23.186881797590726</v>
      </c>
      <c r="J32">
        <f t="shared" si="9"/>
        <v>18.60214510803117</v>
      </c>
      <c r="K32">
        <f t="shared" si="9"/>
        <v>13.841664815880929</v>
      </c>
      <c r="L32">
        <f t="shared" si="10"/>
        <v>-12.743318964531724</v>
      </c>
      <c r="M32">
        <f t="shared" si="11"/>
        <v>-41.656172551850162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15.275183020516057</v>
      </c>
      <c r="B33">
        <f t="shared" si="3"/>
        <v>15.275183020516057</v>
      </c>
      <c r="C33" s="9">
        <f t="shared" si="4"/>
        <v>6.9999999999999993E-2</v>
      </c>
      <c r="D33" s="9">
        <f t="shared" si="5"/>
        <v>1.6037750357564533</v>
      </c>
      <c r="E33" s="9">
        <f t="shared" si="5"/>
        <v>3.3356065905893235</v>
      </c>
      <c r="F33" s="9">
        <f t="shared" si="6"/>
        <v>3.3404236796059923</v>
      </c>
      <c r="G33" s="10">
        <f t="shared" si="7"/>
        <v>8.6666666666666607</v>
      </c>
      <c r="H33" s="5">
        <f t="shared" si="7"/>
        <v>7.5</v>
      </c>
      <c r="I33">
        <f t="shared" si="8"/>
        <v>22.976859576046163</v>
      </c>
      <c r="J33">
        <f t="shared" si="9"/>
        <v>18.52568519424398</v>
      </c>
      <c r="K33">
        <f t="shared" si="9"/>
        <v>13.591727780569828</v>
      </c>
      <c r="L33">
        <f t="shared" si="10"/>
        <v>-12.575988385642543</v>
      </c>
      <c r="M33">
        <f t="shared" si="11"/>
        <v>-41.400617472824692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15.164255277141534</v>
      </c>
      <c r="B34">
        <f t="shared" si="3"/>
        <v>15.164255277141534</v>
      </c>
      <c r="C34" s="9">
        <f t="shared" si="4"/>
        <v>7.4999999999999997E-2</v>
      </c>
      <c r="D34" s="9">
        <f t="shared" si="5"/>
        <v>1.7147027791309757</v>
      </c>
      <c r="E34" s="9">
        <f t="shared" si="5"/>
        <v>3.4164117461582317</v>
      </c>
      <c r="F34" s="9">
        <f t="shared" si="6"/>
        <v>3.4222856473554524</v>
      </c>
      <c r="G34" s="10">
        <f t="shared" si="7"/>
        <v>8.6666666666666607</v>
      </c>
      <c r="H34" s="5">
        <f t="shared" si="7"/>
        <v>7.5</v>
      </c>
      <c r="I34">
        <f t="shared" si="8"/>
        <v>22.769612585233336</v>
      </c>
      <c r="J34">
        <f t="shared" si="9"/>
        <v>18.450229263930126</v>
      </c>
      <c r="K34">
        <f t="shared" si="9"/>
        <v>13.34332407573288</v>
      </c>
      <c r="L34">
        <f t="shared" si="10"/>
        <v>-12.411794778655267</v>
      </c>
      <c r="M34">
        <f t="shared" si="11"/>
        <v>-41.150289547624219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15.053777313863968</v>
      </c>
      <c r="B35">
        <f t="shared" si="3"/>
        <v>15.053777313863968</v>
      </c>
      <c r="C35" s="9">
        <f t="shared" si="4"/>
        <v>0.08</v>
      </c>
      <c r="D35" s="9">
        <f t="shared" si="5"/>
        <v>1.8251807424085407</v>
      </c>
      <c r="E35" s="9">
        <f t="shared" si="5"/>
        <v>3.4957309854007717</v>
      </c>
      <c r="F35" s="9">
        <f t="shared" si="6"/>
        <v>3.5028014284994446</v>
      </c>
      <c r="G35" s="10">
        <f t="shared" si="7"/>
        <v>8.6666666666666607</v>
      </c>
      <c r="H35" s="5">
        <f t="shared" si="7"/>
        <v>7.5</v>
      </c>
      <c r="I35">
        <f t="shared" si="8"/>
        <v>22.565123051803436</v>
      </c>
      <c r="J35">
        <f t="shared" si="9"/>
        <v>18.375758495258193</v>
      </c>
      <c r="K35">
        <f t="shared" si="9"/>
        <v>13.096422338447136</v>
      </c>
      <c r="L35">
        <f t="shared" si="10"/>
        <v>-12.250678943511742</v>
      </c>
      <c r="M35">
        <f t="shared" si="11"/>
        <v>-40.905071722473508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14.943743275113402</v>
      </c>
      <c r="B36">
        <f t="shared" si="3"/>
        <v>14.943743275113402</v>
      </c>
      <c r="C36" s="9">
        <f t="shared" si="4"/>
        <v>8.5000000000000006E-2</v>
      </c>
      <c r="D36" s="9">
        <f t="shared" si="5"/>
        <v>1.9352147811591065</v>
      </c>
      <c r="E36" s="9">
        <f t="shared" si="5"/>
        <v>3.5735732281404498</v>
      </c>
      <c r="F36" s="9">
        <f t="shared" si="6"/>
        <v>3.5819875729513568</v>
      </c>
      <c r="G36" s="10">
        <f t="shared" si="7"/>
        <v>8.6666666666666607</v>
      </c>
      <c r="H36" s="5">
        <f t="shared" si="7"/>
        <v>7.5</v>
      </c>
      <c r="I36">
        <f t="shared" si="8"/>
        <v>22.363374296720949</v>
      </c>
      <c r="J36">
        <f t="shared" si="9"/>
        <v>18.302254421597123</v>
      </c>
      <c r="K36">
        <f t="shared" si="9"/>
        <v>12.850991908112295</v>
      </c>
      <c r="L36">
        <f t="shared" si="10"/>
        <v>-12.092583603516852</v>
      </c>
      <c r="M36">
        <f t="shared" si="11"/>
        <v>-40.664849840530493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14.834147415088683</v>
      </c>
      <c r="B37">
        <f t="shared" si="3"/>
        <v>14.834147415088683</v>
      </c>
      <c r="C37" s="9">
        <f t="shared" si="4"/>
        <v>9.0000000000000011E-2</v>
      </c>
      <c r="D37" s="9">
        <f t="shared" ref="D37:E52" si="13">D36+$C$7*(J36+J37)/2</f>
        <v>2.044810641183826</v>
      </c>
      <c r="E37" s="9">
        <f t="shared" si="13"/>
        <v>3.6499472122919938</v>
      </c>
      <c r="F37" s="9">
        <f t="shared" si="6"/>
        <v>3.6598602899319737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22.16435071327043</v>
      </c>
      <c r="J37">
        <f t="shared" si="9"/>
        <v>18.229698919976023</v>
      </c>
      <c r="K37">
        <f t="shared" si="9"/>
        <v>12.607002809069112</v>
      </c>
      <c r="L37">
        <f t="shared" si="10"/>
        <v>-11.937453343356113</v>
      </c>
      <c r="M37">
        <f t="shared" si="11"/>
        <v>-40.42951252894855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14.724984095729008</v>
      </c>
      <c r="B38">
        <f t="shared" si="3"/>
        <v>14.724984095729008</v>
      </c>
      <c r="C38" s="9">
        <f t="shared" si="4"/>
        <v>9.5000000000000015E-2</v>
      </c>
      <c r="D38" s="9">
        <f t="shared" si="13"/>
        <v>2.1539739605435018</v>
      </c>
      <c r="E38" s="9">
        <f t="shared" si="13"/>
        <v>3.7248614979208874</v>
      </c>
      <c r="F38" s="9">
        <f t="shared" si="6"/>
        <v>3.7364354564933882</v>
      </c>
      <c r="G38" s="10">
        <f t="shared" si="14"/>
        <v>8.6666666666666607</v>
      </c>
      <c r="H38" s="5">
        <f t="shared" si="14"/>
        <v>7.5</v>
      </c>
      <c r="I38">
        <f t="shared" si="8"/>
        <v>21.968037745294101</v>
      </c>
      <c r="J38">
        <f t="shared" si="9"/>
        <v>18.158074199915887</v>
      </c>
      <c r="K38">
        <f t="shared" si="9"/>
        <v>12.36442573389542</v>
      </c>
      <c r="L38">
        <f t="shared" si="10"/>
        <v>-11.785234549234046</v>
      </c>
      <c r="M38">
        <f t="shared" si="11"/>
        <v>-40.198951089869311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14.616247784751398</v>
      </c>
      <c r="B39">
        <f t="shared" si="3"/>
        <v>14.616247784751398</v>
      </c>
      <c r="C39" s="9">
        <f t="shared" si="4"/>
        <v>0.10000000000000002</v>
      </c>
      <c r="D39" s="9">
        <f t="shared" si="13"/>
        <v>2.2627102715211107</v>
      </c>
      <c r="E39" s="9">
        <f t="shared" si="13"/>
        <v>3.7983244712046424</v>
      </c>
      <c r="F39" s="9">
        <f t="shared" si="6"/>
        <v>3.8117286258011154</v>
      </c>
      <c r="G39" s="10">
        <f t="shared" si="14"/>
        <v>8.6666666666666607</v>
      </c>
      <c r="H39" s="5">
        <f t="shared" si="14"/>
        <v>7.5</v>
      </c>
      <c r="I39">
        <f t="shared" si="8"/>
        <v>21.77442186559696</v>
      </c>
      <c r="J39">
        <f t="shared" si="9"/>
        <v>18.087362792620482</v>
      </c>
      <c r="K39">
        <f t="shared" si="9"/>
        <v>12.123232027356204</v>
      </c>
      <c r="L39">
        <f t="shared" si="10"/>
        <v>-11.635875351015084</v>
      </c>
      <c r="M39">
        <f t="shared" si="11"/>
        <v>-39.973059395176392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14.507933053751994</v>
      </c>
      <c r="B40">
        <f t="shared" si="3"/>
        <v>14.507933053751994</v>
      </c>
      <c r="C40" s="9">
        <f t="shared" si="4"/>
        <v>0.10500000000000002</v>
      </c>
      <c r="D40" s="9">
        <f t="shared" si="13"/>
        <v>2.3710250025205153</v>
      </c>
      <c r="E40" s="9">
        <f t="shared" si="13"/>
        <v>3.8703443482996667</v>
      </c>
      <c r="F40" s="9">
        <f t="shared" si="6"/>
        <v>3.8857550351832657</v>
      </c>
      <c r="G40" s="10">
        <f t="shared" si="14"/>
        <v>8.6666666666666607</v>
      </c>
      <c r="H40" s="5">
        <f t="shared" si="14"/>
        <v>7.5</v>
      </c>
      <c r="I40">
        <f t="shared" si="8"/>
        <v>21.58349055445634</v>
      </c>
      <c r="J40">
        <f t="shared" si="9"/>
        <v>18.017547540514393</v>
      </c>
      <c r="K40">
        <f t="shared" si="9"/>
        <v>11.883393670985146</v>
      </c>
      <c r="L40">
        <f t="shared" si="10"/>
        <v>-11.489325566253564</v>
      </c>
      <c r="M40">
        <f t="shared" si="11"/>
        <v>-39.751733784850472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14.4000345763691</v>
      </c>
      <c r="B41">
        <f t="shared" si="3"/>
        <v>14.4000345763691</v>
      </c>
      <c r="C41" s="9">
        <f t="shared" si="4"/>
        <v>0.11000000000000003</v>
      </c>
      <c r="D41" s="9">
        <f t="shared" si="13"/>
        <v>2.478923479903409</v>
      </c>
      <c r="E41" s="9">
        <f t="shared" si="13"/>
        <v>3.9409291791174503</v>
      </c>
      <c r="F41" s="9">
        <f t="shared" si="6"/>
        <v>3.9585296139553048</v>
      </c>
      <c r="G41" s="10">
        <f t="shared" si="14"/>
        <v>8.6666666666666607</v>
      </c>
      <c r="H41" s="5">
        <f t="shared" si="14"/>
        <v>7.5</v>
      </c>
      <c r="I41">
        <f t="shared" si="8"/>
        <v>21.395232278172664</v>
      </c>
      <c r="J41">
        <f t="shared" si="9"/>
        <v>17.948611587116872</v>
      </c>
      <c r="K41">
        <f t="shared" si="9"/>
        <v>11.644883268276043</v>
      </c>
      <c r="L41">
        <f t="shared" si="10"/>
        <v>-11.345536646003808</v>
      </c>
      <c r="M41">
        <f t="shared" si="11"/>
        <v>-39.534872968775673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14.292547126506026</v>
      </c>
      <c r="B42">
        <f t="shared" si="3"/>
        <v>14.292547126506026</v>
      </c>
      <c r="C42" s="9">
        <f t="shared" si="4"/>
        <v>0.11500000000000003</v>
      </c>
      <c r="D42" s="9">
        <f t="shared" si="13"/>
        <v>2.5864109297664823</v>
      </c>
      <c r="E42" s="9">
        <f t="shared" si="13"/>
        <v>4.0100868510136687</v>
      </c>
      <c r="F42" s="9">
        <f t="shared" si="6"/>
        <v>4.0300669910285905</v>
      </c>
      <c r="G42" s="10">
        <f t="shared" si="14"/>
        <v>8.6666666666666607</v>
      </c>
      <c r="H42" s="5">
        <f t="shared" si="14"/>
        <v>7.5</v>
      </c>
      <c r="I42">
        <f t="shared" si="8"/>
        <v>21.209636467598422</v>
      </c>
      <c r="J42">
        <f t="shared" si="9"/>
        <v>17.880538367240849</v>
      </c>
      <c r="K42">
        <f t="shared" si="9"/>
        <v>11.407674030463388</v>
      </c>
      <c r="L42">
        <f t="shared" si="10"/>
        <v>-11.204461622305633</v>
      </c>
      <c r="M42">
        <f t="shared" si="11"/>
        <v>-39.322377931856593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14.185465576611783</v>
      </c>
      <c r="B43">
        <f t="shared" si="3"/>
        <v>14.185465576611783</v>
      </c>
      <c r="C43" s="9">
        <f t="shared" si="4"/>
        <v>0.12000000000000004</v>
      </c>
      <c r="D43" s="9">
        <f t="shared" si="13"/>
        <v>2.6934924796607258</v>
      </c>
      <c r="E43" s="9">
        <f t="shared" si="13"/>
        <v>4.0778250923936756</v>
      </c>
      <c r="F43" s="9">
        <f t="shared" si="6"/>
        <v>4.100381502310559</v>
      </c>
      <c r="G43" s="10">
        <f t="shared" si="14"/>
        <v>8.6666666666666607</v>
      </c>
      <c r="H43" s="5">
        <f t="shared" si="14"/>
        <v>7.5</v>
      </c>
      <c r="I43">
        <f t="shared" si="8"/>
        <v>21.026693496582357</v>
      </c>
      <c r="J43">
        <f t="shared" si="9"/>
        <v>17.813311597507013</v>
      </c>
      <c r="K43">
        <f t="shared" si="9"/>
        <v>11.171739762872249</v>
      </c>
      <c r="L43">
        <f t="shared" si="10"/>
        <v>-11.066055057244746</v>
      </c>
      <c r="M43">
        <f t="shared" si="11"/>
        <v>-39.114151842314172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14.078784896017773</v>
      </c>
      <c r="B44">
        <f t="shared" si="3"/>
        <v>14.078784896017773</v>
      </c>
      <c r="C44" s="9">
        <f t="shared" si="4"/>
        <v>0.12500000000000003</v>
      </c>
      <c r="D44" s="9">
        <f t="shared" si="13"/>
        <v>2.8001731602547375</v>
      </c>
      <c r="E44" s="9">
        <f t="shared" si="13"/>
        <v>4.1441514762377478</v>
      </c>
      <c r="F44" s="9">
        <f t="shared" si="6"/>
        <v>4.169487197904127</v>
      </c>
      <c r="G44" s="10">
        <f t="shared" si="14"/>
        <v>8.6666666666666607</v>
      </c>
      <c r="H44" s="5">
        <f t="shared" si="14"/>
        <v>7.5</v>
      </c>
      <c r="I44">
        <f t="shared" si="8"/>
        <v>20.846394660265982</v>
      </c>
      <c r="J44">
        <f t="shared" si="9"/>
        <v>17.746915267163544</v>
      </c>
      <c r="K44">
        <f t="shared" si="9"/>
        <v>10.937054851818365</v>
      </c>
      <c r="L44">
        <f t="shared" si="10"/>
        <v>-10.9302729934913</v>
      </c>
      <c r="M44">
        <f t="shared" si="11"/>
        <v>-38.910099963037119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13.972500149328674</v>
      </c>
      <c r="B45">
        <f t="shared" si="3"/>
        <v>13.972500149328674</v>
      </c>
      <c r="C45" s="9">
        <f t="shared" si="4"/>
        <v>0.13000000000000003</v>
      </c>
      <c r="D45" s="9">
        <f t="shared" si="13"/>
        <v>2.9064579069438361</v>
      </c>
      <c r="E45" s="9">
        <f t="shared" si="13"/>
        <v>4.2090734235493237</v>
      </c>
      <c r="F45" s="9">
        <f t="shared" si="6"/>
        <v>4.2373978491135968</v>
      </c>
      <c r="G45" s="10">
        <f t="shared" si="14"/>
        <v>8.6666666666666607</v>
      </c>
      <c r="H45" s="5">
        <f t="shared" si="14"/>
        <v>7.5</v>
      </c>
      <c r="I45">
        <f t="shared" si="8"/>
        <v>20.668732153169856</v>
      </c>
      <c r="J45">
        <f t="shared" si="9"/>
        <v>17.681333629202598</v>
      </c>
      <c r="K45">
        <f t="shared" si="9"/>
        <v>10.703594252040142</v>
      </c>
      <c r="L45">
        <f t="shared" si="10"/>
        <v>-10.797072906223777</v>
      </c>
      <c r="M45">
        <f t="shared" si="11"/>
        <v>-38.710129565874105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13.866606494865771</v>
      </c>
      <c r="B46">
        <f t="shared" si="3"/>
        <v>13.866606494865771</v>
      </c>
      <c r="C46" s="9">
        <f t="shared" si="4"/>
        <v>0.13500000000000004</v>
      </c>
      <c r="D46" s="9">
        <f t="shared" si="13"/>
        <v>3.0123515614067395</v>
      </c>
      <c r="E46" s="9">
        <f t="shared" si="13"/>
        <v>4.2725982067293788</v>
      </c>
      <c r="F46" s="9">
        <f t="shared" si="6"/>
        <v>4.3041269552640529</v>
      </c>
      <c r="G46" s="10">
        <f t="shared" si="14"/>
        <v>8.6666666666666607</v>
      </c>
      <c r="H46" s="5">
        <f t="shared" si="14"/>
        <v>7.5</v>
      </c>
      <c r="I46">
        <f t="shared" si="8"/>
        <v>20.493699047007219</v>
      </c>
      <c r="J46">
        <f t="shared" si="9"/>
        <v>17.616551191765254</v>
      </c>
      <c r="K46">
        <f t="shared" si="9"/>
        <v>10.471333474644897</v>
      </c>
      <c r="L46">
        <f t="shared" si="10"/>
        <v>-10.666413656348844</v>
      </c>
      <c r="M46">
        <f t="shared" si="11"/>
        <v>-38.514149848759537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13.761099183160992</v>
      </c>
      <c r="B47">
        <f t="shared" si="3"/>
        <v>13.761099183160992</v>
      </c>
      <c r="C47" s="9">
        <f t="shared" si="4"/>
        <v>0.14000000000000004</v>
      </c>
      <c r="D47" s="9">
        <f t="shared" si="13"/>
        <v>3.1178588731115169</v>
      </c>
      <c r="E47" s="9">
        <f t="shared" si="13"/>
        <v>4.3347329528799703</v>
      </c>
      <c r="F47" s="9">
        <f t="shared" si="6"/>
        <v>4.3696877503409954</v>
      </c>
      <c r="G47" s="10">
        <f t="shared" si="14"/>
        <v>8.6666666666666607</v>
      </c>
      <c r="H47" s="5">
        <f t="shared" si="14"/>
        <v>7.5</v>
      </c>
      <c r="I47">
        <f t="shared" si="8"/>
        <v>20.321289268163145</v>
      </c>
      <c r="J47">
        <f t="shared" si="9"/>
        <v>17.552552709827161</v>
      </c>
      <c r="K47">
        <f t="shared" si="9"/>
        <v>10.240248575552339</v>
      </c>
      <c r="L47">
        <f t="shared" si="10"/>
        <v>-10.538255444931536</v>
      </c>
      <c r="M47">
        <f t="shared" si="11"/>
        <v>-38.322071855573959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13.655973555500038</v>
      </c>
      <c r="B48">
        <f t="shared" si="3"/>
        <v>13.655973555500038</v>
      </c>
      <c r="C48" s="9">
        <f t="shared" si="4"/>
        <v>0.14500000000000005</v>
      </c>
      <c r="D48" s="9">
        <f t="shared" si="13"/>
        <v>3.2229845007724709</v>
      </c>
      <c r="E48" s="9">
        <f t="shared" si="13"/>
        <v>4.3954846470398836</v>
      </c>
      <c r="F48" s="9">
        <f t="shared" si="6"/>
        <v>4.4340932094566945</v>
      </c>
      <c r="G48" s="10">
        <f t="shared" si="14"/>
        <v>8.6666666666666607</v>
      </c>
      <c r="H48" s="5">
        <f t="shared" si="14"/>
        <v>7.5</v>
      </c>
      <c r="I48">
        <f t="shared" si="8"/>
        <v>20.151497574777778</v>
      </c>
      <c r="J48">
        <f t="shared" si="9"/>
        <v>17.489323177157573</v>
      </c>
      <c r="K48">
        <f t="shared" si="9"/>
        <v>10.010316144418896</v>
      </c>
      <c r="L48">
        <f t="shared" si="10"/>
        <v>-10.412559768753301</v>
      </c>
      <c r="M48">
        <f t="shared" si="11"/>
        <v>-38.13380839864714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13.551225042512931</v>
      </c>
      <c r="B49">
        <f t="shared" si="3"/>
        <v>13.551225042512931</v>
      </c>
      <c r="C49" s="9">
        <f t="shared" si="4"/>
        <v>0.15000000000000005</v>
      </c>
      <c r="D49" s="9">
        <f t="shared" si="13"/>
        <v>3.3277330137595786</v>
      </c>
      <c r="E49" s="9">
        <f t="shared" si="13"/>
        <v>4.4548601353552213</v>
      </c>
      <c r="F49" s="9">
        <f t="shared" si="6"/>
        <v>4.4973560551494822</v>
      </c>
      <c r="G49" s="10">
        <f t="shared" si="14"/>
        <v>8.6666666666666607</v>
      </c>
      <c r="H49" s="5">
        <f t="shared" si="14"/>
        <v>7.5</v>
      </c>
      <c r="I49">
        <f t="shared" si="8"/>
        <v>19.98431953337305</v>
      </c>
      <c r="J49">
        <f t="shared" si="9"/>
        <v>17.426847818545053</v>
      </c>
      <c r="K49">
        <f t="shared" si="9"/>
        <v>9.7815132940270129</v>
      </c>
      <c r="L49">
        <f t="shared" si="10"/>
        <v>-10.289289376918989</v>
      </c>
      <c r="M49">
        <f t="shared" si="11"/>
        <v>-37.949273983819452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13.446849162810445</v>
      </c>
      <c r="B50">
        <f t="shared" si="3"/>
        <v>13.446849162810445</v>
      </c>
      <c r="C50" s="9">
        <f t="shared" si="4"/>
        <v>0.15500000000000005</v>
      </c>
      <c r="D50" s="9">
        <f t="shared" si="13"/>
        <v>3.4321088934620643</v>
      </c>
      <c r="E50" s="9">
        <f t="shared" si="13"/>
        <v>4.5128661281876745</v>
      </c>
      <c r="F50" s="9">
        <f t="shared" si="6"/>
        <v>4.5594887635220083</v>
      </c>
      <c r="G50" s="10">
        <f t="shared" si="14"/>
        <v>8.6666666666666607</v>
      </c>
      <c r="H50" s="5">
        <f t="shared" si="14"/>
        <v>7.5</v>
      </c>
      <c r="I50">
        <f t="shared" si="8"/>
        <v>19.819751494963111</v>
      </c>
      <c r="J50">
        <f t="shared" si="9"/>
        <v>17.365112082283538</v>
      </c>
      <c r="K50">
        <f t="shared" si="9"/>
        <v>9.5538176501240955</v>
      </c>
      <c r="L50">
        <f t="shared" si="10"/>
        <v>-10.168408228437048</v>
      </c>
      <c r="M50">
        <f t="shared" si="11"/>
        <v>-37.768384737984022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13.342841521664855</v>
      </c>
      <c r="B51">
        <f t="shared" si="3"/>
        <v>13.342841521664855</v>
      </c>
      <c r="C51" s="9">
        <f t="shared" si="4"/>
        <v>0.16000000000000006</v>
      </c>
      <c r="D51" s="9">
        <f t="shared" si="13"/>
        <v>3.5361165346076535</v>
      </c>
      <c r="E51" s="9">
        <f t="shared" si="13"/>
        <v>4.5695092031631352</v>
      </c>
      <c r="F51" s="9">
        <f t="shared" si="6"/>
        <v>4.6205035702242085</v>
      </c>
      <c r="G51" s="10">
        <f t="shared" si="14"/>
        <v>8.6666666666666607</v>
      </c>
      <c r="H51" s="5">
        <f t="shared" si="14"/>
        <v>7.5</v>
      </c>
      <c r="I51">
        <f t="shared" si="8"/>
        <v>19.657790570589835</v>
      </c>
      <c r="J51">
        <f t="shared" si="9"/>
        <v>17.304101632912914</v>
      </c>
      <c r="K51">
        <f t="shared" si="9"/>
        <v>9.3272073416961909</v>
      </c>
      <c r="L51">
        <f t="shared" si="10"/>
        <v>-10.049881450700465</v>
      </c>
      <c r="M51">
        <f t="shared" si="11"/>
        <v>-37.591058339039023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13.23919780973349</v>
      </c>
      <c r="B52">
        <f t="shared" si="3"/>
        <v>13.23919780973349</v>
      </c>
      <c r="C52" s="9">
        <f t="shared" si="4"/>
        <v>0.16500000000000006</v>
      </c>
      <c r="D52" s="9">
        <f t="shared" si="13"/>
        <v>3.6397602465390184</v>
      </c>
      <c r="E52" s="9">
        <f t="shared" si="13"/>
        <v>4.6247958081632099</v>
      </c>
      <c r="F52" s="9">
        <f t="shared" si="6"/>
        <v>4.6804124762865804</v>
      </c>
      <c r="G52" s="10">
        <f t="shared" si="14"/>
        <v>8.6666666666666607</v>
      </c>
      <c r="H52" s="5">
        <f t="shared" si="14"/>
        <v>7.5</v>
      </c>
      <c r="I52">
        <f t="shared" si="8"/>
        <v>19.49843460622618</v>
      </c>
      <c r="J52">
        <f t="shared" si="9"/>
        <v>17.24380234420871</v>
      </c>
      <c r="K52">
        <f t="shared" si="9"/>
        <v>9.1016609916619569</v>
      </c>
      <c r="L52">
        <f t="shared" si="10"/>
        <v>-9.9336752987992458</v>
      </c>
      <c r="M52">
        <f t="shared" si="11"/>
        <v>-37.417213948185967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13.135913801823616</v>
      </c>
      <c r="B53">
        <f t="shared" si="3"/>
        <v>13.135913801823616</v>
      </c>
      <c r="C53" s="9">
        <f t="shared" si="4"/>
        <v>0.17000000000000007</v>
      </c>
      <c r="D53" s="9">
        <f t="shared" ref="D53:E68" si="15">D52+$C$7*(J52+J53)/2</f>
        <v>3.7430442544488924</v>
      </c>
      <c r="E53" s="9">
        <f t="shared" si="15"/>
        <v>4.6787322642621145</v>
      </c>
      <c r="F53" s="9">
        <f t="shared" si="6"/>
        <v>4.7392272538090658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19.341682156991642</v>
      </c>
      <c r="J53">
        <f t="shared" si="9"/>
        <v>17.184200292415916</v>
      </c>
      <c r="K53">
        <f t="shared" si="9"/>
        <v>8.8771577079728416</v>
      </c>
      <c r="L53">
        <f t="shared" si="10"/>
        <v>-9.8197571155984367</v>
      </c>
      <c r="M53">
        <f t="shared" si="11"/>
        <v>-37.246772144516271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13.032985355697202</v>
      </c>
      <c r="B54">
        <f t="shared" si="3"/>
        <v>13.032985355697202</v>
      </c>
      <c r="C54" s="9">
        <f t="shared" si="4"/>
        <v>0.17500000000000007</v>
      </c>
      <c r="D54" s="9">
        <f t="shared" si="15"/>
        <v>3.8459727005753073</v>
      </c>
      <c r="E54" s="9">
        <f t="shared" si="15"/>
        <v>4.7313247686113504</v>
      </c>
      <c r="F54" s="9">
        <f t="shared" si="6"/>
        <v>4.7969594515107588</v>
      </c>
      <c r="G54" s="10">
        <f t="shared" si="16"/>
        <v>8.6666666666666607</v>
      </c>
      <c r="H54" s="5">
        <f t="shared" si="16"/>
        <v>7.5</v>
      </c>
      <c r="I54">
        <f t="shared" si="8"/>
        <v>19.187532460626176</v>
      </c>
      <c r="J54">
        <f t="shared" si="9"/>
        <v>17.125281749722326</v>
      </c>
      <c r="K54">
        <f t="shared" si="9"/>
        <v>8.6536770751057439</v>
      </c>
      <c r="L54">
        <f t="shared" si="10"/>
        <v>-9.7080952925189408</v>
      </c>
      <c r="M54">
        <f t="shared" si="11"/>
        <v>-37.079654861834626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12.930408410914133</v>
      </c>
      <c r="B55">
        <f t="shared" si="3"/>
        <v>12.930408410914133</v>
      </c>
      <c r="C55" s="9">
        <f t="shared" si="4"/>
        <v>0.18000000000000008</v>
      </c>
      <c r="D55" s="9">
        <f t="shared" si="15"/>
        <v>3.9485496453583759</v>
      </c>
      <c r="E55" s="9">
        <f t="shared" si="15"/>
        <v>4.7825793972744721</v>
      </c>
      <c r="F55" s="9">
        <f t="shared" si="6"/>
        <v>4.8536204001453296</v>
      </c>
      <c r="G55" s="10">
        <f t="shared" si="16"/>
        <v>8.6666666666666607</v>
      </c>
      <c r="H55" s="5">
        <f t="shared" si="16"/>
        <v>7.5</v>
      </c>
      <c r="I55">
        <f t="shared" si="8"/>
        <v>19.035985410171026</v>
      </c>
      <c r="J55">
        <f t="shared" si="9"/>
        <v>17.067033177967211</v>
      </c>
      <c r="K55">
        <f t="shared" si="9"/>
        <v>8.4311991459347357</v>
      </c>
      <c r="L55">
        <f t="shared" si="10"/>
        <v>-9.5986592309617418</v>
      </c>
      <c r="M55">
        <f t="shared" si="11"/>
        <v>-36.915785327673582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12.828178987712487</v>
      </c>
      <c r="B56">
        <f t="shared" si="3"/>
        <v>12.828178987712487</v>
      </c>
      <c r="C56" s="9">
        <f t="shared" si="4"/>
        <v>0.18500000000000008</v>
      </c>
      <c r="D56" s="9">
        <f t="shared" si="15"/>
        <v>4.050779068560022</v>
      </c>
      <c r="E56" s="9">
        <f t="shared" si="15"/>
        <v>4.8325021080141823</v>
      </c>
      <c r="F56" s="9">
        <f t="shared" si="6"/>
        <v>4.9092212177869925</v>
      </c>
      <c r="G56" s="10">
        <f t="shared" si="16"/>
        <v>8.6666666666666607</v>
      </c>
      <c r="H56" s="5">
        <f t="shared" si="16"/>
        <v>7.5</v>
      </c>
      <c r="I56">
        <f t="shared" si="8"/>
        <v>18.887041525807529</v>
      </c>
      <c r="J56">
        <f t="shared" si="9"/>
        <v>17.00944122258144</v>
      </c>
      <c r="K56">
        <f t="shared" si="9"/>
        <v>8.2097044339686942</v>
      </c>
      <c r="L56">
        <f t="shared" si="10"/>
        <v>-9.4914193043193666</v>
      </c>
      <c r="M56">
        <f t="shared" si="11"/>
        <v>-36.755088004459502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12.726293185924476</v>
      </c>
      <c r="B57">
        <f t="shared" si="3"/>
        <v>12.726293185924476</v>
      </c>
      <c r="C57" s="9">
        <f t="shared" si="4"/>
        <v>0.19000000000000009</v>
      </c>
      <c r="D57" s="9">
        <f t="shared" si="15"/>
        <v>4.1526648703480333</v>
      </c>
      <c r="E57" s="9">
        <f t="shared" si="15"/>
        <v>4.8810987430339141</v>
      </c>
      <c r="F57" s="9">
        <f t="shared" si="6"/>
        <v>4.9637728149915663</v>
      </c>
      <c r="G57" s="10">
        <f t="shared" si="16"/>
        <v>8.6666666666666607</v>
      </c>
      <c r="H57" s="5">
        <f t="shared" si="16"/>
        <v>7.5</v>
      </c>
      <c r="I57">
        <f t="shared" si="8"/>
        <v>18.740701925807976</v>
      </c>
      <c r="J57">
        <f t="shared" si="9"/>
        <v>16.952492706755525</v>
      </c>
      <c r="K57">
        <f t="shared" si="9"/>
        <v>7.9891739059419375</v>
      </c>
      <c r="L57">
        <f t="shared" si="10"/>
        <v>-9.3863468205219078</v>
      </c>
      <c r="M57">
        <f t="shared" si="11"/>
        <v>-36.597488532795637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12.624747183926711</v>
      </c>
      <c r="B58">
        <f t="shared" si="3"/>
        <v>12.624747183926711</v>
      </c>
      <c r="C58" s="9">
        <f t="shared" si="4"/>
        <v>0.19500000000000009</v>
      </c>
      <c r="D58" s="9">
        <f t="shared" si="15"/>
        <v>4.254210872345797</v>
      </c>
      <c r="E58" s="9">
        <f t="shared" si="15"/>
        <v>4.9283750316759756</v>
      </c>
      <c r="F58" s="9">
        <f t="shared" si="6"/>
        <v>5.0172858998370877</v>
      </c>
      <c r="G58" s="10">
        <f t="shared" si="16"/>
        <v>8.6666666666666607</v>
      </c>
      <c r="H58" s="5">
        <f t="shared" si="16"/>
        <v>7.5</v>
      </c>
      <c r="I58">
        <f t="shared" si="8"/>
        <v>18.596968296555868</v>
      </c>
      <c r="J58">
        <f t="shared" si="9"/>
        <v>16.896174625832394</v>
      </c>
      <c r="K58">
        <f t="shared" si="9"/>
        <v>7.7695889747451634</v>
      </c>
      <c r="L58">
        <f t="shared" si="10"/>
        <v>-9.2834139850684103</v>
      </c>
      <c r="M58">
        <f t="shared" si="11"/>
        <v>-36.44291367683347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12.523537237623449</v>
      </c>
      <c r="B59">
        <f t="shared" si="3"/>
        <v>12.523537237623449</v>
      </c>
      <c r="C59" s="9">
        <f t="shared" si="4"/>
        <v>0.20000000000000009</v>
      </c>
      <c r="D59" s="9">
        <f t="shared" si="15"/>
        <v>4.3554208186490602</v>
      </c>
      <c r="E59" s="9">
        <f t="shared" si="15"/>
        <v>4.9743365930782639</v>
      </c>
      <c r="F59" s="9">
        <f t="shared" si="6"/>
        <v>5.0697709828481923</v>
      </c>
      <c r="G59" s="10">
        <f t="shared" si="16"/>
        <v>8.6666666666666607</v>
      </c>
      <c r="H59" s="5">
        <f t="shared" si="16"/>
        <v>7.5</v>
      </c>
      <c r="I59">
        <f t="shared" si="8"/>
        <v>18.455842861596768</v>
      </c>
      <c r="J59">
        <f t="shared" si="9"/>
        <v>16.840474141921984</v>
      </c>
      <c r="K59">
        <f t="shared" si="9"/>
        <v>7.5509314926841622</v>
      </c>
      <c r="L59">
        <f t="shared" si="10"/>
        <v>-9.182593864497937</v>
      </c>
      <c r="M59">
        <f t="shared" si="11"/>
        <v>-36.291291271708367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12.422659679461479</v>
      </c>
      <c r="B60">
        <f t="shared" si="3"/>
        <v>12.422659679461479</v>
      </c>
      <c r="C60" s="9">
        <f t="shared" si="4"/>
        <v>0.2050000000000001</v>
      </c>
      <c r="D60" s="9">
        <f t="shared" si="15"/>
        <v>4.4562983768110307</v>
      </c>
      <c r="E60" s="9">
        <f t="shared" si="15"/>
        <v>5.0189889387914786</v>
      </c>
      <c r="F60" s="9">
        <f t="shared" si="6"/>
        <v>5.1212383818083946</v>
      </c>
      <c r="G60" s="10">
        <f t="shared" si="16"/>
        <v>8.6666666666666607</v>
      </c>
      <c r="H60" s="5">
        <f t="shared" si="16"/>
        <v>7.5</v>
      </c>
      <c r="I60">
        <f t="shared" si="8"/>
        <v>18.31732834968513</v>
      </c>
      <c r="J60">
        <f t="shared" si="9"/>
        <v>16.785378578734996</v>
      </c>
      <c r="K60">
        <f t="shared" si="9"/>
        <v>7.3331837450539119</v>
      </c>
      <c r="L60">
        <f t="shared" si="10"/>
        <v>-9.0838603502584032</v>
      </c>
      <c r="M60">
        <f t="shared" si="11"/>
        <v>-36.142550173020574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12.322110917475374</v>
      </c>
      <c r="B61">
        <f t="shared" si="3"/>
        <v>12.322110917475374</v>
      </c>
      <c r="C61" s="9">
        <f t="shared" si="4"/>
        <v>0.2100000000000001</v>
      </c>
      <c r="D61" s="9">
        <f t="shared" si="15"/>
        <v>4.5568471387971359</v>
      </c>
      <c r="E61" s="9">
        <f t="shared" si="15"/>
        <v>5.0623374753586878</v>
      </c>
      <c r="F61" s="9">
        <f t="shared" si="6"/>
        <v>5.1716982264641569</v>
      </c>
      <c r="G61" s="10">
        <f t="shared" si="16"/>
        <v>8.6666666666666607</v>
      </c>
      <c r="H61" s="5">
        <f t="shared" si="16"/>
        <v>7.5</v>
      </c>
      <c r="I61">
        <f t="shared" si="8"/>
        <v>18.181427961797102</v>
      </c>
      <c r="J61">
        <f t="shared" si="9"/>
        <v>16.730875416633445</v>
      </c>
      <c r="K61">
        <f t="shared" si="9"/>
        <v>7.1163284440157888</v>
      </c>
      <c r="L61">
        <f t="shared" si="10"/>
        <v>-8.9871881229349331</v>
      </c>
      <c r="M61">
        <f t="shared" si="11"/>
        <v>-35.996620208347224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12.221887434361786</v>
      </c>
      <c r="B62">
        <f t="shared" si="3"/>
        <v>12.221887434361786</v>
      </c>
      <c r="C62" s="9">
        <f t="shared" si="4"/>
        <v>0.21500000000000011</v>
      </c>
      <c r="D62" s="9">
        <f t="shared" si="15"/>
        <v>4.6570706219107239</v>
      </c>
      <c r="E62" s="9">
        <f t="shared" si="15"/>
        <v>5.1043875068590321</v>
      </c>
      <c r="F62" s="9">
        <f t="shared" si="6"/>
        <v>5.2211604631245709</v>
      </c>
      <c r="G62" s="10">
        <f t="shared" si="16"/>
        <v>8.6666666666666607</v>
      </c>
      <c r="H62" s="5">
        <f t="shared" si="16"/>
        <v>7.5</v>
      </c>
      <c r="I62">
        <f t="shared" si="8"/>
        <v>18.048145337084595</v>
      </c>
      <c r="J62">
        <f t="shared" si="9"/>
        <v>16.676952287895837</v>
      </c>
      <c r="K62">
        <f t="shared" si="9"/>
        <v>6.9003487227657052</v>
      </c>
      <c r="L62">
        <f t="shared" si="10"/>
        <v>-8.8925526168035613</v>
      </c>
      <c r="M62">
        <f t="shared" si="11"/>
        <v>-35.853432130775104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12.121985786581511</v>
      </c>
      <c r="B63">
        <f t="shared" si="3"/>
        <v>12.121985786581511</v>
      </c>
      <c r="C63" s="9">
        <f t="shared" si="4"/>
        <v>0.22000000000000011</v>
      </c>
      <c r="D63" s="9">
        <f t="shared" si="15"/>
        <v>4.7569722696909968</v>
      </c>
      <c r="E63" s="9">
        <f t="shared" si="15"/>
        <v>5.1451442374172727</v>
      </c>
      <c r="F63" s="9">
        <f t="shared" si="6"/>
        <v>5.2696348591602531</v>
      </c>
      <c r="G63" s="10">
        <f t="shared" si="16"/>
        <v>8.6666666666666607</v>
      </c>
      <c r="H63" s="5">
        <f t="shared" si="16"/>
        <v>7.5</v>
      </c>
      <c r="I63">
        <f t="shared" si="8"/>
        <v>17.917484517751404</v>
      </c>
      <c r="J63">
        <f t="shared" si="9"/>
        <v>16.623596972195017</v>
      </c>
      <c r="K63">
        <f t="shared" si="9"/>
        <v>6.6852281299810548</v>
      </c>
      <c r="L63">
        <f t="shared" si="10"/>
        <v>-8.7999299846799559</v>
      </c>
      <c r="M63">
        <f t="shared" si="11"/>
        <v>-35.712917574448284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12.022402603488066</v>
      </c>
      <c r="B64">
        <f t="shared" si="3"/>
        <v>12.022402603488066</v>
      </c>
      <c r="C64" s="9">
        <f t="shared" si="4"/>
        <v>0.22500000000000012</v>
      </c>
      <c r="D64" s="9">
        <f t="shared" si="15"/>
        <v>4.856555452784443</v>
      </c>
      <c r="E64" s="9">
        <f t="shared" si="15"/>
        <v>5.1846127736808185</v>
      </c>
      <c r="F64" s="9">
        <f t="shared" si="6"/>
        <v>5.3171310074049725</v>
      </c>
      <c r="G64" s="10">
        <f t="shared" si="16"/>
        <v>8.6666666666666607</v>
      </c>
      <c r="H64" s="5">
        <f t="shared" si="16"/>
        <v>7.5</v>
      </c>
      <c r="I64">
        <f t="shared" si="8"/>
        <v>17.789449912838375</v>
      </c>
      <c r="J64">
        <f t="shared" si="9"/>
        <v>16.570797392286938</v>
      </c>
      <c r="K64">
        <f t="shared" si="9"/>
        <v>6.4709506245343649</v>
      </c>
      <c r="L64">
        <f t="shared" si="10"/>
        <v>-8.7092970630371926</v>
      </c>
      <c r="M64">
        <f t="shared" si="11"/>
        <v>-35.575009012128049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11.92313458648148</v>
      </c>
      <c r="B65">
        <f t="shared" si="3"/>
        <v>11.92313458648148</v>
      </c>
      <c r="C65" s="9">
        <f t="shared" si="4"/>
        <v>0.23000000000000012</v>
      </c>
      <c r="D65" s="9">
        <f t="shared" si="15"/>
        <v>4.9558234697910297</v>
      </c>
      <c r="E65" s="9">
        <f t="shared" si="15"/>
        <v>5.2227981272658068</v>
      </c>
      <c r="F65" s="9">
        <f t="shared" si="6"/>
        <v>5.3636583304633341</v>
      </c>
      <c r="G65" s="10">
        <f t="shared" si="16"/>
        <v>8.6666666666666607</v>
      </c>
      <c r="H65" s="5">
        <f t="shared" si="16"/>
        <v>7.5</v>
      </c>
      <c r="I65">
        <f t="shared" si="8"/>
        <v>17.664046260911253</v>
      </c>
      <c r="J65">
        <f t="shared" si="9"/>
        <v>16.518541609908716</v>
      </c>
      <c r="K65">
        <f t="shared" si="9"/>
        <v>6.2575005704615965</v>
      </c>
      <c r="L65">
        <f t="shared" si="10"/>
        <v>-8.6206313373707584</v>
      </c>
      <c r="M65">
        <f t="shared" si="11"/>
        <v>-35.439639714766244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11.824178508186101</v>
      </c>
      <c r="B66">
        <f t="shared" si="3"/>
        <v>11.824178508186101</v>
      </c>
      <c r="C66" s="9">
        <f t="shared" si="4"/>
        <v>0.23500000000000013</v>
      </c>
      <c r="D66" s="9">
        <f t="shared" si="15"/>
        <v>5.0547795480864091</v>
      </c>
      <c r="E66" s="9">
        <f t="shared" si="15"/>
        <v>5.2597052171737104</v>
      </c>
      <c r="F66" s="9">
        <f t="shared" si="6"/>
        <v>5.40922608492777</v>
      </c>
      <c r="G66" s="10">
        <f t="shared" si="16"/>
        <v>8.6666666666666607</v>
      </c>
      <c r="H66" s="5">
        <f t="shared" si="16"/>
        <v>7.5</v>
      </c>
      <c r="I66">
        <f t="shared" si="8"/>
        <v>17.541278591651942</v>
      </c>
      <c r="J66">
        <f t="shared" si="9"/>
        <v>16.46681782188449</v>
      </c>
      <c r="K66">
        <f t="shared" si="9"/>
        <v>6.0448627321729989</v>
      </c>
      <c r="L66">
        <f t="shared" si="10"/>
        <v>-8.5339109077934534</v>
      </c>
      <c r="M66">
        <f t="shared" si="11"/>
        <v>-35.306743713095969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11.725531211651134</v>
      </c>
      <c r="B67">
        <f t="shared" si="3"/>
        <v>11.725531211651134</v>
      </c>
      <c r="C67" s="9">
        <f t="shared" si="4"/>
        <v>0.24000000000000013</v>
      </c>
      <c r="D67" s="9">
        <f t="shared" si="15"/>
        <v>5.153426844621376</v>
      </c>
      <c r="E67" s="9">
        <f t="shared" si="15"/>
        <v>5.2953388721799124</v>
      </c>
      <c r="F67" s="9">
        <f t="shared" si="6"/>
        <v>5.4538433655078808</v>
      </c>
      <c r="G67" s="10">
        <f t="shared" si="16"/>
        <v>8.6666666666666607</v>
      </c>
      <c r="H67" s="5">
        <f t="shared" si="16"/>
        <v>7.5</v>
      </c>
      <c r="I67">
        <f t="shared" si="8"/>
        <v>17.421152186361518</v>
      </c>
      <c r="J67">
        <f t="shared" si="9"/>
        <v>16.415614356437729</v>
      </c>
      <c r="K67">
        <f t="shared" si="9"/>
        <v>5.833022269894423</v>
      </c>
      <c r="L67">
        <f t="shared" si="10"/>
        <v>-8.4491144548473915</v>
      </c>
      <c r="M67">
        <f t="shared" si="11"/>
        <v>-35.176255761246246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11.627189609572694</v>
      </c>
      <c r="B68">
        <f t="shared" si="3"/>
        <v>11.627189609572694</v>
      </c>
      <c r="C68" s="9">
        <f t="shared" si="4"/>
        <v>0.24500000000000013</v>
      </c>
      <c r="D68" s="9">
        <f t="shared" si="15"/>
        <v>5.2517684466998151</v>
      </c>
      <c r="E68" s="9">
        <f t="shared" si="15"/>
        <v>5.3297038331955768</v>
      </c>
      <c r="F68" s="9">
        <f t="shared" si="6"/>
        <v>5.4975191090751121</v>
      </c>
      <c r="G68" s="10">
        <f t="shared" si="16"/>
        <v>8.6666666666666607</v>
      </c>
      <c r="H68" s="5">
        <f t="shared" si="16"/>
        <v>7.5</v>
      </c>
      <c r="I68">
        <f t="shared" si="8"/>
        <v>17.303672537391495</v>
      </c>
      <c r="J68">
        <f t="shared" si="9"/>
        <v>16.364919669708645</v>
      </c>
      <c r="K68">
        <f t="shared" si="9"/>
        <v>5.6219647353269453</v>
      </c>
      <c r="L68">
        <f t="shared" si="10"/>
        <v>-8.3662212055250169</v>
      </c>
      <c r="M68">
        <f t="shared" si="11"/>
        <v>-35.048111302389515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11.529150683536141</v>
      </c>
      <c r="B69">
        <f t="shared" si="3"/>
        <v>11.529150683536141</v>
      </c>
      <c r="C69" s="9">
        <f t="shared" si="4"/>
        <v>0.25000000000000011</v>
      </c>
      <c r="D69" s="9">
        <f t="shared" ref="D69:E84" si="17">D68+$C$7*(J68+J69)/2</f>
        <v>5.3498073727363673</v>
      </c>
      <c r="E69" s="9">
        <f t="shared" si="17"/>
        <v>5.3628047556040954</v>
      </c>
      <c r="F69" s="9">
        <f t="shared" si="6"/>
        <v>5.5402620986255844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17.188845306528236</v>
      </c>
      <c r="J69">
        <f t="shared" si="9"/>
        <v>16.314722342475495</v>
      </c>
      <c r="K69">
        <f t="shared" si="9"/>
        <v>5.4116760675126079</v>
      </c>
      <c r="L69">
        <f t="shared" si="10"/>
        <v>-8.2852108994956613</v>
      </c>
      <c r="M69">
        <f t="shared" si="11"/>
        <v>-34.92224643643258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11.431411483277479</v>
      </c>
      <c r="B70">
        <f t="shared" si="3"/>
        <v>11.431411483277479</v>
      </c>
      <c r="C70" s="9">
        <f t="shared" si="4"/>
        <v>0.25500000000000012</v>
      </c>
      <c r="D70" s="9">
        <f t="shared" si="17"/>
        <v>5.4475465729950292</v>
      </c>
      <c r="E70" s="9">
        <f t="shared" si="17"/>
        <v>5.3946462115733151</v>
      </c>
      <c r="F70" s="9">
        <f t="shared" si="6"/>
        <v>5.5820809671637743</v>
      </c>
      <c r="G70" s="10">
        <f t="shared" si="18"/>
        <v>8.6666666666666607</v>
      </c>
      <c r="H70" s="5">
        <f t="shared" si="18"/>
        <v>7.5</v>
      </c>
      <c r="I70">
        <f t="shared" si="8"/>
        <v>17.076676282364549</v>
      </c>
      <c r="J70">
        <f t="shared" si="9"/>
        <v>16.265011077078523</v>
      </c>
      <c r="K70">
        <f t="shared" si="9"/>
        <v>5.202142588894012</v>
      </c>
      <c r="L70">
        <f t="shared" si="10"/>
        <v>-8.2060637555392635</v>
      </c>
      <c r="M70">
        <f t="shared" si="11"/>
        <v>-34.798597889762888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11.333969125962609</v>
      </c>
      <c r="B71">
        <f t="shared" si="3"/>
        <v>11.333969125962609</v>
      </c>
      <c r="C71" s="9">
        <f t="shared" si="4"/>
        <v>0.26000000000000012</v>
      </c>
      <c r="D71" s="9">
        <f t="shared" si="17"/>
        <v>5.5449889303099003</v>
      </c>
      <c r="E71" s="9">
        <f t="shared" si="17"/>
        <v>5.4252326923446637</v>
      </c>
      <c r="F71" s="9">
        <f t="shared" si="6"/>
        <v>5.6229842015096505</v>
      </c>
      <c r="G71" s="10">
        <f t="shared" si="18"/>
        <v>8.6666666666666607</v>
      </c>
      <c r="H71" s="5">
        <f t="shared" si="18"/>
        <v>7.5</v>
      </c>
      <c r="I71">
        <f t="shared" si="8"/>
        <v>16.96717133670165</v>
      </c>
      <c r="J71">
        <f t="shared" si="9"/>
        <v>16.215774694545289</v>
      </c>
      <c r="K71">
        <f t="shared" si="9"/>
        <v>4.9933510015554345</v>
      </c>
      <c r="L71">
        <f t="shared" si="10"/>
        <v>-8.1287604381935452</v>
      </c>
      <c r="M71">
        <f t="shared" si="11"/>
        <v>-34.677102987063066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11.236820795483226</v>
      </c>
      <c r="B72">
        <f t="shared" si="3"/>
        <v>11.236820795483226</v>
      </c>
      <c r="C72" s="9">
        <f t="shared" si="4"/>
        <v>0.26500000000000012</v>
      </c>
      <c r="D72" s="9">
        <f t="shared" si="17"/>
        <v>5.6421372607892843</v>
      </c>
      <c r="E72" s="9">
        <f t="shared" si="17"/>
        <v>5.4545686105002291</v>
      </c>
      <c r="F72" s="9">
        <f t="shared" si="6"/>
        <v>5.6629801460316962</v>
      </c>
      <c r="G72" s="10">
        <f t="shared" si="18"/>
        <v>8.6666666666666607</v>
      </c>
      <c r="H72" s="5">
        <f t="shared" si="18"/>
        <v>7.5</v>
      </c>
      <c r="I72">
        <f t="shared" si="8"/>
        <v>16.860336380034475</v>
      </c>
      <c r="J72">
        <f t="shared" si="9"/>
        <v>16.167002131916128</v>
      </c>
      <c r="K72">
        <f t="shared" si="9"/>
        <v>4.7852883836330564</v>
      </c>
      <c r="L72">
        <f t="shared" si="10"/>
        <v>-8.0532820246261156</v>
      </c>
      <c r="M72">
        <f t="shared" si="11"/>
        <v>-34.557699625206688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11.13996374176817</v>
      </c>
      <c r="B73">
        <f t="shared" si="3"/>
        <v>11.13996374176817</v>
      </c>
      <c r="C73" s="9">
        <f t="shared" si="4"/>
        <v>0.27000000000000013</v>
      </c>
      <c r="D73" s="9">
        <f t="shared" si="17"/>
        <v>5.7389943145043381</v>
      </c>
      <c r="E73" s="9">
        <f t="shared" si="17"/>
        <v>5.4826583022087734</v>
      </c>
      <c r="F73" s="9">
        <f t="shared" si="6"/>
        <v>5.7020770063082118</v>
      </c>
      <c r="G73" s="10">
        <f t="shared" si="18"/>
        <v>8.6666666666666607</v>
      </c>
      <c r="H73" s="5">
        <f t="shared" si="18"/>
        <v>7.5</v>
      </c>
      <c r="I73">
        <f t="shared" si="8"/>
        <v>16.756177316183237</v>
      </c>
      <c r="J73">
        <f t="shared" si="9"/>
        <v>16.118682439768371</v>
      </c>
      <c r="K73">
        <f t="shared" si="9"/>
        <v>4.5779421858818159</v>
      </c>
      <c r="L73">
        <f t="shared" si="10"/>
        <v>-7.9796099717478315</v>
      </c>
      <c r="M73">
        <f t="shared" si="11"/>
        <v>-34.440326249248479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11.043395280109053</v>
      </c>
      <c r="B74">
        <f t="shared" si="3"/>
        <v>11.043395280109053</v>
      </c>
      <c r="C74" s="9">
        <f t="shared" si="4"/>
        <v>0.27500000000000013</v>
      </c>
      <c r="D74" s="9">
        <f t="shared" si="17"/>
        <v>5.8355627761634565</v>
      </c>
      <c r="E74" s="9">
        <f t="shared" si="17"/>
        <v>5.5095060294515781</v>
      </c>
      <c r="F74" s="9">
        <f t="shared" si="6"/>
        <v>5.7402828527190923</v>
      </c>
      <c r="G74" s="10">
        <f t="shared" si="18"/>
        <v>8.6666666666666607</v>
      </c>
      <c r="H74" s="5">
        <f t="shared" si="18"/>
        <v>7.5</v>
      </c>
      <c r="I74">
        <f t="shared" si="8"/>
        <v>16.654699996144171</v>
      </c>
      <c r="J74">
        <f t="shared" si="9"/>
        <v>16.070804779937884</v>
      </c>
      <c r="K74">
        <f t="shared" si="9"/>
        <v>4.3713002283863247</v>
      </c>
      <c r="L74">
        <f t="shared" si="10"/>
        <v>-7.9077260835888072</v>
      </c>
      <c r="M74">
        <f t="shared" si="11"/>
        <v>-34.324921830520914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10.947112790498931</v>
      </c>
      <c r="B75">
        <f t="shared" si="3"/>
        <v>10.947112790498931</v>
      </c>
      <c r="C75" s="9">
        <f t="shared" si="4"/>
        <v>0.28000000000000014</v>
      </c>
      <c r="D75" s="9">
        <f t="shared" si="17"/>
        <v>5.9318452657735792</v>
      </c>
      <c r="E75" s="9">
        <f t="shared" si="17"/>
        <v>5.5351159822289464</v>
      </c>
      <c r="F75" s="9">
        <f t="shared" si="6"/>
        <v>5.7776056239702402</v>
      </c>
      <c r="G75" s="10">
        <f t="shared" si="18"/>
        <v>8.6666666666666607</v>
      </c>
      <c r="H75" s="5">
        <f t="shared" si="18"/>
        <v>7.5</v>
      </c>
      <c r="I75">
        <f t="shared" si="8"/>
        <v>16.55591017124296</v>
      </c>
      <c r="J75">
        <f t="shared" si="9"/>
        <v>16.023358423436353</v>
      </c>
      <c r="K75">
        <f t="shared" si="9"/>
        <v>4.1653506974031993</v>
      </c>
      <c r="L75">
        <f t="shared" si="10"/>
        <v>-7.8376124789633925</v>
      </c>
      <c r="M75">
        <f t="shared" si="11"/>
        <v>-34.211425846848456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10.851113716982933</v>
      </c>
      <c r="B76">
        <f t="shared" si="3"/>
        <v>10.851113716982933</v>
      </c>
      <c r="C76" s="9">
        <f t="shared" si="4"/>
        <v>0.28500000000000014</v>
      </c>
      <c r="D76" s="9">
        <f t="shared" si="17"/>
        <v>6.027844339289576</v>
      </c>
      <c r="E76" s="9">
        <f t="shared" si="17"/>
        <v>5.5594922807481222</v>
      </c>
      <c r="F76" s="9">
        <f t="shared" si="6"/>
        <v>5.8140531305526011</v>
      </c>
      <c r="G76" s="10">
        <f t="shared" si="18"/>
        <v>8.6666666666666607</v>
      </c>
      <c r="H76" s="5">
        <f t="shared" si="18"/>
        <v>7.5</v>
      </c>
      <c r="I76">
        <f t="shared" si="8"/>
        <v>16.459813445684354</v>
      </c>
      <c r="J76">
        <f t="shared" si="9"/>
        <v>15.976332748562573</v>
      </c>
      <c r="K76">
        <f t="shared" si="9"/>
        <v>3.9600821423221086</v>
      </c>
      <c r="L76">
        <f t="shared" si="10"/>
        <v>-7.7692515594552694</v>
      </c>
      <c r="M76">
        <f t="shared" si="11"/>
        <v>-34.099778264888428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10.755395567019628</v>
      </c>
      <c r="B77">
        <f t="shared" si="3"/>
        <v>10.755395567019628</v>
      </c>
      <c r="C77" s="9">
        <f t="shared" si="4"/>
        <v>0.29000000000000015</v>
      </c>
      <c r="D77" s="9">
        <f t="shared" si="17"/>
        <v>6.1235624892528815</v>
      </c>
      <c r="E77" s="9">
        <f t="shared" si="17"/>
        <v>5.5826389775932865</v>
      </c>
      <c r="F77" s="9">
        <f t="shared" si="6"/>
        <v>5.8496330581377487</v>
      </c>
      <c r="G77" s="10">
        <f t="shared" si="18"/>
        <v>8.6666666666666607</v>
      </c>
      <c r="H77" s="5">
        <f t="shared" si="18"/>
        <v>7.5</v>
      </c>
      <c r="I77">
        <f t="shared" si="8"/>
        <v>16.366415228602165</v>
      </c>
      <c r="J77">
        <f t="shared" si="9"/>
        <v>15.929717239205841</v>
      </c>
      <c r="K77">
        <f t="shared" si="9"/>
        <v>3.7554834727327782</v>
      </c>
      <c r="L77">
        <f t="shared" si="10"/>
        <v>-7.7026259777586796</v>
      </c>
      <c r="M77">
        <f t="shared" si="11"/>
        <v>-33.989919524605256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10.659955910851991</v>
      </c>
      <c r="B78">
        <f t="shared" si="3"/>
        <v>10.659955910851991</v>
      </c>
      <c r="C78" s="9">
        <f t="shared" si="4"/>
        <v>0.29500000000000015</v>
      </c>
      <c r="D78" s="9">
        <f t="shared" si="17"/>
        <v>6.2190021454205171</v>
      </c>
      <c r="E78" s="9">
        <f t="shared" si="17"/>
        <v>5.6045600598782404</v>
      </c>
      <c r="F78" s="9">
        <f t="shared" si="6"/>
        <v>5.884352970911813</v>
      </c>
      <c r="G78" s="10">
        <f t="shared" si="18"/>
        <v>8.6666666666666607</v>
      </c>
      <c r="H78" s="5">
        <f t="shared" si="18"/>
        <v>7.5</v>
      </c>
      <c r="I78">
        <f t="shared" si="8"/>
        <v>16.275720685723716</v>
      </c>
      <c r="J78">
        <f t="shared" si="9"/>
        <v>15.883501483339289</v>
      </c>
      <c r="K78">
        <f t="shared" si="9"/>
        <v>3.5515439555851467</v>
      </c>
      <c r="L78">
        <f t="shared" si="10"/>
        <v>-7.6377186064162439</v>
      </c>
      <c r="M78">
        <f t="shared" si="11"/>
        <v>-33.88179052588189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10.564792380886871</v>
      </c>
      <c r="B79">
        <f t="shared" si="3"/>
        <v>10.564792380886871</v>
      </c>
      <c r="C79" s="9">
        <f t="shared" si="4"/>
        <v>0.30000000000000016</v>
      </c>
      <c r="D79" s="9">
        <f t="shared" si="17"/>
        <v>6.3141656753856372</v>
      </c>
      <c r="E79" s="9">
        <f t="shared" si="17"/>
        <v>5.6252594513822851</v>
      </c>
      <c r="F79" s="9">
        <f t="shared" si="6"/>
        <v>5.9182203148494583</v>
      </c>
      <c r="G79" s="10">
        <f t="shared" si="18"/>
        <v>8.6666666666666607</v>
      </c>
      <c r="H79" s="5">
        <f t="shared" si="18"/>
        <v>7.5</v>
      </c>
      <c r="I79">
        <f t="shared" si="8"/>
        <v>16.187734690772967</v>
      </c>
      <c r="J79">
        <f t="shared" si="9"/>
        <v>15.837675171700791</v>
      </c>
      <c r="K79">
        <f t="shared" si="9"/>
        <v>3.3482532124298552</v>
      </c>
      <c r="L79">
        <f t="shared" si="10"/>
        <v>-7.5745125069983308</v>
      </c>
      <c r="M79">
        <f t="shared" si="11"/>
        <v>-33.775332617268454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10.469902671081794</v>
      </c>
      <c r="B80">
        <f t="shared" si="3"/>
        <v>10.469902671081794</v>
      </c>
      <c r="C80" s="9">
        <f t="shared" si="4"/>
        <v>0.30500000000000016</v>
      </c>
      <c r="D80" s="9">
        <f t="shared" si="17"/>
        <v>6.4090553851907162</v>
      </c>
      <c r="E80" s="9">
        <f t="shared" si="17"/>
        <v>5.6447410146697532</v>
      </c>
      <c r="F80" s="9">
        <f t="shared" si="6"/>
        <v>5.9512424209294981</v>
      </c>
      <c r="G80" s="10">
        <f t="shared" si="18"/>
        <v>8.6666666666666607</v>
      </c>
      <c r="H80" s="5">
        <f t="shared" si="18"/>
        <v>7.5</v>
      </c>
      <c r="I80">
        <f t="shared" si="8"/>
        <v>16.102461776746104</v>
      </c>
      <c r="J80">
        <f t="shared" si="9"/>
        <v>15.792228096658802</v>
      </c>
      <c r="K80">
        <f t="shared" si="9"/>
        <v>3.1456012167262446</v>
      </c>
      <c r="L80">
        <f t="shared" si="10"/>
        <v>-7.5129908997730546</v>
      </c>
      <c r="M80">
        <f t="shared" si="11"/>
        <v>-33.67048758686429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10.375284536338036</v>
      </c>
      <c r="B81">
        <f t="shared" si="3"/>
        <v>10.375284536338036</v>
      </c>
      <c r="C81" s="9">
        <f t="shared" si="4"/>
        <v>0.31000000000000016</v>
      </c>
      <c r="D81" s="9">
        <f t="shared" si="17"/>
        <v>6.5036735199344733</v>
      </c>
      <c r="E81" s="9">
        <f t="shared" si="17"/>
        <v>5.6630085531935475</v>
      </c>
      <c r="F81" s="9">
        <f t="shared" si="6"/>
        <v>5.9834265082936717</v>
      </c>
      <c r="G81" s="10">
        <f t="shared" si="18"/>
        <v>8.6666666666666607</v>
      </c>
      <c r="H81" s="5">
        <f t="shared" si="18"/>
        <v>7.5</v>
      </c>
      <c r="I81">
        <f t="shared" si="8"/>
        <v>16.019906087202468</v>
      </c>
      <c r="J81">
        <f t="shared" si="9"/>
        <v>15.747150151260163</v>
      </c>
      <c r="K81">
        <f t="shared" si="9"/>
        <v>2.9435782912050588</v>
      </c>
      <c r="L81">
        <f t="shared" si="10"/>
        <v>-7.4531371339197694</v>
      </c>
      <c r="M81">
        <f t="shared" si="11"/>
        <v>-33.567197655324627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10.280935791898886</v>
      </c>
      <c r="B82">
        <f t="shared" si="3"/>
        <v>10.280935791898886</v>
      </c>
      <c r="C82" s="9">
        <f t="shared" si="4"/>
        <v>0.31500000000000017</v>
      </c>
      <c r="D82" s="9">
        <f t="shared" si="17"/>
        <v>6.5980222643736237</v>
      </c>
      <c r="E82" s="9">
        <f t="shared" si="17"/>
        <v>5.6800658133829822</v>
      </c>
      <c r="F82" s="9">
        <f t="shared" si="6"/>
        <v>6.0147796873499448</v>
      </c>
      <c r="G82" s="10">
        <f t="shared" si="18"/>
        <v>8.6666666666666607</v>
      </c>
      <c r="H82" s="5">
        <f t="shared" si="18"/>
        <v>7.5</v>
      </c>
      <c r="I82">
        <f t="shared" si="8"/>
        <v>15.940071327722354</v>
      </c>
      <c r="J82">
        <f t="shared" si="9"/>
        <v>15.702431328456644</v>
      </c>
      <c r="K82">
        <f t="shared" si="9"/>
        <v>2.7421751052731111</v>
      </c>
      <c r="L82">
        <f t="shared" si="10"/>
        <v>-7.3949346583424731</v>
      </c>
      <c r="M82">
        <f t="shared" si="11"/>
        <v>-33.465405470978176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10.186854312751997</v>
      </c>
      <c r="B83">
        <f t="shared" si="3"/>
        <v>10.186854312751997</v>
      </c>
      <c r="C83" s="9">
        <f t="shared" si="4"/>
        <v>0.32000000000000017</v>
      </c>
      <c r="D83" s="9">
        <f t="shared" si="17"/>
        <v>6.6921037435205131</v>
      </c>
      <c r="E83" s="9">
        <f t="shared" si="17"/>
        <v>5.6959164867161434</v>
      </c>
      <c r="F83" s="9">
        <f t="shared" si="6"/>
        <v>6.0453089628216716</v>
      </c>
      <c r="G83" s="10">
        <f t="shared" si="18"/>
        <v>8.6666666666666607</v>
      </c>
      <c r="H83" s="5">
        <f t="shared" si="18"/>
        <v>7.5</v>
      </c>
      <c r="I83">
        <f t="shared" si="8"/>
        <v>15.862960717691035</v>
      </c>
      <c r="J83">
        <f t="shared" si="9"/>
        <v>15.65806172050659</v>
      </c>
      <c r="K83">
        <f t="shared" si="9"/>
        <v>2.5413826724472419</v>
      </c>
      <c r="L83">
        <f t="shared" si="10"/>
        <v>-7.338366993142631</v>
      </c>
      <c r="M83">
        <f t="shared" si="11"/>
        <v>-33.365054107035931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10.093038033034833</v>
      </c>
      <c r="B84">
        <f t="shared" si="3"/>
        <v>10.093038033034833</v>
      </c>
      <c r="C84" s="9">
        <f t="shared" si="4"/>
        <v>0.32500000000000018</v>
      </c>
      <c r="D84" s="9">
        <f t="shared" si="17"/>
        <v>6.7859200232376757</v>
      </c>
      <c r="E84" s="9">
        <f t="shared" si="17"/>
        <v>5.7105642117768998</v>
      </c>
      <c r="F84" s="9">
        <f t="shared" si="6"/>
        <v>6.0750212367438348</v>
      </c>
      <c r="G84" s="10">
        <f t="shared" si="18"/>
        <v>8.6666666666666607</v>
      </c>
      <c r="H84" s="5">
        <f t="shared" si="18"/>
        <v>7.5</v>
      </c>
      <c r="I84">
        <f t="shared" si="8"/>
        <v>15.788576942575377</v>
      </c>
      <c r="J84">
        <f t="shared" si="9"/>
        <v>15.614031518547733</v>
      </c>
      <c r="K84">
        <f t="shared" si="9"/>
        <v>2.3411923478050265</v>
      </c>
      <c r="L84">
        <f t="shared" si="10"/>
        <v>-7.2834177018135149</v>
      </c>
      <c r="M84">
        <f t="shared" si="11"/>
        <v>-33.266087060865587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9.9994849454421804</v>
      </c>
      <c r="B85">
        <f t="shared" ref="B85:B148" si="22">ABS(D85-$D$11)</f>
        <v>9.9994849454421804</v>
      </c>
      <c r="C85" s="9">
        <f t="shared" ref="C85:C148" si="23">C84+_dt</f>
        <v>0.33000000000000018</v>
      </c>
      <c r="D85" s="9">
        <f t="shared" ref="D85:E100" si="24">D84+$C$7*(J84+J85)/2</f>
        <v>6.8794731108303298</v>
      </c>
      <c r="E85" s="9">
        <f t="shared" si="24"/>
        <v>5.7240125762966345</v>
      </c>
      <c r="F85" s="9">
        <f t="shared" ref="F85:F148" si="25">$O$1*D85^2+$O$2*D85+$O$3</f>
        <v>6.1039233114074491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15.716922106865583</v>
      </c>
      <c r="J85">
        <f t="shared" ref="J85:K148" si="28">J84+L84*$C$7</f>
        <v>15.570331012336853</v>
      </c>
      <c r="K85">
        <f t="shared" si="28"/>
        <v>2.1415958254398331</v>
      </c>
      <c r="L85">
        <f t="shared" ref="L85:L148" si="29">-$C$15*I85*J85</f>
        <v>-7.2300703642203921</v>
      </c>
      <c r="M85">
        <f t="shared" ref="M85:M148" si="30">-$C$6-$C$15*I85*K85</f>
        <v>-33.168448255299282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9.906193100634713</v>
      </c>
      <c r="B86">
        <f t="shared" si="22"/>
        <v>9.906193100634713</v>
      </c>
      <c r="C86" s="9">
        <f t="shared" si="23"/>
        <v>0.33500000000000019</v>
      </c>
      <c r="D86" s="9">
        <f t="shared" si="24"/>
        <v>6.9727649556377953</v>
      </c>
      <c r="E86" s="9">
        <f t="shared" si="24"/>
        <v>5.7362651191806782</v>
      </c>
      <c r="F86" s="9">
        <f t="shared" si="25"/>
        <v>6.1320218922532153</v>
      </c>
      <c r="G86" s="10">
        <f t="shared" si="26"/>
        <v>8.6666666666666607</v>
      </c>
      <c r="H86" s="5">
        <f t="shared" si="26"/>
        <v>7.5</v>
      </c>
      <c r="I86">
        <f t="shared" si="27"/>
        <v>15.647997687859549</v>
      </c>
      <c r="J86">
        <f t="shared" si="28"/>
        <v>15.526950590151531</v>
      </c>
      <c r="K86">
        <f t="shared" si="28"/>
        <v>1.9425851359080373</v>
      </c>
      <c r="L86">
        <f t="shared" si="29"/>
        <v>-7.1783085504324795</v>
      </c>
      <c r="M86">
        <f t="shared" si="30"/>
        <v>-33.072082041935296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9.8131606066477133</v>
      </c>
      <c r="B87">
        <f t="shared" si="22"/>
        <v>9.8131606066477133</v>
      </c>
      <c r="C87" s="9">
        <f t="shared" si="23"/>
        <v>0.34000000000000019</v>
      </c>
      <c r="D87" s="9">
        <f t="shared" si="24"/>
        <v>7.0657974496247968</v>
      </c>
      <c r="E87" s="9">
        <f t="shared" si="24"/>
        <v>5.7473253325193712</v>
      </c>
      <c r="F87" s="9">
        <f t="shared" si="25"/>
        <v>6.1593235907153119</v>
      </c>
      <c r="G87" s="10">
        <f t="shared" si="26"/>
        <v>8.6666666666666607</v>
      </c>
      <c r="H87" s="5">
        <f t="shared" si="26"/>
        <v>7.5</v>
      </c>
      <c r="I87">
        <f t="shared" si="27"/>
        <v>15.581804490471274</v>
      </c>
      <c r="J87">
        <f t="shared" si="28"/>
        <v>15.483880738848935</v>
      </c>
      <c r="K87">
        <f t="shared" si="28"/>
        <v>1.7441526436564254</v>
      </c>
      <c r="L87">
        <f t="shared" si="29"/>
        <v>-7.1281157954736365</v>
      </c>
      <c r="M87">
        <f t="shared" si="30"/>
        <v>-32.976933206387422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9.7203856282989385</v>
      </c>
      <c r="B88">
        <f t="shared" si="22"/>
        <v>9.7203856282989385</v>
      </c>
      <c r="C88" s="9">
        <f t="shared" si="23"/>
        <v>0.3450000000000002</v>
      </c>
      <c r="D88" s="9">
        <f t="shared" si="24"/>
        <v>7.1585724279735716</v>
      </c>
      <c r="E88" s="9">
        <f t="shared" si="24"/>
        <v>5.7571966635835947</v>
      </c>
      <c r="F88" s="9">
        <f t="shared" si="25"/>
        <v>6.1858349270162538</v>
      </c>
      <c r="G88" s="10">
        <f t="shared" si="26"/>
        <v>8.6666666666666607</v>
      </c>
      <c r="H88" s="5">
        <f t="shared" si="26"/>
        <v>7.5</v>
      </c>
      <c r="I88">
        <f t="shared" si="27"/>
        <v>15.518342603247273</v>
      </c>
      <c r="J88">
        <f t="shared" si="28"/>
        <v>15.441112044076093</v>
      </c>
      <c r="K88">
        <f t="shared" si="28"/>
        <v>1.5462910444181008</v>
      </c>
      <c r="L88">
        <f t="shared" si="29"/>
        <v>-7.0794755750592167</v>
      </c>
      <c r="M88">
        <f t="shared" si="30"/>
        <v>-32.882946975427878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9.6278663865948317</v>
      </c>
      <c r="B89">
        <f t="shared" si="22"/>
        <v>9.6278663865948317</v>
      </c>
      <c r="C89" s="9">
        <f t="shared" si="23"/>
        <v>0.3500000000000002</v>
      </c>
      <c r="D89" s="9">
        <f t="shared" si="24"/>
        <v>7.2510916696776775</v>
      </c>
      <c r="E89" s="9">
        <f t="shared" si="24"/>
        <v>5.7658825168045453</v>
      </c>
      <c r="F89" s="9">
        <f t="shared" si="25"/>
        <v>6.2115623329135374</v>
      </c>
      <c r="G89" s="10">
        <f t="shared" si="26"/>
        <v>8.6666666666666607</v>
      </c>
      <c r="H89" s="5">
        <f t="shared" si="26"/>
        <v>7.5</v>
      </c>
      <c r="I89">
        <f t="shared" si="27"/>
        <v>15.45761135577626</v>
      </c>
      <c r="J89">
        <f t="shared" si="28"/>
        <v>15.398635190625738</v>
      </c>
      <c r="K89">
        <f t="shared" si="28"/>
        <v>1.3489933625655335</v>
      </c>
      <c r="L89">
        <f t="shared" si="29"/>
        <v>-7.0323712823863103</v>
      </c>
      <c r="M89">
        <f t="shared" si="30"/>
        <v>-32.790069025962168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9.5356011581341598</v>
      </c>
      <c r="B90">
        <f t="shared" si="22"/>
        <v>9.5356011581341598</v>
      </c>
      <c r="C90" s="9">
        <f t="shared" si="23"/>
        <v>0.3550000000000002</v>
      </c>
      <c r="D90" s="9">
        <f t="shared" si="24"/>
        <v>7.3433568981383486</v>
      </c>
      <c r="E90" s="9">
        <f t="shared" si="24"/>
        <v>5.7733862557374716</v>
      </c>
      <c r="F90" s="9">
        <f t="shared" si="25"/>
        <v>6.2365121543988238</v>
      </c>
      <c r="G90" s="10">
        <f t="shared" si="26"/>
        <v>8.6666666666666607</v>
      </c>
      <c r="H90" s="5">
        <f t="shared" si="26"/>
        <v>7.5</v>
      </c>
      <c r="I90">
        <f t="shared" si="27"/>
        <v>15.399609277677049</v>
      </c>
      <c r="J90">
        <f t="shared" si="28"/>
        <v>15.356440962931421</v>
      </c>
      <c r="K90">
        <f t="shared" si="28"/>
        <v>1.1522529484097606</v>
      </c>
      <c r="L90">
        <f t="shared" si="29"/>
        <v>-6.9867862060437105</v>
      </c>
      <c r="M90">
        <f t="shared" si="30"/>
        <v>-32.698245495766599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9.4435882745082811</v>
      </c>
      <c r="B91">
        <f t="shared" si="22"/>
        <v>9.4435882745082811</v>
      </c>
      <c r="C91" s="9">
        <f t="shared" si="23"/>
        <v>0.36000000000000021</v>
      </c>
      <c r="D91" s="9">
        <f t="shared" si="24"/>
        <v>7.4353697817642281</v>
      </c>
      <c r="E91" s="9">
        <f t="shared" si="24"/>
        <v>5.779711205009006</v>
      </c>
      <c r="F91" s="9">
        <f t="shared" si="25"/>
        <v>6.2606906543502721</v>
      </c>
      <c r="G91" s="10">
        <f t="shared" si="26"/>
        <v>8.6666666666666607</v>
      </c>
      <c r="H91" s="5">
        <f t="shared" si="26"/>
        <v>7.5</v>
      </c>
      <c r="I91">
        <f t="shared" si="27"/>
        <v>15.344334059348032</v>
      </c>
      <c r="J91">
        <f t="shared" si="28"/>
        <v>15.314520245695158</v>
      </c>
      <c r="K91">
        <f t="shared" si="28"/>
        <v>0.9560634754351609</v>
      </c>
      <c r="L91">
        <f t="shared" si="29"/>
        <v>-6.9427035091064662</v>
      </c>
      <c r="M91">
        <f t="shared" si="30"/>
        <v>-32.607422995911222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9.3518261216972753</v>
      </c>
      <c r="B92">
        <f t="shared" si="22"/>
        <v>9.3518261216972753</v>
      </c>
      <c r="C92" s="9">
        <f t="shared" si="23"/>
        <v>0.36500000000000021</v>
      </c>
      <c r="D92" s="9">
        <f t="shared" si="24"/>
        <v>7.5271319345752348</v>
      </c>
      <c r="E92" s="9">
        <f t="shared" si="24"/>
        <v>5.7848606522476906</v>
      </c>
      <c r="F92" s="9">
        <f t="shared" si="25"/>
        <v>6.2841040151385563</v>
      </c>
      <c r="G92" s="10">
        <f t="shared" si="26"/>
        <v>8.6666666666666607</v>
      </c>
      <c r="H92" s="5">
        <f t="shared" si="26"/>
        <v>7.5</v>
      </c>
      <c r="I92">
        <f t="shared" si="27"/>
        <v>15.291782514658189</v>
      </c>
      <c r="J92">
        <f t="shared" si="28"/>
        <v>15.272864024640519</v>
      </c>
      <c r="K92">
        <f t="shared" si="28"/>
        <v>0.76041893745969358</v>
      </c>
      <c r="L92">
        <f t="shared" si="29"/>
        <v>-6.9001062094775856</v>
      </c>
      <c r="M92">
        <f t="shared" si="30"/>
        <v>-32.517548624783458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9.2603131394612017</v>
      </c>
      <c r="B93">
        <f t="shared" si="22"/>
        <v>9.2603131394612017</v>
      </c>
      <c r="C93" s="9">
        <f t="shared" si="23"/>
        <v>0.37000000000000022</v>
      </c>
      <c r="D93" s="9">
        <f t="shared" si="24"/>
        <v>7.6186449168113075</v>
      </c>
      <c r="E93" s="9">
        <f t="shared" si="24"/>
        <v>5.7888378499972024</v>
      </c>
      <c r="F93" s="9">
        <f t="shared" si="25"/>
        <v>6.3067583411871109</v>
      </c>
      <c r="G93" s="10">
        <f t="shared" si="26"/>
        <v>8.6666666666666607</v>
      </c>
      <c r="H93" s="5">
        <f t="shared" si="26"/>
        <v>7.5</v>
      </c>
      <c r="I93">
        <f t="shared" si="27"/>
        <v>15.241950545754824</v>
      </c>
      <c r="J93">
        <f t="shared" si="28"/>
        <v>15.231463387383654</v>
      </c>
      <c r="K93">
        <f t="shared" si="28"/>
        <v>0.56531364571099285</v>
      </c>
      <c r="L93">
        <f t="shared" si="29"/>
        <v>-6.8589771615365622</v>
      </c>
      <c r="M93">
        <f t="shared" si="30"/>
        <v>-32.428569983620115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9.1690478207258082</v>
      </c>
      <c r="B94">
        <f t="shared" si="22"/>
        <v>9.1690478207258082</v>
      </c>
      <c r="C94" s="9">
        <f t="shared" si="23"/>
        <v>0.37500000000000022</v>
      </c>
      <c r="D94" s="9">
        <f t="shared" si="24"/>
        <v>7.709910235546702</v>
      </c>
      <c r="E94" s="9">
        <f t="shared" si="24"/>
        <v>5.7916460176117628</v>
      </c>
      <c r="F94" s="9">
        <f t="shared" si="25"/>
        <v>6.3286596614869524</v>
      </c>
      <c r="G94" s="10">
        <f t="shared" si="26"/>
        <v>8.6666666666666607</v>
      </c>
      <c r="H94" s="5">
        <f t="shared" si="26"/>
        <v>7.5</v>
      </c>
      <c r="I94">
        <f t="shared" si="27"/>
        <v>15.194833110156686</v>
      </c>
      <c r="J94">
        <f t="shared" si="28"/>
        <v>15.190309524414435</v>
      </c>
      <c r="K94">
        <f t="shared" si="28"/>
        <v>0.37074222580927219</v>
      </c>
      <c r="L94">
        <f t="shared" si="29"/>
        <v>-6.8192990391508328</v>
      </c>
      <c r="M94">
        <f t="shared" si="30"/>
        <v>-32.340435193448194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9.078028710962025</v>
      </c>
      <c r="B95">
        <f t="shared" si="22"/>
        <v>9.078028710962025</v>
      </c>
      <c r="C95" s="9">
        <f t="shared" si="23"/>
        <v>0.38000000000000023</v>
      </c>
      <c r="D95" s="9">
        <f t="shared" si="24"/>
        <v>7.8009293453104842</v>
      </c>
      <c r="E95" s="9">
        <f t="shared" si="24"/>
        <v>5.7932883431331366</v>
      </c>
      <c r="F95" s="9">
        <f t="shared" si="25"/>
        <v>6.3498139320665032</v>
      </c>
      <c r="G95" s="10">
        <f t="shared" si="26"/>
        <v>8.6666666666666607</v>
      </c>
      <c r="H95" s="5">
        <f t="shared" si="26"/>
        <v>7.5</v>
      </c>
      <c r="I95">
        <f t="shared" si="27"/>
        <v>15.150424190293148</v>
      </c>
      <c r="J95">
        <f t="shared" si="28"/>
        <v>15.149393730179529</v>
      </c>
      <c r="K95">
        <f t="shared" si="28"/>
        <v>0.17669961464858303</v>
      </c>
      <c r="L95">
        <f t="shared" si="29"/>
        <v>-6.7810543201019309</v>
      </c>
      <c r="M95">
        <f t="shared" si="30"/>
        <v>-32.253092913328018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8.9872544075587086</v>
      </c>
      <c r="B96">
        <f t="shared" si="22"/>
        <v>8.9872544075587086</v>
      </c>
      <c r="C96" s="9">
        <f t="shared" si="23"/>
        <v>0.38500000000000023</v>
      </c>
      <c r="D96" s="9">
        <f t="shared" si="24"/>
        <v>7.8917036487137997</v>
      </c>
      <c r="E96" s="9">
        <f t="shared" si="24"/>
        <v>5.7937679851485884</v>
      </c>
      <c r="F96" s="9">
        <f t="shared" si="25"/>
        <v>6.3702270384166795</v>
      </c>
      <c r="G96" s="10">
        <f t="shared" si="26"/>
        <v>8.6666666666666607</v>
      </c>
      <c r="H96" s="5">
        <f t="shared" si="26"/>
        <v>7.5</v>
      </c>
      <c r="I96">
        <f t="shared" si="27"/>
        <v>15.108716765640494</v>
      </c>
      <c r="J96">
        <f t="shared" si="28"/>
        <v>15.108707404258917</v>
      </c>
      <c r="K96">
        <f t="shared" si="28"/>
        <v>-1.6818942831385075E-2</v>
      </c>
      <c r="L96">
        <f t="shared" si="29"/>
        <v>-6.7442252719733071</v>
      </c>
      <c r="M96">
        <f t="shared" si="30"/>
        <v>-32.166492359785899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8.8967235591880502</v>
      </c>
      <c r="B97">
        <f t="shared" si="22"/>
        <v>8.8967235591880502</v>
      </c>
      <c r="C97" s="9">
        <f t="shared" si="23"/>
        <v>0.39000000000000024</v>
      </c>
      <c r="D97" s="9">
        <f t="shared" si="24"/>
        <v>7.9822344970844581</v>
      </c>
      <c r="E97" s="9">
        <f t="shared" si="24"/>
        <v>5.7930880746291242</v>
      </c>
      <c r="F97" s="9">
        <f t="shared" si="25"/>
        <v>6.3899047978714858</v>
      </c>
      <c r="G97" s="10">
        <f t="shared" si="26"/>
        <v>8.6666666666666607</v>
      </c>
      <c r="H97" s="5">
        <f t="shared" si="26"/>
        <v>7.5</v>
      </c>
      <c r="I97">
        <f t="shared" si="27"/>
        <v>15.069702787595263</v>
      </c>
      <c r="J97">
        <f t="shared" si="28"/>
        <v>15.068242052627077</v>
      </c>
      <c r="K97">
        <f t="shared" si="28"/>
        <v>-0.20981789699010048</v>
      </c>
      <c r="L97">
        <f t="shared" si="29"/>
        <v>-6.7087939395411835</v>
      </c>
      <c r="M97">
        <f t="shared" si="30"/>
        <v>-32.080583327317264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8.806434865163201</v>
      </c>
      <c r="B98">
        <f t="shared" si="22"/>
        <v>8.806434865163201</v>
      </c>
      <c r="C98" s="9">
        <f t="shared" si="23"/>
        <v>0.39500000000000024</v>
      </c>
      <c r="D98" s="9">
        <f t="shared" si="24"/>
        <v>8.0725231911093083</v>
      </c>
      <c r="E98" s="9">
        <f t="shared" si="24"/>
        <v>5.7912517167472917</v>
      </c>
      <c r="F98" s="9">
        <f t="shared" si="25"/>
        <v>6.4088529619443477</v>
      </c>
      <c r="G98" s="10">
        <f t="shared" si="26"/>
        <v>8.6666666666666607</v>
      </c>
      <c r="H98" s="5">
        <f t="shared" si="26"/>
        <v>7.5</v>
      </c>
      <c r="I98">
        <f t="shared" si="27"/>
        <v>15.033373157212065</v>
      </c>
      <c r="J98">
        <f t="shared" si="28"/>
        <v>15.027989288989831</v>
      </c>
      <c r="K98">
        <f t="shared" si="28"/>
        <v>-0.40230139695400408</v>
      </c>
      <c r="L98">
        <f t="shared" si="29"/>
        <v>-6.6747421337038162</v>
      </c>
      <c r="M98">
        <f t="shared" si="30"/>
        <v>-31.995316209836258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8.7163870747876686</v>
      </c>
      <c r="B99">
        <f t="shared" si="22"/>
        <v>8.7163870747876686</v>
      </c>
      <c r="C99" s="9">
        <f t="shared" si="23"/>
        <v>0.40000000000000024</v>
      </c>
      <c r="D99" s="9">
        <f t="shared" si="24"/>
        <v>8.1625709814848406</v>
      </c>
      <c r="E99" s="9">
        <f t="shared" si="24"/>
        <v>5.7882619926737906</v>
      </c>
      <c r="F99" s="9">
        <f t="shared" si="25"/>
        <v>6.4270772186202834</v>
      </c>
      <c r="G99" s="10">
        <f t="shared" si="26"/>
        <v>8.6666666666666607</v>
      </c>
      <c r="H99" s="5">
        <f t="shared" si="26"/>
        <v>7.5</v>
      </c>
      <c r="I99">
        <f t="shared" si="27"/>
        <v>14.999717705919499</v>
      </c>
      <c r="J99">
        <f t="shared" si="28"/>
        <v>14.987940836187608</v>
      </c>
      <c r="K99">
        <f t="shared" si="28"/>
        <v>-0.59427329421302166</v>
      </c>
      <c r="L99">
        <f t="shared" si="29"/>
        <v>-6.6420514219779845</v>
      </c>
      <c r="M99">
        <f t="shared" si="30"/>
        <v>-31.910642022942813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8.6265789866961384</v>
      </c>
      <c r="B100">
        <f t="shared" si="22"/>
        <v>8.6265789866961384</v>
      </c>
      <c r="C100" s="9">
        <f t="shared" si="23"/>
        <v>0.40500000000000025</v>
      </c>
      <c r="D100" s="9">
        <f t="shared" si="24"/>
        <v>8.2523790695763708</v>
      </c>
      <c r="E100" s="9">
        <f t="shared" si="24"/>
        <v>5.7841219613520991</v>
      </c>
      <c r="F100" s="9">
        <f t="shared" si="25"/>
        <v>6.4445831946040517</v>
      </c>
      <c r="G100" s="10">
        <f t="shared" si="26"/>
        <v>8.6666666666666607</v>
      </c>
      <c r="H100" s="5">
        <f t="shared" si="26"/>
        <v>7.5</v>
      </c>
      <c r="I100">
        <f t="shared" si="27"/>
        <v>14.968725179312647</v>
      </c>
      <c r="J100">
        <f t="shared" si="28"/>
        <v>14.94808852765574</v>
      </c>
      <c r="K100">
        <f t="shared" si="28"/>
        <v>-0.78573714635067859</v>
      </c>
      <c r="L100">
        <f t="shared" si="29"/>
        <v>-6.6107031205844748</v>
      </c>
      <c r="M100">
        <f t="shared" si="30"/>
        <v>-31.826512426874544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8.5370094481863745</v>
      </c>
      <c r="B101">
        <f t="shared" si="22"/>
        <v>8.5370094481863745</v>
      </c>
      <c r="C101" s="9">
        <f t="shared" si="23"/>
        <v>0.41000000000000025</v>
      </c>
      <c r="D101" s="9">
        <f t="shared" ref="D101:E116" si="32">D100+$C$7*(J100+J101)/2</f>
        <v>8.3419486080861347</v>
      </c>
      <c r="E101" s="9">
        <f t="shared" si="32"/>
        <v>5.7788346612503112</v>
      </c>
      <c r="F101" s="9">
        <f t="shared" si="25"/>
        <v>6.4613764575243167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14.940383224104567</v>
      </c>
      <c r="J101">
        <f t="shared" si="28"/>
        <v>14.908424308932233</v>
      </c>
      <c r="K101">
        <f t="shared" si="28"/>
        <v>-0.97669622091192587</v>
      </c>
      <c r="L101">
        <f t="shared" si="29"/>
        <v>-6.5806782881370118</v>
      </c>
      <c r="M101">
        <f t="shared" si="30"/>
        <v>-31.742879750007535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8.4476773545419679</v>
      </c>
      <c r="B102">
        <f t="shared" si="22"/>
        <v>8.4476773545419679</v>
      </c>
      <c r="C102" s="9">
        <f t="shared" si="23"/>
        <v>0.41500000000000026</v>
      </c>
      <c r="D102" s="9">
        <f t="shared" si="32"/>
        <v>8.4312807017305413</v>
      </c>
      <c r="E102" s="9">
        <f t="shared" si="32"/>
        <v>5.7724031120893393</v>
      </c>
      <c r="F102" s="9">
        <f t="shared" si="25"/>
        <v>6.4774625180938923</v>
      </c>
      <c r="G102" s="10">
        <f t="shared" si="33"/>
        <v>8.6666666666666607</v>
      </c>
      <c r="H102" s="5">
        <f t="shared" si="33"/>
        <v>7.5</v>
      </c>
      <c r="I102">
        <f t="shared" si="27"/>
        <v>14.914678378302094</v>
      </c>
      <c r="J102">
        <f t="shared" si="28"/>
        <v>14.868940239203411</v>
      </c>
      <c r="K102">
        <f t="shared" si="28"/>
        <v>-1.167153499411971</v>
      </c>
      <c r="L102">
        <f t="shared" si="29"/>
        <v>-6.5519577209413775</v>
      </c>
      <c r="M102">
        <f t="shared" si="30"/>
        <v>-31.659697012768024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8.3585816483457247</v>
      </c>
      <c r="B103">
        <f t="shared" si="22"/>
        <v>8.3585816483457247</v>
      </c>
      <c r="C103" s="9">
        <f t="shared" si="23"/>
        <v>0.42000000000000026</v>
      </c>
      <c r="D103" s="9">
        <f t="shared" si="32"/>
        <v>8.5203764079267845</v>
      </c>
      <c r="E103" s="9">
        <f t="shared" si="32"/>
        <v>5.7648303165466377</v>
      </c>
      <c r="F103" s="9">
        <f t="shared" si="25"/>
        <v>6.4928468322260233</v>
      </c>
      <c r="G103" s="10">
        <f t="shared" si="33"/>
        <v>8.6666666666666607</v>
      </c>
      <c r="H103" s="5">
        <f t="shared" si="33"/>
        <v>7.5</v>
      </c>
      <c r="I103">
        <f t="shared" si="27"/>
        <v>14.891596064653537</v>
      </c>
      <c r="J103">
        <f t="shared" si="28"/>
        <v>14.829628492877763</v>
      </c>
      <c r="K103">
        <f t="shared" si="28"/>
        <v>-1.3571116814885791</v>
      </c>
      <c r="L103">
        <f t="shared" si="29"/>
        <v>-6.5245219499036144</v>
      </c>
      <c r="M103">
        <f t="shared" si="30"/>
        <v>-31.576917951815489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8.2697213187835565</v>
      </c>
      <c r="B104">
        <f t="shared" si="22"/>
        <v>8.2697213187835565</v>
      </c>
      <c r="C104" s="9">
        <f t="shared" si="23"/>
        <v>0.42500000000000027</v>
      </c>
      <c r="D104" s="9">
        <f t="shared" si="32"/>
        <v>8.6092367374889527</v>
      </c>
      <c r="E104" s="9">
        <f t="shared" si="32"/>
        <v>5.7561192619345736</v>
      </c>
      <c r="F104" s="9">
        <f t="shared" si="25"/>
        <v>6.5075348031067133</v>
      </c>
      <c r="G104" s="10">
        <f t="shared" si="33"/>
        <v>8.6666666666666607</v>
      </c>
      <c r="H104" s="5">
        <f t="shared" si="33"/>
        <v>7.5</v>
      </c>
      <c r="I104">
        <f t="shared" si="27"/>
        <v>14.871120587397392</v>
      </c>
      <c r="J104">
        <f t="shared" si="28"/>
        <v>14.790481361178342</v>
      </c>
      <c r="K104">
        <f t="shared" si="28"/>
        <v>-1.5465731891994721</v>
      </c>
      <c r="L104">
        <f t="shared" si="29"/>
        <v>-6.4983512390381621</v>
      </c>
      <c r="M104">
        <f t="shared" si="30"/>
        <v>-31.494497044357392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8.1810954009387888</v>
      </c>
      <c r="B105">
        <f t="shared" si="22"/>
        <v>8.1810954009387888</v>
      </c>
      <c r="C105" s="9">
        <f t="shared" si="23"/>
        <v>0.43000000000000027</v>
      </c>
      <c r="D105" s="9">
        <f t="shared" si="32"/>
        <v>8.6978626553337204</v>
      </c>
      <c r="E105" s="9">
        <f t="shared" si="32"/>
        <v>5.7462729218525785</v>
      </c>
      <c r="F105" s="9">
        <f t="shared" si="25"/>
        <v>6.5215317832230326</v>
      </c>
      <c r="G105" s="10">
        <f t="shared" si="33"/>
        <v>8.6666666666666607</v>
      </c>
      <c r="H105" s="5">
        <f t="shared" si="33"/>
        <v>7.5</v>
      </c>
      <c r="I105">
        <f t="shared" si="27"/>
        <v>14.853235132322521</v>
      </c>
      <c r="J105">
        <f t="shared" si="28"/>
        <v>14.751491253744113</v>
      </c>
      <c r="K105">
        <f t="shared" si="28"/>
        <v>-1.7355401714656165</v>
      </c>
      <c r="L105">
        <f t="shared" si="29"/>
        <v>-6.4734255855587106</v>
      </c>
      <c r="M105">
        <f t="shared" si="30"/>
        <v>-31.412389532456327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8.0927029750768646</v>
      </c>
      <c r="B106">
        <f t="shared" si="22"/>
        <v>8.0927029750768646</v>
      </c>
      <c r="C106" s="9">
        <f t="shared" si="23"/>
        <v>0.43500000000000028</v>
      </c>
      <c r="D106" s="9">
        <f t="shared" si="32"/>
        <v>8.7862550811956446</v>
      </c>
      <c r="E106" s="9">
        <f t="shared" si="32"/>
        <v>5.7352942578122006</v>
      </c>
      <c r="F106" s="9">
        <f t="shared" si="25"/>
        <v>6.5348430763473431</v>
      </c>
      <c r="G106" s="10">
        <f t="shared" si="33"/>
        <v>8.6666666666666607</v>
      </c>
      <c r="H106" s="5">
        <f t="shared" si="33"/>
        <v>7.5</v>
      </c>
      <c r="I106">
        <f t="shared" si="27"/>
        <v>14.837921770131295</v>
      </c>
      <c r="J106">
        <f t="shared" si="28"/>
        <v>14.71265070023076</v>
      </c>
      <c r="K106">
        <f t="shared" si="28"/>
        <v>-1.9240145086603544</v>
      </c>
      <c r="L106">
        <f t="shared" si="29"/>
        <v>-6.4497247215265672</v>
      </c>
      <c r="M106">
        <f t="shared" si="30"/>
        <v>-31.33055144719178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8.0045431659204684</v>
      </c>
      <c r="B107">
        <f t="shared" si="22"/>
        <v>8.0045431659204684</v>
      </c>
      <c r="C107" s="9">
        <f t="shared" si="23"/>
        <v>0.44000000000000028</v>
      </c>
      <c r="D107" s="9">
        <f t="shared" si="32"/>
        <v>8.8744148903520408</v>
      </c>
      <c r="E107" s="9">
        <f t="shared" si="32"/>
        <v>5.7231862208341893</v>
      </c>
      <c r="F107" s="9">
        <f t="shared" si="25"/>
        <v>6.54747393947736</v>
      </c>
      <c r="G107" s="10">
        <f t="shared" si="33"/>
        <v>8.6666666666666607</v>
      </c>
      <c r="H107" s="5">
        <f t="shared" si="33"/>
        <v>7.5</v>
      </c>
      <c r="I107">
        <f t="shared" si="27"/>
        <v>14.825161463078311</v>
      </c>
      <c r="J107">
        <f t="shared" si="28"/>
        <v>14.673952351901601</v>
      </c>
      <c r="K107">
        <f t="shared" si="28"/>
        <v>-2.111997817343505</v>
      </c>
      <c r="L107">
        <f t="shared" si="29"/>
        <v>-6.4272281170234153</v>
      </c>
      <c r="M107">
        <f t="shared" si="30"/>
        <v>-31.248939632541251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7.916615141915166</v>
      </c>
      <c r="B108">
        <f t="shared" si="22"/>
        <v>7.916615141915166</v>
      </c>
      <c r="C108" s="9">
        <f t="shared" si="23"/>
        <v>0.44500000000000028</v>
      </c>
      <c r="D108" s="9">
        <f t="shared" si="32"/>
        <v>8.9623429143573432</v>
      </c>
      <c r="E108" s="9">
        <f t="shared" si="32"/>
        <v>5.7099517530167425</v>
      </c>
      <c r="F108" s="9">
        <f t="shared" si="25"/>
        <v>6.5594295847319746</v>
      </c>
      <c r="G108" s="10">
        <f t="shared" si="33"/>
        <v>8.6666666666666607</v>
      </c>
      <c r="H108" s="5">
        <f t="shared" si="33"/>
        <v>7.5</v>
      </c>
      <c r="I108">
        <f t="shared" si="27"/>
        <v>14.814934074838547</v>
      </c>
      <c r="J108">
        <f t="shared" si="28"/>
        <v>14.63538898319946</v>
      </c>
      <c r="K108">
        <f t="shared" si="28"/>
        <v>-2.2994914551387526</v>
      </c>
      <c r="L108">
        <f t="shared" si="29"/>
        <v>-6.4059149848076613</v>
      </c>
      <c r="M108">
        <f t="shared" si="30"/>
        <v>-31.167511768848776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7.8289181144856954</v>
      </c>
      <c r="B109">
        <f t="shared" si="22"/>
        <v>7.8289181144856954</v>
      </c>
      <c r="C109" s="9">
        <f t="shared" si="23"/>
        <v>0.45000000000000029</v>
      </c>
      <c r="D109" s="9">
        <f t="shared" si="32"/>
        <v>9.0500399417868138</v>
      </c>
      <c r="E109" s="9">
        <f t="shared" si="32"/>
        <v>5.6955937890740707</v>
      </c>
      <c r="F109" s="9">
        <f t="shared" si="25"/>
        <v>6.570715181202706</v>
      </c>
      <c r="G109" s="10">
        <f t="shared" si="33"/>
        <v>8.6666666666666607</v>
      </c>
      <c r="H109" s="5">
        <f t="shared" si="33"/>
        <v>7.5</v>
      </c>
      <c r="I109">
        <f t="shared" si="27"/>
        <v>14.807218383540681</v>
      </c>
      <c r="J109">
        <f t="shared" si="28"/>
        <v>14.596953493290615</v>
      </c>
      <c r="K109">
        <f t="shared" si="28"/>
        <v>-2.4864965257518454</v>
      </c>
      <c r="L109">
        <f t="shared" si="29"/>
        <v>-6.3857642864062232</v>
      </c>
      <c r="M109">
        <f t="shared" si="30"/>
        <v>-31.086226395753226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7.7414513372831077</v>
      </c>
      <c r="B110">
        <f t="shared" si="22"/>
        <v>7.7414513372831077</v>
      </c>
      <c r="C110" s="9">
        <f t="shared" si="23"/>
        <v>0.45500000000000029</v>
      </c>
      <c r="D110" s="9">
        <f t="shared" si="32"/>
        <v>9.1375067189894015</v>
      </c>
      <c r="E110" s="9">
        <f t="shared" si="32"/>
        <v>5.6801152578444363</v>
      </c>
      <c r="F110" s="9">
        <f t="shared" si="25"/>
        <v>6.5813358567607452</v>
      </c>
      <c r="G110" s="10">
        <f t="shared" si="33"/>
        <v>8.6666666666666607</v>
      </c>
      <c r="H110" s="5">
        <f t="shared" si="33"/>
        <v>7.5</v>
      </c>
      <c r="I110">
        <f t="shared" si="27"/>
        <v>14.801992097883538</v>
      </c>
      <c r="J110">
        <f t="shared" si="28"/>
        <v>14.558638907572178</v>
      </c>
      <c r="K110">
        <f t="shared" si="28"/>
        <v>-2.6730138841263646</v>
      </c>
      <c r="L110">
        <f t="shared" si="29"/>
        <v>-6.3667547395865896</v>
      </c>
      <c r="M110">
        <f t="shared" si="30"/>
        <v>-31.005042934453801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7.6542141054229873</v>
      </c>
      <c r="B111">
        <f t="shared" si="22"/>
        <v>7.6542141054229873</v>
      </c>
      <c r="C111" s="9">
        <f t="shared" si="23"/>
        <v>0.4600000000000003</v>
      </c>
      <c r="D111" s="9">
        <f t="shared" si="32"/>
        <v>9.2247439508495219</v>
      </c>
      <c r="E111" s="9">
        <f t="shared" si="32"/>
        <v>5.6635190837668583</v>
      </c>
      <c r="F111" s="9">
        <f t="shared" si="25"/>
        <v>6.5912966998194324</v>
      </c>
      <c r="G111" s="10">
        <f t="shared" si="33"/>
        <v>8.6666666666666607</v>
      </c>
      <c r="H111" s="5">
        <f t="shared" si="33"/>
        <v>7.5</v>
      </c>
      <c r="I111">
        <f t="shared" si="27"/>
        <v>14.799231876236856</v>
      </c>
      <c r="J111">
        <f t="shared" si="28"/>
        <v>14.520438379134658</v>
      </c>
      <c r="K111">
        <f t="shared" si="28"/>
        <v>-2.8590441417330874</v>
      </c>
      <c r="L111">
        <f t="shared" si="29"/>
        <v>-6.3488648271474348</v>
      </c>
      <c r="M111">
        <f t="shared" si="30"/>
        <v>-30.923921709196161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7.5672057547150686</v>
      </c>
      <c r="B112">
        <f t="shared" si="22"/>
        <v>7.5672057547150686</v>
      </c>
      <c r="C112" s="9">
        <f t="shared" si="23"/>
        <v>0.4650000000000003</v>
      </c>
      <c r="D112" s="9">
        <f t="shared" si="32"/>
        <v>9.3117523015574406</v>
      </c>
      <c r="E112" s="9">
        <f t="shared" si="32"/>
        <v>5.6458081883256943</v>
      </c>
      <c r="F112" s="9">
        <f t="shared" si="25"/>
        <v>6.6006027610521425</v>
      </c>
      <c r="G112" s="10">
        <f t="shared" si="33"/>
        <v>8.6666666666666607</v>
      </c>
      <c r="H112" s="5">
        <f t="shared" si="33"/>
        <v>7.5</v>
      </c>
      <c r="I112">
        <f t="shared" si="27"/>
        <v>14.798913348611594</v>
      </c>
      <c r="J112">
        <f t="shared" si="28"/>
        <v>14.482345190171774</v>
      </c>
      <c r="K112">
        <f t="shared" si="28"/>
        <v>-3.0445876719882645</v>
      </c>
      <c r="L112">
        <f t="shared" si="29"/>
        <v>-6.3320728069600447</v>
      </c>
      <c r="M112">
        <f t="shared" si="30"/>
        <v>-30.842823967869116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7.4804256608845634</v>
      </c>
      <c r="B113">
        <f t="shared" si="22"/>
        <v>7.4804256608845634</v>
      </c>
      <c r="C113" s="9">
        <f t="shared" si="23"/>
        <v>0.47000000000000031</v>
      </c>
      <c r="D113" s="9">
        <f t="shared" si="32"/>
        <v>9.3985323953879458</v>
      </c>
      <c r="E113" s="9">
        <f t="shared" si="32"/>
        <v>5.6269854914623432</v>
      </c>
      <c r="F113" s="9">
        <f t="shared" si="25"/>
        <v>6.6092590550654453</v>
      </c>
      <c r="G113" s="10">
        <f t="shared" si="33"/>
        <v>8.6666666666666607</v>
      </c>
      <c r="H113" s="5">
        <f t="shared" si="33"/>
        <v>7.5</v>
      </c>
      <c r="I113">
        <f t="shared" si="27"/>
        <v>14.801011141370344</v>
      </c>
      <c r="J113">
        <f t="shared" si="28"/>
        <v>14.444352753330014</v>
      </c>
      <c r="K113">
        <f t="shared" si="28"/>
        <v>-3.229644615795479</v>
      </c>
      <c r="L113">
        <f t="shared" si="29"/>
        <v>-6.3163567231873499</v>
      </c>
      <c r="M113">
        <f t="shared" si="30"/>
        <v>-30.761711901609253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7.3938732387856003</v>
      </c>
      <c r="B114">
        <f t="shared" si="22"/>
        <v>7.3938732387856003</v>
      </c>
      <c r="C114" s="9">
        <f t="shared" si="23"/>
        <v>0.47500000000000031</v>
      </c>
      <c r="D114" s="9">
        <f t="shared" si="32"/>
        <v>9.4850848174869089</v>
      </c>
      <c r="E114" s="9">
        <f t="shared" si="32"/>
        <v>5.607053912953341</v>
      </c>
      <c r="F114" s="9">
        <f t="shared" si="25"/>
        <v>6.617270562027521</v>
      </c>
      <c r="G114" s="10">
        <f t="shared" si="33"/>
        <v>8.6666666666666607</v>
      </c>
      <c r="H114" s="5">
        <f t="shared" si="33"/>
        <v>7.5</v>
      </c>
      <c r="I114">
        <f t="shared" si="27"/>
        <v>14.805498904534749</v>
      </c>
      <c r="J114">
        <f t="shared" si="28"/>
        <v>14.40645461299089</v>
      </c>
      <c r="K114">
        <f t="shared" si="28"/>
        <v>-3.4142148872051346</v>
      </c>
      <c r="L114">
        <f t="shared" si="29"/>
        <v>-6.3016944186025059</v>
      </c>
      <c r="M114">
        <f t="shared" si="30"/>
        <v>-30.680548663318667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7.30754794160719</v>
      </c>
      <c r="B115">
        <f t="shared" si="22"/>
        <v>7.30754794160719</v>
      </c>
      <c r="C115" s="9">
        <f t="shared" si="23"/>
        <v>0.48000000000000032</v>
      </c>
      <c r="D115" s="9">
        <f t="shared" si="32"/>
        <v>9.5714101146653192</v>
      </c>
      <c r="E115" s="9">
        <f t="shared" si="32"/>
        <v>5.5860163737541706</v>
      </c>
      <c r="F115" s="9">
        <f t="shared" si="25"/>
        <v>6.6246422292517533</v>
      </c>
      <c r="G115" s="10">
        <f t="shared" si="33"/>
        <v>8.6666666666666607</v>
      </c>
      <c r="H115" s="5">
        <f t="shared" si="33"/>
        <v>7.5</v>
      </c>
      <c r="I115">
        <f t="shared" si="27"/>
        <v>14.812349341534789</v>
      </c>
      <c r="J115">
        <f t="shared" si="28"/>
        <v>14.368644446479275</v>
      </c>
      <c r="K115">
        <f t="shared" si="28"/>
        <v>-3.5982981791850466</v>
      </c>
      <c r="L115">
        <f t="shared" si="29"/>
        <v>-6.2880635479248115</v>
      </c>
      <c r="M115">
        <f t="shared" si="30"/>
        <v>-30.599298385009323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7.2214492600721769</v>
      </c>
      <c r="B116">
        <f t="shared" si="22"/>
        <v>7.2214492600721769</v>
      </c>
      <c r="C116" s="9">
        <f t="shared" si="23"/>
        <v>0.48500000000000032</v>
      </c>
      <c r="D116" s="9">
        <f t="shared" si="32"/>
        <v>9.6575087962003323</v>
      </c>
      <c r="E116" s="9">
        <f t="shared" si="32"/>
        <v>5.5638757973081301</v>
      </c>
      <c r="F116" s="9">
        <f t="shared" si="25"/>
        <v>6.6313789727354937</v>
      </c>
      <c r="G116" s="10">
        <f t="shared" si="33"/>
        <v>8.6666666666666607</v>
      </c>
      <c r="H116" s="5">
        <f t="shared" si="33"/>
        <v>7.5</v>
      </c>
      <c r="I116">
        <f t="shared" si="27"/>
        <v>14.821534241234062</v>
      </c>
      <c r="J116">
        <f t="shared" si="28"/>
        <v>14.330916065191726</v>
      </c>
      <c r="K116">
        <f t="shared" si="28"/>
        <v>-3.7818939694951026</v>
      </c>
      <c r="L116">
        <f t="shared" si="29"/>
        <v>-6.2754415920872475</v>
      </c>
      <c r="M116">
        <f t="shared" si="30"/>
        <v>-30.517926193896383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7.1355767216296844</v>
      </c>
      <c r="B117">
        <f t="shared" si="22"/>
        <v>7.1355767216296844</v>
      </c>
      <c r="C117" s="9">
        <f t="shared" si="23"/>
        <v>0.49000000000000032</v>
      </c>
      <c r="D117" s="9">
        <f t="shared" ref="D117:E132" si="34">D116+$C$7*(J116+J117)/2</f>
        <v>9.7433813346428249</v>
      </c>
      <c r="E117" s="9">
        <f t="shared" si="34"/>
        <v>5.540635110819669</v>
      </c>
      <c r="F117" s="9">
        <f t="shared" si="25"/>
        <v>6.6374856786539471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14.833024512055999</v>
      </c>
      <c r="J117">
        <f t="shared" si="28"/>
        <v>14.293263415639203</v>
      </c>
      <c r="K117">
        <f t="shared" si="28"/>
        <v>-3.9650015266584808</v>
      </c>
      <c r="L117">
        <f t="shared" si="29"/>
        <v>-6.2638058733471418</v>
      </c>
      <c r="M117">
        <f t="shared" si="30"/>
        <v>-30.436398227171892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7.0499298896415699</v>
      </c>
      <c r="B118">
        <f t="shared" si="22"/>
        <v>7.0499298896415699</v>
      </c>
      <c r="C118" s="9">
        <f t="shared" si="23"/>
        <v>0.49500000000000033</v>
      </c>
      <c r="D118" s="9">
        <f t="shared" si="34"/>
        <v>9.8290281666309394</v>
      </c>
      <c r="E118" s="9">
        <f t="shared" si="34"/>
        <v>5.5162972464916287</v>
      </c>
      <c r="F118" s="9">
        <f t="shared" si="25"/>
        <v>6.6429672048092545</v>
      </c>
      <c r="G118" s="10">
        <f t="shared" si="35"/>
        <v>8.6666666666666607</v>
      </c>
      <c r="H118" s="5">
        <f t="shared" si="35"/>
        <v>7.5</v>
      </c>
      <c r="I118">
        <f t="shared" si="27"/>
        <v>14.846790218028506</v>
      </c>
      <c r="J118">
        <f t="shared" si="28"/>
        <v>14.255680580399121</v>
      </c>
      <c r="K118">
        <f t="shared" si="28"/>
        <v>-4.1476199160215126</v>
      </c>
      <c r="L118">
        <f t="shared" si="29"/>
        <v>-6.2531335711494531</v>
      </c>
      <c r="M118">
        <f t="shared" si="30"/>
        <v>-30.354681645399488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6.9645083625634552</v>
      </c>
      <c r="B119">
        <f t="shared" si="22"/>
        <v>6.9645083625634552</v>
      </c>
      <c r="C119" s="9">
        <f t="shared" si="23"/>
        <v>0.50000000000000033</v>
      </c>
      <c r="D119" s="9">
        <f t="shared" si="34"/>
        <v>9.914449693709054</v>
      </c>
      <c r="E119" s="9">
        <f t="shared" si="34"/>
        <v>5.4908651427258821</v>
      </c>
      <c r="F119" s="9">
        <f t="shared" si="25"/>
        <v>6.647828382034767</v>
      </c>
      <c r="G119" s="10">
        <f t="shared" si="35"/>
        <v>8.6666666666666607</v>
      </c>
      <c r="H119" s="5">
        <f t="shared" si="35"/>
        <v>7.5</v>
      </c>
      <c r="I119">
        <f t="shared" si="27"/>
        <v>14.862800616558404</v>
      </c>
      <c r="J119">
        <f t="shared" si="28"/>
        <v>14.218161778972224</v>
      </c>
      <c r="K119">
        <f t="shared" si="28"/>
        <v>-4.3297480058939097</v>
      </c>
      <c r="L119">
        <f t="shared" si="29"/>
        <v>-6.2434017386507605</v>
      </c>
      <c r="M119">
        <f t="shared" si="30"/>
        <v>-30.272744644480213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6.8793117731209179</v>
      </c>
      <c r="B120">
        <f t="shared" si="22"/>
        <v>6.8793117731209179</v>
      </c>
      <c r="C120" s="9">
        <f t="shared" si="23"/>
        <v>0.50500000000000034</v>
      </c>
      <c r="D120" s="9">
        <f t="shared" si="34"/>
        <v>9.9996462831515913</v>
      </c>
      <c r="E120" s="9">
        <f t="shared" si="34"/>
        <v>5.4643417452869176</v>
      </c>
      <c r="F120" s="9">
        <f t="shared" si="25"/>
        <v>6.652074015554593</v>
      </c>
      <c r="G120" s="10">
        <f t="shared" si="35"/>
        <v>8.6666666666666607</v>
      </c>
      <c r="H120" s="5">
        <f t="shared" si="35"/>
        <v>7.5</v>
      </c>
      <c r="I120">
        <f t="shared" si="27"/>
        <v>14.881024197742951</v>
      </c>
      <c r="J120">
        <f t="shared" si="28"/>
        <v>14.180701368540319</v>
      </c>
      <c r="K120">
        <f t="shared" si="28"/>
        <v>-4.5113844737607911</v>
      </c>
      <c r="L120">
        <f t="shared" si="29"/>
        <v>-6.2345873198115367</v>
      </c>
      <c r="M120">
        <f t="shared" si="30"/>
        <v>-30.190556466148976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6.794339787481432</v>
      </c>
      <c r="B121">
        <f t="shared" si="22"/>
        <v>6.794339787481432</v>
      </c>
      <c r="C121" s="9">
        <f t="shared" si="23"/>
        <v>0.51000000000000034</v>
      </c>
      <c r="D121" s="9">
        <f t="shared" si="34"/>
        <v>10.084618268791077</v>
      </c>
      <c r="E121" s="9">
        <f t="shared" si="34"/>
        <v>5.4367300084279622</v>
      </c>
      <c r="F121" s="9">
        <f t="shared" si="25"/>
        <v>6.6557088862985392</v>
      </c>
      <c r="G121" s="10">
        <f t="shared" si="35"/>
        <v>8.6666666666666607</v>
      </c>
      <c r="H121" s="5">
        <f t="shared" si="35"/>
        <v>7.5</v>
      </c>
      <c r="I121">
        <f t="shared" si="27"/>
        <v>14.901428725022793</v>
      </c>
      <c r="J121">
        <f t="shared" si="28"/>
        <v>14.14329384462145</v>
      </c>
      <c r="K121">
        <f t="shared" si="28"/>
        <v>-4.6925278125576853</v>
      </c>
      <c r="L121">
        <f t="shared" si="29"/>
        <v>-6.2266671669642522</v>
      </c>
      <c r="M121">
        <f t="shared" si="30"/>
        <v>-30.108087406970537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6.7095921044227094</v>
      </c>
      <c r="B122">
        <f t="shared" si="22"/>
        <v>6.7095921044227094</v>
      </c>
      <c r="C122" s="9">
        <f t="shared" si="23"/>
        <v>0.51500000000000035</v>
      </c>
      <c r="D122" s="9">
        <f t="shared" si="34"/>
        <v>10.1693659518498</v>
      </c>
      <c r="E122" s="9">
        <f t="shared" si="34"/>
        <v>5.4080328959792903</v>
      </c>
      <c r="F122" s="9">
        <f t="shared" si="25"/>
        <v>6.6587377521725291</v>
      </c>
      <c r="G122" s="10">
        <f t="shared" si="35"/>
        <v>8.6666666666666607</v>
      </c>
      <c r="H122" s="5">
        <f t="shared" si="35"/>
        <v>7.5</v>
      </c>
      <c r="I122">
        <f t="shared" si="27"/>
        <v>14.923981276979776</v>
      </c>
      <c r="J122">
        <f t="shared" si="28"/>
        <v>14.105933841619665</v>
      </c>
      <c r="K122">
        <f t="shared" si="28"/>
        <v>-4.8731763369995083</v>
      </c>
      <c r="L122">
        <f t="shared" si="29"/>
        <v>-6.2196180587656835</v>
      </c>
      <c r="M122">
        <f t="shared" si="30"/>
        <v>-30.025308825813152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6.6250684544980487</v>
      </c>
      <c r="B123">
        <f t="shared" si="22"/>
        <v>6.6250684544980487</v>
      </c>
      <c r="C123" s="9">
        <f t="shared" si="23"/>
        <v>0.52000000000000035</v>
      </c>
      <c r="D123" s="9">
        <f t="shared" si="34"/>
        <v>10.253889601774461</v>
      </c>
      <c r="E123" s="9">
        <f t="shared" si="34"/>
        <v>5.3782533823984284</v>
      </c>
      <c r="F123" s="9">
        <f t="shared" si="25"/>
        <v>6.6611653492847243</v>
      </c>
      <c r="G123" s="10">
        <f t="shared" si="35"/>
        <v>8.6666666666666607</v>
      </c>
      <c r="H123" s="5">
        <f t="shared" si="35"/>
        <v>7.5</v>
      </c>
      <c r="I123">
        <f t="shared" si="27"/>
        <v>14.948648290083293</v>
      </c>
      <c r="J123">
        <f t="shared" si="28"/>
        <v>14.068616133267071</v>
      </c>
      <c r="K123">
        <f t="shared" si="28"/>
        <v>-5.0533281899543869</v>
      </c>
      <c r="L123">
        <f t="shared" si="29"/>
        <v>-6.213416718443157</v>
      </c>
      <c r="M123">
        <f t="shared" si="30"/>
        <v>-29.942193149786991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6.540768599199378</v>
      </c>
      <c r="B124">
        <f t="shared" si="22"/>
        <v>6.540768599199378</v>
      </c>
      <c r="C124" s="9">
        <f t="shared" si="23"/>
        <v>0.52500000000000036</v>
      </c>
      <c r="D124" s="9">
        <f t="shared" si="34"/>
        <v>10.338189457073131</v>
      </c>
      <c r="E124" s="9">
        <f t="shared" si="34"/>
        <v>5.3473944537820062</v>
      </c>
      <c r="F124" s="9">
        <f t="shared" si="25"/>
        <v>6.6629963931274929</v>
      </c>
      <c r="G124" s="10">
        <f t="shared" si="35"/>
        <v>8.6666666666666607</v>
      </c>
      <c r="H124" s="5">
        <f t="shared" si="35"/>
        <v>7.5</v>
      </c>
      <c r="I124">
        <f t="shared" si="27"/>
        <v>14.975395602190842</v>
      </c>
      <c r="J124">
        <f t="shared" si="28"/>
        <v>14.031335632956411</v>
      </c>
      <c r="K124">
        <f t="shared" si="28"/>
        <v>-5.2329813488531087</v>
      </c>
      <c r="L124">
        <f t="shared" si="29"/>
        <v>-6.2080398322464481</v>
      </c>
      <c r="M124">
        <f t="shared" si="30"/>
        <v>-29.858713878643218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6.4566923301186208</v>
      </c>
      <c r="B125">
        <f t="shared" si="22"/>
        <v>6.4566923301186208</v>
      </c>
      <c r="C125" s="9">
        <f t="shared" si="23"/>
        <v>0.53000000000000036</v>
      </c>
      <c r="D125" s="9">
        <f t="shared" si="34"/>
        <v>10.422265726153888</v>
      </c>
      <c r="E125" s="9">
        <f t="shared" si="34"/>
        <v>5.3154591088390717</v>
      </c>
      <c r="F125" s="9">
        <f t="shared" si="25"/>
        <v>6.6642355797154593</v>
      </c>
      <c r="G125" s="10">
        <f t="shared" si="35"/>
        <v>8.6666666666666607</v>
      </c>
      <c r="H125" s="5">
        <f t="shared" si="35"/>
        <v>7.5</v>
      </c>
      <c r="I125">
        <f t="shared" si="27"/>
        <v>15.004188496611553</v>
      </c>
      <c r="J125">
        <f t="shared" si="28"/>
        <v>13.994087393962932</v>
      </c>
      <c r="K125">
        <f t="shared" si="28"/>
        <v>-5.4121336321249682</v>
      </c>
      <c r="L125">
        <f t="shared" si="29"/>
        <v>-6.2034640680195619</v>
      </c>
      <c r="M125">
        <f t="shared" si="30"/>
        <v>-29.77484558763787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6.3728394681080669</v>
      </c>
      <c r="B126">
        <f t="shared" si="22"/>
        <v>6.3728394681080669</v>
      </c>
      <c r="C126" s="9">
        <f t="shared" si="23"/>
        <v>0.53500000000000036</v>
      </c>
      <c r="D126" s="9">
        <f t="shared" si="34"/>
        <v>10.506118588164442</v>
      </c>
      <c r="E126" s="9">
        <f t="shared" si="34"/>
        <v>5.2824503598257442</v>
      </c>
      <c r="F126" s="9">
        <f t="shared" si="25"/>
        <v>6.6648875866799528</v>
      </c>
      <c r="G126" s="10">
        <f t="shared" si="35"/>
        <v>8.6666666666666607</v>
      </c>
      <c r="H126" s="5">
        <f t="shared" si="35"/>
        <v>7.5</v>
      </c>
      <c r="I126">
        <f t="shared" si="27"/>
        <v>15.034991746546126</v>
      </c>
      <c r="J126">
        <f t="shared" si="28"/>
        <v>13.956866609554815</v>
      </c>
      <c r="K126">
        <f t="shared" si="28"/>
        <v>-5.5907827056507955</v>
      </c>
      <c r="L126">
        <f t="shared" si="29"/>
        <v>-6.1996660938097152</v>
      </c>
      <c r="M126">
        <f t="shared" si="30"/>
        <v>-29.690563928872674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6.2892098624404262</v>
      </c>
      <c r="B127">
        <f t="shared" si="22"/>
        <v>6.2892098624404262</v>
      </c>
      <c r="C127" s="9">
        <f t="shared" si="23"/>
        <v>0.54000000000000037</v>
      </c>
      <c r="D127" s="9">
        <f t="shared" si="34"/>
        <v>10.589748193832083</v>
      </c>
      <c r="E127" s="9">
        <f t="shared" si="34"/>
        <v>5.2483712334411194</v>
      </c>
      <c r="F127" s="9">
        <f t="shared" si="25"/>
        <v>6.6649570743200659</v>
      </c>
      <c r="G127" s="10">
        <f t="shared" si="35"/>
        <v>8.6666666666666607</v>
      </c>
      <c r="H127" s="5">
        <f t="shared" si="35"/>
        <v>7.5</v>
      </c>
      <c r="I127">
        <f t="shared" si="27"/>
        <v>15.067769659722142</v>
      </c>
      <c r="J127">
        <f t="shared" si="28"/>
        <v>13.919668612991957</v>
      </c>
      <c r="K127">
        <f t="shared" si="28"/>
        <v>-5.7689260892240313</v>
      </c>
      <c r="L127">
        <f t="shared" si="29"/>
        <v>-6.1966225964342483</v>
      </c>
      <c r="M127">
        <f t="shared" si="30"/>
        <v>-29.605845631132386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6.2058033899692102</v>
      </c>
      <c r="B128">
        <f t="shared" si="22"/>
        <v>6.2058033899692102</v>
      </c>
      <c r="C128" s="9">
        <f t="shared" si="23"/>
        <v>0.54500000000000037</v>
      </c>
      <c r="D128" s="9">
        <f t="shared" si="34"/>
        <v>10.673154666303299</v>
      </c>
      <c r="E128" s="9">
        <f t="shared" si="34"/>
        <v>5.2132247716844144</v>
      </c>
      <c r="F128" s="9">
        <f t="shared" si="25"/>
        <v>6.6644486866107435</v>
      </c>
      <c r="G128" s="10">
        <f t="shared" si="35"/>
        <v>8.6666666666666607</v>
      </c>
      <c r="H128" s="5">
        <f t="shared" si="35"/>
        <v>7.5</v>
      </c>
      <c r="I128">
        <f t="shared" si="27"/>
        <v>15.102486123050538</v>
      </c>
      <c r="J128">
        <f t="shared" si="28"/>
        <v>13.882488877413351</v>
      </c>
      <c r="K128">
        <f t="shared" si="28"/>
        <v>-5.9465611630108253</v>
      </c>
      <c r="L128">
        <f t="shared" si="29"/>
        <v>-6.1943102999301223</v>
      </c>
      <c r="M128">
        <f t="shared" si="30"/>
        <v>-29.520668498245133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6.1226199542901281</v>
      </c>
      <c r="B129">
        <f t="shared" si="22"/>
        <v>6.1226199542901281</v>
      </c>
      <c r="C129" s="9">
        <f t="shared" si="23"/>
        <v>0.55000000000000038</v>
      </c>
      <c r="D129" s="9">
        <f t="shared" si="34"/>
        <v>10.756338101982381</v>
      </c>
      <c r="E129" s="9">
        <f t="shared" si="34"/>
        <v>5.1770140326733811</v>
      </c>
      <c r="F129" s="9">
        <f t="shared" si="25"/>
        <v>6.6633670521681889</v>
      </c>
      <c r="G129" s="10">
        <f t="shared" si="35"/>
        <v>8.6666666666666607</v>
      </c>
      <c r="H129" s="5">
        <f t="shared" si="35"/>
        <v>7.5</v>
      </c>
      <c r="I129">
        <f t="shared" si="27"/>
        <v>15.139104647136682</v>
      </c>
      <c r="J129">
        <f t="shared" si="28"/>
        <v>13.84532301561377</v>
      </c>
      <c r="K129">
        <f t="shared" si="28"/>
        <v>-6.123685174000296</v>
      </c>
      <c r="L129">
        <f t="shared" si="29"/>
        <v>-6.1927059838148404</v>
      </c>
      <c r="M129">
        <f t="shared" si="30"/>
        <v>-29.435011405998694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6.0396594849041545</v>
      </c>
      <c r="B130">
        <f t="shared" si="22"/>
        <v>6.0396594849041545</v>
      </c>
      <c r="C130" s="9">
        <f t="shared" si="23"/>
        <v>0.55500000000000038</v>
      </c>
      <c r="D130" s="9">
        <f t="shared" si="34"/>
        <v>10.839298571368355</v>
      </c>
      <c r="E130" s="9">
        <f t="shared" si="34"/>
        <v>5.139742091424071</v>
      </c>
      <c r="F130" s="9">
        <f t="shared" si="25"/>
        <v>6.661716785173061</v>
      </c>
      <c r="G130" s="10">
        <f t="shared" si="35"/>
        <v>8.6666666666666607</v>
      </c>
      <c r="H130" s="5">
        <f t="shared" si="35"/>
        <v>7.5</v>
      </c>
      <c r="I130">
        <f t="shared" si="27"/>
        <v>15.177588410487894</v>
      </c>
      <c r="J130">
        <f t="shared" si="28"/>
        <v>13.808166779710881</v>
      </c>
      <c r="K130">
        <f t="shared" si="28"/>
        <v>-6.3002952424362881</v>
      </c>
      <c r="L130">
        <f t="shared" si="29"/>
        <v>-6.191786501092098</v>
      </c>
      <c r="M130">
        <f t="shared" si="30"/>
        <v>-29.348854297651481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5.9569219363829085</v>
      </c>
      <c r="B131">
        <f t="shared" si="22"/>
        <v>5.9569219363829085</v>
      </c>
      <c r="C131" s="9">
        <f t="shared" si="23"/>
        <v>0.56000000000000039</v>
      </c>
      <c r="D131" s="9">
        <f t="shared" si="34"/>
        <v>10.922036119889601</v>
      </c>
      <c r="E131" s="9">
        <f t="shared" si="34"/>
        <v>5.1014120405920957</v>
      </c>
      <c r="F131" s="9">
        <f t="shared" si="25"/>
        <v>6.6595024862518315</v>
      </c>
      <c r="G131" s="10">
        <f t="shared" si="35"/>
        <v>8.6666666666666607</v>
      </c>
      <c r="H131" s="5">
        <f t="shared" si="35"/>
        <v>7.5</v>
      </c>
      <c r="I131">
        <f t="shared" si="27"/>
        <v>15.217900303268527</v>
      </c>
      <c r="J131">
        <f t="shared" si="28"/>
        <v>13.771016060704328</v>
      </c>
      <c r="K131">
        <f t="shared" si="28"/>
        <v>-6.4763883682221968</v>
      </c>
      <c r="L131">
        <f t="shared" si="29"/>
        <v>-6.1915287959402328</v>
      </c>
      <c r="M131">
        <f t="shared" si="30"/>
        <v>-29.262178178082145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5.874407287537009</v>
      </c>
      <c r="B132">
        <f t="shared" si="22"/>
        <v>5.874407287537009</v>
      </c>
      <c r="C132" s="9">
        <f t="shared" si="23"/>
        <v>0.56500000000000039</v>
      </c>
      <c r="D132" s="9">
        <f t="shared" si="34"/>
        <v>11.0045507687355</v>
      </c>
      <c r="E132" s="9">
        <f t="shared" si="34"/>
        <v>5.0620269911755571</v>
      </c>
      <c r="F132" s="9">
        <f t="shared" si="25"/>
        <v>6.6567287433168243</v>
      </c>
      <c r="G132" s="10">
        <f t="shared" si="35"/>
        <v>8.6666666666666607</v>
      </c>
      <c r="H132" s="5">
        <f t="shared" si="35"/>
        <v>7.5</v>
      </c>
      <c r="I132">
        <f t="shared" si="27"/>
        <v>15.260002970463223</v>
      </c>
      <c r="J132">
        <f t="shared" si="28"/>
        <v>13.733866887928686</v>
      </c>
      <c r="K132">
        <f t="shared" si="28"/>
        <v>-6.6519614372906899</v>
      </c>
      <c r="L132">
        <f t="shared" si="29"/>
        <v>-6.1919099210262827</v>
      </c>
      <c r="M132">
        <f t="shared" si="30"/>
        <v>-29.174965106626541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5.792115540588016</v>
      </c>
      <c r="B133">
        <f t="shared" si="22"/>
        <v>5.792115540588016</v>
      </c>
      <c r="C133" s="9">
        <f t="shared" si="23"/>
        <v>0.5700000000000004</v>
      </c>
      <c r="D133" s="9">
        <f t="shared" ref="D133:E148" si="36">D132+$C$7*(J132+J133)/2</f>
        <v>11.086842515684493</v>
      </c>
      <c r="E133" s="9">
        <f t="shared" si="36"/>
        <v>5.0215900731798939</v>
      </c>
      <c r="F133" s="9">
        <f t="shared" si="25"/>
        <v>6.653400132365368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15.303858854319333</v>
      </c>
      <c r="J133">
        <f t="shared" si="28"/>
        <v>13.696715428402529</v>
      </c>
      <c r="K133">
        <f t="shared" si="28"/>
        <v>-6.8270112279304493</v>
      </c>
      <c r="L133">
        <f t="shared" si="29"/>
        <v>-6.1929070543936025</v>
      </c>
      <c r="M133">
        <f t="shared" si="30"/>
        <v>-29.087198188654643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5.7100467203445806</v>
      </c>
      <c r="B134">
        <f t="shared" si="22"/>
        <v>5.7100467203445806</v>
      </c>
      <c r="C134" s="9">
        <f t="shared" si="23"/>
        <v>0.5750000000000004</v>
      </c>
      <c r="D134" s="9">
        <f t="shared" si="36"/>
        <v>11.168911335927929</v>
      </c>
      <c r="E134" s="9">
        <f t="shared" si="36"/>
        <v>4.9801044362449156</v>
      </c>
      <c r="F134" s="9">
        <f t="shared" si="25"/>
        <v>6.6495212182386645</v>
      </c>
      <c r="G134" s="10">
        <f t="shared" si="37"/>
        <v>8.6666666666666607</v>
      </c>
      <c r="H134" s="5">
        <f t="shared" si="37"/>
        <v>7.5</v>
      </c>
      <c r="I134">
        <f t="shared" si="27"/>
        <v>15.349430235949677</v>
      </c>
      <c r="J134">
        <f t="shared" si="28"/>
        <v>13.659557986076168</v>
      </c>
      <c r="K134">
        <f t="shared" si="28"/>
        <v>-7.001534417062377</v>
      </c>
      <c r="L134">
        <f t="shared" si="29"/>
        <v>-6.1944975158758302</v>
      </c>
      <c r="M134">
        <f t="shared" si="30"/>
        <v>-28.998861565943631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5.6282008733834097</v>
      </c>
      <c r="B135">
        <f t="shared" si="22"/>
        <v>5.6282008733834097</v>
      </c>
      <c r="C135" s="9">
        <f t="shared" si="23"/>
        <v>0.5800000000000004</v>
      </c>
      <c r="D135" s="9">
        <f t="shared" si="36"/>
        <v>11.2507571828891</v>
      </c>
      <c r="E135" s="9">
        <f t="shared" si="36"/>
        <v>4.9375732502343546</v>
      </c>
      <c r="F135" s="9">
        <f t="shared" si="25"/>
        <v>6.6450965553408672</v>
      </c>
      <c r="G135" s="10">
        <f t="shared" si="37"/>
        <v>8.6666666666666607</v>
      </c>
      <c r="H135" s="5">
        <f t="shared" si="37"/>
        <v>7.5</v>
      </c>
      <c r="I135">
        <f t="shared" si="27"/>
        <v>15.396679275987601</v>
      </c>
      <c r="J135">
        <f t="shared" si="28"/>
        <v>13.622391000980913</v>
      </c>
      <c r="K135">
        <f t="shared" si="28"/>
        <v>-7.1755275864580383</v>
      </c>
      <c r="L135">
        <f t="shared" si="29"/>
        <v>-6.1966587829951898</v>
      </c>
      <c r="M135">
        <f t="shared" si="30"/>
        <v>-28.909940405906148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5.5465780672356182</v>
      </c>
      <c r="B136">
        <f t="shared" si="22"/>
        <v>5.5465780672356182</v>
      </c>
      <c r="C136" s="9">
        <f t="shared" si="23"/>
        <v>0.58500000000000041</v>
      </c>
      <c r="D136" s="9">
        <f t="shared" si="36"/>
        <v>11.332379989036891</v>
      </c>
      <c r="E136" s="9">
        <f t="shared" si="36"/>
        <v>4.8939997057882998</v>
      </c>
      <c r="F136" s="9">
        <f t="shared" si="25"/>
        <v>6.6401306883189761</v>
      </c>
      <c r="G136" s="10">
        <f t="shared" si="37"/>
        <v>8.6666666666666607</v>
      </c>
      <c r="H136" s="5">
        <f t="shared" si="37"/>
        <v>7.5</v>
      </c>
      <c r="I136">
        <f t="shared" si="27"/>
        <v>15.445568054196917</v>
      </c>
      <c r="J136">
        <f t="shared" si="28"/>
        <v>13.585211048282943</v>
      </c>
      <c r="K136">
        <f t="shared" si="28"/>
        <v>-7.348987228893475</v>
      </c>
      <c r="L136">
        <f t="shared" si="29"/>
        <v>-6.1993685063079917</v>
      </c>
      <c r="M136">
        <f t="shared" si="30"/>
        <v>-28.820420889735082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5.4651783895790338</v>
      </c>
      <c r="B137">
        <f t="shared" si="22"/>
        <v>5.4651783895790338</v>
      </c>
      <c r="C137" s="9">
        <f t="shared" si="23"/>
        <v>0.59000000000000041</v>
      </c>
      <c r="D137" s="9">
        <f t="shared" si="36"/>
        <v>11.413779666693475</v>
      </c>
      <c r="E137" s="9">
        <f t="shared" si="36"/>
        <v>4.849387014838924</v>
      </c>
      <c r="F137" s="9">
        <f t="shared" si="25"/>
        <v>6.6346281527041864</v>
      </c>
      <c r="G137" s="10">
        <f t="shared" si="37"/>
        <v>8.6666666666666607</v>
      </c>
      <c r="H137" s="5">
        <f t="shared" si="37"/>
        <v>7.5</v>
      </c>
      <c r="I137">
        <f t="shared" si="27"/>
        <v>15.496058607950024</v>
      </c>
      <c r="J137">
        <f t="shared" si="28"/>
        <v>13.548014837245095</v>
      </c>
      <c r="K137">
        <f t="shared" si="28"/>
        <v>-7.5219097542318858</v>
      </c>
      <c r="L137">
        <f t="shared" si="29"/>
        <v>-6.2026045241651886</v>
      </c>
      <c r="M137">
        <f t="shared" si="30"/>
        <v>-28.730290199528003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5.3840019474369978</v>
      </c>
      <c r="B138">
        <f t="shared" si="22"/>
        <v>5.3840019474369978</v>
      </c>
      <c r="C138" s="9">
        <f t="shared" si="23"/>
        <v>0.59500000000000042</v>
      </c>
      <c r="D138" s="9">
        <f t="shared" si="36"/>
        <v>11.494956108835511</v>
      </c>
      <c r="E138" s="9">
        <f t="shared" si="36"/>
        <v>4.8037384110899408</v>
      </c>
      <c r="F138" s="9">
        <f t="shared" si="25"/>
        <v>6.6285934755152436</v>
      </c>
      <c r="G138" s="10">
        <f t="shared" si="37"/>
        <v>8.6666666666666607</v>
      </c>
      <c r="H138" s="5">
        <f t="shared" si="37"/>
        <v>7.5</v>
      </c>
      <c r="I138">
        <f t="shared" si="27"/>
        <v>15.54811296949805</v>
      </c>
      <c r="J138">
        <f t="shared" si="28"/>
        <v>13.510799210100103</v>
      </c>
      <c r="K138">
        <f t="shared" si="28"/>
        <v>-7.694291495429054</v>
      </c>
      <c r="L138">
        <f t="shared" si="29"/>
        <v>-6.2063448768606024</v>
      </c>
      <c r="M138">
        <f t="shared" si="30"/>
        <v>-28.639536504455652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5.3030488663841808</v>
      </c>
      <c r="B139">
        <f t="shared" si="22"/>
        <v>5.3030488663841808</v>
      </c>
      <c r="C139" s="9">
        <f t="shared" si="23"/>
        <v>0.60000000000000042</v>
      </c>
      <c r="D139" s="9">
        <f t="shared" si="36"/>
        <v>11.575909189888328</v>
      </c>
      <c r="E139" s="9">
        <f t="shared" si="36"/>
        <v>4.7570571504602865</v>
      </c>
      <c r="F139" s="9">
        <f t="shared" si="25"/>
        <v>6.6220311758245796</v>
      </c>
      <c r="G139" s="10">
        <f t="shared" si="37"/>
        <v>8.6666666666666607</v>
      </c>
      <c r="H139" s="5">
        <f t="shared" si="37"/>
        <v>7.5</v>
      </c>
      <c r="I139">
        <f t="shared" si="27"/>
        <v>15.601693201967244</v>
      </c>
      <c r="J139">
        <f t="shared" si="28"/>
        <v>13.473561140838939</v>
      </c>
      <c r="K139">
        <f t="shared" si="28"/>
        <v>-7.8661287144557877</v>
      </c>
      <c r="L139">
        <f t="shared" si="29"/>
        <v>-6.2105678201440897</v>
      </c>
      <c r="M139">
        <f t="shared" si="30"/>
        <v>-28.548148946039618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5.2223192897599091</v>
      </c>
      <c r="B140">
        <f t="shared" si="22"/>
        <v>5.2223192897599091</v>
      </c>
      <c r="C140" s="9">
        <f t="shared" si="23"/>
        <v>0.60500000000000043</v>
      </c>
      <c r="D140" s="9">
        <f t="shared" si="36"/>
        <v>11.6566387665126</v>
      </c>
      <c r="E140" s="9">
        <f t="shared" si="36"/>
        <v>4.709346511492523</v>
      </c>
      <c r="F140" s="9">
        <f t="shared" si="25"/>
        <v>6.6149457652878105</v>
      </c>
      <c r="G140" s="10">
        <f t="shared" si="37"/>
        <v>8.6666666666666607</v>
      </c>
      <c r="H140" s="5">
        <f t="shared" si="37"/>
        <v>7.5</v>
      </c>
      <c r="I140">
        <f t="shared" si="27"/>
        <v>15.656761434025961</v>
      </c>
      <c r="J140">
        <f t="shared" si="28"/>
        <v>13.436297733918074</v>
      </c>
      <c r="K140">
        <f t="shared" si="28"/>
        <v>-8.0374176081320261</v>
      </c>
      <c r="L140">
        <f t="shared" si="29"/>
        <v>-6.2152518380814294</v>
      </c>
      <c r="M140">
        <f t="shared" si="30"/>
        <v>-28.456117622604683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5.1418133778894859</v>
      </c>
      <c r="B141">
        <f t="shared" si="22"/>
        <v>5.1418133778894859</v>
      </c>
      <c r="C141" s="9">
        <f t="shared" si="23"/>
        <v>0.61000000000000043</v>
      </c>
      <c r="D141" s="9">
        <f t="shared" si="36"/>
        <v>11.737144678383023</v>
      </c>
      <c r="E141" s="9">
        <f t="shared" si="36"/>
        <v>4.6606097957265238</v>
      </c>
      <c r="F141" s="9">
        <f t="shared" si="25"/>
        <v>6.6073417486373334</v>
      </c>
      <c r="G141" s="10">
        <f t="shared" si="37"/>
        <v>8.6666666666666607</v>
      </c>
      <c r="H141" s="5">
        <f t="shared" si="37"/>
        <v>7.5</v>
      </c>
      <c r="I141">
        <f t="shared" si="27"/>
        <v>15.713279893176283</v>
      </c>
      <c r="J141">
        <f t="shared" si="28"/>
        <v>13.399006222889586</v>
      </c>
      <c r="K141">
        <f t="shared" si="28"/>
        <v>-8.208154313867654</v>
      </c>
      <c r="L141">
        <f t="shared" si="29"/>
        <v>-6.220375655246916</v>
      </c>
      <c r="M141">
        <f t="shared" si="30"/>
        <v>-28.363433572971253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5.0615313073139436</v>
      </c>
      <c r="B142">
        <f t="shared" si="22"/>
        <v>5.0615313073139436</v>
      </c>
      <c r="C142" s="9">
        <f t="shared" si="23"/>
        <v>0.61500000000000044</v>
      </c>
      <c r="D142" s="9">
        <f t="shared" si="36"/>
        <v>11.817426748958566</v>
      </c>
      <c r="E142" s="9">
        <f t="shared" si="36"/>
        <v>4.6108503280390041</v>
      </c>
      <c r="F142" s="9">
        <f t="shared" si="25"/>
        <v>6.5992236241407536</v>
      </c>
      <c r="G142" s="10">
        <f t="shared" si="37"/>
        <v>8.6666666666666607</v>
      </c>
      <c r="H142" s="5">
        <f t="shared" si="37"/>
        <v>7.5</v>
      </c>
      <c r="I142">
        <f t="shared" si="27"/>
        <v>15.771210937633764</v>
      </c>
      <c r="J142">
        <f t="shared" si="28"/>
        <v>13.361683968958104</v>
      </c>
      <c r="K142">
        <f t="shared" si="28"/>
        <v>-8.3783349153054818</v>
      </c>
      <c r="L142">
        <f t="shared" si="29"/>
        <v>-6.2259182482387772</v>
      </c>
      <c r="M142">
        <f t="shared" si="30"/>
        <v>-28.270088759452676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4.9814732700286637</v>
      </c>
      <c r="B143">
        <f t="shared" si="22"/>
        <v>4.9814732700286637</v>
      </c>
      <c r="C143" s="9">
        <f t="shared" si="23"/>
        <v>0.62000000000000044</v>
      </c>
      <c r="D143" s="9">
        <f t="shared" si="36"/>
        <v>11.897484786243846</v>
      </c>
      <c r="E143" s="9">
        <f t="shared" si="36"/>
        <v>4.5600714569495011</v>
      </c>
      <c r="F143" s="9">
        <f t="shared" si="25"/>
        <v>6.5905958840248644</v>
      </c>
      <c r="G143" s="10">
        <f t="shared" si="37"/>
        <v>8.6666666666666607</v>
      </c>
      <c r="H143" s="5">
        <f t="shared" si="37"/>
        <v>7.5</v>
      </c>
      <c r="I143">
        <f t="shared" si="27"/>
        <v>15.83051708676769</v>
      </c>
      <c r="J143">
        <f t="shared" si="28"/>
        <v>13.324328459468672</v>
      </c>
      <c r="K143">
        <f t="shared" si="28"/>
        <v>-8.5479554478621971</v>
      </c>
      <c r="L143">
        <f t="shared" si="29"/>
        <v>-6.231858856511292</v>
      </c>
      <c r="M143">
        <f t="shared" si="30"/>
        <v>-28.176076050221582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4.9016394727312687</v>
      </c>
      <c r="B144">
        <f t="shared" si="22"/>
        <v>4.9016394727312687</v>
      </c>
      <c r="C144" s="9">
        <f t="shared" si="23"/>
        <v>0.62500000000000044</v>
      </c>
      <c r="D144" s="9">
        <f t="shared" si="36"/>
        <v>11.977318583541241</v>
      </c>
      <c r="E144" s="9">
        <f t="shared" si="36"/>
        <v>4.508276554893424</v>
      </c>
      <c r="F144" s="9">
        <f t="shared" si="25"/>
        <v>6.5814630148659123</v>
      </c>
      <c r="G144" s="10">
        <f t="shared" si="37"/>
        <v>8.6666666666666607</v>
      </c>
      <c r="H144" s="5">
        <f t="shared" si="37"/>
        <v>7.5</v>
      </c>
      <c r="I144">
        <f t="shared" si="27"/>
        <v>15.891161050082593</v>
      </c>
      <c r="J144">
        <f t="shared" si="28"/>
        <v>13.286937306329605</v>
      </c>
      <c r="K144">
        <f t="shared" si="28"/>
        <v>-8.7170119041635274</v>
      </c>
      <c r="L144">
        <f t="shared" si="29"/>
        <v>-6.2381769925210451</v>
      </c>
      <c r="M144">
        <f t="shared" si="30"/>
        <v>-28.081389201108038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4.8220301360791566</v>
      </c>
      <c r="B145">
        <f t="shared" si="22"/>
        <v>4.8220301360791566</v>
      </c>
      <c r="C145" s="9">
        <f t="shared" si="23"/>
        <v>0.63000000000000045</v>
      </c>
      <c r="D145" s="9">
        <f t="shared" si="36"/>
        <v>12.056927920193353</v>
      </c>
      <c r="E145" s="9">
        <f t="shared" si="36"/>
        <v>4.4554690184628232</v>
      </c>
      <c r="F145" s="9">
        <f t="shared" si="25"/>
        <v>6.5718294979469452</v>
      </c>
      <c r="G145" s="10">
        <f t="shared" si="37"/>
        <v>8.6666666666666607</v>
      </c>
      <c r="H145" s="5">
        <f t="shared" si="37"/>
        <v>7.5</v>
      </c>
      <c r="I145">
        <f t="shared" si="27"/>
        <v>15.953105754729853</v>
      </c>
      <c r="J145">
        <f t="shared" si="28"/>
        <v>13.249508244374478</v>
      </c>
      <c r="K145">
        <f t="shared" si="28"/>
        <v>-8.8855002393701756</v>
      </c>
      <c r="L145">
        <f t="shared" si="29"/>
        <v>-6.2448524511881294</v>
      </c>
      <c r="M145">
        <f t="shared" si="30"/>
        <v>-27.986022836891088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4.7426454939570313</v>
      </c>
      <c r="B146">
        <f t="shared" si="22"/>
        <v>4.7426454939570313</v>
      </c>
      <c r="C146" s="9">
        <f t="shared" si="23"/>
        <v>0.63500000000000045</v>
      </c>
      <c r="D146" s="9">
        <f t="shared" si="36"/>
        <v>12.136312562315478</v>
      </c>
      <c r="E146" s="9">
        <f t="shared" si="36"/>
        <v>4.4016522686155382</v>
      </c>
      <c r="F146" s="9">
        <f t="shared" si="25"/>
        <v>6.5616998095829899</v>
      </c>
      <c r="G146" s="10">
        <f t="shared" si="37"/>
        <v>8.6666666666666607</v>
      </c>
      <c r="H146" s="5">
        <f t="shared" si="37"/>
        <v>7.5</v>
      </c>
      <c r="I146">
        <f t="shared" si="27"/>
        <v>16.016314371545516</v>
      </c>
      <c r="J146">
        <f t="shared" si="28"/>
        <v>13.21203912966735</v>
      </c>
      <c r="K146">
        <f t="shared" si="28"/>
        <v>-9.0534163763915227</v>
      </c>
      <c r="L146">
        <f t="shared" si="29"/>
        <v>-6.2518653186760851</v>
      </c>
      <c r="M146">
        <f t="shared" si="30"/>
        <v>-27.889972432143306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4.6634857927547628</v>
      </c>
      <c r="B147">
        <f t="shared" si="22"/>
        <v>4.6634857927547628</v>
      </c>
      <c r="C147" s="9">
        <f t="shared" si="23"/>
        <v>0.64000000000000046</v>
      </c>
      <c r="D147" s="9">
        <f t="shared" si="36"/>
        <v>12.215472263517746</v>
      </c>
      <c r="E147" s="9">
        <f t="shared" si="36"/>
        <v>4.3468297508534102</v>
      </c>
      <c r="F147" s="9">
        <f t="shared" si="25"/>
        <v>6.5510784214148714</v>
      </c>
      <c r="G147" s="10">
        <f t="shared" si="37"/>
        <v>8.6666666666666607</v>
      </c>
      <c r="H147" s="5">
        <f t="shared" si="37"/>
        <v>7.5</v>
      </c>
      <c r="I147">
        <f t="shared" si="27"/>
        <v>16.080750339617296</v>
      </c>
      <c r="J147">
        <f t="shared" si="28"/>
        <v>13.174527937755293</v>
      </c>
      <c r="K147">
        <f t="shared" si="28"/>
        <v>-9.2207562109843835</v>
      </c>
      <c r="L147">
        <f t="shared" si="29"/>
        <v>-6.2591959804971706</v>
      </c>
      <c r="M147">
        <f t="shared" si="30"/>
        <v>-27.793234291686407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4.5845512906558792</v>
      </c>
      <c r="B148">
        <f t="shared" si="22"/>
        <v>4.5845512906558792</v>
      </c>
      <c r="C148" s="9">
        <f t="shared" si="23"/>
        <v>0.64500000000000046</v>
      </c>
      <c r="D148" s="9">
        <f t="shared" si="36"/>
        <v>12.29440676561663</v>
      </c>
      <c r="E148" s="9">
        <f t="shared" si="36"/>
        <v>4.2910049353702533</v>
      </c>
      <c r="F148" s="9">
        <f t="shared" si="25"/>
        <v>6.5399698006724378</v>
      </c>
      <c r="G148" s="10">
        <f t="shared" si="37"/>
        <v>8.6666666666666607</v>
      </c>
      <c r="H148" s="5">
        <f t="shared" si="37"/>
        <v>7.5</v>
      </c>
      <c r="I148">
        <f t="shared" si="27"/>
        <v>16.146377389390139</v>
      </c>
      <c r="J148">
        <f t="shared" si="28"/>
        <v>13.136972761872311</v>
      </c>
      <c r="K148">
        <f t="shared" si="28"/>
        <v>-9.3875156167345022</v>
      </c>
      <c r="L148">
        <f t="shared" si="29"/>
        <v>-6.266825128952112</v>
      </c>
      <c r="M148">
        <f t="shared" si="30"/>
        <v>-27.695805530713638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4.5058422569369672</v>
      </c>
      <c r="B149">
        <f t="shared" ref="B149:B212" si="41">ABS(D149-$D$11)</f>
        <v>4.5058422569369672</v>
      </c>
      <c r="C149" s="9">
        <f t="shared" ref="C149:C212" si="42">C148+_dt</f>
        <v>0.65000000000000047</v>
      </c>
      <c r="D149" s="9">
        <f t="shared" ref="D149:E164" si="43">D148+$C$7*(J148+J149)/2</f>
        <v>12.373115799335542</v>
      </c>
      <c r="E149" s="9">
        <f t="shared" si="43"/>
        <v>4.2341813171702931</v>
      </c>
      <c r="F149" s="9">
        <f t="shared" ref="F149:F212" si="44">$O$1*D149^2+$O$2*D149+$O$3</f>
        <v>6.528378410408024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16.213159564325331</v>
      </c>
      <c r="J149">
        <f t="shared" ref="J149:K212" si="47">J148+L148*$C$7</f>
        <v>13.099371811098598</v>
      </c>
      <c r="K149">
        <f t="shared" si="47"/>
        <v>-9.5536904499187845</v>
      </c>
      <c r="L149">
        <f t="shared" ref="L149:L212" si="48">-$C$15*I149*J149</f>
        <v>-6.2747337699156871</v>
      </c>
      <c r="M149">
        <f t="shared" ref="M149:M212" si="49">-$C$6-$C$15*I149*K149</f>
        <v>-27.597684054632627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4.4273589712782346</v>
      </c>
      <c r="B150">
        <f t="shared" si="41"/>
        <v>4.4273589712782346</v>
      </c>
      <c r="C150" s="9">
        <f t="shared" si="42"/>
        <v>0.65500000000000047</v>
      </c>
      <c r="D150" s="9">
        <f t="shared" si="43"/>
        <v>12.451599084994275</v>
      </c>
      <c r="E150" s="9">
        <f t="shared" si="43"/>
        <v>4.1763624161577972</v>
      </c>
      <c r="F150" s="9">
        <f t="shared" si="44"/>
        <v>6.5163087097009438</v>
      </c>
      <c r="G150" s="10">
        <f t="shared" si="45"/>
        <v>8.6666666666666607</v>
      </c>
      <c r="H150" s="5">
        <f t="shared" si="45"/>
        <v>7.5</v>
      </c>
      <c r="I150">
        <f t="shared" si="46"/>
        <v>16.281061241133461</v>
      </c>
      <c r="J150">
        <f t="shared" si="47"/>
        <v>13.061723408479104</v>
      </c>
      <c r="K150">
        <f t="shared" si="47"/>
        <v>-9.71927655424658</v>
      </c>
      <c r="L150">
        <f t="shared" si="48"/>
        <v>-6.2829032289815778</v>
      </c>
      <c r="M150">
        <f t="shared" si="49"/>
        <v>-27.498868538679982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4.3491017230854823</v>
      </c>
      <c r="B151">
        <f t="shared" si="41"/>
        <v>4.3491017230854823</v>
      </c>
      <c r="C151" s="9">
        <f t="shared" si="42"/>
        <v>0.66000000000000048</v>
      </c>
      <c r="D151" s="9">
        <f t="shared" si="43"/>
        <v>12.529856333187027</v>
      </c>
      <c r="E151" s="9">
        <f t="shared" si="43"/>
        <v>4.1175517771986216</v>
      </c>
      <c r="F151" s="9">
        <f t="shared" si="44"/>
        <v>6.5037651538338164</v>
      </c>
      <c r="G151" s="10">
        <f t="shared" si="45"/>
        <v>8.6666666666666607</v>
      </c>
      <c r="H151" s="5">
        <f t="shared" si="45"/>
        <v>7.5</v>
      </c>
      <c r="I151">
        <f t="shared" si="46"/>
        <v>16.350047148606134</v>
      </c>
      <c r="J151">
        <f t="shared" si="47"/>
        <v>13.024025989105214</v>
      </c>
      <c r="K151">
        <f t="shared" si="47"/>
        <v>-9.8842697654786598</v>
      </c>
      <c r="L151">
        <f t="shared" si="48"/>
        <v>-6.291315156981633</v>
      </c>
      <c r="M151">
        <f t="shared" si="49"/>
        <v>-27.399358407356537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4.2710708108236766</v>
      </c>
      <c r="B152">
        <f t="shared" si="41"/>
        <v>4.2710708108236766</v>
      </c>
      <c r="C152" s="9">
        <f t="shared" si="42"/>
        <v>0.66500000000000048</v>
      </c>
      <c r="D152" s="9">
        <f t="shared" si="43"/>
        <v>12.607887245448833</v>
      </c>
      <c r="E152" s="9">
        <f t="shared" si="43"/>
        <v>4.057752970154417</v>
      </c>
      <c r="F152" s="9">
        <f t="shared" si="44"/>
        <v>6.490752194441562</v>
      </c>
      <c r="G152" s="10">
        <f t="shared" si="45"/>
        <v>8.6666666666666607</v>
      </c>
      <c r="H152" s="5">
        <f t="shared" si="45"/>
        <v>7.5</v>
      </c>
      <c r="I152">
        <f t="shared" si="46"/>
        <v>16.420082385075446</v>
      </c>
      <c r="J152">
        <f t="shared" si="47"/>
        <v>12.986278098163323</v>
      </c>
      <c r="K152">
        <f t="shared" si="47"/>
        <v>-10.048665915922799</v>
      </c>
      <c r="L152">
        <f t="shared" si="48"/>
        <v>-6.2999515348962376</v>
      </c>
      <c r="M152">
        <f t="shared" si="49"/>
        <v>-27.299153813729674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4.1932665413623251</v>
      </c>
      <c r="B153">
        <f t="shared" si="41"/>
        <v>4.1932665413623251</v>
      </c>
      <c r="C153" s="9">
        <f t="shared" si="42"/>
        <v>0.67000000000000048</v>
      </c>
      <c r="D153" s="9">
        <f t="shared" si="43"/>
        <v>12.685691514910184</v>
      </c>
      <c r="E153" s="9">
        <f t="shared" si="43"/>
        <v>3.9969695898902331</v>
      </c>
      <c r="F153" s="9">
        <f t="shared" si="44"/>
        <v>6.4772742796338729</v>
      </c>
      <c r="G153" s="10">
        <f t="shared" si="45"/>
        <v>8.6666666666666607</v>
      </c>
      <c r="H153" s="5">
        <f t="shared" si="45"/>
        <v>7.5</v>
      </c>
      <c r="I153">
        <f t="shared" si="46"/>
        <v>16.49113243453392</v>
      </c>
      <c r="J153">
        <f t="shared" si="47"/>
        <v>12.948478388953946</v>
      </c>
      <c r="K153">
        <f t="shared" si="47"/>
        <v>-10.212460838805177</v>
      </c>
      <c r="L153">
        <f t="shared" si="48"/>
        <v>-6.3087946781738102</v>
      </c>
      <c r="M153">
        <f t="shared" si="49"/>
        <v>-27.198255618646677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4.1156892293328085</v>
      </c>
      <c r="B154">
        <f t="shared" si="41"/>
        <v>4.1156892293328085</v>
      </c>
      <c r="C154" s="9">
        <f t="shared" si="42"/>
        <v>0.67500000000000049</v>
      </c>
      <c r="D154" s="9">
        <f t="shared" si="43"/>
        <v>12.763268826939701</v>
      </c>
      <c r="E154" s="9">
        <f t="shared" si="43"/>
        <v>3.9352052562562663</v>
      </c>
      <c r="F154" s="9">
        <f t="shared" si="44"/>
        <v>6.4633358540919676</v>
      </c>
      <c r="G154" s="10">
        <f t="shared" si="45"/>
        <v>8.6666666666666607</v>
      </c>
      <c r="H154" s="5">
        <f t="shared" si="45"/>
        <v>7.5</v>
      </c>
      <c r="I154">
        <f t="shared" si="46"/>
        <v>16.563163181450669</v>
      </c>
      <c r="J154">
        <f t="shared" si="47"/>
        <v>12.910625620884904</v>
      </c>
      <c r="K154">
        <f t="shared" si="47"/>
        <v>-10.375650372517057</v>
      </c>
      <c r="L154">
        <f t="shared" si="48"/>
        <v>-6.3178272404785165</v>
      </c>
      <c r="M154">
        <f t="shared" si="49"/>
        <v>-27.096665369900457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4.0383391964978284</v>
      </c>
      <c r="B155">
        <f t="shared" si="41"/>
        <v>4.0383391964978284</v>
      </c>
      <c r="C155" s="9">
        <f t="shared" si="42"/>
        <v>0.68000000000000049</v>
      </c>
      <c r="D155" s="9">
        <f t="shared" si="43"/>
        <v>12.840618859774681</v>
      </c>
      <c r="E155" s="9">
        <f t="shared" si="43"/>
        <v>3.8724636140445057</v>
      </c>
      <c r="F155" s="9">
        <f t="shared" si="44"/>
        <v>6.4489413591404663</v>
      </c>
      <c r="G155" s="10">
        <f t="shared" si="45"/>
        <v>8.6666666666666607</v>
      </c>
      <c r="H155" s="5">
        <f t="shared" si="45"/>
        <v>7.5</v>
      </c>
      <c r="I155">
        <f t="shared" si="46"/>
        <v>16.636140924322255</v>
      </c>
      <c r="J155">
        <f t="shared" si="47"/>
        <v>12.872718657442032</v>
      </c>
      <c r="K155">
        <f t="shared" si="47"/>
        <v>-10.53823036473646</v>
      </c>
      <c r="L155">
        <f t="shared" si="48"/>
        <v>-6.3270322168861846</v>
      </c>
      <c r="M155">
        <f t="shared" si="49"/>
        <v>-26.99438528138662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3.9612167711330795</v>
      </c>
      <c r="B156">
        <f t="shared" si="41"/>
        <v>3.9612167711330795</v>
      </c>
      <c r="C156" s="9">
        <f t="shared" si="42"/>
        <v>0.6850000000000005</v>
      </c>
      <c r="D156" s="9">
        <f t="shared" si="43"/>
        <v>12.91774128513943</v>
      </c>
      <c r="E156" s="9">
        <f t="shared" si="43"/>
        <v>3.8087483329210219</v>
      </c>
      <c r="F156" s="9">
        <f t="shared" si="44"/>
        <v>6.4340952327951655</v>
      </c>
      <c r="G156" s="10">
        <f t="shared" si="45"/>
        <v>8.6666666666666607</v>
      </c>
      <c r="H156" s="5">
        <f t="shared" si="45"/>
        <v>7.5</v>
      </c>
      <c r="I156">
        <f t="shared" si="46"/>
        <v>16.710032387998947</v>
      </c>
      <c r="J156">
        <f t="shared" si="47"/>
        <v>12.834756464140716</v>
      </c>
      <c r="K156">
        <f t="shared" si="47"/>
        <v>-10.700196676424779</v>
      </c>
      <c r="L156">
        <f t="shared" si="48"/>
        <v>-6.3363929465491422</v>
      </c>
      <c r="M156">
        <f t="shared" si="49"/>
        <v>-26.891418212288158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3.8843222874212735</v>
      </c>
      <c r="B157">
        <f t="shared" si="41"/>
        <v>3.8843222874212735</v>
      </c>
      <c r="C157" s="9">
        <f t="shared" si="42"/>
        <v>0.6900000000000005</v>
      </c>
      <c r="D157" s="9">
        <f t="shared" si="43"/>
        <v>12.994635768851236</v>
      </c>
      <c r="E157" s="9">
        <f t="shared" si="43"/>
        <v>3.744063107334652</v>
      </c>
      <c r="F157" s="9">
        <f t="shared" si="44"/>
        <v>6.4188019097875646</v>
      </c>
      <c r="G157" s="10">
        <f t="shared" si="45"/>
        <v>8.6666666666666607</v>
      </c>
      <c r="H157" s="5">
        <f t="shared" si="45"/>
        <v>7.5</v>
      </c>
      <c r="I157">
        <f t="shared" si="46"/>
        <v>16.784804734828828</v>
      </c>
      <c r="J157">
        <f t="shared" si="47"/>
        <v>12.796738106461421</v>
      </c>
      <c r="K157">
        <f t="shared" si="47"/>
        <v>-10.861545185698509</v>
      </c>
      <c r="L157">
        <f t="shared" si="48"/>
        <v>-6.3458931148511732</v>
      </c>
      <c r="M157">
        <f t="shared" si="49"/>
        <v>-26.787767646321811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3.8076560848585714</v>
      </c>
      <c r="B158">
        <f t="shared" si="41"/>
        <v>3.8076560848585714</v>
      </c>
      <c r="C158" s="9">
        <f t="shared" si="42"/>
        <v>0.69500000000000051</v>
      </c>
      <c r="D158" s="9">
        <f t="shared" si="43"/>
        <v>13.071301971413938</v>
      </c>
      <c r="E158" s="9">
        <f t="shared" si="43"/>
        <v>3.6784116564028273</v>
      </c>
      <c r="F158" s="9">
        <f t="shared" si="44"/>
        <v>6.4030658215669298</v>
      </c>
      <c r="G158" s="10">
        <f t="shared" si="45"/>
        <v>8.6666666666666607</v>
      </c>
      <c r="H158" s="5">
        <f t="shared" si="45"/>
        <v>7.5</v>
      </c>
      <c r="I158">
        <f t="shared" si="46"/>
        <v>16.860425574663726</v>
      </c>
      <c r="J158">
        <f t="shared" si="47"/>
        <v>12.758662747772313</v>
      </c>
      <c r="K158">
        <f t="shared" si="47"/>
        <v>-11.02227179157644</v>
      </c>
      <c r="L158">
        <f t="shared" si="48"/>
        <v>-6.355516755074226</v>
      </c>
      <c r="M158">
        <f t="shared" si="49"/>
        <v>-26.683437671077456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3.7312185076735283</v>
      </c>
      <c r="B159">
        <f t="shared" si="41"/>
        <v>3.7312185076735283</v>
      </c>
      <c r="C159" s="9">
        <f t="shared" si="42"/>
        <v>0.70000000000000051</v>
      </c>
      <c r="D159" s="9">
        <f t="shared" si="43"/>
        <v>13.147739548598981</v>
      </c>
      <c r="E159" s="9">
        <f t="shared" si="43"/>
        <v>3.6117977237752892</v>
      </c>
      <c r="F159" s="9">
        <f t="shared" si="44"/>
        <v>6.3868913962806761</v>
      </c>
      <c r="G159" s="10">
        <f t="shared" si="45"/>
        <v>8.6666666666666607</v>
      </c>
      <c r="H159" s="5">
        <f t="shared" si="45"/>
        <v>7.5</v>
      </c>
      <c r="I159">
        <f t="shared" si="46"/>
        <v>16.936862973771902</v>
      </c>
      <c r="J159">
        <f t="shared" si="47"/>
        <v>12.720529647241868</v>
      </c>
      <c r="K159">
        <f t="shared" si="47"/>
        <v>-11.182372417602904</v>
      </c>
      <c r="L159">
        <f t="shared" si="48"/>
        <v>-6.365248249598662</v>
      </c>
      <c r="M159">
        <f t="shared" si="49"/>
        <v>-26.578432957479833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3.65500990425857</v>
      </c>
      <c r="B160">
        <f t="shared" si="41"/>
        <v>3.65500990425857</v>
      </c>
      <c r="C160" s="9">
        <f t="shared" si="42"/>
        <v>0.70500000000000052</v>
      </c>
      <c r="D160" s="9">
        <f t="shared" si="43"/>
        <v>13.223948152013939</v>
      </c>
      <c r="E160" s="9">
        <f t="shared" si="43"/>
        <v>3.5442250774764372</v>
      </c>
      <c r="F160" s="9">
        <f t="shared" si="44"/>
        <v>6.3702830587339072</v>
      </c>
      <c r="G160" s="10">
        <f t="shared" si="45"/>
        <v>8.6666666666666607</v>
      </c>
      <c r="H160" s="5">
        <f t="shared" si="45"/>
        <v>7.5</v>
      </c>
      <c r="I160">
        <f t="shared" si="46"/>
        <v>17.014085462703243</v>
      </c>
      <c r="J160">
        <f t="shared" si="47"/>
        <v>12.682338157744276</v>
      </c>
      <c r="K160">
        <f t="shared" si="47"/>
        <v>-11.341843015347782</v>
      </c>
      <c r="L160">
        <f t="shared" si="48"/>
        <v>-6.375072330658984</v>
      </c>
      <c r="M160">
        <f t="shared" si="49"/>
        <v>-26.472758739399364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3.5790306266140561</v>
      </c>
      <c r="B161">
        <f t="shared" si="41"/>
        <v>3.5790306266140561</v>
      </c>
      <c r="C161" s="9">
        <f t="shared" si="42"/>
        <v>0.71000000000000052</v>
      </c>
      <c r="D161" s="9">
        <f t="shared" si="43"/>
        <v>13.299927429658453</v>
      </c>
      <c r="E161" s="9">
        <f t="shared" si="43"/>
        <v>3.4756975097270413</v>
      </c>
      <c r="F161" s="9">
        <f t="shared" si="44"/>
        <v>6.3532452303288611</v>
      </c>
      <c r="G161" s="10">
        <f t="shared" si="45"/>
        <v>8.6666666666666607</v>
      </c>
      <c r="H161" s="5">
        <f t="shared" si="45"/>
        <v>7.5</v>
      </c>
      <c r="I161">
        <f t="shared" si="46"/>
        <v>17.092062043153103</v>
      </c>
      <c r="J161">
        <f t="shared" si="47"/>
        <v>12.644087723760322</v>
      </c>
      <c r="K161">
        <f t="shared" si="47"/>
        <v>-11.500679567784179</v>
      </c>
      <c r="L161">
        <f t="shared" si="48"/>
        <v>-6.3849740806768995</v>
      </c>
      <c r="M161">
        <f t="shared" si="49"/>
        <v>-26.366420793436728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3.5032810298049455</v>
      </c>
      <c r="B162">
        <f t="shared" si="41"/>
        <v>3.5032810298049455</v>
      </c>
      <c r="C162" s="9">
        <f t="shared" si="42"/>
        <v>0.71500000000000052</v>
      </c>
      <c r="D162" s="9">
        <f t="shared" si="43"/>
        <v>13.375677026467564</v>
      </c>
      <c r="E162" s="9">
        <f t="shared" si="43"/>
        <v>3.4062188367460542</v>
      </c>
      <c r="F162" s="9">
        <f t="shared" si="44"/>
        <v>6.335782328985065</v>
      </c>
      <c r="G162" s="10">
        <f t="shared" si="45"/>
        <v>8.6666666666666607</v>
      </c>
      <c r="H162" s="5">
        <f t="shared" si="45"/>
        <v>7.5</v>
      </c>
      <c r="I162">
        <f t="shared" si="46"/>
        <v>17.170762193871063</v>
      </c>
      <c r="J162">
        <f t="shared" si="47"/>
        <v>12.60577787927626</v>
      </c>
      <c r="K162">
        <f t="shared" si="47"/>
        <v>-11.6588780925448</v>
      </c>
      <c r="L162">
        <f t="shared" si="48"/>
        <v>-6.3949389321934786</v>
      </c>
      <c r="M162">
        <f t="shared" si="49"/>
        <v>-26.259425418903781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3.4277614714300668</v>
      </c>
      <c r="B163">
        <f t="shared" si="41"/>
        <v>3.4277614714300668</v>
      </c>
      <c r="C163" s="9">
        <f t="shared" si="42"/>
        <v>0.72000000000000053</v>
      </c>
      <c r="D163" s="9">
        <f t="shared" si="43"/>
        <v>13.451196584842442</v>
      </c>
      <c r="E163" s="9">
        <f t="shared" si="43"/>
        <v>3.3357928985332452</v>
      </c>
      <c r="F163" s="9">
        <f t="shared" si="44"/>
        <v>6.3178987690409674</v>
      </c>
      <c r="G163" s="10">
        <f t="shared" si="45"/>
        <v>8.6666666666666607</v>
      </c>
      <c r="H163" s="5">
        <f t="shared" si="45"/>
        <v>7.5</v>
      </c>
      <c r="I163">
        <f t="shared" si="46"/>
        <v>17.250155875660827</v>
      </c>
      <c r="J163">
        <f t="shared" si="47"/>
        <v>12.567408245683099</v>
      </c>
      <c r="K163">
        <f t="shared" si="47"/>
        <v>-11.816434645058223</v>
      </c>
      <c r="L163">
        <f t="shared" si="48"/>
        <v>-6.4049526674218624</v>
      </c>
      <c r="M163">
        <f t="shared" si="49"/>
        <v>-26.151779418021285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3.3524723111039822</v>
      </c>
      <c r="B164">
        <f t="shared" si="41"/>
        <v>3.3524723111039822</v>
      </c>
      <c r="C164" s="9">
        <f t="shared" si="42"/>
        <v>0.72500000000000053</v>
      </c>
      <c r="D164" s="9">
        <f t="shared" si="43"/>
        <v>13.526485745168527</v>
      </c>
      <c r="E164" s="9">
        <f t="shared" si="43"/>
        <v>3.2644235586333714</v>
      </c>
      <c r="F164" s="9">
        <f t="shared" si="44"/>
        <v>6.2995989611378</v>
      </c>
      <c r="G164" s="10">
        <f t="shared" si="45"/>
        <v>8.6666666666666607</v>
      </c>
      <c r="H164" s="5">
        <f t="shared" si="45"/>
        <v>7.5</v>
      </c>
      <c r="I164">
        <f t="shared" si="46"/>
        <v>17.330213535517135</v>
      </c>
      <c r="J164">
        <f t="shared" si="47"/>
        <v>12.528978529678568</v>
      </c>
      <c r="K164">
        <f t="shared" si="47"/>
        <v>-11.973345321566351</v>
      </c>
      <c r="L164">
        <f t="shared" si="48"/>
        <v>-6.4150014174417507</v>
      </c>
      <c r="M164">
        <f t="shared" si="49"/>
        <v>-26.043490076351958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3.2774139099514255</v>
      </c>
      <c r="B165">
        <f t="shared" si="41"/>
        <v>3.2774139099514255</v>
      </c>
      <c r="C165" s="9">
        <f t="shared" si="42"/>
        <v>0.73000000000000054</v>
      </c>
      <c r="D165" s="9">
        <f t="shared" ref="D165:E180" si="51">D164+$C$7*(J164+J165)/2</f>
        <v>13.601544146321084</v>
      </c>
      <c r="E165" s="9">
        <f t="shared" si="51"/>
        <v>3.192114703882599</v>
      </c>
      <c r="F165" s="9">
        <f t="shared" si="44"/>
        <v>6.2808873120864313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17.41090610994501</v>
      </c>
      <c r="J165">
        <f t="shared" si="47"/>
        <v>12.490488521173917</v>
      </c>
      <c r="K165">
        <f t="shared" si="47"/>
        <v>-12.129606262024462</v>
      </c>
      <c r="L165">
        <f t="shared" si="48"/>
        <v>-6.4250716610563936</v>
      </c>
      <c r="M165">
        <f t="shared" si="49"/>
        <v>-25.934565143485599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3.2025866301142809</v>
      </c>
      <c r="B166">
        <f t="shared" si="41"/>
        <v>3.2025866301142809</v>
      </c>
      <c r="C166" s="9">
        <f t="shared" si="42"/>
        <v>0.73500000000000054</v>
      </c>
      <c r="D166" s="9">
        <f t="shared" si="51"/>
        <v>13.676371426158228</v>
      </c>
      <c r="E166" s="9">
        <f t="shared" si="51"/>
        <v>3.1188702441378693</v>
      </c>
      <c r="F166" s="9">
        <f t="shared" si="44"/>
        <v>6.2617682247179633</v>
      </c>
      <c r="G166" s="10">
        <f t="shared" si="52"/>
        <v>8.6666666666666607</v>
      </c>
      <c r="H166" s="5">
        <f t="shared" si="52"/>
        <v>7.5</v>
      </c>
      <c r="I166">
        <f t="shared" si="46"/>
        <v>17.492205027506035</v>
      </c>
      <c r="J166">
        <f t="shared" si="47"/>
        <v>12.451938091207579</v>
      </c>
      <c r="K166">
        <f t="shared" si="47"/>
        <v>-12.285213652885375</v>
      </c>
      <c r="L166">
        <f t="shared" si="48"/>
        <v>-6.4351502233324283</v>
      </c>
      <c r="M166">
        <f t="shared" si="49"/>
        <v>-25.82501281399119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3.1279908342710563</v>
      </c>
      <c r="B167">
        <f t="shared" si="41"/>
        <v>3.1279908342710563</v>
      </c>
      <c r="C167" s="9">
        <f t="shared" si="42"/>
        <v>0.74000000000000055</v>
      </c>
      <c r="D167" s="9">
        <f t="shared" si="51"/>
        <v>13.750967222001453</v>
      </c>
      <c r="E167" s="9">
        <f t="shared" si="51"/>
        <v>3.0446941119899051</v>
      </c>
      <c r="F167" s="9">
        <f t="shared" si="44"/>
        <v>6.2422460977187804</v>
      </c>
      <c r="G167" s="10">
        <f t="shared" si="52"/>
        <v>8.6666666666666607</v>
      </c>
      <c r="H167" s="5">
        <f t="shared" si="52"/>
        <v>7.5</v>
      </c>
      <c r="I167">
        <f t="shared" si="46"/>
        <v>17.574082210635467</v>
      </c>
      <c r="J167">
        <f t="shared" si="47"/>
        <v>12.413327189867584</v>
      </c>
      <c r="K167">
        <f t="shared" si="47"/>
        <v>-12.440163729769322</v>
      </c>
      <c r="L167">
        <f t="shared" si="48"/>
        <v>-6.4452242738423644</v>
      </c>
      <c r="M167">
        <f t="shared" si="49"/>
        <v>-25.714841708649274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3.0536268851687804</v>
      </c>
      <c r="B168">
        <f t="shared" si="41"/>
        <v>3.0536268851687804</v>
      </c>
      <c r="C168" s="9">
        <f t="shared" si="42"/>
        <v>0.74500000000000055</v>
      </c>
      <c r="D168" s="9">
        <f t="shared" si="51"/>
        <v>13.825331171103729</v>
      </c>
      <c r="E168" s="9">
        <f t="shared" si="51"/>
        <v>2.9695902624605335</v>
      </c>
      <c r="F168" s="9">
        <f t="shared" si="44"/>
        <v>6.2223253254508002</v>
      </c>
      <c r="G168" s="10">
        <f t="shared" si="52"/>
        <v>8.6666666666666607</v>
      </c>
      <c r="H168" s="5">
        <f t="shared" si="52"/>
        <v>7.5</v>
      </c>
      <c r="I168">
        <f t="shared" si="46"/>
        <v>17.656510076772943</v>
      </c>
      <c r="J168">
        <f t="shared" si="47"/>
        <v>12.374655844224529</v>
      </c>
      <c r="K168">
        <f t="shared" si="47"/>
        <v>-12.594452780021218</v>
      </c>
      <c r="L168">
        <f t="shared" si="48"/>
        <v>-6.4552813246289142</v>
      </c>
      <c r="M168">
        <f t="shared" si="49"/>
        <v>-25.604060855976357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2.9794951451672773</v>
      </c>
      <c r="B169">
        <f t="shared" si="41"/>
        <v>2.9794951451672773</v>
      </c>
      <c r="C169" s="9">
        <f t="shared" si="42"/>
        <v>0.75000000000000056</v>
      </c>
      <c r="D169" s="9">
        <f t="shared" si="51"/>
        <v>13.899462911105232</v>
      </c>
      <c r="E169" s="9">
        <f t="shared" si="51"/>
        <v>2.8935626726849986</v>
      </c>
      <c r="F169" s="9">
        <f t="shared" si="44"/>
        <v>6.2020102977575977</v>
      </c>
      <c r="G169" s="10">
        <f t="shared" si="52"/>
        <v>8.6666666666666607</v>
      </c>
      <c r="H169" s="5">
        <f t="shared" si="52"/>
        <v>7.5</v>
      </c>
      <c r="I169">
        <f t="shared" si="46"/>
        <v>17.739461538848595</v>
      </c>
      <c r="J169">
        <f t="shared" si="47"/>
        <v>12.335924156276755</v>
      </c>
      <c r="K169">
        <f t="shared" si="47"/>
        <v>-12.748077145157076</v>
      </c>
      <c r="L169">
        <f t="shared" si="48"/>
        <v>-6.4653092279098727</v>
      </c>
      <c r="M169">
        <f t="shared" si="49"/>
        <v>-25.492679674051502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2.9055959757957197</v>
      </c>
      <c r="B170">
        <f t="shared" si="41"/>
        <v>2.9055959757957197</v>
      </c>
      <c r="C170" s="9">
        <f t="shared" si="42"/>
        <v>0.75500000000000056</v>
      </c>
      <c r="D170" s="9">
        <f t="shared" si="51"/>
        <v>13.97336208047679</v>
      </c>
      <c r="E170" s="9">
        <f t="shared" si="51"/>
        <v>2.8166153415799231</v>
      </c>
      <c r="F170" s="9">
        <f t="shared" si="44"/>
        <v>6.1813053997571572</v>
      </c>
      <c r="G170" s="10">
        <f t="shared" si="52"/>
        <v>8.6666666666666607</v>
      </c>
      <c r="H170" s="5">
        <f t="shared" si="52"/>
        <v>7.5</v>
      </c>
      <c r="I170">
        <f t="shared" si="46"/>
        <v>17.822910005165056</v>
      </c>
      <c r="J170">
        <f t="shared" si="47"/>
        <v>12.297132300909297</v>
      </c>
      <c r="K170">
        <f t="shared" si="47"/>
        <v>-12.901033223201384</v>
      </c>
      <c r="L170">
        <f t="shared" si="48"/>
        <v>-6.4752961735414818</v>
      </c>
      <c r="M170">
        <f t="shared" si="49"/>
        <v>-25.380707952654106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2.8319297373213885</v>
      </c>
      <c r="B171">
        <f t="shared" si="41"/>
        <v>2.8319297373213885</v>
      </c>
      <c r="C171" s="9">
        <f t="shared" si="42"/>
        <v>0.76000000000000056</v>
      </c>
      <c r="D171" s="9">
        <f t="shared" si="51"/>
        <v>14.047028318951121</v>
      </c>
      <c r="E171" s="9">
        <f t="shared" si="51"/>
        <v>2.7387522894975671</v>
      </c>
      <c r="F171" s="9">
        <f t="shared" si="44"/>
        <v>6.1602150116218688</v>
      </c>
      <c r="G171" s="10">
        <f t="shared" si="52"/>
        <v>8.6666666666666607</v>
      </c>
      <c r="H171" s="5">
        <f t="shared" si="52"/>
        <v>7.5</v>
      </c>
      <c r="I171">
        <f t="shared" si="46"/>
        <v>17.90682937871464</v>
      </c>
      <c r="J171">
        <f t="shared" si="47"/>
        <v>12.258280523868049</v>
      </c>
      <c r="K171">
        <f t="shared" si="47"/>
        <v>-13.053317470917309</v>
      </c>
      <c r="L171">
        <f t="shared" si="48"/>
        <v>-6.4852306862577063</v>
      </c>
      <c r="M171">
        <f t="shared" si="49"/>
        <v>-25.268155835720371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2.7584967883305325</v>
      </c>
      <c r="B172">
        <f t="shared" si="41"/>
        <v>2.7584967883305325</v>
      </c>
      <c r="C172" s="9">
        <f t="shared" si="42"/>
        <v>0.76500000000000057</v>
      </c>
      <c r="D172" s="9">
        <f t="shared" si="51"/>
        <v>14.120461267941977</v>
      </c>
      <c r="E172" s="9">
        <f t="shared" si="51"/>
        <v>2.6599775578670202</v>
      </c>
      <c r="F172" s="9">
        <f t="shared" si="44"/>
        <v>6.1387435083464954</v>
      </c>
      <c r="G172" s="10">
        <f t="shared" si="52"/>
        <v>8.6666666666666607</v>
      </c>
      <c r="H172" s="5">
        <f t="shared" si="52"/>
        <v>7.5</v>
      </c>
      <c r="I172">
        <f t="shared" si="46"/>
        <v>17.99119405596964</v>
      </c>
      <c r="J172">
        <f t="shared" si="47"/>
        <v>12.219369139750503</v>
      </c>
      <c r="K172">
        <f t="shared" si="47"/>
        <v>-13.20492640593163</v>
      </c>
      <c r="L172">
        <f t="shared" si="48"/>
        <v>-6.4951016227020659</v>
      </c>
      <c r="M172">
        <f t="shared" si="49"/>
        <v>-25.155033804124923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2.6852974853212377</v>
      </c>
      <c r="B173">
        <f t="shared" si="41"/>
        <v>2.6852974853212377</v>
      </c>
      <c r="C173" s="9">
        <f t="shared" si="42"/>
        <v>0.77000000000000057</v>
      </c>
      <c r="D173" s="9">
        <f t="shared" si="51"/>
        <v>14.193660570951272</v>
      </c>
      <c r="E173" s="9">
        <f t="shared" si="51"/>
        <v>2.5802952088229563</v>
      </c>
      <c r="F173" s="9">
        <f t="shared" si="44"/>
        <v>6.1168952595047497</v>
      </c>
      <c r="G173" s="10">
        <f t="shared" si="52"/>
        <v>8.6666666666666607</v>
      </c>
      <c r="H173" s="5">
        <f t="shared" si="52"/>
        <v>7.5</v>
      </c>
      <c r="I173">
        <f t="shared" si="46"/>
        <v>18.07597892518233</v>
      </c>
      <c r="J173">
        <f t="shared" si="47"/>
        <v>12.180398530014291</v>
      </c>
      <c r="K173">
        <f t="shared" si="47"/>
        <v>-13.35585660875638</v>
      </c>
      <c r="L173">
        <f t="shared" si="48"/>
        <v>-6.5048981682680864</v>
      </c>
      <c r="M173">
        <f t="shared" si="49"/>
        <v>-25.041352658792793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2.6123321823081813</v>
      </c>
      <c r="B174">
        <f t="shared" si="41"/>
        <v>2.6123321823081813</v>
      </c>
      <c r="C174" s="9">
        <f t="shared" si="42"/>
        <v>0.77500000000000058</v>
      </c>
      <c r="D174" s="9">
        <f t="shared" si="51"/>
        <v>14.266625873964328</v>
      </c>
      <c r="E174" s="9">
        <f t="shared" si="51"/>
        <v>2.4997093248225597</v>
      </c>
      <c r="F174" s="9">
        <f t="shared" si="44"/>
        <v>6.0946746289951257</v>
      </c>
      <c r="G174" s="10">
        <f t="shared" si="52"/>
        <v>8.6666666666666607</v>
      </c>
      <c r="H174" s="5">
        <f t="shared" si="52"/>
        <v>7.5</v>
      </c>
      <c r="I174">
        <f t="shared" si="46"/>
        <v>18.161159364229785</v>
      </c>
      <c r="J174">
        <f t="shared" si="47"/>
        <v>12.141369141004683</v>
      </c>
      <c r="K174">
        <f t="shared" si="47"/>
        <v>-13.506104724709136</v>
      </c>
      <c r="L174">
        <f t="shared" si="48"/>
        <v>-6.5146098337636547</v>
      </c>
      <c r="M174">
        <f t="shared" si="49"/>
        <v>-24.927123504146167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2.5396012304391604</v>
      </c>
      <c r="B175">
        <f t="shared" si="41"/>
        <v>2.5396012304391604</v>
      </c>
      <c r="C175" s="9">
        <f t="shared" si="42"/>
        <v>0.78000000000000058</v>
      </c>
      <c r="D175" s="9">
        <f t="shared" si="51"/>
        <v>14.339356825833349</v>
      </c>
      <c r="E175" s="9">
        <f t="shared" si="51"/>
        <v>2.4182240082512303</v>
      </c>
      <c r="F175" s="9">
        <f t="shared" si="44"/>
        <v>6.0720859747766145</v>
      </c>
      <c r="G175" s="10">
        <f t="shared" si="52"/>
        <v>8.6666666666666607</v>
      </c>
      <c r="H175" s="5">
        <f t="shared" si="52"/>
        <v>7.5</v>
      </c>
      <c r="I175">
        <f t="shared" si="46"/>
        <v>18.246711238037317</v>
      </c>
      <c r="J175">
        <f t="shared" si="47"/>
        <v>12.1022814820021</v>
      </c>
      <c r="K175">
        <f t="shared" si="47"/>
        <v>-13.655667465734012</v>
      </c>
      <c r="L175">
        <f t="shared" si="48"/>
        <v>-6.5242264519139868</v>
      </c>
      <c r="M175">
        <f t="shared" si="49"/>
        <v>-24.812357731889051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2.4671049776232827</v>
      </c>
      <c r="B176">
        <f t="shared" si="41"/>
        <v>2.4671049776232827</v>
      </c>
      <c r="C176" s="9">
        <f t="shared" si="42"/>
        <v>0.78500000000000059</v>
      </c>
      <c r="D176" s="9">
        <f t="shared" si="51"/>
        <v>14.411853078649226</v>
      </c>
      <c r="E176" s="9">
        <f t="shared" si="51"/>
        <v>2.3358433810176522</v>
      </c>
      <c r="F176" s="9">
        <f t="shared" si="44"/>
        <v>6.0491336485949478</v>
      </c>
      <c r="G176" s="10">
        <f t="shared" si="52"/>
        <v>8.6666666666666607</v>
      </c>
      <c r="H176" s="5">
        <f t="shared" si="52"/>
        <v>7.5</v>
      </c>
      <c r="I176">
        <f t="shared" si="46"/>
        <v>18.332610895612749</v>
      </c>
      <c r="J176">
        <f t="shared" si="47"/>
        <v>12.063136123290617</v>
      </c>
      <c r="K176">
        <f t="shared" si="47"/>
        <v>-13.804541612125346</v>
      </c>
      <c r="L176">
        <f t="shared" si="48"/>
        <v>-6.5337381737171496</v>
      </c>
      <c r="M176">
        <f t="shared" si="49"/>
        <v>-24.697067005132446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2.3948437681706665</v>
      </c>
      <c r="B177">
        <f t="shared" si="41"/>
        <v>2.3948437681706665</v>
      </c>
      <c r="C177" s="9">
        <f t="shared" si="42"/>
        <v>0.79000000000000059</v>
      </c>
      <c r="D177" s="9">
        <f t="shared" si="51"/>
        <v>14.484114288101843</v>
      </c>
      <c r="E177" s="9">
        <f t="shared" si="51"/>
        <v>2.2525715841388076</v>
      </c>
      <c r="F177" s="9">
        <f t="shared" si="44"/>
        <v>6.025821995699939</v>
      </c>
      <c r="G177" s="10">
        <f t="shared" si="52"/>
        <v>8.6666666666666607</v>
      </c>
      <c r="H177" s="5">
        <f t="shared" si="52"/>
        <v>7.5</v>
      </c>
      <c r="I177">
        <f t="shared" si="46"/>
        <v>18.418835166722388</v>
      </c>
      <c r="J177">
        <f t="shared" si="47"/>
        <v>12.023933694248313</v>
      </c>
      <c r="K177">
        <f t="shared" si="47"/>
        <v>-13.952724014156141</v>
      </c>
      <c r="L177">
        <f t="shared" si="48"/>
        <v>-6.5431354646654389</v>
      </c>
      <c r="M177">
        <f t="shared" si="49"/>
        <v>-24.581263242861592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2.3228179424435407</v>
      </c>
      <c r="B178">
        <f t="shared" si="41"/>
        <v>2.3228179424435407</v>
      </c>
      <c r="C178" s="9">
        <f t="shared" si="42"/>
        <v>0.7950000000000006</v>
      </c>
      <c r="D178" s="9">
        <f t="shared" si="51"/>
        <v>14.556140113828969</v>
      </c>
      <c r="E178" s="9">
        <f t="shared" si="51"/>
        <v>2.1684127773154991</v>
      </c>
      <c r="F178" s="9">
        <f t="shared" si="44"/>
        <v>6.0021553545545512</v>
      </c>
      <c r="G178" s="10">
        <f t="shared" si="52"/>
        <v>8.6666666666666607</v>
      </c>
      <c r="H178" s="5">
        <f t="shared" si="52"/>
        <v>7.5</v>
      </c>
      <c r="I178">
        <f t="shared" si="46"/>
        <v>18.505361358238137</v>
      </c>
      <c r="J178">
        <f t="shared" si="47"/>
        <v>11.984674881460322</v>
      </c>
      <c r="K178">
        <f t="shared" si="47"/>
        <v>-14.100211593613311</v>
      </c>
      <c r="L178">
        <f t="shared" si="48"/>
        <v>-6.5524091008452885</v>
      </c>
      <c r="M178">
        <f t="shared" si="49"/>
        <v>-24.464958604746194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2.2510278365185936</v>
      </c>
      <c r="B179">
        <f t="shared" si="41"/>
        <v>2.2510278365185936</v>
      </c>
      <c r="C179" s="9">
        <f t="shared" si="42"/>
        <v>0.8000000000000006</v>
      </c>
      <c r="D179" s="9">
        <f t="shared" si="51"/>
        <v>14.627930219753916</v>
      </c>
      <c r="E179" s="9">
        <f t="shared" si="51"/>
        <v>2.0833711384989337</v>
      </c>
      <c r="F179" s="9">
        <f t="shared" si="44"/>
        <v>5.9781380565362383</v>
      </c>
      <c r="G179" s="10">
        <f t="shared" si="52"/>
        <v>8.6666666666666607</v>
      </c>
      <c r="H179" s="5">
        <f t="shared" si="52"/>
        <v>7.5</v>
      </c>
      <c r="I179">
        <f t="shared" si="46"/>
        <v>18.592167250183632</v>
      </c>
      <c r="J179">
        <f t="shared" si="47"/>
        <v>11.945360426855251</v>
      </c>
      <c r="K179">
        <f t="shared" si="47"/>
        <v>-14.247001345241788</v>
      </c>
      <c r="L179">
        <f t="shared" si="48"/>
        <v>-6.5615501649276551</v>
      </c>
      <c r="M179">
        <f t="shared" si="49"/>
        <v>-24.348165476293957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2.1794737818604304</v>
      </c>
      <c r="B180">
        <f t="shared" si="41"/>
        <v>2.1794737818604304</v>
      </c>
      <c r="C180" s="9">
        <f t="shared" si="42"/>
        <v>0.8050000000000006</v>
      </c>
      <c r="D180" s="9">
        <f t="shared" si="51"/>
        <v>14.699484274412079</v>
      </c>
      <c r="E180" s="9">
        <f t="shared" si="51"/>
        <v>1.9974508634489097</v>
      </c>
      <c r="F180" s="9">
        <f t="shared" si="44"/>
        <v>5.9537744256311651</v>
      </c>
      <c r="G180" s="10">
        <f t="shared" si="52"/>
        <v>8.6666666666666607</v>
      </c>
      <c r="H180" s="5">
        <f t="shared" si="52"/>
        <v>7.5</v>
      </c>
      <c r="I180">
        <f t="shared" si="46"/>
        <v>18.679231091506072</v>
      </c>
      <c r="J180">
        <f t="shared" si="47"/>
        <v>11.905991125865684</v>
      </c>
      <c r="K180">
        <f t="shared" si="47"/>
        <v>-14.393090338099551</v>
      </c>
      <c r="L180">
        <f t="shared" si="48"/>
        <v>-6.5705500420602796</v>
      </c>
      <c r="M180">
        <f t="shared" si="49"/>
        <v>-24.230896454346954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2.1081561050059925</v>
      </c>
      <c r="B181">
        <f t="shared" si="41"/>
        <v>2.1081561050059925</v>
      </c>
      <c r="C181" s="9">
        <f t="shared" si="42"/>
        <v>0.81000000000000061</v>
      </c>
      <c r="D181" s="9">
        <f t="shared" ref="D181:E196" si="53">D180+$C$7*(J180+J181)/2</f>
        <v>14.770801951266517</v>
      </c>
      <c r="E181" s="9">
        <f t="shared" si="53"/>
        <v>1.9106561652841341</v>
      </c>
      <c r="F181" s="9">
        <f t="shared" si="44"/>
        <v>5.9290687781218079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18.766531595598849</v>
      </c>
      <c r="J181">
        <f t="shared" si="47"/>
        <v>11.866567825613323</v>
      </c>
      <c r="K181">
        <f t="shared" si="47"/>
        <v>-14.538475716825634</v>
      </c>
      <c r="L181">
        <f t="shared" si="48"/>
        <v>-6.5794004156725379</v>
      </c>
      <c r="M181">
        <f t="shared" si="49"/>
        <v>-24.113164332920014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2.0370751272597953</v>
      </c>
      <c r="B182">
        <f t="shared" si="41"/>
        <v>2.0370751272597953</v>
      </c>
      <c r="C182" s="9">
        <f t="shared" si="42"/>
        <v>0.81500000000000061</v>
      </c>
      <c r="D182" s="9">
        <f t="shared" si="53"/>
        <v>14.841882929012714</v>
      </c>
      <c r="E182" s="9">
        <f t="shared" si="53"/>
        <v>1.8229912740251877</v>
      </c>
      <c r="F182" s="9">
        <f t="shared" si="44"/>
        <v>5.9040254222685036</v>
      </c>
      <c r="G182" s="10">
        <f t="shared" si="54"/>
        <v>8.6666666666666607</v>
      </c>
      <c r="H182" s="5">
        <f t="shared" si="54"/>
        <v>7.5</v>
      </c>
      <c r="I182">
        <f t="shared" si="46"/>
        <v>18.854047935598857</v>
      </c>
      <c r="J182">
        <f t="shared" si="47"/>
        <v>11.827091423119288</v>
      </c>
      <c r="K182">
        <f t="shared" si="47"/>
        <v>-14.683154702823154</v>
      </c>
      <c r="L182">
        <f t="shared" si="48"/>
        <v>-6.5880932632030236</v>
      </c>
      <c r="M182">
        <f t="shared" si="49"/>
        <v>-23.994982089379647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1.9662311643998169</v>
      </c>
      <c r="B183">
        <f t="shared" si="41"/>
        <v>1.9662311643998169</v>
      </c>
      <c r="C183" s="9">
        <f t="shared" si="42"/>
        <v>0.82000000000000062</v>
      </c>
      <c r="D183" s="9">
        <f t="shared" si="53"/>
        <v>14.912726891872692</v>
      </c>
      <c r="E183" s="9">
        <f t="shared" si="53"/>
        <v>1.7344604361306399</v>
      </c>
      <c r="F183" s="9">
        <f t="shared" si="44"/>
        <v>5.8786486579854955</v>
      </c>
      <c r="G183" s="10">
        <f t="shared" si="54"/>
        <v>8.6666666666666607</v>
      </c>
      <c r="H183" s="5">
        <f t="shared" si="54"/>
        <v>7.5</v>
      </c>
      <c r="I183">
        <f t="shared" si="46"/>
        <v>18.941759739480954</v>
      </c>
      <c r="J183">
        <f t="shared" si="47"/>
        <v>11.787562863540071</v>
      </c>
      <c r="K183">
        <f t="shared" si="47"/>
        <v>-14.827124595359432</v>
      </c>
      <c r="L183">
        <f t="shared" si="48"/>
        <v>-6.5966208517594289</v>
      </c>
      <c r="M183">
        <f t="shared" si="49"/>
        <v>-23.8763628709617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1.8956245263939078</v>
      </c>
      <c r="B184">
        <f t="shared" si="41"/>
        <v>1.8956245263939078</v>
      </c>
      <c r="C184" s="9">
        <f t="shared" si="42"/>
        <v>0.82500000000000062</v>
      </c>
      <c r="D184" s="9">
        <f t="shared" si="53"/>
        <v>14.983333529878601</v>
      </c>
      <c r="E184" s="9">
        <f t="shared" si="53"/>
        <v>1.6450679140268061</v>
      </c>
      <c r="F184" s="9">
        <f t="shared" si="44"/>
        <v>5.8529427765119166</v>
      </c>
      <c r="G184" s="10">
        <f t="shared" si="54"/>
        <v>8.6666666666666607</v>
      </c>
      <c r="H184" s="5">
        <f t="shared" si="54"/>
        <v>7.5</v>
      </c>
      <c r="I184">
        <f t="shared" si="46"/>
        <v>19.029647084970861</v>
      </c>
      <c r="J184">
        <f t="shared" si="47"/>
        <v>11.747983138429515</v>
      </c>
      <c r="K184">
        <f t="shared" si="47"/>
        <v>-14.970382772585202</v>
      </c>
      <c r="L184">
        <f t="shared" si="48"/>
        <v>-6.6049757337197139</v>
      </c>
      <c r="M184">
        <f t="shared" si="49"/>
        <v>-23.757319981625443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1.8252555171265374</v>
      </c>
      <c r="B185">
        <f t="shared" si="41"/>
        <v>1.8252555171265374</v>
      </c>
      <c r="C185" s="9">
        <f t="shared" si="42"/>
        <v>0.83000000000000063</v>
      </c>
      <c r="D185" s="9">
        <f t="shared" si="53"/>
        <v>15.053702539145972</v>
      </c>
      <c r="E185" s="9">
        <f t="shared" si="53"/>
        <v>1.5548179856316255</v>
      </c>
      <c r="F185" s="9">
        <f t="shared" si="44"/>
        <v>5.826912060078282</v>
      </c>
      <c r="G185" s="10">
        <f t="shared" si="54"/>
        <v>8.6666666666666607</v>
      </c>
      <c r="H185" s="5">
        <f t="shared" si="54"/>
        <v>7.5</v>
      </c>
      <c r="I185">
        <f t="shared" si="46"/>
        <v>19.11769049429644</v>
      </c>
      <c r="J185">
        <f t="shared" si="47"/>
        <v>11.708353284027197</v>
      </c>
      <c r="K185">
        <f t="shared" si="47"/>
        <v>-15.112926692474954</v>
      </c>
      <c r="L185">
        <f t="shared" si="48"/>
        <v>-6.6131507422830236</v>
      </c>
      <c r="M185">
        <f t="shared" si="49"/>
        <v>-23.637866869241499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1.7551244341357357</v>
      </c>
      <c r="B186">
        <f t="shared" si="41"/>
        <v>1.7551244341357357</v>
      </c>
      <c r="C186" s="9">
        <f t="shared" si="42"/>
        <v>0.83500000000000063</v>
      </c>
      <c r="D186" s="9">
        <f t="shared" si="53"/>
        <v>15.123833622136774</v>
      </c>
      <c r="E186" s="9">
        <f t="shared" si="53"/>
        <v>1.4637149438731294</v>
      </c>
      <c r="F186" s="9">
        <f t="shared" si="44"/>
        <v>5.8005607815689331</v>
      </c>
      <c r="G186" s="10">
        <f t="shared" si="54"/>
        <v>8.6666666666666607</v>
      </c>
      <c r="H186" s="5">
        <f t="shared" si="54"/>
        <v>7.5</v>
      </c>
      <c r="I186">
        <f t="shared" si="46"/>
        <v>19.205870928796159</v>
      </c>
      <c r="J186">
        <f t="shared" si="47"/>
        <v>11.668674379573499</v>
      </c>
      <c r="K186">
        <f t="shared" si="47"/>
        <v>-15.254753893690403</v>
      </c>
      <c r="L186">
        <f t="shared" si="48"/>
        <v>-6.6211389869782851</v>
      </c>
      <c r="M186">
        <f t="shared" si="49"/>
        <v>-23.518017113110659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1.6852315683600612</v>
      </c>
      <c r="B187">
        <f t="shared" si="41"/>
        <v>1.6852315683600612</v>
      </c>
      <c r="C187" s="9">
        <f t="shared" si="42"/>
        <v>0.84000000000000064</v>
      </c>
      <c r="D187" s="9">
        <f t="shared" si="53"/>
        <v>15.193726487912448</v>
      </c>
      <c r="E187" s="9">
        <f t="shared" si="53"/>
        <v>1.371763096202951</v>
      </c>
      <c r="F187" s="9">
        <f t="shared" si="44"/>
        <v>5.7738932041808937</v>
      </c>
      <c r="G187" s="10">
        <f t="shared" si="54"/>
        <v>8.6666666666666607</v>
      </c>
      <c r="H187" s="5">
        <f t="shared" si="54"/>
        <v>7.5</v>
      </c>
      <c r="I187">
        <f t="shared" si="46"/>
        <v>19.294169783402403</v>
      </c>
      <c r="J187">
        <f t="shared" si="47"/>
        <v>11.628947545651629</v>
      </c>
      <c r="K187">
        <f t="shared" si="47"/>
        <v>-15.395861996369067</v>
      </c>
      <c r="L187">
        <f t="shared" si="48"/>
        <v>-6.6289338491379501</v>
      </c>
      <c r="M187">
        <f t="shared" si="49"/>
        <v>-23.397784411810356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1.6155772038954357</v>
      </c>
      <c r="B188">
        <f t="shared" si="41"/>
        <v>1.6155772038954357</v>
      </c>
      <c r="C188" s="9">
        <f t="shared" si="42"/>
        <v>0.84500000000000064</v>
      </c>
      <c r="D188" s="9">
        <f t="shared" si="53"/>
        <v>15.263380852377074</v>
      </c>
      <c r="E188" s="9">
        <f t="shared" si="53"/>
        <v>1.2789667641053239</v>
      </c>
      <c r="F188" s="9">
        <f t="shared" si="44"/>
        <v>5.7469135810796423</v>
      </c>
      <c r="G188" s="10">
        <f t="shared" si="54"/>
        <v>8.6666666666666607</v>
      </c>
      <c r="H188" s="5">
        <f t="shared" si="54"/>
        <v>7.5</v>
      </c>
      <c r="I188">
        <f t="shared" si="46"/>
        <v>19.382568881016081</v>
      </c>
      <c r="J188">
        <f t="shared" si="47"/>
        <v>11.589173942556801</v>
      </c>
      <c r="K188">
        <f t="shared" si="47"/>
        <v>-15.536248702839929</v>
      </c>
      <c r="L188">
        <f t="shared" si="48"/>
        <v>-6.6365289773438141</v>
      </c>
      <c r="M188">
        <f t="shared" si="49"/>
        <v>-23.277182571365387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1.5461616177616868</v>
      </c>
      <c r="B189">
        <f t="shared" si="41"/>
        <v>1.5461616177616868</v>
      </c>
      <c r="C189" s="9">
        <f t="shared" si="42"/>
        <v>0.85000000000000064</v>
      </c>
      <c r="D189" s="9">
        <f t="shared" si="53"/>
        <v>15.332796438510822</v>
      </c>
      <c r="E189" s="9">
        <f t="shared" si="53"/>
        <v>1.1853302826019998</v>
      </c>
      <c r="F189" s="9">
        <f t="shared" si="44"/>
        <v>5.7196261550521932</v>
      </c>
      <c r="G189" s="10">
        <f t="shared" si="54"/>
        <v>8.6666666666666607</v>
      </c>
      <c r="H189" s="5">
        <f t="shared" si="54"/>
        <v>7.5</v>
      </c>
      <c r="I189">
        <f t="shared" si="46"/>
        <v>19.471050466788057</v>
      </c>
      <c r="J189">
        <f t="shared" si="47"/>
        <v>11.549354768692739</v>
      </c>
      <c r="K189">
        <f t="shared" si="47"/>
        <v>-15.675911798268121</v>
      </c>
      <c r="L189">
        <f t="shared" si="48"/>
        <v>-6.6439182828514509</v>
      </c>
      <c r="M189">
        <f t="shared" si="49"/>
        <v>-23.156225493739083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1.4769850796786219</v>
      </c>
      <c r="B190">
        <f t="shared" si="41"/>
        <v>1.4769850796786219</v>
      </c>
      <c r="C190" s="9">
        <f t="shared" si="42"/>
        <v>0.85500000000000065</v>
      </c>
      <c r="D190" s="9">
        <f t="shared" si="53"/>
        <v>15.401972976593887</v>
      </c>
      <c r="E190" s="9">
        <f t="shared" si="53"/>
        <v>1.0908579997535037</v>
      </c>
      <c r="F190" s="9">
        <f t="shared" si="44"/>
        <v>5.6920351581579496</v>
      </c>
      <c r="G190" s="10">
        <f t="shared" si="54"/>
        <v>8.6666666666666607</v>
      </c>
      <c r="H190" s="5">
        <f t="shared" si="54"/>
        <v>7.5</v>
      </c>
      <c r="I190">
        <f t="shared" si="46"/>
        <v>19.559597202321797</v>
      </c>
      <c r="J190">
        <f t="shared" si="47"/>
        <v>11.509491258995631</v>
      </c>
      <c r="K190">
        <f t="shared" si="47"/>
        <v>-15.814849151230556</v>
      </c>
      <c r="L190">
        <f t="shared" si="48"/>
        <v>-6.651095934999347</v>
      </c>
      <c r="M190">
        <f t="shared" si="49"/>
        <v>-23.034927165641164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1.4080478518514781</v>
      </c>
      <c r="B191">
        <f t="shared" si="41"/>
        <v>1.4080478518514781</v>
      </c>
      <c r="C191" s="9">
        <f t="shared" si="42"/>
        <v>0.86000000000000065</v>
      </c>
      <c r="D191" s="9">
        <f t="shared" si="53"/>
        <v>15.470910204421031</v>
      </c>
      <c r="E191" s="9">
        <f t="shared" si="53"/>
        <v>0.99555427615713887</v>
      </c>
      <c r="F191" s="9">
        <f t="shared" si="44"/>
        <v>5.6641448113777262</v>
      </c>
      <c r="G191" s="10">
        <f t="shared" si="54"/>
        <v>8.6666666666666607</v>
      </c>
      <c r="H191" s="5">
        <f t="shared" si="54"/>
        <v>7.5</v>
      </c>
      <c r="I191">
        <f t="shared" si="46"/>
        <v>19.648192159810673</v>
      </c>
      <c r="J191">
        <f t="shared" si="47"/>
        <v>11.469584683385635</v>
      </c>
      <c r="K191">
        <f t="shared" si="47"/>
        <v>-15.953058714224403</v>
      </c>
      <c r="L191">
        <f t="shared" si="48"/>
        <v>-6.6580563566083981</v>
      </c>
      <c r="M191">
        <f t="shared" si="49"/>
        <v>-22.913301647648201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1.3393501887655823</v>
      </c>
      <c r="B192">
        <f t="shared" si="41"/>
        <v>1.3393501887655823</v>
      </c>
      <c r="C192" s="9">
        <f t="shared" si="42"/>
        <v>0.86500000000000066</v>
      </c>
      <c r="D192" s="9">
        <f t="shared" si="53"/>
        <v>15.539607867506927</v>
      </c>
      <c r="E192" s="9">
        <f t="shared" si="53"/>
        <v>0.89942348444213482</v>
      </c>
      <c r="F192" s="9">
        <f t="shared" si="44"/>
        <v>5.6359593242613606</v>
      </c>
      <c r="G192" s="10">
        <f t="shared" si="54"/>
        <v>8.6666666666666607</v>
      </c>
      <c r="H192" s="5">
        <f t="shared" si="54"/>
        <v>7.5</v>
      </c>
      <c r="I192">
        <f t="shared" si="46"/>
        <v>19.736818816122458</v>
      </c>
      <c r="J192">
        <f t="shared" si="47"/>
        <v>11.429636345245985</v>
      </c>
      <c r="K192">
        <f t="shared" si="47"/>
        <v>-16.090538524110293</v>
      </c>
      <c r="L192">
        <f t="shared" si="48"/>
        <v>-6.6647942193770318</v>
      </c>
      <c r="M192">
        <f t="shared" si="49"/>
        <v>-22.791363063632474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1.2708923369900553</v>
      </c>
      <c r="B193">
        <f t="shared" si="41"/>
        <v>1.2708923369900553</v>
      </c>
      <c r="C193" s="9">
        <f t="shared" si="42"/>
        <v>0.87000000000000066</v>
      </c>
      <c r="D193" s="9">
        <f t="shared" si="53"/>
        <v>15.608065719282454</v>
      </c>
      <c r="E193" s="9">
        <f t="shared" si="53"/>
        <v>0.80247000876232766</v>
      </c>
      <c r="F193" s="9">
        <f t="shared" si="44"/>
        <v>5.6074828945742912</v>
      </c>
      <c r="G193" s="10">
        <f t="shared" si="54"/>
        <v>8.6666666666666607</v>
      </c>
      <c r="H193" s="5">
        <f t="shared" si="54"/>
        <v>7.5</v>
      </c>
      <c r="I193">
        <f t="shared" si="46"/>
        <v>19.825461046842655</v>
      </c>
      <c r="J193">
        <f t="shared" si="47"/>
        <v>11.389647579929722</v>
      </c>
      <c r="K193">
        <f t="shared" si="47"/>
        <v>-16.227286702492087</v>
      </c>
      <c r="L193">
        <f t="shared" si="48"/>
        <v>-6.6713044392769216</v>
      </c>
      <c r="M193">
        <f t="shared" si="49"/>
        <v>-22.669125590494978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1.2026745349903845</v>
      </c>
      <c r="B194">
        <f t="shared" si="41"/>
        <v>1.2026745349903845</v>
      </c>
      <c r="C194" s="9">
        <f t="shared" si="42"/>
        <v>0.87500000000000067</v>
      </c>
      <c r="D194" s="9">
        <f t="shared" si="53"/>
        <v>15.676283521282125</v>
      </c>
      <c r="E194" s="9">
        <f t="shared" si="53"/>
        <v>0.70469824428674621</v>
      </c>
      <c r="F194" s="9">
        <f t="shared" si="44"/>
        <v>5.5787197079435096</v>
      </c>
      <c r="G194" s="10">
        <f t="shared" si="54"/>
        <v>8.6666666666666607</v>
      </c>
      <c r="H194" s="5">
        <f t="shared" si="54"/>
        <v>7.5</v>
      </c>
      <c r="I194">
        <f t="shared" si="46"/>
        <v>19.914103120287436</v>
      </c>
      <c r="J194">
        <f t="shared" si="47"/>
        <v>11.349619753294061</v>
      </c>
      <c r="K194">
        <f t="shared" si="47"/>
        <v>-16.363301456035057</v>
      </c>
      <c r="L194">
        <f t="shared" si="48"/>
        <v>-6.6775821719537936</v>
      </c>
      <c r="M194">
        <f t="shared" si="49"/>
        <v>-22.546603448198162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1.1346970129497151</v>
      </c>
      <c r="B195">
        <f t="shared" si="41"/>
        <v>1.1346970129497151</v>
      </c>
      <c r="C195" s="9">
        <f t="shared" si="42"/>
        <v>0.88000000000000067</v>
      </c>
      <c r="D195" s="9">
        <f t="shared" si="53"/>
        <v>15.744261043322794</v>
      </c>
      <c r="E195" s="9">
        <f t="shared" si="53"/>
        <v>0.60611259668846829</v>
      </c>
      <c r="F195" s="9">
        <f t="shared" si="44"/>
        <v>5.5496739375031883</v>
      </c>
      <c r="G195" s="10">
        <f t="shared" si="54"/>
        <v>8.6666666666666607</v>
      </c>
      <c r="H195" s="5">
        <f t="shared" si="54"/>
        <v>7.5</v>
      </c>
      <c r="I195">
        <f t="shared" si="46"/>
        <v>20.002729691496143</v>
      </c>
      <c r="J195">
        <f t="shared" si="47"/>
        <v>11.309554260262338</v>
      </c>
      <c r="K195">
        <f t="shared" si="47"/>
        <v>-16.498581076724246</v>
      </c>
      <c r="L195">
        <f t="shared" si="48"/>
        <v>-6.6836228081375966</v>
      </c>
      <c r="M195">
        <f t="shared" si="49"/>
        <v>-22.423810890093939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1.0669599925986883</v>
      </c>
      <c r="B196">
        <f t="shared" si="41"/>
        <v>1.0669599925986883</v>
      </c>
      <c r="C196" s="9">
        <f t="shared" si="42"/>
        <v>0.88500000000000068</v>
      </c>
      <c r="D196" s="9">
        <f t="shared" si="53"/>
        <v>15.811998063673821</v>
      </c>
      <c r="E196" s="9">
        <f t="shared" si="53"/>
        <v>0.50671748163210117</v>
      </c>
      <c r="F196" s="9">
        <f t="shared" si="44"/>
        <v>5.5203497435404394</v>
      </c>
      <c r="G196" s="10">
        <f t="shared" si="54"/>
        <v>8.6666666666666607</v>
      </c>
      <c r="H196" s="5">
        <f t="shared" si="54"/>
        <v>7.5</v>
      </c>
      <c r="I196">
        <f t="shared" si="46"/>
        <v>20.091325796212672</v>
      </c>
      <c r="J196">
        <f t="shared" si="47"/>
        <v>11.269452523413513</v>
      </c>
      <c r="K196">
        <f t="shared" si="47"/>
        <v>-16.63312394206481</v>
      </c>
      <c r="L196">
        <f t="shared" si="48"/>
        <v>-6.6894219690659478</v>
      </c>
      <c r="M196">
        <f t="shared" si="49"/>
        <v>-22.300762193542411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0.99946368705364996</v>
      </c>
      <c r="B197">
        <f t="shared" si="41"/>
        <v>0.99946368705364996</v>
      </c>
      <c r="C197" s="9">
        <f t="shared" si="42"/>
        <v>0.89000000000000068</v>
      </c>
      <c r="D197" s="9">
        <f t="shared" ref="D197:E212" si="55">D196+$C$7*(J196+J197)/2</f>
        <v>15.879494369218859</v>
      </c>
      <c r="E197" s="9">
        <f t="shared" si="55"/>
        <v>0.40651732426022857</v>
      </c>
      <c r="F197" s="9">
        <f t="shared" si="44"/>
        <v>5.490751273141445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20.179876844864157</v>
      </c>
      <c r="J197">
        <f t="shared" si="47"/>
        <v>11.229315991599117</v>
      </c>
      <c r="K197">
        <f t="shared" si="47"/>
        <v>-16.766928515226063</v>
      </c>
      <c r="L197">
        <f t="shared" si="48"/>
        <v>-6.6949755019244845</v>
      </c>
      <c r="M197">
        <f t="shared" si="49"/>
        <v>-22.177471650816734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0.93220830066309013</v>
      </c>
      <c r="B198">
        <f t="shared" si="41"/>
        <v>0.93220830066309013</v>
      </c>
      <c r="C198" s="9">
        <f t="shared" si="42"/>
        <v>0.89500000000000068</v>
      </c>
      <c r="D198" s="9">
        <f t="shared" si="55"/>
        <v>15.946749755609419</v>
      </c>
      <c r="E198" s="9">
        <f t="shared" si="55"/>
        <v>0.3055165586791575</v>
      </c>
      <c r="F198" s="9">
        <f t="shared" si="44"/>
        <v>5.4608826598383562</v>
      </c>
      <c r="G198" s="10">
        <f t="shared" si="56"/>
        <v>8.6666666666666607</v>
      </c>
      <c r="H198" s="5">
        <f t="shared" si="56"/>
        <v>7.5</v>
      </c>
      <c r="I198">
        <f t="shared" si="46"/>
        <v>20.268368616544844</v>
      </c>
      <c r="J198">
        <f t="shared" si="47"/>
        <v>11.189146138587571</v>
      </c>
      <c r="K198">
        <f t="shared" si="47"/>
        <v>-16.899993345130962</v>
      </c>
      <c r="L198">
        <f t="shared" si="48"/>
        <v>-6.7002794753074522</v>
      </c>
      <c r="M198">
        <f t="shared" si="49"/>
        <v>-22.053953560289507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0.86519402886212049</v>
      </c>
      <c r="B199">
        <f t="shared" si="41"/>
        <v>0.86519402886212049</v>
      </c>
      <c r="C199" s="9">
        <f t="shared" si="42"/>
        <v>0.90000000000000069</v>
      </c>
      <c r="D199" s="9">
        <f t="shared" si="55"/>
        <v>16.013764027410389</v>
      </c>
      <c r="E199" s="9">
        <f t="shared" si="55"/>
        <v>0.20371962744428651</v>
      </c>
      <c r="F199" s="9">
        <f t="shared" si="44"/>
        <v>5.4307480232572569</v>
      </c>
      <c r="G199" s="10">
        <f t="shared" si="56"/>
        <v>8.6666666666666607</v>
      </c>
      <c r="H199" s="5">
        <f t="shared" si="56"/>
        <v>7.5</v>
      </c>
      <c r="I199">
        <f t="shared" si="46"/>
        <v>20.356787253012353</v>
      </c>
      <c r="J199">
        <f t="shared" si="47"/>
        <v>11.148944461735725</v>
      </c>
      <c r="K199">
        <f t="shared" si="47"/>
        <v>-17.032317066492698</v>
      </c>
      <c r="L199">
        <f t="shared" si="48"/>
        <v>-6.7053301747016532</v>
      </c>
      <c r="M199">
        <f t="shared" si="49"/>
        <v>-21.930222217896038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0.79842105803485097</v>
      </c>
      <c r="B200">
        <f t="shared" si="41"/>
        <v>0.79842105803485097</v>
      </c>
      <c r="C200" s="9">
        <f t="shared" si="42"/>
        <v>0.90500000000000069</v>
      </c>
      <c r="D200" s="9">
        <f t="shared" si="55"/>
        <v>16.080536998237658</v>
      </c>
      <c r="E200" s="9">
        <f t="shared" si="55"/>
        <v>0.1011309810454082</v>
      </c>
      <c r="F200" s="9">
        <f t="shared" si="44"/>
        <v>5.4003514687674858</v>
      </c>
      <c r="G200" s="10">
        <f t="shared" si="56"/>
        <v>8.6666666666666607</v>
      </c>
      <c r="H200" s="5">
        <f t="shared" si="56"/>
        <v>7.5</v>
      </c>
      <c r="I200">
        <f t="shared" si="46"/>
        <v>20.445119252702884</v>
      </c>
      <c r="J200">
        <f t="shared" si="47"/>
        <v>11.108712480687515</v>
      </c>
      <c r="K200">
        <f t="shared" si="47"/>
        <v>-17.163898399800075</v>
      </c>
      <c r="L200">
        <f t="shared" si="48"/>
        <v>-6.7101240979965757</v>
      </c>
      <c r="M200">
        <f t="shared" si="49"/>
        <v>-21.806291908869767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0.73188956538448835</v>
      </c>
      <c r="B201">
        <f t="shared" si="41"/>
        <v>0.73188956538448835</v>
      </c>
      <c r="C201" s="9">
        <f t="shared" si="42"/>
        <v>0.9100000000000007</v>
      </c>
      <c r="D201" s="9">
        <f t="shared" si="55"/>
        <v>16.147068490888021</v>
      </c>
      <c r="E201" s="9">
        <f t="shared" si="55"/>
        <v>-2.2449226077519008E-3</v>
      </c>
      <c r="F201" s="9">
        <f t="shared" si="44"/>
        <v>5.3696970871326517</v>
      </c>
      <c r="G201" s="10">
        <f t="shared" si="56"/>
        <v>8.6666666666666607</v>
      </c>
      <c r="H201" s="5">
        <f t="shared" si="56"/>
        <v>7.5</v>
      </c>
      <c r="I201">
        <f t="shared" si="46"/>
        <v>20.533351464771464</v>
      </c>
      <c r="J201">
        <f t="shared" si="47"/>
        <v>11.068451736099536</v>
      </c>
      <c r="K201">
        <f t="shared" si="47"/>
        <v>-17.294736151253293</v>
      </c>
      <c r="L201">
        <f t="shared" si="48"/>
        <v>-6.7146579510233231</v>
      </c>
      <c r="M201">
        <f t="shared" si="49"/>
        <v>-21.682176899745293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0.66559971881100921</v>
      </c>
      <c r="B202">
        <f t="shared" si="41"/>
        <v>0.66559971881100921</v>
      </c>
      <c r="C202" s="9">
        <f t="shared" si="42"/>
        <v>0.9150000000000007</v>
      </c>
      <c r="D202" s="9">
        <f t="shared" si="55"/>
        <v>16.2133583374615</v>
      </c>
      <c r="E202" s="9">
        <f t="shared" si="55"/>
        <v>-0.10640361869946709</v>
      </c>
      <c r="F202" s="9">
        <f t="shared" si="44"/>
        <v>5.3387889541635793</v>
      </c>
      <c r="G202" s="10">
        <f t="shared" si="56"/>
        <v>8.6666666666666607</v>
      </c>
      <c r="H202" s="5">
        <f t="shared" si="56"/>
        <v>7.5</v>
      </c>
      <c r="I202">
        <f t="shared" si="46"/>
        <v>20.62147108316266</v>
      </c>
      <c r="J202">
        <f t="shared" si="47"/>
        <v>11.028163788393396</v>
      </c>
      <c r="K202">
        <f t="shared" si="47"/>
        <v>-17.424829212651765</v>
      </c>
      <c r="L202">
        <f t="shared" si="48"/>
        <v>-6.7189286431247641</v>
      </c>
      <c r="M202">
        <f t="shared" si="49"/>
        <v>-21.557891430624196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0.59955167679622434</v>
      </c>
      <c r="B203">
        <f t="shared" si="41"/>
        <v>0.59955167679622434</v>
      </c>
      <c r="C203" s="9">
        <f t="shared" si="42"/>
        <v>0.92000000000000071</v>
      </c>
      <c r="D203" s="9">
        <f t="shared" si="55"/>
        <v>16.279406379476285</v>
      </c>
      <c r="E203" s="9">
        <f t="shared" si="55"/>
        <v>-0.21134063602112893</v>
      </c>
      <c r="F203" s="9">
        <f t="shared" si="44"/>
        <v>5.3076311303734958</v>
      </c>
      <c r="G203" s="10">
        <f t="shared" si="56"/>
        <v>8.6666666666666607</v>
      </c>
      <c r="H203" s="5">
        <f t="shared" si="56"/>
        <v>7.5</v>
      </c>
      <c r="I203">
        <f t="shared" si="46"/>
        <v>20.709465640716825</v>
      </c>
      <c r="J203">
        <f t="shared" si="47"/>
        <v>10.987850216534648</v>
      </c>
      <c r="K203">
        <f t="shared" si="47"/>
        <v>-17.554176561235511</v>
      </c>
      <c r="L203">
        <f t="shared" si="48"/>
        <v>-6.722933282759084</v>
      </c>
      <c r="M203">
        <f t="shared" si="49"/>
        <v>-21.433449707699108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0.53374558829610663</v>
      </c>
      <c r="B204">
        <f t="shared" si="41"/>
        <v>0.53374558829610663</v>
      </c>
      <c r="C204" s="9">
        <f t="shared" si="42"/>
        <v>0.92500000000000071</v>
      </c>
      <c r="D204" s="9">
        <f t="shared" si="55"/>
        <v>16.345212467976403</v>
      </c>
      <c r="E204" s="9">
        <f t="shared" si="55"/>
        <v>-0.3170514974832806</v>
      </c>
      <c r="F204" s="9">
        <f t="shared" si="44"/>
        <v>5.2762276606356941</v>
      </c>
      <c r="G204" s="10">
        <f t="shared" si="56"/>
        <v>8.6666666666666607</v>
      </c>
      <c r="H204" s="5">
        <f t="shared" si="56"/>
        <v>7.5</v>
      </c>
      <c r="I204">
        <f t="shared" si="46"/>
        <v>20.797323003316379</v>
      </c>
      <c r="J204">
        <f t="shared" si="47"/>
        <v>10.947512616838093</v>
      </c>
      <c r="K204">
        <f t="shared" si="47"/>
        <v>-17.682777259481707</v>
      </c>
      <c r="L204">
        <f t="shared" si="48"/>
        <v>-6.7266691731387667</v>
      </c>
      <c r="M204">
        <f t="shared" si="49"/>
        <v>-21.308865896031335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0.46818159264019599</v>
      </c>
      <c r="B205">
        <f t="shared" si="41"/>
        <v>0.46818159264019599</v>
      </c>
      <c r="C205" s="9">
        <f t="shared" si="42"/>
        <v>0.93000000000000071</v>
      </c>
      <c r="D205" s="9">
        <f t="shared" si="55"/>
        <v>16.410776463632313</v>
      </c>
      <c r="E205" s="9">
        <f t="shared" si="55"/>
        <v>-0.4235317206262994</v>
      </c>
      <c r="F205" s="9">
        <f t="shared" si="44"/>
        <v>5.2445825738439549</v>
      </c>
      <c r="G205" s="10">
        <f t="shared" si="56"/>
        <v>8.6666666666666607</v>
      </c>
      <c r="H205" s="5">
        <f t="shared" si="56"/>
        <v>7.5</v>
      </c>
      <c r="I205">
        <f t="shared" si="46"/>
        <v>20.88503136407623</v>
      </c>
      <c r="J205">
        <f t="shared" si="47"/>
        <v>10.907152601799261</v>
      </c>
      <c r="K205">
        <f t="shared" si="47"/>
        <v>-17.810630454857893</v>
      </c>
      <c r="L205">
        <f t="shared" si="48"/>
        <v>-6.7301338079068289</v>
      </c>
      <c r="M205">
        <f t="shared" si="49"/>
        <v>-21.184154112577421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0.40285981943794269</v>
      </c>
      <c r="B206">
        <f t="shared" si="41"/>
        <v>0.40285981943794269</v>
      </c>
      <c r="C206" s="9">
        <f t="shared" si="42"/>
        <v>0.93500000000000072</v>
      </c>
      <c r="D206" s="9">
        <f t="shared" si="55"/>
        <v>16.476098236834567</v>
      </c>
      <c r="E206" s="9">
        <f t="shared" si="55"/>
        <v>-0.53077681812947319</v>
      </c>
      <c r="F206" s="9">
        <f t="shared" si="44"/>
        <v>5.2126998825759436</v>
      </c>
      <c r="G206" s="10">
        <f t="shared" si="56"/>
        <v>8.6666666666666607</v>
      </c>
      <c r="H206" s="5">
        <f t="shared" si="56"/>
        <v>7.5</v>
      </c>
      <c r="I206">
        <f t="shared" si="46"/>
        <v>20.972579237582043</v>
      </c>
      <c r="J206">
        <f t="shared" si="47"/>
        <v>10.86677179895182</v>
      </c>
      <c r="K206">
        <f t="shared" si="47"/>
        <v>-17.937735379533358</v>
      </c>
      <c r="L206">
        <f t="shared" si="48"/>
        <v>-6.7333248668520014</v>
      </c>
      <c r="M206">
        <f t="shared" si="49"/>
        <v>-21.059328419460041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0.33778038849183645</v>
      </c>
      <c r="B207">
        <f t="shared" si="41"/>
        <v>0.33778038849183645</v>
      </c>
      <c r="C207" s="9">
        <f t="shared" si="42"/>
        <v>0.94000000000000072</v>
      </c>
      <c r="D207" s="9">
        <f t="shared" si="55"/>
        <v>16.541177667780673</v>
      </c>
      <c r="E207" s="9">
        <f t="shared" si="55"/>
        <v>-0.63878229831822364</v>
      </c>
      <c r="F207" s="9">
        <f t="shared" si="44"/>
        <v>5.1805835827598106</v>
      </c>
      <c r="G207" s="10">
        <f t="shared" si="56"/>
        <v>8.6666666666666607</v>
      </c>
      <c r="H207" s="5">
        <f t="shared" si="56"/>
        <v>7.5</v>
      </c>
      <c r="I207">
        <f t="shared" si="46"/>
        <v>21.059955454179622</v>
      </c>
      <c r="J207">
        <f t="shared" si="47"/>
        <v>10.826371849750709</v>
      </c>
      <c r="K207">
        <f t="shared" si="47"/>
        <v>-18.064091350050116</v>
      </c>
      <c r="L207">
        <f t="shared" si="48"/>
        <v>-6.7362402116643532</v>
      </c>
      <c r="M207">
        <f t="shared" si="49"/>
        <v>-20.934402817478716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0.27294340971714348</v>
      </c>
      <c r="B208">
        <f t="shared" si="41"/>
        <v>0.27294340971714348</v>
      </c>
      <c r="C208" s="9">
        <f t="shared" si="42"/>
        <v>0.94500000000000073</v>
      </c>
      <c r="D208" s="9">
        <f t="shared" si="55"/>
        <v>16.606014646555366</v>
      </c>
      <c r="E208" s="9">
        <f t="shared" si="55"/>
        <v>-0.74754366566923891</v>
      </c>
      <c r="F208" s="9">
        <f t="shared" si="44"/>
        <v>5.1482376533442427</v>
      </c>
      <c r="G208" s="10">
        <f t="shared" si="56"/>
        <v>8.6666666666666607</v>
      </c>
      <c r="H208" s="5">
        <f t="shared" si="56"/>
        <v>7.5</v>
      </c>
      <c r="I208">
        <f t="shared" si="46"/>
        <v>21.147149154318463</v>
      </c>
      <c r="J208">
        <f t="shared" si="47"/>
        <v>10.785954408480723</v>
      </c>
      <c r="K208">
        <f t="shared" si="47"/>
        <v>-18.189697766954989</v>
      </c>
      <c r="L208">
        <f t="shared" si="48"/>
        <v>-6.7388778817327655</v>
      </c>
      <c r="M208">
        <f t="shared" si="49"/>
        <v>-20.809391239855721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0.20834898306813088</v>
      </c>
      <c r="B209">
        <f t="shared" si="41"/>
        <v>0.20834898306813088</v>
      </c>
      <c r="C209" s="9">
        <f t="shared" si="42"/>
        <v>0.95000000000000073</v>
      </c>
      <c r="D209" s="9">
        <f t="shared" si="55"/>
        <v>16.670609073204378</v>
      </c>
      <c r="E209" s="9">
        <f t="shared" si="55"/>
        <v>-0.8570564213132863</v>
      </c>
      <c r="F209" s="9">
        <f t="shared" si="44"/>
        <v>5.1156660559721558</v>
      </c>
      <c r="G209" s="10">
        <f t="shared" si="56"/>
        <v>8.6666666666666607</v>
      </c>
      <c r="H209" s="5">
        <f t="shared" si="56"/>
        <v>7.5</v>
      </c>
      <c r="I209">
        <f t="shared" si="46"/>
        <v>21.234149782951963</v>
      </c>
      <c r="J209">
        <f t="shared" si="47"/>
        <v>10.745521141190327</v>
      </c>
      <c r="K209">
        <f t="shared" si="47"/>
        <v>-18.314554114394124</v>
      </c>
      <c r="L209">
        <f t="shared" si="48"/>
        <v>-6.7412360899854651</v>
      </c>
      <c r="M209">
        <f t="shared" si="49"/>
        <v>-20.684307546212786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0.14399719847060766</v>
      </c>
      <c r="B210">
        <f t="shared" si="41"/>
        <v>0.14399719847060766</v>
      </c>
      <c r="C210" s="9">
        <f t="shared" si="42"/>
        <v>0.95500000000000074</v>
      </c>
      <c r="D210" s="9">
        <f t="shared" si="55"/>
        <v>16.734960857801902</v>
      </c>
      <c r="E210" s="9">
        <f t="shared" si="55"/>
        <v>-0.96731606353548283</v>
      </c>
      <c r="F210" s="9">
        <f t="shared" si="44"/>
        <v>5.0828727346582436</v>
      </c>
      <c r="G210" s="10">
        <f t="shared" si="56"/>
        <v>8.6666666666666607</v>
      </c>
      <c r="H210" s="5">
        <f t="shared" si="56"/>
        <v>7.5</v>
      </c>
      <c r="I210">
        <f t="shared" si="46"/>
        <v>21.320947083996764</v>
      </c>
      <c r="J210">
        <f t="shared" si="47"/>
        <v>10.705073724650415</v>
      </c>
      <c r="K210">
        <f t="shared" si="47"/>
        <v>-18.438659959671401</v>
      </c>
      <c r="L210">
        <f t="shared" si="48"/>
        <v>-6.7433132187747837</v>
      </c>
      <c r="M210">
        <f t="shared" si="49"/>
        <v>-20.559165516774073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7.9888135760644019E-2</v>
      </c>
      <c r="B211">
        <f t="shared" si="41"/>
        <v>7.9888135760644019E-2</v>
      </c>
      <c r="C211" s="9">
        <f t="shared" si="42"/>
        <v>0.96000000000000074</v>
      </c>
      <c r="D211" s="9">
        <f t="shared" si="55"/>
        <v>16.799069920511865</v>
      </c>
      <c r="E211" s="9">
        <f t="shared" si="55"/>
        <v>-1.0783180882728132</v>
      </c>
      <c r="F211" s="9">
        <f t="shared" si="44"/>
        <v>5.0498616154705545</v>
      </c>
      <c r="G211" s="10">
        <f t="shared" si="56"/>
        <v>8.6666666666666607</v>
      </c>
      <c r="H211" s="5">
        <f t="shared" si="56"/>
        <v>7.5</v>
      </c>
      <c r="I211">
        <f t="shared" si="46"/>
        <v>21.407531094853116</v>
      </c>
      <c r="J211">
        <f t="shared" si="47"/>
        <v>10.664613845337767</v>
      </c>
      <c r="K211">
        <f t="shared" si="47"/>
        <v>-18.562014952772046</v>
      </c>
      <c r="L211">
        <f t="shared" si="48"/>
        <v>-6.7451078158070947</v>
      </c>
      <c r="M211">
        <f t="shared" si="49"/>
        <v>-20.433978846791007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1.6021864629301774E-2</v>
      </c>
      <c r="B212">
        <f t="shared" si="41"/>
        <v>1.6021864629301774E-2</v>
      </c>
      <c r="C212" s="9">
        <f t="shared" si="42"/>
        <v>0.96500000000000075</v>
      </c>
      <c r="D212" s="9">
        <f t="shared" si="55"/>
        <v>16.862936191643207</v>
      </c>
      <c r="E212" s="9">
        <f t="shared" si="55"/>
        <v>-1.1900579896086878</v>
      </c>
      <c r="F212" s="9">
        <f t="shared" si="44"/>
        <v>5.0166366062163004</v>
      </c>
      <c r="G212" s="10">
        <f t="shared" si="56"/>
        <v>8.6666666666666607</v>
      </c>
      <c r="H212" s="5">
        <f t="shared" si="56"/>
        <v>7.5</v>
      </c>
      <c r="I212">
        <f t="shared" si="46"/>
        <v>21.493892140988184</v>
      </c>
      <c r="J212">
        <f t="shared" si="47"/>
        <v>10.624143198442924</v>
      </c>
      <c r="K212">
        <f t="shared" si="47"/>
        <v>-18.684618825852791</v>
      </c>
      <c r="L212">
        <f t="shared" si="48"/>
        <v>-6.7466185901188815</v>
      </c>
      <c r="M212">
        <f t="shared" si="49"/>
        <v>-20.308761141184661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4.7601555426734166E-2</v>
      </c>
      <c r="C213" s="9">
        <f t="shared" ref="C213:C276" si="61">C212+_dt</f>
        <v>0.97000000000000075</v>
      </c>
      <c r="D213" s="9">
        <f t="shared" ref="D213:E228" si="62">D212+$C$7*(J212+J213)/2</f>
        <v>16.926559611699243</v>
      </c>
      <c r="E213" s="9">
        <f t="shared" si="62"/>
        <v>-1.302531260264346</v>
      </c>
      <c r="F213" s="9">
        <f t="shared" ref="F213:F276" si="63">$O$1*D213^2+$O$2*D213+$O$3</f>
        <v>4.9832015961320568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21.580020830583706</v>
      </c>
      <c r="J213">
        <f t="shared" ref="J213:K276" si="66">J212+L212*$C$7</f>
        <v>10.583663486902211</v>
      </c>
      <c r="K213">
        <f t="shared" si="66"/>
        <v>-18.806471392699898</v>
      </c>
      <c r="L213">
        <f t="shared" ref="L213:L276" si="67">-$C$15*I213*J213</f>
        <v>-6.7478444080996951</v>
      </c>
      <c r="M213">
        <f t="shared" ref="M213:M276" si="68">-$C$6-$C$15*I213*K213</f>
        <v>-20.183525909401258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0.11098207514880087</v>
      </c>
      <c r="C214" s="9">
        <f t="shared" si="61"/>
        <v>0.97500000000000075</v>
      </c>
      <c r="D214" s="9">
        <f t="shared" si="62"/>
        <v>16.98994013142131</v>
      </c>
      <c r="E214" s="9">
        <f t="shared" si="62"/>
        <v>-1.4157333920869146</v>
      </c>
      <c r="F214" s="9">
        <f t="shared" si="63"/>
        <v>4.9495604555785526</v>
      </c>
      <c r="G214" s="10">
        <f t="shared" si="64"/>
        <v>8.6666666666666607</v>
      </c>
      <c r="H214" s="5">
        <f t="shared" si="64"/>
        <v>7.5</v>
      </c>
      <c r="I214">
        <f t="shared" si="65"/>
        <v>21.665908049249385</v>
      </c>
      <c r="J214">
        <f t="shared" si="66"/>
        <v>10.543176420453612</v>
      </c>
      <c r="K214">
        <f t="shared" si="66"/>
        <v>-18.927572548156306</v>
      </c>
      <c r="L214">
        <f t="shared" si="67"/>
        <v>-6.7487842895627344</v>
      </c>
      <c r="M214">
        <f t="shared" si="68"/>
        <v>-20.058286560476589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0.17411965555431053</v>
      </c>
      <c r="C215" s="9">
        <f t="shared" si="61"/>
        <v>0.98000000000000076</v>
      </c>
      <c r="D215" s="9">
        <f t="shared" si="62"/>
        <v>17.05307771182682</v>
      </c>
      <c r="E215" s="9">
        <f t="shared" si="62"/>
        <v>-1.5296598765339411</v>
      </c>
      <c r="F215" s="9">
        <f t="shared" si="63"/>
        <v>4.9157170357401316</v>
      </c>
      <c r="G215" s="10">
        <f t="shared" si="64"/>
        <v>8.6666666666666607</v>
      </c>
      <c r="H215" s="5">
        <f t="shared" si="64"/>
        <v>7.5</v>
      </c>
      <c r="I215">
        <f t="shared" si="65"/>
        <v>21.751544954803052</v>
      </c>
      <c r="J215">
        <f t="shared" si="66"/>
        <v>10.502683714716236</v>
      </c>
      <c r="K215">
        <f t="shared" si="66"/>
        <v>-19.047922267519166</v>
      </c>
      <c r="L215">
        <f t="shared" si="67"/>
        <v>-6.749437403863646</v>
      </c>
      <c r="M215">
        <f t="shared" si="68"/>
        <v>-19.933056398305084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0.23701426796933944</v>
      </c>
      <c r="C216" s="9">
        <f t="shared" si="61"/>
        <v>0.98500000000000076</v>
      </c>
      <c r="D216" s="9">
        <f t="shared" si="62"/>
        <v>17.115972324241849</v>
      </c>
      <c r="E216" s="9">
        <f t="shared" si="62"/>
        <v>-1.6443062051542257</v>
      </c>
      <c r="F216" s="9">
        <f t="shared" si="63"/>
        <v>4.8816751683291262</v>
      </c>
      <c r="G216" s="10">
        <f t="shared" si="64"/>
        <v>8.6666666666666607</v>
      </c>
      <c r="H216" s="5">
        <f t="shared" si="64"/>
        <v>7.5</v>
      </c>
      <c r="I216">
        <f t="shared" si="65"/>
        <v>21.83692297211859</v>
      </c>
      <c r="J216">
        <f t="shared" si="66"/>
        <v>10.462187090293053</v>
      </c>
      <c r="K216">
        <f t="shared" si="66"/>
        <v>-19.167520605908997</v>
      </c>
      <c r="L216">
        <f t="shared" si="67"/>
        <v>-6.749803066068119</v>
      </c>
      <c r="M216">
        <f t="shared" si="68"/>
        <v>-19.807848617109325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0.29966589405590938</v>
      </c>
      <c r="C217" s="9">
        <f t="shared" si="61"/>
        <v>0.99000000000000077</v>
      </c>
      <c r="D217" s="9">
        <f t="shared" si="62"/>
        <v>17.178623950328419</v>
      </c>
      <c r="E217" s="9">
        <f t="shared" si="62"/>
        <v>-1.7596678700647876</v>
      </c>
      <c r="F217" s="9">
        <f t="shared" si="63"/>
        <v>4.8474386652952077</v>
      </c>
      <c r="G217" s="10">
        <f t="shared" si="64"/>
        <v>8.6666666666666607</v>
      </c>
      <c r="H217" s="5">
        <f t="shared" si="64"/>
        <v>7.5</v>
      </c>
      <c r="I217">
        <f t="shared" si="65"/>
        <v>21.922033788042256</v>
      </c>
      <c r="J217">
        <f t="shared" si="66"/>
        <v>10.421688271896645</v>
      </c>
      <c r="K217">
        <f t="shared" si="66"/>
        <v>-19.286367697611652</v>
      </c>
      <c r="L217">
        <f t="shared" si="67"/>
        <v>-6.7498807331687107</v>
      </c>
      <c r="M217">
        <f t="shared" si="68"/>
        <v>-19.682676297105875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0.3620745258340925</v>
      </c>
      <c r="C218" s="9">
        <f t="shared" si="61"/>
        <v>0.99500000000000077</v>
      </c>
      <c r="D218" s="9">
        <f t="shared" si="62"/>
        <v>17.241032582106602</v>
      </c>
      <c r="E218" s="9">
        <f t="shared" si="62"/>
        <v>-1.8757403644238055</v>
      </c>
      <c r="F218" s="9">
        <f t="shared" si="63"/>
        <v>4.8130113185398997</v>
      </c>
      <c r="G218" s="10">
        <f t="shared" si="64"/>
        <v>8.6666666666666607</v>
      </c>
      <c r="H218" s="5">
        <f t="shared" si="64"/>
        <v>7.5</v>
      </c>
      <c r="I218">
        <f t="shared" si="65"/>
        <v>22.006869346378025</v>
      </c>
      <c r="J218">
        <f t="shared" si="66"/>
        <v>10.381188987497634</v>
      </c>
      <c r="K218">
        <f t="shared" si="66"/>
        <v>-19.404463755394289</v>
      </c>
      <c r="L218">
        <f t="shared" si="67"/>
        <v>-6.7496700003513128</v>
      </c>
      <c r="M218">
        <f t="shared" si="68"/>
        <v>-19.557552400363324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0.42424016569907153</v>
      </c>
      <c r="C219" s="9">
        <f t="shared" si="61"/>
        <v>1.0000000000000007</v>
      </c>
      <c r="D219" s="9">
        <f t="shared" si="62"/>
        <v>17.303198221971581</v>
      </c>
      <c r="E219" s="9">
        <f t="shared" si="62"/>
        <v>-1.9925191828993778</v>
      </c>
      <c r="F219" s="9">
        <f t="shared" si="63"/>
        <v>4.7783968996363182</v>
      </c>
      <c r="G219" s="10">
        <f t="shared" si="64"/>
        <v>8.6666666666666607</v>
      </c>
      <c r="H219" s="5">
        <f t="shared" si="64"/>
        <v>7.5</v>
      </c>
      <c r="I219">
        <f t="shared" si="65"/>
        <v>22.091421842942371</v>
      </c>
      <c r="J219">
        <f t="shared" si="66"/>
        <v>10.340690967495526</v>
      </c>
      <c r="K219">
        <f t="shared" si="66"/>
        <v>-19.521809069796468</v>
      </c>
      <c r="L219">
        <f t="shared" si="67"/>
        <v>-6.7491705973116067</v>
      </c>
      <c r="M219">
        <f t="shared" si="68"/>
        <v>-19.432489766848516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0.48616282643329356</v>
      </c>
      <c r="C220" s="9">
        <f t="shared" si="61"/>
        <v>1.0050000000000006</v>
      </c>
      <c r="D220" s="9">
        <f t="shared" si="62"/>
        <v>17.365120882705803</v>
      </c>
      <c r="E220" s="9">
        <f t="shared" si="62"/>
        <v>-2.1099998221339598</v>
      </c>
      <c r="F220" s="9">
        <f t="shared" si="63"/>
        <v>4.7435991595543303</v>
      </c>
      <c r="G220" s="10">
        <f t="shared" si="64"/>
        <v>8.6666666666666607</v>
      </c>
      <c r="H220" s="5">
        <f t="shared" si="64"/>
        <v>7.5</v>
      </c>
      <c r="I220">
        <f t="shared" si="65"/>
        <v>22.175683720688735</v>
      </c>
      <c r="J220">
        <f t="shared" si="66"/>
        <v>10.300195943911657</v>
      </c>
      <c r="K220">
        <f t="shared" si="66"/>
        <v>-19.638404008397558</v>
      </c>
      <c r="L220">
        <f t="shared" si="67"/>
        <v>-6.7483823846217659</v>
      </c>
      <c r="M220">
        <f t="shared" si="68"/>
        <v>-19.307501110656908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0.54784253121384197</v>
      </c>
      <c r="C221" s="9">
        <f t="shared" si="61"/>
        <v>1.0100000000000005</v>
      </c>
      <c r="D221" s="9">
        <f t="shared" si="62"/>
        <v>17.426800587486351</v>
      </c>
      <c r="E221" s="9">
        <f t="shared" si="62"/>
        <v>-2.2281777812043368</v>
      </c>
      <c r="F221" s="9">
        <f t="shared" si="63"/>
        <v>4.7086218283911503</v>
      </c>
      <c r="G221" s="10">
        <f t="shared" si="64"/>
        <v>8.6666666666666607</v>
      </c>
      <c r="H221" s="5">
        <f t="shared" si="64"/>
        <v>7.5</v>
      </c>
      <c r="I221">
        <f t="shared" si="65"/>
        <v>22.259647664901909</v>
      </c>
      <c r="J221">
        <f t="shared" si="66"/>
        <v>10.259705649603927</v>
      </c>
      <c r="K221">
        <f t="shared" si="66"/>
        <v>-19.7542490150615</v>
      </c>
      <c r="L221">
        <f t="shared" si="67"/>
        <v>-6.7473053501476494</v>
      </c>
      <c r="M221">
        <f t="shared" si="68"/>
        <v>-19.182599016423154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0.6092793136151613</v>
      </c>
      <c r="C222" s="9">
        <f t="shared" si="61"/>
        <v>1.0150000000000003</v>
      </c>
      <c r="D222" s="9">
        <f t="shared" si="62"/>
        <v>17.488237369887671</v>
      </c>
      <c r="E222" s="9">
        <f t="shared" si="62"/>
        <v>-2.3470485620770014</v>
      </c>
      <c r="F222" s="9">
        <f t="shared" si="63"/>
        <v>4.6734686151075664</v>
      </c>
      <c r="G222" s="10">
        <f t="shared" si="64"/>
        <v>8.6666666666666607</v>
      </c>
      <c r="H222" s="5">
        <f t="shared" si="64"/>
        <v>7.5</v>
      </c>
      <c r="I222">
        <f t="shared" si="65"/>
        <v>22.343306598462259</v>
      </c>
      <c r="J222">
        <f t="shared" si="66"/>
        <v>10.21922181750304</v>
      </c>
      <c r="K222">
        <f t="shared" si="66"/>
        <v>-19.869344609160038</v>
      </c>
      <c r="L222">
        <f t="shared" si="67"/>
        <v>-6.745939605516619</v>
      </c>
      <c r="M222">
        <f t="shared" si="68"/>
        <v>-19.057795935908018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0.67047321760728096</v>
      </c>
      <c r="C223" s="9">
        <f t="shared" si="61"/>
        <v>1.0200000000000002</v>
      </c>
      <c r="D223" s="9">
        <f t="shared" si="62"/>
        <v>17.54943127387979</v>
      </c>
      <c r="E223" s="9">
        <f t="shared" si="62"/>
        <v>-2.4666076700588078</v>
      </c>
      <c r="F223" s="9">
        <f t="shared" si="63"/>
        <v>4.6381432072698097</v>
      </c>
      <c r="G223" s="10">
        <f t="shared" si="64"/>
        <v>8.6666666666666607</v>
      </c>
      <c r="H223" s="5">
        <f t="shared" si="64"/>
        <v>7.5</v>
      </c>
      <c r="I223">
        <f t="shared" si="65"/>
        <v>22.426653677179903</v>
      </c>
      <c r="J223">
        <f t="shared" si="66"/>
        <v>10.178746179869941</v>
      </c>
      <c r="K223">
        <f t="shared" si="66"/>
        <v>-19.983691384775486</v>
      </c>
      <c r="L223">
        <f t="shared" si="67"/>
        <v>-6.7442853826361677</v>
      </c>
      <c r="M223">
        <f t="shared" si="68"/>
        <v>-18.933104184757681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0.73142429754961213</v>
      </c>
      <c r="C224" s="9">
        <f t="shared" si="61"/>
        <v>1.0250000000000001</v>
      </c>
      <c r="D224" s="9">
        <f t="shared" si="62"/>
        <v>17.610382353822121</v>
      </c>
      <c r="E224" s="9">
        <f t="shared" si="62"/>
        <v>-2.5868506142427865</v>
      </c>
      <c r="F224" s="9">
        <f t="shared" si="63"/>
        <v>4.6026492707972118</v>
      </c>
      <c r="G224" s="10">
        <f t="shared" si="64"/>
        <v>8.6666666666666607</v>
      </c>
      <c r="H224" s="5">
        <f t="shared" si="64"/>
        <v>7.5</v>
      </c>
      <c r="I224">
        <f t="shared" si="65"/>
        <v>22.509682285198512</v>
      </c>
      <c r="J224">
        <f t="shared" si="66"/>
        <v>10.138280467574125</v>
      </c>
      <c r="K224">
        <f t="shared" si="66"/>
        <v>-20.097290009884034</v>
      </c>
      <c r="L224">
        <f t="shared" si="67"/>
        <v>-6.742343030263374</v>
      </c>
      <c r="M224">
        <f t="shared" si="68"/>
        <v>-18.808535939431717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0.7921326181805135</v>
      </c>
      <c r="C225" s="9">
        <f t="shared" si="61"/>
        <v>1.03</v>
      </c>
      <c r="D225" s="9">
        <f t="shared" si="62"/>
        <v>17.671090674453023</v>
      </c>
      <c r="E225" s="9">
        <f t="shared" si="62"/>
        <v>-2.7077729079490003</v>
      </c>
      <c r="F225" s="9">
        <f t="shared" si="63"/>
        <v>4.5669904497156786</v>
      </c>
      <c r="G225" s="10">
        <f t="shared" si="64"/>
        <v>8.6666666666666607</v>
      </c>
      <c r="H225" s="5">
        <f t="shared" si="64"/>
        <v>7.5</v>
      </c>
      <c r="I225">
        <f t="shared" si="65"/>
        <v>22.592386030468624</v>
      </c>
      <c r="J225">
        <f t="shared" si="66"/>
        <v>10.097826409392544</v>
      </c>
      <c r="K225">
        <f t="shared" si="66"/>
        <v>-20.210141225520623</v>
      </c>
      <c r="L225">
        <f t="shared" si="67"/>
        <v>-6.7401130106252642</v>
      </c>
      <c r="M225">
        <f t="shared" si="68"/>
        <v>-18.684103234295936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0.85259825460267891</v>
      </c>
      <c r="C226" s="9">
        <f t="shared" si="61"/>
        <v>1.0349999999999999</v>
      </c>
      <c r="D226" s="9">
        <f t="shared" si="62"/>
        <v>17.731556310875188</v>
      </c>
      <c r="E226" s="9">
        <f t="shared" si="62"/>
        <v>-2.8293700691603414</v>
      </c>
      <c r="F226" s="9">
        <f t="shared" si="63"/>
        <v>4.5311703659171112</v>
      </c>
      <c r="G226" s="10">
        <f t="shared" si="64"/>
        <v>8.6666666666666607</v>
      </c>
      <c r="H226" s="5">
        <f t="shared" si="64"/>
        <v>7.5</v>
      </c>
      <c r="I226">
        <f t="shared" si="65"/>
        <v>22.674758740290144</v>
      </c>
      <c r="J226">
        <f t="shared" si="66"/>
        <v>10.057385731328793</v>
      </c>
      <c r="K226">
        <f t="shared" si="66"/>
        <v>-20.3222458449264</v>
      </c>
      <c r="L226">
        <f t="shared" si="67"/>
        <v>-6.7375958960900935</v>
      </c>
      <c r="M226">
        <f t="shared" si="68"/>
        <v>-18.559817958876316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0.91282129226452113</v>
      </c>
      <c r="C227" s="9">
        <f t="shared" si="61"/>
        <v>1.0399999999999998</v>
      </c>
      <c r="D227" s="9">
        <f t="shared" si="62"/>
        <v>17.79177934853703</v>
      </c>
      <c r="E227" s="9">
        <f t="shared" si="62"/>
        <v>-2.9516376209531594</v>
      </c>
      <c r="F227" s="9">
        <f t="shared" si="63"/>
        <v>4.4951926189248024</v>
      </c>
      <c r="G227" s="10">
        <f t="shared" si="64"/>
        <v>8.6666666666666607</v>
      </c>
      <c r="H227" s="5">
        <f t="shared" si="64"/>
        <v>7.5</v>
      </c>
      <c r="I227">
        <f t="shared" si="65"/>
        <v>22.756794456923576</v>
      </c>
      <c r="J227">
        <f t="shared" si="66"/>
        <v>10.016960155952253</v>
      </c>
      <c r="K227">
        <f t="shared" si="66"/>
        <v>-20.433604752679656</v>
      </c>
      <c r="L227">
        <f t="shared" si="67"/>
        <v>-6.7347923658894722</v>
      </c>
      <c r="M227">
        <f t="shared" si="68"/>
        <v>-18.435691855270491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0.97280182693764772</v>
      </c>
      <c r="C228" s="9">
        <f t="shared" si="61"/>
        <v>1.0449999999999997</v>
      </c>
      <c r="D228" s="9">
        <f t="shared" si="62"/>
        <v>17.851759883210157</v>
      </c>
      <c r="E228" s="9">
        <f t="shared" si="62"/>
        <v>-3.0745710919226323</v>
      </c>
      <c r="F228" s="9">
        <f t="shared" si="63"/>
        <v>4.459060785664839</v>
      </c>
      <c r="G228" s="10">
        <f t="shared" si="64"/>
        <v>8.6666666666666607</v>
      </c>
      <c r="H228" s="5">
        <f t="shared" si="64"/>
        <v>7.5</v>
      </c>
      <c r="I228">
        <f t="shared" si="65"/>
        <v>22.838487433269627</v>
      </c>
      <c r="J228">
        <f t="shared" si="66"/>
        <v>9.9765514017569163</v>
      </c>
      <c r="K228">
        <f t="shared" si="66"/>
        <v>-20.544218903811281</v>
      </c>
      <c r="L228">
        <f t="shared" si="67"/>
        <v>-6.7317032028913264</v>
      </c>
      <c r="M228">
        <f t="shared" si="68"/>
        <v>-18.311736515713022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1.0325399646905389</v>
      </c>
      <c r="C229" s="9">
        <f t="shared" si="61"/>
        <v>1.0499999999999996</v>
      </c>
      <c r="D229" s="9">
        <f t="shared" ref="D229:E244" si="70">D228+$C$7*(J228+J229)/2</f>
        <v>17.911498020963048</v>
      </c>
      <c r="E229" s="9">
        <f t="shared" si="70"/>
        <v>-3.1981660166027828</v>
      </c>
      <c r="F229" s="9">
        <f t="shared" si="63"/>
        <v>4.422778420243656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22.91983212861664</v>
      </c>
      <c r="J229">
        <f t="shared" si="66"/>
        <v>9.9361611825395677</v>
      </c>
      <c r="K229">
        <f t="shared" si="66"/>
        <v>-20.654089322905559</v>
      </c>
      <c r="L229">
        <f t="shared" si="67"/>
        <v>-6.7283292904235514</v>
      </c>
      <c r="M229">
        <f t="shared" si="68"/>
        <v>-18.187963380290967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1.0920358218585484</v>
      </c>
      <c r="C230" s="9">
        <f t="shared" si="61"/>
        <v>1.0549999999999995</v>
      </c>
      <c r="D230" s="9">
        <f t="shared" si="70"/>
        <v>17.970993878131058</v>
      </c>
      <c r="E230" s="9">
        <f t="shared" si="70"/>
        <v>-3.3224179358810613</v>
      </c>
      <c r="F230" s="9">
        <f t="shared" si="63"/>
        <v>4.3863490537316885</v>
      </c>
      <c r="G230" s="10">
        <f t="shared" si="71"/>
        <v>8.6666666666666607</v>
      </c>
      <c r="H230" s="5">
        <f t="shared" si="71"/>
        <v>7.5</v>
      </c>
      <c r="I230">
        <f t="shared" si="65"/>
        <v>23.00082320445534</v>
      </c>
      <c r="J230">
        <f t="shared" si="66"/>
        <v>9.8957912067970266</v>
      </c>
      <c r="K230">
        <f t="shared" si="66"/>
        <v>-20.763217103187305</v>
      </c>
      <c r="L230">
        <f t="shared" si="67"/>
        <v>-6.7246716091482908</v>
      </c>
      <c r="M230">
        <f t="shared" si="68"/>
        <v>-18.064383734806121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1.1512895250103661</v>
      </c>
      <c r="C231" s="9">
        <f t="shared" si="61"/>
        <v>1.0599999999999994</v>
      </c>
      <c r="D231" s="9">
        <f t="shared" si="70"/>
        <v>18.030247581282875</v>
      </c>
      <c r="E231" s="9">
        <f t="shared" si="70"/>
        <v>-3.4473223974074116</v>
      </c>
      <c r="F231" s="9">
        <f t="shared" si="63"/>
        <v>4.3497761939532307</v>
      </c>
      <c r="G231" s="10">
        <f t="shared" si="71"/>
        <v>8.6666666666666607</v>
      </c>
      <c r="H231" s="5">
        <f t="shared" si="71"/>
        <v>7.5</v>
      </c>
      <c r="I231">
        <f t="shared" si="65"/>
        <v>23.081455520360276</v>
      </c>
      <c r="J231">
        <f t="shared" si="66"/>
        <v>9.8554431771421367</v>
      </c>
      <c r="K231">
        <f t="shared" si="66"/>
        <v>-20.87160340559614</v>
      </c>
      <c r="L231">
        <f t="shared" si="67"/>
        <v>-6.7207312339866441</v>
      </c>
      <c r="M231">
        <f t="shared" si="68"/>
        <v>-17.941008708780569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1.2103012109110054</v>
      </c>
      <c r="C232" s="9">
        <f t="shared" si="61"/>
        <v>1.0649999999999993</v>
      </c>
      <c r="D232" s="9">
        <f t="shared" si="70"/>
        <v>18.089259267183515</v>
      </c>
      <c r="E232" s="9">
        <f t="shared" si="70"/>
        <v>-3.5728749559977464</v>
      </c>
      <c r="F232" s="9">
        <f t="shared" si="63"/>
        <v>4.3130633252825206</v>
      </c>
      <c r="G232" s="10">
        <f t="shared" si="71"/>
        <v>8.6666666666666607</v>
      </c>
      <c r="H232" s="5">
        <f t="shared" si="71"/>
        <v>7.5</v>
      </c>
      <c r="I232">
        <f t="shared" si="65"/>
        <v>23.161724129937355</v>
      </c>
      <c r="J232">
        <f t="shared" si="66"/>
        <v>9.8151187897382162</v>
      </c>
      <c r="K232">
        <f t="shared" si="66"/>
        <v>-20.979249457848823</v>
      </c>
      <c r="L232">
        <f t="shared" si="67"/>
        <v>-6.7165093310936834</v>
      </c>
      <c r="M232">
        <f t="shared" si="68"/>
        <v>-17.817849273601922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1.2690710264814733</v>
      </c>
      <c r="C233" s="9">
        <f t="shared" si="61"/>
        <v>1.0699999999999992</v>
      </c>
      <c r="D233" s="9">
        <f t="shared" si="70"/>
        <v>18.148029082753983</v>
      </c>
      <c r="E233" s="9">
        <f t="shared" si="70"/>
        <v>-3.6990711740317641</v>
      </c>
      <c r="F233" s="9">
        <f t="shared" si="63"/>
        <v>4.2762139084460564</v>
      </c>
      <c r="G233" s="10">
        <f t="shared" si="71"/>
        <v>8.6666666666666607</v>
      </c>
      <c r="H233" s="5">
        <f t="shared" si="71"/>
        <v>7.5</v>
      </c>
      <c r="I233">
        <f t="shared" si="65"/>
        <v>23.24162427683677</v>
      </c>
      <c r="J233">
        <f t="shared" si="66"/>
        <v>9.774819733751654</v>
      </c>
      <c r="K233">
        <f t="shared" si="66"/>
        <v>-21.086156553490433</v>
      </c>
      <c r="L233">
        <f t="shared" si="67"/>
        <v>-6.7120071548835298</v>
      </c>
      <c r="M233">
        <f t="shared" si="68"/>
        <v>-17.694916240805036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1.327599128755196</v>
      </c>
      <c r="C234" s="9">
        <f t="shared" si="61"/>
        <v>1.0749999999999991</v>
      </c>
      <c r="D234" s="9">
        <f t="shared" si="70"/>
        <v>18.206557185027705</v>
      </c>
      <c r="E234" s="9">
        <f t="shared" si="70"/>
        <v>-3.825906621845041</v>
      </c>
      <c r="F234" s="9">
        <f t="shared" si="63"/>
        <v>4.2392313803311996</v>
      </c>
      <c r="G234" s="10">
        <f t="shared" si="71"/>
        <v>8.6666666666666607</v>
      </c>
      <c r="H234" s="5">
        <f t="shared" si="71"/>
        <v>7.5</v>
      </c>
      <c r="I234">
        <f t="shared" si="65"/>
        <v>23.321151390830693</v>
      </c>
      <c r="J234">
        <f t="shared" si="66"/>
        <v>9.7345476908223532</v>
      </c>
      <c r="K234">
        <f t="shared" si="66"/>
        <v>-21.192326050935264</v>
      </c>
      <c r="L234">
        <f t="shared" si="67"/>
        <v>-6.7072260451043482</v>
      </c>
      <c r="M234">
        <f t="shared" si="68"/>
        <v>-17.572220260486638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1.3858856848313188</v>
      </c>
      <c r="C235" s="9">
        <f t="shared" si="61"/>
        <v>1.079999999999999</v>
      </c>
      <c r="D235" s="9">
        <f t="shared" si="70"/>
        <v>18.264843741103828</v>
      </c>
      <c r="E235" s="9">
        <f t="shared" si="70"/>
        <v>-3.9533768781153413</v>
      </c>
      <c r="F235" s="9">
        <f t="shared" si="63"/>
        <v>4.2021191538010889</v>
      </c>
      <c r="G235" s="10">
        <f t="shared" si="71"/>
        <v>8.6666666666666607</v>
      </c>
      <c r="H235" s="5">
        <f t="shared" si="71"/>
        <v>7.5</v>
      </c>
      <c r="I235">
        <f t="shared" si="65"/>
        <v>23.40030108395494</v>
      </c>
      <c r="J235">
        <f t="shared" si="66"/>
        <v>9.6943043345517275</v>
      </c>
      <c r="K235">
        <f t="shared" si="66"/>
        <v>-21.297759372498184</v>
      </c>
      <c r="L235">
        <f t="shared" si="67"/>
        <v>-6.7021674239629636</v>
      </c>
      <c r="M235">
        <f t="shared" si="68"/>
        <v>-17.449771819849754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1.4439308718249961</v>
      </c>
      <c r="C236" s="9">
        <f t="shared" si="61"/>
        <v>1.0849999999999989</v>
      </c>
      <c r="D236" s="9">
        <f t="shared" si="70"/>
        <v>18.322888928097505</v>
      </c>
      <c r="E236" s="9">
        <f t="shared" si="70"/>
        <v>-4.0814775302430881</v>
      </c>
      <c r="F236" s="9">
        <f t="shared" si="63"/>
        <v>4.1648806175158466</v>
      </c>
      <c r="G236" s="10">
        <f t="shared" si="71"/>
        <v>8.6666666666666607</v>
      </c>
      <c r="H236" s="5">
        <f t="shared" si="71"/>
        <v>7.5</v>
      </c>
      <c r="I236">
        <f t="shared" si="65"/>
        <v>23.479069146713954</v>
      </c>
      <c r="J236">
        <f t="shared" si="66"/>
        <v>9.6540913300079492</v>
      </c>
      <c r="K236">
        <f t="shared" si="66"/>
        <v>-21.402458003417284</v>
      </c>
      <c r="L236">
        <f t="shared" si="67"/>
        <v>-6.6968327932988982</v>
      </c>
      <c r="M236">
        <f t="shared" si="68"/>
        <v>-17.327581241874441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1.5017348768147656</v>
      </c>
      <c r="C237" s="9">
        <f t="shared" si="61"/>
        <v>1.0899999999999987</v>
      </c>
      <c r="D237" s="9">
        <f t="shared" si="70"/>
        <v>18.380692933087275</v>
      </c>
      <c r="E237" s="9">
        <f t="shared" si="70"/>
        <v>-4.2102041747259458</v>
      </c>
      <c r="F237" s="9">
        <f t="shared" si="63"/>
        <v>4.1275191357601049</v>
      </c>
      <c r="G237" s="10">
        <f t="shared" si="71"/>
        <v>8.6666666666666607</v>
      </c>
      <c r="H237" s="5">
        <f t="shared" si="71"/>
        <v>7.5</v>
      </c>
      <c r="I237">
        <f t="shared" si="65"/>
        <v>23.557451544348286</v>
      </c>
      <c r="J237">
        <f t="shared" si="66"/>
        <v>9.613910333248155</v>
      </c>
      <c r="K237">
        <f t="shared" si="66"/>
        <v>-21.506423490868531</v>
      </c>
      <c r="L237">
        <f t="shared" si="67"/>
        <v>-6.6912237318075478</v>
      </c>
      <c r="M237">
        <f t="shared" si="68"/>
        <v>-17.2056586841118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1.5592978967870827</v>
      </c>
      <c r="C238" s="9">
        <f t="shared" si="61"/>
        <v>1.0949999999999986</v>
      </c>
      <c r="D238" s="9">
        <f t="shared" si="70"/>
        <v>18.438255953059592</v>
      </c>
      <c r="E238" s="9">
        <f t="shared" si="70"/>
        <v>-4.3395524175274707</v>
      </c>
      <c r="F238" s="9">
        <f t="shared" si="63"/>
        <v>4.090038048276897</v>
      </c>
      <c r="G238" s="10">
        <f t="shared" si="71"/>
        <v>8.6666666666666607</v>
      </c>
      <c r="H238" s="5">
        <f t="shared" si="71"/>
        <v>7.5</v>
      </c>
      <c r="I238">
        <f t="shared" si="65"/>
        <v>23.635444413163807</v>
      </c>
      <c r="J238">
        <f t="shared" si="66"/>
        <v>9.5737629908573094</v>
      </c>
      <c r="K238">
        <f t="shared" si="66"/>
        <v>-21.609657442973202</v>
      </c>
      <c r="L238">
        <f t="shared" si="67"/>
        <v>-6.6853418923121914</v>
      </c>
      <c r="M238">
        <f t="shared" si="68"/>
        <v>-17.084014137597954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1.6166201385781633</v>
      </c>
      <c r="C239" s="9">
        <f t="shared" si="61"/>
        <v>1.0999999999999985</v>
      </c>
      <c r="D239" s="9">
        <f t="shared" si="70"/>
        <v>18.495578194850673</v>
      </c>
      <c r="E239" s="9">
        <f t="shared" si="70"/>
        <v>-4.469517874439787</v>
      </c>
      <c r="F239" s="9">
        <f t="shared" si="63"/>
        <v>4.0524406701078295</v>
      </c>
      <c r="G239" s="10">
        <f t="shared" si="71"/>
        <v>8.6666666666666607</v>
      </c>
      <c r="H239" s="5">
        <f t="shared" si="71"/>
        <v>7.5</v>
      </c>
      <c r="I239">
        <f t="shared" si="65"/>
        <v>23.71304405692193</v>
      </c>
      <c r="J239">
        <f t="shared" si="66"/>
        <v>9.5336509395034366</v>
      </c>
      <c r="K239">
        <f t="shared" si="66"/>
        <v>-21.712161527798788</v>
      </c>
      <c r="L239">
        <f t="shared" si="67"/>
        <v>-6.6791889990846007</v>
      </c>
      <c r="M239">
        <f t="shared" si="68"/>
        <v>-16.962657425884846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1.6737018188131998</v>
      </c>
      <c r="C240" s="9">
        <f t="shared" si="61"/>
        <v>1.1049999999999984</v>
      </c>
      <c r="D240" s="9">
        <f t="shared" si="70"/>
        <v>18.552659875085709</v>
      </c>
      <c r="E240" s="9">
        <f t="shared" si="70"/>
        <v>-4.6000961714402457</v>
      </c>
      <c r="F240" s="9">
        <f t="shared" si="63"/>
        <v>4.0147302914395997</v>
      </c>
      <c r="G240" s="10">
        <f t="shared" si="71"/>
        <v>8.6666666666666607</v>
      </c>
      <c r="H240" s="5">
        <f t="shared" si="71"/>
        <v>7.5</v>
      </c>
      <c r="I240">
        <f t="shared" si="65"/>
        <v>23.79024694328999</v>
      </c>
      <c r="J240">
        <f t="shared" si="66"/>
        <v>9.4935758055089288</v>
      </c>
      <c r="K240">
        <f t="shared" si="66"/>
        <v>-21.813937472354098</v>
      </c>
      <c r="L240">
        <f t="shared" si="67"/>
        <v>-6.6727668452138786</v>
      </c>
      <c r="M240">
        <f t="shared" si="68"/>
        <v>-16.841598204184777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1.7305431638430377</v>
      </c>
      <c r="C241" s="9">
        <f t="shared" si="61"/>
        <v>1.1099999999999983</v>
      </c>
      <c r="D241" s="9">
        <f t="shared" si="70"/>
        <v>18.609501220115547</v>
      </c>
      <c r="E241" s="9">
        <f t="shared" si="70"/>
        <v>-4.7312829450420457</v>
      </c>
      <c r="F241" s="9">
        <f t="shared" si="63"/>
        <v>3.9769101774568516</v>
      </c>
      <c r="G241" s="10">
        <f t="shared" si="71"/>
        <v>8.6666666666666607</v>
      </c>
      <c r="H241" s="5">
        <f t="shared" si="71"/>
        <v>7.5</v>
      </c>
      <c r="I241">
        <f t="shared" si="65"/>
        <v>23.867049700350975</v>
      </c>
      <c r="J241">
        <f t="shared" si="66"/>
        <v>9.4535392044376447</v>
      </c>
      <c r="K241">
        <f t="shared" si="66"/>
        <v>-21.914987061579208</v>
      </c>
      <c r="L241">
        <f t="shared" si="67"/>
        <v>-6.6660772900232379</v>
      </c>
      <c r="M241">
        <f t="shared" si="68"/>
        <v>-16.720845958625674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1.7871444096784437</v>
      </c>
      <c r="C242" s="9">
        <f t="shared" si="61"/>
        <v>1.1149999999999982</v>
      </c>
      <c r="D242" s="9">
        <f t="shared" si="70"/>
        <v>18.666102465950953</v>
      </c>
      <c r="E242" s="9">
        <f t="shared" si="70"/>
        <v>-4.8630738426387765</v>
      </c>
      <c r="F242" s="9">
        <f t="shared" si="63"/>
        <v>3.9389835682013055</v>
      </c>
      <c r="G242" s="10">
        <f t="shared" si="71"/>
        <v>8.6666666666666607</v>
      </c>
      <c r="H242" s="5">
        <f t="shared" si="71"/>
        <v>7.5</v>
      </c>
      <c r="I242">
        <f t="shared" si="65"/>
        <v>23.943449113171866</v>
      </c>
      <c r="J242">
        <f t="shared" si="66"/>
        <v>9.4135427406975047</v>
      </c>
      <c r="K242">
        <f t="shared" si="66"/>
        <v>-22.015312137330962</v>
      </c>
      <c r="L242">
        <f t="shared" si="67"/>
        <v>-6.6591222565343919</v>
      </c>
      <c r="M242">
        <f t="shared" si="68"/>
        <v>-16.600410005613924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1.8435058019220101</v>
      </c>
      <c r="C243" s="9">
        <f t="shared" si="61"/>
        <v>1.1199999999999981</v>
      </c>
      <c r="D243" s="9">
        <f t="shared" si="70"/>
        <v>18.722463858194519</v>
      </c>
      <c r="E243" s="9">
        <f t="shared" si="70"/>
        <v>-4.9954645228428634</v>
      </c>
      <c r="F243" s="9">
        <f t="shared" si="63"/>
        <v>3.9009536784371961</v>
      </c>
      <c r="G243" s="10">
        <f t="shared" si="71"/>
        <v>8.6666666666666607</v>
      </c>
      <c r="H243" s="5">
        <f t="shared" si="71"/>
        <v>7.5</v>
      </c>
      <c r="I243">
        <f t="shared" si="65"/>
        <v>24.01944212042973</v>
      </c>
      <c r="J243">
        <f t="shared" si="66"/>
        <v>9.3735880071582987</v>
      </c>
      <c r="K243">
        <f t="shared" si="66"/>
        <v>-22.114914597364645</v>
      </c>
      <c r="L243">
        <f t="shared" si="67"/>
        <v>-6.6519037289792005</v>
      </c>
      <c r="M243">
        <f t="shared" si="68"/>
        <v>-16.480299491301917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1.8996275956978366</v>
      </c>
      <c r="C244" s="9">
        <f t="shared" si="61"/>
        <v>1.124999999999998</v>
      </c>
      <c r="D244" s="9">
        <f t="shared" si="70"/>
        <v>18.778585651970346</v>
      </c>
      <c r="E244" s="9">
        <f t="shared" si="70"/>
        <v>-5.1284506558178951</v>
      </c>
      <c r="F244" s="9">
        <f t="shared" si="63"/>
        <v>3.8628236975229808</v>
      </c>
      <c r="G244" s="10">
        <f t="shared" si="71"/>
        <v>8.6666666666666607</v>
      </c>
      <c r="H244" s="5">
        <f t="shared" si="71"/>
        <v>7.5</v>
      </c>
      <c r="I244">
        <f t="shared" si="65"/>
        <v>24.09502581109475</v>
      </c>
      <c r="J244">
        <f t="shared" si="66"/>
        <v>9.3336765847844241</v>
      </c>
      <c r="K244">
        <f t="shared" si="66"/>
        <v>-22.213796394312457</v>
      </c>
      <c r="L244">
        <f t="shared" si="67"/>
        <v>-6.64442375035821</v>
      </c>
      <c r="M244">
        <f t="shared" si="68"/>
        <v>-16.360523391157304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1.9555100555790368</v>
      </c>
      <c r="C245" s="9">
        <f t="shared" si="61"/>
        <v>1.1299999999999979</v>
      </c>
      <c r="D245" s="9">
        <f t="shared" ref="D245:E260" si="72">D244+$C$7*(J244+J245)/2</f>
        <v>18.834468111851546</v>
      </c>
      <c r="E245" s="9">
        <f t="shared" si="72"/>
        <v>-5.2620279236048102</v>
      </c>
      <c r="F245" s="9">
        <f t="shared" si="63"/>
        <v>3.8245967892892847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24.170197421169433</v>
      </c>
      <c r="J245">
        <f t="shared" si="66"/>
        <v>9.2938100422822743</v>
      </c>
      <c r="K245">
        <f t="shared" si="66"/>
        <v>-22.311959534659401</v>
      </c>
      <c r="L245">
        <f t="shared" si="67"/>
        <v>-6.6366844200457589</v>
      </c>
      <c r="M245">
        <f t="shared" si="68"/>
        <v>-16.24109050963105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2.0111534555131705</v>
      </c>
      <c r="C246" s="9">
        <f t="shared" si="61"/>
        <v>1.1349999999999978</v>
      </c>
      <c r="D246" s="9">
        <f t="shared" si="72"/>
        <v>18.89011151178568</v>
      </c>
      <c r="E246" s="9">
        <f t="shared" si="72"/>
        <v>-5.3961920204419398</v>
      </c>
      <c r="F246" s="9">
        <f t="shared" si="63"/>
        <v>3.7862760919230927</v>
      </c>
      <c r="G246" s="10">
        <f t="shared" si="73"/>
        <v>8.6666666666666607</v>
      </c>
      <c r="H246" s="5">
        <f t="shared" si="73"/>
        <v>7.5</v>
      </c>
      <c r="I246">
        <f t="shared" si="65"/>
        <v>24.244954330483122</v>
      </c>
      <c r="J246">
        <f t="shared" si="66"/>
        <v>9.2539899357620001</v>
      </c>
      <c r="K246">
        <f t="shared" si="66"/>
        <v>-22.409406077717186</v>
      </c>
      <c r="L246">
        <f t="shared" si="67"/>
        <v>-6.6286878914412437</v>
      </c>
      <c r="M246">
        <f t="shared" si="68"/>
        <v>-16.12200947992147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2.0665580787456967</v>
      </c>
      <c r="C247" s="9">
        <f t="shared" si="61"/>
        <v>1.1399999999999977</v>
      </c>
      <c r="D247" s="9">
        <f t="shared" si="72"/>
        <v>18.945516135018206</v>
      </c>
      <c r="E247" s="9">
        <f t="shared" si="72"/>
        <v>-5.5309386530788816</v>
      </c>
      <c r="F247" s="9">
        <f t="shared" si="63"/>
        <v>3.7478647178580933</v>
      </c>
      <c r="G247" s="10">
        <f t="shared" si="73"/>
        <v>8.6666666666666607</v>
      </c>
      <c r="H247" s="5">
        <f t="shared" si="73"/>
        <v>7.5</v>
      </c>
      <c r="I247">
        <f t="shared" si="65"/>
        <v>24.319294059541082</v>
      </c>
      <c r="J247">
        <f t="shared" si="66"/>
        <v>9.2142178084133519</v>
      </c>
      <c r="K247">
        <f t="shared" si="66"/>
        <v>-22.506138134596714</v>
      </c>
      <c r="L247">
        <f t="shared" si="67"/>
        <v>-6.6204363696661694</v>
      </c>
      <c r="M247">
        <f t="shared" si="68"/>
        <v>-16.003288763831378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2.121724217741523</v>
      </c>
      <c r="C248" s="9">
        <f t="shared" si="61"/>
        <v>1.1449999999999976</v>
      </c>
      <c r="D248" s="9">
        <f t="shared" si="72"/>
        <v>19.000682274014032</v>
      </c>
      <c r="E248" s="9">
        <f t="shared" si="72"/>
        <v>-5.666263541084211</v>
      </c>
      <c r="F248" s="9">
        <f t="shared" si="63"/>
        <v>3.709365753671213</v>
      </c>
      <c r="G248" s="10">
        <f t="shared" si="73"/>
        <v>8.6666666666666607</v>
      </c>
      <c r="H248" s="5">
        <f t="shared" si="73"/>
        <v>7.5</v>
      </c>
      <c r="I248">
        <f t="shared" si="65"/>
        <v>24.393214266427275</v>
      </c>
      <c r="J248">
        <f t="shared" si="66"/>
        <v>9.1744951901953549</v>
      </c>
      <c r="K248">
        <f t="shared" si="66"/>
        <v>-22.602157867179702</v>
      </c>
      <c r="L248">
        <f t="shared" si="67"/>
        <v>-6.6119321093066157</v>
      </c>
      <c r="M248">
        <f t="shared" si="68"/>
        <v>-15.884936651715606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2.1766521741047278</v>
      </c>
      <c r="C249" s="9">
        <f t="shared" si="61"/>
        <v>1.1499999999999975</v>
      </c>
      <c r="D249" s="9">
        <f t="shared" si="72"/>
        <v>19.055610230377237</v>
      </c>
      <c r="E249" s="9">
        <f t="shared" si="72"/>
        <v>-5.8021624171470201</v>
      </c>
      <c r="F249" s="9">
        <f t="shared" si="63"/>
        <v>3.670782259985256</v>
      </c>
      <c r="G249" s="10">
        <f t="shared" si="73"/>
        <v>8.6666666666666607</v>
      </c>
      <c r="H249" s="5">
        <f t="shared" si="73"/>
        <v>7.5</v>
      </c>
      <c r="I249">
        <f t="shared" si="65"/>
        <v>24.466712743760088</v>
      </c>
      <c r="J249">
        <f t="shared" si="66"/>
        <v>9.1348235975395156</v>
      </c>
      <c r="K249">
        <f t="shared" si="66"/>
        <v>-22.697467487089995</v>
      </c>
      <c r="L249">
        <f t="shared" si="67"/>
        <v>-6.6031774122007016</v>
      </c>
      <c r="M249">
        <f t="shared" si="68"/>
        <v>-15.766961262516144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2.2313422584965465</v>
      </c>
      <c r="C250" s="9">
        <f t="shared" si="61"/>
        <v>1.1549999999999974</v>
      </c>
      <c r="D250" s="9">
        <f t="shared" si="72"/>
        <v>19.110300314769056</v>
      </c>
      <c r="E250" s="9">
        <f t="shared" si="72"/>
        <v>-5.9386310273722858</v>
      </c>
      <c r="F250" s="9">
        <f t="shared" si="63"/>
        <v>3.6321172713776293</v>
      </c>
      <c r="G250" s="10">
        <f t="shared" si="73"/>
        <v>8.6666666666666607</v>
      </c>
      <c r="H250" s="5">
        <f t="shared" si="73"/>
        <v>7.5</v>
      </c>
      <c r="I250">
        <f t="shared" si="65"/>
        <v>24.539787415700236</v>
      </c>
      <c r="J250">
        <f t="shared" si="66"/>
        <v>9.0952045330663118</v>
      </c>
      <c r="K250">
        <f t="shared" si="66"/>
        <v>-22.79206925466509</v>
      </c>
      <c r="L250">
        <f t="shared" si="67"/>
        <v>-6.594174625270659</v>
      </c>
      <c r="M250">
        <f t="shared" si="68"/>
        <v>-15.64937054388216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2.2857947905516909</v>
      </c>
      <c r="C251" s="9">
        <f t="shared" si="61"/>
        <v>1.1599999999999973</v>
      </c>
      <c r="D251" s="9">
        <f t="shared" si="72"/>
        <v>19.1647528468242</v>
      </c>
      <c r="E251" s="9">
        <f t="shared" si="72"/>
        <v>-6.0756651315700658</v>
      </c>
      <c r="F251" s="9">
        <f t="shared" si="63"/>
        <v>3.5933737962951082</v>
      </c>
      <c r="G251" s="10">
        <f t="shared" si="73"/>
        <v>8.6666666666666607</v>
      </c>
      <c r="H251" s="5">
        <f t="shared" si="73"/>
        <v>7.5</v>
      </c>
      <c r="I251">
        <f t="shared" si="65"/>
        <v>24.612436335009996</v>
      </c>
      <c r="J251">
        <f t="shared" si="66"/>
        <v>9.0556394853146873</v>
      </c>
      <c r="K251">
        <f t="shared" si="66"/>
        <v>-22.885965477928384</v>
      </c>
      <c r="L251">
        <f t="shared" si="67"/>
        <v>-6.5849261383991022</v>
      </c>
      <c r="M251">
        <f t="shared" si="68"/>
        <v>-15.532172272372307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2.340010098793087</v>
      </c>
      <c r="C252" s="9">
        <f t="shared" si="61"/>
        <v>1.1649999999999971</v>
      </c>
      <c r="D252" s="9">
        <f t="shared" si="72"/>
        <v>19.218968155065596</v>
      </c>
      <c r="E252" s="9">
        <f t="shared" si="72"/>
        <v>-6.2132605035385389</v>
      </c>
      <c r="F252" s="9">
        <f t="shared" si="63"/>
        <v>3.5545548169745911</v>
      </c>
      <c r="G252" s="10">
        <f t="shared" si="73"/>
        <v>8.6666666666666607</v>
      </c>
      <c r="H252" s="5">
        <f t="shared" si="73"/>
        <v>7.5</v>
      </c>
      <c r="I252">
        <f t="shared" si="65"/>
        <v>24.684657680163014</v>
      </c>
      <c r="J252">
        <f t="shared" si="66"/>
        <v>9.0161299284842933</v>
      </c>
      <c r="K252">
        <f t="shared" si="66"/>
        <v>-22.979158511562616</v>
      </c>
      <c r="L252">
        <f t="shared" si="67"/>
        <v>-6.5754343823490746</v>
      </c>
      <c r="M252">
        <f t="shared" si="68"/>
        <v>-15.41537405373667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2.3939885205451112</v>
      </c>
      <c r="C253" s="9">
        <f t="shared" si="61"/>
        <v>1.169999999999997</v>
      </c>
      <c r="D253" s="9">
        <f t="shared" si="72"/>
        <v>19.27294657681762</v>
      </c>
      <c r="E253" s="9">
        <f t="shared" si="72"/>
        <v>-6.3514129313408816</v>
      </c>
      <c r="F253" s="9">
        <f t="shared" si="63"/>
        <v>3.5156632893697926</v>
      </c>
      <c r="G253" s="10">
        <f t="shared" si="73"/>
        <v>8.6666666666666607</v>
      </c>
      <c r="H253" s="5">
        <f t="shared" si="73"/>
        <v>7.5</v>
      </c>
      <c r="I253">
        <f t="shared" si="65"/>
        <v>24.756449752503979</v>
      </c>
      <c r="J253">
        <f t="shared" si="66"/>
        <v>8.9766773221901985</v>
      </c>
      <c r="K253">
        <f t="shared" si="66"/>
        <v>-23.071650755885035</v>
      </c>
      <c r="L253">
        <f t="shared" si="67"/>
        <v>-6.565701826727449</v>
      </c>
      <c r="M253">
        <f t="shared" si="68"/>
        <v>-15.298983323275735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2.4477304018453729</v>
      </c>
      <c r="C254" s="9">
        <f t="shared" si="61"/>
        <v>1.1749999999999969</v>
      </c>
      <c r="D254" s="9">
        <f t="shared" si="72"/>
        <v>19.326688458117882</v>
      </c>
      <c r="E254" s="9">
        <f t="shared" si="72"/>
        <v>-6.4901182175760104</v>
      </c>
      <c r="F254" s="9">
        <f t="shared" si="63"/>
        <v>3.4767021430838558</v>
      </c>
      <c r="G254" s="10">
        <f t="shared" si="73"/>
        <v>8.6666666666666607</v>
      </c>
      <c r="H254" s="5">
        <f t="shared" si="73"/>
        <v>7.5</v>
      </c>
      <c r="I254">
        <f t="shared" si="65"/>
        <v>24.827810973457314</v>
      </c>
      <c r="J254">
        <f t="shared" si="66"/>
        <v>8.9372831112298332</v>
      </c>
      <c r="K254">
        <f t="shared" si="66"/>
        <v>-23.163444655824691</v>
      </c>
      <c r="L254">
        <f t="shared" si="67"/>
        <v>-6.5557309779912813</v>
      </c>
      <c r="M254">
        <f t="shared" si="68"/>
        <v>-15.183007346273889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2.5012360973551466</v>
      </c>
      <c r="C255" s="9">
        <f t="shared" si="61"/>
        <v>1.1799999999999968</v>
      </c>
      <c r="D255" s="9">
        <f t="shared" si="72"/>
        <v>19.380194153627656</v>
      </c>
      <c r="E255" s="9">
        <f t="shared" si="72"/>
        <v>-6.629372179643191</v>
      </c>
      <c r="F255" s="9">
        <f t="shared" si="63"/>
        <v>3.437674281307777</v>
      </c>
      <c r="G255" s="10">
        <f t="shared" si="73"/>
        <v>8.6666666666666607</v>
      </c>
      <c r="H255" s="5">
        <f t="shared" si="73"/>
        <v>7.5</v>
      </c>
      <c r="I255">
        <f t="shared" si="65"/>
        <v>24.898739881784181</v>
      </c>
      <c r="J255">
        <f t="shared" si="66"/>
        <v>8.8979487253618856</v>
      </c>
      <c r="K255">
        <f t="shared" si="66"/>
        <v>-23.254542699902334</v>
      </c>
      <c r="L255">
        <f t="shared" si="67"/>
        <v>-6.5455243774966352</v>
      </c>
      <c r="M255">
        <f t="shared" si="68"/>
        <v>-15.067453218504973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2.5545059702685222</v>
      </c>
      <c r="C256" s="9">
        <f t="shared" si="61"/>
        <v>1.1849999999999967</v>
      </c>
      <c r="D256" s="9">
        <f t="shared" si="72"/>
        <v>19.433464026541031</v>
      </c>
      <c r="E256" s="9">
        <f t="shared" si="72"/>
        <v>-6.7691706500005377</v>
      </c>
      <c r="F256" s="9">
        <f t="shared" si="63"/>
        <v>3.3985825807646326</v>
      </c>
      <c r="G256" s="10">
        <f t="shared" si="73"/>
        <v>8.6666666666666607</v>
      </c>
      <c r="H256" s="5">
        <f t="shared" si="73"/>
        <v>7.5</v>
      </c>
      <c r="I256">
        <f t="shared" si="65"/>
        <v>24.969235130887064</v>
      </c>
      <c r="J256">
        <f t="shared" si="66"/>
        <v>8.8586755790969054</v>
      </c>
      <c r="K256">
        <f t="shared" si="66"/>
        <v>-23.344947419213366</v>
      </c>
      <c r="L256">
        <f t="shared" si="67"/>
        <v>-6.5350845995894957</v>
      </c>
      <c r="M256">
        <f t="shared" si="68"/>
        <v>-14.952327866807309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2.6075403922203115</v>
      </c>
      <c r="C257" s="9">
        <f t="shared" si="61"/>
        <v>1.1899999999999966</v>
      </c>
      <c r="D257" s="9">
        <f t="shared" si="72"/>
        <v>19.486498448492821</v>
      </c>
      <c r="E257" s="9">
        <f t="shared" si="72"/>
        <v>-6.9095094764174201</v>
      </c>
      <c r="F257" s="9">
        <f t="shared" si="63"/>
        <v>3.3594298916595347</v>
      </c>
      <c r="G257" s="10">
        <f t="shared" si="73"/>
        <v>8.6666666666666607</v>
      </c>
      <c r="H257" s="5">
        <f t="shared" si="73"/>
        <v>7.5</v>
      </c>
      <c r="I257">
        <f t="shared" si="65"/>
        <v>25.039295486161159</v>
      </c>
      <c r="J257">
        <f t="shared" si="66"/>
        <v>8.8194650714993692</v>
      </c>
      <c r="K257">
        <f t="shared" si="66"/>
        <v>-23.434661386414209</v>
      </c>
      <c r="L257">
        <f t="shared" si="67"/>
        <v>-6.5244142497382933</v>
      </c>
      <c r="M257">
        <f t="shared" si="68"/>
        <v>-14.837638049725957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2.6603397431928109</v>
      </c>
      <c r="C258" s="9">
        <f t="shared" si="61"/>
        <v>1.1949999999999965</v>
      </c>
      <c r="D258" s="9">
        <f t="shared" si="72"/>
        <v>19.53929779946532</v>
      </c>
      <c r="E258" s="9">
        <f t="shared" si="72"/>
        <v>-7.0503845222208001</v>
      </c>
      <c r="F258" s="9">
        <f t="shared" si="63"/>
        <v>3.3202190376352605</v>
      </c>
      <c r="G258" s="10">
        <f t="shared" si="73"/>
        <v>8.6666666666666607</v>
      </c>
      <c r="H258" s="5">
        <f t="shared" si="73"/>
        <v>7.5</v>
      </c>
      <c r="I258">
        <f t="shared" si="65"/>
        <v>25.108919822391901</v>
      </c>
      <c r="J258">
        <f t="shared" si="66"/>
        <v>8.7803185860009396</v>
      </c>
      <c r="K258">
        <f t="shared" si="66"/>
        <v>-23.523687214712567</v>
      </c>
      <c r="L258">
        <f t="shared" si="67"/>
        <v>-6.5135159627076087</v>
      </c>
      <c r="M258">
        <f t="shared" si="68"/>
        <v>-14.72339035821965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2.7129044114214871</v>
      </c>
      <c r="C259" s="9">
        <f t="shared" si="61"/>
        <v>1.1999999999999964</v>
      </c>
      <c r="D259" s="9">
        <f t="shared" si="72"/>
        <v>19.591862467693996</v>
      </c>
      <c r="E259" s="9">
        <f t="shared" si="72"/>
        <v>-7.1917916665355239</v>
      </c>
      <c r="F259" s="9">
        <f t="shared" si="63"/>
        <v>3.2809528157334733</v>
      </c>
      <c r="G259" s="10">
        <f t="shared" si="73"/>
        <v>8.6666666666666607</v>
      </c>
      <c r="H259" s="5">
        <f t="shared" si="73"/>
        <v>7.5</v>
      </c>
      <c r="I259">
        <f t="shared" si="65"/>
        <v>25.178107121197868</v>
      </c>
      <c r="J259">
        <f t="shared" si="66"/>
        <v>8.7412374902246945</v>
      </c>
      <c r="K259">
        <f t="shared" si="66"/>
        <v>-23.612027556861886</v>
      </c>
      <c r="L259">
        <f t="shared" si="67"/>
        <v>-6.5023924007726208</v>
      </c>
      <c r="M259">
        <f t="shared" si="68"/>
        <v>-14.609591216430179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2.7652347932996229</v>
      </c>
      <c r="C260" s="9">
        <f t="shared" si="61"/>
        <v>1.2049999999999963</v>
      </c>
      <c r="D260" s="9">
        <f t="shared" si="72"/>
        <v>19.644192849572132</v>
      </c>
      <c r="E260" s="9">
        <f t="shared" si="72"/>
        <v>-7.3337268045185908</v>
      </c>
      <c r="F260" s="9">
        <f t="shared" si="63"/>
        <v>3.2416339963615148</v>
      </c>
      <c r="G260" s="10">
        <f t="shared" si="73"/>
        <v>8.6666666666666607</v>
      </c>
      <c r="H260" s="5">
        <f t="shared" si="73"/>
        <v>7.5</v>
      </c>
      <c r="I260">
        <f t="shared" si="65"/>
        <v>25.246856468518359</v>
      </c>
      <c r="J260">
        <f t="shared" si="66"/>
        <v>8.7022231358200592</v>
      </c>
      <c r="K260">
        <f t="shared" si="66"/>
        <v>-23.699685104160466</v>
      </c>
      <c r="L260">
        <f t="shared" si="67"/>
        <v>-6.4910462519738026</v>
      </c>
      <c r="M260">
        <f t="shared" si="68"/>
        <v>-14.496246882511898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2.817331293282006</v>
      </c>
      <c r="C261" s="9">
        <f t="shared" si="61"/>
        <v>1.2099999999999962</v>
      </c>
      <c r="D261" s="9">
        <f t="shared" ref="D261:E276" si="74">D260+$C$7*(J260+J261)/2</f>
        <v>19.696289349554515</v>
      </c>
      <c r="E261" s="9">
        <f t="shared" si="74"/>
        <v>-7.4761858475874385</v>
      </c>
      <c r="F261" s="9">
        <f t="shared" si="63"/>
        <v>3.2022653232646516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25.315167052145025</v>
      </c>
      <c r="J261">
        <f t="shared" si="66"/>
        <v>8.6632768583082171</v>
      </c>
      <c r="K261">
        <f t="shared" si="66"/>
        <v>-23.786662585455538</v>
      </c>
      <c r="L261">
        <f t="shared" si="67"/>
        <v>-6.4794802284114743</v>
      </c>
      <c r="M261">
        <f t="shared" si="68"/>
        <v>-14.383363449519027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2.8691943237877453</v>
      </c>
      <c r="C262" s="9">
        <f t="shared" si="61"/>
        <v>1.2149999999999961</v>
      </c>
      <c r="D262" s="9">
        <f t="shared" si="74"/>
        <v>19.748152380060255</v>
      </c>
      <c r="E262" s="9">
        <f t="shared" si="74"/>
        <v>-7.619164723642263</v>
      </c>
      <c r="F262" s="9">
        <f t="shared" si="63"/>
        <v>3.1628495135037409</v>
      </c>
      <c r="G262" s="10">
        <f t="shared" si="75"/>
        <v>8.6666666666666607</v>
      </c>
      <c r="H262" s="5">
        <f t="shared" si="75"/>
        <v>7.5</v>
      </c>
      <c r="I262">
        <f t="shared" si="65"/>
        <v>25.383038159296746</v>
      </c>
      <c r="J262">
        <f t="shared" si="66"/>
        <v>8.6243999769377488</v>
      </c>
      <c r="K262">
        <f t="shared" si="66"/>
        <v>-23.872962766152654</v>
      </c>
      <c r="L262">
        <f t="shared" si="67"/>
        <v>-6.467697064579693</v>
      </c>
      <c r="M262">
        <f t="shared" si="68"/>
        <v>-14.270946846348668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2.920824305102208</v>
      </c>
      <c r="C263" s="9">
        <f t="shared" si="61"/>
        <v>1.219999999999996</v>
      </c>
      <c r="D263" s="9">
        <f t="shared" si="74"/>
        <v>19.799782361374717</v>
      </c>
      <c r="E263" s="9">
        <f t="shared" si="74"/>
        <v>-7.7626593772824135</v>
      </c>
      <c r="F263" s="9">
        <f t="shared" si="63"/>
        <v>3.1233892574382662</v>
      </c>
      <c r="G263" s="10">
        <f t="shared" si="75"/>
        <v>8.6666666666666607</v>
      </c>
      <c r="H263" s="5">
        <f t="shared" si="75"/>
        <v>7.5</v>
      </c>
      <c r="I263">
        <f t="shared" si="65"/>
        <v>25.450469174237213</v>
      </c>
      <c r="J263">
        <f t="shared" si="66"/>
        <v>8.5855937945502703</v>
      </c>
      <c r="K263">
        <f t="shared" si="66"/>
        <v>-23.958588447230746</v>
      </c>
      <c r="L263">
        <f t="shared" si="67"/>
        <v>-6.4556995157390569</v>
      </c>
      <c r="M263">
        <f t="shared" si="68"/>
        <v>-14.15900283873717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2.9722216652782265</v>
      </c>
      <c r="C264" s="9">
        <f t="shared" si="61"/>
        <v>1.2249999999999959</v>
      </c>
      <c r="D264" s="9">
        <f t="shared" si="74"/>
        <v>19.851179721550736</v>
      </c>
      <c r="E264" s="9">
        <f t="shared" si="74"/>
        <v>-7.906665770016895</v>
      </c>
      <c r="F264" s="9">
        <f t="shared" si="63"/>
        <v>3.0838872187146085</v>
      </c>
      <c r="G264" s="10">
        <f t="shared" si="75"/>
        <v>8.6666666666666607</v>
      </c>
      <c r="H264" s="5">
        <f t="shared" si="75"/>
        <v>7.5</v>
      </c>
      <c r="I264">
        <f t="shared" si="65"/>
        <v>25.517459575934456</v>
      </c>
      <c r="J264">
        <f t="shared" si="66"/>
        <v>8.5468595974558355</v>
      </c>
      <c r="K264">
        <f t="shared" si="66"/>
        <v>-24.043542464263169</v>
      </c>
      <c r="L264">
        <f t="shared" si="67"/>
        <v>-6.4434903563279411</v>
      </c>
      <c r="M264">
        <f t="shared" si="68"/>
        <v>-14.047537030307861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3.0233868400365473</v>
      </c>
      <c r="C265" s="9">
        <f t="shared" si="61"/>
        <v>1.2299999999999958</v>
      </c>
      <c r="D265" s="9">
        <f t="shared" si="74"/>
        <v>19.902344896309057</v>
      </c>
      <c r="E265" s="9">
        <f t="shared" si="74"/>
        <v>-8.0511798804690198</v>
      </c>
      <c r="F265" s="9">
        <f t="shared" si="63"/>
        <v>3.0443460342595547</v>
      </c>
      <c r="G265" s="10">
        <f t="shared" si="75"/>
        <v>8.6666666666666607</v>
      </c>
      <c r="H265" s="5">
        <f t="shared" si="75"/>
        <v>7.5</v>
      </c>
      <c r="I265">
        <f t="shared" si="65"/>
        <v>25.584008935761716</v>
      </c>
      <c r="J265">
        <f t="shared" si="66"/>
        <v>8.5081986553178677</v>
      </c>
      <c r="K265">
        <f t="shared" si="66"/>
        <v>-24.127827686445016</v>
      </c>
      <c r="L265">
        <f t="shared" si="67"/>
        <v>-6.4310723784117085</v>
      </c>
      <c r="M265">
        <f t="shared" si="68"/>
        <v>-13.93655486366794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3.0743202726656449</v>
      </c>
      <c r="C266" s="9">
        <f t="shared" si="61"/>
        <v>1.2349999999999957</v>
      </c>
      <c r="D266" s="9">
        <f t="shared" si="74"/>
        <v>19.953278328938154</v>
      </c>
      <c r="E266" s="9">
        <f t="shared" si="74"/>
        <v>-8.1961977045752352</v>
      </c>
      <c r="F266" s="9">
        <f t="shared" si="63"/>
        <v>3.0047683142789094</v>
      </c>
      <c r="G266" s="10">
        <f t="shared" si="75"/>
        <v>8.6666666666666607</v>
      </c>
      <c r="H266" s="5">
        <f t="shared" si="75"/>
        <v>7.5</v>
      </c>
      <c r="I266">
        <f t="shared" si="65"/>
        <v>25.650116915239003</v>
      </c>
      <c r="J266">
        <f t="shared" si="66"/>
        <v>8.469612221047397</v>
      </c>
      <c r="K266">
        <f t="shared" si="66"/>
        <v>-24.211447015627023</v>
      </c>
      <c r="L266">
        <f t="shared" si="67"/>
        <v>-6.41844839016942</v>
      </c>
      <c r="M266">
        <f t="shared" si="68"/>
        <v>-13.826061621552501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3.125022413920906</v>
      </c>
      <c r="C267" s="9">
        <f t="shared" si="61"/>
        <v>1.2399999999999956</v>
      </c>
      <c r="D267" s="9">
        <f t="shared" si="74"/>
        <v>20.003980470193415</v>
      </c>
      <c r="E267" s="9">
        <f t="shared" si="74"/>
        <v>-8.3417152557781851</v>
      </c>
      <c r="F267" s="9">
        <f t="shared" si="63"/>
        <v>2.9651566422612032</v>
      </c>
      <c r="G267" s="10">
        <f t="shared" si="75"/>
        <v>8.6666666666666607</v>
      </c>
      <c r="H267" s="5">
        <f t="shared" si="75"/>
        <v>7.5</v>
      </c>
      <c r="I267">
        <f t="shared" si="65"/>
        <v>25.715783263814718</v>
      </c>
      <c r="J267">
        <f t="shared" si="66"/>
        <v>8.4311015307063801</v>
      </c>
      <c r="K267">
        <f t="shared" si="66"/>
        <v>-24.29440338535634</v>
      </c>
      <c r="L267">
        <f t="shared" si="67"/>
        <v>-6.4056212144175753</v>
      </c>
      <c r="M267">
        <f t="shared" si="68"/>
        <v>-13.716062428013672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3.1754937219232851</v>
      </c>
      <c r="C268" s="9">
        <f t="shared" si="61"/>
        <v>1.2449999999999954</v>
      </c>
      <c r="D268" s="9">
        <f t="shared" si="74"/>
        <v>20.054451778195794</v>
      </c>
      <c r="E268" s="9">
        <f t="shared" si="74"/>
        <v>-8.4877285652140273</v>
      </c>
      <c r="F268" s="9">
        <f t="shared" si="63"/>
        <v>2.9255135749863403</v>
      </c>
      <c r="G268" s="10">
        <f t="shared" si="75"/>
        <v>8.6666666666666607</v>
      </c>
      <c r="H268" s="5">
        <f t="shared" si="75"/>
        <v>7.5</v>
      </c>
      <c r="I268">
        <f t="shared" si="65"/>
        <v>25.781007816686682</v>
      </c>
      <c r="J268">
        <f t="shared" si="66"/>
        <v>8.3926678034198741</v>
      </c>
      <c r="K268">
        <f t="shared" si="66"/>
        <v>-24.376699759924421</v>
      </c>
      <c r="L268">
        <f t="shared" si="67"/>
        <v>-6.392593687170403</v>
      </c>
      <c r="M268">
        <f t="shared" si="68"/>
        <v>-13.606562249652868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3.2257346620574339</v>
      </c>
      <c r="C269" s="9">
        <f t="shared" si="61"/>
        <v>1.2499999999999953</v>
      </c>
      <c r="D269" s="9">
        <f t="shared" si="74"/>
        <v>20.104692718329943</v>
      </c>
      <c r="E269" s="9">
        <f t="shared" si="74"/>
        <v>-8.6342336818940684</v>
      </c>
      <c r="F269" s="9">
        <f t="shared" si="63"/>
        <v>2.8858416425391806</v>
      </c>
      <c r="G269" s="10">
        <f t="shared" si="75"/>
        <v>8.6666666666666607</v>
      </c>
      <c r="H269" s="5">
        <f t="shared" si="75"/>
        <v>7.5</v>
      </c>
      <c r="I269">
        <f t="shared" si="65"/>
        <v>25.845790492662069</v>
      </c>
      <c r="J269">
        <f t="shared" si="66"/>
        <v>8.3543122412968511</v>
      </c>
      <c r="K269">
        <f t="shared" si="66"/>
        <v>-24.458339133422339</v>
      </c>
      <c r="L269">
        <f t="shared" si="67"/>
        <v>-6.3793686562362657</v>
      </c>
      <c r="M269">
        <f t="shared" si="68"/>
        <v>-13.49756589689413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3.2757457068694045</v>
      </c>
      <c r="C270" s="9">
        <f t="shared" si="61"/>
        <v>1.2549999999999952</v>
      </c>
      <c r="D270" s="9">
        <f t="shared" si="74"/>
        <v>20.154703763141914</v>
      </c>
      <c r="E270" s="9">
        <f t="shared" si="74"/>
        <v>-8.7812266728807469</v>
      </c>
      <c r="F270" s="9">
        <f t="shared" si="63"/>
        <v>2.8461433483279461</v>
      </c>
      <c r="G270" s="10">
        <f t="shared" si="75"/>
        <v>8.6666666666666607</v>
      </c>
      <c r="H270" s="5">
        <f t="shared" si="75"/>
        <v>7.5</v>
      </c>
      <c r="I270">
        <f t="shared" si="65"/>
        <v>25.910131292055457</v>
      </c>
      <c r="J270">
        <f t="shared" si="66"/>
        <v>8.3160360293594344</v>
      </c>
      <c r="K270">
        <f t="shared" si="66"/>
        <v>-24.539324528803704</v>
      </c>
      <c r="L270">
        <f t="shared" si="67"/>
        <v>-6.3659489798496391</v>
      </c>
      <c r="M270">
        <f t="shared" si="68"/>
        <v>-13.38907802529685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3.3255273359639226</v>
      </c>
      <c r="C271" s="9">
        <f t="shared" si="61"/>
        <v>1.2599999999999951</v>
      </c>
      <c r="D271" s="9">
        <f t="shared" si="74"/>
        <v>20.204485392236432</v>
      </c>
      <c r="E271" s="9">
        <f t="shared" si="74"/>
        <v>-8.9287036234580253</v>
      </c>
      <c r="F271" s="9">
        <f t="shared" si="63"/>
        <v>2.8064211691073884</v>
      </c>
      <c r="G271" s="10">
        <f t="shared" si="75"/>
        <v>8.6666666666666607</v>
      </c>
      <c r="H271" s="5">
        <f t="shared" si="75"/>
        <v>7.5</v>
      </c>
      <c r="I271">
        <f t="shared" si="65"/>
        <v>25.974030294624598</v>
      </c>
      <c r="J271">
        <f t="shared" si="66"/>
        <v>8.2778403354803363</v>
      </c>
      <c r="K271">
        <f t="shared" si="66"/>
        <v>-24.619658996955486</v>
      </c>
      <c r="L271">
        <f t="shared" si="67"/>
        <v>-6.3523375253382346</v>
      </c>
      <c r="M271">
        <f t="shared" si="68"/>
        <v>-13.281103136905759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3.3750800359013482</v>
      </c>
      <c r="C272" s="9">
        <f t="shared" si="61"/>
        <v>1.264999999999995</v>
      </c>
      <c r="D272" s="9">
        <f t="shared" si="74"/>
        <v>20.254038092173857</v>
      </c>
      <c r="E272" s="9">
        <f t="shared" si="74"/>
        <v>-9.0766606372962233</v>
      </c>
      <c r="F272" s="9">
        <f t="shared" si="63"/>
        <v>2.7666775550066061</v>
      </c>
      <c r="G272" s="10">
        <f t="shared" si="75"/>
        <v>8.6666666666666607</v>
      </c>
      <c r="H272" s="5">
        <f t="shared" si="75"/>
        <v>7.5</v>
      </c>
      <c r="I272">
        <f t="shared" si="65"/>
        <v>26.037487657543213</v>
      </c>
      <c r="J272">
        <f t="shared" si="66"/>
        <v>8.2397263103283063</v>
      </c>
      <c r="K272">
        <f t="shared" si="66"/>
        <v>-24.69934561577692</v>
      </c>
      <c r="L272">
        <f t="shared" si="67"/>
        <v>-6.3385371678247955</v>
      </c>
      <c r="M272">
        <f t="shared" si="68"/>
        <v>-13.173645581636499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3.4244043000942987</v>
      </c>
      <c r="C273" s="9">
        <f t="shared" si="61"/>
        <v>1.2699999999999949</v>
      </c>
      <c r="D273" s="9">
        <f t="shared" si="74"/>
        <v>20.303362356366808</v>
      </c>
      <c r="E273" s="9">
        <f t="shared" si="74"/>
        <v>-9.2250938366113537</v>
      </c>
      <c r="F273" s="9">
        <f t="shared" si="63"/>
        <v>2.7269149295615027</v>
      </c>
      <c r="G273" s="10">
        <f t="shared" si="75"/>
        <v>8.6666666666666607</v>
      </c>
      <c r="H273" s="5">
        <f t="shared" si="75"/>
        <v>7.5</v>
      </c>
      <c r="I273">
        <f t="shared" si="65"/>
        <v>26.100503613410254</v>
      </c>
      <c r="J273">
        <f t="shared" si="66"/>
        <v>8.2016950873213581</v>
      </c>
      <c r="K273">
        <f t="shared" si="66"/>
        <v>-24.778387489266738</v>
      </c>
      <c r="L273">
        <f t="shared" si="67"/>
        <v>-6.324550788963049</v>
      </c>
      <c r="M273">
        <f t="shared" si="68"/>
        <v>-13.066709558694935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3.4735006287040271</v>
      </c>
      <c r="C274" s="9">
        <f t="shared" si="61"/>
        <v>1.2749999999999948</v>
      </c>
      <c r="D274" s="9">
        <f t="shared" si="74"/>
        <v>20.352458684976536</v>
      </c>
      <c r="E274" s="9">
        <f t="shared" si="74"/>
        <v>-9.3739993623190099</v>
      </c>
      <c r="F274" s="9">
        <f t="shared" si="63"/>
        <v>2.6871356897516994</v>
      </c>
      <c r="G274" s="10">
        <f t="shared" si="75"/>
        <v>8.6666666666666607</v>
      </c>
      <c r="H274" s="5">
        <f t="shared" si="75"/>
        <v>7.5</v>
      </c>
      <c r="I274">
        <f t="shared" si="65"/>
        <v>26.163078468295115</v>
      </c>
      <c r="J274">
        <f t="shared" si="66"/>
        <v>8.1637477825875795</v>
      </c>
      <c r="K274">
        <f t="shared" si="66"/>
        <v>-24.856787746618906</v>
      </c>
      <c r="L274">
        <f t="shared" si="67"/>
        <v>-6.3103812757073658</v>
      </c>
      <c r="M274">
        <f t="shared" si="68"/>
        <v>-12.960299118028452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3.5223695285365899</v>
      </c>
      <c r="C275" s="9">
        <f t="shared" si="61"/>
        <v>1.2799999999999947</v>
      </c>
      <c r="D275" s="9">
        <f t="shared" si="74"/>
        <v>20.401327584809099</v>
      </c>
      <c r="E275" s="9">
        <f t="shared" si="74"/>
        <v>-9.5233733741828477</v>
      </c>
      <c r="F275" s="9">
        <f t="shared" si="63"/>
        <v>2.6473422060419485</v>
      </c>
      <c r="G275" s="10">
        <f t="shared" si="75"/>
        <v>8.6666666666666607</v>
      </c>
      <c r="H275" s="5">
        <f t="shared" si="75"/>
        <v>7.5</v>
      </c>
      <c r="I275">
        <f t="shared" si="65"/>
        <v>26.225212599818182</v>
      </c>
      <c r="J275">
        <f t="shared" si="66"/>
        <v>8.1258854949333355</v>
      </c>
      <c r="K275">
        <f t="shared" si="66"/>
        <v>-24.934549541327076</v>
      </c>
      <c r="L275">
        <f t="shared" si="67"/>
        <v>-6.2960315191156386</v>
      </c>
      <c r="M275">
        <f t="shared" si="68"/>
        <v>-12.854418161807533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3.5710115129388456</v>
      </c>
      <c r="C276" s="9">
        <f t="shared" si="61"/>
        <v>1.2849999999999946</v>
      </c>
      <c r="D276" s="9">
        <f t="shared" si="74"/>
        <v>20.449969569211355</v>
      </c>
      <c r="E276" s="9">
        <f t="shared" si="74"/>
        <v>-9.6732120509577229</v>
      </c>
      <c r="F276" s="9">
        <f t="shared" si="63"/>
        <v>2.6075368224278468</v>
      </c>
      <c r="G276" s="10">
        <f t="shared" si="75"/>
        <v>8.6666666666666607</v>
      </c>
      <c r="H276" s="5">
        <f t="shared" si="75"/>
        <v>7.5</v>
      </c>
      <c r="I276">
        <f t="shared" si="65"/>
        <v>26.286906455266219</v>
      </c>
      <c r="J276">
        <f t="shared" si="66"/>
        <v>8.0881093058186408</v>
      </c>
      <c r="K276">
        <f t="shared" si="66"/>
        <v>-25.011676050297922</v>
      </c>
      <c r="L276">
        <f t="shared" si="67"/>
        <v>-6.2815044131849049</v>
      </c>
      <c r="M276">
        <f t="shared" si="68"/>
        <v>-12.749070445935875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3.6194271016943205</v>
      </c>
      <c r="C277" s="9">
        <f t="shared" ref="C277:C289" si="80">C276+_dt</f>
        <v>1.2899999999999945</v>
      </c>
      <c r="D277" s="9">
        <f t="shared" ref="D277:E289" si="81">D276+$C$7*(J276+J277)/2</f>
        <v>20.49838515796683</v>
      </c>
      <c r="E277" s="9">
        <f t="shared" si="81"/>
        <v>-9.8235115905275379</v>
      </c>
      <c r="F277" s="9">
        <f t="shared" ref="F277:F289" si="82">$O$1*D277^2+$O$2*D277+$O$3</f>
        <v>2.5677218564858788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26.348160549742033</v>
      </c>
      <c r="J277">
        <f t="shared" ref="J277:K289" si="85">J276+L276*$C$7</f>
        <v>8.0504202793395319</v>
      </c>
      <c r="K277">
        <f t="shared" si="85"/>
        <v>-25.088170472973538</v>
      </c>
      <c r="L277">
        <f t="shared" ref="L277:L289" si="86">-$C$15*I277*J277</f>
        <v>-6.2668028537192262</v>
      </c>
      <c r="M277">
        <f t="shared" ref="M277:M289" si="87">-$C$6-$C$15*I277*K277</f>
        <v>-12.644259581587487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3.6676168209189903</v>
      </c>
      <c r="C278" s="9">
        <f t="shared" si="80"/>
        <v>1.2949999999999944</v>
      </c>
      <c r="D278" s="9">
        <f t="shared" si="81"/>
        <v>20.5465748771915</v>
      </c>
      <c r="E278" s="9">
        <f t="shared" si="81"/>
        <v>-9.974268210037847</v>
      </c>
      <c r="F278" s="9">
        <f t="shared" si="82"/>
        <v>2.5278995994275921</v>
      </c>
      <c r="G278" s="10">
        <f t="shared" si="83"/>
        <v>8.6666666666666607</v>
      </c>
      <c r="H278" s="5">
        <f t="shared" si="83"/>
        <v>7.5</v>
      </c>
      <c r="I278">
        <f t="shared" si="84"/>
        <v>26.408975464347915</v>
      </c>
      <c r="J278">
        <f t="shared" si="85"/>
        <v>8.012819462217216</v>
      </c>
      <c r="K278">
        <f t="shared" si="85"/>
        <v>-25.164036030463063</v>
      </c>
      <c r="L278">
        <f t="shared" si="86"/>
        <v>-6.2519297372293545</v>
      </c>
      <c r="M278">
        <f t="shared" si="87"/>
        <v>-12.539989036769075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3.7155812029570221</v>
      </c>
      <c r="C279" s="9">
        <f t="shared" si="80"/>
        <v>1.2999999999999943</v>
      </c>
      <c r="D279" s="9">
        <f t="shared" si="81"/>
        <v>20.594539259229531</v>
      </c>
      <c r="E279" s="9">
        <f t="shared" si="81"/>
        <v>-10.125478146023287</v>
      </c>
      <c r="F279" s="9">
        <f t="shared" si="82"/>
        <v>2.4880723161579152</v>
      </c>
      <c r="G279" s="10">
        <f t="shared" si="83"/>
        <v>8.6666666666666607</v>
      </c>
      <c r="H279" s="5">
        <f t="shared" si="83"/>
        <v>7.5</v>
      </c>
      <c r="I279">
        <f t="shared" si="84"/>
        <v>26.469351844402297</v>
      </c>
      <c r="J279">
        <f t="shared" si="85"/>
        <v>7.9753078837938398</v>
      </c>
      <c r="K279">
        <f t="shared" si="85"/>
        <v>-25.239275964683678</v>
      </c>
      <c r="L279">
        <f t="shared" si="86"/>
        <v>-6.2368879598637017</v>
      </c>
      <c r="M279">
        <f t="shared" si="87"/>
        <v>-12.436262137906187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3.763320786276509</v>
      </c>
      <c r="C280" s="9">
        <f t="shared" si="80"/>
        <v>1.3049999999999942</v>
      </c>
      <c r="D280" s="9">
        <f t="shared" si="81"/>
        <v>20.642278842549018</v>
      </c>
      <c r="E280" s="9">
        <f t="shared" si="81"/>
        <v>-10.277137654529872</v>
      </c>
      <c r="F280" s="9">
        <f t="shared" si="82"/>
        <v>2.4482422453375254</v>
      </c>
      <c r="G280" s="10">
        <f t="shared" si="83"/>
        <v>8.6666666666666607</v>
      </c>
      <c r="H280" s="5">
        <f t="shared" si="83"/>
        <v>7.5</v>
      </c>
      <c r="I280">
        <f t="shared" si="84"/>
        <v>26.529290397689174</v>
      </c>
      <c r="J280">
        <f t="shared" si="85"/>
        <v>7.9378865560346572</v>
      </c>
      <c r="K280">
        <f t="shared" si="85"/>
        <v>-25.313893537511117</v>
      </c>
      <c r="L280">
        <f t="shared" si="86"/>
        <v>-6.2216804163701358</v>
      </c>
      <c r="M280">
        <f t="shared" si="87"/>
        <v>-12.333082071451585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3.8108361153652233</v>
      </c>
      <c r="C281" s="9">
        <f t="shared" si="80"/>
        <v>1.3099999999999941</v>
      </c>
      <c r="D281" s="9">
        <f t="shared" si="81"/>
        <v>20.689794171637732</v>
      </c>
      <c r="E281" s="9">
        <f t="shared" si="81"/>
        <v>-10.429243011232225</v>
      </c>
      <c r="F281" s="9">
        <f t="shared" si="82"/>
        <v>2.4084115994491246</v>
      </c>
      <c r="G281" s="10">
        <f t="shared" si="83"/>
        <v>8.6666666666666607</v>
      </c>
      <c r="H281" s="5">
        <f t="shared" si="83"/>
        <v>7.5</v>
      </c>
      <c r="I281">
        <f t="shared" si="84"/>
        <v>26.588791892739707</v>
      </c>
      <c r="J281">
        <f t="shared" si="85"/>
        <v>7.9005564735364366</v>
      </c>
      <c r="K281">
        <f t="shared" si="85"/>
        <v>-25.387892029939827</v>
      </c>
      <c r="L281">
        <f t="shared" si="86"/>
        <v>-6.2063099990881225</v>
      </c>
      <c r="M281">
        <f t="shared" si="87"/>
        <v>-12.230451885514324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3.8581277406264576</v>
      </c>
      <c r="C282" s="9">
        <f t="shared" si="80"/>
        <v>1.314999999999994</v>
      </c>
      <c r="D282" s="9">
        <f t="shared" si="81"/>
        <v>20.737085796898967</v>
      </c>
      <c r="E282" s="9">
        <f t="shared" si="81"/>
        <v>-10.581790511545803</v>
      </c>
      <c r="F282" s="9">
        <f t="shared" si="82"/>
        <v>2.3685825648675878</v>
      </c>
      <c r="G282" s="10">
        <f t="shared" si="83"/>
        <v>8.6666666666666607</v>
      </c>
      <c r="H282" s="5">
        <f t="shared" si="83"/>
        <v>7.5</v>
      </c>
      <c r="I282">
        <f t="shared" si="84"/>
        <v>26.647857157145644</v>
      </c>
      <c r="J282">
        <f t="shared" si="85"/>
        <v>7.8633186135419075</v>
      </c>
      <c r="K282">
        <f t="shared" si="85"/>
        <v>-25.461274741252915</v>
      </c>
      <c r="L282">
        <f t="shared" si="86"/>
        <v>-6.1907795969707529</v>
      </c>
      <c r="M282">
        <f t="shared" si="87"/>
        <v>-12.128374491508033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3.9051962182749627</v>
      </c>
      <c r="C283" s="9">
        <f t="shared" si="80"/>
        <v>1.3199999999999938</v>
      </c>
      <c r="D283" s="9">
        <f t="shared" si="81"/>
        <v>20.784154274547472</v>
      </c>
      <c r="E283" s="9">
        <f t="shared" si="81"/>
        <v>-10.734776470734168</v>
      </c>
      <c r="F283" s="9">
        <f t="shared" si="82"/>
        <v>2.3287573019339161</v>
      </c>
      <c r="G283" s="10">
        <f t="shared" si="83"/>
        <v>8.6666666666666607</v>
      </c>
      <c r="H283" s="5">
        <f t="shared" si="83"/>
        <v>7.5</v>
      </c>
      <c r="I283">
        <f t="shared" si="84"/>
        <v>26.706487075903915</v>
      </c>
      <c r="J283">
        <f t="shared" si="85"/>
        <v>7.8261739359600826</v>
      </c>
      <c r="K283">
        <f t="shared" si="85"/>
        <v>-25.534044988201963</v>
      </c>
      <c r="L283">
        <f t="shared" si="86"/>
        <v>-6.1750920946361534</v>
      </c>
      <c r="M283">
        <f t="shared" si="87"/>
        <v>-12.026852665817106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3.9520421102330197</v>
      </c>
      <c r="C284" s="9">
        <f t="shared" si="80"/>
        <v>1.3249999999999937</v>
      </c>
      <c r="D284" s="9">
        <f t="shared" si="81"/>
        <v>20.831000166505529</v>
      </c>
      <c r="E284" s="9">
        <f t="shared" si="81"/>
        <v>-10.888197224011364</v>
      </c>
      <c r="F284" s="9">
        <f t="shared" si="82"/>
        <v>2.2889379450328566</v>
      </c>
      <c r="G284" s="10">
        <f t="shared" si="83"/>
        <v>8.6666666666666607</v>
      </c>
      <c r="H284" s="5">
        <f t="shared" si="83"/>
        <v>7.5</v>
      </c>
      <c r="I284">
        <f t="shared" si="84"/>
        <v>26.764682589792038</v>
      </c>
      <c r="J284">
        <f t="shared" si="85"/>
        <v>7.7891233833922655</v>
      </c>
      <c r="K284">
        <f t="shared" si="85"/>
        <v>-25.606206104196865</v>
      </c>
      <c r="L284">
        <f t="shared" si="86"/>
        <v>-6.1592503714478211</v>
      </c>
      <c r="M284">
        <f t="shared" si="87"/>
        <v>-11.925889051479238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3.9986659840266867</v>
      </c>
      <c r="C285" s="9">
        <f t="shared" si="80"/>
        <v>1.3299999999999936</v>
      </c>
      <c r="D285" s="9">
        <f t="shared" si="81"/>
        <v>20.877624040299196</v>
      </c>
      <c r="E285" s="9">
        <f t="shared" si="81"/>
        <v>-11.042049126639473</v>
      </c>
      <c r="F285" s="9">
        <f t="shared" si="82"/>
        <v>2.249126602674171</v>
      </c>
      <c r="G285" s="10">
        <f t="shared" si="83"/>
        <v>8.6666666666666607</v>
      </c>
      <c r="H285" s="5">
        <f t="shared" si="83"/>
        <v>7.5</v>
      </c>
      <c r="I285">
        <f t="shared" si="84"/>
        <v>26.822444693773843</v>
      </c>
      <c r="J285">
        <f t="shared" si="85"/>
        <v>7.7521678811635786</v>
      </c>
      <c r="K285">
        <f t="shared" si="85"/>
        <v>-25.67776143850574</v>
      </c>
      <c r="L285">
        <f t="shared" si="86"/>
        <v>-6.143257300623425</v>
      </c>
      <c r="M285">
        <f t="shared" si="87"/>
        <v>-11.825486159883067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4.0450684126822587</v>
      </c>
      <c r="C286" s="9">
        <f t="shared" si="80"/>
        <v>1.3349999999999935</v>
      </c>
      <c r="D286" s="9">
        <f t="shared" si="81"/>
        <v>20.924026468954768</v>
      </c>
      <c r="E286" s="9">
        <f t="shared" si="81"/>
        <v>-11.196328554021385</v>
      </c>
      <c r="F286" s="9">
        <f t="shared" si="82"/>
        <v>2.2093253575774132</v>
      </c>
      <c r="G286" s="10">
        <f t="shared" si="83"/>
        <v>8.6666666666666607</v>
      </c>
      <c r="H286" s="5">
        <f t="shared" si="83"/>
        <v>7.5</v>
      </c>
      <c r="I286">
        <f t="shared" si="84"/>
        <v>26.879774435435014</v>
      </c>
      <c r="J286">
        <f t="shared" si="85"/>
        <v>7.7153083373598381</v>
      </c>
      <c r="K286">
        <f t="shared" si="85"/>
        <v>-25.74871435546504</v>
      </c>
      <c r="L286">
        <f t="shared" si="86"/>
        <v>-6.1271157483715681</v>
      </c>
      <c r="M286">
        <f t="shared" si="87"/>
        <v>-11.725646372479538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4.0912499746229471</v>
      </c>
      <c r="C287" s="9">
        <f t="shared" si="80"/>
        <v>1.3399999999999934</v>
      </c>
      <c r="D287" s="9">
        <f t="shared" si="81"/>
        <v>20.970208030895456</v>
      </c>
      <c r="E287" s="9">
        <f t="shared" si="81"/>
        <v>-11.351031901788879</v>
      </c>
      <c r="F287" s="9">
        <f t="shared" si="82"/>
        <v>2.1695362667601832</v>
      </c>
      <c r="G287" s="10">
        <f t="shared" si="83"/>
        <v>8.6666666666666607</v>
      </c>
      <c r="H287" s="5">
        <f t="shared" si="83"/>
        <v>7.5</v>
      </c>
      <c r="I287">
        <f t="shared" si="84"/>
        <v>26.936672913448014</v>
      </c>
      <c r="J287">
        <f t="shared" si="85"/>
        <v>7.6785456428696088</v>
      </c>
      <c r="K287">
        <f t="shared" si="85"/>
        <v>-25.819068233699916</v>
      </c>
      <c r="L287">
        <f t="shared" si="86"/>
        <v>-6.1108285730560672</v>
      </c>
      <c r="M287">
        <f t="shared" si="87"/>
        <v>-11.626371942505763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4.1372112535658481</v>
      </c>
      <c r="C288" s="9">
        <f t="shared" si="80"/>
        <v>1.3449999999999933</v>
      </c>
      <c r="D288" s="9">
        <f t="shared" si="81"/>
        <v>21.016169309838357</v>
      </c>
      <c r="E288" s="9">
        <f t="shared" si="81"/>
        <v>-11.506155585886043</v>
      </c>
      <c r="F288" s="9">
        <f t="shared" si="82"/>
        <v>2.129761361629726</v>
      </c>
      <c r="G288" s="10">
        <f t="shared" si="83"/>
        <v>8.6666666666666607</v>
      </c>
      <c r="H288" s="5">
        <f t="shared" si="83"/>
        <v>7.5</v>
      </c>
      <c r="I288">
        <f t="shared" si="84"/>
        <v>26.993141276065995</v>
      </c>
      <c r="J288">
        <f t="shared" si="85"/>
        <v>7.6418806714312728</v>
      </c>
      <c r="K288">
        <f t="shared" si="85"/>
        <v>-25.888826465354949</v>
      </c>
      <c r="L288">
        <f t="shared" si="86"/>
        <v>-6.0943986243872779</v>
      </c>
      <c r="M288">
        <f t="shared" si="87"/>
        <v>-11.527664996720027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4.1829528384191974</v>
      </c>
      <c r="C289" s="9">
        <f t="shared" si="80"/>
        <v>1.3499999999999932</v>
      </c>
      <c r="D289" s="9">
        <f t="shared" si="81"/>
        <v>21.061910894691707</v>
      </c>
      <c r="E289" s="9">
        <f t="shared" si="81"/>
        <v>-11.661696042648114</v>
      </c>
      <c r="F289" s="9">
        <f t="shared" si="82"/>
        <v>2.0900026480778355</v>
      </c>
      <c r="G289" s="10">
        <f t="shared" si="83"/>
        <v>8.6666666666666607</v>
      </c>
      <c r="H289" s="5">
        <f t="shared" si="83"/>
        <v>7.5</v>
      </c>
      <c r="I289">
        <f t="shared" si="84"/>
        <v>27.049180719645143</v>
      </c>
      <c r="J289">
        <f t="shared" si="85"/>
        <v>7.6053142796849489</v>
      </c>
      <c r="K289">
        <f t="shared" si="85"/>
        <v>-25.957992455335269</v>
      </c>
      <c r="L289">
        <f t="shared" si="86"/>
        <v>-6.0778287426399888</v>
      </c>
      <c r="M289">
        <f t="shared" si="87"/>
        <v>-11.429527537146793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49" priority="16" stopIfTrue="1" operator="greaterThan">
      <formula>$G$19</formula>
    </cfRule>
    <cfRule type="cellIs" dxfId="148" priority="17" stopIfTrue="1" operator="lessThan">
      <formula>$H$19</formula>
    </cfRule>
    <cfRule type="cellIs" dxfId="147" priority="18" stopIfTrue="1" operator="between">
      <formula>$H$19</formula>
      <formula>$G$19</formula>
    </cfRule>
  </conditionalFormatting>
  <conditionalFormatting sqref="E19:E20">
    <cfRule type="cellIs" dxfId="146" priority="13" stopIfTrue="1" operator="lessThan">
      <formula>$H$19</formula>
    </cfRule>
    <cfRule type="cellIs" dxfId="145" priority="14" stopIfTrue="1" operator="greaterThan">
      <formula>$G$19</formula>
    </cfRule>
    <cfRule type="cellIs" dxfId="144" priority="15" stopIfTrue="1" operator="between">
      <formula>$H$19</formula>
      <formula>$G$19</formula>
    </cfRule>
  </conditionalFormatting>
  <conditionalFormatting sqref="F19">
    <cfRule type="cellIs" dxfId="143" priority="10" stopIfTrue="1" operator="lessThan">
      <formula>$H$19</formula>
    </cfRule>
    <cfRule type="cellIs" dxfId="142" priority="11" stopIfTrue="1" operator="greaterThan">
      <formula>$G$19</formula>
    </cfRule>
    <cfRule type="cellIs" dxfId="141" priority="12" stopIfTrue="1" operator="between">
      <formula>$H$19</formula>
      <formula>$G$19</formula>
    </cfRule>
  </conditionalFormatting>
  <conditionalFormatting sqref="F20">
    <cfRule type="cellIs" dxfId="140" priority="7" stopIfTrue="1" operator="lessThan">
      <formula>$H$19</formula>
    </cfRule>
    <cfRule type="cellIs" dxfId="139" priority="8" stopIfTrue="1" operator="greaterThan">
      <formula>$G$19</formula>
    </cfRule>
    <cfRule type="cellIs" dxfId="138" priority="9" stopIfTrue="1" operator="between">
      <formula>$H$19</formula>
      <formula>$G$19</formula>
    </cfRule>
  </conditionalFormatting>
  <conditionalFormatting sqref="E21:E289">
    <cfRule type="cellIs" dxfId="137" priority="4" stopIfTrue="1" operator="lessThan">
      <formula>$H$19</formula>
    </cfRule>
    <cfRule type="cellIs" dxfId="136" priority="5" stopIfTrue="1" operator="greaterThan">
      <formula>$G$19</formula>
    </cfRule>
    <cfRule type="cellIs" dxfId="135" priority="6" stopIfTrue="1" operator="between">
      <formula>$H$19</formula>
      <formula>$G$19</formula>
    </cfRule>
  </conditionalFormatting>
  <conditionalFormatting sqref="F21:F289">
    <cfRule type="cellIs" dxfId="134" priority="1" stopIfTrue="1" operator="lessThan">
      <formula>$H$19</formula>
    </cfRule>
    <cfRule type="cellIs" dxfId="133" priority="2" stopIfTrue="1" operator="greaterThan">
      <formula>$G$19</formula>
    </cfRule>
    <cfRule type="cellIs" dxfId="13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546"/>
  <sheetViews>
    <sheetView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SummaryChart!I26</f>
        <v>31.415926535897931</v>
      </c>
      <c r="D1" s="1" t="s">
        <v>17</v>
      </c>
      <c r="G1" t="s">
        <v>27</v>
      </c>
      <c r="H1" s="6" t="s">
        <v>22</v>
      </c>
      <c r="O1" s="28">
        <f>-(C6/2)/(COS(C2/180*PI())*C1)^2</f>
        <v>-2.3224422689416799E-2</v>
      </c>
      <c r="P1" s="5" t="s">
        <v>10</v>
      </c>
    </row>
    <row r="2" spans="2:22" ht="22.5" x14ac:dyDescent="0.3">
      <c r="C2" s="24">
        <f>SummaryChart!J26</f>
        <v>33.096564225533371</v>
      </c>
      <c r="D2" s="1" t="s">
        <v>18</v>
      </c>
      <c r="G2" s="9" t="s">
        <v>23</v>
      </c>
      <c r="O2" s="28">
        <f>TAN(C2/180*PI())</f>
        <v>0.65180635335508774</v>
      </c>
      <c r="P2" s="5" t="s">
        <v>12</v>
      </c>
    </row>
    <row r="3" spans="2:22" ht="22.5" x14ac:dyDescent="0.3">
      <c r="C3" s="24">
        <f>SummaryChart!N26/12</f>
        <v>2.0855423978833358</v>
      </c>
      <c r="D3" s="1" t="s">
        <v>19</v>
      </c>
      <c r="G3" s="9" t="s">
        <v>28</v>
      </c>
      <c r="O3" s="28">
        <f>C3</f>
        <v>2.0855423978833358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SummaryChart!M26</f>
        <v>17.935307470460049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3.9470127609767758E-2</v>
      </c>
      <c r="C12" s="14"/>
      <c r="D12" s="15">
        <f ca="1">CELL("contents",INDIRECT("D"&amp;C13-1))</f>
        <v>17.886418857382836</v>
      </c>
      <c r="E12" s="15">
        <f ca="1">CELL("contents",INDIRECT("E"&amp;C13-1))</f>
        <v>2.3569276229282692</v>
      </c>
      <c r="F12">
        <f ca="1">D13-D12</f>
        <v>8.8358740686981463E-2</v>
      </c>
      <c r="G12">
        <f ca="1">D13-D11</f>
        <v>3.9470127609767758E-2</v>
      </c>
      <c r="H12" s="27">
        <f ca="1">G12/F12</f>
        <v>0.44670314790467786</v>
      </c>
      <c r="I12">
        <f ca="1">D13-D12</f>
        <v>8.8358740686981463E-2</v>
      </c>
      <c r="J12">
        <f ca="1">E13-E12</f>
        <v>-8.0669990107653078E-2</v>
      </c>
      <c r="K12">
        <f ca="1">ATAN(J12/I12)*180/PI()</f>
        <v>-42.395534530531698</v>
      </c>
      <c r="N12" s="26">
        <f ca="1">E13-E12</f>
        <v>-8.0669990107653078E-2</v>
      </c>
      <c r="O12" s="26">
        <f ca="1">N12+E13-H12*N12</f>
        <v>2.231623181235491</v>
      </c>
      <c r="P12">
        <f ca="1">IF(AND(G12&gt;0,G12&lt;F12),1,0)</f>
        <v>1</v>
      </c>
      <c r="Q12" s="26">
        <f ca="1">IF(P12=1,O12,O13)</f>
        <v>2.231623181235491</v>
      </c>
    </row>
    <row r="13" spans="2:22" x14ac:dyDescent="0.2">
      <c r="B13" t="str">
        <f ca="1">CELL("address",INDEX(B20:B290,MATCH(MIN(B20:B290),B20:B290,0)))</f>
        <v>$B$173</v>
      </c>
      <c r="C13">
        <f ca="1">CELL("row",INDEX(A20:A289,MATCH(MIN(A20:A289),A20:A289,0)))</f>
        <v>173</v>
      </c>
      <c r="D13" s="15">
        <f ca="1">CELL("contents",INDIRECT("D"&amp;C13))</f>
        <v>17.974777598069817</v>
      </c>
      <c r="E13" s="15">
        <f ca="1">CELL("contents",INDIRECT("E"&amp;C13))</f>
        <v>2.2762576328206161</v>
      </c>
      <c r="F13">
        <f ca="1">D14-D13</f>
        <v>8.8046404212295926E-2</v>
      </c>
      <c r="G13">
        <f ca="1">D14-D11</f>
        <v>0.12751653182206368</v>
      </c>
      <c r="H13" s="27">
        <f ca="1">G13/F13</f>
        <v>1.4482877860020051</v>
      </c>
      <c r="N13" s="26">
        <f ca="1">E14-E13</f>
        <v>-8.154309327125997E-2</v>
      </c>
      <c r="O13" s="26">
        <f ca="1">E13+H13*N13</f>
        <v>2.1581597668030281</v>
      </c>
      <c r="P13">
        <f ca="1">IF(G13&lt;F13,1,0)</f>
        <v>0</v>
      </c>
    </row>
    <row r="14" spans="2:22" x14ac:dyDescent="0.2">
      <c r="D14" s="15">
        <f ca="1">CELL("contents",INDIRECT("D"&amp;C13+1))</f>
        <v>18.062824002282113</v>
      </c>
      <c r="E14" s="15">
        <f ca="1">CELL("contents",INDIRECT("E"&amp;C13+1))</f>
        <v>2.1947145395493561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2.0855423978833358</v>
      </c>
      <c r="F19" s="9">
        <f>$O$1*D19^2+$O$2*D19+$O$3</f>
        <v>2.0855423978833358</v>
      </c>
      <c r="G19" s="18">
        <v>8.6666666666666607</v>
      </c>
      <c r="H19" s="17">
        <v>7.5</v>
      </c>
      <c r="I19">
        <f>C1</f>
        <v>31.415926535897931</v>
      </c>
      <c r="J19">
        <f>C1*COS(C2/180*PI())</f>
        <v>26.318738399146813</v>
      </c>
      <c r="K19">
        <f>C1*SIN(C2/180*PI())</f>
        <v>17.154720900854404</v>
      </c>
      <c r="L19">
        <f>-C15*I19*J19</f>
        <v>-24.428236602518751</v>
      </c>
      <c r="M19">
        <f>-C6-C15*I19*K19</f>
        <v>-48.096479818783024</v>
      </c>
      <c r="N19" s="16">
        <f>MAX(E19:E289)</f>
        <v>5.6558482727370833</v>
      </c>
      <c r="O19" s="19">
        <f>INDEX(C19:C289,MATCH(N19,E19:E289,0),1)</f>
        <v>0.37000000000000022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17.777834748324015</v>
      </c>
      <c r="B20">
        <f>ABS(D20-$D$11)</f>
        <v>17.777834748324015</v>
      </c>
      <c r="C20" s="9">
        <f>C19+_dt</f>
        <v>5.0000000000000001E-3</v>
      </c>
      <c r="D20" s="9">
        <f>D19+$C$7*(J19+J20)/2</f>
        <v>0.15747272213603555</v>
      </c>
      <c r="E20" s="9">
        <f>E19+$C$7*(K19+K20)/2</f>
        <v>2.1876049866517242</v>
      </c>
      <c r="F20" s="9">
        <f>$O$1*D20^2+$O$2*D20+$O$3</f>
        <v>2.1876082073555865</v>
      </c>
      <c r="G20" s="10">
        <f>G19</f>
        <v>8.6666666666666607</v>
      </c>
      <c r="H20" s="5">
        <f>H19</f>
        <v>7.5</v>
      </c>
      <c r="I20">
        <f>SQRT(J20^2+K20^2)</f>
        <v>31.135978799412573</v>
      </c>
      <c r="J20">
        <f>J19+L19*$C$7</f>
        <v>26.172168979531701</v>
      </c>
      <c r="K20">
        <f>K19+M19*$C$7</f>
        <v>16.866142021941705</v>
      </c>
      <c r="L20">
        <f>-$C$15*I20*J20</f>
        <v>-24.075727339337661</v>
      </c>
      <c r="M20">
        <f>-$C$6-$C$15*I20*K20</f>
        <v>-47.689131241296124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17.621235097538932</v>
      </c>
      <c r="B21">
        <f t="shared" ref="B21:B84" si="3">ABS(D21-$D$11)</f>
        <v>17.621235097538932</v>
      </c>
      <c r="C21" s="9">
        <f t="shared" ref="C21:C84" si="4">C20+_dt</f>
        <v>0.01</v>
      </c>
      <c r="D21" s="9">
        <f t="shared" ref="D21:E84" si="5">D20+$C$7*(J20+J21)/2</f>
        <v>0.31407237292111767</v>
      </c>
      <c r="E21" s="9">
        <f t="shared" si="5"/>
        <v>2.287943434421031</v>
      </c>
      <c r="F21" s="9">
        <f t="shared" ref="F21:F84" si="6">$O$1*D21^2+$O$2*D21+$O$3</f>
        <v>2.2879658751109697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30.859983279346707</v>
      </c>
      <c r="J21">
        <f t="shared" ref="J21:K84" si="9">J20+L20*$C$7</f>
        <v>26.027714615495675</v>
      </c>
      <c r="K21">
        <f t="shared" si="9"/>
        <v>16.58000723449393</v>
      </c>
      <c r="L21">
        <f t="shared" ref="L21:L84" si="10">-$C$15*I21*J21</f>
        <v>-23.730609910436016</v>
      </c>
      <c r="M21">
        <f t="shared" ref="M21:M84" si="11">-$C$6-$C$15*I21*K21</f>
        <v>-47.290720380810491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17.465495960824345</v>
      </c>
      <c r="B22">
        <f t="shared" si="3"/>
        <v>17.465495960824345</v>
      </c>
      <c r="C22" s="9">
        <f t="shared" si="4"/>
        <v>1.4999999999999999E-2</v>
      </c>
      <c r="D22" s="9">
        <f t="shared" si="5"/>
        <v>0.46981150963570384</v>
      </c>
      <c r="E22" s="9">
        <f t="shared" si="5"/>
        <v>2.3865722448611399</v>
      </c>
      <c r="F22" s="9">
        <f t="shared" si="6"/>
        <v>2.3866423638711085</v>
      </c>
      <c r="G22" s="10">
        <f t="shared" si="7"/>
        <v>8.6666666666666607</v>
      </c>
      <c r="H22" s="5">
        <f t="shared" si="7"/>
        <v>7.5</v>
      </c>
      <c r="I22">
        <f t="shared" si="8"/>
        <v>30.587882300139775</v>
      </c>
      <c r="J22">
        <f t="shared" si="9"/>
        <v>25.885330956033059</v>
      </c>
      <c r="K22">
        <f t="shared" si="9"/>
        <v>16.296262912209066</v>
      </c>
      <c r="L22">
        <f t="shared" si="10"/>
        <v>-23.392697785226094</v>
      </c>
      <c r="M22">
        <f t="shared" si="11"/>
        <v>-46.901010984769584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17.31060504364828</v>
      </c>
      <c r="B23">
        <f t="shared" si="3"/>
        <v>17.31060504364828</v>
      </c>
      <c r="C23" s="9">
        <f t="shared" si="4"/>
        <v>0.02</v>
      </c>
      <c r="D23" s="9">
        <f t="shared" si="5"/>
        <v>0.62470242681176813</v>
      </c>
      <c r="E23" s="9">
        <f t="shared" si="5"/>
        <v>2.4835056041366683</v>
      </c>
      <c r="F23" s="9">
        <f t="shared" si="6"/>
        <v>2.4836640051728973</v>
      </c>
      <c r="G23" s="10">
        <f t="shared" si="7"/>
        <v>8.6666666666666607</v>
      </c>
      <c r="H23" s="5">
        <f t="shared" si="7"/>
        <v>7.5</v>
      </c>
      <c r="I23">
        <f t="shared" si="8"/>
        <v>30.319620144066903</v>
      </c>
      <c r="J23">
        <f t="shared" si="9"/>
        <v>25.744974769321701</v>
      </c>
      <c r="K23">
        <f t="shared" si="9"/>
        <v>16.01485684630045</v>
      </c>
      <c r="L23">
        <f t="shared" si="10"/>
        <v>-23.061810768466575</v>
      </c>
      <c r="M23">
        <f t="shared" si="11"/>
        <v>-46.5197743261635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17.156550307626183</v>
      </c>
      <c r="B24">
        <f t="shared" si="3"/>
        <v>17.156550307626183</v>
      </c>
      <c r="C24" s="9">
        <f t="shared" si="4"/>
        <v>2.5000000000000001E-2</v>
      </c>
      <c r="D24" s="9">
        <f t="shared" si="5"/>
        <v>0.77875716283386598</v>
      </c>
      <c r="E24" s="9">
        <f t="shared" si="5"/>
        <v>2.5787573892766003</v>
      </c>
      <c r="F24" s="9">
        <f t="shared" si="6"/>
        <v>2.5790565178155824</v>
      </c>
      <c r="G24" s="10">
        <f t="shared" si="7"/>
        <v>8.6666666666666607</v>
      </c>
      <c r="H24" s="5">
        <f t="shared" si="7"/>
        <v>7.5</v>
      </c>
      <c r="I24">
        <f t="shared" si="8"/>
        <v>30.05514299154979</v>
      </c>
      <c r="J24">
        <f t="shared" si="9"/>
        <v>25.606603904710902</v>
      </c>
      <c r="K24">
        <f t="shared" si="9"/>
        <v>15.735738200343469</v>
      </c>
      <c r="L24">
        <f t="shared" si="10"/>
        <v>-22.73777475204578</v>
      </c>
      <c r="M24">
        <f t="shared" si="11"/>
        <v>-46.146788898052492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17.003319964143454</v>
      </c>
      <c r="B25">
        <f t="shared" si="3"/>
        <v>17.003319964143454</v>
      </c>
      <c r="C25" s="9">
        <f t="shared" si="4"/>
        <v>3.0000000000000002E-2</v>
      </c>
      <c r="D25" s="9">
        <f t="shared" si="5"/>
        <v>0.93198750631659455</v>
      </c>
      <c r="E25" s="9">
        <f t="shared" si="5"/>
        <v>2.6723411762784961</v>
      </c>
      <c r="F25" s="9">
        <f t="shared" si="6"/>
        <v>2.6728450256658611</v>
      </c>
      <c r="G25" s="10">
        <f t="shared" si="7"/>
        <v>8.6666666666666607</v>
      </c>
      <c r="H25" s="5">
        <f t="shared" si="7"/>
        <v>7.5</v>
      </c>
      <c r="I25">
        <f t="shared" si="8"/>
        <v>29.794398863642357</v>
      </c>
      <c r="J25">
        <f t="shared" si="9"/>
        <v>25.470177256198628</v>
      </c>
      <c r="K25">
        <f t="shared" si="9"/>
        <v>15.458857466955154</v>
      </c>
      <c r="L25">
        <f t="shared" si="10"/>
        <v>-22.420421477957138</v>
      </c>
      <c r="M25">
        <f t="shared" si="11"/>
        <v>-45.781840121821276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16.850902468192867</v>
      </c>
      <c r="B26">
        <f t="shared" si="3"/>
        <v>16.850902468192867</v>
      </c>
      <c r="C26" s="9">
        <f t="shared" si="4"/>
        <v>3.5000000000000003E-2</v>
      </c>
      <c r="D26" s="9">
        <f t="shared" si="5"/>
        <v>1.0844050022671832</v>
      </c>
      <c r="E26" s="9">
        <f t="shared" si="5"/>
        <v>2.7642702479580343</v>
      </c>
      <c r="F26" s="9">
        <f t="shared" si="6"/>
        <v>2.7650540748477082</v>
      </c>
      <c r="G26" s="10">
        <f t="shared" si="7"/>
        <v>8.6666666666666607</v>
      </c>
      <c r="H26" s="5">
        <f t="shared" si="7"/>
        <v>7.5</v>
      </c>
      <c r="I26">
        <f t="shared" si="8"/>
        <v>29.537337566574934</v>
      </c>
      <c r="J26">
        <f t="shared" si="9"/>
        <v>25.335654727330887</v>
      </c>
      <c r="K26">
        <f t="shared" si="9"/>
        <v>15.184166426224227</v>
      </c>
      <c r="L26">
        <f t="shared" si="10"/>
        <v>-22.109588311876891</v>
      </c>
      <c r="M26">
        <f t="shared" si="11"/>
        <v>-45.424720068453041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16.699286512418496</v>
      </c>
      <c r="B27">
        <f t="shared" si="3"/>
        <v>16.699286512418496</v>
      </c>
      <c r="C27" s="9">
        <f t="shared" si="4"/>
        <v>0.04</v>
      </c>
      <c r="D27" s="9">
        <f t="shared" si="5"/>
        <v>1.2360209580415547</v>
      </c>
      <c r="E27" s="9">
        <f t="shared" si="5"/>
        <v>2.8545576015541476</v>
      </c>
      <c r="F27" s="9">
        <f t="shared" si="6"/>
        <v>2.8557076503423673</v>
      </c>
      <c r="G27" s="10">
        <f t="shared" si="7"/>
        <v>8.6666666666666607</v>
      </c>
      <c r="H27" s="5">
        <f t="shared" si="7"/>
        <v>7.5</v>
      </c>
      <c r="I27">
        <f t="shared" si="8"/>
        <v>29.283910638246098</v>
      </c>
      <c r="J27">
        <f t="shared" si="9"/>
        <v>25.202997197459627</v>
      </c>
      <c r="K27">
        <f t="shared" si="9"/>
        <v>14.911618105813508</v>
      </c>
      <c r="L27">
        <f t="shared" si="10"/>
        <v>-21.805118026787746</v>
      </c>
      <c r="M27">
        <f t="shared" si="11"/>
        <v>-45.07522719215406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16.548461021358218</v>
      </c>
      <c r="B28">
        <f t="shared" si="3"/>
        <v>16.548461021358218</v>
      </c>
      <c r="C28" s="9">
        <f t="shared" si="4"/>
        <v>4.4999999999999998E-2</v>
      </c>
      <c r="D28" s="9">
        <f t="shared" si="5"/>
        <v>1.3868464491018302</v>
      </c>
      <c r="E28" s="9">
        <f t="shared" si="5"/>
        <v>2.9432159560995701</v>
      </c>
      <c r="F28" s="9">
        <f t="shared" si="6"/>
        <v>2.9448291920227652</v>
      </c>
      <c r="G28" s="10">
        <f t="shared" si="7"/>
        <v>8.6666666666666607</v>
      </c>
      <c r="H28" s="5">
        <f t="shared" si="7"/>
        <v>7.5</v>
      </c>
      <c r="I28">
        <f t="shared" si="8"/>
        <v>29.034071296556277</v>
      </c>
      <c r="J28">
        <f t="shared" si="9"/>
        <v>25.072166489298901</v>
      </c>
      <c r="K28">
        <f t="shared" si="9"/>
        <v>14.641166742660584</v>
      </c>
      <c r="L28">
        <f t="shared" si="10"/>
        <v>-21.506858596124069</v>
      </c>
      <c r="M28">
        <f t="shared" si="11"/>
        <v>-44.733166075698819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16.398415145877156</v>
      </c>
      <c r="B29">
        <f t="shared" si="3"/>
        <v>16.398415145877156</v>
      </c>
      <c r="C29" s="9">
        <f t="shared" si="4"/>
        <v>4.9999999999999996E-2</v>
      </c>
      <c r="D29" s="9">
        <f t="shared" si="5"/>
        <v>1.5368923245828934</v>
      </c>
      <c r="E29" s="9">
        <f t="shared" si="5"/>
        <v>3.030257759566171</v>
      </c>
      <c r="F29" s="9">
        <f t="shared" si="6"/>
        <v>3.0324416101454528</v>
      </c>
      <c r="G29" s="10">
        <f t="shared" si="7"/>
        <v>8.6666666666666607</v>
      </c>
      <c r="H29" s="5">
        <f t="shared" si="7"/>
        <v>7.5</v>
      </c>
      <c r="I29">
        <f t="shared" si="8"/>
        <v>28.787774389481864</v>
      </c>
      <c r="J29">
        <f t="shared" si="9"/>
        <v>24.943125337722158</v>
      </c>
      <c r="K29">
        <f t="shared" si="9"/>
        <v>14.372767746206391</v>
      </c>
      <c r="L29">
        <f t="shared" si="10"/>
        <v>-21.214662995943868</v>
      </c>
      <c r="M29">
        <f t="shared" si="11"/>
        <v>-44.398347186902498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16.24913825778475</v>
      </c>
      <c r="B30">
        <f t="shared" si="3"/>
        <v>16.24913825778475</v>
      </c>
      <c r="C30" s="9">
        <f t="shared" si="4"/>
        <v>5.4999999999999993E-2</v>
      </c>
      <c r="D30" s="9">
        <f t="shared" si="5"/>
        <v>1.6861692126752994</v>
      </c>
      <c r="E30" s="9">
        <f t="shared" si="5"/>
        <v>3.1156951957940451</v>
      </c>
      <c r="F30" s="9">
        <f t="shared" si="6"/>
        <v>3.1185673003221162</v>
      </c>
      <c r="G30" s="10">
        <f t="shared" si="7"/>
        <v>8.6666666666666607</v>
      </c>
      <c r="H30" s="5">
        <f t="shared" si="7"/>
        <v>7.5</v>
      </c>
      <c r="I30">
        <f t="shared" si="8"/>
        <v>28.544976346793014</v>
      </c>
      <c r="J30">
        <f t="shared" si="9"/>
        <v>24.815837359746496</v>
      </c>
      <c r="K30">
        <f t="shared" si="9"/>
        <v>14.106377663084976</v>
      </c>
      <c r="L30">
        <f t="shared" si="10"/>
        <v>-20.928389015660645</v>
      </c>
      <c r="M30">
        <f t="shared" si="11"/>
        <v>-44.070586645661514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16.100619944628551</v>
      </c>
      <c r="B31">
        <f t="shared" si="3"/>
        <v>16.100619944628551</v>
      </c>
      <c r="C31" s="9">
        <f t="shared" si="4"/>
        <v>5.9999999999999991E-2</v>
      </c>
      <c r="D31" s="9">
        <f t="shared" si="5"/>
        <v>1.8346875258314965</v>
      </c>
      <c r="E31" s="9">
        <f t="shared" si="5"/>
        <v>3.1995401912129329</v>
      </c>
      <c r="F31" s="9">
        <f t="shared" si="6"/>
        <v>3.2032281579916848</v>
      </c>
      <c r="G31" s="10">
        <f t="shared" si="7"/>
        <v>8.6666666666666607</v>
      </c>
      <c r="H31" s="5">
        <f t="shared" si="7"/>
        <v>7.5</v>
      </c>
      <c r="I31">
        <f t="shared" si="8"/>
        <v>28.3056351333225</v>
      </c>
      <c r="J31">
        <f t="shared" si="9"/>
        <v>24.690267025652531</v>
      </c>
      <c r="K31">
        <f t="shared" si="9"/>
        <v>13.841954143211007</v>
      </c>
      <c r="L31">
        <f t="shared" si="10"/>
        <v>-20.64789907689438</v>
      </c>
      <c r="M31">
        <f t="shared" si="11"/>
        <v>-43.74970600103574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15.952850004658021</v>
      </c>
      <c r="B32">
        <f t="shared" si="3"/>
        <v>15.952850004658021</v>
      </c>
      <c r="C32" s="9">
        <f t="shared" si="4"/>
        <v>6.4999999999999988E-2</v>
      </c>
      <c r="D32" s="9">
        <f t="shared" si="5"/>
        <v>1.9824574658020275</v>
      </c>
      <c r="E32" s="9">
        <f t="shared" si="5"/>
        <v>3.2818044213641802</v>
      </c>
      <c r="F32" s="9">
        <f t="shared" si="6"/>
        <v>3.2864455924130938</v>
      </c>
      <c r="G32" s="10">
        <f t="shared" si="7"/>
        <v>8.6666666666666607</v>
      </c>
      <c r="H32" s="5">
        <f t="shared" si="7"/>
        <v>7.5</v>
      </c>
      <c r="I32">
        <f t="shared" si="8"/>
        <v>28.069710203696854</v>
      </c>
      <c r="J32">
        <f t="shared" si="9"/>
        <v>24.566379631191165</v>
      </c>
      <c r="K32">
        <f t="shared" si="9"/>
        <v>13.579455907204792</v>
      </c>
      <c r="L32">
        <f t="shared" si="10"/>
        <v>-20.373060060025214</v>
      </c>
      <c r="M32">
        <f t="shared" si="11"/>
        <v>-43.435532017875644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15.805818441951956</v>
      </c>
      <c r="B33">
        <f t="shared" si="3"/>
        <v>15.805818441951956</v>
      </c>
      <c r="C33" s="9">
        <f t="shared" si="4"/>
        <v>6.9999999999999993E-2</v>
      </c>
      <c r="D33" s="9">
        <f t="shared" si="5"/>
        <v>2.1294890285080941</v>
      </c>
      <c r="E33" s="9">
        <f t="shared" si="5"/>
        <v>3.3624993172310873</v>
      </c>
      <c r="F33" s="9">
        <f t="shared" si="6"/>
        <v>3.3682405401978399</v>
      </c>
      <c r="G33" s="10">
        <f t="shared" si="7"/>
        <v>8.6666666666666607</v>
      </c>
      <c r="H33" s="5">
        <f t="shared" si="7"/>
        <v>7.5</v>
      </c>
      <c r="I33">
        <f t="shared" si="8"/>
        <v>27.83716245844484</v>
      </c>
      <c r="J33">
        <f t="shared" si="9"/>
        <v>24.444141270831015</v>
      </c>
      <c r="K33">
        <f t="shared" si="9"/>
        <v>13.318842715097539</v>
      </c>
      <c r="L33">
        <f t="shared" si="10"/>
        <v>-20.10374313805665</v>
      </c>
      <c r="M33">
        <f t="shared" si="11"/>
        <v>-43.127896472526608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15.659515461703455</v>
      </c>
      <c r="B34">
        <f t="shared" si="3"/>
        <v>15.659515461703455</v>
      </c>
      <c r="C34" s="9">
        <f t="shared" si="4"/>
        <v>7.4999999999999997E-2</v>
      </c>
      <c r="D34" s="9">
        <f t="shared" si="5"/>
        <v>2.275792008756595</v>
      </c>
      <c r="E34" s="9">
        <f t="shared" si="5"/>
        <v>3.441636071385167</v>
      </c>
      <c r="F34" s="9">
        <f t="shared" si="6"/>
        <v>3.4486334784006196</v>
      </c>
      <c r="G34" s="10">
        <f t="shared" si="7"/>
        <v>8.6666666666666607</v>
      </c>
      <c r="H34" s="5">
        <f t="shared" si="7"/>
        <v>7.5</v>
      </c>
      <c r="I34">
        <f t="shared" si="8"/>
        <v>27.607954201401753</v>
      </c>
      <c r="J34">
        <f t="shared" si="9"/>
        <v>24.323518812002675</v>
      </c>
      <c r="K34">
        <f t="shared" si="9"/>
        <v>13.060075336262379</v>
      </c>
      <c r="L34">
        <f t="shared" si="10"/>
        <v>-19.839823617416361</v>
      </c>
      <c r="M34">
        <f t="shared" si="11"/>
        <v>-42.826635957168961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15.513931465656551</v>
      </c>
      <c r="B35">
        <f t="shared" si="3"/>
        <v>15.513931465656551</v>
      </c>
      <c r="C35" s="9">
        <f t="shared" si="4"/>
        <v>0.08</v>
      </c>
      <c r="D35" s="9">
        <f t="shared" si="5"/>
        <v>2.4213760048034976</v>
      </c>
      <c r="E35" s="9">
        <f t="shared" si="5"/>
        <v>3.5192256439555121</v>
      </c>
      <c r="F35" s="9">
        <f t="shared" si="6"/>
        <v>3.5276444371854963</v>
      </c>
      <c r="G35" s="10">
        <f t="shared" si="7"/>
        <v>8.6666666666666607</v>
      </c>
      <c r="H35" s="5">
        <f t="shared" si="7"/>
        <v>7.5</v>
      </c>
      <c r="I35">
        <f t="shared" si="8"/>
        <v>27.382049098331436</v>
      </c>
      <c r="J35">
        <f t="shared" si="9"/>
        <v>24.204479870298176</v>
      </c>
      <c r="K35">
        <f t="shared" si="9"/>
        <v>12.803115520519366</v>
      </c>
      <c r="L35">
        <f t="shared" si="10"/>
        <v>-19.581180785343207</v>
      </c>
      <c r="M35">
        <f t="shared" si="11"/>
        <v>-42.531591692377681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15.369057047688898</v>
      </c>
      <c r="B36">
        <f t="shared" si="3"/>
        <v>15.369057047688898</v>
      </c>
      <c r="C36" s="9">
        <f t="shared" si="4"/>
        <v>8.5000000000000006E-2</v>
      </c>
      <c r="D36" s="9">
        <f t="shared" si="5"/>
        <v>2.5662504227711507</v>
      </c>
      <c r="E36" s="9">
        <f t="shared" si="5"/>
        <v>3.5952787684281655</v>
      </c>
      <c r="F36" s="9">
        <f t="shared" si="6"/>
        <v>3.6052930120842666</v>
      </c>
      <c r="G36" s="10">
        <f t="shared" si="7"/>
        <v>8.6666666666666607</v>
      </c>
      <c r="H36" s="5">
        <f t="shared" si="7"/>
        <v>7.5</v>
      </c>
      <c r="I36">
        <f t="shared" si="8"/>
        <v>27.159412136691039</v>
      </c>
      <c r="J36">
        <f t="shared" si="9"/>
        <v>24.086992785586116</v>
      </c>
      <c r="K36">
        <f t="shared" si="9"/>
        <v>12.5479259703651</v>
      </c>
      <c r="L36">
        <f t="shared" si="10"/>
        <v>-19.327697763527919</v>
      </c>
      <c r="M36">
        <f t="shared" si="11"/>
        <v>-42.242609347509216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15.224882989535125</v>
      </c>
      <c r="B37">
        <f t="shared" si="3"/>
        <v>15.224882989535125</v>
      </c>
      <c r="C37" s="9">
        <f t="shared" si="4"/>
        <v>9.0000000000000011E-2</v>
      </c>
      <c r="D37" s="9">
        <f t="shared" si="5"/>
        <v>2.7104244809249241</v>
      </c>
      <c r="E37" s="9">
        <f t="shared" si="5"/>
        <v>3.6698059572821009</v>
      </c>
      <c r="F37" s="9">
        <f t="shared" si="6"/>
        <v>3.6815983758629724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26.940009586466665</v>
      </c>
      <c r="J37">
        <f t="shared" si="9"/>
        <v>23.971026599004947</v>
      </c>
      <c r="K37">
        <f t="shared" si="9"/>
        <v>12.294470314280044</v>
      </c>
      <c r="L37">
        <f t="shared" si="10"/>
        <v>-19.079261367693011</v>
      </c>
      <c r="M37">
        <f t="shared" si="11"/>
        <v>-41.959538868545117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15.081400256645715</v>
      </c>
      <c r="B38">
        <f t="shared" si="3"/>
        <v>15.081400256645715</v>
      </c>
      <c r="C38" s="9">
        <f t="shared" si="4"/>
        <v>9.5000000000000015E-2</v>
      </c>
      <c r="D38" s="9">
        <f t="shared" si="5"/>
        <v>2.8539072138143351</v>
      </c>
      <c r="E38" s="9">
        <f t="shared" si="5"/>
        <v>3.7428175074681476</v>
      </c>
      <c r="F38" s="9">
        <f t="shared" si="6"/>
        <v>3.7565792900117607</v>
      </c>
      <c r="G38" s="10">
        <f t="shared" si="13"/>
        <v>8.6666666666666607</v>
      </c>
      <c r="H38" s="5">
        <f t="shared" si="13"/>
        <v>7.5</v>
      </c>
      <c r="I38">
        <f t="shared" si="8"/>
        <v>26.723808962010857</v>
      </c>
      <c r="J38">
        <f t="shared" si="9"/>
        <v>23.856551030798791</v>
      </c>
      <c r="K38">
        <f t="shared" si="9"/>
        <v>12.042713081068774</v>
      </c>
      <c r="L38">
        <f t="shared" si="10"/>
        <v>-18.835761972814179</v>
      </c>
      <c r="M38">
        <f t="shared" si="11"/>
        <v>-41.682234313043196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14.938599994176432</v>
      </c>
      <c r="B39">
        <f t="shared" si="3"/>
        <v>14.938599994176432</v>
      </c>
      <c r="C39" s="9">
        <f t="shared" si="4"/>
        <v>0.10000000000000002</v>
      </c>
      <c r="D39" s="9">
        <f t="shared" si="5"/>
        <v>2.9967074762836172</v>
      </c>
      <c r="E39" s="9">
        <f t="shared" si="5"/>
        <v>3.8143235057369256</v>
      </c>
      <c r="F39" s="9">
        <f t="shared" si="6"/>
        <v>3.8302541158726751</v>
      </c>
      <c r="G39" s="10">
        <f t="shared" si="13"/>
        <v>8.6666666666666607</v>
      </c>
      <c r="H39" s="5">
        <f t="shared" si="13"/>
        <v>7.5</v>
      </c>
      <c r="I39">
        <f t="shared" si="8"/>
        <v>26.510778984815662</v>
      </c>
      <c r="J39">
        <f t="shared" si="9"/>
        <v>23.743536458961906</v>
      </c>
      <c r="K39">
        <f t="shared" si="9"/>
        <v>11.792619675190515</v>
      </c>
      <c r="L39">
        <f t="shared" si="10"/>
        <v>-18.597093383701406</v>
      </c>
      <c r="M39">
        <f t="shared" si="11"/>
        <v>-41.410553691866546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14.796473523103568</v>
      </c>
      <c r="B40">
        <f t="shared" si="3"/>
        <v>14.796473523103568</v>
      </c>
      <c r="C40" s="9">
        <f t="shared" si="4"/>
        <v>0.10500000000000002</v>
      </c>
      <c r="D40" s="9">
        <f t="shared" si="5"/>
        <v>3.1388339473564821</v>
      </c>
      <c r="E40" s="9">
        <f t="shared" si="5"/>
        <v>3.8843338338216151</v>
      </c>
      <c r="F40" s="9">
        <f t="shared" si="6"/>
        <v>3.9026408254192706</v>
      </c>
      <c r="G40" s="10">
        <f t="shared" si="13"/>
        <v>8.6666666666666607</v>
      </c>
      <c r="H40" s="5">
        <f t="shared" si="13"/>
        <v>7.5</v>
      </c>
      <c r="I40">
        <f t="shared" si="8"/>
        <v>26.300889547157816</v>
      </c>
      <c r="J40">
        <f t="shared" si="9"/>
        <v>23.631953898659699</v>
      </c>
      <c r="K40">
        <f t="shared" si="9"/>
        <v>11.544156353039316</v>
      </c>
      <c r="L40">
        <f t="shared" si="10"/>
        <v>-18.363152710673035</v>
      </c>
      <c r="M40">
        <f t="shared" si="11"/>
        <v>-41.144358817379469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14.655012336460402</v>
      </c>
      <c r="B41">
        <f t="shared" si="3"/>
        <v>14.655012336460402</v>
      </c>
      <c r="C41" s="9">
        <f t="shared" si="4"/>
        <v>0.11000000000000003</v>
      </c>
      <c r="D41" s="9">
        <f t="shared" si="5"/>
        <v>3.280295133999648</v>
      </c>
      <c r="E41" s="9">
        <f t="shared" si="5"/>
        <v>3.9528581734811383</v>
      </c>
      <c r="F41" s="9">
        <f t="shared" si="6"/>
        <v>3.9737570117013901</v>
      </c>
      <c r="G41" s="10">
        <f t="shared" si="13"/>
        <v>8.6666666666666607</v>
      </c>
      <c r="H41" s="5">
        <f t="shared" si="13"/>
        <v>7.5</v>
      </c>
      <c r="I41">
        <f t="shared" si="8"/>
        <v>26.094111676554956</v>
      </c>
      <c r="J41">
        <f t="shared" si="9"/>
        <v>23.521774982395662</v>
      </c>
      <c r="K41">
        <f t="shared" si="9"/>
        <v>11.297290200135039</v>
      </c>
      <c r="L41">
        <f t="shared" si="10"/>
        <v>-18.133840250070023</v>
      </c>
      <c r="M41">
        <f t="shared" si="11"/>
        <v>-40.883515157816774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14.514208095690529</v>
      </c>
      <c r="B42">
        <f t="shared" si="3"/>
        <v>14.514208095690529</v>
      </c>
      <c r="C42" s="9">
        <f t="shared" si="4"/>
        <v>0.11500000000000003</v>
      </c>
      <c r="D42" s="9">
        <f t="shared" si="5"/>
        <v>3.4210993747695206</v>
      </c>
      <c r="E42" s="9">
        <f t="shared" si="5"/>
        <v>4.0199060114091081</v>
      </c>
      <c r="F42" s="9">
        <f t="shared" si="6"/>
        <v>4.0436198989678225</v>
      </c>
      <c r="G42" s="10">
        <f t="shared" si="13"/>
        <v>8.6666666666666607</v>
      </c>
      <c r="H42" s="5">
        <f t="shared" si="13"/>
        <v>7.5</v>
      </c>
      <c r="I42">
        <f t="shared" si="8"/>
        <v>25.890417500974397</v>
      </c>
      <c r="J42">
        <f t="shared" si="9"/>
        <v>23.412971940895243</v>
      </c>
      <c r="K42">
        <f t="shared" si="9"/>
        <v>11.051989109188138</v>
      </c>
      <c r="L42">
        <f t="shared" si="10"/>
        <v>-17.909059369371011</v>
      </c>
      <c r="M42">
        <f t="shared" si="11"/>
        <v>-40.627891697549437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14.374052627113805</v>
      </c>
      <c r="B43">
        <f t="shared" si="3"/>
        <v>14.374052627113805</v>
      </c>
      <c r="C43" s="9">
        <f t="shared" si="4"/>
        <v>0.12000000000000004</v>
      </c>
      <c r="D43" s="9">
        <f t="shared" si="5"/>
        <v>3.5612548433462434</v>
      </c>
      <c r="E43" s="9">
        <f t="shared" si="5"/>
        <v>4.085486644013681</v>
      </c>
      <c r="F43" s="9">
        <f t="shared" si="6"/>
        <v>4.1122463524790387</v>
      </c>
      <c r="G43" s="10">
        <f t="shared" si="13"/>
        <v>8.6666666666666607</v>
      </c>
      <c r="H43" s="5">
        <f t="shared" si="13"/>
        <v>7.5</v>
      </c>
      <c r="I43">
        <f t="shared" si="8"/>
        <v>25.689780214738416</v>
      </c>
      <c r="J43">
        <f t="shared" si="9"/>
        <v>23.305517584679016</v>
      </c>
      <c r="K43">
        <f t="shared" si="9"/>
        <v>10.808221759002842</v>
      </c>
      <c r="L43">
        <f t="shared" si="10"/>
        <v>-17.68871639668151</v>
      </c>
      <c r="M43">
        <f t="shared" si="11"/>
        <v>-40.377360802985429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14.234537918500873</v>
      </c>
      <c r="B44">
        <f t="shared" si="3"/>
        <v>14.234537918500873</v>
      </c>
      <c r="C44" s="9">
        <f t="shared" si="4"/>
        <v>0.12500000000000003</v>
      </c>
      <c r="D44" s="9">
        <f t="shared" si="5"/>
        <v>3.7007695519591772</v>
      </c>
      <c r="E44" s="9">
        <f t="shared" si="5"/>
        <v>4.1496091820732444</v>
      </c>
      <c r="F44" s="9">
        <f t="shared" si="6"/>
        <v>4.1796528880216703</v>
      </c>
      <c r="G44" s="10">
        <f t="shared" si="13"/>
        <v>8.6666666666666607</v>
      </c>
      <c r="H44" s="5">
        <f t="shared" si="13"/>
        <v>7.5</v>
      </c>
      <c r="I44">
        <f t="shared" si="8"/>
        <v>25.492174045072289</v>
      </c>
      <c r="J44">
        <f t="shared" si="9"/>
        <v>23.199385286298927</v>
      </c>
      <c r="K44">
        <f t="shared" si="9"/>
        <v>10.56595759418493</v>
      </c>
      <c r="L44">
        <f t="shared" si="10"/>
        <v>-17.472720514382193</v>
      </c>
      <c r="M44">
        <f t="shared" si="11"/>
        <v>-40.131798093858876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14.095656115752337</v>
      </c>
      <c r="B45">
        <f t="shared" si="3"/>
        <v>14.095656115752337</v>
      </c>
      <c r="C45" s="9">
        <f t="shared" si="4"/>
        <v>0.13000000000000003</v>
      </c>
      <c r="D45" s="9">
        <f t="shared" si="5"/>
        <v>3.839651354707712</v>
      </c>
      <c r="E45" s="9">
        <f t="shared" si="5"/>
        <v>4.2122825552726644</v>
      </c>
      <c r="F45" s="9">
        <f t="shared" si="6"/>
        <v>4.2458556811359074</v>
      </c>
      <c r="G45" s="10">
        <f t="shared" si="13"/>
        <v>8.6666666666666607</v>
      </c>
      <c r="H45" s="5">
        <f t="shared" si="13"/>
        <v>7.5</v>
      </c>
      <c r="I45">
        <f t="shared" si="8"/>
        <v>25.297574219243621</v>
      </c>
      <c r="J45">
        <f t="shared" si="9"/>
        <v>23.094548963212635</v>
      </c>
      <c r="K45">
        <f t="shared" si="9"/>
        <v>10.325166805621777</v>
      </c>
      <c r="L45">
        <f t="shared" si="10"/>
        <v>-17.260983656732751</v>
      </c>
      <c r="M45">
        <f t="shared" si="11"/>
        <v>-39.891082319675007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13.957399519678884</v>
      </c>
      <c r="B46">
        <f t="shared" si="3"/>
        <v>13.957399519678884</v>
      </c>
      <c r="C46" s="9">
        <f t="shared" si="4"/>
        <v>0.13500000000000004</v>
      </c>
      <c r="D46" s="9">
        <f t="shared" si="5"/>
        <v>3.9779079507811668</v>
      </c>
      <c r="E46" s="9">
        <f t="shared" si="5"/>
        <v>4.2735155166246406</v>
      </c>
      <c r="F46" s="9">
        <f t="shared" si="6"/>
        <v>4.3108705760664954</v>
      </c>
      <c r="G46" s="10">
        <f t="shared" si="13"/>
        <v>8.6666666666666607</v>
      </c>
      <c r="H46" s="5">
        <f t="shared" si="13"/>
        <v>7.5</v>
      </c>
      <c r="I46">
        <f t="shared" si="8"/>
        <v>25.105956932243839</v>
      </c>
      <c r="J46">
        <f t="shared" si="9"/>
        <v>22.990983061272239</v>
      </c>
      <c r="K46">
        <f t="shared" si="9"/>
        <v>10.085820311703726</v>
      </c>
      <c r="L46">
        <f t="shared" si="10"/>
        <v>-17.053420411238271</v>
      </c>
      <c r="M46">
        <f t="shared" si="11"/>
        <v>-39.655095241091104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13.819760582878651</v>
      </c>
      <c r="B47">
        <f t="shared" si="3"/>
        <v>13.819760582878651</v>
      </c>
      <c r="C47" s="9">
        <f t="shared" si="4"/>
        <v>0.14000000000000004</v>
      </c>
      <c r="D47" s="9">
        <f t="shared" si="5"/>
        <v>4.1155468875813979</v>
      </c>
      <c r="E47" s="9">
        <f t="shared" si="5"/>
        <v>4.3333166467805233</v>
      </c>
      <c r="F47" s="9">
        <f t="shared" si="6"/>
        <v>4.3747130944475945</v>
      </c>
      <c r="G47" s="10">
        <f t="shared" si="13"/>
        <v>8.6666666666666607</v>
      </c>
      <c r="H47" s="5">
        <f t="shared" si="13"/>
        <v>7.5</v>
      </c>
      <c r="I47">
        <f t="shared" si="8"/>
        <v>24.917299314964879</v>
      </c>
      <c r="J47">
        <f t="shared" si="9"/>
        <v>22.888662538804809</v>
      </c>
      <c r="K47">
        <f t="shared" si="9"/>
        <v>9.8478897402571786</v>
      </c>
      <c r="L47">
        <f t="shared" si="10"/>
        <v>-16.849947923595323</v>
      </c>
      <c r="M47">
        <f t="shared" si="11"/>
        <v>-39.423721516026461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13.682731906708447</v>
      </c>
      <c r="B48">
        <f t="shared" si="3"/>
        <v>13.682731906708447</v>
      </c>
      <c r="C48" s="9">
        <f t="shared" si="4"/>
        <v>0.14500000000000005</v>
      </c>
      <c r="D48" s="9">
        <f t="shared" si="5"/>
        <v>4.2525755637516021</v>
      </c>
      <c r="E48" s="9">
        <f t="shared" si="5"/>
        <v>4.3916943582347781</v>
      </c>
      <c r="F48" s="9">
        <f t="shared" si="6"/>
        <v>4.4373984437312988</v>
      </c>
      <c r="G48" s="10">
        <f t="shared" si="13"/>
        <v>8.6666666666666607</v>
      </c>
      <c r="H48" s="5">
        <f t="shared" si="13"/>
        <v>7.5</v>
      </c>
      <c r="I48">
        <f t="shared" si="8"/>
        <v>24.731579402826334</v>
      </c>
      <c r="J48">
        <f t="shared" si="9"/>
        <v>22.787562851263235</v>
      </c>
      <c r="K48">
        <f t="shared" si="9"/>
        <v>9.6113474111610202</v>
      </c>
      <c r="L48">
        <f t="shared" si="10"/>
        <v>-16.650485806044447</v>
      </c>
      <c r="M48">
        <f t="shared" si="11"/>
        <v>-39.196848590305791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13.546306238345377</v>
      </c>
      <c r="B49">
        <f t="shared" si="3"/>
        <v>13.546306238345377</v>
      </c>
      <c r="C49" s="9">
        <f t="shared" si="4"/>
        <v>0.15000000000000005</v>
      </c>
      <c r="D49" s="9">
        <f t="shared" si="5"/>
        <v>4.3890012321146727</v>
      </c>
      <c r="E49" s="9">
        <f t="shared" si="5"/>
        <v>4.4486568994271183</v>
      </c>
      <c r="F49" s="9">
        <f t="shared" si="6"/>
        <v>4.4989415253692293</v>
      </c>
      <c r="G49" s="10">
        <f t="shared" si="13"/>
        <v>8.6666666666666607</v>
      </c>
      <c r="H49" s="5">
        <f t="shared" si="13"/>
        <v>7.5</v>
      </c>
      <c r="I49">
        <f t="shared" si="8"/>
        <v>24.548776104810493</v>
      </c>
      <c r="J49">
        <f t="shared" si="9"/>
        <v>22.687659936426968</v>
      </c>
      <c r="K49">
        <f t="shared" si="9"/>
        <v>9.3761663196191858</v>
      </c>
      <c r="L49">
        <f t="shared" si="10"/>
        <v>-16.454956048964846</v>
      </c>
      <c r="M49">
        <f t="shared" si="11"/>
        <v>-38.974366592651606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13.410476467935696</v>
      </c>
      <c r="B50">
        <f t="shared" si="3"/>
        <v>13.410476467935696</v>
      </c>
      <c r="C50" s="9">
        <f t="shared" si="4"/>
        <v>0.15500000000000005</v>
      </c>
      <c r="D50" s="9">
        <f t="shared" si="5"/>
        <v>4.524831002524353</v>
      </c>
      <c r="E50" s="9">
        <f t="shared" si="5"/>
        <v>4.504212358746166</v>
      </c>
      <c r="F50" s="9">
        <f t="shared" si="6"/>
        <v>4.5593569427562084</v>
      </c>
      <c r="G50" s="10">
        <f t="shared" si="13"/>
        <v>8.6666666666666607</v>
      </c>
      <c r="H50" s="5">
        <f t="shared" si="13"/>
        <v>7.5</v>
      </c>
      <c r="I50">
        <f t="shared" si="8"/>
        <v>24.368869172864848</v>
      </c>
      <c r="J50">
        <f t="shared" si="9"/>
        <v>22.588930200133181</v>
      </c>
      <c r="K50">
        <f t="shared" si="9"/>
        <v>9.1423201200632764</v>
      </c>
      <c r="L50">
        <f t="shared" si="10"/>
        <v>-16.263282935555768</v>
      </c>
      <c r="M50">
        <f t="shared" si="11"/>
        <v>-38.756168233851845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13.275235625827737</v>
      </c>
      <c r="B51">
        <f t="shared" si="3"/>
        <v>13.275235625827737</v>
      </c>
      <c r="C51" s="9">
        <f t="shared" si="4"/>
        <v>0.16000000000000006</v>
      </c>
      <c r="D51" s="9">
        <f t="shared" si="5"/>
        <v>4.6600718446323119</v>
      </c>
      <c r="E51" s="9">
        <f t="shared" si="5"/>
        <v>4.5583686684383364</v>
      </c>
      <c r="F51" s="9">
        <f t="shared" si="6"/>
        <v>4.6186590089446504</v>
      </c>
      <c r="G51" s="10">
        <f t="shared" si="13"/>
        <v>8.6666666666666607</v>
      </c>
      <c r="H51" s="5">
        <f t="shared" si="13"/>
        <v>7.5</v>
      </c>
      <c r="I51">
        <f t="shared" si="8"/>
        <v>24.191839171633994</v>
      </c>
      <c r="J51">
        <f t="shared" si="9"/>
        <v>22.491350502519847</v>
      </c>
      <c r="K51">
        <f t="shared" si="9"/>
        <v>8.9097831106601646</v>
      </c>
      <c r="L51">
        <f t="shared" si="10"/>
        <v>-16.075392959457311</v>
      </c>
      <c r="M51">
        <f t="shared" si="11"/>
        <v>-38.542148709938573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13.140576879885888</v>
      </c>
      <c r="B52">
        <f t="shared" si="3"/>
        <v>13.140576879885888</v>
      </c>
      <c r="C52" s="9">
        <f t="shared" si="4"/>
        <v>0.16500000000000006</v>
      </c>
      <c r="D52" s="9">
        <f t="shared" si="5"/>
        <v>4.7947305905741606</v>
      </c>
      <c r="E52" s="9">
        <f t="shared" si="5"/>
        <v>4.6111336084255186</v>
      </c>
      <c r="F52" s="9">
        <f t="shared" si="6"/>
        <v>4.6768617541379509</v>
      </c>
      <c r="G52" s="10">
        <f t="shared" si="13"/>
        <v>8.6666666666666607</v>
      </c>
      <c r="H52" s="5">
        <f t="shared" si="13"/>
        <v>7.5</v>
      </c>
      <c r="I52">
        <f t="shared" si="8"/>
        <v>24.017667448484772</v>
      </c>
      <c r="J52">
        <f t="shared" si="9"/>
        <v>22.394898144763104</v>
      </c>
      <c r="K52">
        <f t="shared" si="9"/>
        <v>8.6785302184005335</v>
      </c>
      <c r="L52">
        <f t="shared" si="10"/>
        <v>-15.891214745171194</v>
      </c>
      <c r="M52">
        <f t="shared" si="11"/>
        <v>-38.332205609223109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13.006493532882724</v>
      </c>
      <c r="B53">
        <f t="shared" si="3"/>
        <v>13.006493532882724</v>
      </c>
      <c r="C53" s="9">
        <f t="shared" si="4"/>
        <v>0.17000000000000007</v>
      </c>
      <c r="D53" s="9">
        <f t="shared" si="5"/>
        <v>4.9288139375773259</v>
      </c>
      <c r="E53" s="9">
        <f t="shared" si="5"/>
        <v>4.6625148100349554</v>
      </c>
      <c r="F53" s="9">
        <f t="shared" si="6"/>
        <v>4.7339789329708148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23.846336103790957</v>
      </c>
      <c r="J53">
        <f t="shared" si="9"/>
        <v>22.299550856292075</v>
      </c>
      <c r="K53">
        <f t="shared" si="9"/>
        <v>8.4485369847451945</v>
      </c>
      <c r="L53">
        <f t="shared" si="10"/>
        <v>-15.710678971149532</v>
      </c>
      <c r="M53">
        <f t="shared" si="11"/>
        <v>-38.126238823041739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12.872979019966451</v>
      </c>
      <c r="B54">
        <f t="shared" si="3"/>
        <v>12.872979019966451</v>
      </c>
      <c r="C54" s="9">
        <f t="shared" si="4"/>
        <v>0.17500000000000007</v>
      </c>
      <c r="D54" s="9">
        <f t="shared" si="5"/>
        <v>5.0623284504935979</v>
      </c>
      <c r="E54" s="9">
        <f t="shared" si="5"/>
        <v>4.7125197596446116</v>
      </c>
      <c r="F54" s="9">
        <f t="shared" si="6"/>
        <v>4.7900240315841369</v>
      </c>
      <c r="G54" s="10">
        <f t="shared" si="14"/>
        <v>8.6666666666666607</v>
      </c>
      <c r="H54" s="5">
        <f t="shared" si="14"/>
        <v>7.5</v>
      </c>
      <c r="I54">
        <f t="shared" si="8"/>
        <v>23.677827961445839</v>
      </c>
      <c r="J54">
        <f t="shared" si="9"/>
        <v>22.20528678246518</v>
      </c>
      <c r="K54">
        <f t="shared" si="9"/>
        <v>8.2197795518069441</v>
      </c>
      <c r="L54">
        <f t="shared" si="10"/>
        <v>-15.533718295426841</v>
      </c>
      <c r="M54">
        <f t="shared" si="11"/>
        <v>-37.924150460074529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12.740026906200978</v>
      </c>
      <c r="B55">
        <f t="shared" si="3"/>
        <v>12.740026906200978</v>
      </c>
      <c r="C55" s="9">
        <f t="shared" si="4"/>
        <v>0.18000000000000008</v>
      </c>
      <c r="D55" s="9">
        <f t="shared" si="5"/>
        <v>5.1952805642590709</v>
      </c>
      <c r="E55" s="9">
        <f t="shared" si="5"/>
        <v>4.7611558022471723</v>
      </c>
      <c r="F55" s="9">
        <f t="shared" si="6"/>
        <v>4.8450102745017247</v>
      </c>
      <c r="G55" s="10">
        <f t="shared" si="14"/>
        <v>8.6666666666666607</v>
      </c>
      <c r="H55" s="5">
        <f t="shared" si="14"/>
        <v>7.5</v>
      </c>
      <c r="I55">
        <f t="shared" si="8"/>
        <v>23.512126539573433</v>
      </c>
      <c r="J55">
        <f t="shared" si="9"/>
        <v>22.112084472692619</v>
      </c>
      <c r="K55">
        <f t="shared" si="9"/>
        <v>7.9922346490464973</v>
      </c>
      <c r="L55">
        <f t="shared" si="10"/>
        <v>-15.360267283677238</v>
      </c>
      <c r="M55">
        <f t="shared" si="11"/>
        <v>-37.725844764107464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12.607630884175929</v>
      </c>
      <c r="B56">
        <f t="shared" si="3"/>
        <v>12.607630884175929</v>
      </c>
      <c r="C56" s="9">
        <f t="shared" si="4"/>
        <v>0.18500000000000008</v>
      </c>
      <c r="D56" s="9">
        <f t="shared" si="5"/>
        <v>5.3276765862841202</v>
      </c>
      <c r="E56" s="9">
        <f t="shared" si="5"/>
        <v>4.8084301449356976</v>
      </c>
      <c r="F56" s="9">
        <f t="shared" si="6"/>
        <v>4.898950631315893</v>
      </c>
      <c r="G56" s="10">
        <f t="shared" si="14"/>
        <v>8.6666666666666607</v>
      </c>
      <c r="H56" s="5">
        <f t="shared" si="14"/>
        <v>7.5</v>
      </c>
      <c r="I56">
        <f t="shared" si="8"/>
        <v>23.349216021411245</v>
      </c>
      <c r="J56">
        <f t="shared" si="9"/>
        <v>22.019922868990555</v>
      </c>
      <c r="K56">
        <f t="shared" si="9"/>
        <v>7.7658795804618528</v>
      </c>
      <c r="L56">
        <f t="shared" si="10"/>
        <v>-15.190262339585521</v>
      </c>
      <c r="M56">
        <f t="shared" si="11"/>
        <v>-37.531228035115895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12.475784771684099</v>
      </c>
      <c r="B57">
        <f t="shared" si="3"/>
        <v>12.475784771684099</v>
      </c>
      <c r="C57" s="9">
        <f t="shared" si="4"/>
        <v>0.19000000000000009</v>
      </c>
      <c r="D57" s="9">
        <f t="shared" si="5"/>
        <v>5.4595226987759506</v>
      </c>
      <c r="E57" s="9">
        <f t="shared" si="5"/>
        <v>4.8543498603138371</v>
      </c>
      <c r="F57" s="9">
        <f t="shared" si="6"/>
        <v>4.9518578231886146</v>
      </c>
      <c r="G57" s="10">
        <f t="shared" si="14"/>
        <v>8.6666666666666607</v>
      </c>
      <c r="H57" s="5">
        <f t="shared" si="14"/>
        <v>7.5</v>
      </c>
      <c r="I57">
        <f t="shared" si="8"/>
        <v>23.189081226339855</v>
      </c>
      <c r="J57">
        <f t="shared" si="9"/>
        <v>21.928781294953041</v>
      </c>
      <c r="K57">
        <f t="shared" si="9"/>
        <v>7.540692212251157</v>
      </c>
      <c r="L57">
        <f t="shared" si="10"/>
        <v>-15.02364163742681</v>
      </c>
      <c r="M57">
        <f t="shared" si="11"/>
        <v>-37.340208553553779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12.344482509463855</v>
      </c>
      <c r="B58">
        <f t="shared" si="3"/>
        <v>12.344482509463855</v>
      </c>
      <c r="C58" s="9">
        <f t="shared" si="4"/>
        <v>0.19500000000000009</v>
      </c>
      <c r="D58" s="9">
        <f t="shared" si="5"/>
        <v>5.5908249609961951</v>
      </c>
      <c r="E58" s="9">
        <f t="shared" si="5"/>
        <v>4.89892188983338</v>
      </c>
      <c r="F58" s="9">
        <f t="shared" si="6"/>
        <v>5.0037443291746984</v>
      </c>
      <c r="G58" s="10">
        <f t="shared" si="14"/>
        <v>8.6666666666666607</v>
      </c>
      <c r="H58" s="5">
        <f t="shared" si="14"/>
        <v>7.5</v>
      </c>
      <c r="I58">
        <f t="shared" si="8"/>
        <v>23.031707581036997</v>
      </c>
      <c r="J58">
        <f t="shared" si="9"/>
        <v>21.838639445128479</v>
      </c>
      <c r="K58">
        <f t="shared" si="9"/>
        <v>7.3166509609298345</v>
      </c>
      <c r="L58">
        <f t="shared" si="10"/>
        <v>-14.860345056755728</v>
      </c>
      <c r="M58">
        <f t="shared" si="11"/>
        <v>-37.152696507740302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12.213718159004106</v>
      </c>
      <c r="B59">
        <f t="shared" si="3"/>
        <v>12.213718159004106</v>
      </c>
      <c r="C59" s="9">
        <f t="shared" si="4"/>
        <v>0.20000000000000009</v>
      </c>
      <c r="D59" s="9">
        <f t="shared" si="5"/>
        <v>5.7215893114559444</v>
      </c>
      <c r="E59" s="9">
        <f t="shared" si="5"/>
        <v>4.9421530470618196</v>
      </c>
      <c r="F59" s="9">
        <f t="shared" si="6"/>
        <v>5.0546223923731706</v>
      </c>
      <c r="G59" s="10">
        <f t="shared" si="14"/>
        <v>8.6666666666666607</v>
      </c>
      <c r="H59" s="5">
        <f t="shared" si="14"/>
        <v>7.5</v>
      </c>
      <c r="I59">
        <f t="shared" si="8"/>
        <v>22.877081090736095</v>
      </c>
      <c r="J59">
        <f t="shared" si="9"/>
        <v>21.749477374787944</v>
      </c>
      <c r="K59">
        <f t="shared" si="9"/>
        <v>7.0937347818833922</v>
      </c>
      <c r="L59">
        <f t="shared" si="10"/>
        <v>-14.700314119111628</v>
      </c>
      <c r="M59">
        <f t="shared" si="11"/>
        <v>-36.968603924241208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12.083485900409521</v>
      </c>
      <c r="B60">
        <f t="shared" si="3"/>
        <v>12.083485900409521</v>
      </c>
      <c r="C60" s="9">
        <f t="shared" si="4"/>
        <v>0.2050000000000001</v>
      </c>
      <c r="D60" s="9">
        <f t="shared" si="5"/>
        <v>5.8518215700505278</v>
      </c>
      <c r="E60" s="9">
        <f t="shared" si="5"/>
        <v>4.9840500208824832</v>
      </c>
      <c r="F60" s="9">
        <f t="shared" si="6"/>
        <v>5.104504025912787</v>
      </c>
      <c r="G60" s="10">
        <f t="shared" si="14"/>
        <v>8.6666666666666607</v>
      </c>
      <c r="H60" s="5">
        <f t="shared" si="14"/>
        <v>7.5</v>
      </c>
      <c r="I60">
        <f t="shared" si="8"/>
        <v>22.725188310571827</v>
      </c>
      <c r="J60">
        <f t="shared" si="9"/>
        <v>21.661275490073272</v>
      </c>
      <c r="K60">
        <f t="shared" si="9"/>
        <v>6.8719231583379452</v>
      </c>
      <c r="L60">
        <f t="shared" si="10"/>
        <v>-14.543491926652097</v>
      </c>
      <c r="M60">
        <f t="shared" si="11"/>
        <v>-36.787844601148343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11.953780030323761</v>
      </c>
      <c r="B61">
        <f t="shared" si="3"/>
        <v>11.953780030323761</v>
      </c>
      <c r="C61" s="9">
        <f t="shared" si="4"/>
        <v>0.2100000000000001</v>
      </c>
      <c r="D61" s="9">
        <f t="shared" si="5"/>
        <v>5.9815274401362881</v>
      </c>
      <c r="E61" s="9">
        <f t="shared" si="5"/>
        <v>5.0246193786296898</v>
      </c>
      <c r="F61" s="9">
        <f t="shared" si="6"/>
        <v>5.1534010187773784</v>
      </c>
      <c r="G61" s="10">
        <f t="shared" si="14"/>
        <v>8.6666666666666607</v>
      </c>
      <c r="H61" s="5">
        <f t="shared" si="14"/>
        <v>7.5</v>
      </c>
      <c r="I61">
        <f t="shared" si="8"/>
        <v>22.576016316997602</v>
      </c>
      <c r="J61">
        <f t="shared" si="9"/>
        <v>21.57401453851336</v>
      </c>
      <c r="K61">
        <f t="shared" si="9"/>
        <v>6.6511960907310552</v>
      </c>
      <c r="L61">
        <f t="shared" si="10"/>
        <v>-14.389823102632176</v>
      </c>
      <c r="M61">
        <f t="shared" si="11"/>
        <v>-36.610334044165974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11.824594959908529</v>
      </c>
      <c r="B62">
        <f t="shared" si="3"/>
        <v>11.824594959908529</v>
      </c>
      <c r="C62" s="9">
        <f t="shared" si="4"/>
        <v>0.21500000000000011</v>
      </c>
      <c r="D62" s="9">
        <f t="shared" si="5"/>
        <v>6.1107125105515205</v>
      </c>
      <c r="E62" s="9">
        <f t="shared" si="5"/>
        <v>5.0638675691612809</v>
      </c>
      <c r="F62" s="9">
        <f t="shared" si="6"/>
        <v>5.2013249414764875</v>
      </c>
      <c r="G62" s="10">
        <f t="shared" si="14"/>
        <v>8.6666666666666607</v>
      </c>
      <c r="H62" s="5">
        <f t="shared" si="14"/>
        <v>7.5</v>
      </c>
      <c r="I62">
        <f t="shared" si="8"/>
        <v>22.429552679262422</v>
      </c>
      <c r="J62">
        <f t="shared" si="9"/>
        <v>21.487675599897567</v>
      </c>
      <c r="K62">
        <f t="shared" si="9"/>
        <v>6.4315340864660593</v>
      </c>
      <c r="L62">
        <f t="shared" si="10"/>
        <v>-14.239253733651886</v>
      </c>
      <c r="M62">
        <f t="shared" si="11"/>
        <v>-36.435989405417949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11.69592521287635</v>
      </c>
      <c r="B63">
        <f t="shared" si="3"/>
        <v>11.69592521287635</v>
      </c>
      <c r="C63" s="9">
        <f t="shared" si="4"/>
        <v>0.22000000000000011</v>
      </c>
      <c r="D63" s="9">
        <f t="shared" si="5"/>
        <v>6.2393822575837001</v>
      </c>
      <c r="E63" s="9">
        <f t="shared" si="5"/>
        <v>5.1018009258707799</v>
      </c>
      <c r="F63" s="9">
        <f t="shared" si="6"/>
        <v>5.2482871515665419</v>
      </c>
      <c r="G63" s="10">
        <f t="shared" si="14"/>
        <v>8.6666666666666607</v>
      </c>
      <c r="H63" s="5">
        <f t="shared" si="14"/>
        <v>7.5</v>
      </c>
      <c r="I63">
        <f t="shared" si="8"/>
        <v>22.285785430937306</v>
      </c>
      <c r="J63">
        <f t="shared" si="9"/>
        <v>21.402240077495655</v>
      </c>
      <c r="K63">
        <f t="shared" si="9"/>
        <v>6.212918150033552</v>
      </c>
      <c r="L63">
        <f t="shared" si="10"/>
        <v>-14.091731313599707</v>
      </c>
      <c r="M63">
        <f t="shared" si="11"/>
        <v>-36.264729424894121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11.56776542357502</v>
      </c>
      <c r="B64">
        <f t="shared" si="3"/>
        <v>11.56776542357502</v>
      </c>
      <c r="C64" s="9">
        <f t="shared" si="4"/>
        <v>0.22500000000000012</v>
      </c>
      <c r="D64" s="9">
        <f t="shared" si="5"/>
        <v>6.3675420468850294</v>
      </c>
      <c r="E64" s="9">
        <f t="shared" si="5"/>
        <v>5.1384256696413333</v>
      </c>
      <c r="F64" s="9">
        <f t="shared" si="6"/>
        <v>5.2942987990275974</v>
      </c>
      <c r="G64" s="10">
        <f t="shared" si="14"/>
        <v>8.6666666666666607</v>
      </c>
      <c r="H64" s="5">
        <f t="shared" si="14"/>
        <v>7.5</v>
      </c>
      <c r="I64">
        <f t="shared" si="8"/>
        <v>22.144703041483833</v>
      </c>
      <c r="J64">
        <f t="shared" si="9"/>
        <v>21.317689689614056</v>
      </c>
      <c r="K64">
        <f t="shared" si="9"/>
        <v>5.9953297734841868</v>
      </c>
      <c r="L64">
        <f t="shared" si="10"/>
        <v>-13.947204689224222</v>
      </c>
      <c r="M64">
        <f t="shared" si="11"/>
        <v>-36.096474374459198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11.440110335121741</v>
      </c>
      <c r="B65">
        <f t="shared" si="3"/>
        <v>11.440110335121741</v>
      </c>
      <c r="C65" s="9">
        <f t="shared" si="4"/>
        <v>0.23000000000000012</v>
      </c>
      <c r="D65" s="9">
        <f t="shared" si="5"/>
        <v>6.4951971353383078</v>
      </c>
      <c r="E65" s="9">
        <f t="shared" si="5"/>
        <v>5.1737479117434981</v>
      </c>
      <c r="F65" s="9">
        <f t="shared" si="6"/>
        <v>5.3393708315004735</v>
      </c>
      <c r="G65" s="10">
        <f t="shared" si="14"/>
        <v>8.6666666666666607</v>
      </c>
      <c r="H65" s="5">
        <f t="shared" si="14"/>
        <v>7.5</v>
      </c>
      <c r="I65">
        <f t="shared" si="8"/>
        <v>22.006294387860194</v>
      </c>
      <c r="J65">
        <f t="shared" si="9"/>
        <v>21.23400646147871</v>
      </c>
      <c r="K65">
        <f t="shared" si="9"/>
        <v>5.7787509272374313</v>
      </c>
      <c r="L65">
        <f t="shared" si="10"/>
        <v>-13.805624007270879</v>
      </c>
      <c r="M65">
        <f t="shared" si="11"/>
        <v>-35.931146004350992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11.312954797585</v>
      </c>
      <c r="B66">
        <f t="shared" si="3"/>
        <v>11.312954797585</v>
      </c>
      <c r="C66" s="9">
        <f t="shared" si="4"/>
        <v>0.23500000000000013</v>
      </c>
      <c r="D66" s="9">
        <f t="shared" si="5"/>
        <v>6.6223526728750493</v>
      </c>
      <c r="E66" s="9">
        <f t="shared" si="5"/>
        <v>5.2077736566788442</v>
      </c>
      <c r="F66" s="9">
        <f t="shared" si="6"/>
        <v>5.3835139993889323</v>
      </c>
      <c r="G66" s="10">
        <f t="shared" si="14"/>
        <v>8.6666666666666607</v>
      </c>
      <c r="H66" s="5">
        <f t="shared" si="14"/>
        <v>7.5</v>
      </c>
      <c r="I66">
        <f t="shared" si="8"/>
        <v>21.870548726162777</v>
      </c>
      <c r="J66">
        <f t="shared" si="9"/>
        <v>21.151172717435085</v>
      </c>
      <c r="K66">
        <f t="shared" si="9"/>
        <v>5.5631640512113254</v>
      </c>
      <c r="L66">
        <f t="shared" si="10"/>
        <v>-13.66694066312521</v>
      </c>
      <c r="M66">
        <f t="shared" si="11"/>
        <v>-35.768667492099063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11.186293766212327</v>
      </c>
      <c r="B67">
        <f t="shared" si="3"/>
        <v>11.186293766212327</v>
      </c>
      <c r="C67" s="9">
        <f t="shared" si="4"/>
        <v>0.24000000000000013</v>
      </c>
      <c r="D67" s="9">
        <f t="shared" si="5"/>
        <v>6.7490137042477238</v>
      </c>
      <c r="E67" s="9">
        <f t="shared" si="5"/>
        <v>5.2405088049712543</v>
      </c>
      <c r="F67" s="9">
        <f t="shared" si="6"/>
        <v>5.4267388608313105</v>
      </c>
      <c r="G67" s="10">
        <f t="shared" si="14"/>
        <v>8.6666666666666607</v>
      </c>
      <c r="H67" s="5">
        <f t="shared" si="14"/>
        <v>7.5</v>
      </c>
      <c r="I67">
        <f t="shared" si="8"/>
        <v>21.737455663304008</v>
      </c>
      <c r="J67">
        <f t="shared" si="9"/>
        <v>21.069171073456332</v>
      </c>
      <c r="K67">
        <f t="shared" si="9"/>
        <v>5.3485520462587308</v>
      </c>
      <c r="L67">
        <f t="shared" si="10"/>
        <v>-13.531107250908057</v>
      </c>
      <c r="M67">
        <f t="shared" si="11"/>
        <v>-35.608963393798021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11.060122299702105</v>
      </c>
      <c r="B68">
        <f t="shared" si="3"/>
        <v>11.060122299702105</v>
      </c>
      <c r="C68" s="9">
        <f t="shared" si="4"/>
        <v>0.24500000000000013</v>
      </c>
      <c r="D68" s="9">
        <f t="shared" si="5"/>
        <v>6.8751851707579457</v>
      </c>
      <c r="E68" s="9">
        <f t="shared" si="5"/>
        <v>5.2719591559077186</v>
      </c>
      <c r="F68" s="9">
        <f t="shared" si="6"/>
        <v>5.4690557865459155</v>
      </c>
      <c r="G68" s="10">
        <f t="shared" si="14"/>
        <v>8.6666666666666607</v>
      </c>
      <c r="H68" s="5">
        <f t="shared" si="14"/>
        <v>7.5</v>
      </c>
      <c r="I68">
        <f t="shared" si="8"/>
        <v>21.607005128729941</v>
      </c>
      <c r="J68">
        <f t="shared" si="9"/>
        <v>20.987984429950885</v>
      </c>
      <c r="K68">
        <f t="shared" si="9"/>
        <v>5.1348982658959423</v>
      </c>
      <c r="L68">
        <f t="shared" si="10"/>
        <v>-13.398077514972556</v>
      </c>
      <c r="M68">
        <f t="shared" si="11"/>
        <v>-35.451959597673145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10.934435558517668</v>
      </c>
      <c r="B69">
        <f t="shared" si="3"/>
        <v>10.934435558517668</v>
      </c>
      <c r="C69" s="9">
        <f t="shared" si="4"/>
        <v>0.25000000000000011</v>
      </c>
      <c r="D69" s="9">
        <f t="shared" si="5"/>
        <v>7.0008719119423812</v>
      </c>
      <c r="E69" s="9">
        <f t="shared" si="5"/>
        <v>5.3021304102303359</v>
      </c>
      <c r="F69" s="9">
        <f t="shared" si="6"/>
        <v>5.5104749645542546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21.479187346183792</v>
      </c>
      <c r="J69">
        <f t="shared" si="9"/>
        <v>20.907595964861049</v>
      </c>
      <c r="K69">
        <f t="shared" si="9"/>
        <v>4.9221865083099035</v>
      </c>
      <c r="L69">
        <f t="shared" si="10"/>
        <v>-13.267806302756448</v>
      </c>
      <c r="M69">
        <f t="shared" si="11"/>
        <v>-35.29758327987858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10.80922880324195</v>
      </c>
      <c r="B70">
        <f t="shared" si="3"/>
        <v>10.80922880324195</v>
      </c>
      <c r="C70" s="9">
        <f t="shared" si="4"/>
        <v>0.25500000000000012</v>
      </c>
      <c r="D70" s="9">
        <f t="shared" si="5"/>
        <v>7.1260786672180982</v>
      </c>
      <c r="E70" s="9">
        <f t="shared" si="5"/>
        <v>5.3310281727811573</v>
      </c>
      <c r="F70" s="9">
        <f t="shared" si="6"/>
        <v>5.5510064047860208</v>
      </c>
      <c r="G70" s="10">
        <f t="shared" si="15"/>
        <v>8.6666666666666607</v>
      </c>
      <c r="H70" s="5">
        <f t="shared" si="15"/>
        <v>7.5</v>
      </c>
      <c r="I70">
        <f t="shared" si="8"/>
        <v>21.353992805524516</v>
      </c>
      <c r="J70">
        <f t="shared" si="9"/>
        <v>20.827989127044511</v>
      </c>
      <c r="K70">
        <f t="shared" si="9"/>
        <v>4.7104010086306323</v>
      </c>
      <c r="L70">
        <f t="shared" si="10"/>
        <v>-13.140249518947336</v>
      </c>
      <c r="M70">
        <f t="shared" si="11"/>
        <v>-35.145762862471337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10.684497392971025</v>
      </c>
      <c r="B71">
        <f t="shared" si="3"/>
        <v>10.684497392971025</v>
      </c>
      <c r="C71" s="9">
        <f t="shared" si="4"/>
        <v>0.26000000000000012</v>
      </c>
      <c r="D71" s="9">
        <f t="shared" si="5"/>
        <v>7.2508100774890245</v>
      </c>
      <c r="E71" s="9">
        <f t="shared" si="5"/>
        <v>5.3586579551014166</v>
      </c>
      <c r="F71" s="9">
        <f t="shared" si="6"/>
        <v>5.5906599435696123</v>
      </c>
      <c r="G71" s="10">
        <f t="shared" si="15"/>
        <v>8.6666666666666607</v>
      </c>
      <c r="H71" s="5">
        <f t="shared" si="15"/>
        <v>7.5</v>
      </c>
      <c r="I71">
        <f t="shared" si="8"/>
        <v>21.231412234612034</v>
      </c>
      <c r="J71">
        <f t="shared" si="9"/>
        <v>20.749147629930828</v>
      </c>
      <c r="K71">
        <f t="shared" si="9"/>
        <v>4.4995264314558039</v>
      </c>
      <c r="L71">
        <f t="shared" si="10"/>
        <v>-13.015364080921801</v>
      </c>
      <c r="M71">
        <f t="shared" si="11"/>
        <v>-34.996427973506272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10.560236783744896</v>
      </c>
      <c r="B72">
        <f t="shared" si="3"/>
        <v>10.560236783744896</v>
      </c>
      <c r="C72" s="9">
        <f t="shared" si="4"/>
        <v>0.26500000000000012</v>
      </c>
      <c r="D72" s="9">
        <f t="shared" si="5"/>
        <v>7.3750706867151532</v>
      </c>
      <c r="E72" s="9">
        <f t="shared" si="5"/>
        <v>5.3850251779866287</v>
      </c>
      <c r="F72" s="9">
        <f t="shared" si="6"/>
        <v>5.6294452480118089</v>
      </c>
      <c r="G72" s="10">
        <f t="shared" si="15"/>
        <v>8.6666666666666607</v>
      </c>
      <c r="H72" s="5">
        <f t="shared" si="15"/>
        <v>7.5</v>
      </c>
      <c r="I72">
        <f t="shared" si="8"/>
        <v>21.111436571273771</v>
      </c>
      <c r="J72">
        <f t="shared" si="9"/>
        <v>20.671055445445297</v>
      </c>
      <c r="K72">
        <f t="shared" si="9"/>
        <v>4.2895478636147661</v>
      </c>
      <c r="L72">
        <f t="shared" si="10"/>
        <v>-12.893107875423205</v>
      </c>
      <c r="M72">
        <f t="shared" si="11"/>
        <v>-34.849509409199641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10.436442527013982</v>
      </c>
      <c r="B73">
        <f t="shared" si="3"/>
        <v>10.436442527013982</v>
      </c>
      <c r="C73" s="9">
        <f t="shared" si="4"/>
        <v>0.27000000000000013</v>
      </c>
      <c r="D73" s="9">
        <f t="shared" si="5"/>
        <v>7.4988649434460672</v>
      </c>
      <c r="E73" s="9">
        <f t="shared" si="5"/>
        <v>5.4101351739989516</v>
      </c>
      <c r="F73" s="9">
        <f t="shared" si="6"/>
        <v>5.6673718202700387</v>
      </c>
      <c r="G73" s="10">
        <f t="shared" si="15"/>
        <v>8.6666666666666607</v>
      </c>
      <c r="H73" s="5">
        <f t="shared" si="15"/>
        <v>7.5</v>
      </c>
      <c r="I73">
        <f t="shared" si="8"/>
        <v>20.994056935369684</v>
      </c>
      <c r="J73">
        <f t="shared" si="9"/>
        <v>20.593696798192759</v>
      </c>
      <c r="K73">
        <f t="shared" si="9"/>
        <v>4.0804508071595684</v>
      </c>
      <c r="L73">
        <f t="shared" si="10"/>
        <v>-12.773439716446104</v>
      </c>
      <c r="M73">
        <f t="shared" si="11"/>
        <v>-34.70493909811038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10.313110268139722</v>
      </c>
      <c r="B74">
        <f t="shared" si="3"/>
        <v>10.313110268139722</v>
      </c>
      <c r="C74" s="9">
        <f t="shared" si="4"/>
        <v>0.27500000000000013</v>
      </c>
      <c r="D74" s="9">
        <f t="shared" si="5"/>
        <v>7.6221972023203275</v>
      </c>
      <c r="E74" s="9">
        <f t="shared" si="5"/>
        <v>5.4339931899381426</v>
      </c>
      <c r="F74" s="9">
        <f t="shared" si="6"/>
        <v>5.7044490017206044</v>
      </c>
      <c r="G74" s="10">
        <f t="shared" si="15"/>
        <v>8.6666666666666607</v>
      </c>
      <c r="H74" s="5">
        <f t="shared" si="15"/>
        <v>7.5</v>
      </c>
      <c r="I74">
        <f t="shared" si="8"/>
        <v>20.879264600975631</v>
      </c>
      <c r="J74">
        <f t="shared" si="9"/>
        <v>20.517056159894082</v>
      </c>
      <c r="K74">
        <f t="shared" si="9"/>
        <v>3.8722211725709061</v>
      </c>
      <c r="L74">
        <f t="shared" si="10"/>
        <v>-12.656319304298433</v>
      </c>
      <c r="M74">
        <f t="shared" si="11"/>
        <v>-34.56265006728993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10.190235744927834</v>
      </c>
      <c r="B75">
        <f t="shared" si="3"/>
        <v>10.190235744927834</v>
      </c>
      <c r="C75" s="9">
        <f t="shared" si="4"/>
        <v>0.28000000000000014</v>
      </c>
      <c r="D75" s="9">
        <f t="shared" si="5"/>
        <v>7.745071725532215</v>
      </c>
      <c r="E75" s="9">
        <f t="shared" si="5"/>
        <v>5.456604389272357</v>
      </c>
      <c r="F75" s="9">
        <f t="shared" si="6"/>
        <v>5.7406859770260077</v>
      </c>
      <c r="G75" s="10">
        <f t="shared" si="15"/>
        <v>8.6666666666666607</v>
      </c>
      <c r="H75" s="5">
        <f t="shared" si="15"/>
        <v>7.5</v>
      </c>
      <c r="I75">
        <f t="shared" si="8"/>
        <v>20.767050968707803</v>
      </c>
      <c r="J75">
        <f t="shared" si="9"/>
        <v>20.441118244068292</v>
      </c>
      <c r="K75">
        <f t="shared" si="9"/>
        <v>3.6648452721671667</v>
      </c>
      <c r="L75">
        <f t="shared" si="10"/>
        <v>-12.541707185815916</v>
      </c>
      <c r="M75">
        <f t="shared" si="11"/>
        <v>-34.422576410352711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10.06781478619277</v>
      </c>
      <c r="B76">
        <f t="shared" si="3"/>
        <v>10.06781478619277</v>
      </c>
      <c r="C76" s="9">
        <f t="shared" si="4"/>
        <v>0.28500000000000014</v>
      </c>
      <c r="D76" s="9">
        <f t="shared" si="5"/>
        <v>7.8674926842672797</v>
      </c>
      <c r="E76" s="9">
        <f t="shared" si="5"/>
        <v>5.4779738545299734</v>
      </c>
      <c r="F76" s="9">
        <f t="shared" si="6"/>
        <v>5.7760917781044583</v>
      </c>
      <c r="G76" s="10">
        <f t="shared" si="15"/>
        <v>8.6666666666666607</v>
      </c>
      <c r="H76" s="5">
        <f t="shared" si="15"/>
        <v>7.5</v>
      </c>
      <c r="I76">
        <f t="shared" si="8"/>
        <v>20.657407538213167</v>
      </c>
      <c r="J76">
        <f t="shared" si="9"/>
        <v>20.365868000953398</v>
      </c>
      <c r="K76">
        <f t="shared" si="9"/>
        <v>3.4583098137050503</v>
      </c>
      <c r="L76">
        <f t="shared" si="10"/>
        <v>-12.429564715705698</v>
      </c>
      <c r="M76">
        <f t="shared" si="11"/>
        <v>-34.284653257420445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9.9458433103519326</v>
      </c>
      <c r="B77">
        <f t="shared" si="3"/>
        <v>9.9458433103519326</v>
      </c>
      <c r="C77" s="9">
        <f t="shared" si="4"/>
        <v>0.29000000000000015</v>
      </c>
      <c r="D77" s="9">
        <f t="shared" si="5"/>
        <v>7.9894641601081178</v>
      </c>
      <c r="E77" s="9">
        <f t="shared" si="5"/>
        <v>5.4981065896535704</v>
      </c>
      <c r="F77" s="9">
        <f t="shared" si="6"/>
        <v>5.810675288004485</v>
      </c>
      <c r="G77" s="10">
        <f t="shared" si="15"/>
        <v>8.6666666666666607</v>
      </c>
      <c r="H77" s="5">
        <f t="shared" si="15"/>
        <v>7.5</v>
      </c>
      <c r="I77">
        <f t="shared" si="8"/>
        <v>20.55032588085373</v>
      </c>
      <c r="J77">
        <f t="shared" si="9"/>
        <v>20.291290612659164</v>
      </c>
      <c r="K77">
        <f t="shared" si="9"/>
        <v>3.2526018941605277</v>
      </c>
      <c r="L77">
        <f t="shared" si="10"/>
        <v>-12.319854018999369</v>
      </c>
      <c r="M77">
        <f t="shared" si="11"/>
        <v>-34.148816746894305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9.8243173240483195</v>
      </c>
      <c r="B78">
        <f t="shared" si="3"/>
        <v>9.8243173240483195</v>
      </c>
      <c r="C78" s="9">
        <f t="shared" si="4"/>
        <v>0.29500000000000015</v>
      </c>
      <c r="D78" s="9">
        <f t="shared" si="5"/>
        <v>8.11099014641173</v>
      </c>
      <c r="E78" s="9">
        <f t="shared" si="5"/>
        <v>5.5170075223170896</v>
      </c>
      <c r="F78" s="9">
        <f t="shared" si="6"/>
        <v>5.8444452446874529</v>
      </c>
      <c r="G78" s="10">
        <f t="shared" si="15"/>
        <v>8.6666666666666607</v>
      </c>
      <c r="H78" s="5">
        <f t="shared" si="15"/>
        <v>7.5</v>
      </c>
      <c r="I78">
        <f t="shared" si="8"/>
        <v>20.445797612614481</v>
      </c>
      <c r="J78">
        <f t="shared" si="9"/>
        <v>20.217371488545169</v>
      </c>
      <c r="K78">
        <f t="shared" si="9"/>
        <v>3.0477089936791617</v>
      </c>
      <c r="L78">
        <f t="shared" si="10"/>
        <v>-12.212537954597785</v>
      </c>
      <c r="M78">
        <f t="shared" si="11"/>
        <v>-34.015003999009672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9.7032329208002306</v>
      </c>
      <c r="B79">
        <f t="shared" si="3"/>
        <v>9.7032329208002306</v>
      </c>
      <c r="C79" s="9">
        <f t="shared" si="4"/>
        <v>0.30000000000000016</v>
      </c>
      <c r="D79" s="9">
        <f t="shared" si="5"/>
        <v>8.2320745496598189</v>
      </c>
      <c r="E79" s="9">
        <f t="shared" si="5"/>
        <v>5.5346815062071828</v>
      </c>
      <c r="F79" s="9">
        <f t="shared" si="6"/>
        <v>5.8774102447206698</v>
      </c>
      <c r="G79" s="10">
        <f t="shared" si="15"/>
        <v>8.6666666666666607</v>
      </c>
      <c r="H79" s="5">
        <f t="shared" si="15"/>
        <v>7.5</v>
      </c>
      <c r="I79">
        <f t="shared" si="8"/>
        <v>20.343814367267463</v>
      </c>
      <c r="J79">
        <f t="shared" si="9"/>
        <v>20.144096260817584</v>
      </c>
      <c r="K79">
        <f t="shared" si="9"/>
        <v>2.8436189696851035</v>
      </c>
      <c r="L79">
        <f t="shared" si="10"/>
        <v>-12.107580079892804</v>
      </c>
      <c r="M79">
        <f t="shared" si="11"/>
        <v>-33.883153091128413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9.5825862796767627</v>
      </c>
      <c r="B80">
        <f t="shared" si="3"/>
        <v>9.5825862796767627</v>
      </c>
      <c r="C80" s="9">
        <f t="shared" si="4"/>
        <v>0.30500000000000016</v>
      </c>
      <c r="D80" s="9">
        <f t="shared" si="5"/>
        <v>8.3527211907832868</v>
      </c>
      <c r="E80" s="9">
        <f t="shared" si="5"/>
        <v>5.5511333232696529</v>
      </c>
      <c r="F80" s="9">
        <f t="shared" si="6"/>
        <v>5.9095787468836551</v>
      </c>
      <c r="G80" s="10">
        <f t="shared" si="15"/>
        <v>8.6666666666666607</v>
      </c>
      <c r="H80" s="5">
        <f t="shared" si="15"/>
        <v>7.5</v>
      </c>
      <c r="I80">
        <f t="shared" si="8"/>
        <v>20.244367769826333</v>
      </c>
      <c r="J80">
        <f t="shared" si="9"/>
        <v>20.071450780338228</v>
      </c>
      <c r="K80">
        <f t="shared" si="9"/>
        <v>2.6403200511383331</v>
      </c>
      <c r="L80">
        <f t="shared" si="10"/>
        <v>-12.004944616453161</v>
      </c>
      <c r="M80">
        <f t="shared" si="11"/>
        <v>-33.753203034724145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9.4623736639978286</v>
      </c>
      <c r="B81">
        <f t="shared" si="3"/>
        <v>9.4623736639978286</v>
      </c>
      <c r="C81" s="9">
        <f t="shared" si="4"/>
        <v>0.31000000000000016</v>
      </c>
      <c r="D81" s="9">
        <f t="shared" si="5"/>
        <v>8.4729338064622208</v>
      </c>
      <c r="E81" s="9">
        <f t="shared" si="5"/>
        <v>5.5663676859218576</v>
      </c>
      <c r="F81" s="9">
        <f t="shared" si="6"/>
        <v>5.9409590756900474</v>
      </c>
      <c r="G81" s="10">
        <f t="shared" si="15"/>
        <v>8.6666666666666607</v>
      </c>
      <c r="H81" s="5">
        <f t="shared" si="15"/>
        <v>7.5</v>
      </c>
      <c r="I81">
        <f t="shared" si="8"/>
        <v>20.147449410327976</v>
      </c>
      <c r="J81">
        <f t="shared" si="9"/>
        <v>19.99942111263951</v>
      </c>
      <c r="K81">
        <f t="shared" si="9"/>
        <v>2.4378008329299883</v>
      </c>
      <c r="L81">
        <f t="shared" si="10"/>
        <v>-11.904596416763885</v>
      </c>
      <c r="M81">
        <f t="shared" si="11"/>
        <v>-33.625093754015772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9.3425914200574933</v>
      </c>
      <c r="B82">
        <f t="shared" si="3"/>
        <v>9.3425914200574933</v>
      </c>
      <c r="C82" s="9">
        <f t="shared" si="4"/>
        <v>0.31500000000000017</v>
      </c>
      <c r="D82" s="9">
        <f t="shared" si="5"/>
        <v>8.5927160504025561</v>
      </c>
      <c r="E82" s="9">
        <f t="shared" si="5"/>
        <v>5.5803892392318648</v>
      </c>
      <c r="F82" s="9">
        <f t="shared" si="6"/>
        <v>5.9715594248274897</v>
      </c>
      <c r="G82" s="10">
        <f t="shared" si="15"/>
        <v>8.6666666666666607</v>
      </c>
      <c r="H82" s="5">
        <f t="shared" si="15"/>
        <v>7.5</v>
      </c>
      <c r="I82">
        <f t="shared" si="8"/>
        <v>20.053050817979422</v>
      </c>
      <c r="J82">
        <f t="shared" si="9"/>
        <v>19.927993534138928</v>
      </c>
      <c r="K82">
        <f t="shared" si="9"/>
        <v>2.2360502704058938</v>
      </c>
      <c r="L82">
        <f t="shared" si="10"/>
        <v>-11.8065009320106</v>
      </c>
      <c r="M82">
        <f t="shared" si="11"/>
        <v>-33.498766066204489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9.2232359758694358</v>
      </c>
      <c r="B83">
        <f t="shared" si="3"/>
        <v>9.2232359758694358</v>
      </c>
      <c r="C83" s="9">
        <f t="shared" si="4"/>
        <v>0.32000000000000017</v>
      </c>
      <c r="D83" s="9">
        <f t="shared" si="5"/>
        <v>8.7120714945906137</v>
      </c>
      <c r="E83" s="9">
        <f t="shared" si="5"/>
        <v>5.5932025630651081</v>
      </c>
      <c r="F83" s="9">
        <f t="shared" si="6"/>
        <v>6.0013878605177648</v>
      </c>
      <c r="G83" s="10">
        <f t="shared" si="15"/>
        <v>8.6666666666666607</v>
      </c>
      <c r="H83" s="5">
        <f t="shared" si="15"/>
        <v>7.5</v>
      </c>
      <c r="I83">
        <f t="shared" si="8"/>
        <v>19.961163435710123</v>
      </c>
      <c r="J83">
        <f t="shared" si="9"/>
        <v>19.857154528546864</v>
      </c>
      <c r="K83">
        <f t="shared" si="9"/>
        <v>2.0350576740086668</v>
      </c>
      <c r="L83">
        <f t="shared" si="10"/>
        <v>-11.710624180901728</v>
      </c>
      <c r="M83">
        <f t="shared" si="11"/>
        <v>-33.374161663269263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9.1043038399334115</v>
      </c>
      <c r="B84">
        <f t="shared" si="3"/>
        <v>9.1043038399334115</v>
      </c>
      <c r="C84" s="9">
        <f t="shared" si="4"/>
        <v>0.32500000000000018</v>
      </c>
      <c r="D84" s="9">
        <f t="shared" si="5"/>
        <v>8.8310036305266379</v>
      </c>
      <c r="E84" s="9">
        <f t="shared" si="5"/>
        <v>5.6048121741992212</v>
      </c>
      <c r="F84" s="9">
        <f t="shared" si="6"/>
        <v>6.0304523247993238</v>
      </c>
      <c r="G84" s="10">
        <f t="shared" si="15"/>
        <v>8.6666666666666607</v>
      </c>
      <c r="H84" s="5">
        <f t="shared" si="15"/>
        <v>7.5</v>
      </c>
      <c r="I84">
        <f t="shared" si="8"/>
        <v>19.871778595171047</v>
      </c>
      <c r="J84">
        <f t="shared" si="9"/>
        <v>19.786890783461455</v>
      </c>
      <c r="K84">
        <f t="shared" si="9"/>
        <v>1.8348127040290512</v>
      </c>
      <c r="L84">
        <f t="shared" si="10"/>
        <v>-11.616932719523302</v>
      </c>
      <c r="M84">
        <f t="shared" si="11"/>
        <v>-33.251223095275172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8.985791600021594</v>
      </c>
      <c r="B85">
        <f t="shared" ref="B85:B148" si="19">ABS(D85-$D$11)</f>
        <v>8.985791600021594</v>
      </c>
      <c r="C85" s="9">
        <f t="shared" ref="C85:C148" si="20">C84+_dt</f>
        <v>0.33000000000000018</v>
      </c>
      <c r="D85" s="9">
        <f t="shared" ref="D85:E148" si="21">D84+$C$7*(J84+J85)/2</f>
        <v>8.9495158704384554</v>
      </c>
      <c r="E85" s="9">
        <f t="shared" si="21"/>
        <v>5.6152225284076804</v>
      </c>
      <c r="F85" s="9">
        <f t="shared" ref="F85:F148" si="22">$O$1*D85^2+$O$2*D85+$O$3</f>
        <v>6.0587606387342969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19.784887492223316</v>
      </c>
      <c r="J85">
        <f t="shared" ref="J85:K148" si="25">J84+L84*$C$7</f>
        <v>19.717189187144317</v>
      </c>
      <c r="K85">
        <f t="shared" si="25"/>
        <v>1.6353053654574001</v>
      </c>
      <c r="L85">
        <f t="shared" ref="L85:L148" si="26">-$C$15*I85*J85</f>
        <v>-11.525393612222359</v>
      </c>
      <c r="M85">
        <f t="shared" ref="M85:M148" si="27">-$C$6-$C$15*I85*K85</f>
        <v>-33.129893755148643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8.8676959219837475</v>
      </c>
      <c r="B86">
        <f t="shared" si="19"/>
        <v>8.8676959219837475</v>
      </c>
      <c r="C86" s="9">
        <f t="shared" si="20"/>
        <v>0.33500000000000019</v>
      </c>
      <c r="D86" s="9">
        <f t="shared" si="21"/>
        <v>9.067611548476302</v>
      </c>
      <c r="E86" s="9">
        <f t="shared" si="21"/>
        <v>5.6244380225128321</v>
      </c>
      <c r="F86" s="9">
        <f t="shared" si="22"/>
        <v>6.0863205055419289</v>
      </c>
      <c r="G86" s="10">
        <f t="shared" si="23"/>
        <v>8.6666666666666607</v>
      </c>
      <c r="H86" s="5">
        <f t="shared" si="23"/>
        <v>7.5</v>
      </c>
      <c r="I86">
        <f t="shared" si="24"/>
        <v>19.700481162960152</v>
      </c>
      <c r="J86">
        <f t="shared" si="25"/>
        <v>19.648036825470982</v>
      </c>
      <c r="K86">
        <f t="shared" si="25"/>
        <v>1.4365260029265083</v>
      </c>
      <c r="L86">
        <f t="shared" si="26"/>
        <v>-11.435974403516157</v>
      </c>
      <c r="M86">
        <f t="shared" si="27"/>
        <v>-33.010117864872697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8.750013548570184</v>
      </c>
      <c r="B87">
        <f t="shared" si="19"/>
        <v>8.750013548570184</v>
      </c>
      <c r="C87" s="9">
        <f t="shared" si="20"/>
        <v>0.34000000000000019</v>
      </c>
      <c r="D87" s="9">
        <f t="shared" si="21"/>
        <v>9.1852939218898655</v>
      </c>
      <c r="E87" s="9">
        <f t="shared" si="21"/>
        <v>5.6324629964088233</v>
      </c>
      <c r="F87" s="9">
        <f t="shared" si="22"/>
        <v>6.1131395136603572</v>
      </c>
      <c r="G87" s="10">
        <f t="shared" si="23"/>
        <v>8.6666666666666607</v>
      </c>
      <c r="H87" s="5">
        <f t="shared" si="23"/>
        <v>7.5</v>
      </c>
      <c r="I87">
        <f t="shared" si="24"/>
        <v>19.618550460306807</v>
      </c>
      <c r="J87">
        <f t="shared" si="25"/>
        <v>19.579420979049885</v>
      </c>
      <c r="K87">
        <f t="shared" si="25"/>
        <v>1.2384652957372722</v>
      </c>
      <c r="L87">
        <f t="shared" si="26"/>
        <v>-11.348643091025513</v>
      </c>
      <c r="M87">
        <f t="shared" si="27"/>
        <v>-32.891840463054677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8.6327412982715224</v>
      </c>
      <c r="B88">
        <f t="shared" si="19"/>
        <v>8.6327412982715224</v>
      </c>
      <c r="C88" s="9">
        <f t="shared" si="20"/>
        <v>0.3450000000000002</v>
      </c>
      <c r="D88" s="9">
        <f t="shared" si="21"/>
        <v>9.3025661721885271</v>
      </c>
      <c r="E88" s="9">
        <f t="shared" si="21"/>
        <v>5.6393017350549117</v>
      </c>
      <c r="F88" s="9">
        <f t="shared" si="22"/>
        <v>6.1392251397385245</v>
      </c>
      <c r="G88" s="10">
        <f t="shared" si="23"/>
        <v>8.6666666666666607</v>
      </c>
      <c r="H88" s="5">
        <f t="shared" si="23"/>
        <v>7.5</v>
      </c>
      <c r="I88">
        <f t="shared" si="24"/>
        <v>19.539086031243407</v>
      </c>
      <c r="J88">
        <f t="shared" si="25"/>
        <v>19.511329120503731</v>
      </c>
      <c r="K88">
        <f t="shared" si="25"/>
        <v>1.0411142529589441</v>
      </c>
      <c r="L88">
        <f t="shared" si="26"/>
        <v>-11.263368099431174</v>
      </c>
      <c r="M88">
        <f t="shared" si="27"/>
        <v>-32.775007393818086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8.5158760641742894</v>
      </c>
      <c r="B89">
        <f t="shared" si="19"/>
        <v>8.5158760641742894</v>
      </c>
      <c r="C89" s="9">
        <f t="shared" si="20"/>
        <v>0.3500000000000002</v>
      </c>
      <c r="D89" s="9">
        <f t="shared" si="21"/>
        <v>9.41943140628576</v>
      </c>
      <c r="E89" s="9">
        <f t="shared" si="21"/>
        <v>5.644958470439577</v>
      </c>
      <c r="F89" s="9">
        <f t="shared" si="22"/>
        <v>6.1645847515599304</v>
      </c>
      <c r="G89" s="10">
        <f t="shared" si="23"/>
        <v>8.6666666666666607</v>
      </c>
      <c r="H89" s="5">
        <f t="shared" si="23"/>
        <v>7.5</v>
      </c>
      <c r="I89">
        <f t="shared" si="24"/>
        <v>19.46207829469633</v>
      </c>
      <c r="J89">
        <f t="shared" si="25"/>
        <v>19.443748911907143</v>
      </c>
      <c r="K89">
        <f t="shared" si="25"/>
        <v>0.84446420859603555</v>
      </c>
      <c r="L89">
        <f t="shared" si="26"/>
        <v>-11.180118255453062</v>
      </c>
      <c r="M89">
        <f t="shared" si="27"/>
        <v>-32.659565296969021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8.399414812831445</v>
      </c>
      <c r="B90">
        <f t="shared" si="19"/>
        <v>8.399414812831445</v>
      </c>
      <c r="C90" s="9">
        <f t="shared" si="20"/>
        <v>0.3550000000000002</v>
      </c>
      <c r="D90" s="9">
        <f t="shared" si="21"/>
        <v>9.5358926576286045</v>
      </c>
      <c r="E90" s="9">
        <f t="shared" si="21"/>
        <v>5.6494373835158074</v>
      </c>
      <c r="F90" s="9">
        <f t="shared" si="22"/>
        <v>6.1892256108999213</v>
      </c>
      <c r="G90" s="10">
        <f t="shared" si="23"/>
        <v>8.6666666666666607</v>
      </c>
      <c r="H90" s="5">
        <f t="shared" si="23"/>
        <v>7.5</v>
      </c>
      <c r="I90">
        <f t="shared" si="24"/>
        <v>19.387517420143372</v>
      </c>
      <c r="J90">
        <f t="shared" si="25"/>
        <v>19.376668202374425</v>
      </c>
      <c r="K90">
        <f t="shared" si="25"/>
        <v>0.6485068168142214</v>
      </c>
      <c r="L90">
        <f t="shared" si="26"/>
        <v>-11.098862763852363</v>
      </c>
      <c r="M90">
        <f t="shared" si="27"/>
        <v>-32.545461599386925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8.2833545831469486</v>
      </c>
      <c r="B91">
        <f t="shared" si="19"/>
        <v>8.2833545831469486</v>
      </c>
      <c r="C91" s="9">
        <f t="shared" si="20"/>
        <v>0.36000000000000021</v>
      </c>
      <c r="D91" s="9">
        <f t="shared" si="21"/>
        <v>9.6519528873131009</v>
      </c>
      <c r="E91" s="9">
        <f t="shared" si="21"/>
        <v>5.6527426061079034</v>
      </c>
      <c r="F91" s="9">
        <f t="shared" si="22"/>
        <v>6.2131548763180131</v>
      </c>
      <c r="G91" s="10">
        <f t="shared" si="23"/>
        <v>8.6666666666666607</v>
      </c>
      <c r="H91" s="5">
        <f t="shared" si="23"/>
        <v>7.5</v>
      </c>
      <c r="I91">
        <f t="shared" si="24"/>
        <v>19.315393306977903</v>
      </c>
      <c r="J91">
        <f t="shared" si="25"/>
        <v>19.31007502579131</v>
      </c>
      <c r="K91">
        <f t="shared" si="25"/>
        <v>0.45323404721789984</v>
      </c>
      <c r="L91">
        <f t="shared" si="26"/>
        <v>-11.01957118445689</v>
      </c>
      <c r="M91">
        <f t="shared" si="27"/>
        <v>-32.432644507588208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8.1676924852735215</v>
      </c>
      <c r="B92">
        <f t="shared" si="19"/>
        <v>8.1676924852735215</v>
      </c>
      <c r="C92" s="9">
        <f t="shared" si="20"/>
        <v>0.36500000000000021</v>
      </c>
      <c r="D92" s="9">
        <f t="shared" si="21"/>
        <v>9.7676149851865279</v>
      </c>
      <c r="E92" s="9">
        <f t="shared" si="21"/>
        <v>5.6548782227900745</v>
      </c>
      <c r="F92" s="9">
        <f t="shared" si="22"/>
        <v>6.2363796058868441</v>
      </c>
      <c r="G92" s="10">
        <f t="shared" si="23"/>
        <v>8.6666666666666607</v>
      </c>
      <c r="H92" s="5">
        <f t="shared" si="23"/>
        <v>7.5</v>
      </c>
      <c r="I92">
        <f t="shared" si="24"/>
        <v>19.245695564676595</v>
      </c>
      <c r="J92">
        <f t="shared" si="25"/>
        <v>19.243957598684567</v>
      </c>
      <c r="K92">
        <f t="shared" si="25"/>
        <v>0.25863818017237061</v>
      </c>
      <c r="L92">
        <f t="shared" si="26"/>
        <v>-10.942213410210066</v>
      </c>
      <c r="M92">
        <f t="shared" si="27"/>
        <v>-32.321063001410266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8.0524256995227983</v>
      </c>
      <c r="B93">
        <f t="shared" si="19"/>
        <v>8.0524256995227983</v>
      </c>
      <c r="C93" s="9">
        <f t="shared" si="20"/>
        <v>0.37000000000000022</v>
      </c>
      <c r="D93" s="9">
        <f t="shared" si="21"/>
        <v>9.8828817709372512</v>
      </c>
      <c r="E93" s="9">
        <f t="shared" si="21"/>
        <v>5.6558482727370833</v>
      </c>
      <c r="F93" s="9">
        <f t="shared" si="22"/>
        <v>6.2589067598590873</v>
      </c>
      <c r="G93" s="10">
        <f t="shared" si="23"/>
        <v>8.6666666666666607</v>
      </c>
      <c r="H93" s="5">
        <f t="shared" si="23"/>
        <v>7.5</v>
      </c>
      <c r="I93">
        <f t="shared" si="24"/>
        <v>19.178413493814396</v>
      </c>
      <c r="J93">
        <f t="shared" si="25"/>
        <v>19.178304318223308</v>
      </c>
      <c r="K93">
        <f t="shared" si="25"/>
        <v>6.471180216390901E-2</v>
      </c>
      <c r="L93">
        <f t="shared" si="26"/>
        <v>-10.866759646243835</v>
      </c>
      <c r="M93">
        <f t="shared" si="27"/>
        <v>-32.210666828762449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7.9375514752870906</v>
      </c>
      <c r="B94">
        <f t="shared" si="19"/>
        <v>7.9375514752870906</v>
      </c>
      <c r="C94" s="9">
        <f t="shared" si="20"/>
        <v>0.37500000000000022</v>
      </c>
      <c r="D94" s="9">
        <f t="shared" si="21"/>
        <v>9.9977559951729589</v>
      </c>
      <c r="E94" s="9">
        <f t="shared" si="21"/>
        <v>5.6556567515471494</v>
      </c>
      <c r="F94" s="9">
        <f t="shared" si="22"/>
        <v>6.2807432032737953</v>
      </c>
      <c r="G94" s="10">
        <f t="shared" si="23"/>
        <v>8.6666666666666607</v>
      </c>
      <c r="H94" s="5">
        <f t="shared" si="23"/>
        <v>7.5</v>
      </c>
      <c r="I94">
        <f t="shared" si="24"/>
        <v>19.113536067969342</v>
      </c>
      <c r="J94">
        <f t="shared" si="25"/>
        <v>19.113103760345844</v>
      </c>
      <c r="K94">
        <f t="shared" si="25"/>
        <v>-0.1285521988086657</v>
      </c>
      <c r="L94">
        <f t="shared" si="26"/>
        <v>-10.793180389975332</v>
      </c>
      <c r="M94">
        <f t="shared" si="27"/>
        <v>-32.101406501389455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7.8230671299720349</v>
      </c>
      <c r="B95">
        <f t="shared" si="19"/>
        <v>7.8230671299720349</v>
      </c>
      <c r="C95" s="9">
        <f t="shared" si="20"/>
        <v>0.38000000000000023</v>
      </c>
      <c r="D95" s="9">
        <f t="shared" si="21"/>
        <v>10.112240340488015</v>
      </c>
      <c r="E95" s="9">
        <f t="shared" si="21"/>
        <v>5.6543076130372727</v>
      </c>
      <c r="F95" s="9">
        <f t="shared" si="22"/>
        <v>6.3018957085033893</v>
      </c>
      <c r="G95" s="10">
        <f t="shared" si="23"/>
        <v>8.6666666666666607</v>
      </c>
      <c r="H95" s="5">
        <f t="shared" si="23"/>
        <v>7.5</v>
      </c>
      <c r="I95">
        <f t="shared" si="24"/>
        <v>19.051051916558368</v>
      </c>
      <c r="J95">
        <f t="shared" si="25"/>
        <v>19.048344678005993</v>
      </c>
      <c r="K95">
        <f t="shared" si="25"/>
        <v>-0.32116063781700244</v>
      </c>
      <c r="L95">
        <f t="shared" si="26"/>
        <v>-10.721446412226921</v>
      </c>
      <c r="M95">
        <f t="shared" si="27"/>
        <v>-31.993233291591611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7.7089700479394185</v>
      </c>
      <c r="B96">
        <f t="shared" si="19"/>
        <v>7.7089700479394185</v>
      </c>
      <c r="C96" s="9">
        <f t="shared" si="20"/>
        <v>0.38500000000000023</v>
      </c>
      <c r="D96" s="9">
        <f t="shared" si="21"/>
        <v>10.226337422520631</v>
      </c>
      <c r="E96" s="9">
        <f t="shared" si="21"/>
        <v>5.6518047710111219</v>
      </c>
      <c r="F96" s="9">
        <f t="shared" si="22"/>
        <v>6.3223709577426277</v>
      </c>
      <c r="G96" s="10">
        <f t="shared" si="23"/>
        <v>8.6666666666666607</v>
      </c>
      <c r="H96" s="5">
        <f t="shared" si="23"/>
        <v>7.5</v>
      </c>
      <c r="I96">
        <f t="shared" si="24"/>
        <v>18.990949308643398</v>
      </c>
      <c r="J96">
        <f t="shared" si="25"/>
        <v>18.98401599953263</v>
      </c>
      <c r="K96">
        <f t="shared" si="25"/>
        <v>-0.51312003756655211</v>
      </c>
      <c r="L96">
        <f t="shared" si="26"/>
        <v>-10.651528739368171</v>
      </c>
      <c r="M96">
        <f t="shared" si="27"/>
        <v>-31.886099229845762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7.5952576794595306</v>
      </c>
      <c r="B97">
        <f t="shared" si="19"/>
        <v>7.5952576794595306</v>
      </c>
      <c r="C97" s="9">
        <f t="shared" si="20"/>
        <v>0.39000000000000024</v>
      </c>
      <c r="D97" s="9">
        <f t="shared" si="21"/>
        <v>10.340049791000519</v>
      </c>
      <c r="E97" s="9">
        <f t="shared" si="21"/>
        <v>5.6481521009995852</v>
      </c>
      <c r="F97" s="9">
        <f t="shared" si="22"/>
        <v>6.3421755454406661</v>
      </c>
      <c r="G97" s="10">
        <f t="shared" si="23"/>
        <v>8.6666666666666607</v>
      </c>
      <c r="H97" s="5">
        <f t="shared" si="23"/>
        <v>7.5</v>
      </c>
      <c r="I97">
        <f t="shared" si="24"/>
        <v>18.93321613774523</v>
      </c>
      <c r="J97">
        <f t="shared" si="25"/>
        <v>18.920106827096422</v>
      </c>
      <c r="K97">
        <f t="shared" si="25"/>
        <v>-0.70443663294562664</v>
      </c>
      <c r="L97">
        <f t="shared" si="26"/>
        <v>-10.583398636477886</v>
      </c>
      <c r="M97">
        <f t="shared" si="27"/>
        <v>-31.779957103269382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7.4819275396724088</v>
      </c>
      <c r="B98">
        <f t="shared" si="19"/>
        <v>7.4819275396724088</v>
      </c>
      <c r="C98" s="9">
        <f t="shared" si="20"/>
        <v>0.39500000000000024</v>
      </c>
      <c r="D98" s="9">
        <f t="shared" si="21"/>
        <v>10.453379930787641</v>
      </c>
      <c r="E98" s="9">
        <f t="shared" si="21"/>
        <v>5.6433534419740523</v>
      </c>
      <c r="F98" s="9">
        <f t="shared" si="22"/>
        <v>6.3613159806774124</v>
      </c>
      <c r="G98" s="10">
        <f t="shared" si="23"/>
        <v>8.6666666666666607</v>
      </c>
      <c r="H98" s="5">
        <f t="shared" si="23"/>
        <v>7.5</v>
      </c>
      <c r="I98">
        <f t="shared" si="24"/>
        <v>18.877839907700139</v>
      </c>
      <c r="J98">
        <f t="shared" si="25"/>
        <v>18.856606435277556</v>
      </c>
      <c r="K98">
        <f t="shared" si="25"/>
        <v>-0.89511637556524293</v>
      </c>
      <c r="L98">
        <f t="shared" si="26"/>
        <v>-10.517027591523002</v>
      </c>
      <c r="M98">
        <f t="shared" si="27"/>
        <v>-31.674760454869983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7.3689772075573909</v>
      </c>
      <c r="B99">
        <f t="shared" si="19"/>
        <v>7.3689772075573909</v>
      </c>
      <c r="C99" s="9">
        <f t="shared" si="20"/>
        <v>0.40000000000000024</v>
      </c>
      <c r="D99" s="9">
        <f t="shared" si="21"/>
        <v>10.566330262902659</v>
      </c>
      <c r="E99" s="9">
        <f t="shared" si="21"/>
        <v>5.6374125980324736</v>
      </c>
      <c r="F99" s="9">
        <f t="shared" si="22"/>
        <v>6.3797986894852201</v>
      </c>
      <c r="G99" s="10">
        <f t="shared" si="23"/>
        <v>8.6666666666666607</v>
      </c>
      <c r="H99" s="5">
        <f t="shared" si="23"/>
        <v>7.5</v>
      </c>
      <c r="I99">
        <f t="shared" si="24"/>
        <v>18.824807719591821</v>
      </c>
      <c r="J99">
        <f t="shared" si="25"/>
        <v>18.793504269728416</v>
      </c>
      <c r="K99">
        <f t="shared" si="25"/>
        <v>-1.0851649382944628</v>
      </c>
      <c r="L99">
        <f t="shared" si="26"/>
        <v>-10.452387300550278</v>
      </c>
      <c r="M99">
        <f t="shared" si="27"/>
        <v>-31.570463583521171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7.2564043249104309</v>
      </c>
      <c r="B100">
        <f t="shared" si="19"/>
        <v>7.2564043249104309</v>
      </c>
      <c r="C100" s="9">
        <f t="shared" si="20"/>
        <v>0.40500000000000025</v>
      </c>
      <c r="D100" s="9">
        <f t="shared" si="21"/>
        <v>10.678903145549619</v>
      </c>
      <c r="E100" s="9">
        <f t="shared" si="21"/>
        <v>5.6303333400582032</v>
      </c>
      <c r="F100" s="9">
        <f t="shared" si="22"/>
        <v>6.3976300171169811</v>
      </c>
      <c r="G100" s="10">
        <f t="shared" si="23"/>
        <v>8.6666666666666607</v>
      </c>
      <c r="H100" s="5">
        <f t="shared" si="23"/>
        <v>7.5</v>
      </c>
      <c r="I100">
        <f t="shared" si="24"/>
        <v>18.774106259788322</v>
      </c>
      <c r="J100">
        <f t="shared" si="25"/>
        <v>18.730789945925114</v>
      </c>
      <c r="K100">
        <f t="shared" si="25"/>
        <v>-1.2745877197955899</v>
      </c>
      <c r="L100">
        <f t="shared" si="26"/>
        <v>-10.389449653885315</v>
      </c>
      <c r="M100">
        <f t="shared" si="27"/>
        <v>-31.467021544606151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7.1442065953286509</v>
      </c>
      <c r="B101">
        <f t="shared" si="19"/>
        <v>7.1442065953286509</v>
      </c>
      <c r="C101" s="9">
        <f t="shared" si="20"/>
        <v>0.41000000000000025</v>
      </c>
      <c r="D101" s="9">
        <f t="shared" si="21"/>
        <v>10.791100875131399</v>
      </c>
      <c r="E101" s="9">
        <f t="shared" si="21"/>
        <v>5.6221194073516267</v>
      </c>
      <c r="F101" s="9">
        <f t="shared" si="22"/>
        <v>6.4148162302615983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18.725721789110573</v>
      </c>
      <c r="J101">
        <f t="shared" si="25"/>
        <v>18.668453248001804</v>
      </c>
      <c r="K101">
        <f t="shared" si="25"/>
        <v>-1.4633898490632269</v>
      </c>
      <c r="L101">
        <f t="shared" si="26"/>
        <v>-10.328186723332017</v>
      </c>
      <c r="M101">
        <f t="shared" si="27"/>
        <v>-31.364390151269152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7.0323817832016609</v>
      </c>
      <c r="B102">
        <f t="shared" si="19"/>
        <v>7.0323817832016609</v>
      </c>
      <c r="C102" s="9">
        <f t="shared" si="20"/>
        <v>0.41500000000000026</v>
      </c>
      <c r="D102" s="9">
        <f t="shared" si="21"/>
        <v>10.902925687258389</v>
      </c>
      <c r="E102" s="9">
        <f t="shared" si="21"/>
        <v>5.6127745092345247</v>
      </c>
      <c r="F102" s="9">
        <f t="shared" si="22"/>
        <v>6.4313635192077943</v>
      </c>
      <c r="G102" s="10">
        <f t="shared" si="29"/>
        <v>8.6666666666666607</v>
      </c>
      <c r="H102" s="5">
        <f t="shared" si="29"/>
        <v>7.5</v>
      </c>
      <c r="I102">
        <f t="shared" si="24"/>
        <v>18.679640133155925</v>
      </c>
      <c r="J102">
        <f t="shared" si="25"/>
        <v>18.606484127661812</v>
      </c>
      <c r="K102">
        <f t="shared" si="25"/>
        <v>-1.6515761899708419</v>
      </c>
      <c r="L102">
        <f t="shared" si="26"/>
        <v>-10.268570750364336</v>
      </c>
      <c r="M102">
        <f t="shared" si="27"/>
        <v>-31.262525976214938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6.9209277127091973</v>
      </c>
      <c r="B103">
        <f t="shared" si="19"/>
        <v>6.9209277127091973</v>
      </c>
      <c r="C103" s="9">
        <f t="shared" si="20"/>
        <v>0.42000000000000026</v>
      </c>
      <c r="D103" s="9">
        <f t="shared" si="21"/>
        <v>11.014379757750852</v>
      </c>
      <c r="E103" s="9">
        <f t="shared" si="21"/>
        <v>5.6023023266271279</v>
      </c>
      <c r="F103" s="9">
        <f t="shared" si="22"/>
        <v>6.4472779999571763</v>
      </c>
      <c r="G103" s="10">
        <f t="shared" si="29"/>
        <v>8.6666666666666607</v>
      </c>
      <c r="H103" s="5">
        <f t="shared" si="29"/>
        <v>7.5</v>
      </c>
      <c r="I103">
        <f t="shared" si="24"/>
        <v>18.635846673796618</v>
      </c>
      <c r="J103">
        <f t="shared" si="25"/>
        <v>18.544872703159626</v>
      </c>
      <c r="K103">
        <f t="shared" si="25"/>
        <v>-1.8391513458281314</v>
      </c>
      <c r="L103">
        <f t="shared" si="26"/>
        <v>-10.210574135300284</v>
      </c>
      <c r="M103">
        <f t="shared" si="27"/>
        <v>-31.161386353996598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6.8098422668246741</v>
      </c>
      <c r="B104">
        <f t="shared" si="19"/>
        <v>6.8098422668246741</v>
      </c>
      <c r="C104" s="9">
        <f t="shared" si="20"/>
        <v>0.42500000000000027</v>
      </c>
      <c r="D104" s="9">
        <f t="shared" si="21"/>
        <v>11.125465203635375</v>
      </c>
      <c r="E104" s="9">
        <f t="shared" si="21"/>
        <v>5.5907065135977874</v>
      </c>
      <c r="F104" s="9">
        <f t="shared" si="22"/>
        <v>6.46256571628739</v>
      </c>
      <c r="G104" s="10">
        <f t="shared" si="29"/>
        <v>8.6666666666666607</v>
      </c>
      <c r="H104" s="5">
        <f t="shared" si="29"/>
        <v>7.5</v>
      </c>
      <c r="I104">
        <f t="shared" si="24"/>
        <v>18.594326341869309</v>
      </c>
      <c r="J104">
        <f t="shared" si="25"/>
        <v>18.483609258347826</v>
      </c>
      <c r="K104">
        <f t="shared" si="25"/>
        <v>-2.0261196639521111</v>
      </c>
      <c r="L104">
        <f t="shared" si="26"/>
        <v>-10.154169427446767</v>
      </c>
      <c r="M104">
        <f t="shared" si="27"/>
        <v>-31.060929383731722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6.6991233863242812</v>
      </c>
      <c r="B105">
        <f t="shared" si="19"/>
        <v>6.6991233863242812</v>
      </c>
      <c r="C105" s="9">
        <f t="shared" si="20"/>
        <v>0.43000000000000027</v>
      </c>
      <c r="D105" s="9">
        <f t="shared" si="21"/>
        <v>11.236184084135768</v>
      </c>
      <c r="E105" s="9">
        <f t="shared" si="21"/>
        <v>5.5779906988851673</v>
      </c>
      <c r="F105" s="9">
        <f t="shared" si="22"/>
        <v>6.4772326417662462</v>
      </c>
      <c r="G105" s="10">
        <f t="shared" si="29"/>
        <v>8.6666666666666607</v>
      </c>
      <c r="H105" s="5">
        <f t="shared" si="29"/>
        <v>7.5</v>
      </c>
      <c r="I105">
        <f t="shared" si="24"/>
        <v>18.555063611068249</v>
      </c>
      <c r="J105">
        <f t="shared" si="25"/>
        <v>18.422684241783145</v>
      </c>
      <c r="K105">
        <f t="shared" si="25"/>
        <v>-2.2124852402545012</v>
      </c>
      <c r="L105">
        <f t="shared" si="26"/>
        <v>-10.099329316201942</v>
      </c>
      <c r="M105">
        <f t="shared" si="27"/>
        <v>-30.961113932187569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6.5887690688012732</v>
      </c>
      <c r="B106">
        <f t="shared" si="19"/>
        <v>6.5887690688012732</v>
      </c>
      <c r="C106" s="9">
        <f t="shared" si="20"/>
        <v>0.43500000000000028</v>
      </c>
      <c r="D106" s="9">
        <f t="shared" si="21"/>
        <v>11.346538401658776</v>
      </c>
      <c r="E106" s="9">
        <f t="shared" si="21"/>
        <v>5.5641584873928611</v>
      </c>
      <c r="F106" s="9">
        <f t="shared" si="22"/>
        <v>6.4912846817175875</v>
      </c>
      <c r="G106" s="10">
        <f t="shared" si="29"/>
        <v>8.6666666666666607</v>
      </c>
      <c r="H106" s="5">
        <f t="shared" si="29"/>
        <v>7.5</v>
      </c>
      <c r="I106">
        <f t="shared" si="24"/>
        <v>18.518042493050519</v>
      </c>
      <c r="J106">
        <f t="shared" si="25"/>
        <v>18.362088265885934</v>
      </c>
      <c r="K106">
        <f t="shared" si="25"/>
        <v>-2.3982519238476265</v>
      </c>
      <c r="L106">
        <f t="shared" si="26"/>
        <v>-10.046026623100106</v>
      </c>
      <c r="M106">
        <f t="shared" si="27"/>
        <v>-30.861899637176052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6.4787773676851739</v>
      </c>
      <c r="B107">
        <f t="shared" si="19"/>
        <v>6.4787773676851739</v>
      </c>
      <c r="C107" s="9">
        <f t="shared" si="20"/>
        <v>0.44000000000000028</v>
      </c>
      <c r="D107" s="9">
        <f t="shared" si="21"/>
        <v>11.456530102774876</v>
      </c>
      <c r="E107" s="9">
        <f t="shared" si="21"/>
        <v>5.549213461656306</v>
      </c>
      <c r="F107" s="9">
        <f t="shared" si="22"/>
        <v>6.5047276751396677</v>
      </c>
      <c r="G107" s="10">
        <f t="shared" si="29"/>
        <v>8.6666666666666607</v>
      </c>
      <c r="H107" s="5">
        <f t="shared" si="29"/>
        <v>7.5</v>
      </c>
      <c r="I107">
        <f t="shared" si="24"/>
        <v>18.483246533757892</v>
      </c>
      <c r="J107">
        <f t="shared" si="25"/>
        <v>18.301812106147334</v>
      </c>
      <c r="K107">
        <f t="shared" si="25"/>
        <v>-2.5834233216706828</v>
      </c>
      <c r="L107">
        <f t="shared" si="26"/>
        <v>-9.9942342947823253</v>
      </c>
      <c r="M107">
        <f t="shared" si="27"/>
        <v>-30.763246911200163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6.3691463912655966</v>
      </c>
      <c r="B108">
        <f t="shared" si="19"/>
        <v>6.3691463912655966</v>
      </c>
      <c r="C108" s="9">
        <f t="shared" si="20"/>
        <v>0.44500000000000028</v>
      </c>
      <c r="D108" s="9">
        <f t="shared" si="21"/>
        <v>11.566161079194453</v>
      </c>
      <c r="E108" s="9">
        <f t="shared" si="21"/>
        <v>5.5331591832818807</v>
      </c>
      <c r="F108" s="9">
        <f t="shared" si="22"/>
        <v>6.5175673965768084</v>
      </c>
      <c r="G108" s="10">
        <f t="shared" si="29"/>
        <v>8.6666666666666607</v>
      </c>
      <c r="H108" s="5">
        <f t="shared" si="29"/>
        <v>7.5</v>
      </c>
      <c r="I108">
        <f t="shared" si="24"/>
        <v>18.450658810955623</v>
      </c>
      <c r="J108">
        <f t="shared" si="25"/>
        <v>18.241846700378641</v>
      </c>
      <c r="K108">
        <f t="shared" si="25"/>
        <v>-2.7680028031378838</v>
      </c>
      <c r="L108">
        <f t="shared" si="26"/>
        <v>-9.9439253968741514</v>
      </c>
      <c r="M108">
        <f t="shared" si="27"/>
        <v>-30.665116945294233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6.259874301720469</v>
      </c>
      <c r="B109">
        <f t="shared" si="19"/>
        <v>6.259874301720469</v>
      </c>
      <c r="C109" s="9">
        <f t="shared" si="20"/>
        <v>0.45000000000000029</v>
      </c>
      <c r="D109" s="9">
        <f t="shared" si="21"/>
        <v>11.67543316873958</v>
      </c>
      <c r="E109" s="9">
        <f t="shared" si="21"/>
        <v>5.515999194358038</v>
      </c>
      <c r="F109" s="9">
        <f t="shared" si="22"/>
        <v>6.5298095579450077</v>
      </c>
      <c r="G109" s="10">
        <f t="shared" si="29"/>
        <v>8.6666666666666607</v>
      </c>
      <c r="H109" s="5">
        <f t="shared" si="29"/>
        <v>7.5</v>
      </c>
      <c r="I109">
        <f t="shared" si="24"/>
        <v>18.420261932984527</v>
      </c>
      <c r="J109">
        <f t="shared" si="25"/>
        <v>18.182183147997396</v>
      </c>
      <c r="K109">
        <f t="shared" si="25"/>
        <v>-2.9519935048096491</v>
      </c>
      <c r="L109">
        <f t="shared" si="26"/>
        <v>-9.8950731087500703</v>
      </c>
      <c r="M109">
        <f t="shared" si="27"/>
        <v>-30.567471713001414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6.1509593141484427</v>
      </c>
      <c r="B110">
        <f t="shared" si="19"/>
        <v>6.1509593141484427</v>
      </c>
      <c r="C110" s="9">
        <f t="shared" si="20"/>
        <v>0.45500000000000029</v>
      </c>
      <c r="D110" s="9">
        <f t="shared" si="21"/>
        <v>11.784348156311607</v>
      </c>
      <c r="E110" s="9">
        <f t="shared" si="21"/>
        <v>5.4977370188383459</v>
      </c>
      <c r="F110" s="9">
        <f t="shared" si="22"/>
        <v>6.5414598103122277</v>
      </c>
      <c r="G110" s="10">
        <f t="shared" si="29"/>
        <v>8.6666666666666607</v>
      </c>
      <c r="H110" s="5">
        <f t="shared" si="29"/>
        <v>7.5</v>
      </c>
      <c r="I110">
        <f t="shared" si="24"/>
        <v>18.392038038718368</v>
      </c>
      <c r="J110">
        <f t="shared" si="25"/>
        <v>18.122812709344895</v>
      </c>
      <c r="K110">
        <f t="shared" si="25"/>
        <v>-3.1353983350876575</v>
      </c>
      <c r="L110">
        <f t="shared" si="26"/>
        <v>-9.8476507191624947</v>
      </c>
      <c r="M110">
        <f t="shared" si="27"/>
        <v>-30.470273974433024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6.0423996956053188</v>
      </c>
      <c r="B111">
        <f t="shared" si="19"/>
        <v>6.0423996956053188</v>
      </c>
      <c r="C111" s="9">
        <f t="shared" si="20"/>
        <v>0.4600000000000003</v>
      </c>
      <c r="D111" s="9">
        <f t="shared" si="21"/>
        <v>11.892907774854731</v>
      </c>
      <c r="E111" s="9">
        <f t="shared" si="21"/>
        <v>5.4783761638962805</v>
      </c>
      <c r="F111" s="9">
        <f t="shared" si="22"/>
        <v>6.5525237456340051</v>
      </c>
      <c r="G111" s="10">
        <f t="shared" si="29"/>
        <v>8.6666666666666607</v>
      </c>
      <c r="H111" s="5">
        <f t="shared" si="29"/>
        <v>7.5</v>
      </c>
      <c r="I111">
        <f t="shared" si="24"/>
        <v>18.365968798714508</v>
      </c>
      <c r="J111">
        <f t="shared" si="25"/>
        <v>18.063726805029919</v>
      </c>
      <c r="K111">
        <f t="shared" si="25"/>
        <v>-3.3182199789342555</v>
      </c>
      <c r="L111">
        <f t="shared" si="26"/>
        <v>-9.8016316227113318</v>
      </c>
      <c r="M111">
        <f t="shared" si="27"/>
        <v>-30.373487280355786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5.9341937641443483</v>
      </c>
      <c r="B112">
        <f t="shared" si="19"/>
        <v>5.9341937641443483</v>
      </c>
      <c r="C112" s="9">
        <f t="shared" si="20"/>
        <v>0.4650000000000003</v>
      </c>
      <c r="D112" s="9">
        <f t="shared" si="21"/>
        <v>12.001113706315701</v>
      </c>
      <c r="E112" s="9">
        <f t="shared" si="21"/>
        <v>5.4579201212516288</v>
      </c>
      <c r="F112" s="9">
        <f t="shared" si="22"/>
        <v>6.5630068984450283</v>
      </c>
      <c r="G112" s="10">
        <f t="shared" si="29"/>
        <v>8.6666666666666607</v>
      </c>
      <c r="H112" s="5">
        <f t="shared" si="29"/>
        <v>7.5</v>
      </c>
      <c r="I112">
        <f t="shared" si="24"/>
        <v>18.342035417541773</v>
      </c>
      <c r="J112">
        <f t="shared" si="25"/>
        <v>18.00491701529365</v>
      </c>
      <c r="K112">
        <f t="shared" si="25"/>
        <v>-3.50046090261639</v>
      </c>
      <c r="L112">
        <f t="shared" si="26"/>
        <v>-9.7569893171285766</v>
      </c>
      <c r="M112">
        <f t="shared" si="27"/>
        <v>-30.277075976254515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5.8263398878602946</v>
      </c>
      <c r="B113">
        <f t="shared" si="19"/>
        <v>5.8263398878602946</v>
      </c>
      <c r="C113" s="9">
        <f t="shared" si="20"/>
        <v>0.47000000000000031</v>
      </c>
      <c r="D113" s="9">
        <f t="shared" si="21"/>
        <v>12.108967582599755</v>
      </c>
      <c r="E113" s="9">
        <f t="shared" si="21"/>
        <v>5.4363723684683576</v>
      </c>
      <c r="F113" s="9">
        <f t="shared" si="22"/>
        <v>6.5729147475073191</v>
      </c>
      <c r="G113" s="10">
        <f t="shared" si="29"/>
        <v>8.6666666666666607</v>
      </c>
      <c r="H113" s="5">
        <f t="shared" si="29"/>
        <v>7.5</v>
      </c>
      <c r="I113">
        <f t="shared" si="24"/>
        <v>18.320218637265256</v>
      </c>
      <c r="J113">
        <f t="shared" si="25"/>
        <v>17.946375079390879</v>
      </c>
      <c r="K113">
        <f t="shared" si="25"/>
        <v>-3.682123358473917</v>
      </c>
      <c r="L113">
        <f t="shared" si="26"/>
        <v>-9.7136974013506379</v>
      </c>
      <c r="M113">
        <f t="shared" si="27"/>
        <v>-30.181005206319661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5.7188364839371744</v>
      </c>
      <c r="B114">
        <f t="shared" si="19"/>
        <v>5.7188364839371744</v>
      </c>
      <c r="C114" s="9">
        <f t="shared" si="20"/>
        <v>0.47500000000000031</v>
      </c>
      <c r="D114" s="9">
        <f t="shared" si="21"/>
        <v>12.216470986522875</v>
      </c>
      <c r="E114" s="9">
        <f t="shared" si="21"/>
        <v>5.4137363702238002</v>
      </c>
      <c r="F114" s="9">
        <f t="shared" si="22"/>
        <v>6.5822527174156189</v>
      </c>
      <c r="G114" s="10">
        <f t="shared" si="29"/>
        <v>8.6666666666666607</v>
      </c>
      <c r="H114" s="5">
        <f t="shared" si="29"/>
        <v>7.5</v>
      </c>
      <c r="I114">
        <f t="shared" si="24"/>
        <v>18.300498742064136</v>
      </c>
      <c r="J114">
        <f t="shared" si="25"/>
        <v>17.888092894982776</v>
      </c>
      <c r="K114">
        <f t="shared" si="25"/>
        <v>-3.8632093897118351</v>
      </c>
      <c r="L114">
        <f t="shared" si="26"/>
        <v>-9.6717295743496816</v>
      </c>
      <c r="M114">
        <f t="shared" si="27"/>
        <v>-30.085240917310916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5.6116820176996161</v>
      </c>
      <c r="B115">
        <f t="shared" si="19"/>
        <v>5.6116820176996161</v>
      </c>
      <c r="C115" s="9">
        <f t="shared" si="20"/>
        <v>0.48000000000000032</v>
      </c>
      <c r="D115" s="9">
        <f t="shared" si="21"/>
        <v>12.323625452760433</v>
      </c>
      <c r="E115" s="9">
        <f t="shared" si="21"/>
        <v>5.3900155795490177</v>
      </c>
      <c r="F115" s="9">
        <f t="shared" si="22"/>
        <v>6.5910261801605756</v>
      </c>
      <c r="G115" s="10">
        <f t="shared" si="29"/>
        <v>8.6666666666666607</v>
      </c>
      <c r="H115" s="5">
        <f t="shared" si="29"/>
        <v>7.5</v>
      </c>
      <c r="I115">
        <f t="shared" si="24"/>
        <v>18.282855563954552</v>
      </c>
      <c r="J115">
        <f t="shared" si="25"/>
        <v>17.830062517536678</v>
      </c>
      <c r="K115">
        <f t="shared" si="25"/>
        <v>-4.0437208352157006</v>
      </c>
      <c r="L115">
        <f t="shared" si="26"/>
        <v>-9.6310596346937203</v>
      </c>
      <c r="M115">
        <f t="shared" si="27"/>
        <v>-29.989749862250264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5.5048750016678198</v>
      </c>
      <c r="B116">
        <f t="shared" si="19"/>
        <v>5.5048750016678198</v>
      </c>
      <c r="C116" s="9">
        <f t="shared" si="20"/>
        <v>0.48500000000000032</v>
      </c>
      <c r="D116" s="9">
        <f t="shared" si="21"/>
        <v>12.43043246879223</v>
      </c>
      <c r="E116" s="9">
        <f t="shared" si="21"/>
        <v>5.3652134390402031</v>
      </c>
      <c r="F116" s="9">
        <f t="shared" si="22"/>
        <v>6.5992404566503158</v>
      </c>
      <c r="G116" s="10">
        <f t="shared" si="29"/>
        <v>8.6666666666666607</v>
      </c>
      <c r="H116" s="5">
        <f t="shared" si="29"/>
        <v>7.5</v>
      </c>
      <c r="I116">
        <f t="shared" si="24"/>
        <v>18.267268489586165</v>
      </c>
      <c r="J116">
        <f t="shared" si="25"/>
        <v>17.772276159728516</v>
      </c>
      <c r="K116">
        <f t="shared" si="25"/>
        <v>-4.2236593343892022</v>
      </c>
      <c r="L116">
        <f t="shared" si="26"/>
        <v>-9.5916614808039409</v>
      </c>
      <c r="M116">
        <f t="shared" si="27"/>
        <v>-29.894499603900044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5.3984139946161029</v>
      </c>
      <c r="B117">
        <f t="shared" si="19"/>
        <v>5.3984139946161029</v>
      </c>
      <c r="C117" s="9">
        <f t="shared" si="20"/>
        <v>0.49000000000000032</v>
      </c>
      <c r="D117" s="9">
        <f t="shared" si="21"/>
        <v>12.536893475843947</v>
      </c>
      <c r="E117" s="9">
        <f t="shared" si="21"/>
        <v>5.3393333820409978</v>
      </c>
      <c r="F117" s="9">
        <f t="shared" si="22"/>
        <v>6.6069008181909457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18.253716468077393</v>
      </c>
      <c r="J117">
        <f t="shared" si="25"/>
        <v>17.714726190843692</v>
      </c>
      <c r="K117">
        <f t="shared" si="25"/>
        <v>-4.4030263320126029</v>
      </c>
      <c r="L117">
        <f t="shared" si="26"/>
        <v>-9.5535091118764566</v>
      </c>
      <c r="M117">
        <f t="shared" si="27"/>
        <v>-29.799458517983958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5.2922976006350542</v>
      </c>
      <c r="B118">
        <f t="shared" si="19"/>
        <v>5.2922976006350542</v>
      </c>
      <c r="C118" s="9">
        <f t="shared" si="20"/>
        <v>0.49500000000000033</v>
      </c>
      <c r="D118" s="9">
        <f t="shared" si="21"/>
        <v>12.643009869824995</v>
      </c>
      <c r="E118" s="9">
        <f t="shared" si="21"/>
        <v>5.3123788337955986</v>
      </c>
      <c r="F118" s="9">
        <f t="shared" si="22"/>
        <v>6.614012487926578</v>
      </c>
      <c r="G118" s="10">
        <f t="shared" si="30"/>
        <v>8.6666666666666607</v>
      </c>
      <c r="H118" s="5">
        <f t="shared" si="30"/>
        <v>7.5</v>
      </c>
      <c r="I118">
        <f t="shared" si="24"/>
        <v>18.242178019851263</v>
      </c>
      <c r="J118">
        <f t="shared" si="25"/>
        <v>17.657405136172432</v>
      </c>
      <c r="K118">
        <f t="shared" si="25"/>
        <v>-4.5818230831205069</v>
      </c>
      <c r="L118">
        <f t="shared" si="26"/>
        <v>-9.5165766294346206</v>
      </c>
      <c r="M118">
        <f t="shared" si="27"/>
        <v>-29.704595796111381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5.1865244681973497</v>
      </c>
      <c r="B119">
        <f t="shared" si="19"/>
        <v>5.1865244681973497</v>
      </c>
      <c r="C119" s="9">
        <f t="shared" si="20"/>
        <v>0.50000000000000033</v>
      </c>
      <c r="D119" s="9">
        <f t="shared" si="21"/>
        <v>12.7487830022627</v>
      </c>
      <c r="E119" s="9">
        <f t="shared" si="21"/>
        <v>5.2843532125725456</v>
      </c>
      <c r="F119" s="9">
        <f t="shared" si="22"/>
        <v>6.6205806422393962</v>
      </c>
      <c r="G119" s="10">
        <f t="shared" si="30"/>
        <v>8.6666666666666607</v>
      </c>
      <c r="H119" s="5">
        <f t="shared" si="30"/>
        <v>7.5</v>
      </c>
      <c r="I119">
        <f t="shared" si="24"/>
        <v>18.232631246430625</v>
      </c>
      <c r="J119">
        <f t="shared" si="25"/>
        <v>17.600305676395823</v>
      </c>
      <c r="K119">
        <f t="shared" si="25"/>
        <v>-4.7600506578971755</v>
      </c>
      <c r="L119">
        <f t="shared" si="26"/>
        <v>-9.4808382394771105</v>
      </c>
      <c r="M119">
        <f t="shared" si="27"/>
        <v>-29.609881448368046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5.0810932892272849</v>
      </c>
      <c r="B120">
        <f t="shared" si="19"/>
        <v>5.0810932892272849</v>
      </c>
      <c r="C120" s="9">
        <f t="shared" si="20"/>
        <v>0.50500000000000034</v>
      </c>
      <c r="D120" s="9">
        <f t="shared" si="21"/>
        <v>12.854214181232765</v>
      </c>
      <c r="E120" s="9">
        <f t="shared" si="21"/>
        <v>5.2552599307590917</v>
      </c>
      <c r="F120" s="9">
        <f t="shared" si="22"/>
        <v>6.6266104121103027</v>
      </c>
      <c r="G120" s="10">
        <f t="shared" si="30"/>
        <v>8.6666666666666607</v>
      </c>
      <c r="H120" s="5">
        <f t="shared" si="30"/>
        <v>7.5</v>
      </c>
      <c r="I120">
        <f t="shared" si="24"/>
        <v>18.225053841148835</v>
      </c>
      <c r="J120">
        <f t="shared" si="25"/>
        <v>17.54342064695896</v>
      </c>
      <c r="K120">
        <f t="shared" si="25"/>
        <v>-4.9377099465873835</v>
      </c>
      <c r="L120">
        <f t="shared" si="26"/>
        <v>-9.4462682551860926</v>
      </c>
      <c r="M120">
        <f t="shared" si="27"/>
        <v>-29.515286305538694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4.9760027981741253</v>
      </c>
      <c r="B121">
        <f t="shared" si="19"/>
        <v>4.9760027981741253</v>
      </c>
      <c r="C121" s="9">
        <f t="shared" si="20"/>
        <v>0.51000000000000034</v>
      </c>
      <c r="D121" s="9">
        <f t="shared" si="21"/>
        <v>12.959304672285924</v>
      </c>
      <c r="E121" s="9">
        <f t="shared" si="21"/>
        <v>5.2251023959260676</v>
      </c>
      <c r="F121" s="9">
        <f t="shared" si="22"/>
        <v>6.6321068844407112</v>
      </c>
      <c r="G121" s="10">
        <f t="shared" si="30"/>
        <v>8.6666666666666607</v>
      </c>
      <c r="H121" s="5">
        <f t="shared" si="30"/>
        <v>7.5</v>
      </c>
      <c r="I121">
        <f t="shared" si="24"/>
        <v>18.219423100729369</v>
      </c>
      <c r="J121">
        <f t="shared" si="25"/>
        <v>17.486743037427843</v>
      </c>
      <c r="K121">
        <f t="shared" si="25"/>
        <v>-5.1148016644206153</v>
      </c>
      <c r="L121">
        <f t="shared" si="26"/>
        <v>-9.4128411001591896</v>
      </c>
      <c r="M121">
        <f t="shared" si="27"/>
        <v>-29.42078202093014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4.8712517710893604</v>
      </c>
      <c r="B122">
        <f t="shared" si="19"/>
        <v>4.8712517710893604</v>
      </c>
      <c r="C122" s="9">
        <f t="shared" si="20"/>
        <v>0.51500000000000035</v>
      </c>
      <c r="D122" s="9">
        <f t="shared" si="21"/>
        <v>13.064055699370689</v>
      </c>
      <c r="E122" s="9">
        <f t="shared" si="21"/>
        <v>5.1938840118631671</v>
      </c>
      <c r="F122" s="9">
        <f t="shared" si="22"/>
        <v>6.6370751033359667</v>
      </c>
      <c r="G122" s="10">
        <f t="shared" si="30"/>
        <v>8.6666666666666607</v>
      </c>
      <c r="H122" s="5">
        <f t="shared" si="30"/>
        <v>7.5</v>
      </c>
      <c r="I122">
        <f t="shared" si="24"/>
        <v>18.215715937685705</v>
      </c>
      <c r="J122">
        <f t="shared" si="25"/>
        <v>17.430265990826889</v>
      </c>
      <c r="K122">
        <f t="shared" si="25"/>
        <v>-5.2913263565461959</v>
      </c>
      <c r="L122">
        <f t="shared" si="26"/>
        <v>-9.3805313121284311</v>
      </c>
      <c r="M122">
        <f t="shared" si="27"/>
        <v>-29.326341071765977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4.7668390247080179</v>
      </c>
      <c r="B123">
        <f t="shared" si="19"/>
        <v>4.7668390247080179</v>
      </c>
      <c r="C123" s="9">
        <f t="shared" si="20"/>
        <v>0.52000000000000035</v>
      </c>
      <c r="D123" s="9">
        <f t="shared" si="21"/>
        <v>13.168468445752032</v>
      </c>
      <c r="E123" s="9">
        <f t="shared" si="21"/>
        <v>5.1616081795845981</v>
      </c>
      <c r="F123" s="9">
        <f t="shared" si="22"/>
        <v>6.6415200713509481</v>
      </c>
      <c r="G123" s="10">
        <f t="shared" si="30"/>
        <v>8.6666666666666607</v>
      </c>
      <c r="H123" s="5">
        <f t="shared" si="30"/>
        <v>7.5</v>
      </c>
      <c r="I123">
        <f t="shared" si="24"/>
        <v>18.213908893490675</v>
      </c>
      <c r="J123">
        <f t="shared" si="25"/>
        <v>17.373982802954117</v>
      </c>
      <c r="K123">
        <f t="shared" si="25"/>
        <v>-5.4672844029767917</v>
      </c>
      <c r="L123">
        <f t="shared" si="26"/>
        <v>-9.3493135471289595</v>
      </c>
      <c r="M123">
        <f t="shared" si="27"/>
        <v>-29.231936760126953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4.6627634155341422</v>
      </c>
      <c r="B124">
        <f t="shared" si="19"/>
        <v>4.6627634155341422</v>
      </c>
      <c r="C124" s="9">
        <f t="shared" si="20"/>
        <v>0.52500000000000036</v>
      </c>
      <c r="D124" s="9">
        <f t="shared" si="21"/>
        <v>13.272544054925907</v>
      </c>
      <c r="E124" s="9">
        <f t="shared" si="21"/>
        <v>5.1282782983050552</v>
      </c>
      <c r="F124" s="9">
        <f t="shared" si="22"/>
        <v>6.6454467506983654</v>
      </c>
      <c r="G124" s="10">
        <f t="shared" si="30"/>
        <v>8.6666666666666607</v>
      </c>
      <c r="H124" s="5">
        <f t="shared" si="30"/>
        <v>7.5</v>
      </c>
      <c r="I124">
        <f t="shared" si="24"/>
        <v>18.213978152463042</v>
      </c>
      <c r="J124">
        <f t="shared" si="25"/>
        <v>17.317886921671345</v>
      </c>
      <c r="K124">
        <f t="shared" si="25"/>
        <v>-5.642676023537553</v>
      </c>
      <c r="L124">
        <f t="shared" si="26"/>
        <v>-9.3191625840802121</v>
      </c>
      <c r="M124">
        <f t="shared" si="27"/>
        <v>-29.137543213414013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4.5590238389306279</v>
      </c>
      <c r="B125">
        <f t="shared" si="19"/>
        <v>4.5590238389306279</v>
      </c>
      <c r="C125" s="9">
        <f t="shared" si="20"/>
        <v>0.53000000000000036</v>
      </c>
      <c r="D125" s="9">
        <f t="shared" si="21"/>
        <v>13.376283631529422</v>
      </c>
      <c r="E125" s="9">
        <f t="shared" si="21"/>
        <v>5.0938977663859886</v>
      </c>
      <c r="F125" s="9">
        <f t="shared" si="22"/>
        <v>6.6488600644202673</v>
      </c>
      <c r="G125" s="10">
        <f t="shared" si="30"/>
        <v>8.6666666666666607</v>
      </c>
      <c r="H125" s="5">
        <f t="shared" si="30"/>
        <v>7.5</v>
      </c>
      <c r="I125">
        <f t="shared" si="24"/>
        <v>18.215899556317314</v>
      </c>
      <c r="J125">
        <f t="shared" si="25"/>
        <v>17.261971946166863</v>
      </c>
      <c r="K125">
        <f t="shared" si="25"/>
        <v>-5.8175012828180375</v>
      </c>
      <c r="L125">
        <f t="shared" si="26"/>
        <v>-9.2900533297420029</v>
      </c>
      <c r="M125">
        <f t="shared" si="27"/>
        <v>-29.043135384313775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4.4556192282135623</v>
      </c>
      <c r="B126">
        <f t="shared" si="19"/>
        <v>4.4556192282135623</v>
      </c>
      <c r="C126" s="9">
        <f t="shared" si="20"/>
        <v>0.53500000000000036</v>
      </c>
      <c r="D126" s="9">
        <f t="shared" si="21"/>
        <v>13.479688242246487</v>
      </c>
      <c r="E126" s="9">
        <f t="shared" si="21"/>
        <v>5.0584699822521628</v>
      </c>
      <c r="F126" s="9">
        <f t="shared" si="22"/>
        <v>6.6517648975232611</v>
      </c>
      <c r="G126" s="10">
        <f t="shared" si="30"/>
        <v>8.6666666666666607</v>
      </c>
      <c r="H126" s="5">
        <f t="shared" si="30"/>
        <v>7.5</v>
      </c>
      <c r="I126">
        <f t="shared" si="24"/>
        <v>18.219648619322101</v>
      </c>
      <c r="J126">
        <f t="shared" si="25"/>
        <v>17.206231626188412</v>
      </c>
      <c r="K126">
        <f t="shared" si="25"/>
        <v>-5.9917600951239205</v>
      </c>
      <c r="L126">
        <f t="shared" si="26"/>
        <v>-9.2619608240082787</v>
      </c>
      <c r="M126">
        <f t="shared" si="27"/>
        <v>-28.948689050249207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4.352548553751264</v>
      </c>
      <c r="B127">
        <f t="shared" si="19"/>
        <v>4.352548553751264</v>
      </c>
      <c r="C127" s="9">
        <f t="shared" si="20"/>
        <v>0.54000000000000037</v>
      </c>
      <c r="D127" s="9">
        <f t="shared" si="21"/>
        <v>13.582758916708785</v>
      </c>
      <c r="E127" s="9">
        <f t="shared" si="21"/>
        <v>5.0219983452785151</v>
      </c>
      <c r="F127" s="9">
        <f t="shared" si="22"/>
        <v>6.6541660980780009</v>
      </c>
      <c r="G127" s="10">
        <f t="shared" si="30"/>
        <v>8.6666666666666607</v>
      </c>
      <c r="H127" s="5">
        <f t="shared" si="30"/>
        <v>7.5</v>
      </c>
      <c r="I127">
        <f t="shared" si="24"/>
        <v>18.22520054401118</v>
      </c>
      <c r="J127">
        <f t="shared" si="25"/>
        <v>17.150659861244364</v>
      </c>
      <c r="K127">
        <f t="shared" si="25"/>
        <v>-6.1654522294254157</v>
      </c>
      <c r="L127">
        <f t="shared" si="26"/>
        <v>-9.2348602455014177</v>
      </c>
      <c r="M127">
        <f t="shared" si="27"/>
        <v>-28.854180812300957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4.2498108220682163</v>
      </c>
      <c r="B128">
        <f t="shared" si="19"/>
        <v>4.2498108220682163</v>
      </c>
      <c r="C128" s="9">
        <f t="shared" si="20"/>
        <v>0.54500000000000037</v>
      </c>
      <c r="D128" s="9">
        <f t="shared" si="21"/>
        <v>13.685496648391833</v>
      </c>
      <c r="E128" s="9">
        <f t="shared" si="21"/>
        <v>4.9844862566473411</v>
      </c>
      <c r="F128" s="9">
        <f t="shared" si="22"/>
        <v>6.6560684782834052</v>
      </c>
      <c r="G128" s="10">
        <f t="shared" si="30"/>
        <v>8.6666666666666607</v>
      </c>
      <c r="H128" s="5">
        <f t="shared" si="30"/>
        <v>7.5</v>
      </c>
      <c r="I128">
        <f t="shared" si="24"/>
        <v>18.232530237391128</v>
      </c>
      <c r="J128">
        <f t="shared" si="25"/>
        <v>17.095250699771356</v>
      </c>
      <c r="K128">
        <f t="shared" si="25"/>
        <v>-6.3385773142992212</v>
      </c>
      <c r="L128">
        <f t="shared" si="26"/>
        <v>-9.2087269174304023</v>
      </c>
      <c r="M128">
        <f t="shared" si="27"/>
        <v>-28.759588093587791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4.1474050749541025</v>
      </c>
      <c r="B129">
        <f t="shared" si="19"/>
        <v>4.1474050749541025</v>
      </c>
      <c r="C129" s="9">
        <f t="shared" si="20"/>
        <v>0.55000000000000038</v>
      </c>
      <c r="D129" s="9">
        <f t="shared" si="21"/>
        <v>13.787902395505947</v>
      </c>
      <c r="E129" s="9">
        <f t="shared" si="21"/>
        <v>4.9459371201758611</v>
      </c>
      <c r="F129" s="9">
        <f t="shared" si="22"/>
        <v>6.6574768154961603</v>
      </c>
      <c r="G129" s="10">
        <f t="shared" si="30"/>
        <v>8.6666666666666607</v>
      </c>
      <c r="H129" s="5">
        <f t="shared" si="30"/>
        <v>7.5</v>
      </c>
      <c r="I129">
        <f t="shared" si="24"/>
        <v>18.241612327589074</v>
      </c>
      <c r="J129">
        <f t="shared" si="25"/>
        <v>17.039998338266773</v>
      </c>
      <c r="K129">
        <f t="shared" si="25"/>
        <v>-6.5111348428607476</v>
      </c>
      <c r="L129">
        <f t="shared" si="26"/>
        <v>-9.1835363136767523</v>
      </c>
      <c r="M129">
        <f t="shared" si="27"/>
        <v>-28.664889137097198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4.0453303885781473</v>
      </c>
      <c r="B130">
        <f t="shared" si="19"/>
        <v>4.0453303885781473</v>
      </c>
      <c r="C130" s="9">
        <f t="shared" si="20"/>
        <v>0.55500000000000038</v>
      </c>
      <c r="D130" s="9">
        <f t="shared" si="21"/>
        <v>13.889977081881902</v>
      </c>
      <c r="E130" s="9">
        <f t="shared" si="21"/>
        <v>4.9063543431142289</v>
      </c>
      <c r="F130" s="9">
        <f t="shared" si="22"/>
        <v>6.6583958532260148</v>
      </c>
      <c r="G130" s="10">
        <f t="shared" si="30"/>
        <v>8.6666666666666607</v>
      </c>
      <c r="H130" s="5">
        <f t="shared" si="30"/>
        <v>7.5</v>
      </c>
      <c r="I130">
        <f t="shared" si="24"/>
        <v>18.252421180884152</v>
      </c>
      <c r="J130">
        <f t="shared" si="25"/>
        <v>16.984897120384712</v>
      </c>
      <c r="K130">
        <f t="shared" si="25"/>
        <v>-6.6831241776833306</v>
      </c>
      <c r="L130">
        <f t="shared" si="26"/>
        <v>-9.1592640650726853</v>
      </c>
      <c r="M130">
        <f t="shared" si="27"/>
        <v>-28.570063002959955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3.9435858726090096</v>
      </c>
      <c r="B131">
        <f t="shared" si="19"/>
        <v>3.9435858726090096</v>
      </c>
      <c r="C131" s="9">
        <f t="shared" si="20"/>
        <v>0.56000000000000039</v>
      </c>
      <c r="D131" s="9">
        <f t="shared" si="21"/>
        <v>13.99172159785104</v>
      </c>
      <c r="E131" s="9">
        <f t="shared" si="21"/>
        <v>4.8657413369140761</v>
      </c>
      <c r="F131" s="9">
        <f t="shared" si="22"/>
        <v>6.6588303020973711</v>
      </c>
      <c r="G131" s="10">
        <f t="shared" si="30"/>
        <v>8.6666666666666607</v>
      </c>
      <c r="H131" s="5">
        <f t="shared" si="30"/>
        <v>7.5</v>
      </c>
      <c r="I131">
        <f t="shared" si="24"/>
        <v>18.264930919066618</v>
      </c>
      <c r="J131">
        <f t="shared" si="25"/>
        <v>16.929941535994278</v>
      </c>
      <c r="K131">
        <f t="shared" si="25"/>
        <v>-6.8545445557010902</v>
      </c>
      <c r="L131">
        <f t="shared" si="26"/>
        <v>-9.1358859658368896</v>
      </c>
      <c r="M131">
        <f t="shared" si="27"/>
        <v>-28.475089565165145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3.8421706693404296</v>
      </c>
      <c r="B132">
        <f t="shared" si="19"/>
        <v>3.8421706693404296</v>
      </c>
      <c r="C132" s="9">
        <f t="shared" si="20"/>
        <v>0.56500000000000039</v>
      </c>
      <c r="D132" s="9">
        <f t="shared" si="21"/>
        <v>14.09313680111962</v>
      </c>
      <c r="E132" s="9">
        <f t="shared" si="21"/>
        <v>4.8241015179676969</v>
      </c>
      <c r="F132" s="9">
        <f t="shared" si="22"/>
        <v>6.6587848407777255</v>
      </c>
      <c r="G132" s="10">
        <f t="shared" si="30"/>
        <v>8.6666666666666607</v>
      </c>
      <c r="H132" s="5">
        <f t="shared" si="30"/>
        <v>7.5</v>
      </c>
      <c r="I132">
        <f t="shared" si="24"/>
        <v>18.279115437069123</v>
      </c>
      <c r="J132">
        <f t="shared" si="25"/>
        <v>16.875126220199256</v>
      </c>
      <c r="K132">
        <f t="shared" si="25"/>
        <v>-7.0253950930920812</v>
      </c>
      <c r="L132">
        <f t="shared" si="26"/>
        <v>-9.1133779801341337</v>
      </c>
      <c r="M132">
        <f t="shared" si="27"/>
        <v>-28.37994950771445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3.7410839528228763</v>
      </c>
      <c r="B133">
        <f t="shared" si="19"/>
        <v>3.7410839528228763</v>
      </c>
      <c r="C133" s="9">
        <f t="shared" si="20"/>
        <v>0.5700000000000004</v>
      </c>
      <c r="D133" s="9">
        <f t="shared" si="21"/>
        <v>14.194223517637173</v>
      </c>
      <c r="E133" s="9">
        <f t="shared" si="21"/>
        <v>4.7814383083180054</v>
      </c>
      <c r="F133" s="9">
        <f t="shared" si="22"/>
        <v>6.6582641168734327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18.294948420815487</v>
      </c>
      <c r="J133">
        <f t="shared" si="25"/>
        <v>16.820445952318451</v>
      </c>
      <c r="K133">
        <f t="shared" si="25"/>
        <v>-7.1956747901383675</v>
      </c>
      <c r="L133">
        <f t="shared" si="26"/>
        <v>-9.0917162487259926</v>
      </c>
      <c r="M133">
        <f t="shared" si="27"/>
        <v>-28.284624320217166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3.6403249280014425</v>
      </c>
      <c r="B134">
        <f t="shared" si="19"/>
        <v>3.6403249280014425</v>
      </c>
      <c r="C134" s="9">
        <f t="shared" si="20"/>
        <v>0.5750000000000004</v>
      </c>
      <c r="D134" s="9">
        <f t="shared" si="21"/>
        <v>14.294982542458607</v>
      </c>
      <c r="E134" s="9">
        <f t="shared" si="21"/>
        <v>4.7377551363394117</v>
      </c>
      <c r="F134" s="9">
        <f t="shared" si="22"/>
        <v>6.6572727477933729</v>
      </c>
      <c r="G134" s="10">
        <f t="shared" si="31"/>
        <v>8.6666666666666607</v>
      </c>
      <c r="H134" s="5">
        <f t="shared" si="31"/>
        <v>7.5</v>
      </c>
      <c r="I134">
        <f t="shared" si="24"/>
        <v>18.31240336523334</v>
      </c>
      <c r="J134">
        <f t="shared" si="25"/>
        <v>16.765895654826096</v>
      </c>
      <c r="K134">
        <f t="shared" si="25"/>
        <v>-7.3653825360596707</v>
      </c>
      <c r="L134">
        <f t="shared" si="26"/>
        <v>-9.0708770956810589</v>
      </c>
      <c r="M134">
        <f t="shared" si="27"/>
        <v>-28.189096292929545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3.5398928298602073</v>
      </c>
      <c r="B135">
        <f t="shared" si="19"/>
        <v>3.5398928298602073</v>
      </c>
      <c r="C135" s="9">
        <f t="shared" si="20"/>
        <v>0.5800000000000004</v>
      </c>
      <c r="D135" s="9">
        <f t="shared" si="21"/>
        <v>14.395414640599842</v>
      </c>
      <c r="E135" s="9">
        <f t="shared" si="21"/>
        <v>4.6930554373897806</v>
      </c>
      <c r="F135" s="9">
        <f t="shared" si="22"/>
        <v>6.6558153215810041</v>
      </c>
      <c r="G135" s="10">
        <f t="shared" si="31"/>
        <v>8.6666666666666607</v>
      </c>
      <c r="H135" s="5">
        <f t="shared" si="31"/>
        <v>7.5</v>
      </c>
      <c r="I135">
        <f t="shared" si="24"/>
        <v>18.331453592378335</v>
      </c>
      <c r="J135">
        <f t="shared" si="25"/>
        <v>16.711470392252011</v>
      </c>
      <c r="K135">
        <f t="shared" si="25"/>
        <v>-7.5345171138172482</v>
      </c>
      <c r="L135">
        <f t="shared" si="26"/>
        <v>-9.0508370351142808</v>
      </c>
      <c r="M135">
        <f t="shared" si="27"/>
        <v>-28.093348511244326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3.4397869225733277</v>
      </c>
      <c r="B136">
        <f t="shared" si="19"/>
        <v>3.4397869225733277</v>
      </c>
      <c r="C136" s="9">
        <f t="shared" si="20"/>
        <v>0.58500000000000041</v>
      </c>
      <c r="D136" s="9">
        <f t="shared" si="21"/>
        <v>14.495520547886722</v>
      </c>
      <c r="E136" s="9">
        <f t="shared" si="21"/>
        <v>4.6473426544336744</v>
      </c>
      <c r="F136" s="9">
        <f t="shared" si="22"/>
        <v>6.6538963977153696</v>
      </c>
      <c r="G136" s="10">
        <f t="shared" si="31"/>
        <v>8.6666666666666607</v>
      </c>
      <c r="H136" s="5">
        <f t="shared" si="31"/>
        <v>7.5</v>
      </c>
      <c r="I136">
        <f t="shared" si="24"/>
        <v>18.352072269618997</v>
      </c>
      <c r="J136">
        <f t="shared" si="25"/>
        <v>16.657165370041326</v>
      </c>
      <c r="K136">
        <f t="shared" si="25"/>
        <v>-7.703077204884714</v>
      </c>
      <c r="L136">
        <f t="shared" si="26"/>
        <v>-9.0315727779263124</v>
      </c>
      <c r="M136">
        <f t="shared" si="27"/>
        <v>-27.997364849638345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3.3400064986630831</v>
      </c>
      <c r="B137">
        <f t="shared" si="19"/>
        <v>3.3400064986630831</v>
      </c>
      <c r="C137" s="9">
        <f t="shared" si="20"/>
        <v>0.59000000000000041</v>
      </c>
      <c r="D137" s="9">
        <f t="shared" si="21"/>
        <v>14.595300971796966</v>
      </c>
      <c r="E137" s="9">
        <f t="shared" si="21"/>
        <v>4.6006202386370729</v>
      </c>
      <c r="F137" s="9">
        <f t="shared" si="22"/>
        <v>6.6515205078815622</v>
      </c>
      <c r="G137" s="10">
        <f t="shared" si="31"/>
        <v>8.6666666666666607</v>
      </c>
      <c r="H137" s="5">
        <f t="shared" si="31"/>
        <v>7.5</v>
      </c>
      <c r="I137">
        <f t="shared" si="24"/>
        <v>18.374232427833036</v>
      </c>
      <c r="J137">
        <f t="shared" si="25"/>
        <v>16.60297593337377</v>
      </c>
      <c r="K137">
        <f t="shared" si="25"/>
        <v>-7.8710613939825445</v>
      </c>
      <c r="L137">
        <f t="shared" si="26"/>
        <v>-9.0130612385151174</v>
      </c>
      <c r="M137">
        <f t="shared" si="27"/>
        <v>-27.90112996508806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3.2405508781651342</v>
      </c>
      <c r="B138">
        <f t="shared" si="19"/>
        <v>3.2405508781651342</v>
      </c>
      <c r="C138" s="9">
        <f t="shared" si="20"/>
        <v>0.59500000000000042</v>
      </c>
      <c r="D138" s="9">
        <f t="shared" si="21"/>
        <v>14.694756592294915</v>
      </c>
      <c r="E138" s="9">
        <f t="shared" si="21"/>
        <v>4.5528916499338061</v>
      </c>
      <c r="F138" s="9">
        <f t="shared" si="22"/>
        <v>6.6486921567112081</v>
      </c>
      <c r="G138" s="10">
        <f t="shared" si="31"/>
        <v>8.6666666666666607</v>
      </c>
      <c r="H138" s="5">
        <f t="shared" si="31"/>
        <v>7.5</v>
      </c>
      <c r="I138">
        <f t="shared" si="24"/>
        <v>18.397906979567704</v>
      </c>
      <c r="J138">
        <f t="shared" si="25"/>
        <v>16.548897565942678</v>
      </c>
      <c r="K138">
        <f t="shared" si="25"/>
        <v>-8.0384681737730723</v>
      </c>
      <c r="L138">
        <f t="shared" si="26"/>
        <v>-8.995279541433538</v>
      </c>
      <c r="M138">
        <f t="shared" si="27"/>
        <v>-27.80462928996463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3.1414194078012248</v>
      </c>
      <c r="B139">
        <f t="shared" si="19"/>
        <v>3.1414194078012248</v>
      </c>
      <c r="C139" s="9">
        <f t="shared" si="20"/>
        <v>0.60000000000000042</v>
      </c>
      <c r="D139" s="9">
        <f t="shared" si="21"/>
        <v>14.793888062658825</v>
      </c>
      <c r="E139" s="9">
        <f t="shared" si="21"/>
        <v>4.5041603575639479</v>
      </c>
      <c r="F139" s="9">
        <f t="shared" si="22"/>
        <v>6.6454158224934883</v>
      </c>
      <c r="G139" s="10">
        <f t="shared" si="31"/>
        <v>8.6666666666666607</v>
      </c>
      <c r="H139" s="5">
        <f t="shared" si="31"/>
        <v>7.5</v>
      </c>
      <c r="I139">
        <f t="shared" si="24"/>
        <v>18.423068737118751</v>
      </c>
      <c r="J139">
        <f t="shared" si="25"/>
        <v>16.494925888694077</v>
      </c>
      <c r="K139">
        <f t="shared" si="25"/>
        <v>-8.2052959495128608</v>
      </c>
      <c r="L139">
        <f t="shared" si="26"/>
        <v>-8.9782050279679773</v>
      </c>
      <c r="M139">
        <f t="shared" si="27"/>
        <v>-27.707849024421769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3.0426114601595629</v>
      </c>
      <c r="B140">
        <f t="shared" si="19"/>
        <v>3.0426114601595629</v>
      </c>
      <c r="C140" s="9">
        <f t="shared" si="20"/>
        <v>0.60500000000000043</v>
      </c>
      <c r="D140" s="9">
        <f t="shared" si="21"/>
        <v>14.892696010300487</v>
      </c>
      <c r="E140" s="9">
        <f t="shared" si="21"/>
        <v>4.4544298405844316</v>
      </c>
      <c r="F140" s="9">
        <f t="shared" si="22"/>
        <v>6.6416959578572676</v>
      </c>
      <c r="G140" s="10">
        <f t="shared" si="31"/>
        <v>8.6666666666666607</v>
      </c>
      <c r="H140" s="5">
        <f t="shared" si="31"/>
        <v>7.5</v>
      </c>
      <c r="I140">
        <f t="shared" si="24"/>
        <v>18.449690430484544</v>
      </c>
      <c r="J140">
        <f t="shared" si="25"/>
        <v>16.441056658526268</v>
      </c>
      <c r="K140">
        <f t="shared" si="25"/>
        <v>-8.3715430436593916</v>
      </c>
      <c r="L140">
        <f t="shared" si="26"/>
        <v>-8.9618152626147829</v>
      </c>
      <c r="M140">
        <f t="shared" si="27"/>
        <v>-27.610776128291239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2.9441264328831327</v>
      </c>
      <c r="B141">
        <f t="shared" si="19"/>
        <v>2.9441264328831327</v>
      </c>
      <c r="C141" s="9">
        <f t="shared" si="20"/>
        <v>0.61000000000000043</v>
      </c>
      <c r="D141" s="9">
        <f t="shared" si="21"/>
        <v>14.991181037576917</v>
      </c>
      <c r="E141" s="9">
        <f t="shared" si="21"/>
        <v>4.4037035883521662</v>
      </c>
      <c r="F141" s="9">
        <f t="shared" si="22"/>
        <v>6.6375369904248469</v>
      </c>
      <c r="G141" s="10">
        <f t="shared" si="31"/>
        <v>8.6666666666666607</v>
      </c>
      <c r="H141" s="5">
        <f t="shared" si="31"/>
        <v>7.5</v>
      </c>
      <c r="I141">
        <f t="shared" si="24"/>
        <v>18.477744725154302</v>
      </c>
      <c r="J141">
        <f t="shared" si="25"/>
        <v>16.38728576695058</v>
      </c>
      <c r="K141">
        <f t="shared" si="25"/>
        <v>-8.5372077004291391</v>
      </c>
      <c r="L141">
        <f t="shared" si="26"/>
        <v>-8.9460880394325901</v>
      </c>
      <c r="M141">
        <f t="shared" si="27"/>
        <v>-27.513398312502055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2.8459637478661381</v>
      </c>
      <c r="B142">
        <f t="shared" si="19"/>
        <v>2.8459637478661381</v>
      </c>
      <c r="C142" s="9">
        <f t="shared" si="20"/>
        <v>0.61500000000000044</v>
      </c>
      <c r="D142" s="9">
        <f t="shared" si="21"/>
        <v>15.089343722593911</v>
      </c>
      <c r="E142" s="9">
        <f t="shared" si="21"/>
        <v>4.3519851009799666</v>
      </c>
      <c r="F142" s="9">
        <f t="shared" si="22"/>
        <v>6.6329433234379227</v>
      </c>
      <c r="G142" s="10">
        <f t="shared" si="31"/>
        <v>8.6666666666666607</v>
      </c>
      <c r="H142" s="5">
        <f t="shared" si="31"/>
        <v>7.5</v>
      </c>
      <c r="I142">
        <f t="shared" si="24"/>
        <v>18.507204239691426</v>
      </c>
      <c r="J142">
        <f t="shared" si="25"/>
        <v>16.333609238713983</v>
      </c>
      <c r="K142">
        <f t="shared" si="25"/>
        <v>-8.7022880903041511</v>
      </c>
      <c r="L142">
        <f t="shared" si="26"/>
        <v>-8.9310013882502997</v>
      </c>
      <c r="M142">
        <f t="shared" si="27"/>
        <v>-27.415704030040843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2.7481228504588433</v>
      </c>
      <c r="B143">
        <f t="shared" si="19"/>
        <v>2.7481228504588433</v>
      </c>
      <c r="C143" s="9">
        <f t="shared" si="20"/>
        <v>0.62000000000000044</v>
      </c>
      <c r="D143" s="9">
        <f t="shared" si="21"/>
        <v>15.187184620001206</v>
      </c>
      <c r="E143" s="9">
        <f t="shared" si="21"/>
        <v>4.2992778897656008</v>
      </c>
      <c r="F143" s="9">
        <f t="shared" si="22"/>
        <v>6.627919336356257</v>
      </c>
      <c r="G143" s="10">
        <f t="shared" si="31"/>
        <v>8.6666666666666607</v>
      </c>
      <c r="H143" s="5">
        <f t="shared" si="31"/>
        <v>7.5</v>
      </c>
      <c r="I143">
        <f t="shared" si="24"/>
        <v>18.538041563075414</v>
      </c>
      <c r="J143">
        <f t="shared" si="25"/>
        <v>16.280023230384479</v>
      </c>
      <c r="K143">
        <f t="shared" si="25"/>
        <v>-8.8667823144843965</v>
      </c>
      <c r="L143">
        <f t="shared" si="26"/>
        <v>-8.9165335807119863</v>
      </c>
      <c r="M143">
        <f t="shared" si="27"/>
        <v>-27.317682466471755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2.6506032086809892</v>
      </c>
      <c r="B144">
        <f t="shared" si="19"/>
        <v>2.6506032086809892</v>
      </c>
      <c r="C144" s="9">
        <f t="shared" si="20"/>
        <v>0.62500000000000044</v>
      </c>
      <c r="D144" s="9">
        <f t="shared" si="21"/>
        <v>15.28470426177906</v>
      </c>
      <c r="E144" s="9">
        <f t="shared" si="21"/>
        <v>4.2455854775942976</v>
      </c>
      <c r="F144" s="9">
        <f t="shared" si="22"/>
        <v>6.6224693854296799</v>
      </c>
      <c r="G144" s="10">
        <f t="shared" si="31"/>
        <v>8.6666666666666607</v>
      </c>
      <c r="H144" s="5">
        <f t="shared" si="31"/>
        <v>7.5</v>
      </c>
      <c r="I144">
        <f t="shared" si="24"/>
        <v>18.570229271768248</v>
      </c>
      <c r="J144">
        <f t="shared" si="25"/>
        <v>16.226524028900208</v>
      </c>
      <c r="K144">
        <f t="shared" si="25"/>
        <v>-9.0306884092832274</v>
      </c>
      <c r="L144">
        <f t="shared" si="26"/>
        <v>-8.9026631361415642</v>
      </c>
      <c r="M144">
        <f t="shared" si="27"/>
        <v>-27.219323530035421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2.5534043124440391</v>
      </c>
      <c r="B145">
        <f t="shared" si="19"/>
        <v>2.5534043124440391</v>
      </c>
      <c r="C145" s="9">
        <f t="shared" si="20"/>
        <v>0.63000000000000045</v>
      </c>
      <c r="D145" s="9">
        <f t="shared" si="21"/>
        <v>15.38190315801601</v>
      </c>
      <c r="E145" s="9">
        <f t="shared" si="21"/>
        <v>4.1909113993150573</v>
      </c>
      <c r="F145" s="9">
        <f t="shared" si="22"/>
        <v>6.6165978042438987</v>
      </c>
      <c r="G145" s="10">
        <f t="shared" si="31"/>
        <v>8.6666666666666607</v>
      </c>
      <c r="H145" s="5">
        <f t="shared" si="31"/>
        <v>7.5</v>
      </c>
      <c r="I145">
        <f t="shared" si="24"/>
        <v>18.603739946473443</v>
      </c>
      <c r="J145">
        <f t="shared" si="25"/>
        <v>16.173108050083357</v>
      </c>
      <c r="K145">
        <f t="shared" si="25"/>
        <v>-9.1940043504634392</v>
      </c>
      <c r="L145">
        <f t="shared" si="26"/>
        <v>-8.8893688272115678</v>
      </c>
      <c r="M145">
        <f t="shared" si="27"/>
        <v>-27.120617841347077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2.4565256727824281</v>
      </c>
      <c r="B146">
        <f t="shared" si="19"/>
        <v>2.4565256727824281</v>
      </c>
      <c r="C146" s="9">
        <f t="shared" si="20"/>
        <v>0.63500000000000045</v>
      </c>
      <c r="D146" s="9">
        <f t="shared" si="21"/>
        <v>15.478781797677621</v>
      </c>
      <c r="E146" s="9">
        <f t="shared" si="21"/>
        <v>4.1352592020911327</v>
      </c>
      <c r="F146" s="9">
        <f t="shared" si="22"/>
        <v>6.6103089042407497</v>
      </c>
      <c r="G146" s="10">
        <f t="shared" si="31"/>
        <v>8.6666666666666607</v>
      </c>
      <c r="H146" s="5">
        <f t="shared" si="31"/>
        <v>7.5</v>
      </c>
      <c r="I146">
        <f t="shared" si="24"/>
        <v>18.638546188558625</v>
      </c>
      <c r="J146">
        <f t="shared" si="25"/>
        <v>16.119771837120087</v>
      </c>
      <c r="K146">
        <f t="shared" si="25"/>
        <v>-9.3567280575115213</v>
      </c>
      <c r="L146">
        <f t="shared" si="26"/>
        <v>-8.8766296854020013</v>
      </c>
      <c r="M146">
        <f t="shared" si="27"/>
        <v>-27.021556722714806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2.3599668210940443</v>
      </c>
      <c r="B147">
        <f t="shared" si="19"/>
        <v>2.3599668210940443</v>
      </c>
      <c r="C147" s="9">
        <f t="shared" si="20"/>
        <v>0.64000000000000046</v>
      </c>
      <c r="D147" s="9">
        <f t="shared" si="21"/>
        <v>15.575340649366005</v>
      </c>
      <c r="E147" s="9">
        <f t="shared" si="21"/>
        <v>4.0786324457250549</v>
      </c>
      <c r="F147" s="9">
        <f t="shared" si="22"/>
        <v>6.6036069752133955</v>
      </c>
      <c r="G147" s="10">
        <f t="shared" si="31"/>
        <v>8.6666666666666607</v>
      </c>
      <c r="H147" s="5">
        <f t="shared" si="31"/>
        <v>7.5</v>
      </c>
      <c r="I147">
        <f t="shared" si="24"/>
        <v>18.6746206361147</v>
      </c>
      <c r="J147">
        <f t="shared" si="25"/>
        <v>16.066512059007675</v>
      </c>
      <c r="K147">
        <f t="shared" si="25"/>
        <v>-9.5188573978478104</v>
      </c>
      <c r="L147">
        <f t="shared" si="26"/>
        <v>-8.864425006236587</v>
      </c>
      <c r="M147">
        <f t="shared" si="27"/>
        <v>-26.922132187099368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2.263727308390111</v>
      </c>
      <c r="B148">
        <f t="shared" si="19"/>
        <v>2.263727308390111</v>
      </c>
      <c r="C148" s="9">
        <f t="shared" si="20"/>
        <v>0.64500000000000046</v>
      </c>
      <c r="D148" s="9">
        <f t="shared" si="21"/>
        <v>15.671580162069938</v>
      </c>
      <c r="E148" s="9">
        <f t="shared" si="21"/>
        <v>4.0210347029586</v>
      </c>
      <c r="F148" s="9">
        <f t="shared" si="22"/>
        <v>6.5964962857770431</v>
      </c>
      <c r="G148" s="10">
        <f t="shared" si="31"/>
        <v>8.6666666666666607</v>
      </c>
      <c r="H148" s="5">
        <f t="shared" si="31"/>
        <v>7.5</v>
      </c>
      <c r="I148">
        <f t="shared" si="24"/>
        <v>18.711935979627377</v>
      </c>
      <c r="J148">
        <f t="shared" si="25"/>
        <v>16.013325508970254</v>
      </c>
      <c r="K148">
        <f t="shared" si="25"/>
        <v>-9.6803901909704066</v>
      </c>
      <c r="L148">
        <f t="shared" si="26"/>
        <v>-8.8527343542853298</v>
      </c>
      <c r="M148">
        <f t="shared" si="27"/>
        <v>-26.822336926737382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2.1678067045546658</v>
      </c>
      <c r="B149">
        <f t="shared" ref="B149:B212" si="35">ABS(D149-$D$11)</f>
        <v>2.1678067045546658</v>
      </c>
      <c r="C149" s="9">
        <f t="shared" ref="C149:C212" si="36">C148+_dt</f>
        <v>0.65000000000000047</v>
      </c>
      <c r="D149" s="9">
        <f t="shared" ref="D149:E212" si="37">D148+$C$7*(J148+J149)/2</f>
        <v>15.767500765905384</v>
      </c>
      <c r="E149" s="9">
        <f t="shared" si="37"/>
        <v>3.9624695597480963</v>
      </c>
      <c r="F149" s="9">
        <f t="shared" ref="F149:F212" si="38">$O$1*D149^2+$O$2*D149+$O$3</f>
        <v>6.5889810838157725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18.75046497723903</v>
      </c>
      <c r="J149">
        <f t="shared" ref="J149:K212" si="41">J148+L148*$C$7</f>
        <v>15.960209102844543</v>
      </c>
      <c r="K149">
        <f t="shared" si="41"/>
        <v>-9.8413242125308305</v>
      </c>
      <c r="L149">
        <f t="shared" ref="L149:L212" si="42">-$C$15*I149*J149</f>
        <v>-8.8415375679236732</v>
      </c>
      <c r="M149">
        <f t="shared" ref="M149:M212" si="43">-$C$6-$C$15*I149*K149</f>
        <v>-26.722164301450146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2.0722045976138208</v>
      </c>
      <c r="B150">
        <f t="shared" si="35"/>
        <v>2.0722045976138208</v>
      </c>
      <c r="C150" s="9">
        <f t="shared" si="36"/>
        <v>0.65500000000000047</v>
      </c>
      <c r="D150" s="9">
        <f t="shared" si="37"/>
        <v>15.863102872846229</v>
      </c>
      <c r="E150" s="9">
        <f t="shared" si="37"/>
        <v>3.9029406155154853</v>
      </c>
      <c r="F150" s="9">
        <f t="shared" si="38"/>
        <v>6.581065596905983</v>
      </c>
      <c r="G150" s="10">
        <f t="shared" si="39"/>
        <v>8.6666666666666607</v>
      </c>
      <c r="H150" s="5">
        <f t="shared" si="39"/>
        <v>7.5</v>
      </c>
      <c r="I150">
        <f t="shared" si="40"/>
        <v>18.790180469581408</v>
      </c>
      <c r="J150">
        <f t="shared" si="41"/>
        <v>15.907159877437001</v>
      </c>
      <c r="K150">
        <f t="shared" si="41"/>
        <v>-10.001657198339531</v>
      </c>
      <c r="L150">
        <f t="shared" si="42"/>
        <v>-8.8308147638399319</v>
      </c>
      <c r="M150">
        <f t="shared" si="43"/>
        <v>-26.621608326660422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1.9769205930149472</v>
      </c>
      <c r="B151">
        <f t="shared" si="35"/>
        <v>1.9769205930149472</v>
      </c>
      <c r="C151" s="9">
        <f t="shared" si="36"/>
        <v>0.66000000000000048</v>
      </c>
      <c r="D151" s="9">
        <f t="shared" si="37"/>
        <v>15.958386877445102</v>
      </c>
      <c r="E151" s="9">
        <f t="shared" si="37"/>
        <v>3.8424514833755681</v>
      </c>
      <c r="F151" s="9">
        <f t="shared" si="38"/>
        <v>6.5727540327170644</v>
      </c>
      <c r="G151" s="10">
        <f t="shared" si="39"/>
        <v>8.6666666666666607</v>
      </c>
      <c r="H151" s="5">
        <f t="shared" si="39"/>
        <v>7.5</v>
      </c>
      <c r="I151">
        <f t="shared" si="40"/>
        <v>18.831055394161965</v>
      </c>
      <c r="J151">
        <f t="shared" si="41"/>
        <v>15.854174988853961</v>
      </c>
      <c r="K151">
        <f t="shared" si="41"/>
        <v>-10.161386848299493</v>
      </c>
      <c r="L151">
        <f t="shared" si="42"/>
        <v>-8.8205463412840253</v>
      </c>
      <c r="M151">
        <f t="shared" si="43"/>
        <v>-26.520663661139604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1.8819543129159655</v>
      </c>
      <c r="B152">
        <f t="shared" si="35"/>
        <v>1.8819543129159655</v>
      </c>
      <c r="C152" s="9">
        <f t="shared" si="36"/>
        <v>0.66500000000000048</v>
      </c>
      <c r="D152" s="9">
        <f t="shared" si="37"/>
        <v>16.053353157544084</v>
      </c>
      <c r="E152" s="9">
        <f t="shared" si="37"/>
        <v>3.7810057903398704</v>
      </c>
      <c r="F152" s="9">
        <f t="shared" si="38"/>
        <v>6.5640505793898445</v>
      </c>
      <c r="G152" s="10">
        <f t="shared" si="39"/>
        <v>8.6666666666666607</v>
      </c>
      <c r="H152" s="5">
        <f t="shared" si="39"/>
        <v>7.5</v>
      </c>
      <c r="I152">
        <f t="shared" si="40"/>
        <v>18.873062799288892</v>
      </c>
      <c r="J152">
        <f t="shared" si="41"/>
        <v>15.801251710806257</v>
      </c>
      <c r="K152">
        <f t="shared" si="41"/>
        <v>-10.320510830266331</v>
      </c>
      <c r="L152">
        <f t="shared" si="42"/>
        <v>-8.8107129860518487</v>
      </c>
      <c r="M152">
        <f t="shared" si="43"/>
        <v>-26.419325594507818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1.7873053954848785</v>
      </c>
      <c r="B153">
        <f t="shared" si="35"/>
        <v>1.7873053954848785</v>
      </c>
      <c r="C153" s="9">
        <f t="shared" si="36"/>
        <v>0.67000000000000048</v>
      </c>
      <c r="D153" s="9">
        <f t="shared" si="37"/>
        <v>16.148002074975171</v>
      </c>
      <c r="E153" s="9">
        <f t="shared" si="37"/>
        <v>3.7186071774975713</v>
      </c>
      <c r="F153" s="9">
        <f t="shared" si="38"/>
        <v>6.5549594058933405</v>
      </c>
      <c r="G153" s="10">
        <f t="shared" si="39"/>
        <v>8.6666666666666607</v>
      </c>
      <c r="H153" s="5">
        <f t="shared" si="39"/>
        <v>7.5</v>
      </c>
      <c r="I153">
        <f t="shared" si="40"/>
        <v>18.916175857522134</v>
      </c>
      <c r="J153">
        <f t="shared" si="41"/>
        <v>15.748387432889945</v>
      </c>
      <c r="K153">
        <f t="shared" si="41"/>
        <v>-10.479026783833378</v>
      </c>
      <c r="L153">
        <f t="shared" si="42"/>
        <v>-8.8012956742007535</v>
      </c>
      <c r="M153">
        <f t="shared" si="43"/>
        <v>-26.317590034509212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1.6929734942096744</v>
      </c>
      <c r="B154">
        <f t="shared" si="35"/>
        <v>1.6929734942096744</v>
      </c>
      <c r="C154" s="9">
        <f t="shared" si="36"/>
        <v>0.67500000000000049</v>
      </c>
      <c r="D154" s="9">
        <f t="shared" si="37"/>
        <v>16.242333976250375</v>
      </c>
      <c r="E154" s="9">
        <f t="shared" si="37"/>
        <v>3.6552593001739497</v>
      </c>
      <c r="F154" s="9">
        <f t="shared" si="38"/>
        <v>6.5454846623604173</v>
      </c>
      <c r="G154" s="10">
        <f t="shared" si="39"/>
        <v>8.6666666666666607</v>
      </c>
      <c r="H154" s="5">
        <f t="shared" si="39"/>
        <v>7.5</v>
      </c>
      <c r="I154">
        <f t="shared" si="40"/>
        <v>18.960367878639829</v>
      </c>
      <c r="J154">
        <f t="shared" si="41"/>
        <v>15.695579658844741</v>
      </c>
      <c r="K154">
        <f t="shared" si="41"/>
        <v>-10.636932324040433</v>
      </c>
      <c r="L154">
        <f t="shared" si="42"/>
        <v>-8.7922756754929239</v>
      </c>
      <c r="M154">
        <f t="shared" si="43"/>
        <v>-26.215453494084667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1.5989582772187632</v>
      </c>
      <c r="B155">
        <f t="shared" si="35"/>
        <v>1.5989582772187632</v>
      </c>
      <c r="C155" s="9">
        <f t="shared" si="36"/>
        <v>0.68000000000000049</v>
      </c>
      <c r="D155" s="9">
        <f t="shared" si="37"/>
        <v>16.336349193241286</v>
      </c>
      <c r="E155" s="9">
        <f t="shared" si="37"/>
        <v>3.5909658280668135</v>
      </c>
      <c r="F155" s="9">
        <f t="shared" si="38"/>
        <v>6.5356304804028884</v>
      </c>
      <c r="G155" s="10">
        <f t="shared" si="39"/>
        <v>8.6666666666666607</v>
      </c>
      <c r="H155" s="5">
        <f t="shared" si="39"/>
        <v>7.5</v>
      </c>
      <c r="I155">
        <f t="shared" si="40"/>
        <v>19.005612322111645</v>
      </c>
      <c r="J155">
        <f t="shared" si="41"/>
        <v>15.642826004791784</v>
      </c>
      <c r="K155">
        <f t="shared" si="41"/>
        <v>-10.794225045004941</v>
      </c>
      <c r="L155">
        <f t="shared" si="42"/>
        <v>-8.7836345565644418</v>
      </c>
      <c r="M155">
        <f t="shared" si="43"/>
        <v>-26.112913078263777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1.5052594266120316</v>
      </c>
      <c r="B156">
        <f t="shared" si="35"/>
        <v>1.5052594266120316</v>
      </c>
      <c r="C156" s="9">
        <f t="shared" si="36"/>
        <v>0.6850000000000005</v>
      </c>
      <c r="D156" s="9">
        <f t="shared" si="37"/>
        <v>16.430048043848018</v>
      </c>
      <c r="E156" s="9">
        <f t="shared" si="37"/>
        <v>3.5257304453613751</v>
      </c>
      <c r="F156" s="9">
        <f t="shared" si="38"/>
        <v>6.5254009734066152</v>
      </c>
      <c r="G156" s="10">
        <f t="shared" si="39"/>
        <v>8.6666666666666607</v>
      </c>
      <c r="H156" s="5">
        <f t="shared" si="39"/>
        <v>7.5</v>
      </c>
      <c r="I156">
        <f t="shared" si="40"/>
        <v>19.051882809072477</v>
      </c>
      <c r="J156">
        <f t="shared" si="41"/>
        <v>15.590124197452397</v>
      </c>
      <c r="K156">
        <f t="shared" si="41"/>
        <v>-10.950902523474523</v>
      </c>
      <c r="L156">
        <f t="shared" si="42"/>
        <v>-8.7753541838189015</v>
      </c>
      <c r="M156">
        <f t="shared" si="43"/>
        <v>-26.009966470897734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1.4118766378026244</v>
      </c>
      <c r="B157">
        <f t="shared" si="35"/>
        <v>1.4118766378026244</v>
      </c>
      <c r="C157" s="9">
        <f t="shared" si="36"/>
        <v>0.6900000000000005</v>
      </c>
      <c r="D157" s="9">
        <f t="shared" si="37"/>
        <v>16.523430832657425</v>
      </c>
      <c r="E157" s="9">
        <f t="shared" si="37"/>
        <v>3.4595568508240517</v>
      </c>
      <c r="F157" s="9">
        <f t="shared" si="38"/>
        <v>6.5148002368071616</v>
      </c>
      <c r="G157" s="10">
        <f t="shared" si="39"/>
        <v>8.6666666666666607</v>
      </c>
      <c r="H157" s="5">
        <f t="shared" si="39"/>
        <v>7.5</v>
      </c>
      <c r="I157">
        <f t="shared" si="40"/>
        <v>19.099153133791823</v>
      </c>
      <c r="J157">
        <f t="shared" si="41"/>
        <v>15.537472072349484</v>
      </c>
      <c r="K157">
        <f t="shared" si="41"/>
        <v>-11.106962322299911</v>
      </c>
      <c r="L157">
        <f t="shared" si="42"/>
        <v>-8.7674167260454787</v>
      </c>
      <c r="M157">
        <f t="shared" si="43"/>
        <v>-25.906611921254186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1.3188096188695972</v>
      </c>
      <c r="B158">
        <f t="shared" si="35"/>
        <v>1.3188096188695972</v>
      </c>
      <c r="C158" s="9">
        <f t="shared" si="36"/>
        <v>0.69500000000000051</v>
      </c>
      <c r="D158" s="9">
        <f t="shared" si="37"/>
        <v>16.616497851590452</v>
      </c>
      <c r="E158" s="9">
        <f t="shared" si="37"/>
        <v>3.3924487578756697</v>
      </c>
      <c r="F158" s="9">
        <f t="shared" si="38"/>
        <v>6.5038323483465454</v>
      </c>
      <c r="G158" s="10">
        <f t="shared" si="39"/>
        <v>8.6666666666666607</v>
      </c>
      <c r="H158" s="5">
        <f t="shared" si="39"/>
        <v>7.5</v>
      </c>
      <c r="I158">
        <f t="shared" si="40"/>
        <v>19.147397274635921</v>
      </c>
      <c r="J158">
        <f t="shared" si="41"/>
        <v>15.484867571993211</v>
      </c>
      <c r="K158">
        <f t="shared" si="41"/>
        <v>-11.262401993827435</v>
      </c>
      <c r="L158">
        <f t="shared" si="42"/>
        <v>-8.7598046567621743</v>
      </c>
      <c r="M158">
        <f t="shared" si="43"/>
        <v>-25.802848230494867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1.2260580899214588</v>
      </c>
      <c r="B159">
        <f t="shared" si="35"/>
        <v>1.2260580899214588</v>
      </c>
      <c r="C159" s="9">
        <f t="shared" si="36"/>
        <v>0.70000000000000051</v>
      </c>
      <c r="D159" s="9">
        <f t="shared" si="37"/>
        <v>16.709249380538591</v>
      </c>
      <c r="E159" s="9">
        <f t="shared" si="37"/>
        <v>3.3244098946445559</v>
      </c>
      <c r="F159" s="9">
        <f t="shared" si="38"/>
        <v>6.4925013683116468</v>
      </c>
      <c r="G159" s="10">
        <f t="shared" si="39"/>
        <v>8.6666666666666607</v>
      </c>
      <c r="H159" s="5">
        <f t="shared" si="39"/>
        <v>7.5</v>
      </c>
      <c r="I159">
        <f t="shared" si="40"/>
        <v>19.196589404521507</v>
      </c>
      <c r="J159">
        <f t="shared" si="41"/>
        <v>15.432308744052639</v>
      </c>
      <c r="K159">
        <f t="shared" si="41"/>
        <v>-11.417219083210405</v>
      </c>
      <c r="L159">
        <f t="shared" si="42"/>
        <v>-8.752500756285956</v>
      </c>
      <c r="M159">
        <f t="shared" si="43"/>
        <v>-25.69867473805612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1.1336217824707546</v>
      </c>
      <c r="B160">
        <f t="shared" si="35"/>
        <v>1.1336217824707546</v>
      </c>
      <c r="C160" s="9">
        <f t="shared" si="36"/>
        <v>0.70500000000000052</v>
      </c>
      <c r="D160" s="9">
        <f t="shared" si="37"/>
        <v>16.801685687989295</v>
      </c>
      <c r="E160" s="9">
        <f t="shared" si="37"/>
        <v>3.2554440040000086</v>
      </c>
      <c r="F160" s="9">
        <f t="shared" si="38"/>
        <v>6.4808113397548244</v>
      </c>
      <c r="G160" s="10">
        <f t="shared" si="39"/>
        <v>8.6666666666666607</v>
      </c>
      <c r="H160" s="5">
        <f t="shared" si="39"/>
        <v>7.5</v>
      </c>
      <c r="I160">
        <f t="shared" si="40"/>
        <v>19.246703900861451</v>
      </c>
      <c r="J160">
        <f t="shared" si="41"/>
        <v>15.379793739514923</v>
      </c>
      <c r="K160">
        <f t="shared" si="41"/>
        <v>-11.571411131638742</v>
      </c>
      <c r="L160">
        <f t="shared" si="42"/>
        <v>-8.7454881135321365</v>
      </c>
      <c r="M160">
        <f t="shared" si="43"/>
        <v>-25.59409130795197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1.0415004388197069</v>
      </c>
      <c r="B161">
        <f t="shared" si="35"/>
        <v>1.0415004388197069</v>
      </c>
      <c r="C161" s="9">
        <f t="shared" si="36"/>
        <v>0.71000000000000052</v>
      </c>
      <c r="D161" s="9">
        <f t="shared" si="37"/>
        <v>16.893807031640343</v>
      </c>
      <c r="E161" s="9">
        <f t="shared" si="37"/>
        <v>3.1855548435666328</v>
      </c>
      <c r="F161" s="9">
        <f t="shared" si="38"/>
        <v>6.4687662886972461</v>
      </c>
      <c r="G161" s="10">
        <f t="shared" si="39"/>
        <v>8.6666666666666607</v>
      </c>
      <c r="H161" s="5">
        <f t="shared" si="39"/>
        <v>7.5</v>
      </c>
      <c r="I161">
        <f t="shared" si="40"/>
        <v>19.297715355004218</v>
      </c>
      <c r="J161">
        <f t="shared" si="41"/>
        <v>15.327320810833731</v>
      </c>
      <c r="K161">
        <f t="shared" si="41"/>
        <v>-11.724975679486453</v>
      </c>
      <c r="L161">
        <f t="shared" si="42"/>
        <v>-8.7387501275462789</v>
      </c>
      <c r="M161">
        <f t="shared" si="43"/>
        <v>-25.489098315018836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0.94969381145699927</v>
      </c>
      <c r="B162">
        <f t="shared" si="35"/>
        <v>0.94969381145699927</v>
      </c>
      <c r="C162" s="9">
        <f t="shared" si="36"/>
        <v>0.71500000000000052</v>
      </c>
      <c r="D162" s="9">
        <f t="shared" si="37"/>
        <v>16.98561365900305</v>
      </c>
      <c r="E162" s="9">
        <f t="shared" si="37"/>
        <v>3.1147461857200436</v>
      </c>
      <c r="F162" s="9">
        <f t="shared" si="38"/>
        <v>6.4563702243154992</v>
      </c>
      <c r="G162" s="10">
        <f t="shared" si="39"/>
        <v>8.6666666666666607</v>
      </c>
      <c r="H162" s="5">
        <f t="shared" si="39"/>
        <v>7.5</v>
      </c>
      <c r="I162">
        <f t="shared" si="40"/>
        <v>19.349598581170287</v>
      </c>
      <c r="J162">
        <f t="shared" si="41"/>
        <v>15.274888310068453</v>
      </c>
      <c r="K162">
        <f t="shared" si="41"/>
        <v>-11.877910269376567</v>
      </c>
      <c r="L162">
        <f t="shared" si="42"/>
        <v>-8.7322705087723218</v>
      </c>
      <c r="M162">
        <f t="shared" si="43"/>
        <v>-25.383696631120173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0.85820166246574558</v>
      </c>
      <c r="B163">
        <f t="shared" si="35"/>
        <v>0.85820166246574558</v>
      </c>
      <c r="C163" s="9">
        <f t="shared" si="36"/>
        <v>0.72000000000000053</v>
      </c>
      <c r="D163" s="9">
        <f t="shared" si="37"/>
        <v>17.077105807994304</v>
      </c>
      <c r="E163" s="9">
        <f t="shared" si="37"/>
        <v>3.0430218175644241</v>
      </c>
      <c r="F163" s="9">
        <f t="shared" si="38"/>
        <v>6.4436271391120137</v>
      </c>
      <c r="G163" s="10">
        <f t="shared" si="39"/>
        <v>8.6666666666666607</v>
      </c>
      <c r="H163" s="5">
        <f t="shared" si="39"/>
        <v>7.5</v>
      </c>
      <c r="I163">
        <f t="shared" si="40"/>
        <v>19.40232862489006</v>
      </c>
      <c r="J163">
        <f t="shared" si="41"/>
        <v>15.22249468701582</v>
      </c>
      <c r="K163">
        <f t="shared" si="41"/>
        <v>-12.030212449163288</v>
      </c>
      <c r="L163">
        <f t="shared" si="42"/>
        <v>-8.7260332800615039</v>
      </c>
      <c r="M163">
        <f t="shared" si="43"/>
        <v>-25.277887611328946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0.76702376294269214</v>
      </c>
      <c r="B164">
        <f t="shared" si="35"/>
        <v>0.76702376294269214</v>
      </c>
      <c r="C164" s="9">
        <f t="shared" si="36"/>
        <v>0.72500000000000053</v>
      </c>
      <c r="D164" s="9">
        <f t="shared" si="37"/>
        <v>17.168283707517357</v>
      </c>
      <c r="E164" s="9">
        <f t="shared" si="37"/>
        <v>2.9703855408924404</v>
      </c>
      <c r="F164" s="9">
        <f t="shared" si="38"/>
        <v>6.4305410090698061</v>
      </c>
      <c r="G164" s="10">
        <f t="shared" si="39"/>
        <v>8.6666666666666607</v>
      </c>
      <c r="H164" s="5">
        <f t="shared" si="39"/>
        <v>7.5</v>
      </c>
      <c r="I164">
        <f t="shared" si="40"/>
        <v>19.455880770948902</v>
      </c>
      <c r="J164">
        <f t="shared" si="41"/>
        <v>15.17013848733545</v>
      </c>
      <c r="K164">
        <f t="shared" si="41"/>
        <v>-12.181879774831263</v>
      </c>
      <c r="L164">
        <f t="shared" si="42"/>
        <v>-8.7200227774269887</v>
      </c>
      <c r="M164">
        <f t="shared" si="43"/>
        <v>-25.171673080104899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0.67615989242867158</v>
      </c>
      <c r="B165">
        <f t="shared" si="35"/>
        <v>0.67615989242867158</v>
      </c>
      <c r="C165" s="9">
        <f t="shared" si="36"/>
        <v>0.73000000000000054</v>
      </c>
      <c r="D165" s="9">
        <f t="shared" si="37"/>
        <v>17.259147578031378</v>
      </c>
      <c r="E165" s="9">
        <f t="shared" si="37"/>
        <v>2.8968411721280112</v>
      </c>
      <c r="F165" s="9">
        <f t="shared" si="38"/>
        <v>6.4171157937920764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19.510230550846039</v>
      </c>
      <c r="J165">
        <f t="shared" si="41"/>
        <v>15.117818350670888</v>
      </c>
      <c r="K165">
        <f t="shared" si="41"/>
        <v>-12.332909813311892</v>
      </c>
      <c r="L165">
        <f t="shared" si="42"/>
        <v>-8.714223650549723</v>
      </c>
      <c r="M165">
        <f t="shared" si="43"/>
        <v>-25.065055317483029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0.58560983835035785</v>
      </c>
      <c r="B166">
        <f t="shared" si="35"/>
        <v>0.58560983835035785</v>
      </c>
      <c r="C166" s="9">
        <f t="shared" si="36"/>
        <v>0.73500000000000054</v>
      </c>
      <c r="D166" s="9">
        <f t="shared" si="37"/>
        <v>17.349697632109692</v>
      </c>
      <c r="E166" s="9">
        <f t="shared" si="37"/>
        <v>2.822392542252425</v>
      </c>
      <c r="F166" s="9">
        <f t="shared" si="38"/>
        <v>6.4033554366271819</v>
      </c>
      <c r="G166" s="10">
        <f t="shared" si="45"/>
        <v>8.6666666666666607</v>
      </c>
      <c r="H166" s="5">
        <f t="shared" si="45"/>
        <v>7.5</v>
      </c>
      <c r="I166">
        <f t="shared" si="40"/>
        <v>19.565353749775017</v>
      </c>
      <c r="J166">
        <f t="shared" si="41"/>
        <v>15.06553300876759</v>
      </c>
      <c r="K166">
        <f t="shared" si="41"/>
        <v>-12.48330014521679</v>
      </c>
      <c r="L166">
        <f t="shared" si="42"/>
        <v>-8.7086208630414284</v>
      </c>
      <c r="M166">
        <f t="shared" si="43"/>
        <v>-24.958037045288975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0.49537339547328685</v>
      </c>
      <c r="B167">
        <f t="shared" si="35"/>
        <v>0.49537339547328685</v>
      </c>
      <c r="C167" s="9">
        <f t="shared" si="36"/>
        <v>0.74000000000000055</v>
      </c>
      <c r="D167" s="9">
        <f t="shared" si="37"/>
        <v>17.439934074986763</v>
      </c>
      <c r="E167" s="9">
        <f t="shared" si="37"/>
        <v>2.7470434967143089</v>
      </c>
      <c r="F167" s="9">
        <f t="shared" si="38"/>
        <v>6.3892638647794726</v>
      </c>
      <c r="G167" s="10">
        <f t="shared" si="45"/>
        <v>8.6666666666666607</v>
      </c>
      <c r="H167" s="5">
        <f t="shared" si="45"/>
        <v>7.5</v>
      </c>
      <c r="I167">
        <f t="shared" si="40"/>
        <v>19.621226413134284</v>
      </c>
      <c r="J167">
        <f t="shared" si="41"/>
        <v>15.013281283589341</v>
      </c>
      <c r="K167">
        <f t="shared" si="41"/>
        <v>-12.633048367488524</v>
      </c>
      <c r="L167">
        <f t="shared" si="42"/>
        <v>-8.7031996924710384</v>
      </c>
      <c r="M167">
        <f t="shared" si="43"/>
        <v>-24.850621413396194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0.40545036536621382</v>
      </c>
      <c r="B168">
        <f t="shared" si="35"/>
        <v>0.40545036536621382</v>
      </c>
      <c r="C168" s="9">
        <f t="shared" si="36"/>
        <v>0.74500000000000055</v>
      </c>
      <c r="D168" s="9">
        <f t="shared" si="37"/>
        <v>17.529857105093836</v>
      </c>
      <c r="E168" s="9">
        <f t="shared" si="37"/>
        <v>2.6707978953239366</v>
      </c>
      <c r="F168" s="9">
        <f t="shared" si="38"/>
        <v>6.3748449894065367</v>
      </c>
      <c r="G168" s="10">
        <f t="shared" si="45"/>
        <v>8.6666666666666607</v>
      </c>
      <c r="H168" s="5">
        <f t="shared" si="45"/>
        <v>7.5</v>
      </c>
      <c r="I168">
        <f t="shared" si="40"/>
        <v>19.677824852577285</v>
      </c>
      <c r="J168">
        <f t="shared" si="41"/>
        <v>14.961062085434515</v>
      </c>
      <c r="K168">
        <f t="shared" si="41"/>
        <v>-12.7821520959689</v>
      </c>
      <c r="L168">
        <f t="shared" si="42"/>
        <v>-8.6979457301612069</v>
      </c>
      <c r="M168">
        <f t="shared" si="43"/>
        <v>-24.742811986039236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0.31584055587675053</v>
      </c>
      <c r="B169">
        <f t="shared" si="35"/>
        <v>0.31584055587675053</v>
      </c>
      <c r="C169" s="9">
        <f t="shared" si="36"/>
        <v>0.75000000000000056</v>
      </c>
      <c r="D169" s="9">
        <f t="shared" si="37"/>
        <v>17.619466914583299</v>
      </c>
      <c r="E169" s="9">
        <f t="shared" si="37"/>
        <v>2.5936596121323747</v>
      </c>
      <c r="F169" s="9">
        <f t="shared" si="38"/>
        <v>6.3601027057033015</v>
      </c>
      <c r="G169" s="10">
        <f t="shared" si="45"/>
        <v>8.6666666666666607</v>
      </c>
      <c r="H169" s="5">
        <f t="shared" si="45"/>
        <v>7.5</v>
      </c>
      <c r="I169">
        <f t="shared" si="40"/>
        <v>19.735125651612119</v>
      </c>
      <c r="J169">
        <f t="shared" si="41"/>
        <v>14.908874411053548</v>
      </c>
      <c r="K169">
        <f t="shared" si="41"/>
        <v>-12.930608967885135</v>
      </c>
      <c r="L169">
        <f t="shared" si="42"/>
        <v>-8.6928448807618466</v>
      </c>
      <c r="M169">
        <f t="shared" si="43"/>
        <v>-24.634612728196533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0.2265437806182824</v>
      </c>
      <c r="B170">
        <f t="shared" si="35"/>
        <v>0.2265437806182824</v>
      </c>
      <c r="C170" s="9">
        <f t="shared" si="36"/>
        <v>0.75500000000000056</v>
      </c>
      <c r="D170" s="9">
        <f t="shared" si="37"/>
        <v>17.708763689841767</v>
      </c>
      <c r="E170" s="9">
        <f t="shared" si="37"/>
        <v>2.5156325352959565</v>
      </c>
      <c r="F170" s="9">
        <f t="shared" si="38"/>
        <v>6.3450408929735289</v>
      </c>
      <c r="G170" s="10">
        <f t="shared" si="45"/>
        <v>8.6666666666666607</v>
      </c>
      <c r="H170" s="5">
        <f t="shared" si="45"/>
        <v>7.5</v>
      </c>
      <c r="I170">
        <f t="shared" si="40"/>
        <v>19.793105670761406</v>
      </c>
      <c r="J170">
        <f t="shared" si="41"/>
        <v>14.856717341768977</v>
      </c>
      <c r="K170">
        <f t="shared" si="41"/>
        <v>-13.078416644254315</v>
      </c>
      <c r="L170">
        <f t="shared" si="42"/>
        <v>-8.6878833616077777</v>
      </c>
      <c r="M170">
        <f t="shared" si="43"/>
        <v>-24.526027992055599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0.13755985846817609</v>
      </c>
      <c r="B171">
        <f t="shared" si="35"/>
        <v>0.13755985846817609</v>
      </c>
      <c r="C171" s="9">
        <f t="shared" si="36"/>
        <v>0.76000000000000056</v>
      </c>
      <c r="D171" s="9">
        <f t="shared" si="37"/>
        <v>17.797747611991873</v>
      </c>
      <c r="E171" s="9">
        <f t="shared" si="37"/>
        <v>2.4367205669265735</v>
      </c>
      <c r="F171" s="9">
        <f t="shared" si="38"/>
        <v>6.3296634146891613</v>
      </c>
      <c r="G171" s="10">
        <f t="shared" si="45"/>
        <v>8.6666666666666607</v>
      </c>
      <c r="H171" s="5">
        <f t="shared" si="45"/>
        <v>7.5</v>
      </c>
      <c r="I171">
        <f t="shared" si="40"/>
        <v>19.851742052293591</v>
      </c>
      <c r="J171">
        <f t="shared" si="41"/>
        <v>14.804590041599331</v>
      </c>
      <c r="K171">
        <f t="shared" si="41"/>
        <v>-13.225572812206648</v>
      </c>
      <c r="L171">
        <f t="shared" si="42"/>
        <v>-8.6830477018679222</v>
      </c>
      <c r="M171">
        <f t="shared" si="43"/>
        <v>-24.417062503572581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4.8888613077213705E-2</v>
      </c>
      <c r="B172">
        <f t="shared" si="35"/>
        <v>4.8888613077213705E-2</v>
      </c>
      <c r="C172" s="9">
        <f t="shared" si="36"/>
        <v>0.76500000000000057</v>
      </c>
      <c r="D172" s="9">
        <f t="shared" si="37"/>
        <v>17.886418857382836</v>
      </c>
      <c r="E172" s="9">
        <f t="shared" si="37"/>
        <v>2.3569276229282692</v>
      </c>
      <c r="F172" s="9">
        <f t="shared" si="38"/>
        <v>6.3139741185380078</v>
      </c>
      <c r="G172" s="10">
        <f t="shared" si="45"/>
        <v>8.6666666666666607</v>
      </c>
      <c r="H172" s="5">
        <f t="shared" si="45"/>
        <v>7.5</v>
      </c>
      <c r="I172">
        <f t="shared" si="40"/>
        <v>19.911012224537345</v>
      </c>
      <c r="J172">
        <f t="shared" si="41"/>
        <v>14.752491755388125</v>
      </c>
      <c r="K172">
        <f t="shared" si="41"/>
        <v>-13.372075187228084</v>
      </c>
      <c r="L172">
        <f t="shared" si="42"/>
        <v>-8.6783247414934994</v>
      </c>
      <c r="M172">
        <f t="shared" si="43"/>
        <v>-24.307721349137626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3.9470127609767758E-2</v>
      </c>
      <c r="B173">
        <f t="shared" si="35"/>
        <v>3.9470127609767758E-2</v>
      </c>
      <c r="C173" s="9">
        <f t="shared" si="36"/>
        <v>0.77000000000000057</v>
      </c>
      <c r="D173" s="9">
        <f t="shared" si="37"/>
        <v>17.974777598069817</v>
      </c>
      <c r="E173" s="9">
        <f t="shared" si="37"/>
        <v>2.2762576328206161</v>
      </c>
      <c r="F173" s="9">
        <f t="shared" si="38"/>
        <v>6.2979768364602418</v>
      </c>
      <c r="G173" s="10">
        <f t="shared" si="45"/>
        <v>8.6666666666666607</v>
      </c>
      <c r="H173" s="5">
        <f t="shared" si="45"/>
        <v>7.5</v>
      </c>
      <c r="I173">
        <f t="shared" si="40"/>
        <v>19.970893905791062</v>
      </c>
      <c r="J173">
        <f t="shared" si="41"/>
        <v>14.700421806939163</v>
      </c>
      <c r="K173">
        <f t="shared" si="41"/>
        <v>-13.517921515322911</v>
      </c>
      <c r="L173">
        <f t="shared" si="42"/>
        <v>-8.6737016299728698</v>
      </c>
      <c r="M173">
        <f t="shared" si="43"/>
        <v>-24.198009962356661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0.12751653182206368</v>
      </c>
      <c r="C174" s="9">
        <f t="shared" si="36"/>
        <v>0.77500000000000058</v>
      </c>
      <c r="D174" s="9">
        <f t="shared" si="37"/>
        <v>18.062824002282113</v>
      </c>
      <c r="E174" s="9">
        <f t="shared" si="37"/>
        <v>2.1947145395493561</v>
      </c>
      <c r="F174" s="9">
        <f t="shared" si="38"/>
        <v>6.2816753846741662</v>
      </c>
      <c r="G174" s="10">
        <f t="shared" si="45"/>
        <v>8.6666666666666607</v>
      </c>
      <c r="H174" s="5">
        <f t="shared" si="45"/>
        <v>7.5</v>
      </c>
      <c r="I174">
        <f t="shared" si="40"/>
        <v>20.031365107839814</v>
      </c>
      <c r="J174">
        <f t="shared" si="41"/>
        <v>14.648379597159325</v>
      </c>
      <c r="K174">
        <f t="shared" si="41"/>
        <v>-13.663109575097051</v>
      </c>
      <c r="L174">
        <f t="shared" si="42"/>
        <v>-8.6691658249007073</v>
      </c>
      <c r="M174">
        <f t="shared" si="43"/>
        <v>-24.087934110959626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0.21525076442017266</v>
      </c>
      <c r="C175" s="9">
        <f t="shared" si="36"/>
        <v>0.78000000000000058</v>
      </c>
      <c r="D175" s="9">
        <f t="shared" si="37"/>
        <v>18.150558234880222</v>
      </c>
      <c r="E175" s="9">
        <f t="shared" si="37"/>
        <v>2.1123022992847766</v>
      </c>
      <c r="F175" s="9">
        <f t="shared" si="38"/>
        <v>6.2650735636917254</v>
      </c>
      <c r="G175" s="10">
        <f t="shared" si="45"/>
        <v>8.6666666666666607</v>
      </c>
      <c r="H175" s="5">
        <f t="shared" si="45"/>
        <v>7.5</v>
      </c>
      <c r="I175">
        <f t="shared" si="40"/>
        <v>20.092404139092341</v>
      </c>
      <c r="J175">
        <f t="shared" si="41"/>
        <v>14.59636460220992</v>
      </c>
      <c r="K175">
        <f t="shared" si="41"/>
        <v>-13.807637179762809</v>
      </c>
      <c r="L175">
        <f t="shared" si="42"/>
        <v>-8.6647050903692779</v>
      </c>
      <c r="M175">
        <f t="shared" si="43"/>
        <v>-23.977499883844413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0.30267298734180414</v>
      </c>
      <c r="C176" s="9">
        <f t="shared" si="36"/>
        <v>0.78500000000000059</v>
      </c>
      <c r="D176" s="9">
        <f t="shared" si="37"/>
        <v>18.237980457801854</v>
      </c>
      <c r="E176" s="9">
        <f t="shared" si="37"/>
        <v>2.0290248812082905</v>
      </c>
      <c r="F176" s="9">
        <f t="shared" si="38"/>
        <v>6.2481751583241678</v>
      </c>
      <c r="G176" s="10">
        <f t="shared" si="45"/>
        <v>8.6666666666666607</v>
      </c>
      <c r="H176" s="5">
        <f t="shared" si="45"/>
        <v>7.5</v>
      </c>
      <c r="I176">
        <f t="shared" si="40"/>
        <v>20.153989607350837</v>
      </c>
      <c r="J176">
        <f t="shared" si="41"/>
        <v>14.544376371667704</v>
      </c>
      <c r="K176">
        <f t="shared" si="41"/>
        <v>-13.951502179065875</v>
      </c>
      <c r="L176">
        <f t="shared" si="42"/>
        <v>-8.6603074951895671</v>
      </c>
      <c r="M176">
        <f t="shared" si="43"/>
        <v>-23.866713678265214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0.38978336003689762</v>
      </c>
      <c r="C177" s="9">
        <f t="shared" si="36"/>
        <v>0.79000000000000059</v>
      </c>
      <c r="D177" s="9">
        <f t="shared" si="37"/>
        <v>18.325090830496947</v>
      </c>
      <c r="E177" s="9">
        <f t="shared" si="37"/>
        <v>1.9448862672876865</v>
      </c>
      <c r="F177" s="9">
        <f t="shared" si="38"/>
        <v>6.2309839376783565</v>
      </c>
      <c r="G177" s="10">
        <f t="shared" si="45"/>
        <v>8.6666666666666607</v>
      </c>
      <c r="H177" s="5">
        <f t="shared" si="45"/>
        <v>7.5</v>
      </c>
      <c r="I177">
        <f t="shared" si="40"/>
        <v>20.216100422226436</v>
      </c>
      <c r="J177">
        <f t="shared" si="41"/>
        <v>14.492414526696567</v>
      </c>
      <c r="K177">
        <f t="shared" si="41"/>
        <v>-14.094702461135466</v>
      </c>
      <c r="L177">
        <f t="shared" si="42"/>
        <v>-8.6559614109500451</v>
      </c>
      <c r="M177">
        <f t="shared" si="43"/>
        <v>-23.755582187173271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0.47658203989168157</v>
      </c>
      <c r="C178" s="9">
        <f t="shared" si="36"/>
        <v>0.7950000000000006</v>
      </c>
      <c r="D178" s="9">
        <f t="shared" si="37"/>
        <v>18.411889510351731</v>
      </c>
      <c r="E178" s="9">
        <f t="shared" si="37"/>
        <v>1.8598904520415047</v>
      </c>
      <c r="F178" s="9">
        <f t="shared" si="38"/>
        <v>6.2135036551441267</v>
      </c>
      <c r="G178" s="10">
        <f t="shared" si="45"/>
        <v>8.6666666666666607</v>
      </c>
      <c r="H178" s="5">
        <f t="shared" si="45"/>
        <v>7.5</v>
      </c>
      <c r="I178">
        <f t="shared" si="40"/>
        <v>20.278715797213291</v>
      </c>
      <c r="J178">
        <f t="shared" si="41"/>
        <v>14.440478758230867</v>
      </c>
      <c r="K178">
        <f t="shared" si="41"/>
        <v>-14.237235954258505</v>
      </c>
      <c r="L178">
        <f t="shared" si="42"/>
        <v>-8.6516555099207597</v>
      </c>
      <c r="M178">
        <f t="shared" si="43"/>
        <v>-23.644112386717499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0.56306918264188965</v>
      </c>
      <c r="C179" s="9">
        <f t="shared" si="36"/>
        <v>0.8000000000000006</v>
      </c>
      <c r="D179" s="9">
        <f t="shared" si="37"/>
        <v>18.498376653101939</v>
      </c>
      <c r="E179" s="9">
        <f t="shared" si="37"/>
        <v>1.7740414422929929</v>
      </c>
      <c r="F179" s="9">
        <f t="shared" si="38"/>
        <v>6.1957380483731122</v>
      </c>
      <c r="G179" s="10">
        <f t="shared" si="45"/>
        <v>8.6666666666666607</v>
      </c>
      <c r="H179" s="5">
        <f t="shared" si="45"/>
        <v>7.5</v>
      </c>
      <c r="I179">
        <f t="shared" si="40"/>
        <v>20.341815251434376</v>
      </c>
      <c r="J179">
        <f t="shared" si="41"/>
        <v>14.388568825171342</v>
      </c>
      <c r="K179">
        <f t="shared" si="41"/>
        <v>-14.37910062857881</v>
      </c>
      <c r="L179">
        <f t="shared" si="42"/>
        <v>-8.6473787628104528</v>
      </c>
      <c r="M179">
        <f t="shared" si="43"/>
        <v>-23.53231152391168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0.64924494277518718</v>
      </c>
      <c r="C180" s="9">
        <f t="shared" si="36"/>
        <v>0.8050000000000006</v>
      </c>
      <c r="D180" s="9">
        <f t="shared" si="37"/>
        <v>18.584552413235237</v>
      </c>
      <c r="E180" s="9">
        <f t="shared" si="37"/>
        <v>1.6873432569140896</v>
      </c>
      <c r="F180" s="9">
        <f t="shared" si="38"/>
        <v>6.1776908392494789</v>
      </c>
      <c r="G180" s="10">
        <f t="shared" si="45"/>
        <v>8.6666666666666607</v>
      </c>
      <c r="H180" s="5">
        <f t="shared" si="45"/>
        <v>7.5</v>
      </c>
      <c r="I180">
        <f t="shared" si="40"/>
        <v>20.405378611071765</v>
      </c>
      <c r="J180">
        <f t="shared" si="41"/>
        <v>14.336684552594479</v>
      </c>
      <c r="K180">
        <f t="shared" si="41"/>
        <v>-14.520294497722279</v>
      </c>
      <c r="L180">
        <f t="shared" si="42"/>
        <v>-8.6431204363842546</v>
      </c>
      <c r="M180">
        <f t="shared" si="43"/>
        <v>-23.420187104474604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0.73510947392290049</v>
      </c>
      <c r="C181" s="9">
        <f t="shared" si="36"/>
        <v>0.81000000000000061</v>
      </c>
      <c r="D181" s="9">
        <f t="shared" si="37"/>
        <v>18.67041694438295</v>
      </c>
      <c r="E181" s="9">
        <f t="shared" si="37"/>
        <v>1.5997999265598755</v>
      </c>
      <c r="F181" s="9">
        <f t="shared" si="38"/>
        <v>6.1593657338529546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20.469386010494489</v>
      </c>
      <c r="J181">
        <f t="shared" si="41"/>
        <v>14.284825829976173</v>
      </c>
      <c r="K181">
        <f t="shared" si="41"/>
        <v>-14.660815620349126</v>
      </c>
      <c r="L181">
        <f t="shared" si="42"/>
        <v>-8.6388700909494869</v>
      </c>
      <c r="M181">
        <f t="shared" si="43"/>
        <v>-23.307746880848711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0.82066292924112005</v>
      </c>
      <c r="C182" s="9">
        <f t="shared" si="36"/>
        <v>0.81500000000000061</v>
      </c>
      <c r="D182" s="9">
        <f t="shared" si="37"/>
        <v>18.75597039970117</v>
      </c>
      <c r="E182" s="9">
        <f t="shared" si="37"/>
        <v>1.5114154933939254</v>
      </c>
      <c r="F182" s="9">
        <f t="shared" si="38"/>
        <v>6.1407664224145826</v>
      </c>
      <c r="G182" s="10">
        <f t="shared" si="46"/>
        <v>8.6666666666666607</v>
      </c>
      <c r="H182" s="5">
        <f t="shared" si="46"/>
        <v>7.5</v>
      </c>
      <c r="I182">
        <f t="shared" si="40"/>
        <v>20.533817893096597</v>
      </c>
      <c r="J182">
        <f t="shared" si="41"/>
        <v>14.232992609430475</v>
      </c>
      <c r="K182">
        <f t="shared" si="41"/>
        <v>-14.800662101634218</v>
      </c>
      <c r="L182">
        <f t="shared" si="42"/>
        <v>-8.6346175777168757</v>
      </c>
      <c r="M182">
        <f t="shared" si="43"/>
        <v>-23.194998840402505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0.90590546178130538</v>
      </c>
      <c r="C183" s="9">
        <f t="shared" si="36"/>
        <v>0.82000000000000062</v>
      </c>
      <c r="D183" s="9">
        <f t="shared" si="37"/>
        <v>18.841212932241355</v>
      </c>
      <c r="E183" s="9">
        <f t="shared" si="37"/>
        <v>1.4221940108049929</v>
      </c>
      <c r="F183" s="9">
        <f t="shared" si="38"/>
        <v>6.121896579265556</v>
      </c>
      <c r="G183" s="10">
        <f t="shared" si="46"/>
        <v>8.6666666666666607</v>
      </c>
      <c r="H183" s="5">
        <f t="shared" si="46"/>
        <v>7.5</v>
      </c>
      <c r="I183">
        <f t="shared" si="40"/>
        <v>20.598655011858209</v>
      </c>
      <c r="J183">
        <f t="shared" si="41"/>
        <v>14.181184903964175</v>
      </c>
      <c r="K183">
        <f t="shared" si="41"/>
        <v>-14.939832094676634</v>
      </c>
      <c r="L183">
        <f t="shared" si="42"/>
        <v>-8.6303530360445126</v>
      </c>
      <c r="M183">
        <f t="shared" si="43"/>
        <v>-23.08195119382124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0.99083722485044134</v>
      </c>
      <c r="C184" s="9">
        <f t="shared" si="36"/>
        <v>0.82500000000000062</v>
      </c>
      <c r="D184" s="9">
        <f t="shared" si="37"/>
        <v>18.926144695310491</v>
      </c>
      <c r="E184" s="9">
        <f t="shared" si="37"/>
        <v>1.3321395431154444</v>
      </c>
      <c r="F184" s="9">
        <f t="shared" si="38"/>
        <v>6.1027598627795392</v>
      </c>
      <c r="G184" s="10">
        <f t="shared" si="46"/>
        <v>8.6666666666666607</v>
      </c>
      <c r="H184" s="5">
        <f t="shared" si="46"/>
        <v>7.5</v>
      </c>
      <c r="I184">
        <f t="shared" si="40"/>
        <v>20.663878429641958</v>
      </c>
      <c r="J184">
        <f t="shared" si="41"/>
        <v>14.129402785747908</v>
      </c>
      <c r="K184">
        <f t="shared" si="41"/>
        <v>-15.078323801839561</v>
      </c>
      <c r="L184">
        <f t="shared" si="42"/>
        <v>-8.6260668905715612</v>
      </c>
      <c r="M184">
        <f t="shared" si="43"/>
        <v>-22.968612363690177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1.0754583723608988</v>
      </c>
      <c r="C185" s="9">
        <f t="shared" si="36"/>
        <v>0.83000000000000063</v>
      </c>
      <c r="D185" s="9">
        <f t="shared" si="37"/>
        <v>19.010765842820948</v>
      </c>
      <c r="E185" s="9">
        <f t="shared" si="37"/>
        <v>1.2412561652818606</v>
      </c>
      <c r="F185" s="9">
        <f t="shared" si="38"/>
        <v>6.0833599153088613</v>
      </c>
      <c r="G185" s="10">
        <f t="shared" si="46"/>
        <v>8.6666666666666607</v>
      </c>
      <c r="H185" s="5">
        <f t="shared" si="46"/>
        <v>7.5</v>
      </c>
      <c r="I185">
        <f t="shared" si="40"/>
        <v>20.729469519237163</v>
      </c>
      <c r="J185">
        <f t="shared" si="41"/>
        <v>14.077646384404479</v>
      </c>
      <c r="K185">
        <f t="shared" si="41"/>
        <v>-15.216135476021702</v>
      </c>
      <c r="L185">
        <f t="shared" si="42"/>
        <v>-8.6217498482487365</v>
      </c>
      <c r="M185">
        <f t="shared" si="43"/>
        <v>-22.854990973273978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1.1597690591700562</v>
      </c>
      <c r="C186" s="9">
        <f t="shared" si="36"/>
        <v>0.83500000000000063</v>
      </c>
      <c r="D186" s="9">
        <f t="shared" si="37"/>
        <v>19.095076529630106</v>
      </c>
      <c r="E186" s="9">
        <f t="shared" si="37"/>
        <v>1.1495479625882115</v>
      </c>
      <c r="F186" s="9">
        <f t="shared" si="38"/>
        <v>6.0637003631149184</v>
      </c>
      <c r="G186" s="10">
        <f t="shared" si="46"/>
        <v>8.6666666666666607</v>
      </c>
      <c r="H186" s="5">
        <f t="shared" si="46"/>
        <v>7.5</v>
      </c>
      <c r="I186">
        <f t="shared" si="40"/>
        <v>20.795409963163856</v>
      </c>
      <c r="J186">
        <f t="shared" si="41"/>
        <v>14.025915885314987</v>
      </c>
      <c r="K186">
        <f t="shared" si="41"/>
        <v>-15.353265421861346</v>
      </c>
      <c r="L186">
        <f t="shared" si="42"/>
        <v>-8.617392895272296</v>
      </c>
      <c r="M186">
        <f t="shared" si="43"/>
        <v>-22.741095835495486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1.2437694414098317</v>
      </c>
      <c r="C187" s="9">
        <f t="shared" si="36"/>
        <v>0.84000000000000064</v>
      </c>
      <c r="D187" s="9">
        <f t="shared" si="37"/>
        <v>19.179076911869881</v>
      </c>
      <c r="E187" s="9">
        <f t="shared" si="37"/>
        <v>1.0570190303320044</v>
      </c>
      <c r="F187" s="9">
        <f t="shared" si="38"/>
        <v>6.0437848162931687</v>
      </c>
      <c r="G187" s="10">
        <f t="shared" si="46"/>
        <v>8.6666666666666607</v>
      </c>
      <c r="H187" s="5">
        <f t="shared" si="46"/>
        <v>7.5</v>
      </c>
      <c r="I187">
        <f t="shared" si="40"/>
        <v>20.861681753248398</v>
      </c>
      <c r="J187">
        <f t="shared" si="41"/>
        <v>13.974211527943353</v>
      </c>
      <c r="K187">
        <f t="shared" si="41"/>
        <v>-15.48971199687432</v>
      </c>
      <c r="L187">
        <f t="shared" si="42"/>
        <v>-8.6129872939281729</v>
      </c>
      <c r="M187">
        <f t="shared" si="43"/>
        <v>-22.626935942116781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1.3274596768061997</v>
      </c>
      <c r="C188" s="9">
        <f t="shared" si="36"/>
        <v>0.84500000000000064</v>
      </c>
      <c r="D188" s="9">
        <f t="shared" si="37"/>
        <v>19.262767147266249</v>
      </c>
      <c r="E188" s="9">
        <f t="shared" si="37"/>
        <v>0.96367347350380039</v>
      </c>
      <c r="F188" s="9">
        <f t="shared" si="38"/>
        <v>6.0236168686930771</v>
      </c>
      <c r="G188" s="10">
        <f t="shared" si="46"/>
        <v>8.6666666666666607</v>
      </c>
      <c r="H188" s="5">
        <f t="shared" si="46"/>
        <v>7.5</v>
      </c>
      <c r="I188">
        <f t="shared" si="40"/>
        <v>20.928267189982392</v>
      </c>
      <c r="J188">
        <f t="shared" si="41"/>
        <v>13.922533604179785</v>
      </c>
      <c r="K188">
        <f t="shared" si="41"/>
        <v>-15.625473612527021</v>
      </c>
      <c r="L188">
        <f t="shared" si="42"/>
        <v>-8.6085245793526557</v>
      </c>
      <c r="M188">
        <f t="shared" si="43"/>
        <v>-22.512520453124836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1.4108399249888492</v>
      </c>
      <c r="C189" s="9">
        <f t="shared" si="36"/>
        <v>0.85000000000000064</v>
      </c>
      <c r="D189" s="9">
        <f t="shared" si="37"/>
        <v>19.346147395448899</v>
      </c>
      <c r="E189" s="9">
        <f t="shared" si="37"/>
        <v>0.86951540646048198</v>
      </c>
      <c r="F189" s="9">
        <f t="shared" si="38"/>
        <v>6.0032000978333038</v>
      </c>
      <c r="G189" s="10">
        <f t="shared" si="46"/>
        <v>8.6666666666666607</v>
      </c>
      <c r="H189" s="5">
        <f t="shared" si="46"/>
        <v>7.5</v>
      </c>
      <c r="I189">
        <f t="shared" si="40"/>
        <v>20.995148881676137</v>
      </c>
      <c r="J189">
        <f t="shared" si="41"/>
        <v>13.870882456703669</v>
      </c>
      <c r="K189">
        <f t="shared" si="41"/>
        <v>-15.76054873524577</v>
      </c>
      <c r="L189">
        <f t="shared" si="42"/>
        <v>-8.603996556215904</v>
      </c>
      <c r="M189">
        <f t="shared" si="43"/>
        <v>-22.397858686323772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1.4939103477910578</v>
      </c>
      <c r="C190" s="9">
        <f t="shared" si="36"/>
        <v>0.85500000000000065</v>
      </c>
      <c r="D190" s="9">
        <f t="shared" si="37"/>
        <v>19.429217818251107</v>
      </c>
      <c r="E190" s="9">
        <f t="shared" si="37"/>
        <v>0.77454895259265355</v>
      </c>
      <c r="F190" s="9">
        <f t="shared" si="38"/>
        <v>5.9825380648125357</v>
      </c>
      <c r="G190" s="10">
        <f t="shared" si="46"/>
        <v>8.6666666666666607</v>
      </c>
      <c r="H190" s="5">
        <f t="shared" si="46"/>
        <v>7.5</v>
      </c>
      <c r="I190">
        <f t="shared" si="40"/>
        <v>21.062309743417632</v>
      </c>
      <c r="J190">
        <f t="shared" si="41"/>
        <v>13.819258477366374</v>
      </c>
      <c r="K190">
        <f t="shared" si="41"/>
        <v>-15.894935887363713</v>
      </c>
      <c r="L190">
        <f t="shared" si="42"/>
        <v>-8.5993952953343271</v>
      </c>
      <c r="M190">
        <f t="shared" si="43"/>
        <v>-22.28296010713553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1.5766711095399408</v>
      </c>
      <c r="C191" s="9">
        <f t="shared" si="36"/>
        <v>0.86000000000000065</v>
      </c>
      <c r="D191" s="9">
        <f t="shared" si="37"/>
        <v>19.51197857999999</v>
      </c>
      <c r="E191" s="9">
        <f t="shared" si="37"/>
        <v>0.67877824398654285</v>
      </c>
      <c r="F191" s="9">
        <f t="shared" si="38"/>
        <v>5.9616343142162496</v>
      </c>
      <c r="G191" s="10">
        <f t="shared" si="46"/>
        <v>8.6666666666666607</v>
      </c>
      <c r="H191" s="5">
        <f t="shared" si="46"/>
        <v>7.5</v>
      </c>
      <c r="I191">
        <f t="shared" si="40"/>
        <v>21.129732995847963</v>
      </c>
      <c r="J191">
        <f t="shared" si="41"/>
        <v>13.767662105594368</v>
      </c>
      <c r="K191">
        <f t="shared" si="41"/>
        <v>-16.028633648006526</v>
      </c>
      <c r="L191">
        <f t="shared" si="42"/>
        <v>-8.5947131302177144</v>
      </c>
      <c r="M191">
        <f t="shared" si="43"/>
        <v>-22.167834318610055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1.6591223773371624</v>
      </c>
      <c r="C192" s="9">
        <f t="shared" si="36"/>
        <v>0.86500000000000066</v>
      </c>
      <c r="D192" s="9">
        <f t="shared" si="37"/>
        <v>19.594429847797212</v>
      </c>
      <c r="E192" s="9">
        <f t="shared" si="37"/>
        <v>0.58220742108076873</v>
      </c>
      <c r="F192" s="9">
        <f t="shared" si="38"/>
        <v>5.940492374019712</v>
      </c>
      <c r="G192" s="10">
        <f t="shared" si="46"/>
        <v>8.6666666666666607</v>
      </c>
      <c r="H192" s="5">
        <f t="shared" si="46"/>
        <v>7.5</v>
      </c>
      <c r="I192">
        <f t="shared" si="40"/>
        <v>21.197402163763382</v>
      </c>
      <c r="J192">
        <f t="shared" si="41"/>
        <v>13.716093826813061</v>
      </c>
      <c r="K192">
        <f t="shared" si="41"/>
        <v>-16.161640653918187</v>
      </c>
      <c r="L192">
        <f t="shared" si="42"/>
        <v>-8.5899426535567844</v>
      </c>
      <c r="M192">
        <f t="shared" si="43"/>
        <v>-22.052491051646165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1.7412643213302772</v>
      </c>
      <c r="C193" s="9">
        <f t="shared" si="36"/>
        <v>0.87000000000000066</v>
      </c>
      <c r="D193" s="9">
        <f t="shared" si="37"/>
        <v>19.676571791790327</v>
      </c>
      <c r="E193" s="9">
        <f t="shared" si="37"/>
        <v>0.48484063231832997</v>
      </c>
      <c r="F193" s="9">
        <f t="shared" si="38"/>
        <v>5.9191157554875478</v>
      </c>
      <c r="G193" s="10">
        <f t="shared" si="46"/>
        <v>8.6666666666666607</v>
      </c>
      <c r="H193" s="5">
        <f t="shared" si="46"/>
        <v>7.5</v>
      </c>
      <c r="I193">
        <f t="shared" si="40"/>
        <v>21.265301074554241</v>
      </c>
      <c r="J193">
        <f t="shared" si="41"/>
        <v>13.664554170891721</v>
      </c>
      <c r="K193">
        <f t="shared" si="41"/>
        <v>-16.293955600228063</v>
      </c>
      <c r="L193">
        <f t="shared" si="42"/>
        <v>-8.5850767136566279</v>
      </c>
      <c r="M193">
        <f t="shared" si="43"/>
        <v>-21.93694015542372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1.8230971149747823</v>
      </c>
      <c r="C194" s="9">
        <f t="shared" si="36"/>
        <v>0.87500000000000067</v>
      </c>
      <c r="D194" s="9">
        <f t="shared" si="37"/>
        <v>19.758404585434832</v>
      </c>
      <c r="E194" s="9">
        <f t="shared" si="37"/>
        <v>0.38668203379416394</v>
      </c>
      <c r="F194" s="9">
        <f t="shared" si="38"/>
        <v>5.8975079530701819</v>
      </c>
      <c r="G194" s="10">
        <f t="shared" si="46"/>
        <v>8.6666666666666607</v>
      </c>
      <c r="H194" s="5">
        <f t="shared" si="46"/>
        <v>7.5</v>
      </c>
      <c r="I194">
        <f t="shared" si="40"/>
        <v>21.333413856490616</v>
      </c>
      <c r="J194">
        <f t="shared" si="41"/>
        <v>13.613043710609782</v>
      </c>
      <c r="K194">
        <f t="shared" si="41"/>
        <v>-16.425577241160607</v>
      </c>
      <c r="L194">
        <f t="shared" si="42"/>
        <v>-8.5801084108213619</v>
      </c>
      <c r="M194">
        <f t="shared" si="43"/>
        <v>-21.821191588047498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1.9046209352870456</v>
      </c>
      <c r="C195" s="9">
        <f t="shared" si="36"/>
        <v>0.88000000000000067</v>
      </c>
      <c r="D195" s="9">
        <f t="shared" si="37"/>
        <v>19.839928405747095</v>
      </c>
      <c r="E195" s="9">
        <f t="shared" si="37"/>
        <v>0.28773578889861545</v>
      </c>
      <c r="F195" s="9">
        <f t="shared" si="38"/>
        <v>5.8756724442974289</v>
      </c>
      <c r="G195" s="10">
        <f t="shared" si="46"/>
        <v>8.6666666666666607</v>
      </c>
      <c r="H195" s="5">
        <f t="shared" si="46"/>
        <v>7.5</v>
      </c>
      <c r="I195">
        <f t="shared" si="40"/>
        <v>21.401724936863992</v>
      </c>
      <c r="J195">
        <f t="shared" si="41"/>
        <v>13.561563060144854</v>
      </c>
      <c r="K195">
        <f t="shared" si="41"/>
        <v>-16.556504390688893</v>
      </c>
      <c r="L195">
        <f t="shared" si="42"/>
        <v>-8.5750310936950473</v>
      </c>
      <c r="M195">
        <f t="shared" si="43"/>
        <v>-21.705255407402916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1.9858359630882276</v>
      </c>
      <c r="C196" s="9">
        <f t="shared" si="36"/>
        <v>0.88500000000000068</v>
      </c>
      <c r="D196" s="9">
        <f t="shared" si="37"/>
        <v>19.921143433548277</v>
      </c>
      <c r="E196" s="9">
        <f t="shared" si="37"/>
        <v>0.18800606795714886</v>
      </c>
      <c r="F196" s="9">
        <f t="shared" si="38"/>
        <v>5.8536126896694949</v>
      </c>
      <c r="G196" s="10">
        <f t="shared" si="46"/>
        <v>8.6666666666666607</v>
      </c>
      <c r="H196" s="5">
        <f t="shared" si="46"/>
        <v>7.5</v>
      </c>
      <c r="I196">
        <f t="shared" si="40"/>
        <v>21.470219039994262</v>
      </c>
      <c r="J196">
        <f t="shared" si="41"/>
        <v>13.510112873582683</v>
      </c>
      <c r="K196">
        <f t="shared" si="41"/>
        <v>-16.686735923133309</v>
      </c>
      <c r="L196">
        <f t="shared" si="42"/>
        <v>-8.5698383555638014</v>
      </c>
      <c r="M196">
        <f t="shared" si="43"/>
        <v>-21.589141762223488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2.0667423832393226</v>
      </c>
      <c r="C197" s="9">
        <f t="shared" si="36"/>
        <v>0.89000000000000068</v>
      </c>
      <c r="D197" s="9">
        <f t="shared" si="37"/>
        <v>20.002049853699372</v>
      </c>
      <c r="E197" s="9">
        <f t="shared" si="37"/>
        <v>8.7497047866628971E-2</v>
      </c>
      <c r="F197" s="9">
        <f t="shared" si="38"/>
        <v>5.8313321325457377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21.53888118511081</v>
      </c>
      <c r="J197">
        <f t="shared" si="41"/>
        <v>13.4586938434493</v>
      </c>
      <c r="K197">
        <f t="shared" si="41"/>
        <v>-16.816270773706648</v>
      </c>
      <c r="L197">
        <f t="shared" si="42"/>
        <v>-8.5645240306238044</v>
      </c>
      <c r="M197">
        <f t="shared" si="43"/>
        <v>-21.472860883369652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2.1473403848674657</v>
      </c>
      <c r="C198" s="9">
        <f t="shared" si="36"/>
        <v>0.89500000000000068</v>
      </c>
      <c r="D198" s="9">
        <f t="shared" si="37"/>
        <v>20.082647855327515</v>
      </c>
      <c r="E198" s="9">
        <f t="shared" si="37"/>
        <v>-1.378708827151158E-2</v>
      </c>
      <c r="F198" s="9">
        <f t="shared" si="38"/>
        <v>5.8088341990313612</v>
      </c>
      <c r="G198" s="10">
        <f t="shared" si="47"/>
        <v>8.6666666666666607</v>
      </c>
      <c r="H198" s="5">
        <f t="shared" si="47"/>
        <v>7.5</v>
      </c>
      <c r="I198">
        <f t="shared" si="40"/>
        <v>21.607696684116164</v>
      </c>
      <c r="J198">
        <f t="shared" si="41"/>
        <v>13.407306699265558</v>
      </c>
      <c r="K198">
        <f t="shared" si="41"/>
        <v>-16.945107939006867</v>
      </c>
      <c r="L198">
        <f t="shared" si="42"/>
        <v>-8.5590821902197121</v>
      </c>
      <c r="M198">
        <f t="shared" si="43"/>
        <v>-21.356423075318382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2.2276301615836367</v>
      </c>
      <c r="C199" s="9">
        <f t="shared" si="36"/>
        <v>0.90000000000000069</v>
      </c>
      <c r="D199" s="9">
        <f t="shared" si="37"/>
        <v>20.162937632043686</v>
      </c>
      <c r="E199" s="9">
        <f t="shared" si="37"/>
        <v>-0.1158421515209085</v>
      </c>
      <c r="F199" s="9">
        <f t="shared" si="38"/>
        <v>5.7861222978623861</v>
      </c>
      <c r="G199" s="10">
        <f t="shared" si="47"/>
        <v>8.6666666666666607</v>
      </c>
      <c r="H199" s="5">
        <f t="shared" si="47"/>
        <v>7.5</v>
      </c>
      <c r="I199">
        <f t="shared" si="40"/>
        <v>21.67665113924043</v>
      </c>
      <c r="J199">
        <f t="shared" si="41"/>
        <v>13.35595220612424</v>
      </c>
      <c r="K199">
        <f t="shared" si="41"/>
        <v>-17.073246477458778</v>
      </c>
      <c r="L199">
        <f t="shared" si="42"/>
        <v>-8.5535071390578015</v>
      </c>
      <c r="M199">
        <f t="shared" si="43"/>
        <v>-21.239838707862873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2.307611911691879</v>
      </c>
      <c r="C200" s="9">
        <f t="shared" si="36"/>
        <v>0.90500000000000069</v>
      </c>
      <c r="D200" s="9">
        <f t="shared" si="37"/>
        <v>20.242919382151928</v>
      </c>
      <c r="E200" s="9">
        <f t="shared" si="37"/>
        <v>-0.2186639474824027</v>
      </c>
      <c r="F200" s="9">
        <f t="shared" si="38"/>
        <v>5.763199820289076</v>
      </c>
      <c r="G200" s="10">
        <f t="shared" si="47"/>
        <v>8.6666666666666607</v>
      </c>
      <c r="H200" s="5">
        <f t="shared" si="47"/>
        <v>7.5</v>
      </c>
      <c r="I200">
        <f t="shared" si="40"/>
        <v>21.745730440594379</v>
      </c>
      <c r="J200">
        <f t="shared" si="41"/>
        <v>13.304631163289892</v>
      </c>
      <c r="K200">
        <f t="shared" si="41"/>
        <v>-17.200685509705956</v>
      </c>
      <c r="L200">
        <f t="shared" si="42"/>
        <v>-8.5477934113980378</v>
      </c>
      <c r="M200">
        <f t="shared" si="43"/>
        <v>-21.123118208021179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2.3872858383902127</v>
      </c>
      <c r="C201" s="9">
        <f t="shared" si="36"/>
        <v>0.9100000000000007</v>
      </c>
      <c r="D201" s="9">
        <f t="shared" si="37"/>
        <v>20.322593308850262</v>
      </c>
      <c r="E201" s="9">
        <f t="shared" si="37"/>
        <v>-0.32224827666838285</v>
      </c>
      <c r="F201" s="9">
        <f t="shared" si="38"/>
        <v>5.740070139958128</v>
      </c>
      <c r="G201" s="10">
        <f t="shared" si="47"/>
        <v>8.6666666666666607</v>
      </c>
      <c r="H201" s="5">
        <f t="shared" si="47"/>
        <v>7.5</v>
      </c>
      <c r="I201">
        <f t="shared" si="40"/>
        <v>21.814920763628656</v>
      </c>
      <c r="J201">
        <f t="shared" si="41"/>
        <v>13.253344402821504</v>
      </c>
      <c r="K201">
        <f t="shared" si="41"/>
        <v>-17.327424218954082</v>
      </c>
      <c r="L201">
        <f t="shared" si="42"/>
        <v>-8.5419357672289706</v>
      </c>
      <c r="M201">
        <f t="shared" si="43"/>
        <v>-21.006272052152845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2.4666521499633305</v>
      </c>
      <c r="C202" s="9">
        <f t="shared" si="36"/>
        <v>0.9150000000000007</v>
      </c>
      <c r="D202" s="9">
        <f t="shared" si="37"/>
        <v>20.40195962042338</v>
      </c>
      <c r="E202" s="9">
        <f t="shared" si="37"/>
        <v>-0.42659093487904609</v>
      </c>
      <c r="F202" s="9">
        <f t="shared" si="38"/>
        <v>5.7167366127938095</v>
      </c>
      <c r="G202" s="10">
        <f t="shared" si="47"/>
        <v>8.6666666666666607</v>
      </c>
      <c r="H202" s="5">
        <f t="shared" si="47"/>
        <v>7.5</v>
      </c>
      <c r="I202">
        <f t="shared" si="40"/>
        <v>21.884208566506437</v>
      </c>
      <c r="J202">
        <f t="shared" si="41"/>
        <v>13.202092788218131</v>
      </c>
      <c r="K202">
        <f t="shared" si="41"/>
        <v>-17.453461851267001</v>
      </c>
      <c r="L202">
        <f t="shared" si="42"/>
        <v>-8.5359291884293089</v>
      </c>
      <c r="M202">
        <f t="shared" si="43"/>
        <v>-20.889310758282036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2.5457110599672461</v>
      </c>
      <c r="C203" s="9">
        <f t="shared" si="36"/>
        <v>0.92000000000000071</v>
      </c>
      <c r="D203" s="9">
        <f t="shared" si="37"/>
        <v>20.481018530427296</v>
      </c>
      <c r="E203" s="9">
        <f t="shared" si="37"/>
        <v>-0.53168771358029721</v>
      </c>
      <c r="F203" s="9">
        <f t="shared" si="38"/>
        <v>5.6932025768783099</v>
      </c>
      <c r="G203" s="10">
        <f t="shared" si="47"/>
        <v>8.6666666666666607</v>
      </c>
      <c r="H203" s="5">
        <f t="shared" si="47"/>
        <v>7.5</v>
      </c>
      <c r="I203">
        <f t="shared" si="40"/>
        <v>21.953580587396392</v>
      </c>
      <c r="J203">
        <f t="shared" si="41"/>
        <v>13.150877213087556</v>
      </c>
      <c r="K203">
        <f t="shared" si="41"/>
        <v>-17.578797715816695</v>
      </c>
      <c r="L203">
        <f t="shared" si="42"/>
        <v>-8.5297688749197533</v>
      </c>
      <c r="M203">
        <f t="shared" si="43"/>
        <v>-20.772244878625848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2.6244627874060242</v>
      </c>
      <c r="C204" s="9">
        <f t="shared" si="36"/>
        <v>0.92500000000000071</v>
      </c>
      <c r="D204" s="9">
        <f t="shared" si="37"/>
        <v>20.559770257866074</v>
      </c>
      <c r="E204" s="9">
        <f t="shared" si="37"/>
        <v>-0.63753440028301267</v>
      </c>
      <c r="F204" s="9">
        <f t="shared" si="38"/>
        <v>5.6694713523314917</v>
      </c>
      <c r="G204" s="10">
        <f t="shared" si="47"/>
        <v>8.6666666666666607</v>
      </c>
      <c r="H204" s="5">
        <f t="shared" si="47"/>
        <v>7.5</v>
      </c>
      <c r="I204">
        <f t="shared" si="40"/>
        <v>22.023023841692606</v>
      </c>
      <c r="J204">
        <f t="shared" si="41"/>
        <v>13.099698599838037</v>
      </c>
      <c r="K204">
        <f t="shared" si="41"/>
        <v>-17.703431185088451</v>
      </c>
      <c r="L204">
        <f t="shared" si="42"/>
        <v>-8.5234502408085682</v>
      </c>
      <c r="M204">
        <f t="shared" si="43"/>
        <v>-20.655084992326024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2.702907556900719</v>
      </c>
      <c r="C205" s="9">
        <f t="shared" si="36"/>
        <v>0.93000000000000071</v>
      </c>
      <c r="D205" s="9">
        <f t="shared" si="37"/>
        <v>20.638215027360769</v>
      </c>
      <c r="E205" s="9">
        <f t="shared" si="37"/>
        <v>-0.74412677892340529</v>
      </c>
      <c r="F205" s="9">
        <f t="shared" si="38"/>
        <v>5.6455462411902904</v>
      </c>
      <c r="G205" s="10">
        <f t="shared" si="47"/>
        <v>8.6666666666666607</v>
      </c>
      <c r="H205" s="5">
        <f t="shared" si="47"/>
        <v>7.5</v>
      </c>
      <c r="I205">
        <f t="shared" si="40"/>
        <v>22.092525619167777</v>
      </c>
      <c r="J205">
        <f t="shared" si="41"/>
        <v>13.048557898393186</v>
      </c>
      <c r="K205">
        <f t="shared" si="41"/>
        <v>-17.827361695042409</v>
      </c>
      <c r="L205">
        <f t="shared" si="42"/>
        <v>-8.5169689105341551</v>
      </c>
      <c r="M205">
        <f t="shared" si="43"/>
        <v>-20.537841698382557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2.7810455988506888</v>
      </c>
      <c r="C206" s="9">
        <f t="shared" si="36"/>
        <v>0.93500000000000072</v>
      </c>
      <c r="D206" s="9">
        <f t="shared" si="37"/>
        <v>20.716353069310738</v>
      </c>
      <c r="E206" s="9">
        <f t="shared" si="37"/>
        <v>-0.85146063024423069</v>
      </c>
      <c r="F206" s="9">
        <f t="shared" si="38"/>
        <v>5.6214305272879397</v>
      </c>
      <c r="G206" s="10">
        <f t="shared" si="47"/>
        <v>8.6666666666666607</v>
      </c>
      <c r="H206" s="5">
        <f t="shared" si="47"/>
        <v>7.5</v>
      </c>
      <c r="I206">
        <f t="shared" si="40"/>
        <v>22.162073481065764</v>
      </c>
      <c r="J206">
        <f t="shared" si="41"/>
        <v>12.997456084929981</v>
      </c>
      <c r="K206">
        <f t="shared" si="41"/>
        <v>-17.950588745232704</v>
      </c>
      <c r="L206">
        <f t="shared" si="42"/>
        <v>-8.5103207150077811</v>
      </c>
      <c r="M206">
        <f t="shared" si="43"/>
        <v>-20.420525608787052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2.8588771495873999</v>
      </c>
      <c r="C207" s="9">
        <f t="shared" si="36"/>
        <v>0.94000000000000072</v>
      </c>
      <c r="D207" s="9">
        <f t="shared" si="37"/>
        <v>20.794184620047449</v>
      </c>
      <c r="E207" s="9">
        <f t="shared" si="37"/>
        <v>-0.95953173217658505</v>
      </c>
      <c r="F207" s="9">
        <f t="shared" si="38"/>
        <v>5.5971274761332399</v>
      </c>
      <c r="G207" s="10">
        <f t="shared" si="47"/>
        <v>8.6666666666666607</v>
      </c>
      <c r="H207" s="5">
        <f t="shared" si="47"/>
        <v>7.5</v>
      </c>
      <c r="I207">
        <f t="shared" si="40"/>
        <v>22.231655257139217</v>
      </c>
      <c r="J207">
        <f t="shared" si="41"/>
        <v>12.946394160639935</v>
      </c>
      <c r="K207">
        <f t="shared" si="41"/>
        <v>-18.073111898885426</v>
      </c>
      <c r="L207">
        <f t="shared" si="42"/>
        <v>-8.5035016877594192</v>
      </c>
      <c r="M207">
        <f t="shared" si="43"/>
        <v>-20.303147341854107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2.9364024515208591</v>
      </c>
      <c r="C208" s="9">
        <f t="shared" si="36"/>
        <v>0.94500000000000073</v>
      </c>
      <c r="D208" s="9">
        <f t="shared" si="37"/>
        <v>20.871709921980909</v>
      </c>
      <c r="E208" s="9">
        <f t="shared" si="37"/>
        <v>-1.068335860222051</v>
      </c>
      <c r="F208" s="9">
        <f t="shared" si="38"/>
        <v>5.5726403347900302</v>
      </c>
      <c r="G208" s="10">
        <f t="shared" si="47"/>
        <v>8.6666666666666607</v>
      </c>
      <c r="H208" s="5">
        <f t="shared" si="47"/>
        <v>7.5</v>
      </c>
      <c r="I208">
        <f t="shared" si="40"/>
        <v>22.301259042637781</v>
      </c>
      <c r="J208">
        <f t="shared" si="41"/>
        <v>12.895373150513379</v>
      </c>
      <c r="K208">
        <f t="shared" si="41"/>
        <v>-18.194930782936549</v>
      </c>
      <c r="L208">
        <f t="shared" si="42"/>
        <v>-8.4965080610895356</v>
      </c>
      <c r="M208">
        <f t="shared" si="43"/>
        <v>-20.185717515748507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3.0136217532788407</v>
      </c>
      <c r="C209" s="9">
        <f t="shared" si="36"/>
        <v>0.95000000000000073</v>
      </c>
      <c r="D209" s="9">
        <f t="shared" si="37"/>
        <v>20.94892922373889</v>
      </c>
      <c r="E209" s="9">
        <f t="shared" si="37"/>
        <v>-1.1778687878349536</v>
      </c>
      <c r="F209" s="9">
        <f t="shared" si="38"/>
        <v>5.5479723317571086</v>
      </c>
      <c r="G209" s="10">
        <f t="shared" si="47"/>
        <v>8.6666666666666607</v>
      </c>
      <c r="H209" s="5">
        <f t="shared" si="47"/>
        <v>7.5</v>
      </c>
      <c r="I209">
        <f t="shared" si="40"/>
        <v>22.370873195252138</v>
      </c>
      <c r="J209">
        <f t="shared" si="41"/>
        <v>12.844394102146842</v>
      </c>
      <c r="K209">
        <f t="shared" si="41"/>
        <v>-18.316045088031039</v>
      </c>
      <c r="L209">
        <f t="shared" si="42"/>
        <v>-8.4893362622295019</v>
      </c>
      <c r="M209">
        <f t="shared" si="43"/>
        <v>-20.068246742206135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3.0905353098390016</v>
      </c>
      <c r="C210" s="9">
        <f t="shared" si="36"/>
        <v>0.95500000000000074</v>
      </c>
      <c r="D210" s="9">
        <f t="shared" si="37"/>
        <v>21.025842780299051</v>
      </c>
      <c r="E210" s="9">
        <f t="shared" si="37"/>
        <v>-1.2881262868044996</v>
      </c>
      <c r="F210" s="9">
        <f t="shared" si="38"/>
        <v>5.5231266768486975</v>
      </c>
      <c r="G210" s="10">
        <f t="shared" si="47"/>
        <v>8.6666666666666607</v>
      </c>
      <c r="H210" s="5">
        <f t="shared" si="47"/>
        <v>7.5</v>
      </c>
      <c r="I210">
        <f t="shared" si="40"/>
        <v>22.440486332018807</v>
      </c>
      <c r="J210">
        <f t="shared" si="41"/>
        <v>12.793458084573464</v>
      </c>
      <c r="K210">
        <f t="shared" si="41"/>
        <v>-18.436454568484276</v>
      </c>
      <c r="L210">
        <f t="shared" si="42"/>
        <v>-8.4819829095131567</v>
      </c>
      <c r="M210">
        <f t="shared" si="43"/>
        <v>-19.950745620446291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3.1671433826540714</v>
      </c>
      <c r="C211" s="9">
        <f t="shared" si="36"/>
        <v>0.96000000000000074</v>
      </c>
      <c r="D211" s="9">
        <f t="shared" si="37"/>
        <v>21.102450853114121</v>
      </c>
      <c r="E211" s="9">
        <f t="shared" si="37"/>
        <v>-1.3991041276365732</v>
      </c>
      <c r="F211" s="9">
        <f t="shared" si="38"/>
        <v>5.4981065610757014</v>
      </c>
      <c r="G211" s="10">
        <f t="shared" si="47"/>
        <v>8.6666666666666607</v>
      </c>
      <c r="H211" s="5">
        <f t="shared" si="47"/>
        <v>7.5</v>
      </c>
      <c r="I211">
        <f t="shared" si="40"/>
        <v>22.510087326190469</v>
      </c>
      <c r="J211">
        <f t="shared" si="41"/>
        <v>12.742566187116385</v>
      </c>
      <c r="K211">
        <f t="shared" si="41"/>
        <v>-18.556159042206954</v>
      </c>
      <c r="L211">
        <f t="shared" si="42"/>
        <v>-8.4744448085619641</v>
      </c>
      <c r="M211">
        <f t="shared" si="43"/>
        <v>-19.833224731273148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3.2434462397702148</v>
      </c>
      <c r="C212" s="9">
        <f t="shared" si="36"/>
        <v>0.96500000000000075</v>
      </c>
      <c r="D212" s="9">
        <f t="shared" si="37"/>
        <v>21.178753710230264</v>
      </c>
      <c r="E212" s="9">
        <f t="shared" si="37"/>
        <v>-1.5107980799349778</v>
      </c>
      <c r="F212" s="9">
        <f t="shared" si="38"/>
        <v>5.4729151565278524</v>
      </c>
      <c r="G212" s="10">
        <f t="shared" si="47"/>
        <v>8.6666666666666607</v>
      </c>
      <c r="H212" s="5">
        <f t="shared" si="47"/>
        <v>7.5</v>
      </c>
      <c r="I212">
        <f t="shared" si="40"/>
        <v>22.579665304076247</v>
      </c>
      <c r="J212">
        <f t="shared" si="41"/>
        <v>12.691719518265012</v>
      </c>
      <c r="K212">
        <f t="shared" si="41"/>
        <v>-18.675158390594593</v>
      </c>
      <c r="L212">
        <f t="shared" si="42"/>
        <v>-8.4667189484859744</v>
      </c>
      <c r="M212">
        <f t="shared" si="43"/>
        <v>-19.715694631363938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3.3194441559387329</v>
      </c>
      <c r="C213" s="9">
        <f t="shared" ref="C213:C276" si="52">C212+_dt</f>
        <v>0.97000000000000075</v>
      </c>
      <c r="D213" s="9">
        <f t="shared" ref="D213:E276" si="53">D212+$C$7*(J212+J213)/2</f>
        <v>21.254751626398782</v>
      </c>
      <c r="E213" s="9">
        <f t="shared" si="53"/>
        <v>-1.62320391278191</v>
      </c>
      <c r="F213" s="9">
        <f t="shared" ref="F213:F276" si="54">$O$1*D213^2+$O$2*D213+$O$3</f>
        <v>5.4475556162569703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22.649209641856256</v>
      </c>
      <c r="J213">
        <f t="shared" ref="J213:K276" si="57">J212+L212*$C$7</f>
        <v>12.640919204574097</v>
      </c>
      <c r="K213">
        <f t="shared" si="57"/>
        <v>-18.793452558382775</v>
      </c>
      <c r="L213">
        <f t="shared" ref="L213:L276" si="58">-$C$15*I213*J213</f>
        <v>-8.4588024981027967</v>
      </c>
      <c r="M213">
        <f t="shared" ref="M213:M276" si="59">-$C$6-$C$15*I213*K213</f>
        <v>-19.598165847741392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3.3951374127212119</v>
      </c>
      <c r="C214" s="9">
        <f t="shared" si="52"/>
        <v>0.97500000000000075</v>
      </c>
      <c r="D214" s="9">
        <f t="shared" si="53"/>
        <v>21.330444883181261</v>
      </c>
      <c r="E214" s="9">
        <f t="shared" si="53"/>
        <v>-1.736317395117466</v>
      </c>
      <c r="F214" s="9">
        <f t="shared" si="54"/>
        <v>5.4220310741614064</v>
      </c>
      <c r="G214" s="10">
        <f t="shared" si="55"/>
        <v>8.6666666666666607</v>
      </c>
      <c r="H214" s="5">
        <f t="shared" si="55"/>
        <v>7.5</v>
      </c>
      <c r="I214">
        <f t="shared" si="56"/>
        <v>22.718709962374348</v>
      </c>
      <c r="J214">
        <f t="shared" si="57"/>
        <v>12.59016638958548</v>
      </c>
      <c r="K214">
        <f t="shared" si="57"/>
        <v>-18.911041553469222</v>
      </c>
      <c r="L214">
        <f t="shared" si="58"/>
        <v>-8.4506928021765724</v>
      </c>
      <c r="M214">
        <f t="shared" si="59"/>
        <v>-19.480648872427963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3.4705262985882861</v>
      </c>
      <c r="C215" s="9">
        <f t="shared" si="52"/>
        <v>0.98000000000000076</v>
      </c>
      <c r="D215" s="9">
        <f t="shared" si="53"/>
        <v>21.405833769048336</v>
      </c>
      <c r="E215" s="9">
        <f t="shared" si="53"/>
        <v>-1.850134296117985</v>
      </c>
      <c r="F215" s="9">
        <f t="shared" si="54"/>
        <v>5.3963446448719079</v>
      </c>
      <c r="G215" s="10">
        <f t="shared" si="55"/>
        <v>8.6666666666666607</v>
      </c>
      <c r="H215" s="5">
        <f t="shared" si="55"/>
        <v>7.5</v>
      </c>
      <c r="I215">
        <f t="shared" si="56"/>
        <v>22.788156131912988</v>
      </c>
      <c r="J215">
        <f t="shared" si="57"/>
        <v>12.53946223277242</v>
      </c>
      <c r="K215">
        <f t="shared" si="57"/>
        <v>-19.02792544670379</v>
      </c>
      <c r="L215">
        <f t="shared" si="58"/>
        <v>-8.4423873776788856</v>
      </c>
      <c r="M215">
        <f t="shared" si="59"/>
        <v>-19.363154157279208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3.5456111090121212</v>
      </c>
      <c r="C216" s="9">
        <f t="shared" si="52"/>
        <v>0.98500000000000076</v>
      </c>
      <c r="D216" s="9">
        <f t="shared" si="53"/>
        <v>21.480918579472171</v>
      </c>
      <c r="E216" s="9">
        <f t="shared" si="53"/>
        <v>-1.9646503855730388</v>
      </c>
      <c r="F216" s="9">
        <f t="shared" si="54"/>
        <v>5.3704994236389467</v>
      </c>
      <c r="G216" s="10">
        <f t="shared" si="55"/>
        <v>8.6666666666666607</v>
      </c>
      <c r="H216" s="5">
        <f t="shared" si="55"/>
        <v>7.5</v>
      </c>
      <c r="I216">
        <f t="shared" si="56"/>
        <v>22.857538256953706</v>
      </c>
      <c r="J216">
        <f t="shared" si="57"/>
        <v>12.488807908506347</v>
      </c>
      <c r="K216">
        <f t="shared" si="57"/>
        <v>-19.144104371647465</v>
      </c>
      <c r="L216">
        <f t="shared" si="58"/>
        <v>-8.433883910073348</v>
      </c>
      <c r="M216">
        <f t="shared" si="59"/>
        <v>-19.245692108993865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3.6203921465527777</v>
      </c>
      <c r="C217" s="9">
        <f t="shared" si="52"/>
        <v>0.99000000000000077</v>
      </c>
      <c r="D217" s="9">
        <f t="shared" si="53"/>
        <v>21.555699617012827</v>
      </c>
      <c r="E217" s="9">
        <f t="shared" si="53"/>
        <v>-2.0798614342608857</v>
      </c>
      <c r="F217" s="9">
        <f t="shared" si="54"/>
        <v>5.344498486221708</v>
      </c>
      <c r="G217" s="10">
        <f t="shared" si="55"/>
        <v>8.6666666666666607</v>
      </c>
      <c r="H217" s="5">
        <f t="shared" si="55"/>
        <v>7.5</v>
      </c>
      <c r="I217">
        <f t="shared" si="56"/>
        <v>22.926846680926662</v>
      </c>
      <c r="J217">
        <f t="shared" si="57"/>
        <v>12.438204605045907</v>
      </c>
      <c r="K217">
        <f t="shared" si="57"/>
        <v>-19.259578524301428</v>
      </c>
      <c r="L217">
        <f t="shared" si="58"/>
        <v>-8.4251802496256527</v>
      </c>
      <c r="M217">
        <f t="shared" si="59"/>
        <v>-19.128273084297774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3.6948697209385593</v>
      </c>
      <c r="C218" s="9">
        <f t="shared" si="52"/>
        <v>0.99500000000000077</v>
      </c>
      <c r="D218" s="9">
        <f t="shared" si="53"/>
        <v>21.630177191398609</v>
      </c>
      <c r="E218" s="9">
        <f t="shared" si="53"/>
        <v>-2.1957632143222114</v>
      </c>
      <c r="F218" s="9">
        <f t="shared" si="54"/>
        <v>5.3183448887788707</v>
      </c>
      <c r="G218" s="10">
        <f t="shared" si="55"/>
        <v>8.6666666666666607</v>
      </c>
      <c r="H218" s="5">
        <f t="shared" si="55"/>
        <v>7.5</v>
      </c>
      <c r="I218">
        <f t="shared" si="56"/>
        <v>22.996071980952451</v>
      </c>
      <c r="J218">
        <f t="shared" si="57"/>
        <v>12.387653523548153</v>
      </c>
      <c r="K218">
        <f t="shared" si="57"/>
        <v>-19.374348162807216</v>
      </c>
      <c r="L218">
        <f t="shared" si="58"/>
        <v>-8.4162744077405467</v>
      </c>
      <c r="M218">
        <f t="shared" si="59"/>
        <v>-19.010907385299163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3.7690441491405089</v>
      </c>
      <c r="C219" s="9">
        <f t="shared" si="52"/>
        <v>1.0000000000000007</v>
      </c>
      <c r="D219" s="9">
        <f t="shared" si="53"/>
        <v>21.704351619600558</v>
      </c>
      <c r="E219" s="9">
        <f t="shared" si="53"/>
        <v>-2.31235149963199</v>
      </c>
      <c r="F219" s="9">
        <f t="shared" si="54"/>
        <v>5.2920416677612145</v>
      </c>
      <c r="G219" s="10">
        <f t="shared" si="55"/>
        <v>8.6666666666666607</v>
      </c>
      <c r="H219" s="5">
        <f t="shared" si="55"/>
        <v>7.5</v>
      </c>
      <c r="I219">
        <f t="shared" si="56"/>
        <v>23.065204964579152</v>
      </c>
      <c r="J219">
        <f t="shared" si="57"/>
        <v>12.33715587710171</v>
      </c>
      <c r="K219">
        <f t="shared" si="57"/>
        <v>-19.488413607119011</v>
      </c>
      <c r="L219">
        <f t="shared" si="58"/>
        <v>-8.4071645533273358</v>
      </c>
      <c r="M219">
        <f t="shared" si="59"/>
        <v>-18.89360525501251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3.8429157554411582</v>
      </c>
      <c r="C220" s="9">
        <f t="shared" si="52"/>
        <v>1.0050000000000006</v>
      </c>
      <c r="D220" s="9">
        <f t="shared" si="53"/>
        <v>21.778223225901208</v>
      </c>
      <c r="E220" s="9">
        <f t="shared" si="53"/>
        <v>-2.4296220661692942</v>
      </c>
      <c r="F220" s="9">
        <f t="shared" si="54"/>
        <v>5.2655918398062944</v>
      </c>
      <c r="G220" s="10">
        <f t="shared" si="55"/>
        <v>8.6666666666666607</v>
      </c>
      <c r="H220" s="5">
        <f t="shared" si="55"/>
        <v>7.5</v>
      </c>
      <c r="I220">
        <f t="shared" si="56"/>
        <v>23.134236666517555</v>
      </c>
      <c r="J220">
        <f t="shared" si="57"/>
        <v>12.286712889781745</v>
      </c>
      <c r="K220">
        <f t="shared" si="57"/>
        <v>-19.601775238649086</v>
      </c>
      <c r="L220">
        <f t="shared" si="58"/>
        <v>-8.3978490091951965</v>
      </c>
      <c r="M220">
        <f t="shared" si="59"/>
        <v>-18.776376873048243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3.9164848714976834</v>
      </c>
      <c r="C221" s="9">
        <f t="shared" si="52"/>
        <v>1.0100000000000005</v>
      </c>
      <c r="D221" s="9">
        <f t="shared" si="53"/>
        <v>21.851792341957733</v>
      </c>
      <c r="E221" s="9">
        <f t="shared" si="53"/>
        <v>-2.5475706923849035</v>
      </c>
      <c r="F221" s="9">
        <f t="shared" si="54"/>
        <v>5.2389984016351594</v>
      </c>
      <c r="G221" s="10">
        <f t="shared" si="55"/>
        <v>8.6666666666666607</v>
      </c>
      <c r="H221" s="5">
        <f t="shared" si="55"/>
        <v>7.5</v>
      </c>
      <c r="I221">
        <f t="shared" si="56"/>
        <v>23.203158345377151</v>
      </c>
      <c r="J221">
        <f t="shared" si="57"/>
        <v>12.236325795726573</v>
      </c>
      <c r="K221">
        <f t="shared" si="57"/>
        <v>-19.714433499887377</v>
      </c>
      <c r="L221">
        <f t="shared" si="58"/>
        <v>-8.3883262484797143</v>
      </c>
      <c r="M221">
        <f t="shared" si="59"/>
        <v>-18.659232351465548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3.9897518363995701</v>
      </c>
      <c r="C222" s="9">
        <f t="shared" si="52"/>
        <v>1.0150000000000003</v>
      </c>
      <c r="D222" s="9">
        <f t="shared" si="53"/>
        <v>21.92505930685962</v>
      </c>
      <c r="E222" s="9">
        <f t="shared" si="53"/>
        <v>-2.666193159566554</v>
      </c>
      <c r="F222" s="9">
        <f t="shared" si="54"/>
        <v>5.2122643299513438</v>
      </c>
      <c r="G222" s="10">
        <f t="shared" si="55"/>
        <v>8.6666666666666607</v>
      </c>
      <c r="H222" s="5">
        <f t="shared" si="55"/>
        <v>7.5</v>
      </c>
      <c r="I222">
        <f t="shared" si="56"/>
        <v>23.271961480405395</v>
      </c>
      <c r="J222">
        <f t="shared" si="57"/>
        <v>12.185995838235694</v>
      </c>
      <c r="K222">
        <f t="shared" si="57"/>
        <v>-19.826388893996171</v>
      </c>
      <c r="L222">
        <f t="shared" si="58"/>
        <v>-8.3785948911017147</v>
      </c>
      <c r="M222">
        <f t="shared" si="59"/>
        <v>-18.542181730785593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4.062716996720944</v>
      </c>
      <c r="C223" s="9">
        <f t="shared" si="52"/>
        <v>1.0200000000000002</v>
      </c>
      <c r="D223" s="9">
        <f t="shared" si="53"/>
        <v>21.998024467180993</v>
      </c>
      <c r="E223" s="9">
        <f t="shared" si="53"/>
        <v>-2.7854852522016853</v>
      </c>
      <c r="F223" s="9">
        <f t="shared" si="54"/>
        <v>5.1853925813421142</v>
      </c>
      <c r="G223" s="10">
        <f t="shared" si="55"/>
        <v>8.6666666666666607</v>
      </c>
      <c r="H223" s="5">
        <f t="shared" si="55"/>
        <v>7.5</v>
      </c>
      <c r="I223">
        <f t="shared" si="56"/>
        <v>23.3406377682327</v>
      </c>
      <c r="J223">
        <f t="shared" si="57"/>
        <v>12.135724268889083</v>
      </c>
      <c r="K223">
        <f t="shared" si="57"/>
        <v>-19.937641984380885</v>
      </c>
      <c r="L223">
        <f t="shared" si="58"/>
        <v>-8.3686537002596548</v>
      </c>
      <c r="M223">
        <f t="shared" si="59"/>
        <v>-18.425234976162237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4.1353807065676733</v>
      </c>
      <c r="C224" s="9">
        <f t="shared" si="52"/>
        <v>1.0250000000000001</v>
      </c>
      <c r="D224" s="9">
        <f t="shared" si="53"/>
        <v>22.070688177027723</v>
      </c>
      <c r="E224" s="9">
        <f t="shared" si="53"/>
        <v>-2.9054427583375415</v>
      </c>
      <c r="F224" s="9">
        <f t="shared" si="54"/>
        <v>5.1583860921821412</v>
      </c>
      <c r="G224" s="10">
        <f t="shared" si="55"/>
        <v>8.6666666666666607</v>
      </c>
      <c r="H224" s="5">
        <f t="shared" si="55"/>
        <v>7.5</v>
      </c>
      <c r="I224">
        <f t="shared" si="56"/>
        <v>23.409179119625257</v>
      </c>
      <c r="J224">
        <f t="shared" si="57"/>
        <v>12.085512346687524</v>
      </c>
      <c r="K224">
        <f t="shared" si="57"/>
        <v>-20.04819339423786</v>
      </c>
      <c r="L224">
        <f t="shared" si="58"/>
        <v>-8.3585015789565276</v>
      </c>
      <c r="M224">
        <f t="shared" si="59"/>
        <v>-18.308401973707596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4.2077433276193759</v>
      </c>
      <c r="C225" s="9">
        <f t="shared" si="52"/>
        <v>1.03</v>
      </c>
      <c r="D225" s="9">
        <f t="shared" si="53"/>
        <v>22.143050798079425</v>
      </c>
      <c r="E225" s="9">
        <f t="shared" si="53"/>
        <v>-3.0260614699384956</v>
      </c>
      <c r="F225" s="9">
        <f t="shared" si="54"/>
        <v>5.1312477785396595</v>
      </c>
      <c r="G225" s="10">
        <f t="shared" si="55"/>
        <v>8.6666666666666607</v>
      </c>
      <c r="H225" s="5">
        <f t="shared" si="55"/>
        <v>7.5</v>
      </c>
      <c r="I225">
        <f t="shared" si="56"/>
        <v>23.477577656247778</v>
      </c>
      <c r="J225">
        <f t="shared" si="57"/>
        <v>12.035361337213786</v>
      </c>
      <c r="K225">
        <f t="shared" si="57"/>
        <v>-20.158043806080105</v>
      </c>
      <c r="L225">
        <f t="shared" si="58"/>
        <v>-8.3481375665622828</v>
      </c>
      <c r="M225">
        <f t="shared" si="59"/>
        <v>-18.191692526969597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4.2798052291664597</v>
      </c>
      <c r="C226" s="9">
        <f t="shared" si="52"/>
        <v>1.0349999999999999</v>
      </c>
      <c r="D226" s="9">
        <f t="shared" si="53"/>
        <v>22.215112699626509</v>
      </c>
      <c r="E226" s="9">
        <f t="shared" si="53"/>
        <v>-3.1473371832404617</v>
      </c>
      <c r="F226" s="9">
        <f t="shared" si="54"/>
        <v>5.1039805360851886</v>
      </c>
      <c r="G226" s="10">
        <f t="shared" si="55"/>
        <v>8.6666666666666607</v>
      </c>
      <c r="H226" s="5">
        <f t="shared" si="55"/>
        <v>7.5</v>
      </c>
      <c r="I226">
        <f t="shared" si="56"/>
        <v>23.545825707438148</v>
      </c>
      <c r="J226">
        <f t="shared" si="57"/>
        <v>11.985272511814411</v>
      </c>
      <c r="K226">
        <f t="shared" si="57"/>
        <v>-20.267193961241922</v>
      </c>
      <c r="L226">
        <f t="shared" si="58"/>
        <v>-8.3375608354126474</v>
      </c>
      <c r="M226">
        <f t="shared" si="59"/>
        <v>-18.075116353558723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4.351566788142307</v>
      </c>
      <c r="C227" s="9">
        <f t="shared" si="52"/>
        <v>1.0399999999999998</v>
      </c>
      <c r="D227" s="9">
        <f t="shared" si="53"/>
        <v>22.286874258602356</v>
      </c>
      <c r="E227" s="9">
        <f t="shared" si="53"/>
        <v>-3.2692656991022773</v>
      </c>
      <c r="F227" s="9">
        <f t="shared" si="54"/>
        <v>5.0765872400028993</v>
      </c>
      <c r="G227" s="10">
        <f t="shared" si="55"/>
        <v>8.6666666666666607</v>
      </c>
      <c r="H227" s="5">
        <f t="shared" si="55"/>
        <v>7.5</v>
      </c>
      <c r="I227">
        <f t="shared" si="56"/>
        <v>23.613915806995731</v>
      </c>
      <c r="J227">
        <f t="shared" si="57"/>
        <v>11.935247146801936</v>
      </c>
      <c r="K227">
        <f t="shared" si="57"/>
        <v>-20.375644659363275</v>
      </c>
      <c r="L227">
        <f t="shared" si="58"/>
        <v>-8.3267706874452045</v>
      </c>
      <c r="M227">
        <f t="shared" si="59"/>
        <v>-17.95868308192118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4.423028389150744</v>
      </c>
      <c r="C228" s="9">
        <f t="shared" si="52"/>
        <v>1.0449999999999997</v>
      </c>
      <c r="D228" s="9">
        <f t="shared" si="53"/>
        <v>22.358335859610794</v>
      </c>
      <c r="E228" s="9">
        <f t="shared" si="53"/>
        <v>-3.3918428233539317</v>
      </c>
      <c r="F228" s="9">
        <f t="shared" si="54"/>
        <v>5.0490707449046912</v>
      </c>
      <c r="G228" s="10">
        <f t="shared" si="55"/>
        <v>8.6666666666666607</v>
      </c>
      <c r="H228" s="5">
        <f t="shared" si="55"/>
        <v>7.5</v>
      </c>
      <c r="I228">
        <f t="shared" si="56"/>
        <v>23.681840689985027</v>
      </c>
      <c r="J228">
        <f t="shared" si="57"/>
        <v>11.885286522677266</v>
      </c>
      <c r="K228">
        <f t="shared" si="57"/>
        <v>-20.483396757854802</v>
      </c>
      <c r="L228">
        <f t="shared" si="58"/>
        <v>-8.3157665508734429</v>
      </c>
      <c r="M228">
        <f t="shared" si="59"/>
        <v>-17.842402248255688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4.4941904244888917</v>
      </c>
      <c r="C229" s="9">
        <f t="shared" si="52"/>
        <v>1.0499999999999996</v>
      </c>
      <c r="D229" s="9">
        <f t="shared" si="53"/>
        <v>22.429497894948941</v>
      </c>
      <c r="E229" s="9">
        <f t="shared" si="53"/>
        <v>-3.5150643671415294</v>
      </c>
      <c r="F229" s="9">
        <f t="shared" si="54"/>
        <v>5.0214338847470756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23.749593289556248</v>
      </c>
      <c r="J229">
        <f t="shared" si="57"/>
        <v>11.835391923372026</v>
      </c>
      <c r="K229">
        <f t="shared" si="57"/>
        <v>-20.590451171344338</v>
      </c>
      <c r="L229">
        <f t="shared" si="58"/>
        <v>-8.3045479768994976</v>
      </c>
      <c r="M229">
        <f t="shared" si="59"/>
        <v>-17.726283293571115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4.5650532941655406</v>
      </c>
      <c r="C230" s="9">
        <f t="shared" si="52"/>
        <v>1.0549999999999995</v>
      </c>
      <c r="D230" s="9">
        <f t="shared" si="53"/>
        <v>22.50036076462559</v>
      </c>
      <c r="E230" s="9">
        <f t="shared" si="53"/>
        <v>-3.6389261472688799</v>
      </c>
      <c r="F230" s="9">
        <f t="shared" si="54"/>
        <v>4.9936794727508715</v>
      </c>
      <c r="G230" s="10">
        <f t="shared" si="61"/>
        <v>8.6666666666666607</v>
      </c>
      <c r="H230" s="5">
        <f t="shared" si="61"/>
        <v>7.5</v>
      </c>
      <c r="I230">
        <f t="shared" si="56"/>
        <v>23.81716673378429</v>
      </c>
      <c r="J230">
        <f t="shared" si="57"/>
        <v>11.785564635510628</v>
      </c>
      <c r="K230">
        <f t="shared" si="57"/>
        <v>-20.696808871105766</v>
      </c>
      <c r="L230">
        <f t="shared" si="58"/>
        <v>-8.2931146364662318</v>
      </c>
      <c r="M230">
        <f t="shared" si="59"/>
        <v>-17.61033556088212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4.6356174059151485</v>
      </c>
      <c r="C231" s="9">
        <f t="shared" si="52"/>
        <v>1.0599999999999994</v>
      </c>
      <c r="D231" s="9">
        <f t="shared" si="53"/>
        <v>22.570924876375198</v>
      </c>
      <c r="E231" s="9">
        <f t="shared" si="53"/>
        <v>-3.7634239865356105</v>
      </c>
      <c r="F231" s="9">
        <f t="shared" si="54"/>
        <v>4.9658103013238382</v>
      </c>
      <c r="G231" s="10">
        <f t="shared" si="61"/>
        <v>8.6666666666666607</v>
      </c>
      <c r="H231" s="5">
        <f t="shared" si="61"/>
        <v>7.5</v>
      </c>
      <c r="I231">
        <f t="shared" si="56"/>
        <v>23.884554342527412</v>
      </c>
      <c r="J231">
        <f t="shared" si="57"/>
        <v>11.73580594769183</v>
      </c>
      <c r="K231">
        <f t="shared" si="57"/>
        <v>-20.80247088447106</v>
      </c>
      <c r="L231">
        <f t="shared" si="58"/>
        <v>-8.2814663170491976</v>
      </c>
      <c r="M231">
        <f t="shared" si="59"/>
        <v>-17.494568292540119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4.7058831752075925</v>
      </c>
      <c r="C232" s="9">
        <f t="shared" si="52"/>
        <v>1.0649999999999993</v>
      </c>
      <c r="D232" s="9">
        <f t="shared" si="53"/>
        <v>22.641190645667642</v>
      </c>
      <c r="E232" s="9">
        <f t="shared" si="53"/>
        <v>-3.8885537140717026</v>
      </c>
      <c r="F232" s="9">
        <f t="shared" si="54"/>
        <v>4.9378291419862386</v>
      </c>
      <c r="G232" s="10">
        <f t="shared" si="61"/>
        <v>8.6666666666666607</v>
      </c>
      <c r="H232" s="5">
        <f t="shared" si="61"/>
        <v>7.5</v>
      </c>
      <c r="I232">
        <f t="shared" si="56"/>
        <v>23.951749624306892</v>
      </c>
      <c r="J232">
        <f t="shared" si="57"/>
        <v>11.686117149789535</v>
      </c>
      <c r="K232">
        <f t="shared" si="57"/>
        <v>-20.907438294226299</v>
      </c>
      <c r="L232">
        <f t="shared" si="58"/>
        <v>-8.2696029194890279</v>
      </c>
      <c r="M232">
        <f t="shared" si="59"/>
        <v>-17.378990627696695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4.7758510252537789</v>
      </c>
      <c r="C233" s="9">
        <f t="shared" si="52"/>
        <v>1.0699999999999992</v>
      </c>
      <c r="D233" s="9">
        <f t="shared" si="53"/>
        <v>22.711158495713828</v>
      </c>
      <c r="E233" s="9">
        <f t="shared" si="53"/>
        <v>-4.0143111656683592</v>
      </c>
      <c r="F233" s="9">
        <f t="shared" si="54"/>
        <v>4.9097387452994337</v>
      </c>
      <c r="G233" s="10">
        <f t="shared" si="61"/>
        <v>8.6666666666666607</v>
      </c>
      <c r="H233" s="5">
        <f t="shared" si="61"/>
        <v>7.5</v>
      </c>
      <c r="I233">
        <f t="shared" si="56"/>
        <v>24.018746273208837</v>
      </c>
      <c r="J233">
        <f t="shared" si="57"/>
        <v>11.6364995322726</v>
      </c>
      <c r="K233">
        <f t="shared" si="57"/>
        <v>-21.01171223799248</v>
      </c>
      <c r="L233">
        <f t="shared" si="58"/>
        <v>-8.2575244548647149</v>
      </c>
      <c r="M233">
        <f t="shared" si="59"/>
        <v>-17.263611599896848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4.8455213870072278</v>
      </c>
      <c r="C234" s="9">
        <f t="shared" si="52"/>
        <v>1.0749999999999991</v>
      </c>
      <c r="D234" s="9">
        <f t="shared" si="53"/>
        <v>22.780828857467277</v>
      </c>
      <c r="E234" s="9">
        <f t="shared" si="53"/>
        <v>-4.1406921841051121</v>
      </c>
      <c r="F234" s="9">
        <f t="shared" si="54"/>
        <v>4.881541840797512</v>
      </c>
      <c r="G234" s="10">
        <f t="shared" si="61"/>
        <v>8.6666666666666607</v>
      </c>
      <c r="H234" s="5">
        <f t="shared" si="61"/>
        <v>7.5</v>
      </c>
      <c r="I234">
        <f t="shared" si="56"/>
        <v>24.085538165809162</v>
      </c>
      <c r="J234">
        <f t="shared" si="57"/>
        <v>11.586954385543411</v>
      </c>
      <c r="K234">
        <f t="shared" si="57"/>
        <v>-21.115293907591862</v>
      </c>
      <c r="L234">
        <f t="shared" si="58"/>
        <v>-8.2452310414081911</v>
      </c>
      <c r="M234">
        <f t="shared" si="59"/>
        <v>-17.148440134799181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4.9148946991617422</v>
      </c>
      <c r="C235" s="9">
        <f t="shared" si="52"/>
        <v>1.079999999999999</v>
      </c>
      <c r="D235" s="9">
        <f t="shared" si="53"/>
        <v>22.850202169621792</v>
      </c>
      <c r="E235" s="9">
        <f t="shared" si="53"/>
        <v>-4.26769261947309</v>
      </c>
      <c r="F235" s="9">
        <f t="shared" si="54"/>
        <v>4.8532411369220245</v>
      </c>
      <c r="G235" s="10">
        <f t="shared" si="61"/>
        <v>8.6666666666666607</v>
      </c>
      <c r="H235" s="5">
        <f t="shared" si="61"/>
        <v>7.5</v>
      </c>
      <c r="I235">
        <f t="shared" si="56"/>
        <v>24.152119358122771</v>
      </c>
      <c r="J235">
        <f t="shared" si="57"/>
        <v>11.537482999294962</v>
      </c>
      <c r="K235">
        <f t="shared" si="57"/>
        <v>-21.218184548400657</v>
      </c>
      <c r="L235">
        <f t="shared" si="58"/>
        <v>-8.2327229014605869</v>
      </c>
      <c r="M235">
        <f t="shared" si="59"/>
        <v>-17.033485048020449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4.9839714081452868</v>
      </c>
      <c r="C236" s="9">
        <f t="shared" si="52"/>
        <v>1.0849999999999989</v>
      </c>
      <c r="D236" s="9">
        <f t="shared" si="53"/>
        <v>22.919278878605336</v>
      </c>
      <c r="E236" s="9">
        <f t="shared" si="53"/>
        <v>-4.395308329494358</v>
      </c>
      <c r="F236" s="9">
        <f t="shared" si="54"/>
        <v>4.8248393209598355</v>
      </c>
      <c r="G236" s="10">
        <f t="shared" si="61"/>
        <v>8.6666666666666607</v>
      </c>
      <c r="H236" s="5">
        <f t="shared" si="61"/>
        <v>7.5</v>
      </c>
      <c r="I236">
        <f t="shared" si="56"/>
        <v>24.218484082577827</v>
      </c>
      <c r="J236">
        <f t="shared" si="57"/>
        <v>11.488086661886198</v>
      </c>
      <c r="K236">
        <f t="shared" si="57"/>
        <v>-21.320385458688779</v>
      </c>
      <c r="L236">
        <f t="shared" si="58"/>
        <v>-8.2200003584704913</v>
      </c>
      <c r="M236">
        <f t="shared" si="59"/>
        <v>-16.918755043101633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5.0527519681101509</v>
      </c>
      <c r="C237" s="9">
        <f t="shared" si="52"/>
        <v>1.0899999999999987</v>
      </c>
      <c r="D237" s="9">
        <f t="shared" si="53"/>
        <v>22.9880594385702</v>
      </c>
      <c r="E237" s="9">
        <f t="shared" si="53"/>
        <v>-4.5235351798372667</v>
      </c>
      <c r="F237" s="9">
        <f t="shared" si="54"/>
        <v>4.7963390589841666</v>
      </c>
      <c r="G237" s="10">
        <f t="shared" si="61"/>
        <v>8.6666666666666607</v>
      </c>
      <c r="H237" s="5">
        <f t="shared" si="61"/>
        <v>7.5</v>
      </c>
      <c r="I237">
        <f t="shared" si="56"/>
        <v>24.284626745015906</v>
      </c>
      <c r="J237">
        <f t="shared" si="57"/>
        <v>11.438766659735375</v>
      </c>
      <c r="K237">
        <f t="shared" si="57"/>
        <v>-21.421897988947389</v>
      </c>
      <c r="L237">
        <f t="shared" si="58"/>
        <v>-8.207063834034491</v>
      </c>
      <c r="M237">
        <f t="shared" si="59"/>
        <v>-16.804258709592951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5.1212368409195506</v>
      </c>
      <c r="C238" s="9">
        <f t="shared" si="52"/>
        <v>1.0949999999999986</v>
      </c>
      <c r="D238" s="9">
        <f t="shared" si="53"/>
        <v>23.0565443113796</v>
      </c>
      <c r="E238" s="9">
        <f t="shared" si="53"/>
        <v>-4.6523690444277239</v>
      </c>
      <c r="F238" s="9">
        <f t="shared" si="54"/>
        <v>4.7677429957988018</v>
      </c>
      <c r="G238" s="10">
        <f t="shared" si="61"/>
        <v>8.6666666666666607</v>
      </c>
      <c r="H238" s="5">
        <f t="shared" si="61"/>
        <v>7.5</v>
      </c>
      <c r="I238">
        <f t="shared" si="56"/>
        <v>24.350541921718829</v>
      </c>
      <c r="J238">
        <f t="shared" si="57"/>
        <v>11.389524276731168</v>
      </c>
      <c r="K238">
        <f t="shared" si="57"/>
        <v>-21.522723541204947</v>
      </c>
      <c r="L238">
        <f t="shared" si="58"/>
        <v>-8.193913844980214</v>
      </c>
      <c r="M238">
        <f t="shared" si="59"/>
        <v>-16.690004521255091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5.1894264961307286</v>
      </c>
      <c r="C239" s="9">
        <f t="shared" si="52"/>
        <v>1.0999999999999985</v>
      </c>
      <c r="D239" s="9">
        <f t="shared" si="53"/>
        <v>23.124733966590778</v>
      </c>
      <c r="E239" s="9">
        <f t="shared" si="53"/>
        <v>-4.7818058057563366</v>
      </c>
      <c r="F239" s="9">
        <f t="shared" si="54"/>
        <v>4.7390537548855374</v>
      </c>
      <c r="G239" s="10">
        <f t="shared" si="61"/>
        <v>8.6666666666666607</v>
      </c>
      <c r="H239" s="5">
        <f t="shared" si="61"/>
        <v>7.5</v>
      </c>
      <c r="I239">
        <f t="shared" si="56"/>
        <v>24.416224356462852</v>
      </c>
      <c r="J239">
        <f t="shared" si="57"/>
        <v>11.340360793661286</v>
      </c>
      <c r="K239">
        <f t="shared" si="57"/>
        <v>-21.622863568332477</v>
      </c>
      <c r="L239">
        <f t="shared" si="58"/>
        <v>-8.1805510004921125</v>
      </c>
      <c r="M239">
        <f t="shared" si="59"/>
        <v>-16.576000834373986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5.2573214109746864</v>
      </c>
      <c r="C240" s="9">
        <f t="shared" si="52"/>
        <v>1.1049999999999984</v>
      </c>
      <c r="D240" s="9">
        <f t="shared" si="53"/>
        <v>23.192628881434736</v>
      </c>
      <c r="E240" s="9">
        <f t="shared" si="53"/>
        <v>-4.91184135518135</v>
      </c>
      <c r="F240" s="9">
        <f t="shared" si="54"/>
        <v>4.710273938354872</v>
      </c>
      <c r="G240" s="10">
        <f t="shared" si="61"/>
        <v>8.6666666666666607</v>
      </c>
      <c r="H240" s="5">
        <f t="shared" si="61"/>
        <v>7.5</v>
      </c>
      <c r="I240">
        <f t="shared" si="56"/>
        <v>24.481668957600792</v>
      </c>
      <c r="J240">
        <f t="shared" si="57"/>
        <v>11.291277487658334</v>
      </c>
      <c r="K240">
        <f t="shared" si="57"/>
        <v>-21.722319573338719</v>
      </c>
      <c r="L240">
        <f t="shared" si="58"/>
        <v>-8.1669759992801048</v>
      </c>
      <c r="M240">
        <f t="shared" si="59"/>
        <v>-16.462255886186583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5.3249220703326507</v>
      </c>
      <c r="C241" s="9">
        <f t="shared" si="52"/>
        <v>1.1099999999999983</v>
      </c>
      <c r="D241" s="9">
        <f t="shared" si="53"/>
        <v>23.2602295407927</v>
      </c>
      <c r="E241" s="9">
        <f t="shared" si="53"/>
        <v>-5.0424715932273338</v>
      </c>
      <c r="F241" s="9">
        <f t="shared" si="54"/>
        <v>4.6814061268999492</v>
      </c>
      <c r="G241" s="10">
        <f t="shared" si="61"/>
        <v>8.6666666666666607</v>
      </c>
      <c r="H241" s="5">
        <f t="shared" si="61"/>
        <v>7.5</v>
      </c>
      <c r="I241">
        <f t="shared" si="56"/>
        <v>24.546870795172715</v>
      </c>
      <c r="J241">
        <f t="shared" si="57"/>
        <v>11.242275631662654</v>
      </c>
      <c r="K241">
        <f t="shared" si="57"/>
        <v>-21.821093108655838</v>
      </c>
      <c r="L241">
        <f t="shared" si="58"/>
        <v>-8.1531896267912227</v>
      </c>
      <c r="M241">
        <f t="shared" si="59"/>
        <v>-16.348777793414914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5.392228966709343</v>
      </c>
      <c r="C242" s="9">
        <f t="shared" si="52"/>
        <v>1.1149999999999982</v>
      </c>
      <c r="D242" s="9">
        <f t="shared" si="53"/>
        <v>23.327536437169393</v>
      </c>
      <c r="E242" s="9">
        <f t="shared" si="53"/>
        <v>-5.1736924298795506</v>
      </c>
      <c r="F242" s="9">
        <f t="shared" si="54"/>
        <v>4.6524528797537954</v>
      </c>
      <c r="G242" s="10">
        <f t="shared" si="61"/>
        <v>8.6666666666666607</v>
      </c>
      <c r="H242" s="5">
        <f t="shared" si="61"/>
        <v>7.5</v>
      </c>
      <c r="I242">
        <f t="shared" si="56"/>
        <v>24.611825098045642</v>
      </c>
      <c r="J242">
        <f t="shared" si="57"/>
        <v>11.193356493901907</v>
      </c>
      <c r="K242">
        <f t="shared" si="57"/>
        <v>-21.919185775416327</v>
      </c>
      <c r="L242">
        <f t="shared" si="58"/>
        <v>-8.1391927524643695</v>
      </c>
      <c r="M242">
        <f t="shared" si="59"/>
        <v>-16.235574550905916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5.4592426002032113</v>
      </c>
      <c r="C243" s="9">
        <f t="shared" si="52"/>
        <v>1.1199999999999981</v>
      </c>
      <c r="D243" s="9">
        <f t="shared" si="53"/>
        <v>23.394550070663261</v>
      </c>
      <c r="E243" s="9">
        <f t="shared" si="53"/>
        <v>-5.3054997848739651</v>
      </c>
      <c r="F243" s="9">
        <f t="shared" si="54"/>
        <v>4.6234167346498296</v>
      </c>
      <c r="G243" s="10">
        <f t="shared" si="61"/>
        <v>8.6666666666666607</v>
      </c>
      <c r="H243" s="5">
        <f t="shared" si="61"/>
        <v>7.5</v>
      </c>
      <c r="I243">
        <f t="shared" si="56"/>
        <v>24.676527251082746</v>
      </c>
      <c r="J243">
        <f t="shared" si="57"/>
        <v>11.144521337387122</v>
      </c>
      <c r="K243">
        <f t="shared" si="57"/>
        <v>-22.016599222721762</v>
      </c>
      <c r="L243">
        <f t="shared" si="58"/>
        <v>-8.1249863270282159</v>
      </c>
      <c r="M243">
        <f t="shared" si="59"/>
        <v>-16.122654030374481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5.5259634784736491</v>
      </c>
      <c r="C244" s="9">
        <f t="shared" si="52"/>
        <v>1.124999999999998</v>
      </c>
      <c r="D244" s="9">
        <f t="shared" si="53"/>
        <v>23.461270948933699</v>
      </c>
      <c r="E244" s="9">
        <f t="shared" si="53"/>
        <v>-5.4378895879828422</v>
      </c>
      <c r="F244" s="9">
        <f t="shared" si="54"/>
        <v>4.5943002077857056</v>
      </c>
      <c r="G244" s="10">
        <f t="shared" si="61"/>
        <v>8.6666666666666607</v>
      </c>
      <c r="H244" s="5">
        <f t="shared" si="61"/>
        <v>7.5</v>
      </c>
      <c r="I244">
        <f t="shared" si="56"/>
        <v>24.740972792342419</v>
      </c>
      <c r="J244">
        <f t="shared" si="57"/>
        <v>11.095771419424953</v>
      </c>
      <c r="K244">
        <f t="shared" si="57"/>
        <v>-22.11333514690401</v>
      </c>
      <c r="L244">
        <f t="shared" si="58"/>
        <v>-8.110571379842284</v>
      </c>
      <c r="M244">
        <f t="shared" si="59"/>
        <v>-16.010023979247112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5.5923921167053621</v>
      </c>
      <c r="C245" s="9">
        <f t="shared" si="52"/>
        <v>1.1299999999999979</v>
      </c>
      <c r="D245" s="9">
        <f t="shared" si="53"/>
        <v>23.527699587165412</v>
      </c>
      <c r="E245" s="9">
        <f t="shared" si="53"/>
        <v>-5.5708577792958929</v>
      </c>
      <c r="F245" s="9">
        <f t="shared" si="54"/>
        <v>4.5651057937904369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24.805157410307597</v>
      </c>
      <c r="J245">
        <f t="shared" si="57"/>
        <v>11.047107991145898</v>
      </c>
      <c r="K245">
        <f t="shared" si="57"/>
        <v>-22.209395290779494</v>
      </c>
      <c r="L245">
        <f t="shared" si="58"/>
        <v>-8.0959490162812155</v>
      </c>
      <c r="M245">
        <f t="shared" si="59"/>
        <v>-15.897692019603774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5.6585290375699451</v>
      </c>
      <c r="C246" s="9">
        <f t="shared" si="52"/>
        <v>1.1349999999999978</v>
      </c>
      <c r="D246" s="9">
        <f t="shared" si="53"/>
        <v>23.593836508029995</v>
      </c>
      <c r="E246" s="9">
        <f t="shared" si="53"/>
        <v>-5.7044003094969229</v>
      </c>
      <c r="F246" s="9">
        <f t="shared" si="54"/>
        <v>4.5358359656948473</v>
      </c>
      <c r="G246" s="10">
        <f t="shared" si="62"/>
        <v>8.6666666666666607</v>
      </c>
      <c r="H246" s="5">
        <f t="shared" si="62"/>
        <v>7.5</v>
      </c>
      <c r="I246">
        <f t="shared" si="56"/>
        <v>24.869076941145607</v>
      </c>
      <c r="J246">
        <f t="shared" si="57"/>
        <v>10.998532297048211</v>
      </c>
      <c r="K246">
        <f t="shared" si="57"/>
        <v>-22.304781442897117</v>
      </c>
      <c r="L246">
        <f t="shared" si="58"/>
        <v>-8.0811204151621912</v>
      </c>
      <c r="M246">
        <f t="shared" si="59"/>
        <v>-15.78566564721535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5.7243747711847597</v>
      </c>
      <c r="C247" s="9">
        <f t="shared" si="52"/>
        <v>1.1399999999999977</v>
      </c>
      <c r="D247" s="9">
        <f t="shared" si="53"/>
        <v>23.659682241644809</v>
      </c>
      <c r="E247" s="9">
        <f t="shared" si="53"/>
        <v>-5.8385131401359551</v>
      </c>
      <c r="F247" s="9">
        <f t="shared" si="54"/>
        <v>4.5064931749053283</v>
      </c>
      <c r="G247" s="10">
        <f t="shared" si="62"/>
        <v>8.6666666666666607</v>
      </c>
      <c r="H247" s="5">
        <f t="shared" si="62"/>
        <v>7.5</v>
      </c>
      <c r="I247">
        <f t="shared" si="56"/>
        <v>24.932727365998829</v>
      </c>
      <c r="J247">
        <f t="shared" si="57"/>
        <v>10.950045574557238</v>
      </c>
      <c r="K247">
        <f t="shared" si="57"/>
        <v>-22.399495436780409</v>
      </c>
      <c r="L247">
        <f t="shared" si="58"/>
        <v>-8.0660868262154413</v>
      </c>
      <c r="M247">
        <f t="shared" si="59"/>
        <v>-15.673952230674349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5.7899298550692322</v>
      </c>
      <c r="C248" s="9">
        <f t="shared" si="52"/>
        <v>1.1449999999999976</v>
      </c>
      <c r="D248" s="9">
        <f t="shared" si="53"/>
        <v>23.725237325529282</v>
      </c>
      <c r="E248" s="9">
        <f t="shared" si="53"/>
        <v>-5.9731922438967899</v>
      </c>
      <c r="F248" s="9">
        <f t="shared" si="54"/>
        <v>4.4770798511809389</v>
      </c>
      <c r="G248" s="10">
        <f t="shared" si="62"/>
        <v>8.6666666666666607</v>
      </c>
      <c r="H248" s="5">
        <f t="shared" si="62"/>
        <v>7.5</v>
      </c>
      <c r="I248">
        <f t="shared" si="56"/>
        <v>24.996104808306388</v>
      </c>
      <c r="J248">
        <f t="shared" si="57"/>
        <v>10.901649053599947</v>
      </c>
      <c r="K248">
        <f t="shared" si="57"/>
        <v>-22.493539150164455</v>
      </c>
      <c r="L248">
        <f t="shared" si="58"/>
        <v>-8.0508495675977922</v>
      </c>
      <c r="M248">
        <f t="shared" si="59"/>
        <v>-15.562559010616361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5.8551948340986151</v>
      </c>
      <c r="C249" s="9">
        <f t="shared" si="52"/>
        <v>1.1499999999999975</v>
      </c>
      <c r="D249" s="9">
        <f t="shared" si="53"/>
        <v>23.790502304558665</v>
      </c>
      <c r="E249" s="9">
        <f t="shared" si="53"/>
        <v>-6.1084336048599681</v>
      </c>
      <c r="F249" s="9">
        <f t="shared" si="54"/>
        <v>4.4475984026137603</v>
      </c>
      <c r="G249" s="10">
        <f t="shared" si="62"/>
        <v>8.6666666666666607</v>
      </c>
      <c r="H249" s="5">
        <f t="shared" si="62"/>
        <v>7.5</v>
      </c>
      <c r="I249">
        <f t="shared" si="56"/>
        <v>25.059205531157065</v>
      </c>
      <c r="J249">
        <f t="shared" si="57"/>
        <v>10.85334395619436</v>
      </c>
      <c r="K249">
        <f t="shared" si="57"/>
        <v>-22.586914504228154</v>
      </c>
      <c r="L249">
        <f t="shared" si="58"/>
        <v>-8.0354100234490957</v>
      </c>
      <c r="M249">
        <f t="shared" si="59"/>
        <v>-15.451493099029868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5.9201702604553574</v>
      </c>
      <c r="C250" s="9">
        <f t="shared" si="52"/>
        <v>1.1549999999999974</v>
      </c>
      <c r="D250" s="9">
        <f t="shared" si="53"/>
        <v>23.855477730915407</v>
      </c>
      <c r="E250" s="9">
        <f t="shared" si="53"/>
        <v>-6.2442332187611198</v>
      </c>
      <c r="F250" s="9">
        <f t="shared" si="54"/>
        <v>4.4180512156126213</v>
      </c>
      <c r="G250" s="10">
        <f t="shared" si="62"/>
        <v>8.6666666666666607</v>
      </c>
      <c r="H250" s="5">
        <f t="shared" si="62"/>
        <v>7.5</v>
      </c>
      <c r="I250">
        <f t="shared" si="56"/>
        <v>25.122025934673584</v>
      </c>
      <c r="J250">
        <f t="shared" si="57"/>
        <v>10.805131496053665</v>
      </c>
      <c r="K250">
        <f t="shared" si="57"/>
        <v>-22.679623462822335</v>
      </c>
      <c r="L250">
        <f t="shared" si="58"/>
        <v>-8.0197696414914788</v>
      </c>
      <c r="M250">
        <f t="shared" si="59"/>
        <v>-15.340761478652063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5.9848566935781342</v>
      </c>
      <c r="C251" s="9">
        <f t="shared" si="52"/>
        <v>1.1599999999999973</v>
      </c>
      <c r="D251" s="9">
        <f t="shared" si="53"/>
        <v>23.920164164038184</v>
      </c>
      <c r="E251" s="9">
        <f t="shared" si="53"/>
        <v>-6.3805870932446691</v>
      </c>
      <c r="F251" s="9">
        <f t="shared" si="54"/>
        <v>4.3884406548900614</v>
      </c>
      <c r="G251" s="10">
        <f t="shared" si="62"/>
        <v>8.6666666666666607</v>
      </c>
      <c r="H251" s="5">
        <f t="shared" si="62"/>
        <v>7.5</v>
      </c>
      <c r="I251">
        <f t="shared" si="56"/>
        <v>25.184562553428396</v>
      </c>
      <c r="J251">
        <f t="shared" si="57"/>
        <v>10.757012878204716</v>
      </c>
      <c r="K251">
        <f t="shared" si="57"/>
        <v>-22.771668031694247</v>
      </c>
      <c r="L251">
        <f t="shared" si="58"/>
        <v>-8.0039299306712071</v>
      </c>
      <c r="M251">
        <f t="shared" si="59"/>
        <v>-15.230371002448319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6.0492547001086088</v>
      </c>
      <c r="C252" s="9">
        <f t="shared" si="52"/>
        <v>1.1649999999999971</v>
      </c>
      <c r="D252" s="9">
        <f t="shared" si="53"/>
        <v>23.984562170568658</v>
      </c>
      <c r="E252" s="9">
        <f t="shared" si="53"/>
        <v>-6.5174912481128784</v>
      </c>
      <c r="F252" s="9">
        <f t="shared" si="54"/>
        <v>4.3587690634526162</v>
      </c>
      <c r="G252" s="10">
        <f t="shared" si="62"/>
        <v>8.6666666666666607</v>
      </c>
      <c r="H252" s="5">
        <f t="shared" si="62"/>
        <v>7.5</v>
      </c>
      <c r="I252">
        <f t="shared" si="56"/>
        <v>25.246812053891023</v>
      </c>
      <c r="J252">
        <f t="shared" si="57"/>
        <v>10.708989298620688</v>
      </c>
      <c r="K252">
        <f t="shared" si="57"/>
        <v>-22.863050257708938</v>
      </c>
      <c r="L252">
        <f t="shared" si="58"/>
        <v>-7.9878924588430236</v>
      </c>
      <c r="M252">
        <f t="shared" si="59"/>
        <v>-15.120328393172958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6.1133648538360745</v>
      </c>
      <c r="C253" s="9">
        <f t="shared" si="52"/>
        <v>1.169999999999997</v>
      </c>
      <c r="D253" s="9">
        <f t="shared" si="53"/>
        <v>24.048672324296124</v>
      </c>
      <c r="E253" s="9">
        <f t="shared" si="53"/>
        <v>-6.6549417155702093</v>
      </c>
      <c r="F253" s="9">
        <f t="shared" si="54"/>
        <v>4.3290387625943509</v>
      </c>
      <c r="G253" s="10">
        <f t="shared" si="62"/>
        <v>8.6666666666666607</v>
      </c>
      <c r="H253" s="5">
        <f t="shared" si="62"/>
        <v>7.5</v>
      </c>
      <c r="I253">
        <f t="shared" si="56"/>
        <v>25.308771231907077</v>
      </c>
      <c r="J253">
        <f t="shared" si="57"/>
        <v>10.66106194386763</v>
      </c>
      <c r="K253">
        <f t="shared" si="57"/>
        <v>-22.953772228067976</v>
      </c>
      <c r="L253">
        <f t="shared" si="58"/>
        <v>-7.9716588504967696</v>
      </c>
      <c r="M253">
        <f t="shared" si="59"/>
        <v>-15.010640243009082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6.177187735639972</v>
      </c>
      <c r="C254" s="9">
        <f t="shared" si="52"/>
        <v>1.1749999999999969</v>
      </c>
      <c r="D254" s="9">
        <f t="shared" si="53"/>
        <v>24.112495206100022</v>
      </c>
      <c r="E254" s="9">
        <f t="shared" si="53"/>
        <v>-6.7929345404629915</v>
      </c>
      <c r="F254" s="9">
        <f t="shared" si="54"/>
        <v>4.2992520518936548</v>
      </c>
      <c r="G254" s="10">
        <f t="shared" si="62"/>
        <v>8.6666666666666607</v>
      </c>
      <c r="H254" s="5">
        <f t="shared" si="62"/>
        <v>7.5</v>
      </c>
      <c r="I254">
        <f t="shared" si="56"/>
        <v>25.370437010208931</v>
      </c>
      <c r="J254">
        <f t="shared" si="57"/>
        <v>10.61323199076465</v>
      </c>
      <c r="K254">
        <f t="shared" si="57"/>
        <v>-23.04383606952603</v>
      </c>
      <c r="L254">
        <f t="shared" si="58"/>
        <v>-7.9552307845260808</v>
      </c>
      <c r="M254">
        <f t="shared" si="59"/>
        <v>-14.901313013285183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6.2407239334304379</v>
      </c>
      <c r="C255" s="9">
        <f t="shared" si="52"/>
        <v>1.1799999999999968</v>
      </c>
      <c r="D255" s="9">
        <f t="shared" si="53"/>
        <v>24.176031403890487</v>
      </c>
      <c r="E255" s="9">
        <f t="shared" si="53"/>
        <v>-6.9314657805143867</v>
      </c>
      <c r="F255" s="9">
        <f t="shared" si="54"/>
        <v>4.2694112092132865</v>
      </c>
      <c r="G255" s="10">
        <f t="shared" si="62"/>
        <v>8.6666666666666607</v>
      </c>
      <c r="H255" s="5">
        <f t="shared" si="62"/>
        <v>7.5</v>
      </c>
      <c r="I255">
        <f t="shared" si="56"/>
        <v>25.431806435958084</v>
      </c>
      <c r="J255">
        <f t="shared" si="57"/>
        <v>10.565500606057494</v>
      </c>
      <c r="K255">
        <f t="shared" si="57"/>
        <v>-23.133243947605742</v>
      </c>
      <c r="L255">
        <f t="shared" si="58"/>
        <v>-7.9386099920389315</v>
      </c>
      <c r="M255">
        <f t="shared" si="59"/>
        <v>-14.792353034266274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6.3039740420869244</v>
      </c>
      <c r="C256" s="9">
        <f t="shared" si="52"/>
        <v>1.1849999999999967</v>
      </c>
      <c r="D256" s="9">
        <f t="shared" si="53"/>
        <v>24.239281512546974</v>
      </c>
      <c r="E256" s="9">
        <f t="shared" si="53"/>
        <v>-7.0705315065546381</v>
      </c>
      <c r="F256" s="9">
        <f t="shared" si="54"/>
        <v>4.2395184907036167</v>
      </c>
      <c r="G256" s="10">
        <f t="shared" si="62"/>
        <v>8.6666666666666607</v>
      </c>
      <c r="H256" s="5">
        <f t="shared" si="62"/>
        <v>7.5</v>
      </c>
      <c r="I256">
        <f t="shared" si="56"/>
        <v>25.492876678319199</v>
      </c>
      <c r="J256">
        <f t="shared" si="57"/>
        <v>10.51786894610526</v>
      </c>
      <c r="K256">
        <f t="shared" si="57"/>
        <v>-23.221998065811338</v>
      </c>
      <c r="L256">
        <f t="shared" si="58"/>
        <v>-7.9217982542097838</v>
      </c>
      <c r="M256">
        <f t="shared" si="59"/>
        <v>-14.683766505017431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6.3669386633949792</v>
      </c>
      <c r="C257" s="9">
        <f t="shared" si="52"/>
        <v>1.1899999999999966</v>
      </c>
      <c r="D257" s="9">
        <f t="shared" si="53"/>
        <v>24.302246133855029</v>
      </c>
      <c r="E257" s="9">
        <f t="shared" si="53"/>
        <v>-7.2101278027465963</v>
      </c>
      <c r="F257" s="9">
        <f t="shared" si="54"/>
        <v>4.2095761308090811</v>
      </c>
      <c r="G257" s="10">
        <f t="shared" si="62"/>
        <v>8.6666666666666607</v>
      </c>
      <c r="H257" s="5">
        <f t="shared" si="62"/>
        <v>7.5</v>
      </c>
      <c r="I257">
        <f t="shared" si="56"/>
        <v>25.553645026065784</v>
      </c>
      <c r="J257">
        <f t="shared" si="57"/>
        <v>10.47033815658</v>
      </c>
      <c r="K257">
        <f t="shared" si="57"/>
        <v>-23.310100664841443</v>
      </c>
      <c r="L257">
        <f t="shared" si="58"/>
        <v>-7.9047974001731109</v>
      </c>
      <c r="M257">
        <f t="shared" si="59"/>
        <v>-14.575559493337433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6.4296184059812553</v>
      </c>
      <c r="C258" s="9">
        <f t="shared" si="52"/>
        <v>1.1949999999999965</v>
      </c>
      <c r="D258" s="9">
        <f t="shared" si="53"/>
        <v>24.364925876441305</v>
      </c>
      <c r="E258" s="9">
        <f t="shared" si="53"/>
        <v>-7.3502507668065249</v>
      </c>
      <c r="F258" s="9">
        <f t="shared" si="54"/>
        <v>4.1795863422778083</v>
      </c>
      <c r="G258" s="10">
        <f t="shared" si="62"/>
        <v>8.6666666666666607</v>
      </c>
      <c r="H258" s="5">
        <f t="shared" si="62"/>
        <v>7.5</v>
      </c>
      <c r="I258">
        <f t="shared" si="56"/>
        <v>25.614108885217423</v>
      </c>
      <c r="J258">
        <f t="shared" si="57"/>
        <v>10.422909372178962</v>
      </c>
      <c r="K258">
        <f t="shared" si="57"/>
        <v>-23.397554021801469</v>
      </c>
      <c r="L258">
        <f t="shared" si="58"/>
        <v>-7.8876093049579783</v>
      </c>
      <c r="M258">
        <f t="shared" si="59"/>
        <v>-14.467737935760542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6.4920138852468412</v>
      </c>
      <c r="C259" s="9">
        <f t="shared" si="52"/>
        <v>1.1999999999999964</v>
      </c>
      <c r="D259" s="9">
        <f t="shared" si="53"/>
        <v>24.427321355706891</v>
      </c>
      <c r="E259" s="9">
        <f t="shared" si="53"/>
        <v>-7.4908965102201774</v>
      </c>
      <c r="F259" s="9">
        <f t="shared" si="54"/>
        <v>4.1495513161743833</v>
      </c>
      <c r="G259" s="10">
        <f t="shared" si="62"/>
        <v>8.6666666666666607</v>
      </c>
      <c r="H259" s="5">
        <f t="shared" si="62"/>
        <v>7.5</v>
      </c>
      <c r="I259">
        <f t="shared" si="56"/>
        <v>25.67426577670853</v>
      </c>
      <c r="J259">
        <f t="shared" si="57"/>
        <v>10.375583716349214</v>
      </c>
      <c r="K259">
        <f t="shared" si="57"/>
        <v>-23.48436044941603</v>
      </c>
      <c r="L259">
        <f t="shared" si="58"/>
        <v>-7.8702358874634344</v>
      </c>
      <c r="M259">
        <f t="shared" si="59"/>
        <v>-14.360307637624175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6.5541257232989629</v>
      </c>
      <c r="C260" s="9">
        <f t="shared" si="52"/>
        <v>1.2049999999999963</v>
      </c>
      <c r="D260" s="9">
        <f t="shared" si="53"/>
        <v>24.489433193759012</v>
      </c>
      <c r="E260" s="9">
        <f t="shared" si="53"/>
        <v>-7.6320611584541505</v>
      </c>
      <c r="F260" s="9">
        <f t="shared" si="54"/>
        <v>4.1194732218957615</v>
      </c>
      <c r="G260" s="10">
        <f t="shared" si="62"/>
        <v>8.6666666666666607</v>
      </c>
      <c r="H260" s="5">
        <f t="shared" si="62"/>
        <v>7.5</v>
      </c>
      <c r="I260">
        <f t="shared" si="56"/>
        <v>25.734113334088516</v>
      </c>
      <c r="J260">
        <f t="shared" si="57"/>
        <v>10.328362301024432</v>
      </c>
      <c r="K260">
        <f t="shared" si="57"/>
        <v>-23.570522295241776</v>
      </c>
      <c r="L260">
        <f t="shared" si="58"/>
        <v>-7.8526791084744119</v>
      </c>
      <c r="M260">
        <f t="shared" si="59"/>
        <v>-14.253274273200418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6.615954548881156</v>
      </c>
      <c r="C261" s="9">
        <f t="shared" si="52"/>
        <v>1.2099999999999962</v>
      </c>
      <c r="D261" s="9">
        <f t="shared" si="53"/>
        <v>24.551262019341205</v>
      </c>
      <c r="E261" s="9">
        <f t="shared" si="53"/>
        <v>-7.7737408511625183</v>
      </c>
      <c r="F261" s="9">
        <f t="shared" si="54"/>
        <v>4.0893542071902349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25.793649301253222</v>
      </c>
      <c r="J261">
        <f t="shared" si="57"/>
        <v>10.281246226373586</v>
      </c>
      <c r="K261">
        <f t="shared" si="57"/>
        <v>-23.656041940880979</v>
      </c>
      <c r="L261">
        <f t="shared" si="58"/>
        <v>-7.8349409687178095</v>
      </c>
      <c r="M261">
        <f t="shared" si="59"/>
        <v>-14.146643385889437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6.6775009973019621</v>
      </c>
      <c r="C262" s="9">
        <f t="shared" si="52"/>
        <v>1.2149999999999961</v>
      </c>
      <c r="D262" s="9">
        <f t="shared" si="53"/>
        <v>24.612808467762012</v>
      </c>
      <c r="E262" s="9">
        <f t="shared" si="53"/>
        <v>-7.9159317423887501</v>
      </c>
      <c r="F262" s="9">
        <f t="shared" si="54"/>
        <v>4.0591963981795125</v>
      </c>
      <c r="G262" s="10">
        <f t="shared" si="63"/>
        <v>8.6666666666666607</v>
      </c>
      <c r="H262" s="5">
        <f t="shared" si="63"/>
        <v>7.5</v>
      </c>
      <c r="I262">
        <f t="shared" si="56"/>
        <v>25.852871530207569</v>
      </c>
      <c r="J262">
        <f t="shared" si="57"/>
        <v>10.234236580561278</v>
      </c>
      <c r="K262">
        <f t="shared" si="57"/>
        <v>-23.740921801196315</v>
      </c>
      <c r="L262">
        <f t="shared" si="58"/>
        <v>-7.8170235069584457</v>
      </c>
      <c r="M262">
        <f t="shared" si="59"/>
        <v>-14.040420388472604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6.7387657103622054</v>
      </c>
      <c r="C263" s="9">
        <f t="shared" si="52"/>
        <v>1.219999999999996</v>
      </c>
      <c r="D263" s="9">
        <f t="shared" si="53"/>
        <v>24.674073180822255</v>
      </c>
      <c r="E263" s="9">
        <f t="shared" si="53"/>
        <v>-8.0586300007629212</v>
      </c>
      <c r="F263" s="9">
        <f t="shared" si="54"/>
        <v>4.0290018993837879</v>
      </c>
      <c r="G263" s="10">
        <f t="shared" si="63"/>
        <v>8.6666666666666607</v>
      </c>
      <c r="H263" s="5">
        <f t="shared" si="63"/>
        <v>7.5</v>
      </c>
      <c r="I263">
        <f t="shared" si="56"/>
        <v>25.911777978859181</v>
      </c>
      <c r="J263">
        <f t="shared" si="57"/>
        <v>10.187334439519528</v>
      </c>
      <c r="K263">
        <f t="shared" si="57"/>
        <v>-23.825164323527151</v>
      </c>
      <c r="L263">
        <f t="shared" si="58"/>
        <v>-7.7989287981345514</v>
      </c>
      <c r="M263">
        <f t="shared" si="59"/>
        <v>-13.934610563423565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6.7997493362809571</v>
      </c>
      <c r="C264" s="9">
        <f t="shared" si="52"/>
        <v>1.2249999999999959</v>
      </c>
      <c r="D264" s="9">
        <f t="shared" si="53"/>
        <v>24.735056806741007</v>
      </c>
      <c r="E264" s="9">
        <f t="shared" si="53"/>
        <v>-8.2018318096942266</v>
      </c>
      <c r="F264" s="9">
        <f t="shared" si="54"/>
        <v>3.9987727937498545</v>
      </c>
      <c r="G264" s="10">
        <f t="shared" si="63"/>
        <v>8.6666666666666607</v>
      </c>
      <c r="H264" s="5">
        <f t="shared" si="63"/>
        <v>7.5</v>
      </c>
      <c r="I264">
        <f t="shared" si="56"/>
        <v>25.970366708842942</v>
      </c>
      <c r="J264">
        <f t="shared" si="57"/>
        <v>10.140540866730721</v>
      </c>
      <c r="K264">
        <f t="shared" si="57"/>
        <v>-23.908771986907691</v>
      </c>
      <c r="L264">
        <f t="shared" si="58"/>
        <v>-7.7806589515324571</v>
      </c>
      <c r="M264">
        <f t="shared" si="59"/>
        <v>-13.829219063275072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6.8604525296202148</v>
      </c>
      <c r="C265" s="9">
        <f t="shared" si="52"/>
        <v>1.2299999999999958</v>
      </c>
      <c r="D265" s="9">
        <f t="shared" si="53"/>
        <v>24.795760000080264</v>
      </c>
      <c r="E265" s="9">
        <f t="shared" si="53"/>
        <v>-8.3455333675588115</v>
      </c>
      <c r="F265" s="9">
        <f t="shared" si="54"/>
        <v>3.9685111426821451</v>
      </c>
      <c r="G265" s="10">
        <f t="shared" si="63"/>
        <v>8.6666666666666607</v>
      </c>
      <c r="H265" s="5">
        <f t="shared" si="63"/>
        <v>7.5</v>
      </c>
      <c r="I265">
        <f t="shared" si="56"/>
        <v>26.028635883376232</v>
      </c>
      <c r="J265">
        <f t="shared" si="57"/>
        <v>10.093856913021526</v>
      </c>
      <c r="K265">
        <f t="shared" si="57"/>
        <v>-23.99174730128734</v>
      </c>
      <c r="L265">
        <f t="shared" si="58"/>
        <v>-7.762216109000124</v>
      </c>
      <c r="M265">
        <f t="shared" si="59"/>
        <v>-13.724250911039867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6.9208759512083802</v>
      </c>
      <c r="C266" s="9">
        <f t="shared" si="52"/>
        <v>1.2349999999999957</v>
      </c>
      <c r="D266" s="9">
        <f t="shared" si="53"/>
        <v>24.85618342166843</v>
      </c>
      <c r="E266" s="9">
        <f t="shared" si="53"/>
        <v>-8.489730887882935</v>
      </c>
      <c r="F266" s="9">
        <f t="shared" si="54"/>
        <v>3.9382189860767451</v>
      </c>
      <c r="G266" s="10">
        <f t="shared" si="63"/>
        <v>8.6666666666666607</v>
      </c>
      <c r="H266" s="5">
        <f t="shared" si="63"/>
        <v>7.5</v>
      </c>
      <c r="I266">
        <f t="shared" si="56"/>
        <v>26.086583765144717</v>
      </c>
      <c r="J266">
        <f t="shared" si="57"/>
        <v>10.047283616367524</v>
      </c>
      <c r="K266">
        <f t="shared" si="57"/>
        <v>-24.07409280675358</v>
      </c>
      <c r="L266">
        <f t="shared" si="58"/>
        <v>-7.7436024431991504</v>
      </c>
      <c r="M266">
        <f t="shared" si="59"/>
        <v>-13.619711000683573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6.9810202680626077</v>
      </c>
      <c r="C267" s="9">
        <f t="shared" si="52"/>
        <v>1.2399999999999956</v>
      </c>
      <c r="D267" s="9">
        <f t="shared" si="53"/>
        <v>24.916327738522657</v>
      </c>
      <c r="E267" s="9">
        <f t="shared" si="53"/>
        <v>-8.6344205995214693</v>
      </c>
      <c r="F267" s="9">
        <f t="shared" si="54"/>
        <v>3.9078983423582625</v>
      </c>
      <c r="G267" s="10">
        <f t="shared" si="63"/>
        <v>8.6666666666666607</v>
      </c>
      <c r="H267" s="5">
        <f t="shared" si="63"/>
        <v>7.5</v>
      </c>
      <c r="I267">
        <f t="shared" si="56"/>
        <v>26.144208714218454</v>
      </c>
      <c r="J267">
        <f t="shared" si="57"/>
        <v>10.000822001708329</v>
      </c>
      <c r="K267">
        <f t="shared" si="57"/>
        <v>-24.155811072757682</v>
      </c>
      <c r="L267">
        <f t="shared" si="58"/>
        <v>-7.7248201558948875</v>
      </c>
      <c r="M267">
        <f t="shared" si="59"/>
        <v>-13.515604097647895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7.0408861533100513</v>
      </c>
      <c r="C268" s="9">
        <f t="shared" si="52"/>
        <v>1.2449999999999954</v>
      </c>
      <c r="D268" s="9">
        <f t="shared" si="53"/>
        <v>24.976193623770101</v>
      </c>
      <c r="E268" s="9">
        <f t="shared" si="53"/>
        <v>-8.7795987468317733</v>
      </c>
      <c r="F268" s="9">
        <f t="shared" si="54"/>
        <v>3.8775512085195989</v>
      </c>
      <c r="G268" s="10">
        <f t="shared" si="63"/>
        <v>8.6666666666666607</v>
      </c>
      <c r="H268" s="5">
        <f t="shared" si="63"/>
        <v>7.5</v>
      </c>
      <c r="I268">
        <f t="shared" si="56"/>
        <v>26.201509185998205</v>
      </c>
      <c r="J268">
        <f t="shared" si="57"/>
        <v>9.95447308077296</v>
      </c>
      <c r="K268">
        <f t="shared" si="57"/>
        <v>-24.236904697343569</v>
      </c>
      <c r="L268">
        <f t="shared" si="58"/>
        <v>-7.705871476284293</v>
      </c>
      <c r="M268">
        <f t="shared" si="59"/>
        <v>-13.41193483942213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7.1004742861081169</v>
      </c>
      <c r="C269" s="9">
        <f t="shared" si="52"/>
        <v>1.2499999999999953</v>
      </c>
      <c r="D269" s="9">
        <f t="shared" si="53"/>
        <v>25.035781756568166</v>
      </c>
      <c r="E269" s="9">
        <f t="shared" si="53"/>
        <v>-8.925261589842945</v>
      </c>
      <c r="F269" s="9">
        <f t="shared" si="54"/>
        <v>3.8471795601645273</v>
      </c>
      <c r="G269" s="10">
        <f t="shared" si="63"/>
        <v>8.6666666666666607</v>
      </c>
      <c r="H269" s="5">
        <f t="shared" si="63"/>
        <v>7.5</v>
      </c>
      <c r="I269">
        <f t="shared" si="56"/>
        <v>26.258483729191649</v>
      </c>
      <c r="J269">
        <f t="shared" si="57"/>
        <v>9.9082378519152545</v>
      </c>
      <c r="K269">
        <f t="shared" si="57"/>
        <v>-24.317376306380101</v>
      </c>
      <c r="L269">
        <f t="shared" si="58"/>
        <v>-7.6867586593611286</v>
      </c>
      <c r="M269">
        <f t="shared" si="59"/>
        <v>-13.308707736161324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7.1597853515637411</v>
      </c>
      <c r="C270" s="9">
        <f t="shared" si="52"/>
        <v>1.2549999999999952</v>
      </c>
      <c r="D270" s="9">
        <f t="shared" si="53"/>
        <v>25.095092822023791</v>
      </c>
      <c r="E270" s="9">
        <f t="shared" si="53"/>
        <v>-9.0714054044204762</v>
      </c>
      <c r="F270" s="9">
        <f t="shared" si="54"/>
        <v>3.8167853515530248</v>
      </c>
      <c r="G270" s="10">
        <f t="shared" si="63"/>
        <v>8.6666666666666607</v>
      </c>
      <c r="H270" s="5">
        <f t="shared" si="63"/>
        <v>7.5</v>
      </c>
      <c r="I270">
        <f t="shared" si="56"/>
        <v>26.315130983819348</v>
      </c>
      <c r="J270">
        <f t="shared" si="57"/>
        <v>9.8621172999590883</v>
      </c>
      <c r="K270">
        <f t="shared" si="57"/>
        <v>-24.39722855279707</v>
      </c>
      <c r="L270">
        <f t="shared" si="58"/>
        <v>-7.6674839843181042</v>
      </c>
      <c r="M270">
        <f t="shared" si="59"/>
        <v>-13.205927171349309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7.218820040651778</v>
      </c>
      <c r="C271" s="9">
        <f t="shared" si="52"/>
        <v>1.2599999999999951</v>
      </c>
      <c r="D271" s="9">
        <f t="shared" si="53"/>
        <v>25.154127511111827</v>
      </c>
      <c r="E271" s="9">
        <f t="shared" si="53"/>
        <v>-9.2180264824263425</v>
      </c>
      <c r="F271" s="9">
        <f t="shared" si="54"/>
        <v>3.7863705156494096</v>
      </c>
      <c r="G271" s="10">
        <f t="shared" si="63"/>
        <v>8.6666666666666607</v>
      </c>
      <c r="H271" s="5">
        <f t="shared" si="63"/>
        <v>7.5</v>
      </c>
      <c r="I271">
        <f t="shared" si="56"/>
        <v>26.371449679250208</v>
      </c>
      <c r="J271">
        <f t="shared" si="57"/>
        <v>9.81611239605318</v>
      </c>
      <c r="K271">
        <f t="shared" si="57"/>
        <v>-24.476464115825166</v>
      </c>
      <c r="L271">
        <f t="shared" si="58"/>
        <v>-7.6480497529855809</v>
      </c>
      <c r="M271">
        <f t="shared" si="59"/>
        <v>-13.103597402504828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7.2775790501325446</v>
      </c>
      <c r="C272" s="9">
        <f t="shared" si="52"/>
        <v>1.264999999999995</v>
      </c>
      <c r="D272" s="9">
        <f t="shared" si="53"/>
        <v>25.212886520592594</v>
      </c>
      <c r="E272" s="9">
        <f t="shared" si="53"/>
        <v>-9.3651211318745382</v>
      </c>
      <c r="F272" s="9">
        <f t="shared" si="54"/>
        <v>3.7559369641731153</v>
      </c>
      <c r="G272" s="10">
        <f t="shared" si="63"/>
        <v>8.6666666666666607</v>
      </c>
      <c r="H272" s="5">
        <f t="shared" si="63"/>
        <v>7.5</v>
      </c>
      <c r="I272">
        <f t="shared" si="56"/>
        <v>26.427438632266263</v>
      </c>
      <c r="J272">
        <f t="shared" si="57"/>
        <v>9.7702240975352659</v>
      </c>
      <c r="K272">
        <f t="shared" si="57"/>
        <v>-24.555085700240195</v>
      </c>
      <c r="L272">
        <f t="shared" si="58"/>
        <v>-7.6284582883064314</v>
      </c>
      <c r="M272">
        <f t="shared" si="59"/>
        <v>-13.001722561929093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7.3360630824685664</v>
      </c>
      <c r="C273" s="9">
        <f t="shared" si="52"/>
        <v>1.2699999999999949</v>
      </c>
      <c r="D273" s="9">
        <f t="shared" si="53"/>
        <v>25.271370552928616</v>
      </c>
      <c r="E273" s="9">
        <f t="shared" si="53"/>
        <v>-9.5126856770820947</v>
      </c>
      <c r="F273" s="9">
        <f t="shared" si="54"/>
        <v>3.7254865876521817</v>
      </c>
      <c r="G273" s="10">
        <f t="shared" si="63"/>
        <v>8.6666666666666607</v>
      </c>
      <c r="H273" s="5">
        <f t="shared" si="63"/>
        <v>7.5</v>
      </c>
      <c r="I273">
        <f t="shared" si="56"/>
        <v>26.483096745156455</v>
      </c>
      <c r="J273">
        <f t="shared" si="57"/>
        <v>9.7244533478054276</v>
      </c>
      <c r="K273">
        <f t="shared" si="57"/>
        <v>-24.633096035611768</v>
      </c>
      <c r="L273">
        <f t="shared" si="58"/>
        <v>-7.6087119328466279</v>
      </c>
      <c r="M273">
        <f t="shared" si="59"/>
        <v>-12.900306657493118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7.3942728457406091</v>
      </c>
      <c r="C274" s="9">
        <f t="shared" si="52"/>
        <v>1.2749999999999948</v>
      </c>
      <c r="D274" s="9">
        <f t="shared" si="53"/>
        <v>25.329580316200659</v>
      </c>
      <c r="E274" s="9">
        <f t="shared" si="53"/>
        <v>-9.6607164588155996</v>
      </c>
      <c r="F274" s="9">
        <f t="shared" si="54"/>
        <v>3.6950212554793205</v>
      </c>
      <c r="G274" s="10">
        <f t="shared" si="63"/>
        <v>8.6666666666666607</v>
      </c>
      <c r="H274" s="5">
        <f t="shared" si="63"/>
        <v>7.5</v>
      </c>
      <c r="I274">
        <f t="shared" si="56"/>
        <v>26.53842300383927</v>
      </c>
      <c r="J274">
        <f t="shared" si="57"/>
        <v>9.6788010762083481</v>
      </c>
      <c r="K274">
        <f t="shared" si="57"/>
        <v>-24.710497875556726</v>
      </c>
      <c r="L274">
        <f t="shared" si="58"/>
        <v>-7.5888130473411533</v>
      </c>
      <c r="M274">
        <f t="shared" si="59"/>
        <v>-12.799353573463186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7.4522090535630063</v>
      </c>
      <c r="C275" s="9">
        <f t="shared" si="52"/>
        <v>1.2799999999999947</v>
      </c>
      <c r="D275" s="9">
        <f t="shared" si="53"/>
        <v>25.387516524023056</v>
      </c>
      <c r="E275" s="9">
        <f t="shared" si="53"/>
        <v>-9.809209834433263</v>
      </c>
      <c r="F275" s="9">
        <f t="shared" si="54"/>
        <v>3.6645428159705919</v>
      </c>
      <c r="G275" s="10">
        <f t="shared" si="63"/>
        <v>8.6666666666666607</v>
      </c>
      <c r="H275" s="5">
        <f t="shared" si="63"/>
        <v>7.5</v>
      </c>
      <c r="I275">
        <f t="shared" si="56"/>
        <v>26.59341647601391</v>
      </c>
      <c r="J275">
        <f t="shared" si="57"/>
        <v>9.633268197924302</v>
      </c>
      <c r="K275">
        <f t="shared" si="57"/>
        <v>-24.787293996997505</v>
      </c>
      <c r="L275">
        <f t="shared" si="58"/>
        <v>-7.5687640092748323</v>
      </c>
      <c r="M275">
        <f t="shared" si="59"/>
        <v>-12.69886707136283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7.5098724249983846</v>
      </c>
      <c r="C276" s="9">
        <f t="shared" si="52"/>
        <v>1.2849999999999946</v>
      </c>
      <c r="D276" s="9">
        <f t="shared" si="53"/>
        <v>25.445179895458434</v>
      </c>
      <c r="E276" s="9">
        <f t="shared" si="53"/>
        <v>-9.9581621780225333</v>
      </c>
      <c r="F276" s="9">
        <f t="shared" si="54"/>
        <v>3.634053096426602</v>
      </c>
      <c r="G276" s="10">
        <f t="shared" si="63"/>
        <v>8.6666666666666607</v>
      </c>
      <c r="H276" s="5">
        <f t="shared" si="63"/>
        <v>7.5</v>
      </c>
      <c r="I276">
        <f t="shared" si="56"/>
        <v>26.648076309339803</v>
      </c>
      <c r="J276">
        <f t="shared" si="57"/>
        <v>9.587855613868653</v>
      </c>
      <c r="K276">
        <f t="shared" si="57"/>
        <v>-24.863487199425681</v>
      </c>
      <c r="L276">
        <f t="shared" si="58"/>
        <v>-7.5485672114976232</v>
      </c>
      <c r="M276">
        <f t="shared" si="59"/>
        <v>-12.598850790869797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7.56726368447179</v>
      </c>
      <c r="C277" s="9">
        <f t="shared" ref="C277:C289" si="68">C276+_dt</f>
        <v>1.2899999999999945</v>
      </c>
      <c r="D277" s="9">
        <f t="shared" ref="D277:E289" si="69">D276+$C$7*(J276+J277)/2</f>
        <v>25.502571154931839</v>
      </c>
      <c r="E277" s="9">
        <f t="shared" si="69"/>
        <v>-10.107569880533323</v>
      </c>
      <c r="F277" s="9">
        <f t="shared" ref="F277:F289" si="70">$O$1*D277^2+$O$2*D277+$O$3</f>
        <v>3.6035539031961563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26.702401729644144</v>
      </c>
      <c r="J277">
        <f t="shared" ref="J277:K289" si="73">J276+L276*$C$7</f>
        <v>9.542564210599668</v>
      </c>
      <c r="K277">
        <f t="shared" si="73"/>
        <v>-24.939080304170901</v>
      </c>
      <c r="L277">
        <f t="shared" ref="L277:L289" si="74">-$C$15*I277*J277</f>
        <v>-7.5282250608739671</v>
      </c>
      <c r="M277">
        <f t="shared" ref="M277:M289" si="75">-$C$6-$C$15*I277*K277</f>
        <v>-12.499308250746427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7.6243835616842937</v>
      </c>
      <c r="C278" s="9">
        <f t="shared" si="68"/>
        <v>1.2949999999999944</v>
      </c>
      <c r="D278" s="9">
        <f t="shared" si="69"/>
        <v>25.559691032144343</v>
      </c>
      <c r="E278" s="9">
        <f t="shared" si="69"/>
        <v>-10.257429349906861</v>
      </c>
      <c r="F278" s="9">
        <f t="shared" si="70"/>
        <v>3.5730470217424242</v>
      </c>
      <c r="G278" s="10">
        <f t="shared" si="71"/>
        <v>8.6666666666666607</v>
      </c>
      <c r="H278" s="5">
        <f t="shared" si="71"/>
        <v>7.5</v>
      </c>
      <c r="I278">
        <f t="shared" si="72"/>
        <v>26.756392039157269</v>
      </c>
      <c r="J278">
        <f t="shared" si="73"/>
        <v>9.497394860234424</v>
      </c>
      <c r="K278">
        <f t="shared" si="73"/>
        <v>-25.014076153675379</v>
      </c>
      <c r="L278">
        <f t="shared" si="74"/>
        <v>-7.5077399769657642</v>
      </c>
      <c r="M278">
        <f t="shared" si="75"/>
        <v>-12.400242849801948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7.6812327915261136</v>
      </c>
      <c r="C279" s="9">
        <f t="shared" si="68"/>
        <v>1.2999999999999943</v>
      </c>
      <c r="D279" s="9">
        <f t="shared" si="69"/>
        <v>25.616540261986163</v>
      </c>
      <c r="E279" s="9">
        <f t="shared" si="69"/>
        <v>-10.40773701120021</v>
      </c>
      <c r="F279" s="9">
        <f t="shared" si="70"/>
        <v>3.5425342167114473</v>
      </c>
      <c r="G279" s="10">
        <f t="shared" si="71"/>
        <v>8.6666666666666607</v>
      </c>
      <c r="H279" s="5">
        <f t="shared" si="71"/>
        <v>7.5</v>
      </c>
      <c r="I279">
        <f t="shared" si="72"/>
        <v>26.810046614775565</v>
      </c>
      <c r="J279">
        <f t="shared" si="73"/>
        <v>9.4523484203726298</v>
      </c>
      <c r="K279">
        <f t="shared" si="73"/>
        <v>-25.088477610774191</v>
      </c>
      <c r="L279">
        <f t="shared" si="74"/>
        <v>-7.4871143907485296</v>
      </c>
      <c r="M279">
        <f t="shared" si="75"/>
        <v>-12.301657867885204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7.7378121139893175</v>
      </c>
      <c r="C280" s="9">
        <f t="shared" si="68"/>
        <v>1.3049999999999942</v>
      </c>
      <c r="D280" s="9">
        <f t="shared" si="69"/>
        <v>25.673119584449367</v>
      </c>
      <c r="E280" s="9">
        <f t="shared" si="69"/>
        <v>-10.558489306706477</v>
      </c>
      <c r="F280" s="9">
        <f t="shared" si="70"/>
        <v>3.5120172320030059</v>
      </c>
      <c r="G280" s="10">
        <f t="shared" si="71"/>
        <v>8.6666666666666607</v>
      </c>
      <c r="H280" s="5">
        <f t="shared" si="71"/>
        <v>7.5</v>
      </c>
      <c r="I280">
        <f t="shared" si="72"/>
        <v>26.863364906351656</v>
      </c>
      <c r="J280">
        <f t="shared" si="73"/>
        <v>9.4074257340281378</v>
      </c>
      <c r="K280">
        <f t="shared" si="73"/>
        <v>-25.162287557981504</v>
      </c>
      <c r="L280">
        <f t="shared" si="74"/>
        <v>-7.4663507433602962</v>
      </c>
      <c r="M280">
        <f t="shared" si="75"/>
        <v>-12.203556466906377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7.7941222740801059</v>
      </c>
      <c r="C281" s="9">
        <f t="shared" si="68"/>
        <v>1.3099999999999941</v>
      </c>
      <c r="D281" s="9">
        <f t="shared" si="69"/>
        <v>25.729429744540155</v>
      </c>
      <c r="E281" s="9">
        <f t="shared" si="69"/>
        <v>-10.70968269607077</v>
      </c>
      <c r="F281" s="9">
        <f t="shared" si="70"/>
        <v>3.481497790843822</v>
      </c>
      <c r="G281" s="10">
        <f t="shared" si="71"/>
        <v>8.6666666666666607</v>
      </c>
      <c r="H281" s="5">
        <f t="shared" si="71"/>
        <v>7.5</v>
      </c>
      <c r="I281">
        <f t="shared" si="72"/>
        <v>26.916346435011583</v>
      </c>
      <c r="J281">
        <f t="shared" si="73"/>
        <v>9.3626276295679762</v>
      </c>
      <c r="K281">
        <f t="shared" si="73"/>
        <v>-25.235508896782942</v>
      </c>
      <c r="L281">
        <f t="shared" si="74"/>
        <v>-7.4454514848828293</v>
      </c>
      <c r="M281">
        <f t="shared" si="75"/>
        <v>-12.105941691886308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7.8501640217307873</v>
      </c>
      <c r="C282" s="9">
        <f t="shared" si="68"/>
        <v>1.314999999999994</v>
      </c>
      <c r="D282" s="9">
        <f t="shared" si="69"/>
        <v>25.785471492190837</v>
      </c>
      <c r="E282" s="9">
        <f t="shared" si="69"/>
        <v>-10.861313656401922</v>
      </c>
      <c r="F282" s="9">
        <f t="shared" si="70"/>
        <v>3.4509775958630056</v>
      </c>
      <c r="G282" s="10">
        <f t="shared" si="71"/>
        <v>8.6666666666666607</v>
      </c>
      <c r="H282" s="5">
        <f t="shared" si="71"/>
        <v>7.5</v>
      </c>
      <c r="I282">
        <f t="shared" si="72"/>
        <v>26.968990791498772</v>
      </c>
      <c r="J282">
        <f t="shared" si="73"/>
        <v>9.3179549206586785</v>
      </c>
      <c r="K282">
        <f t="shared" si="73"/>
        <v>-25.308144546934262</v>
      </c>
      <c r="L282">
        <f t="shared" si="74"/>
        <v>-7.424419073154704</v>
      </c>
      <c r="M282">
        <f t="shared" si="75"/>
        <v>-12.008816472031977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7.9059381117114214</v>
      </c>
      <c r="C283" s="9">
        <f t="shared" si="68"/>
        <v>1.3199999999999938</v>
      </c>
      <c r="D283" s="9">
        <f t="shared" si="69"/>
        <v>25.841245582171471</v>
      </c>
      <c r="E283" s="9">
        <f t="shared" si="69"/>
        <v>-11.013378682380024</v>
      </c>
      <c r="F283" s="9">
        <f t="shared" si="70"/>
        <v>3.4204583291696964</v>
      </c>
      <c r="G283" s="10">
        <f t="shared" si="71"/>
        <v>8.6666666666666607</v>
      </c>
      <c r="H283" s="5">
        <f t="shared" si="71"/>
        <v>7.5</v>
      </c>
      <c r="I283">
        <f t="shared" si="72"/>
        <v>27.021297634544442</v>
      </c>
      <c r="J283">
        <f t="shared" si="73"/>
        <v>9.273408406219751</v>
      </c>
      <c r="K283">
        <f t="shared" si="73"/>
        <v>-25.380197445766452</v>
      </c>
      <c r="L283">
        <f t="shared" si="74"/>
        <v>-7.4032559726158214</v>
      </c>
      <c r="M283">
        <f t="shared" si="75"/>
        <v>-11.912183621836835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7.9614453035412325</v>
      </c>
      <c r="C284" s="9">
        <f t="shared" si="68"/>
        <v>1.3249999999999937</v>
      </c>
      <c r="D284" s="9">
        <f t="shared" si="69"/>
        <v>25.896752774001282</v>
      </c>
      <c r="E284" s="9">
        <f t="shared" si="69"/>
        <v>-11.165874286359816</v>
      </c>
      <c r="F284" s="9">
        <f t="shared" si="70"/>
        <v>3.3899416524329049</v>
      </c>
      <c r="G284" s="10">
        <f t="shared" si="71"/>
        <v>8.6666666666666607</v>
      </c>
      <c r="H284" s="5">
        <f t="shared" si="71"/>
        <v>7.5</v>
      </c>
      <c r="I284">
        <f t="shared" si="72"/>
        <v>27.073266689264209</v>
      </c>
      <c r="J284">
        <f t="shared" si="73"/>
        <v>9.2289888703840557</v>
      </c>
      <c r="K284">
        <f t="shared" si="73"/>
        <v>-25.451670547497471</v>
      </c>
      <c r="L284">
        <f t="shared" si="74"/>
        <v>-7.3819646531828731</v>
      </c>
      <c r="M284">
        <f t="shared" si="75"/>
        <v>-11.816045842204669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8.0166863613997812</v>
      </c>
      <c r="C285" s="9">
        <f t="shared" si="68"/>
        <v>1.3299999999999936</v>
      </c>
      <c r="D285" s="9">
        <f t="shared" si="69"/>
        <v>25.951993831859831</v>
      </c>
      <c r="E285" s="9">
        <f t="shared" si="69"/>
        <v>-11.318796998469962</v>
      </c>
      <c r="F285" s="9">
        <f t="shared" si="70"/>
        <v>3.3594292069634606</v>
      </c>
      <c r="G285" s="10">
        <f t="shared" si="71"/>
        <v>8.6666666666666607</v>
      </c>
      <c r="H285" s="5">
        <f t="shared" si="71"/>
        <v>7.5</v>
      </c>
      <c r="I285">
        <f t="shared" si="72"/>
        <v>27.12489774558065</v>
      </c>
      <c r="J285">
        <f t="shared" si="73"/>
        <v>9.1846970824649592</v>
      </c>
      <c r="K285">
        <f t="shared" si="73"/>
        <v>-25.522566822550701</v>
      </c>
      <c r="L285">
        <f t="shared" si="74"/>
        <v>-7.3605475891553729</v>
      </c>
      <c r="M285">
        <f t="shared" si="75"/>
        <v>-11.720405721595643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8.0716620540379651</v>
      </c>
      <c r="C286" s="9">
        <f t="shared" si="68"/>
        <v>1.3349999999999935</v>
      </c>
      <c r="D286" s="9">
        <f t="shared" si="69"/>
        <v>26.006969524498015</v>
      </c>
      <c r="E286" s="9">
        <f t="shared" si="69"/>
        <v>-11.472143366708254</v>
      </c>
      <c r="F286" s="9">
        <f t="shared" si="70"/>
        <v>3.3289226137980337</v>
      </c>
      <c r="G286" s="10">
        <f t="shared" si="71"/>
        <v>8.6666666666666607</v>
      </c>
      <c r="H286" s="5">
        <f t="shared" si="71"/>
        <v>7.5</v>
      </c>
      <c r="I286">
        <f t="shared" si="72"/>
        <v>27.176190656671473</v>
      </c>
      <c r="J286">
        <f t="shared" si="73"/>
        <v>9.1405337969300273</v>
      </c>
      <c r="K286">
        <f t="shared" si="73"/>
        <v>-25.592889256880273</v>
      </c>
      <c r="L286">
        <f t="shared" si="74"/>
        <v>-7.3390072581517494</v>
      </c>
      <c r="M286">
        <f t="shared" si="75"/>
        <v>-11.625265737193345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8.1263731546888991</v>
      </c>
      <c r="C287" s="9">
        <f t="shared" si="68"/>
        <v>1.3399999999999934</v>
      </c>
      <c r="D287" s="9">
        <f t="shared" si="69"/>
        <v>26.061680625148949</v>
      </c>
      <c r="E287" s="9">
        <f t="shared" si="69"/>
        <v>-11.625909957032805</v>
      </c>
      <c r="F287" s="9">
        <f t="shared" si="70"/>
        <v>3.2984234737851676</v>
      </c>
      <c r="G287" s="10">
        <f t="shared" si="71"/>
        <v>8.6666666666666607</v>
      </c>
      <c r="H287" s="5">
        <f t="shared" si="71"/>
        <v>7.5</v>
      </c>
      <c r="I287">
        <f t="shared" si="72"/>
        <v>27.227145337443119</v>
      </c>
      <c r="J287">
        <f t="shared" si="73"/>
        <v>9.0964997533811172</v>
      </c>
      <c r="K287">
        <f t="shared" si="73"/>
        <v>-25.662640851303433</v>
      </c>
      <c r="L287">
        <f t="shared" si="74"/>
        <v>-7.3173461400750925</v>
      </c>
      <c r="M287">
        <f t="shared" si="75"/>
        <v>-11.530628256091482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8.180820440978664</v>
      </c>
      <c r="C288" s="9">
        <f t="shared" si="68"/>
        <v>1.3449999999999933</v>
      </c>
      <c r="D288" s="9">
        <f t="shared" si="69"/>
        <v>26.116127911438713</v>
      </c>
      <c r="E288" s="9">
        <f t="shared" si="69"/>
        <v>-11.780093353449235</v>
      </c>
      <c r="F288" s="9">
        <f t="shared" si="70"/>
        <v>3.2679333676733227</v>
      </c>
      <c r="G288" s="10">
        <f t="shared" si="71"/>
        <v>8.6666666666666607</v>
      </c>
      <c r="H288" s="5">
        <f t="shared" si="71"/>
        <v>7.5</v>
      </c>
      <c r="I288">
        <f t="shared" si="72"/>
        <v>27.27776176302941</v>
      </c>
      <c r="J288">
        <f t="shared" si="73"/>
        <v>9.0525956765406672</v>
      </c>
      <c r="K288">
        <f t="shared" si="73"/>
        <v>-25.73182462083998</v>
      </c>
      <c r="L288">
        <f t="shared" si="74"/>
        <v>-7.2955667161080813</v>
      </c>
      <c r="M288">
        <f t="shared" si="75"/>
        <v>-11.436495536499148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8.2350046948370164</v>
      </c>
      <c r="C289" s="9">
        <f t="shared" si="68"/>
        <v>1.3499999999999932</v>
      </c>
      <c r="D289" s="9">
        <f t="shared" si="69"/>
        <v>26.170312165297066</v>
      </c>
      <c r="E289" s="9">
        <f t="shared" si="69"/>
        <v>-11.934690158093932</v>
      </c>
      <c r="F289" s="9">
        <f t="shared" si="70"/>
        <v>3.2374538562008159</v>
      </c>
      <c r="G289" s="10">
        <f t="shared" si="71"/>
        <v>8.6666666666666607</v>
      </c>
      <c r="H289" s="5">
        <f t="shared" si="71"/>
        <v>7.5</v>
      </c>
      <c r="I289">
        <f t="shared" si="72"/>
        <v>27.32803996731506</v>
      </c>
      <c r="J289">
        <f t="shared" si="73"/>
        <v>9.0088222762440182</v>
      </c>
      <c r="K289">
        <f t="shared" si="73"/>
        <v>-25.800443594058976</v>
      </c>
      <c r="L289">
        <f t="shared" si="74"/>
        <v>-7.2736714677366621</v>
      </c>
      <c r="M289">
        <f t="shared" si="75"/>
        <v>-11.342869728963365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31" priority="16" stopIfTrue="1" operator="greaterThan">
      <formula>$G$19</formula>
    </cfRule>
    <cfRule type="cellIs" dxfId="130" priority="17" stopIfTrue="1" operator="lessThan">
      <formula>$H$19</formula>
    </cfRule>
    <cfRule type="cellIs" dxfId="129" priority="18" stopIfTrue="1" operator="between">
      <formula>$H$19</formula>
      <formula>$G$19</formula>
    </cfRule>
  </conditionalFormatting>
  <conditionalFormatting sqref="E19:E20">
    <cfRule type="cellIs" dxfId="128" priority="13" stopIfTrue="1" operator="lessThan">
      <formula>$H$19</formula>
    </cfRule>
    <cfRule type="cellIs" dxfId="127" priority="14" stopIfTrue="1" operator="greaterThan">
      <formula>$G$19</formula>
    </cfRule>
    <cfRule type="cellIs" dxfId="126" priority="15" stopIfTrue="1" operator="between">
      <formula>$H$19</formula>
      <formula>$G$19</formula>
    </cfRule>
  </conditionalFormatting>
  <conditionalFormatting sqref="F19">
    <cfRule type="cellIs" dxfId="125" priority="10" stopIfTrue="1" operator="lessThan">
      <formula>$H$19</formula>
    </cfRule>
    <cfRule type="cellIs" dxfId="124" priority="11" stopIfTrue="1" operator="greaterThan">
      <formula>$G$19</formula>
    </cfRule>
    <cfRule type="cellIs" dxfId="123" priority="12" stopIfTrue="1" operator="between">
      <formula>$H$19</formula>
      <formula>$G$19</formula>
    </cfRule>
  </conditionalFormatting>
  <conditionalFormatting sqref="F20">
    <cfRule type="cellIs" dxfId="122" priority="7" stopIfTrue="1" operator="lessThan">
      <formula>$H$19</formula>
    </cfRule>
    <cfRule type="cellIs" dxfId="121" priority="8" stopIfTrue="1" operator="greaterThan">
      <formula>$G$19</formula>
    </cfRule>
    <cfRule type="cellIs" dxfId="120" priority="9" stopIfTrue="1" operator="between">
      <formula>$H$19</formula>
      <formula>$G$19</formula>
    </cfRule>
  </conditionalFormatting>
  <conditionalFormatting sqref="E21:E289">
    <cfRule type="cellIs" dxfId="119" priority="4" stopIfTrue="1" operator="lessThan">
      <formula>$H$19</formula>
    </cfRule>
    <cfRule type="cellIs" dxfId="118" priority="5" stopIfTrue="1" operator="greaterThan">
      <formula>$G$19</formula>
    </cfRule>
    <cfRule type="cellIs" dxfId="117" priority="6" stopIfTrue="1" operator="between">
      <formula>$H$19</formula>
      <formula>$G$19</formula>
    </cfRule>
  </conditionalFormatting>
  <conditionalFormatting sqref="F21:F289">
    <cfRule type="cellIs" dxfId="116" priority="1" stopIfTrue="1" operator="lessThan">
      <formula>$H$19</formula>
    </cfRule>
    <cfRule type="cellIs" dxfId="115" priority="2" stopIfTrue="1" operator="greaterThan">
      <formula>$G$19</formula>
    </cfRule>
    <cfRule type="cellIs" dxfId="11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546"/>
  <sheetViews>
    <sheetView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SummaryChart!I27</f>
        <v>31.415926535897931</v>
      </c>
      <c r="D1" s="1" t="s">
        <v>17</v>
      </c>
      <c r="G1" t="s">
        <v>27</v>
      </c>
      <c r="H1" s="6" t="s">
        <v>22</v>
      </c>
      <c r="O1" s="28">
        <f>-(C6/2)/(COS(C2/180*PI())*C1)^2</f>
        <v>-2.346359412573594E-2</v>
      </c>
      <c r="P1" s="5" t="s">
        <v>10</v>
      </c>
    </row>
    <row r="2" spans="2:22" ht="22.5" x14ac:dyDescent="0.3">
      <c r="C2" s="24">
        <f>SummaryChart!J27</f>
        <v>33.54305836860253</v>
      </c>
      <c r="D2" s="1" t="s">
        <v>18</v>
      </c>
      <c r="G2" s="9" t="s">
        <v>23</v>
      </c>
      <c r="O2" s="28">
        <f>TAN(C2/180*PI())</f>
        <v>0.66296684056955024</v>
      </c>
      <c r="P2" s="5" t="s">
        <v>12</v>
      </c>
    </row>
    <row r="3" spans="2:22" ht="22.5" x14ac:dyDescent="0.3">
      <c r="C3" s="24">
        <f>SummaryChart!N27/12</f>
        <v>2.083402066816388</v>
      </c>
      <c r="D3" s="1" t="s">
        <v>19</v>
      </c>
      <c r="G3" s="9" t="s">
        <v>28</v>
      </c>
      <c r="O3" s="28">
        <f>C3</f>
        <v>2.083402066816388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SummaryChart!M27</f>
        <v>18.932051581742584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4.209672360321548E-3</v>
      </c>
      <c r="C12" s="14"/>
      <c r="D12" s="15">
        <f ca="1">CELL("contents",INDIRECT("D"&amp;C13-1))</f>
        <v>18.843460807272201</v>
      </c>
      <c r="E12" s="15">
        <f ca="1">CELL("contents",INDIRECT("E"&amp;C13-1))</f>
        <v>1.4767765461876743</v>
      </c>
      <c r="F12">
        <f ca="1">D13-D12</f>
        <v>8.4381102110061335E-2</v>
      </c>
      <c r="G12">
        <f ca="1">D13-D11</f>
        <v>-4.209672360321548E-3</v>
      </c>
      <c r="H12" s="27">
        <f ca="1">G12/F12</f>
        <v>-4.9888805135902582E-2</v>
      </c>
      <c r="I12">
        <f ca="1">D13-D12</f>
        <v>8.4381102110061335E-2</v>
      </c>
      <c r="J12">
        <f ca="1">E13-E12</f>
        <v>-9.0286371688092837E-2</v>
      </c>
      <c r="K12">
        <f ca="1">ATAN(J12/I12)*180/PI()</f>
        <v>-46.936354787531691</v>
      </c>
      <c r="N12" s="26">
        <f ca="1">E13-E12</f>
        <v>-9.0286371688092837E-2</v>
      </c>
      <c r="O12" s="26">
        <f ca="1">N12+E13-H12*N12</f>
        <v>1.2916995236079136</v>
      </c>
      <c r="P12">
        <f ca="1">IF(AND(G12&gt;0,G12&lt;F12),1,0)</f>
        <v>0</v>
      </c>
      <c r="Q12" s="26">
        <f ca="1">IF(P12=1,O12,O13)</f>
        <v>1.2999374616016721</v>
      </c>
    </row>
    <row r="13" spans="2:22" x14ac:dyDescent="0.2">
      <c r="B13" t="str">
        <f ca="1">CELL("address",INDEX(B20:B290,MATCH(MIN(B20:B290),B20:B290,0)))</f>
        <v>$B$185</v>
      </c>
      <c r="C13">
        <f ca="1">CELL("row",INDEX(A20:A289,MATCH(MIN(A20:A289),A20:A289,0)))</f>
        <v>185</v>
      </c>
      <c r="D13" s="15">
        <f ca="1">CELL("contents",INDIRECT("D"&amp;C13))</f>
        <v>18.927841909382263</v>
      </c>
      <c r="E13" s="15">
        <f ca="1">CELL("contents",INDIRECT("E"&amp;C13))</f>
        <v>1.3864901744995815</v>
      </c>
      <c r="F13">
        <f ca="1">D14-D13</f>
        <v>8.4073018613423756E-2</v>
      </c>
      <c r="G13">
        <f ca="1">D14-D11</f>
        <v>7.9863346253102208E-2</v>
      </c>
      <c r="H13" s="27">
        <f ca="1">G13/F13</f>
        <v>0.9499283785719882</v>
      </c>
      <c r="N13" s="26">
        <f ca="1">E14-E13</f>
        <v>-9.1114988087862558E-2</v>
      </c>
      <c r="O13" s="26">
        <f ca="1">E13+H13*N13</f>
        <v>1.2999374616016721</v>
      </c>
      <c r="P13">
        <f ca="1">IF(G13&lt;F13,1,0)</f>
        <v>1</v>
      </c>
    </row>
    <row r="14" spans="2:22" x14ac:dyDescent="0.2">
      <c r="D14" s="15">
        <f ca="1">CELL("contents",INDIRECT("D"&amp;C13+1))</f>
        <v>19.011914927995686</v>
      </c>
      <c r="E14" s="15">
        <f ca="1">CELL("contents",INDIRECT("E"&amp;C13+1))</f>
        <v>1.2953751864117189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2.083402066816388</v>
      </c>
      <c r="F19" s="9">
        <f>$O$1*D19^2+$O$2*D19+$O$3</f>
        <v>2.083402066816388</v>
      </c>
      <c r="G19" s="18">
        <v>8.6666666666666607</v>
      </c>
      <c r="H19" s="17">
        <v>7.5</v>
      </c>
      <c r="I19">
        <f>C1</f>
        <v>31.415926535897931</v>
      </c>
      <c r="J19">
        <f>C1*COS(C2/180*PI())</f>
        <v>26.18425743202334</v>
      </c>
      <c r="K19">
        <f>C1*SIN(C2/180*PI())</f>
        <v>17.359294422368279</v>
      </c>
      <c r="L19">
        <f>-C15*I19*J19</f>
        <v>-24.303415540292825</v>
      </c>
      <c r="M19">
        <f>-C6-C15*I19*K19</f>
        <v>-48.286358615796843</v>
      </c>
      <c r="N19" s="16">
        <f>MAX(E19:E289)</f>
        <v>5.7318865862911927</v>
      </c>
      <c r="O19" s="19">
        <f>INDEX(C19:C289,MATCH(N19,E19:E289,0),1)</f>
        <v>0.37500000000000022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18.77538349863017</v>
      </c>
      <c r="B20">
        <f>ABS(D20-$D$11)</f>
        <v>18.77538349863017</v>
      </c>
      <c r="C20" s="9">
        <f>C19+_dt</f>
        <v>5.0000000000000001E-3</v>
      </c>
      <c r="D20" s="9">
        <f>D19+$C$7*(J19+J20)/2</f>
        <v>0.15666808311241479</v>
      </c>
      <c r="E20" s="9">
        <f>E19+$C$7*(K19+K20)/2</f>
        <v>2.1866886788955133</v>
      </c>
      <c r="F20" s="9">
        <f>$O$1*D20^2+$O$2*D20+$O$3</f>
        <v>2.1866918995993756</v>
      </c>
      <c r="G20" s="10">
        <f>G19</f>
        <v>8.6666666666666607</v>
      </c>
      <c r="H20" s="5">
        <f>H19</f>
        <v>7.5</v>
      </c>
      <c r="I20">
        <f>SQRT(J20^2+K20^2)</f>
        <v>31.134717475436403</v>
      </c>
      <c r="J20">
        <f>J19+L19*$C$7</f>
        <v>26.038436938781583</v>
      </c>
      <c r="K20">
        <f>K19+M19*$C$7</f>
        <v>17.069576270673497</v>
      </c>
      <c r="L20">
        <f>-$C$15*I20*J20</f>
        <v>-23.951737166768261</v>
      </c>
      <c r="M20">
        <f>-$C$6-$C$15*I20*K20</f>
        <v>-47.875633909305122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18.619584008266482</v>
      </c>
      <c r="B21">
        <f t="shared" ref="B21:B84" si="3">ABS(D21-$D$11)</f>
        <v>18.619584008266482</v>
      </c>
      <c r="C21" s="9">
        <f t="shared" ref="C21:C84" si="4">C20+_dt</f>
        <v>0.01</v>
      </c>
      <c r="D21" s="9">
        <f t="shared" ref="D21:E84" si="5">D20+$C$7*(J20+J21)/2</f>
        <v>0.31246757347610243</v>
      </c>
      <c r="E21" s="9">
        <f t="shared" si="5"/>
        <v>2.288244375109187</v>
      </c>
      <c r="F21" s="9">
        <f t="shared" ref="F21:F84" si="6">$O$1*D21^2+$O$2*D21+$O$3</f>
        <v>2.2882668156725079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30.857466012632489</v>
      </c>
      <c r="J21">
        <f t="shared" ref="J21:K84" si="9">J20+L20*$C$7</f>
        <v>25.894726515780974</v>
      </c>
      <c r="K21">
        <f t="shared" si="9"/>
        <v>16.782322467217668</v>
      </c>
      <c r="L21">
        <f t="shared" ref="L21:L84" si="10">-$C$15*I21*J21</f>
        <v>-23.607432993290974</v>
      </c>
      <c r="M21">
        <f t="shared" ref="M21:M84" si="11">-$C$6-$C$15*I21*K21</f>
        <v>-47.47393193305961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18.464640582965675</v>
      </c>
      <c r="B22">
        <f t="shared" si="3"/>
        <v>18.464640582965675</v>
      </c>
      <c r="C22" s="9">
        <f t="shared" si="4"/>
        <v>1.4999999999999999E-2</v>
      </c>
      <c r="D22" s="9">
        <f t="shared" si="5"/>
        <v>0.46741099877690906</v>
      </c>
      <c r="E22" s="9">
        <f t="shared" si="5"/>
        <v>2.3880837791376979</v>
      </c>
      <c r="F22" s="9">
        <f t="shared" si="6"/>
        <v>2.3881538971432881</v>
      </c>
      <c r="G22" s="10">
        <f t="shared" si="7"/>
        <v>8.6666666666666607</v>
      </c>
      <c r="H22" s="5">
        <f t="shared" si="7"/>
        <v>7.5</v>
      </c>
      <c r="I22">
        <f t="shared" si="8"/>
        <v>30.584114136549974</v>
      </c>
      <c r="J22">
        <f t="shared" si="9"/>
        <v>25.753081917821227</v>
      </c>
      <c r="K22">
        <f t="shared" si="9"/>
        <v>16.497478875619311</v>
      </c>
      <c r="L22">
        <f t="shared" si="10"/>
        <v>-23.270316639114149</v>
      </c>
      <c r="M22">
        <f t="shared" si="11"/>
        <v>-47.081014174373323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18.310540957158253</v>
      </c>
      <c r="B23">
        <f t="shared" si="3"/>
        <v>18.310540957158253</v>
      </c>
      <c r="C23" s="9">
        <f t="shared" si="4"/>
        <v>0.02</v>
      </c>
      <c r="D23" s="9">
        <f t="shared" si="5"/>
        <v>0.62151062458433237</v>
      </c>
      <c r="E23" s="9">
        <f t="shared" si="5"/>
        <v>2.4862211941362751</v>
      </c>
      <c r="F23" s="9">
        <f t="shared" si="6"/>
        <v>2.4863795914460969</v>
      </c>
      <c r="G23" s="10">
        <f t="shared" si="7"/>
        <v>8.6666666666666607</v>
      </c>
      <c r="H23" s="5">
        <f t="shared" si="7"/>
        <v>7.5</v>
      </c>
      <c r="I23">
        <f t="shared" si="8"/>
        <v>30.314605807948944</v>
      </c>
      <c r="J23">
        <f t="shared" si="9"/>
        <v>25.613460017986544</v>
      </c>
      <c r="K23">
        <f t="shared" si="9"/>
        <v>16.214992790573071</v>
      </c>
      <c r="L23">
        <f t="shared" si="10"/>
        <v>-22.940208062955666</v>
      </c>
      <c r="M23">
        <f t="shared" si="11"/>
        <v>-46.696649735485174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18.157273120795466</v>
      </c>
      <c r="B24">
        <f t="shared" si="3"/>
        <v>18.157273120795466</v>
      </c>
      <c r="C24" s="9">
        <f t="shared" si="4"/>
        <v>2.5000000000000001E-2</v>
      </c>
      <c r="D24" s="9">
        <f t="shared" si="5"/>
        <v>0.77477846094711844</v>
      </c>
      <c r="E24" s="9">
        <f t="shared" si="5"/>
        <v>2.5826706111844748</v>
      </c>
      <c r="F24" s="9">
        <f t="shared" si="6"/>
        <v>2.5829697298972354</v>
      </c>
      <c r="G24" s="10">
        <f t="shared" si="7"/>
        <v>8.6666666666666607</v>
      </c>
      <c r="H24" s="5">
        <f t="shared" si="7"/>
        <v>7.5</v>
      </c>
      <c r="I24">
        <f t="shared" si="8"/>
        <v>30.048886899352965</v>
      </c>
      <c r="J24">
        <f t="shared" si="9"/>
        <v>25.475818769608811</v>
      </c>
      <c r="K24">
        <f t="shared" si="9"/>
        <v>15.93481289216016</v>
      </c>
      <c r="L24">
        <f t="shared" si="10"/>
        <v>-22.616933314509573</v>
      </c>
      <c r="M24">
        <f t="shared" si="11"/>
        <v>-46.320615024248255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18.004825312977474</v>
      </c>
      <c r="B25">
        <f t="shared" si="3"/>
        <v>18.004825312977474</v>
      </c>
      <c r="C25" s="9">
        <f t="shared" si="4"/>
        <v>3.0000000000000002E-2</v>
      </c>
      <c r="D25" s="9">
        <f t="shared" si="5"/>
        <v>0.92722626876511016</v>
      </c>
      <c r="E25" s="9">
        <f t="shared" si="5"/>
        <v>2.6774457174669992</v>
      </c>
      <c r="F25" s="9">
        <f t="shared" si="6"/>
        <v>2.677949545603453</v>
      </c>
      <c r="G25" s="10">
        <f t="shared" si="7"/>
        <v>8.6666666666666607</v>
      </c>
      <c r="H25" s="5">
        <f t="shared" si="7"/>
        <v>7.5</v>
      </c>
      <c r="I25">
        <f t="shared" si="8"/>
        <v>29.7869051373148</v>
      </c>
      <c r="J25">
        <f t="shared" si="9"/>
        <v>25.340117169721754</v>
      </c>
      <c r="K25">
        <f t="shared" si="9"/>
        <v>15.656889202014671</v>
      </c>
      <c r="L25">
        <f t="shared" si="10"/>
        <v>-22.300324297181742</v>
      </c>
      <c r="M25">
        <f t="shared" si="11"/>
        <v>-45.952693458732895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17.853186015796492</v>
      </c>
      <c r="B26">
        <f t="shared" si="3"/>
        <v>17.853186015796492</v>
      </c>
      <c r="C26" s="9">
        <f t="shared" si="4"/>
        <v>3.5000000000000003E-2</v>
      </c>
      <c r="D26" s="9">
        <f t="shared" si="5"/>
        <v>1.0788655659460915</v>
      </c>
      <c r="E26" s="9">
        <f t="shared" si="5"/>
        <v>2.7705599041968298</v>
      </c>
      <c r="F26" s="9">
        <f t="shared" si="6"/>
        <v>2.7713436907508764</v>
      </c>
      <c r="G26" s="10">
        <f t="shared" si="7"/>
        <v>8.6666666666666607</v>
      </c>
      <c r="H26" s="5">
        <f t="shared" si="7"/>
        <v>7.5</v>
      </c>
      <c r="I26">
        <f t="shared" si="8"/>
        <v>29.528610046763383</v>
      </c>
      <c r="J26">
        <f t="shared" si="9"/>
        <v>25.206315223938663</v>
      </c>
      <c r="K26">
        <f t="shared" si="9"/>
        <v>15.381173041262274</v>
      </c>
      <c r="L26">
        <f t="shared" si="10"/>
        <v>-21.990218541457303</v>
      </c>
      <c r="M26">
        <f t="shared" si="11"/>
        <v>-45.592675185022827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17.702343948386606</v>
      </c>
      <c r="B27">
        <f t="shared" si="3"/>
        <v>17.702343948386606</v>
      </c>
      <c r="C27" s="9">
        <f t="shared" si="4"/>
        <v>0.04</v>
      </c>
      <c r="D27" s="9">
        <f t="shared" si="5"/>
        <v>1.2297076333559773</v>
      </c>
      <c r="E27" s="9">
        <f t="shared" si="5"/>
        <v>2.8620262742910731</v>
      </c>
      <c r="F27" s="9">
        <f t="shared" si="6"/>
        <v>2.8631762532999936</v>
      </c>
      <c r="G27" s="10">
        <f t="shared" si="7"/>
        <v>8.6666666666666607</v>
      </c>
      <c r="H27" s="5">
        <f t="shared" si="7"/>
        <v>7.5</v>
      </c>
      <c r="I27">
        <f t="shared" si="8"/>
        <v>29.273952897320139</v>
      </c>
      <c r="J27">
        <f t="shared" si="9"/>
        <v>25.074373912689918</v>
      </c>
      <c r="K27">
        <f t="shared" si="9"/>
        <v>15.107616990152136</v>
      </c>
      <c r="L27">
        <f t="shared" si="10"/>
        <v>-21.686458988341563</v>
      </c>
      <c r="M27">
        <f t="shared" si="11"/>
        <v>-45.240356807525131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17.552288061172259</v>
      </c>
      <c r="B28">
        <f t="shared" si="3"/>
        <v>17.552288061172259</v>
      </c>
      <c r="C28" s="9">
        <f t="shared" si="4"/>
        <v>4.4999999999999998E-2</v>
      </c>
      <c r="D28" s="9">
        <f t="shared" si="5"/>
        <v>1.3797635205703267</v>
      </c>
      <c r="E28" s="9">
        <f t="shared" si="5"/>
        <v>2.9518576498094506</v>
      </c>
      <c r="F28" s="9">
        <f t="shared" si="6"/>
        <v>2.9534707731111274</v>
      </c>
      <c r="G28" s="10">
        <f t="shared" si="7"/>
        <v>8.6666666666666607</v>
      </c>
      <c r="H28" s="5">
        <f t="shared" si="7"/>
        <v>7.5</v>
      </c>
      <c r="I28">
        <f t="shared" si="8"/>
        <v>29.022886651477787</v>
      </c>
      <c r="J28">
        <f t="shared" si="9"/>
        <v>24.944255158759869</v>
      </c>
      <c r="K28">
        <f t="shared" si="9"/>
        <v>14.836174849306985</v>
      </c>
      <c r="L28">
        <f t="shared" si="10"/>
        <v>-21.388893782347932</v>
      </c>
      <c r="M28">
        <f t="shared" si="11"/>
        <v>-44.895541131154197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17.403007530307782</v>
      </c>
      <c r="B29">
        <f t="shared" si="3"/>
        <v>17.403007530307782</v>
      </c>
      <c r="C29" s="9">
        <f t="shared" si="4"/>
        <v>4.9999999999999996E-2</v>
      </c>
      <c r="D29" s="9">
        <f t="shared" si="5"/>
        <v>1.5290440514348036</v>
      </c>
      <c r="E29" s="9">
        <f t="shared" si="5"/>
        <v>3.0400665791649319</v>
      </c>
      <c r="F29" s="9">
        <f t="shared" si="6"/>
        <v>3.0422502575236985</v>
      </c>
      <c r="G29" s="10">
        <f t="shared" si="7"/>
        <v>8.6666666666666607</v>
      </c>
      <c r="H29" s="5">
        <f t="shared" si="7"/>
        <v>7.5</v>
      </c>
      <c r="I29">
        <f t="shared" si="8"/>
        <v>28.775365914539364</v>
      </c>
      <c r="J29">
        <f t="shared" si="9"/>
        <v>24.815921796065783</v>
      </c>
      <c r="K29">
        <f t="shared" si="9"/>
        <v>14.56680160252006</v>
      </c>
      <c r="L29">
        <f t="shared" si="10"/>
        <v>-21.097376073536388</v>
      </c>
      <c r="M29">
        <f t="shared" si="11"/>
        <v>-44.558036914787493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17.254491752300709</v>
      </c>
      <c r="B30">
        <f t="shared" si="3"/>
        <v>17.254491752300709</v>
      </c>
      <c r="C30" s="9">
        <f t="shared" si="4"/>
        <v>5.4999999999999993E-2</v>
      </c>
      <c r="D30" s="9">
        <f t="shared" si="5"/>
        <v>1.6775598294418748</v>
      </c>
      <c r="E30" s="9">
        <f t="shared" si="5"/>
        <v>3.1266653441155863</v>
      </c>
      <c r="F30" s="9">
        <f t="shared" si="6"/>
        <v>3.1295371964114871</v>
      </c>
      <c r="G30" s="10">
        <f t="shared" si="7"/>
        <v>8.6666666666666607</v>
      </c>
      <c r="H30" s="5">
        <f t="shared" si="7"/>
        <v>7.5</v>
      </c>
      <c r="I30">
        <f t="shared" si="8"/>
        <v>28.531346886219783</v>
      </c>
      <c r="J30">
        <f t="shared" si="9"/>
        <v>24.689337539624564</v>
      </c>
      <c r="K30">
        <f t="shared" si="9"/>
        <v>14.299453381031336</v>
      </c>
      <c r="L30">
        <f t="shared" si="10"/>
        <v>-20.811763828133703</v>
      </c>
      <c r="M30">
        <f t="shared" si="11"/>
        <v>-44.227658635425563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17.106730338811868</v>
      </c>
      <c r="B31">
        <f t="shared" si="3"/>
        <v>17.106730338811868</v>
      </c>
      <c r="C31" s="9">
        <f t="shared" si="4"/>
        <v>5.9999999999999991E-2</v>
      </c>
      <c r="D31" s="9">
        <f t="shared" si="5"/>
        <v>1.8253212429307157</v>
      </c>
      <c r="E31" s="9">
        <f t="shared" si="5"/>
        <v>3.2116659665463367</v>
      </c>
      <c r="F31" s="9">
        <f t="shared" si="6"/>
        <v>3.2153535767350885</v>
      </c>
      <c r="G31" s="10">
        <f t="shared" si="7"/>
        <v>8.6666666666666607</v>
      </c>
      <c r="H31" s="5">
        <f t="shared" si="7"/>
        <v>7.5</v>
      </c>
      <c r="I31">
        <f t="shared" si="8"/>
        <v>28.290787313816299</v>
      </c>
      <c r="J31">
        <f t="shared" si="9"/>
        <v>24.56446695665576</v>
      </c>
      <c r="K31">
        <f t="shared" si="9"/>
        <v>14.034087429218783</v>
      </c>
      <c r="L31">
        <f t="shared" si="10"/>
        <v>-20.53191964729319</v>
      </c>
      <c r="M31">
        <f t="shared" si="11"/>
        <v>-43.904226262521604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16.959713111625586</v>
      </c>
      <c r="B32">
        <f t="shared" si="3"/>
        <v>16.959713111625586</v>
      </c>
      <c r="C32" s="9">
        <f t="shared" si="4"/>
        <v>6.4999999999999988E-2</v>
      </c>
      <c r="D32" s="9">
        <f t="shared" si="5"/>
        <v>1.972338470116999</v>
      </c>
      <c r="E32" s="9">
        <f t="shared" si="5"/>
        <v>3.295080215048924</v>
      </c>
      <c r="F32" s="9">
        <f t="shared" si="6"/>
        <v>3.2997208966117717</v>
      </c>
      <c r="G32" s="10">
        <f t="shared" si="7"/>
        <v>8.6666666666666607</v>
      </c>
      <c r="H32" s="5">
        <f t="shared" si="7"/>
        <v>7.5</v>
      </c>
      <c r="I32">
        <f t="shared" si="8"/>
        <v>28.053646446858288</v>
      </c>
      <c r="J32">
        <f t="shared" si="9"/>
        <v>24.441275438772003</v>
      </c>
      <c r="K32">
        <f t="shared" si="9"/>
        <v>13.770662071643653</v>
      </c>
      <c r="L32">
        <f t="shared" si="10"/>
        <v>-20.257710593575958</v>
      </c>
      <c r="M32">
        <f t="shared" si="11"/>
        <v>-43.587565041976632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16.813430097783638</v>
      </c>
      <c r="B33">
        <f t="shared" si="3"/>
        <v>16.813430097783638</v>
      </c>
      <c r="C33" s="9">
        <f t="shared" si="4"/>
        <v>6.9999999999999993E-2</v>
      </c>
      <c r="D33" s="9">
        <f t="shared" si="5"/>
        <v>2.1186214839589468</v>
      </c>
      <c r="E33" s="9">
        <f t="shared" si="5"/>
        <v>3.3769196113080304</v>
      </c>
      <c r="F33" s="9">
        <f t="shared" si="6"/>
        <v>3.3826601789220399</v>
      </c>
      <c r="G33" s="10">
        <f t="shared" si="7"/>
        <v>8.6666666666666607</v>
      </c>
      <c r="H33" s="5">
        <f t="shared" si="7"/>
        <v>7.5</v>
      </c>
      <c r="I33">
        <f t="shared" si="8"/>
        <v>27.819884993150357</v>
      </c>
      <c r="J33">
        <f t="shared" si="9"/>
        <v>24.319729175210547</v>
      </c>
      <c r="K33">
        <f t="shared" si="9"/>
        <v>13.509136681391793</v>
      </c>
      <c r="L33">
        <f t="shared" si="10"/>
        <v>-19.989008024759006</v>
      </c>
      <c r="M33">
        <f t="shared" si="11"/>
        <v>-43.277505289325205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16.667871524876819</v>
      </c>
      <c r="B34">
        <f t="shared" si="3"/>
        <v>16.667871524876819</v>
      </c>
      <c r="C34" s="9">
        <f t="shared" si="4"/>
        <v>7.4999999999999997E-2</v>
      </c>
      <c r="D34" s="9">
        <f t="shared" si="5"/>
        <v>2.2641800568657646</v>
      </c>
      <c r="E34" s="9">
        <f t="shared" si="5"/>
        <v>3.4571954363011734</v>
      </c>
      <c r="F34" s="9">
        <f t="shared" si="6"/>
        <v>3.4641919844713049</v>
      </c>
      <c r="G34" s="10">
        <f t="shared" si="7"/>
        <v>8.6666666666666607</v>
      </c>
      <c r="H34" s="5">
        <f t="shared" si="7"/>
        <v>7.5</v>
      </c>
      <c r="I34">
        <f t="shared" si="8"/>
        <v>27.589465076126562</v>
      </c>
      <c r="J34">
        <f t="shared" si="9"/>
        <v>24.199795127061993</v>
      </c>
      <c r="K34">
        <f t="shared" si="9"/>
        <v>13.249471649655842</v>
      </c>
      <c r="L34">
        <f t="shared" si="10"/>
        <v>-19.725687434596999</v>
      </c>
      <c r="M34">
        <f t="shared" si="11"/>
        <v>-42.973882191663641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16.52302781648827</v>
      </c>
      <c r="B35">
        <f t="shared" si="3"/>
        <v>16.52302781648827</v>
      </c>
      <c r="C35" s="9">
        <f t="shared" si="4"/>
        <v>0.08</v>
      </c>
      <c r="D35" s="9">
        <f t="shared" si="5"/>
        <v>2.4090237652543136</v>
      </c>
      <c r="E35" s="9">
        <f t="shared" si="5"/>
        <v>3.5359187363196587</v>
      </c>
      <c r="F35" s="9">
        <f t="shared" si="6"/>
        <v>3.5443364247242748</v>
      </c>
      <c r="G35" s="10">
        <f t="shared" si="7"/>
        <v>8.6666666666666607</v>
      </c>
      <c r="H35" s="5">
        <f t="shared" si="7"/>
        <v>7.5</v>
      </c>
      <c r="I35">
        <f t="shared" si="8"/>
        <v>27.362350193436594</v>
      </c>
      <c r="J35">
        <f t="shared" si="9"/>
        <v>24.081441002454412</v>
      </c>
      <c r="K35">
        <f t="shared" si="9"/>
        <v>12.99162835650586</v>
      </c>
      <c r="L35">
        <f t="shared" si="10"/>
        <v>-19.467628300184916</v>
      </c>
      <c r="M35">
        <f t="shared" si="11"/>
        <v>-42.67653561789848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16.378889587782947</v>
      </c>
      <c r="B36">
        <f t="shared" si="3"/>
        <v>16.378889587782947</v>
      </c>
      <c r="C36" s="9">
        <f t="shared" si="4"/>
        <v>8.5000000000000006E-2</v>
      </c>
      <c r="D36" s="9">
        <f t="shared" si="5"/>
        <v>2.5531619939596366</v>
      </c>
      <c r="E36" s="9">
        <f t="shared" si="5"/>
        <v>3.6131003288175716</v>
      </c>
      <c r="F36" s="9">
        <f t="shared" si="6"/>
        <v>3.623113174128846</v>
      </c>
      <c r="G36" s="10">
        <f t="shared" si="7"/>
        <v>8.6666666666666607</v>
      </c>
      <c r="H36" s="5">
        <f t="shared" si="7"/>
        <v>7.5</v>
      </c>
      <c r="I36">
        <f t="shared" si="8"/>
        <v>27.138505176688131</v>
      </c>
      <c r="J36">
        <f t="shared" si="9"/>
        <v>23.964635232653301</v>
      </c>
      <c r="K36">
        <f t="shared" si="9"/>
        <v>12.73556914279847</v>
      </c>
      <c r="L36">
        <f t="shared" si="10"/>
        <v>-19.214713935587888</v>
      </c>
      <c r="M36">
        <f t="shared" si="11"/>
        <v>-42.385309936916542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16.235447641237869</v>
      </c>
      <c r="B37">
        <f t="shared" si="3"/>
        <v>16.235447641237869</v>
      </c>
      <c r="C37" s="9">
        <f t="shared" si="4"/>
        <v>9.0000000000000011E-2</v>
      </c>
      <c r="D37" s="9">
        <f t="shared" si="5"/>
        <v>2.696603940504716</v>
      </c>
      <c r="E37" s="9">
        <f t="shared" si="5"/>
        <v>3.6887508080954978</v>
      </c>
      <c r="F37" s="9">
        <f t="shared" si="6"/>
        <v>3.7005414820455593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26.917896152272579</v>
      </c>
      <c r="J37">
        <f t="shared" si="9"/>
        <v>23.849346949039774</v>
      </c>
      <c r="K37">
        <f t="shared" si="9"/>
        <v>12.481257283176971</v>
      </c>
      <c r="L37">
        <f t="shared" si="10"/>
        <v>-18.96683135142252</v>
      </c>
      <c r="M37">
        <f t="shared" si="11"/>
        <v>-42.100053843300849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16.092692962507954</v>
      </c>
      <c r="B38">
        <f t="shared" si="3"/>
        <v>16.092692962507954</v>
      </c>
      <c r="C38" s="9">
        <f t="shared" si="4"/>
        <v>9.5000000000000015E-2</v>
      </c>
      <c r="D38" s="9">
        <f t="shared" si="5"/>
        <v>2.8393586192346292</v>
      </c>
      <c r="E38" s="9">
        <f t="shared" si="5"/>
        <v>3.7628805508253804</v>
      </c>
      <c r="F38" s="9">
        <f t="shared" si="6"/>
        <v>3.7766401842979587</v>
      </c>
      <c r="G38" s="10">
        <f t="shared" si="13"/>
        <v>8.6666666666666607</v>
      </c>
      <c r="H38" s="5">
        <f t="shared" si="13"/>
        <v>7.5</v>
      </c>
      <c r="I38">
        <f t="shared" si="8"/>
        <v>26.700490503204268</v>
      </c>
      <c r="J38">
        <f t="shared" si="9"/>
        <v>23.735545960931237</v>
      </c>
      <c r="K38">
        <f t="shared" si="9"/>
        <v>12.228656960117165</v>
      </c>
      <c r="L38">
        <f t="shared" si="10"/>
        <v>-18.723871120090891</v>
      </c>
      <c r="M38">
        <f t="shared" si="11"/>
        <v>-41.82062019023779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15.95061671642253</v>
      </c>
      <c r="B39">
        <f t="shared" si="3"/>
        <v>15.95061671642253</v>
      </c>
      <c r="C39" s="9">
        <f t="shared" si="4"/>
        <v>0.10000000000000002</v>
      </c>
      <c r="D39" s="9">
        <f t="shared" si="5"/>
        <v>2.9814348653200549</v>
      </c>
      <c r="E39" s="9">
        <f t="shared" si="5"/>
        <v>3.8354997214226589</v>
      </c>
      <c r="F39" s="9">
        <f t="shared" si="6"/>
        <v>3.8514277143585218</v>
      </c>
      <c r="G39" s="10">
        <f t="shared" si="13"/>
        <v>8.6666666666666607</v>
      </c>
      <c r="H39" s="5">
        <f t="shared" si="13"/>
        <v>7.5</v>
      </c>
      <c r="I39">
        <f t="shared" si="8"/>
        <v>26.486256831905937</v>
      </c>
      <c r="J39">
        <f t="shared" si="9"/>
        <v>23.623202734210693</v>
      </c>
      <c r="K39">
        <f t="shared" si="9"/>
        <v>11.977733238975739</v>
      </c>
      <c r="L39">
        <f t="shared" si="10"/>
        <v>-18.485727246384396</v>
      </c>
      <c r="M39">
        <f t="shared" si="11"/>
        <v>-41.546865829280875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15.8092102431077</v>
      </c>
      <c r="B40">
        <f t="shared" si="3"/>
        <v>15.8092102431077</v>
      </c>
      <c r="C40" s="9">
        <f t="shared" si="4"/>
        <v>0.10500000000000002</v>
      </c>
      <c r="D40" s="9">
        <f t="shared" si="5"/>
        <v>3.1228413386348839</v>
      </c>
      <c r="E40" s="9">
        <f t="shared" si="5"/>
        <v>3.9066182772715865</v>
      </c>
      <c r="F40" s="9">
        <f t="shared" si="6"/>
        <v>3.9249221141841906</v>
      </c>
      <c r="G40" s="10">
        <f t="shared" si="13"/>
        <v>8.6666666666666607</v>
      </c>
      <c r="H40" s="5">
        <f t="shared" si="13"/>
        <v>7.5</v>
      </c>
      <c r="I40">
        <f t="shared" si="8"/>
        <v>26.275164923876051</v>
      </c>
      <c r="J40">
        <f t="shared" si="9"/>
        <v>23.512288370732385</v>
      </c>
      <c r="K40">
        <f t="shared" si="9"/>
        <v>11.728452044000054</v>
      </c>
      <c r="L40">
        <f t="shared" si="10"/>
        <v>-18.252297043189476</v>
      </c>
      <c r="M40">
        <f t="shared" si="11"/>
        <v>-41.278651456655453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15.668465054230083</v>
      </c>
      <c r="B41">
        <f t="shared" si="3"/>
        <v>15.668465054230083</v>
      </c>
      <c r="C41" s="9">
        <f t="shared" si="4"/>
        <v>0.11000000000000003</v>
      </c>
      <c r="D41" s="9">
        <f t="shared" si="5"/>
        <v>3.2635865275125009</v>
      </c>
      <c r="E41" s="9">
        <f t="shared" si="5"/>
        <v>3.976245973809367</v>
      </c>
      <c r="F41" s="9">
        <f t="shared" si="6"/>
        <v>3.9971410447149043</v>
      </c>
      <c r="G41" s="10">
        <f t="shared" si="13"/>
        <v>8.6666666666666607</v>
      </c>
      <c r="H41" s="5">
        <f t="shared" si="13"/>
        <v>7.5</v>
      </c>
      <c r="I41">
        <f t="shared" si="8"/>
        <v>26.067185712176002</v>
      </c>
      <c r="J41">
        <f t="shared" si="9"/>
        <v>23.40277458847325</v>
      </c>
      <c r="K41">
        <f t="shared" si="9"/>
        <v>11.480780135260121</v>
      </c>
      <c r="L41">
        <f t="shared" si="10"/>
        <v>-18.023481012041668</v>
      </c>
      <c r="M41">
        <f t="shared" si="11"/>
        <v>-41.015841465806524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15.52837282935746</v>
      </c>
      <c r="B42">
        <f t="shared" si="3"/>
        <v>15.52837282935746</v>
      </c>
      <c r="C42" s="9">
        <f t="shared" si="4"/>
        <v>0.11500000000000003</v>
      </c>
      <c r="D42" s="9">
        <f t="shared" si="5"/>
        <v>3.4036787523851237</v>
      </c>
      <c r="E42" s="9">
        <f t="shared" si="5"/>
        <v>4.0443923694745427</v>
      </c>
      <c r="F42" s="9">
        <f t="shared" si="6"/>
        <v>4.0681017960479888</v>
      </c>
      <c r="G42" s="10">
        <f t="shared" si="13"/>
        <v>8.6666666666666607</v>
      </c>
      <c r="H42" s="5">
        <f t="shared" si="13"/>
        <v>7.5</v>
      </c>
      <c r="I42">
        <f t="shared" si="8"/>
        <v>25.862291242677667</v>
      </c>
      <c r="J42">
        <f t="shared" si="9"/>
        <v>23.294633702401001</v>
      </c>
      <c r="K42">
        <f t="shared" si="9"/>
        <v>11.234685086465282</v>
      </c>
      <c r="L42">
        <f t="shared" si="10"/>
        <v>-17.799182728287402</v>
      </c>
      <c r="M42">
        <f t="shared" si="11"/>
        <v>-40.758303805908312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15.388925412432163</v>
      </c>
      <c r="B43">
        <f t="shared" si="3"/>
        <v>15.388925412432163</v>
      </c>
      <c r="C43" s="9">
        <f t="shared" si="4"/>
        <v>0.12000000000000004</v>
      </c>
      <c r="D43" s="9">
        <f t="shared" si="5"/>
        <v>3.5431261693104208</v>
      </c>
      <c r="E43" s="9">
        <f t="shared" si="5"/>
        <v>4.1110668305248277</v>
      </c>
      <c r="F43" s="9">
        <f t="shared" si="6"/>
        <v>4.1378212973006629</v>
      </c>
      <c r="G43" s="10">
        <f t="shared" si="13"/>
        <v>8.6666666666666607</v>
      </c>
      <c r="H43" s="5">
        <f t="shared" si="13"/>
        <v>7.5</v>
      </c>
      <c r="I43">
        <f t="shared" si="8"/>
        <v>25.660454640014361</v>
      </c>
      <c r="J43">
        <f t="shared" si="9"/>
        <v>23.187838606031278</v>
      </c>
      <c r="K43">
        <f t="shared" si="9"/>
        <v>10.990135263629831</v>
      </c>
      <c r="L43">
        <f t="shared" si="10"/>
        <v>-17.57930873062605</v>
      </c>
      <c r="M43">
        <f t="shared" si="11"/>
        <v>-40.505909846070651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15.250114808353127</v>
      </c>
      <c r="B44">
        <f t="shared" si="3"/>
        <v>15.250114808353127</v>
      </c>
      <c r="C44" s="9">
        <f t="shared" si="4"/>
        <v>0.12500000000000003</v>
      </c>
      <c r="D44" s="9">
        <f t="shared" si="5"/>
        <v>3.6819367733894572</v>
      </c>
      <c r="E44" s="9">
        <f t="shared" si="5"/>
        <v>4.1762785357293772</v>
      </c>
      <c r="F44" s="9">
        <f t="shared" si="6"/>
        <v>4.2063161261724265</v>
      </c>
      <c r="G44" s="10">
        <f t="shared" si="13"/>
        <v>8.6666666666666607</v>
      </c>
      <c r="H44" s="5">
        <f t="shared" si="13"/>
        <v>7.5</v>
      </c>
      <c r="I44">
        <f t="shared" si="8"/>
        <v>25.461650074180312</v>
      </c>
      <c r="J44">
        <f t="shared" si="9"/>
        <v>23.082362753647523</v>
      </c>
      <c r="K44">
        <f t="shared" si="9"/>
        <v>10.747099804553407</v>
      </c>
      <c r="L44">
        <f t="shared" si="10"/>
        <v>-17.363768414816136</v>
      </c>
      <c r="M44">
        <f t="shared" si="11"/>
        <v>-40.258534244991559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15.111933179662708</v>
      </c>
      <c r="B45">
        <f t="shared" si="3"/>
        <v>15.111933179662708</v>
      </c>
      <c r="C45" s="9">
        <f t="shared" si="4"/>
        <v>0.13000000000000003</v>
      </c>
      <c r="D45" s="9">
        <f t="shared" si="5"/>
        <v>3.8201184020798755</v>
      </c>
      <c r="E45" s="9">
        <f t="shared" si="5"/>
        <v>4.2400364809402875</v>
      </c>
      <c r="F45" s="9">
        <f t="shared" si="6"/>
        <v>4.2736025182185937</v>
      </c>
      <c r="G45" s="10">
        <f t="shared" si="13"/>
        <v>8.6666666666666607</v>
      </c>
      <c r="H45" s="5">
        <f t="shared" si="13"/>
        <v>7.5</v>
      </c>
      <c r="I45">
        <f t="shared" si="8"/>
        <v>25.265852727726283</v>
      </c>
      <c r="J45">
        <f t="shared" si="9"/>
        <v>22.978180143158625</v>
      </c>
      <c r="K45">
        <f t="shared" si="9"/>
        <v>10.505548599083458</v>
      </c>
      <c r="L45">
        <f t="shared" si="10"/>
        <v>-17.152473931341337</v>
      </c>
      <c r="M45">
        <f t="shared" si="11"/>
        <v>-40.016054825820007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14.974372843334521</v>
      </c>
      <c r="B46">
        <f t="shared" si="3"/>
        <v>14.974372843334521</v>
      </c>
      <c r="C46" s="9">
        <f t="shared" si="4"/>
        <v>0.13500000000000004</v>
      </c>
      <c r="D46" s="9">
        <f t="shared" si="5"/>
        <v>3.9576787384080632</v>
      </c>
      <c r="E46" s="9">
        <f t="shared" si="5"/>
        <v>4.3023494835479239</v>
      </c>
      <c r="F46" s="9">
        <f t="shared" si="6"/>
        <v>4.3396963758457217</v>
      </c>
      <c r="G46" s="10">
        <f t="shared" si="13"/>
        <v>8.6666666666666607</v>
      </c>
      <c r="H46" s="5">
        <f t="shared" si="13"/>
        <v>7.5</v>
      </c>
      <c r="I46">
        <f t="shared" si="8"/>
        <v>25.073038763501021</v>
      </c>
      <c r="J46">
        <f t="shared" si="9"/>
        <v>22.875265299570575</v>
      </c>
      <c r="K46">
        <f t="shared" si="9"/>
        <v>10.265452270128538</v>
      </c>
      <c r="L46">
        <f t="shared" si="10"/>
        <v>-16.945340086842307</v>
      </c>
      <c r="M46">
        <f t="shared" si="11"/>
        <v>-39.778352456005877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14.83742626765866</v>
      </c>
      <c r="B47">
        <f t="shared" si="3"/>
        <v>14.83742626765866</v>
      </c>
      <c r="C47" s="9">
        <f t="shared" si="4"/>
        <v>0.14000000000000004</v>
      </c>
      <c r="D47" s="9">
        <f t="shared" si="5"/>
        <v>4.0946253140839231</v>
      </c>
      <c r="E47" s="9">
        <f t="shared" si="5"/>
        <v>4.3632261868244866</v>
      </c>
      <c r="F47" s="9">
        <f t="shared" si="6"/>
        <v>4.4046132770392914</v>
      </c>
      <c r="G47" s="10">
        <f t="shared" si="13"/>
        <v>8.6666666666666607</v>
      </c>
      <c r="H47" s="5">
        <f t="shared" si="13"/>
        <v>7.5</v>
      </c>
      <c r="I47">
        <f t="shared" si="8"/>
        <v>24.883185292890523</v>
      </c>
      <c r="J47">
        <f t="shared" si="9"/>
        <v>22.77359325904952</v>
      </c>
      <c r="K47">
        <f t="shared" si="9"/>
        <v>10.026782155392503</v>
      </c>
      <c r="L47">
        <f t="shared" si="10"/>
        <v>-16.742284249130513</v>
      </c>
      <c r="M47">
        <f t="shared" si="11"/>
        <v>-39.545310931927006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14.70108606922085</v>
      </c>
      <c r="B48">
        <f t="shared" si="3"/>
        <v>14.70108606922085</v>
      </c>
      <c r="C48" s="9">
        <f t="shared" si="4"/>
        <v>0.14500000000000005</v>
      </c>
      <c r="D48" s="9">
        <f t="shared" si="5"/>
        <v>4.2309655125217356</v>
      </c>
      <c r="E48" s="9">
        <f t="shared" si="5"/>
        <v>4.4226750641600665</v>
      </c>
      <c r="F48" s="9">
        <f t="shared" si="6"/>
        <v>4.4683684838334941</v>
      </c>
      <c r="G48" s="10">
        <f t="shared" si="13"/>
        <v>8.6666666666666607</v>
      </c>
      <c r="H48" s="5">
        <f t="shared" si="13"/>
        <v>7.5</v>
      </c>
      <c r="I48">
        <f t="shared" si="8"/>
        <v>24.696270344509248</v>
      </c>
      <c r="J48">
        <f t="shared" si="9"/>
        <v>22.673139553554737</v>
      </c>
      <c r="K48">
        <f t="shared" si="9"/>
        <v>9.7895102898009405</v>
      </c>
      <c r="L48">
        <f t="shared" si="10"/>
        <v>-16.543226255610026</v>
      </c>
      <c r="M48">
        <f t="shared" si="11"/>
        <v>-39.316816868094854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14.565345009972122</v>
      </c>
      <c r="B49">
        <f t="shared" si="3"/>
        <v>14.565345009972122</v>
      </c>
      <c r="C49" s="9">
        <f t="shared" si="4"/>
        <v>0.15000000000000005</v>
      </c>
      <c r="D49" s="9">
        <f t="shared" si="5"/>
        <v>4.3667065717704627</v>
      </c>
      <c r="E49" s="9">
        <f t="shared" si="5"/>
        <v>4.4807044231952462</v>
      </c>
      <c r="F49" s="9">
        <f t="shared" si="6"/>
        <v>4.5309769505326196</v>
      </c>
      <c r="G49" s="10">
        <f t="shared" si="13"/>
        <v>8.6666666666666607</v>
      </c>
      <c r="H49" s="5">
        <f t="shared" si="13"/>
        <v>7.5</v>
      </c>
      <c r="I49">
        <f t="shared" si="8"/>
        <v>24.512272833299502</v>
      </c>
      <c r="J49">
        <f t="shared" si="9"/>
        <v>22.573880196021076</v>
      </c>
      <c r="K49">
        <f t="shared" si="9"/>
        <v>9.5536093885923705</v>
      </c>
      <c r="L49">
        <f t="shared" si="10"/>
        <v>-16.348088324942047</v>
      </c>
      <c r="M49">
        <f t="shared" si="11"/>
        <v>-39.092759590751832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14.430195994385844</v>
      </c>
      <c r="B50">
        <f t="shared" si="3"/>
        <v>14.430195994385844</v>
      </c>
      <c r="C50" s="9">
        <f t="shared" si="4"/>
        <v>0.15500000000000005</v>
      </c>
      <c r="D50" s="9">
        <f t="shared" si="5"/>
        <v>4.5018555873567401</v>
      </c>
      <c r="E50" s="9">
        <f t="shared" si="5"/>
        <v>4.5373224098541671</v>
      </c>
      <c r="F50" s="9">
        <f t="shared" si="6"/>
        <v>4.5924533316931289</v>
      </c>
      <c r="G50" s="10">
        <f t="shared" si="13"/>
        <v>8.6666666666666607</v>
      </c>
      <c r="H50" s="5">
        <f t="shared" si="13"/>
        <v>7.5</v>
      </c>
      <c r="I50">
        <f t="shared" si="8"/>
        <v>24.331172529997538</v>
      </c>
      <c r="J50">
        <f t="shared" si="9"/>
        <v>22.475791666071423</v>
      </c>
      <c r="K50">
        <f t="shared" si="9"/>
        <v>9.3190528310478591</v>
      </c>
      <c r="L50">
        <f t="shared" si="10"/>
        <v>-16.156794971795957</v>
      </c>
      <c r="M50">
        <f t="shared" si="11"/>
        <v>-38.873031035683766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14.295632066698907</v>
      </c>
      <c r="B51">
        <f t="shared" si="3"/>
        <v>14.295632066698907</v>
      </c>
      <c r="C51" s="9">
        <f t="shared" si="4"/>
        <v>0.16000000000000006</v>
      </c>
      <c r="D51" s="9">
        <f t="shared" si="5"/>
        <v>4.6364195150436762</v>
      </c>
      <c r="E51" s="9">
        <f t="shared" si="5"/>
        <v>4.5925370122818121</v>
      </c>
      <c r="F51" s="9">
        <f t="shared" si="6"/>
        <v>4.6528119898750875</v>
      </c>
      <c r="G51" s="10">
        <f t="shared" si="13"/>
        <v>8.6666666666666607</v>
      </c>
      <c r="H51" s="5">
        <f t="shared" si="13"/>
        <v>7.5</v>
      </c>
      <c r="I51">
        <f t="shared" si="8"/>
        <v>24.152950030926789</v>
      </c>
      <c r="J51">
        <f t="shared" si="9"/>
        <v>22.378850896240646</v>
      </c>
      <c r="K51">
        <f t="shared" si="9"/>
        <v>9.0858146448337571</v>
      </c>
      <c r="L51">
        <f t="shared" si="10"/>
        <v>-15.969272924538524</v>
      </c>
      <c r="M51">
        <f t="shared" si="11"/>
        <v>-38.657525650081219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14.161646408234105</v>
      </c>
      <c r="B52">
        <f t="shared" si="3"/>
        <v>14.161646408234105</v>
      </c>
      <c r="C52" s="9">
        <f t="shared" si="4"/>
        <v>0.16500000000000006</v>
      </c>
      <c r="D52" s="9">
        <f t="shared" si="5"/>
        <v>4.770405173508478</v>
      </c>
      <c r="E52" s="9">
        <f t="shared" si="5"/>
        <v>4.6463560646891136</v>
      </c>
      <c r="F52" s="9">
        <f t="shared" si="6"/>
        <v>4.7120670031713416</v>
      </c>
      <c r="G52" s="10">
        <f t="shared" si="13"/>
        <v>8.6666666666666607</v>
      </c>
      <c r="H52" s="5">
        <f t="shared" si="13"/>
        <v>7.5</v>
      </c>
      <c r="I52">
        <f t="shared" si="8"/>
        <v>23.977586728081139</v>
      </c>
      <c r="J52">
        <f t="shared" si="9"/>
        <v>22.283035258693413</v>
      </c>
      <c r="K52">
        <f t="shared" si="9"/>
        <v>8.8538694909332705</v>
      </c>
      <c r="L52">
        <f t="shared" si="10"/>
        <v>-15.785451045721134</v>
      </c>
      <c r="M52">
        <f t="shared" si="11"/>
        <v>-38.446140298292832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14.028232334800769</v>
      </c>
      <c r="B53">
        <f t="shared" si="3"/>
        <v>14.028232334800769</v>
      </c>
      <c r="C53" s="9">
        <f t="shared" si="4"/>
        <v>0.17000000000000007</v>
      </c>
      <c r="D53" s="9">
        <f t="shared" si="5"/>
        <v>4.9038192469418158</v>
      </c>
      <c r="E53" s="9">
        <f t="shared" si="5"/>
        <v>4.6987872511093443</v>
      </c>
      <c r="F53" s="9">
        <f t="shared" si="6"/>
        <v>4.7702321725223999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23.805064779463049</v>
      </c>
      <c r="J53">
        <f t="shared" si="9"/>
        <v>22.188322552419088</v>
      </c>
      <c r="K53">
        <f t="shared" si="9"/>
        <v>8.6231926491435136</v>
      </c>
      <c r="L53">
        <f t="shared" si="10"/>
        <v>-15.605260255232157</v>
      </c>
      <c r="M53">
        <f t="shared" si="11"/>
        <v>-38.238774171322746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13.895383294170848</v>
      </c>
      <c r="B54">
        <f t="shared" si="3"/>
        <v>13.895383294170848</v>
      </c>
      <c r="C54" s="9">
        <f t="shared" si="4"/>
        <v>0.17500000000000007</v>
      </c>
      <c r="D54" s="9">
        <f t="shared" si="5"/>
        <v>5.0366682875717359</v>
      </c>
      <c r="E54" s="9">
        <f t="shared" si="5"/>
        <v>4.7498381090691213</v>
      </c>
      <c r="F54" s="9">
        <f t="shared" si="6"/>
        <v>4.8273210288247181</v>
      </c>
      <c r="G54" s="10">
        <f t="shared" si="14"/>
        <v>8.6666666666666607</v>
      </c>
      <c r="H54" s="5">
        <f t="shared" si="14"/>
        <v>7.5</v>
      </c>
      <c r="I54">
        <f t="shared" si="8"/>
        <v>23.635367079643679</v>
      </c>
      <c r="J54">
        <f t="shared" si="9"/>
        <v>22.094690990887695</v>
      </c>
      <c r="K54">
        <f t="shared" si="9"/>
        <v>8.3937600041155775</v>
      </c>
      <c r="L54">
        <f t="shared" si="10"/>
        <v>-15.42863345598874</v>
      </c>
      <c r="M54">
        <f t="shared" si="11"/>
        <v>-38.035328699932847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13.76309286362773</v>
      </c>
      <c r="B55">
        <f t="shared" si="3"/>
        <v>13.76309286362773</v>
      </c>
      <c r="C55" s="9">
        <f t="shared" si="4"/>
        <v>0.18000000000000008</v>
      </c>
      <c r="D55" s="9">
        <f t="shared" si="5"/>
        <v>5.1689587181148546</v>
      </c>
      <c r="E55" s="9">
        <f t="shared" si="5"/>
        <v>4.7995160331772162</v>
      </c>
      <c r="F55" s="9">
        <f t="shared" si="6"/>
        <v>4.8833468398397315</v>
      </c>
      <c r="G55" s="10">
        <f t="shared" si="14"/>
        <v>8.6666666666666607</v>
      </c>
      <c r="H55" s="5">
        <f t="shared" si="14"/>
        <v>7.5</v>
      </c>
      <c r="I55">
        <f t="shared" si="8"/>
        <v>23.46847723051437</v>
      </c>
      <c r="J55">
        <f t="shared" si="9"/>
        <v>22.002119190151763</v>
      </c>
      <c r="K55">
        <f t="shared" si="9"/>
        <v>8.1655480319159803</v>
      </c>
      <c r="L55">
        <f t="shared" si="10"/>
        <v>-15.255505462049348</v>
      </c>
      <c r="M55">
        <f t="shared" si="11"/>
        <v>-37.835707471218427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13.631354747585135</v>
      </c>
      <c r="B56">
        <f t="shared" si="3"/>
        <v>13.631354747585135</v>
      </c>
      <c r="C56" s="9">
        <f t="shared" si="4"/>
        <v>0.18500000000000008</v>
      </c>
      <c r="D56" s="9">
        <f t="shared" si="5"/>
        <v>5.3006968341574483</v>
      </c>
      <c r="E56" s="9">
        <f t="shared" si="5"/>
        <v>4.8478282786342302</v>
      </c>
      <c r="F56" s="9">
        <f t="shared" si="6"/>
        <v>4.9383226169107051</v>
      </c>
      <c r="G56" s="10">
        <f t="shared" si="14"/>
        <v>8.6666666666666607</v>
      </c>
      <c r="H56" s="5">
        <f t="shared" si="14"/>
        <v>7.5</v>
      </c>
      <c r="I56">
        <f t="shared" si="8"/>
        <v>23.304379512201074</v>
      </c>
      <c r="J56">
        <f t="shared" si="9"/>
        <v>21.910586157379466</v>
      </c>
      <c r="K56">
        <f t="shared" si="9"/>
        <v>7.9385337870886694</v>
      </c>
      <c r="L56">
        <f t="shared" si="10"/>
        <v>-15.085812929034599</v>
      </c>
      <c r="M56">
        <f t="shared" si="11"/>
        <v>-37.639816148533548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13.500162775273582</v>
      </c>
      <c r="B57">
        <f t="shared" si="3"/>
        <v>13.500162775273582</v>
      </c>
      <c r="C57" s="9">
        <f t="shared" si="4"/>
        <v>0.19000000000000009</v>
      </c>
      <c r="D57" s="9">
        <f t="shared" si="5"/>
        <v>5.4318888064690025</v>
      </c>
      <c r="E57" s="9">
        <f t="shared" si="5"/>
        <v>4.8947819646660884</v>
      </c>
      <c r="F57" s="9">
        <f t="shared" si="6"/>
        <v>4.992261121494149</v>
      </c>
      <c r="G57" s="10">
        <f t="shared" si="14"/>
        <v>8.6666666666666607</v>
      </c>
      <c r="H57" s="5">
        <f t="shared" si="14"/>
        <v>7.5</v>
      </c>
      <c r="I57">
        <f t="shared" si="8"/>
        <v>23.143058854115644</v>
      </c>
      <c r="J57">
        <f t="shared" si="9"/>
        <v>21.820071279805259</v>
      </c>
      <c r="K57">
        <f t="shared" si="9"/>
        <v>7.7126948901974686</v>
      </c>
      <c r="L57">
        <f t="shared" si="10"/>
        <v>-14.919494286750549</v>
      </c>
      <c r="M57">
        <f t="shared" si="11"/>
        <v>-37.447562394649438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13.369510898491912</v>
      </c>
      <c r="B58">
        <f t="shared" si="3"/>
        <v>13.369510898491912</v>
      </c>
      <c r="C58" s="9">
        <f t="shared" si="4"/>
        <v>0.19500000000000009</v>
      </c>
      <c r="D58" s="9">
        <f t="shared" si="5"/>
        <v>5.5625406832506723</v>
      </c>
      <c r="E58" s="9">
        <f t="shared" si="5"/>
        <v>4.9403840778841692</v>
      </c>
      <c r="F58" s="9">
        <f t="shared" si="6"/>
        <v>5.045174871512323</v>
      </c>
      <c r="G58" s="10">
        <f t="shared" si="14"/>
        <v>8.6666666666666607</v>
      </c>
      <c r="H58" s="5">
        <f t="shared" si="14"/>
        <v>7.5</v>
      </c>
      <c r="I58">
        <f t="shared" si="8"/>
        <v>22.984500806120238</v>
      </c>
      <c r="J58">
        <f t="shared" si="9"/>
        <v>21.730554314084756</v>
      </c>
      <c r="K58">
        <f t="shared" si="9"/>
        <v>7.4880095158295719</v>
      </c>
      <c r="L58">
        <f t="shared" si="10"/>
        <v>-14.756489673914306</v>
      </c>
      <c r="M58">
        <f t="shared" si="11"/>
        <v>-37.258855798036045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13.239393189421534</v>
      </c>
      <c r="B59">
        <f t="shared" si="3"/>
        <v>13.239393189421534</v>
      </c>
      <c r="C59" s="9">
        <f t="shared" si="4"/>
        <v>0.20000000000000009</v>
      </c>
      <c r="D59" s="9">
        <f t="shared" si="5"/>
        <v>5.6926583923210501</v>
      </c>
      <c r="E59" s="9">
        <f t="shared" si="5"/>
        <v>4.9846414755747821</v>
      </c>
      <c r="F59" s="9">
        <f t="shared" si="6"/>
        <v>5.0970761475330448</v>
      </c>
      <c r="G59" s="10">
        <f t="shared" si="14"/>
        <v>8.6666666666666607</v>
      </c>
      <c r="H59" s="5">
        <f t="shared" si="14"/>
        <v>7.5</v>
      </c>
      <c r="I59">
        <f t="shared" si="8"/>
        <v>22.828691509783457</v>
      </c>
      <c r="J59">
        <f t="shared" si="9"/>
        <v>21.642015376041272</v>
      </c>
      <c r="K59">
        <f t="shared" si="9"/>
        <v>7.2644563810413558</v>
      </c>
      <c r="L59">
        <f t="shared" si="10"/>
        <v>-14.596740874887862</v>
      </c>
      <c r="M59">
        <f t="shared" si="11"/>
        <v>-37.073607802163131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13.109803838501033</v>
      </c>
      <c r="B60">
        <f t="shared" si="3"/>
        <v>13.109803838501033</v>
      </c>
      <c r="C60" s="9">
        <f t="shared" si="4"/>
        <v>0.2050000000000001</v>
      </c>
      <c r="D60" s="9">
        <f t="shared" si="5"/>
        <v>5.82224774324155</v>
      </c>
      <c r="E60" s="9">
        <f t="shared" si="5"/>
        <v>5.0275608889205916</v>
      </c>
      <c r="F60" s="9">
        <f t="shared" si="6"/>
        <v>5.1479769987827915</v>
      </c>
      <c r="G60" s="10">
        <f t="shared" si="14"/>
        <v>8.6666666666666607</v>
      </c>
      <c r="H60" s="5">
        <f t="shared" si="14"/>
        <v>7.5</v>
      </c>
      <c r="I60">
        <f t="shared" si="8"/>
        <v>22.675617669709318</v>
      </c>
      <c r="J60">
        <f t="shared" si="9"/>
        <v>21.554434930791945</v>
      </c>
      <c r="K60">
        <f t="shared" si="9"/>
        <v>7.0420147342283768</v>
      </c>
      <c r="L60">
        <f t="shared" si="10"/>
        <v>-14.440191258331444</v>
      </c>
      <c r="M60">
        <f t="shared" si="11"/>
        <v>-36.891731637723318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12.980737152358932</v>
      </c>
      <c r="B61">
        <f t="shared" si="3"/>
        <v>12.980737152358932</v>
      </c>
      <c r="C61" s="9">
        <f t="shared" si="4"/>
        <v>0.2100000000000001</v>
      </c>
      <c r="D61" s="9">
        <f t="shared" si="5"/>
        <v>5.9513144293836522</v>
      </c>
      <c r="E61" s="9">
        <f t="shared" si="5"/>
        <v>5.0691489261564833</v>
      </c>
      <c r="F61" s="9">
        <f t="shared" si="6"/>
        <v>5.1978892489988251</v>
      </c>
      <c r="G61" s="10">
        <f t="shared" si="14"/>
        <v>8.6666666666666607</v>
      </c>
      <c r="H61" s="5">
        <f t="shared" si="14"/>
        <v>7.5</v>
      </c>
      <c r="I61">
        <f t="shared" si="8"/>
        <v>22.525266524922611</v>
      </c>
      <c r="J61">
        <f t="shared" si="9"/>
        <v>21.467793783241955</v>
      </c>
      <c r="K61">
        <f t="shared" si="9"/>
        <v>6.8206643444020365</v>
      </c>
      <c r="L61">
        <f t="shared" si="10"/>
        <v>-14.286785717693084</v>
      </c>
      <c r="M61">
        <f t="shared" si="11"/>
        <v>-36.713142257685028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12.852187551802398</v>
      </c>
      <c r="B62">
        <f t="shared" si="3"/>
        <v>12.852187551802398</v>
      </c>
      <c r="C62" s="9">
        <f t="shared" si="4"/>
        <v>0.21500000000000011</v>
      </c>
      <c r="D62" s="9">
        <f t="shared" si="5"/>
        <v>6.0798640299401852</v>
      </c>
      <c r="E62" s="9">
        <f t="shared" si="5"/>
        <v>5.1094120756622567</v>
      </c>
      <c r="F62" s="9">
        <f t="shared" si="6"/>
        <v>5.2468245021258575</v>
      </c>
      <c r="G62" s="10">
        <f t="shared" si="14"/>
        <v>8.6666666666666607</v>
      </c>
      <c r="H62" s="5">
        <f t="shared" si="14"/>
        <v>7.5</v>
      </c>
      <c r="I62">
        <f t="shared" si="8"/>
        <v>22.377625820296728</v>
      </c>
      <c r="J62">
        <f t="shared" si="9"/>
        <v>21.382073068935796</v>
      </c>
      <c r="K62">
        <f t="shared" si="9"/>
        <v>6.6003854908559267</v>
      </c>
      <c r="L62">
        <f t="shared" si="10"/>
        <v>-14.136470613456249</v>
      </c>
      <c r="M62">
        <f t="shared" si="11"/>
        <v>-36.537756275088427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12.724149569859826</v>
      </c>
      <c r="B63">
        <f t="shared" si="3"/>
        <v>12.724149569859826</v>
      </c>
      <c r="C63" s="9">
        <f t="shared" si="4"/>
        <v>0.22000000000000011</v>
      </c>
      <c r="D63" s="9">
        <f t="shared" si="5"/>
        <v>6.2079020118827577</v>
      </c>
      <c r="E63" s="9">
        <f t="shared" si="5"/>
        <v>5.1483567089944406</v>
      </c>
      <c r="F63" s="9">
        <f t="shared" si="6"/>
        <v>5.2947941478625431</v>
      </c>
      <c r="G63" s="10">
        <f t="shared" si="14"/>
        <v>8.6666666666666607</v>
      </c>
      <c r="H63" s="5">
        <f t="shared" si="14"/>
        <v>7.5</v>
      </c>
      <c r="I63">
        <f t="shared" si="8"/>
        <v>22.232683778012674</v>
      </c>
      <c r="J63">
        <f t="shared" si="9"/>
        <v>21.297254245255058</v>
      </c>
      <c r="K63">
        <f t="shared" si="9"/>
        <v>6.3811589532053965</v>
      </c>
      <c r="L63">
        <f t="shared" si="10"/>
        <v>-13.989193717072355</v>
      </c>
      <c r="M63">
        <f t="shared" si="11"/>
        <v>-36.365491903502502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12.596617849875203</v>
      </c>
      <c r="B64">
        <f t="shared" si="3"/>
        <v>12.596617849875203</v>
      </c>
      <c r="C64" s="9">
        <f t="shared" si="4"/>
        <v>0.22500000000000012</v>
      </c>
      <c r="D64" s="9">
        <f t="shared" si="5"/>
        <v>6.335433731867381</v>
      </c>
      <c r="E64" s="9">
        <f t="shared" si="5"/>
        <v>5.1859890838594103</v>
      </c>
      <c r="F64" s="9">
        <f t="shared" si="6"/>
        <v>5.3418093670628579</v>
      </c>
      <c r="G64" s="10">
        <f t="shared" si="14"/>
        <v>8.6666666666666607</v>
      </c>
      <c r="H64" s="5">
        <f t="shared" si="14"/>
        <v>7.5</v>
      </c>
      <c r="I64">
        <f t="shared" si="8"/>
        <v>22.090429069040557</v>
      </c>
      <c r="J64">
        <f t="shared" si="9"/>
        <v>21.213319082952623</v>
      </c>
      <c r="K64">
        <f t="shared" si="9"/>
        <v>6.1629660017843815</v>
      </c>
      <c r="L64">
        <f t="shared" si="10"/>
        <v>-13.844904156509729</v>
      </c>
      <c r="M64">
        <f t="shared" si="11"/>
        <v>-36.196268900065803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12.469587143652305</v>
      </c>
      <c r="B65">
        <f t="shared" si="3"/>
        <v>12.469587143652305</v>
      </c>
      <c r="C65" s="9">
        <f t="shared" si="4"/>
        <v>0.23000000000000012</v>
      </c>
      <c r="D65" s="9">
        <f t="shared" si="5"/>
        <v>6.4624644380902794</v>
      </c>
      <c r="E65" s="9">
        <f t="shared" si="5"/>
        <v>5.2223153470299151</v>
      </c>
      <c r="F65" s="9">
        <f t="shared" si="6"/>
        <v>5.3878811369972563</v>
      </c>
      <c r="G65" s="10">
        <f t="shared" si="14"/>
        <v>8.6666666666666607</v>
      </c>
      <c r="H65" s="5">
        <f t="shared" si="14"/>
        <v>7.5</v>
      </c>
      <c r="I65">
        <f t="shared" si="8"/>
        <v>21.950850784637577</v>
      </c>
      <c r="J65">
        <f t="shared" si="9"/>
        <v>21.130249658013565</v>
      </c>
      <c r="K65">
        <f t="shared" si="9"/>
        <v>5.9457883883839866</v>
      </c>
      <c r="L65">
        <f t="shared" si="10"/>
        <v>-13.703552363355247</v>
      </c>
      <c r="M65">
        <f t="shared" si="11"/>
        <v>-36.030008511037593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12.343052309646763</v>
      </c>
      <c r="B66">
        <f t="shared" si="3"/>
        <v>12.343052309646763</v>
      </c>
      <c r="C66" s="9">
        <f t="shared" si="4"/>
        <v>0.23500000000000013</v>
      </c>
      <c r="D66" s="9">
        <f t="shared" si="5"/>
        <v>6.5889992720958208</v>
      </c>
      <c r="E66" s="9">
        <f t="shared" si="5"/>
        <v>5.2573415372070205</v>
      </c>
      <c r="F66" s="9">
        <f t="shared" si="6"/>
        <v>5.4330202364782512</v>
      </c>
      <c r="G66" s="10">
        <f t="shared" si="14"/>
        <v>8.6666666666666607</v>
      </c>
      <c r="H66" s="5">
        <f t="shared" si="14"/>
        <v>7.5</v>
      </c>
      <c r="I66">
        <f t="shared" si="8"/>
        <v>21.813938407859247</v>
      </c>
      <c r="J66">
        <f t="shared" si="9"/>
        <v>21.048028343833433</v>
      </c>
      <c r="K66">
        <f t="shared" si="9"/>
        <v>5.7296083373177611</v>
      </c>
      <c r="L66">
        <f t="shared" si="10"/>
        <v>-13.565090021409306</v>
      </c>
      <c r="M66">
        <f t="shared" si="11"/>
        <v>-35.866633419790297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12.217008311204149</v>
      </c>
      <c r="B67">
        <f t="shared" si="3"/>
        <v>12.217008311204149</v>
      </c>
      <c r="C67" s="9">
        <f t="shared" si="4"/>
        <v>0.24000000000000013</v>
      </c>
      <c r="D67" s="9">
        <f t="shared" si="5"/>
        <v>6.7150432705384357</v>
      </c>
      <c r="E67" s="9">
        <f t="shared" si="5"/>
        <v>5.2910735878293709</v>
      </c>
      <c r="F67" s="9">
        <f t="shared" si="6"/>
        <v>5.477237250854925</v>
      </c>
      <c r="G67" s="10">
        <f t="shared" si="14"/>
        <v>8.6666666666666607</v>
      </c>
      <c r="H67" s="5">
        <f t="shared" si="14"/>
        <v>7.5</v>
      </c>
      <c r="I67">
        <f t="shared" si="8"/>
        <v>21.6796817850833</v>
      </c>
      <c r="J67">
        <f t="shared" si="9"/>
        <v>20.966637803704977</v>
      </c>
      <c r="K67">
        <f t="shared" si="9"/>
        <v>5.514408536799019</v>
      </c>
      <c r="L67">
        <f t="shared" si="10"/>
        <v>-13.429470016719106</v>
      </c>
      <c r="M67">
        <f t="shared" si="11"/>
        <v>-35.706067697177275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12.091450214842219</v>
      </c>
      <c r="B68">
        <f t="shared" si="3"/>
        <v>12.091450214842219</v>
      </c>
      <c r="C68" s="9">
        <f t="shared" si="4"/>
        <v>0.24500000000000013</v>
      </c>
      <c r="D68" s="9">
        <f t="shared" si="5"/>
        <v>6.8406013669003647</v>
      </c>
      <c r="E68" s="9">
        <f t="shared" si="5"/>
        <v>5.3235173298316161</v>
      </c>
      <c r="F68" s="9">
        <f t="shared" si="6"/>
        <v>5.5205425768806613</v>
      </c>
      <c r="G68" s="10">
        <f t="shared" si="14"/>
        <v>8.6666666666666607</v>
      </c>
      <c r="H68" s="5">
        <f t="shared" si="14"/>
        <v>7.5</v>
      </c>
      <c r="I68">
        <f t="shared" si="8"/>
        <v>21.54807109754864</v>
      </c>
      <c r="J68">
        <f t="shared" si="9"/>
        <v>20.886060983604661</v>
      </c>
      <c r="K68">
        <f t="shared" si="9"/>
        <v>5.3001721306159553</v>
      </c>
      <c r="L68">
        <f t="shared" si="10"/>
        <v>-13.29664638899936</v>
      </c>
      <c r="M68">
        <f t="shared" si="11"/>
        <v>-35.548236754213796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11.966373188575593</v>
      </c>
      <c r="B69">
        <f t="shared" si="3"/>
        <v>11.966373188575593</v>
      </c>
      <c r="C69" s="9">
        <f t="shared" si="4"/>
        <v>0.25000000000000011</v>
      </c>
      <c r="D69" s="9">
        <f t="shared" si="5"/>
        <v>6.965678393166991</v>
      </c>
      <c r="E69" s="9">
        <f t="shared" si="5"/>
        <v>5.3546784943537356</v>
      </c>
      <c r="F69" s="9">
        <f t="shared" si="6"/>
        <v>5.5629464274582272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21.419096832914374</v>
      </c>
      <c r="J69">
        <f t="shared" si="9"/>
        <v>20.806281105270664</v>
      </c>
      <c r="K69">
        <f t="shared" si="9"/>
        <v>5.0868827100906726</v>
      </c>
      <c r="L69">
        <f t="shared" si="10"/>
        <v>-13.166574284393539</v>
      </c>
      <c r="M69">
        <f t="shared" si="11"/>
        <v>-35.393067297011541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11.841772500281088</v>
      </c>
      <c r="B70">
        <f t="shared" si="3"/>
        <v>11.841772500281088</v>
      </c>
      <c r="C70" s="9">
        <f t="shared" si="4"/>
        <v>0.25500000000000012</v>
      </c>
      <c r="D70" s="9">
        <f t="shared" si="5"/>
        <v>7.090279081461496</v>
      </c>
      <c r="E70" s="9">
        <f t="shared" si="5"/>
        <v>5.3845627154029332</v>
      </c>
      <c r="F70" s="9">
        <f t="shared" si="6"/>
        <v>5.604458836266172</v>
      </c>
      <c r="G70" s="10">
        <f t="shared" si="15"/>
        <v>8.6666666666666607</v>
      </c>
      <c r="H70" s="5">
        <f t="shared" si="15"/>
        <v>7.5</v>
      </c>
      <c r="I70">
        <f t="shared" si="8"/>
        <v>21.292749756846906</v>
      </c>
      <c r="J70">
        <f t="shared" si="9"/>
        <v>20.727281659564301</v>
      </c>
      <c r="K70">
        <f t="shared" si="9"/>
        <v>4.8745243063086034</v>
      </c>
      <c r="L70">
        <f t="shared" si="10"/>
        <v>-13.039209909532637</v>
      </c>
      <c r="M70">
        <f t="shared" si="11"/>
        <v>-35.240487283910092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11.717643516102074</v>
      </c>
      <c r="B71">
        <f t="shared" si="3"/>
        <v>11.717643516102074</v>
      </c>
      <c r="C71" s="9">
        <f t="shared" si="4"/>
        <v>0.26000000000000012</v>
      </c>
      <c r="D71" s="9">
        <f t="shared" si="5"/>
        <v>7.2144080656405105</v>
      </c>
      <c r="E71" s="9">
        <f t="shared" si="5"/>
        <v>5.4131755324696744</v>
      </c>
      <c r="F71" s="9">
        <f t="shared" si="6"/>
        <v>5.6450896622703404</v>
      </c>
      <c r="G71" s="10">
        <f t="shared" si="15"/>
        <v>8.6666666666666607</v>
      </c>
      <c r="H71" s="5">
        <f t="shared" si="15"/>
        <v>7.5</v>
      </c>
      <c r="I71">
        <f t="shared" si="8"/>
        <v>21.169020884645917</v>
      </c>
      <c r="J71">
        <f t="shared" si="9"/>
        <v>20.649046400107107</v>
      </c>
      <c r="K71">
        <f t="shared" si="9"/>
        <v>4.6630813826051432</v>
      </c>
      <c r="L71">
        <f t="shared" si="10"/>
        <v>-12.914510486852219</v>
      </c>
      <c r="M71">
        <f t="shared" si="11"/>
        <v>-35.090425884751127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11.593981698890195</v>
      </c>
      <c r="B72">
        <f t="shared" si="3"/>
        <v>11.593981698890195</v>
      </c>
      <c r="C72" s="9">
        <f t="shared" si="4"/>
        <v>0.26500000000000012</v>
      </c>
      <c r="D72" s="9">
        <f t="shared" si="5"/>
        <v>7.3380698828523894</v>
      </c>
      <c r="E72" s="9">
        <f t="shared" si="5"/>
        <v>5.4405223930993794</v>
      </c>
      <c r="F72" s="9">
        <f t="shared" si="6"/>
        <v>5.6848485941241371</v>
      </c>
      <c r="G72" s="10">
        <f t="shared" si="15"/>
        <v>8.6666666666666607</v>
      </c>
      <c r="H72" s="5">
        <f t="shared" si="15"/>
        <v>7.5</v>
      </c>
      <c r="I72">
        <f t="shared" si="8"/>
        <v>21.047901452922765</v>
      </c>
      <c r="J72">
        <f t="shared" si="9"/>
        <v>20.571559337185992</v>
      </c>
      <c r="K72">
        <f t="shared" si="9"/>
        <v>4.4525388272966362</v>
      </c>
      <c r="L72">
        <f t="shared" si="10"/>
        <v>-12.792434211131866</v>
      </c>
      <c r="M72">
        <f t="shared" si="11"/>
        <v>-34.942813442243114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11.47078260668288</v>
      </c>
      <c r="B73">
        <f t="shared" si="3"/>
        <v>11.47078260668288</v>
      </c>
      <c r="C73" s="9">
        <f t="shared" si="4"/>
        <v>0.27000000000000013</v>
      </c>
      <c r="D73" s="9">
        <f t="shared" si="5"/>
        <v>7.4612689750597045</v>
      </c>
      <c r="E73" s="9">
        <f t="shared" si="5"/>
        <v>5.466608655421199</v>
      </c>
      <c r="F73" s="9">
        <f t="shared" si="6"/>
        <v>5.72374515446106</v>
      </c>
      <c r="G73" s="10">
        <f t="shared" si="15"/>
        <v>8.6666666666666607</v>
      </c>
      <c r="H73" s="5">
        <f t="shared" si="15"/>
        <v>7.5</v>
      </c>
      <c r="I73">
        <f t="shared" si="8"/>
        <v>20.929382891347949</v>
      </c>
      <c r="J73">
        <f t="shared" si="9"/>
        <v>20.494804731919199</v>
      </c>
      <c r="K73">
        <f t="shared" si="9"/>
        <v>4.2428819466431777</v>
      </c>
      <c r="L73">
        <f t="shared" si="10"/>
        <v>-12.67294020722496</v>
      </c>
      <c r="M73">
        <f t="shared" si="11"/>
        <v>-34.797581435366425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11.348041891215095</v>
      </c>
      <c r="B74">
        <f t="shared" si="3"/>
        <v>11.348041891215095</v>
      </c>
      <c r="C74" s="9">
        <f t="shared" si="4"/>
        <v>0.27500000000000013</v>
      </c>
      <c r="D74" s="9">
        <f t="shared" si="5"/>
        <v>7.5840096905274894</v>
      </c>
      <c r="E74" s="9">
        <f t="shared" si="5"/>
        <v>5.4914395906352214</v>
      </c>
      <c r="F74" s="9">
        <f t="shared" si="6"/>
        <v>5.7617887040828304</v>
      </c>
      <c r="G74" s="10">
        <f t="shared" si="15"/>
        <v>8.6666666666666607</v>
      </c>
      <c r="H74" s="5">
        <f t="shared" si="15"/>
        <v>7.5</v>
      </c>
      <c r="I74">
        <f t="shared" si="8"/>
        <v>20.813456794486715</v>
      </c>
      <c r="J74">
        <f t="shared" si="9"/>
        <v>20.41876709067585</v>
      </c>
      <c r="K74">
        <f t="shared" si="9"/>
        <v>4.0340964580309793</v>
      </c>
      <c r="L74">
        <f t="shared" si="10"/>
        <v>-12.555988488949589</v>
      </c>
      <c r="M74">
        <f t="shared" si="11"/>
        <v>-34.654662444770203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11.225755296463841</v>
      </c>
      <c r="B75">
        <f t="shared" si="3"/>
        <v>11.225755296463841</v>
      </c>
      <c r="C75" s="9">
        <f t="shared" si="4"/>
        <v>0.28000000000000014</v>
      </c>
      <c r="D75" s="9">
        <f t="shared" si="5"/>
        <v>7.7062962852787438</v>
      </c>
      <c r="E75" s="9">
        <f t="shared" si="5"/>
        <v>5.5150203854594011</v>
      </c>
      <c r="F75" s="9">
        <f t="shared" si="6"/>
        <v>5.7989884460463479</v>
      </c>
      <c r="G75" s="10">
        <f t="shared" si="15"/>
        <v>8.6666666666666607</v>
      </c>
      <c r="H75" s="5">
        <f t="shared" si="15"/>
        <v>7.5</v>
      </c>
      <c r="I75">
        <f t="shared" si="8"/>
        <v>20.700114893744995</v>
      </c>
      <c r="J75">
        <f t="shared" si="9"/>
        <v>20.343431159742153</v>
      </c>
      <c r="K75">
        <f t="shared" si="9"/>
        <v>3.8261684833623582</v>
      </c>
      <c r="L75">
        <f t="shared" si="10"/>
        <v>-12.441539919114826</v>
      </c>
      <c r="M75">
        <f t="shared" si="11"/>
        <v>-34.513990120113796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11.103918657223932</v>
      </c>
      <c r="B76">
        <f t="shared" si="3"/>
        <v>11.103918657223932</v>
      </c>
      <c r="C76" s="9">
        <f t="shared" si="4"/>
        <v>0.28500000000000014</v>
      </c>
      <c r="D76" s="9">
        <f t="shared" si="5"/>
        <v>7.8281329245186528</v>
      </c>
      <c r="E76" s="9">
        <f t="shared" si="5"/>
        <v>5.5373561445374131</v>
      </c>
      <c r="F76" s="9">
        <f t="shared" si="6"/>
        <v>5.8353534296525575</v>
      </c>
      <c r="G76" s="10">
        <f t="shared" si="15"/>
        <v>8.6666666666666607</v>
      </c>
      <c r="H76" s="5">
        <f t="shared" si="15"/>
        <v>7.5</v>
      </c>
      <c r="I76">
        <f t="shared" si="8"/>
        <v>20.589349029450339</v>
      </c>
      <c r="J76">
        <f t="shared" si="9"/>
        <v>20.268781920227465</v>
      </c>
      <c r="K76">
        <f t="shared" si="9"/>
        <v>3.6190845426416756</v>
      </c>
      <c r="L76">
        <f t="shared" si="10"/>
        <v>-12.329556170659517</v>
      </c>
      <c r="M76">
        <f t="shared" si="11"/>
        <v>-34.375499149306819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10.982527897713638</v>
      </c>
      <c r="B77">
        <f t="shared" si="3"/>
        <v>10.982527897713638</v>
      </c>
      <c r="C77" s="9">
        <f t="shared" si="4"/>
        <v>0.29000000000000015</v>
      </c>
      <c r="D77" s="9">
        <f t="shared" si="5"/>
        <v>7.9495236840289456</v>
      </c>
      <c r="E77" s="9">
        <f t="shared" si="5"/>
        <v>5.5584518928085753</v>
      </c>
      <c r="F77" s="9">
        <f t="shared" si="6"/>
        <v>5.8708925543401609</v>
      </c>
      <c r="G77" s="10">
        <f t="shared" si="15"/>
        <v>8.6666666666666607</v>
      </c>
      <c r="H77" s="5">
        <f t="shared" si="15"/>
        <v>7.5</v>
      </c>
      <c r="I77">
        <f t="shared" si="8"/>
        <v>20.48115112309527</v>
      </c>
      <c r="J77">
        <f t="shared" si="9"/>
        <v>20.194804583203506</v>
      </c>
      <c r="K77">
        <f t="shared" si="9"/>
        <v>3.4128315477458346</v>
      </c>
      <c r="L77">
        <f t="shared" si="10"/>
        <v>-12.219999688883517</v>
      </c>
      <c r="M77">
        <f t="shared" si="11"/>
        <v>-34.239125229602507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10.861579030208818</v>
      </c>
      <c r="B78">
        <f t="shared" si="3"/>
        <v>10.861579030208818</v>
      </c>
      <c r="C78" s="9">
        <f t="shared" si="4"/>
        <v>0.29500000000000015</v>
      </c>
      <c r="D78" s="9">
        <f t="shared" si="5"/>
        <v>8.0704725515337667</v>
      </c>
      <c r="E78" s="9">
        <f t="shared" si="5"/>
        <v>5.5783125778409177</v>
      </c>
      <c r="F78" s="9">
        <f t="shared" si="6"/>
        <v>5.9056145734870249</v>
      </c>
      <c r="G78" s="10">
        <f t="shared" si="15"/>
        <v>8.6666666666666607</v>
      </c>
      <c r="H78" s="5">
        <f t="shared" si="15"/>
        <v>7.5</v>
      </c>
      <c r="I78">
        <f t="shared" si="8"/>
        <v>20.375513149772967</v>
      </c>
      <c r="J78">
        <f t="shared" si="9"/>
        <v>20.121484585070206</v>
      </c>
      <c r="K78">
        <f t="shared" si="9"/>
        <v>3.2073967963682195</v>
      </c>
      <c r="L78">
        <f t="shared" si="10"/>
        <v>-12.112833654754102</v>
      </c>
      <c r="M78">
        <f t="shared" si="11"/>
        <v>-34.104805040500139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10.741068153704182</v>
      </c>
      <c r="B79">
        <f t="shared" si="3"/>
        <v>10.741068153704182</v>
      </c>
      <c r="C79" s="9">
        <f t="shared" si="4"/>
        <v>0.30000000000000016</v>
      </c>
      <c r="D79" s="9">
        <f t="shared" si="5"/>
        <v>8.1909834280384022</v>
      </c>
      <c r="E79" s="9">
        <f t="shared" si="5"/>
        <v>5.5969430721283979</v>
      </c>
      <c r="F79" s="9">
        <f t="shared" si="6"/>
        <v>5.9395280981219827</v>
      </c>
      <c r="G79" s="10">
        <f t="shared" si="15"/>
        <v>8.6666666666666607</v>
      </c>
      <c r="H79" s="5">
        <f t="shared" si="15"/>
        <v>7.5</v>
      </c>
      <c r="I79">
        <f t="shared" si="8"/>
        <v>20.272427110837693</v>
      </c>
      <c r="J79">
        <f t="shared" si="9"/>
        <v>20.048807583141681</v>
      </c>
      <c r="K79">
        <f t="shared" si="9"/>
        <v>3.0027679661252185</v>
      </c>
      <c r="L79">
        <f t="shared" si="10"/>
        <v>-12.008021949272711</v>
      </c>
      <c r="M79">
        <f t="shared" si="11"/>
        <v>-33.972476218412304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10.620991452600419</v>
      </c>
      <c r="B80">
        <f t="shared" si="3"/>
        <v>10.620991452600419</v>
      </c>
      <c r="C80" s="9">
        <f t="shared" si="4"/>
        <v>0.30500000000000016</v>
      </c>
      <c r="D80" s="9">
        <f t="shared" si="5"/>
        <v>8.3110601291421649</v>
      </c>
      <c r="E80" s="9">
        <f t="shared" si="5"/>
        <v>5.6143481753532178</v>
      </c>
      <c r="F80" s="9">
        <f t="shared" si="6"/>
        <v>5.9726416005496272</v>
      </c>
      <c r="G80" s="10">
        <f t="shared" si="15"/>
        <v>8.6666666666666607</v>
      </c>
      <c r="H80" s="5">
        <f t="shared" si="15"/>
        <v>7.5</v>
      </c>
      <c r="I80">
        <f t="shared" si="8"/>
        <v>20.171885006824681</v>
      </c>
      <c r="J80">
        <f t="shared" si="9"/>
        <v>19.976759451446046</v>
      </c>
      <c r="K80">
        <f t="shared" si="9"/>
        <v>2.7989331088147447</v>
      </c>
      <c r="L80">
        <f t="shared" si="10"/>
        <v>-11.905529118889648</v>
      </c>
      <c r="M80">
        <f t="shared" si="11"/>
        <v>-33.842077333053439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10.501345195415883</v>
      </c>
      <c r="B81">
        <f t="shared" si="3"/>
        <v>10.501345195415883</v>
      </c>
      <c r="C81" s="9">
        <f t="shared" si="4"/>
        <v>0.31000000000000016</v>
      </c>
      <c r="D81" s="9">
        <f t="shared" si="5"/>
        <v>8.4307063863267011</v>
      </c>
      <c r="E81" s="9">
        <f t="shared" si="5"/>
        <v>5.6305326166141114</v>
      </c>
      <c r="F81" s="9">
        <f t="shared" si="6"/>
        <v>6.0049634178905897</v>
      </c>
      <c r="G81" s="10">
        <f t="shared" si="15"/>
        <v>8.6666666666666607</v>
      </c>
      <c r="H81" s="5">
        <f t="shared" si="15"/>
        <v>7.5</v>
      </c>
      <c r="I81">
        <f t="shared" si="8"/>
        <v>20.073878810666319</v>
      </c>
      <c r="J81">
        <f t="shared" si="9"/>
        <v>19.905326276732708</v>
      </c>
      <c r="K81">
        <f t="shared" si="9"/>
        <v>2.595880644816424</v>
      </c>
      <c r="L81">
        <f t="shared" si="10"/>
        <v>-11.805320341956476</v>
      </c>
      <c r="M81">
        <f t="shared" si="11"/>
        <v>-33.713547865505902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10.382125733521642</v>
      </c>
      <c r="B82">
        <f t="shared" si="3"/>
        <v>10.382125733521642</v>
      </c>
      <c r="C82" s="9">
        <f t="shared" si="4"/>
        <v>0.31500000000000017</v>
      </c>
      <c r="D82" s="9">
        <f t="shared" si="5"/>
        <v>8.5499258482209424</v>
      </c>
      <c r="E82" s="9">
        <f t="shared" si="5"/>
        <v>5.6455010566214305</v>
      </c>
      <c r="F82" s="9">
        <f t="shared" si="6"/>
        <v>6.0365017555396641</v>
      </c>
      <c r="G82" s="10">
        <f t="shared" si="15"/>
        <v>8.6666666666666607</v>
      </c>
      <c r="H82" s="5">
        <f t="shared" si="15"/>
        <v>7.5</v>
      </c>
      <c r="I82">
        <f t="shared" si="8"/>
        <v>19.978400441243696</v>
      </c>
      <c r="J82">
        <f t="shared" si="9"/>
        <v>19.83449435468097</v>
      </c>
      <c r="K82">
        <f t="shared" si="9"/>
        <v>2.3935993576233887</v>
      </c>
      <c r="L82">
        <f t="shared" si="10"/>
        <v>-11.707361396207945</v>
      </c>
      <c r="M82">
        <f t="shared" si="11"/>
        <v>-33.586828187919735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10.263329499898688</v>
      </c>
      <c r="B83">
        <f t="shared" si="3"/>
        <v>10.263329499898688</v>
      </c>
      <c r="C83" s="9">
        <f t="shared" si="4"/>
        <v>0.32000000000000017</v>
      </c>
      <c r="D83" s="9">
        <f t="shared" si="5"/>
        <v>8.6687220818438959</v>
      </c>
      <c r="E83" s="9">
        <f t="shared" si="5"/>
        <v>5.6592580898597884</v>
      </c>
      <c r="F83" s="9">
        <f t="shared" si="6"/>
        <v>6.0672646905440857</v>
      </c>
      <c r="G83" s="10">
        <f t="shared" si="15"/>
        <v>8.6666666666666607</v>
      </c>
      <c r="H83" s="5">
        <f t="shared" si="15"/>
        <v>7.5</v>
      </c>
      <c r="I83">
        <f t="shared" si="8"/>
        <v>19.885441737314196</v>
      </c>
      <c r="J83">
        <f t="shared" si="9"/>
        <v>19.764250186303723</v>
      </c>
      <c r="K83">
        <f t="shared" si="9"/>
        <v>2.1920783884958701</v>
      </c>
      <c r="L83">
        <f t="shared" si="10"/>
        <v>-11.611618627267122</v>
      </c>
      <c r="M83">
        <f t="shared" si="11"/>
        <v>-33.461859544802117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10.144953007916158</v>
      </c>
      <c r="B84">
        <f t="shared" si="3"/>
        <v>10.144953007916158</v>
      </c>
      <c r="C84" s="9">
        <f t="shared" si="4"/>
        <v>0.32500000000000018</v>
      </c>
      <c r="D84" s="9">
        <f t="shared" si="5"/>
        <v>8.7870985738264267</v>
      </c>
      <c r="E84" s="9">
        <f t="shared" si="5"/>
        <v>5.6718082467189568</v>
      </c>
      <c r="F84" s="9">
        <f t="shared" si="6"/>
        <v>6.0972601749040933</v>
      </c>
      <c r="G84" s="10">
        <f t="shared" si="15"/>
        <v>8.6666666666666607</v>
      </c>
      <c r="H84" s="5">
        <f t="shared" si="15"/>
        <v>7.5</v>
      </c>
      <c r="I84">
        <f t="shared" si="8"/>
        <v>19.794994431857621</v>
      </c>
      <c r="J84">
        <f t="shared" si="9"/>
        <v>19.694580474540121</v>
      </c>
      <c r="K84">
        <f t="shared" si="9"/>
        <v>1.9913072312270574</v>
      </c>
      <c r="L84">
        <f t="shared" si="10"/>
        <v>-11.518058918168997</v>
      </c>
      <c r="M84">
        <f t="shared" si="11"/>
        <v>-33.338584035851859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10.026992850129444</v>
      </c>
      <c r="B85">
        <f t="shared" ref="B85:B148" si="19">ABS(D85-$D$11)</f>
        <v>10.026992850129444</v>
      </c>
      <c r="C85" s="9">
        <f t="shared" ref="C85:C148" si="20">C84+_dt</f>
        <v>0.33000000000000018</v>
      </c>
      <c r="D85" s="9">
        <f t="shared" ref="D85:E148" si="21">D84+$C$7*(J84+J85)/2</f>
        <v>8.9050587316131402</v>
      </c>
      <c r="E85" s="9">
        <f t="shared" si="21"/>
        <v>5.6831559955936735</v>
      </c>
      <c r="F85" s="9">
        <f t="shared" ref="F85:F148" si="22">$O$1*D85^2+$O$2*D85+$O$3</f>
        <v>6.126496038797919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19.707050126884834</v>
      </c>
      <c r="J85">
        <f t="shared" ref="J85:K148" si="25">J84+L84*$C$7</f>
        <v>19.625472121031109</v>
      </c>
      <c r="K85">
        <f t="shared" si="25"/>
        <v>1.7912757270119464</v>
      </c>
      <c r="L85">
        <f t="shared" ref="L85:L148" si="26">-$C$15*I85*J85</f>
        <v>-11.426649659899468</v>
      </c>
      <c r="M85">
        <f t="shared" ref="M85:M148" si="27">-$C$6-$C$15*I85*K85</f>
        <v>-33.216944600293864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9.9094456970971354</v>
      </c>
      <c r="B86">
        <f t="shared" si="19"/>
        <v>9.9094456970971354</v>
      </c>
      <c r="C86" s="9">
        <f t="shared" si="20"/>
        <v>0.33500000000000019</v>
      </c>
      <c r="D86" s="9">
        <f t="shared" si="21"/>
        <v>9.0226058846454489</v>
      </c>
      <c r="E86" s="9">
        <f t="shared" si="21"/>
        <v>5.6933057449529398</v>
      </c>
      <c r="F86" s="9">
        <f t="shared" si="22"/>
        <v>6.154979993733134</v>
      </c>
      <c r="G86" s="10">
        <f t="shared" si="23"/>
        <v>8.6666666666666607</v>
      </c>
      <c r="H86" s="5">
        <f t="shared" si="23"/>
        <v>7.5</v>
      </c>
      <c r="I86">
        <f t="shared" si="24"/>
        <v>19.621600268753991</v>
      </c>
      <c r="J86">
        <f t="shared" si="25"/>
        <v>19.556912223071713</v>
      </c>
      <c r="K86">
        <f t="shared" si="25"/>
        <v>1.5919740594101832</v>
      </c>
      <c r="L86">
        <f t="shared" si="26"/>
        <v>-11.337358722947762</v>
      </c>
      <c r="M86">
        <f t="shared" si="27"/>
        <v>-33.096885002667655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9.7923082962157189</v>
      </c>
      <c r="B87">
        <f t="shared" si="19"/>
        <v>9.7923082962157189</v>
      </c>
      <c r="C87" s="9">
        <f t="shared" si="20"/>
        <v>0.34000000000000019</v>
      </c>
      <c r="D87" s="9">
        <f t="shared" si="21"/>
        <v>9.1397432855268654</v>
      </c>
      <c r="E87" s="9">
        <f t="shared" si="21"/>
        <v>5.7022618453793532</v>
      </c>
      <c r="F87" s="9">
        <f t="shared" si="22"/>
        <v>6.1827196356263059</v>
      </c>
      <c r="G87" s="10">
        <f t="shared" si="23"/>
        <v>8.6666666666666607</v>
      </c>
      <c r="H87" s="5">
        <f t="shared" si="23"/>
        <v>7.5</v>
      </c>
      <c r="I87">
        <f t="shared" si="24"/>
        <v>19.538636124040575</v>
      </c>
      <c r="J87">
        <f t="shared" si="25"/>
        <v>19.488888070734028</v>
      </c>
      <c r="K87">
        <f t="shared" si="25"/>
        <v>1.3933927493941773</v>
      </c>
      <c r="L87">
        <f t="shared" si="26"/>
        <v>-11.250154429871568</v>
      </c>
      <c r="M87">
        <f t="shared" si="27"/>
        <v>-32.978349820023233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9.6755774705710529</v>
      </c>
      <c r="B88">
        <f t="shared" si="19"/>
        <v>9.6755774705710529</v>
      </c>
      <c r="C88" s="9">
        <f t="shared" si="20"/>
        <v>0.3450000000000002</v>
      </c>
      <c r="D88" s="9">
        <f t="shared" si="21"/>
        <v>9.2564741111715314</v>
      </c>
      <c r="E88" s="9">
        <f t="shared" si="21"/>
        <v>5.7100285915789577</v>
      </c>
      <c r="F88" s="9">
        <f t="shared" si="22"/>
        <v>6.2097224478127462</v>
      </c>
      <c r="G88" s="10">
        <f t="shared" si="23"/>
        <v>8.6666666666666607</v>
      </c>
      <c r="H88" s="5">
        <f t="shared" si="23"/>
        <v>7.5</v>
      </c>
      <c r="I88">
        <f t="shared" si="24"/>
        <v>19.458148756008054</v>
      </c>
      <c r="J88">
        <f t="shared" si="25"/>
        <v>19.421387144154799</v>
      </c>
      <c r="K88">
        <f t="shared" si="25"/>
        <v>1.1955226504740379</v>
      </c>
      <c r="L88">
        <f t="shared" si="26"/>
        <v>-11.165005528874923</v>
      </c>
      <c r="M88">
        <f t="shared" si="27"/>
        <v>-32.861284430476694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9.559250117805643</v>
      </c>
      <c r="B89">
        <f t="shared" si="19"/>
        <v>9.559250117805643</v>
      </c>
      <c r="C89" s="9">
        <f t="shared" si="20"/>
        <v>0.3500000000000002</v>
      </c>
      <c r="D89" s="9">
        <f t="shared" si="21"/>
        <v>9.3728014639369412</v>
      </c>
      <c r="E89" s="9">
        <f t="shared" si="21"/>
        <v>5.7166102243620536</v>
      </c>
      <c r="F89" s="9">
        <f t="shared" si="22"/>
        <v>6.2359958039881178</v>
      </c>
      <c r="G89" s="10">
        <f t="shared" si="23"/>
        <v>8.6666666666666607</v>
      </c>
      <c r="H89" s="5">
        <f t="shared" si="23"/>
        <v>7.5</v>
      </c>
      <c r="I89">
        <f t="shared" si="24"/>
        <v>19.380129001726562</v>
      </c>
      <c r="J89">
        <f t="shared" si="25"/>
        <v>19.354397110981552</v>
      </c>
      <c r="K89">
        <f t="shared" si="25"/>
        <v>0.99835494389117774</v>
      </c>
      <c r="L89">
        <f t="shared" si="26"/>
        <v>-11.081881168399834</v>
      </c>
      <c r="M89">
        <f t="shared" si="27"/>
        <v>-32.745635003076849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9.4433232090007841</v>
      </c>
      <c r="B90">
        <f t="shared" si="19"/>
        <v>9.4433232090007841</v>
      </c>
      <c r="C90" s="9">
        <f t="shared" si="20"/>
        <v>0.3550000000000002</v>
      </c>
      <c r="D90" s="9">
        <f t="shared" si="21"/>
        <v>9.4887283727418001</v>
      </c>
      <c r="E90" s="9">
        <f t="shared" si="21"/>
        <v>5.722010932595345</v>
      </c>
      <c r="F90" s="9">
        <f t="shared" si="22"/>
        <v>6.2615469710835328</v>
      </c>
      <c r="G90" s="10">
        <f t="shared" si="23"/>
        <v>8.6666666666666607</v>
      </c>
      <c r="H90" s="5">
        <f t="shared" si="23"/>
        <v>7.5</v>
      </c>
      <c r="I90">
        <f t="shared" si="24"/>
        <v>19.30456744988712</v>
      </c>
      <c r="J90">
        <f t="shared" si="25"/>
        <v>19.287905823971151</v>
      </c>
      <c r="K90">
        <f t="shared" si="25"/>
        <v>0.80188113387271664</v>
      </c>
      <c r="L90">
        <f t="shared" si="26"/>
        <v>-11.000750872732858</v>
      </c>
      <c r="M90">
        <f t="shared" si="27"/>
        <v>-32.631348488933156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9.3277937875726664</v>
      </c>
      <c r="B91">
        <f t="shared" si="19"/>
        <v>9.3277937875726664</v>
      </c>
      <c r="C91" s="9">
        <f t="shared" si="20"/>
        <v>0.36000000000000021</v>
      </c>
      <c r="D91" s="9">
        <f t="shared" si="21"/>
        <v>9.6042577941699179</v>
      </c>
      <c r="E91" s="9">
        <f t="shared" si="21"/>
        <v>5.7262348551257807</v>
      </c>
      <c r="F91" s="9">
        <f t="shared" si="22"/>
        <v>6.2863831120757467</v>
      </c>
      <c r="G91" s="10">
        <f t="shared" si="23"/>
        <v>8.6666666666666607</v>
      </c>
      <c r="H91" s="5">
        <f t="shared" si="23"/>
        <v>7.5</v>
      </c>
      <c r="I91">
        <f t="shared" si="24"/>
        <v>19.231454419358826</v>
      </c>
      <c r="J91">
        <f t="shared" si="25"/>
        <v>19.221901318734755</v>
      </c>
      <c r="K91">
        <f t="shared" si="25"/>
        <v>0.6060930429391177</v>
      </c>
      <c r="L91">
        <f t="shared" si="26"/>
        <v>-10.921584518628462</v>
      </c>
      <c r="M91">
        <f t="shared" si="27"/>
        <v>-32.518372613554128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9.2126589681815929</v>
      </c>
      <c r="B92">
        <f t="shared" si="19"/>
        <v>9.2126589681815929</v>
      </c>
      <c r="C92" s="9">
        <f t="shared" si="20"/>
        <v>0.36500000000000021</v>
      </c>
      <c r="D92" s="9">
        <f t="shared" si="21"/>
        <v>9.7193926135609914</v>
      </c>
      <c r="E92" s="9">
        <f t="shared" si="21"/>
        <v>5.7292860826763716</v>
      </c>
      <c r="F92" s="9">
        <f t="shared" si="22"/>
        <v>6.3105112887339363</v>
      </c>
      <c r="G92" s="10">
        <f t="shared" si="23"/>
        <v>8.6666666666666607</v>
      </c>
      <c r="H92" s="5">
        <f t="shared" si="23"/>
        <v>7.5</v>
      </c>
      <c r="I92">
        <f t="shared" si="24"/>
        <v>19.160779938536042</v>
      </c>
      <c r="J92">
        <f t="shared" si="25"/>
        <v>19.156371811622986</v>
      </c>
      <c r="K92">
        <f t="shared" si="25"/>
        <v>0.4109828072577929</v>
      </c>
      <c r="L92">
        <f t="shared" si="26"/>
        <v>-10.844352312950805</v>
      </c>
      <c r="M92">
        <f t="shared" si="27"/>
        <v>-32.406655870344139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9.0979159356534876</v>
      </c>
      <c r="B93">
        <f t="shared" si="19"/>
        <v>9.0979159356534876</v>
      </c>
      <c r="C93" s="9">
        <f t="shared" si="20"/>
        <v>0.37000000000000022</v>
      </c>
      <c r="D93" s="9">
        <f t="shared" si="21"/>
        <v>9.8341356460890967</v>
      </c>
      <c r="E93" s="9">
        <f t="shared" si="21"/>
        <v>5.7311686597142524</v>
      </c>
      <c r="F93" s="9">
        <f t="shared" si="22"/>
        <v>6.3339384643045431</v>
      </c>
      <c r="G93" s="10">
        <f t="shared" si="23"/>
        <v>8.6666666666666607</v>
      </c>
      <c r="H93" s="5">
        <f t="shared" si="23"/>
        <v>7.5</v>
      </c>
      <c r="I93">
        <f t="shared" si="24"/>
        <v>19.092533725521893</v>
      </c>
      <c r="J93">
        <f t="shared" si="25"/>
        <v>19.09130569774528</v>
      </c>
      <c r="K93">
        <f t="shared" si="25"/>
        <v>0.21654287203572806</v>
      </c>
      <c r="L93">
        <f t="shared" si="26"/>
        <v>-10.769024771335841</v>
      </c>
      <c r="M93">
        <f t="shared" si="27"/>
        <v>-32.29614751520554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8.9835619439128997</v>
      </c>
      <c r="B94">
        <f t="shared" si="19"/>
        <v>8.9835619439128997</v>
      </c>
      <c r="C94" s="9">
        <f t="shared" si="20"/>
        <v>0.37500000000000022</v>
      </c>
      <c r="D94" s="9">
        <f t="shared" si="21"/>
        <v>9.9484896378296845</v>
      </c>
      <c r="E94" s="9">
        <f t="shared" si="21"/>
        <v>5.7318865862911927</v>
      </c>
      <c r="F94" s="9">
        <f t="shared" si="22"/>
        <v>6.3566715061355108</v>
      </c>
      <c r="G94" s="10">
        <f t="shared" si="23"/>
        <v>8.6666666666666607</v>
      </c>
      <c r="H94" s="5">
        <f t="shared" si="23"/>
        <v>7.5</v>
      </c>
      <c r="I94">
        <f t="shared" si="24"/>
        <v>19.026705169193431</v>
      </c>
      <c r="J94">
        <f t="shared" si="25"/>
        <v>19.026691549117267</v>
      </c>
      <c r="K94">
        <f t="shared" si="25"/>
        <v>2.2765986944494804E-2</v>
      </c>
      <c r="L94">
        <f t="shared" si="26"/>
        <v>-10.69557269787509</v>
      </c>
      <c r="M94">
        <f t="shared" si="27"/>
        <v>-32.186797562191785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8.8695943149267578</v>
      </c>
      <c r="B95">
        <f t="shared" si="19"/>
        <v>8.8695943149267578</v>
      </c>
      <c r="C95" s="9">
        <f t="shared" si="20"/>
        <v>0.38000000000000023</v>
      </c>
      <c r="D95" s="9">
        <f t="shared" si="21"/>
        <v>10.062457266815827</v>
      </c>
      <c r="E95" s="9">
        <f t="shared" si="21"/>
        <v>5.7314438198567403</v>
      </c>
      <c r="F95" s="9">
        <f t="shared" si="22"/>
        <v>6.3787171882412679</v>
      </c>
      <c r="G95" s="10">
        <f t="shared" si="23"/>
        <v>8.6666666666666607</v>
      </c>
      <c r="H95" s="5">
        <f t="shared" si="23"/>
        <v>7.5</v>
      </c>
      <c r="I95">
        <f t="shared" si="24"/>
        <v>18.96328331119236</v>
      </c>
      <c r="J95">
        <f t="shared" si="25"/>
        <v>18.962518112930017</v>
      </c>
      <c r="K95">
        <f t="shared" si="25"/>
        <v>-0.17035479842865592</v>
      </c>
      <c r="L95">
        <f t="shared" si="26"/>
        <v>-10.62396716582213</v>
      </c>
      <c r="M95">
        <f t="shared" si="27"/>
        <v>-32.078556780156099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8.756010437658162</v>
      </c>
      <c r="B96">
        <f t="shared" si="19"/>
        <v>8.756010437658162</v>
      </c>
      <c r="C96" s="9">
        <f t="shared" si="20"/>
        <v>0.38500000000000023</v>
      </c>
      <c r="D96" s="9">
        <f t="shared" si="21"/>
        <v>10.176041144084422</v>
      </c>
      <c r="E96" s="9">
        <f t="shared" si="21"/>
        <v>5.7298442770441254</v>
      </c>
      <c r="F96" s="9">
        <f t="shared" si="22"/>
        <v>6.4000821938096841</v>
      </c>
      <c r="G96" s="10">
        <f t="shared" si="23"/>
        <v>8.6666666666666607</v>
      </c>
      <c r="H96" s="5">
        <f t="shared" si="23"/>
        <v>7.5</v>
      </c>
      <c r="I96">
        <f t="shared" si="24"/>
        <v>18.902256828883782</v>
      </c>
      <c r="J96">
        <f t="shared" si="25"/>
        <v>18.898774309935085</v>
      </c>
      <c r="K96">
        <f t="shared" si="25"/>
        <v>-0.36282613910959249</v>
      </c>
      <c r="L96">
        <f t="shared" si="26"/>
        <v>-10.554179499322249</v>
      </c>
      <c r="M96">
        <f t="shared" si="27"/>
        <v>-31.971376690339351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8.6428077670295398</v>
      </c>
      <c r="B97">
        <f t="shared" si="19"/>
        <v>8.6428077670295398</v>
      </c>
      <c r="C97" s="9">
        <f t="shared" si="20"/>
        <v>0.39000000000000024</v>
      </c>
      <c r="D97" s="9">
        <f t="shared" si="21"/>
        <v>10.289243814713045</v>
      </c>
      <c r="E97" s="9">
        <f t="shared" si="21"/>
        <v>5.7270918354290421</v>
      </c>
      <c r="F97" s="9">
        <f t="shared" si="22"/>
        <v>6.4207731176522227</v>
      </c>
      <c r="G97" s="10">
        <f t="shared" si="23"/>
        <v>8.6666666666666607</v>
      </c>
      <c r="H97" s="5">
        <f t="shared" si="23"/>
        <v>7.5</v>
      </c>
      <c r="I97">
        <f t="shared" si="24"/>
        <v>18.84361401932329</v>
      </c>
      <c r="J97">
        <f t="shared" si="25"/>
        <v>18.835449232939151</v>
      </c>
      <c r="K97">
        <f t="shared" si="25"/>
        <v>-0.55465439925162863</v>
      </c>
      <c r="L97">
        <f t="shared" si="26"/>
        <v>-10.486181256164732</v>
      </c>
      <c r="M97">
        <f t="shared" si="27"/>
        <v>-31.865209564839557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8.5299838228945166</v>
      </c>
      <c r="B98">
        <f t="shared" si="19"/>
        <v>8.5299838228945166</v>
      </c>
      <c r="C98" s="9">
        <f t="shared" si="20"/>
        <v>0.39500000000000024</v>
      </c>
      <c r="D98" s="9">
        <f t="shared" si="21"/>
        <v>10.402067758848068</v>
      </c>
      <c r="E98" s="9">
        <f t="shared" si="21"/>
        <v>5.7231903352613651</v>
      </c>
      <c r="F98" s="9">
        <f t="shared" si="22"/>
        <v>6.4407964685983981</v>
      </c>
      <c r="G98" s="10">
        <f t="shared" si="23"/>
        <v>8.6666666666666607</v>
      </c>
      <c r="H98" s="5">
        <f t="shared" si="23"/>
        <v>7.5</v>
      </c>
      <c r="I98">
        <f t="shared" si="24"/>
        <v>18.787342784270674</v>
      </c>
      <c r="J98">
        <f t="shared" si="25"/>
        <v>18.772532145402163</v>
      </c>
      <c r="K98">
        <f t="shared" si="25"/>
        <v>-0.74584565664066593</v>
      </c>
      <c r="L98">
        <f t="shared" si="26"/>
        <v>-10.419944211556535</v>
      </c>
      <c r="M98">
        <f t="shared" si="27"/>
        <v>-31.760008425904815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8.4175361890179108</v>
      </c>
      <c r="B99">
        <f t="shared" si="19"/>
        <v>8.4175361890179108</v>
      </c>
      <c r="C99" s="9">
        <f t="shared" si="20"/>
        <v>0.40000000000000024</v>
      </c>
      <c r="D99" s="9">
        <f t="shared" si="21"/>
        <v>10.514515392724674</v>
      </c>
      <c r="E99" s="9">
        <f t="shared" si="21"/>
        <v>5.7181435811698549</v>
      </c>
      <c r="F99" s="9">
        <f t="shared" si="22"/>
        <v>6.4601586718356518</v>
      </c>
      <c r="G99" s="10">
        <f t="shared" si="23"/>
        <v>8.6666666666666607</v>
      </c>
      <c r="H99" s="5">
        <f t="shared" si="23"/>
        <v>7.5</v>
      </c>
      <c r="I99">
        <f t="shared" si="24"/>
        <v>18.733430616285833</v>
      </c>
      <c r="J99">
        <f t="shared" si="25"/>
        <v>18.710012480132825</v>
      </c>
      <c r="K99">
        <f t="shared" si="25"/>
        <v>-0.93640570719609484</v>
      </c>
      <c r="L99">
        <f t="shared" si="26"/>
        <v>-10.355440342914715</v>
      </c>
      <c r="M99">
        <f t="shared" si="27"/>
        <v>-31.655727045990446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8.3054625120632863</v>
      </c>
      <c r="B100">
        <f t="shared" si="19"/>
        <v>8.3054625120632863</v>
      </c>
      <c r="C100" s="9">
        <f t="shared" si="20"/>
        <v>0.40500000000000025</v>
      </c>
      <c r="D100" s="9">
        <f t="shared" si="21"/>
        <v>10.626589069679298</v>
      </c>
      <c r="E100" s="9">
        <f t="shared" si="21"/>
        <v>5.7119553438398505</v>
      </c>
      <c r="F100" s="9">
        <f t="shared" si="22"/>
        <v>6.4788660711956698</v>
      </c>
      <c r="G100" s="10">
        <f t="shared" si="23"/>
        <v>8.6666666666666607</v>
      </c>
      <c r="H100" s="5">
        <f t="shared" si="23"/>
        <v>7.5</v>
      </c>
      <c r="I100">
        <f t="shared" si="24"/>
        <v>18.681864585939888</v>
      </c>
      <c r="J100">
        <f t="shared" si="25"/>
        <v>18.647879838075337</v>
      </c>
      <c r="K100">
        <f t="shared" si="25"/>
        <v>-1.1263400694720376</v>
      </c>
      <c r="L100">
        <f t="shared" si="26"/>
        <v>-10.292641815673949</v>
      </c>
      <c r="M100">
        <f t="shared" si="27"/>
        <v>-31.552319948520566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8.1937605005875156</v>
      </c>
      <c r="B101">
        <f t="shared" si="19"/>
        <v>8.1937605005875156</v>
      </c>
      <c r="C101" s="9">
        <f t="shared" si="20"/>
        <v>0.41000000000000025</v>
      </c>
      <c r="D101" s="9">
        <f t="shared" si="21"/>
        <v>10.738291081155069</v>
      </c>
      <c r="E101" s="9">
        <f t="shared" si="21"/>
        <v>5.7046293616639447</v>
      </c>
      <c r="F101" s="9">
        <f t="shared" si="22"/>
        <v>6.4969249313881594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18.632631330171183</v>
      </c>
      <c r="J101">
        <f t="shared" si="25"/>
        <v>18.586123987181292</v>
      </c>
      <c r="K101">
        <f t="shared" si="25"/>
        <v>-1.3156539891631609</v>
      </c>
      <c r="L101">
        <f t="shared" si="26"/>
        <v>-10.231520970103903</v>
      </c>
      <c r="M101">
        <f t="shared" si="27"/>
        <v>-31.449742409293741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8.0824279240418893</v>
      </c>
      <c r="B102">
        <f t="shared" si="19"/>
        <v>8.0824279240418893</v>
      </c>
      <c r="C102" s="9">
        <f t="shared" si="20"/>
        <v>0.41500000000000026</v>
      </c>
      <c r="D102" s="9">
        <f t="shared" si="21"/>
        <v>10.849623657700695</v>
      </c>
      <c r="E102" s="9">
        <f t="shared" si="21"/>
        <v>5.6961693423655984</v>
      </c>
      <c r="F102" s="9">
        <f t="shared" si="22"/>
        <v>6.5143414401829869</v>
      </c>
      <c r="G102" s="10">
        <f t="shared" si="29"/>
        <v>8.6666666666666607</v>
      </c>
      <c r="H102" s="5">
        <f t="shared" si="29"/>
        <v>7.5</v>
      </c>
      <c r="I102">
        <f t="shared" si="24"/>
        <v>18.585717041812874</v>
      </c>
      <c r="J102">
        <f t="shared" si="25"/>
        <v>18.524734861360667</v>
      </c>
      <c r="K102">
        <f t="shared" si="25"/>
        <v>-1.5043524436189233</v>
      </c>
      <c r="L102">
        <f t="shared" si="26"/>
        <v>-10.172050309129805</v>
      </c>
      <c r="M102">
        <f t="shared" si="27"/>
        <v>-31.347950458472038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7.9714626117792893</v>
      </c>
      <c r="B103">
        <f t="shared" si="19"/>
        <v>7.9714626117792893</v>
      </c>
      <c r="C103" s="9">
        <f t="shared" si="20"/>
        <v>0.42000000000000026</v>
      </c>
      <c r="D103" s="9">
        <f t="shared" si="21"/>
        <v>10.960588969963295</v>
      </c>
      <c r="E103" s="9">
        <f t="shared" si="21"/>
        <v>5.6865789645956326</v>
      </c>
      <c r="F103" s="9">
        <f t="shared" si="22"/>
        <v>6.5311217105416404</v>
      </c>
      <c r="G103" s="10">
        <f t="shared" si="29"/>
        <v>8.6666666666666607</v>
      </c>
      <c r="H103" s="5">
        <f t="shared" si="29"/>
        <v>7.5</v>
      </c>
      <c r="I103">
        <f t="shared" si="24"/>
        <v>18.541107460314993</v>
      </c>
      <c r="J103">
        <f t="shared" si="25"/>
        <v>18.463702559505887</v>
      </c>
      <c r="K103">
        <f t="shared" si="25"/>
        <v>-1.6924401463697556</v>
      </c>
      <c r="L103">
        <f t="shared" si="26"/>
        <v>-10.114202487147935</v>
      </c>
      <c r="M103">
        <f t="shared" si="27"/>
        <v>-31.246900883092426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7.8608624520670229</v>
      </c>
      <c r="B104">
        <f t="shared" si="19"/>
        <v>7.8608624520670229</v>
      </c>
      <c r="C104" s="9">
        <f t="shared" si="20"/>
        <v>0.42500000000000027</v>
      </c>
      <c r="D104" s="9">
        <f t="shared" si="21"/>
        <v>11.071189129675561</v>
      </c>
      <c r="E104" s="9">
        <f t="shared" si="21"/>
        <v>5.6758618795015181</v>
      </c>
      <c r="F104" s="9">
        <f t="shared" si="22"/>
        <v>6.5472717826988394</v>
      </c>
      <c r="G104" s="10">
        <f t="shared" si="29"/>
        <v>8.6666666666666607</v>
      </c>
      <c r="H104" s="5">
        <f t="shared" si="29"/>
        <v>7.5</v>
      </c>
      <c r="I104">
        <f t="shared" si="24"/>
        <v>18.498787863680413</v>
      </c>
      <c r="J104">
        <f t="shared" si="25"/>
        <v>18.403017344582999</v>
      </c>
      <c r="K104">
        <f t="shared" si="25"/>
        <v>-1.8799215516683101</v>
      </c>
      <c r="L104">
        <f t="shared" si="26"/>
        <v>-10.057950299825974</v>
      </c>
      <c r="M104">
        <f t="shared" si="27"/>
        <v>-31.146551230039606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7.7506253911049221</v>
      </c>
      <c r="B105">
        <f t="shared" si="19"/>
        <v>7.7506253911049221</v>
      </c>
      <c r="C105" s="9">
        <f t="shared" si="20"/>
        <v>0.43000000000000027</v>
      </c>
      <c r="D105" s="9">
        <f t="shared" si="21"/>
        <v>11.181426190637662</v>
      </c>
      <c r="E105" s="9">
        <f t="shared" si="21"/>
        <v>5.6640217122693679</v>
      </c>
      <c r="F105" s="9">
        <f t="shared" si="22"/>
        <v>6.5627976261951382</v>
      </c>
      <c r="G105" s="10">
        <f t="shared" si="29"/>
        <v>8.6666666666666607</v>
      </c>
      <c r="H105" s="5">
        <f t="shared" si="29"/>
        <v>7.5</v>
      </c>
      <c r="I105">
        <f t="shared" si="24"/>
        <v>18.458743061630038</v>
      </c>
      <c r="J105">
        <f t="shared" si="25"/>
        <v>18.342669642784042</v>
      </c>
      <c r="K105">
        <f t="shared" si="25"/>
        <v>-2.0668008590485476</v>
      </c>
      <c r="L105">
        <f t="shared" si="26"/>
        <v>-10.003266674876462</v>
      </c>
      <c r="M105">
        <f t="shared" si="27"/>
        <v>-31.046859809419303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7.6407494320483664</v>
      </c>
      <c r="B106">
        <f t="shared" si="19"/>
        <v>7.6407494320483664</v>
      </c>
      <c r="C106" s="9">
        <f t="shared" si="20"/>
        <v>0.43500000000000028</v>
      </c>
      <c r="D106" s="9">
        <f t="shared" si="21"/>
        <v>11.291302149694218</v>
      </c>
      <c r="E106" s="9">
        <f t="shared" si="21"/>
        <v>5.6510620636385074</v>
      </c>
      <c r="F106" s="9">
        <f t="shared" si="22"/>
        <v>6.5777051418613262</v>
      </c>
      <c r="G106" s="10">
        <f t="shared" si="29"/>
        <v>8.6666666666666607</v>
      </c>
      <c r="H106" s="5">
        <f t="shared" si="29"/>
        <v>7.5</v>
      </c>
      <c r="I106">
        <f t="shared" si="24"/>
        <v>18.420957390008731</v>
      </c>
      <c r="J106">
        <f t="shared" si="25"/>
        <v>18.282650042734783</v>
      </c>
      <c r="K106">
        <f t="shared" si="25"/>
        <v>-2.2530820179050632</v>
      </c>
      <c r="L106">
        <f t="shared" si="26"/>
        <v>-9.9501246637897669</v>
      </c>
      <c r="M106">
        <f t="shared" si="27"/>
        <v>-30.94778569827151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7.5312326340359057</v>
      </c>
      <c r="B107">
        <f t="shared" si="19"/>
        <v>7.5312326340359057</v>
      </c>
      <c r="C107" s="9">
        <f t="shared" si="20"/>
        <v>0.44000000000000028</v>
      </c>
      <c r="D107" s="9">
        <f t="shared" si="21"/>
        <v>11.400818947706679</v>
      </c>
      <c r="E107" s="9">
        <f t="shared" si="21"/>
        <v>5.6369865113885078</v>
      </c>
      <c r="F107" s="9">
        <f t="shared" si="22"/>
        <v>6.5920001637553796</v>
      </c>
      <c r="G107" s="10">
        <f t="shared" si="29"/>
        <v>8.6666666666666607</v>
      </c>
      <c r="H107" s="5">
        <f t="shared" si="29"/>
        <v>7.5</v>
      </c>
      <c r="I107">
        <f t="shared" si="24"/>
        <v>18.385414706439089</v>
      </c>
      <c r="J107">
        <f t="shared" si="25"/>
        <v>18.222949294752045</v>
      </c>
      <c r="K107">
        <f t="shared" si="25"/>
        <v>-2.4387687320946925</v>
      </c>
      <c r="L107">
        <f t="shared" si="26"/>
        <v>-9.8984974345109862</v>
      </c>
      <c r="M107">
        <f t="shared" si="27"/>
        <v>-30.849288744563594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7.4220731112212146</v>
      </c>
      <c r="B108">
        <f t="shared" si="19"/>
        <v>7.4220731112212146</v>
      </c>
      <c r="C108" s="9">
        <f t="shared" si="20"/>
        <v>0.44500000000000028</v>
      </c>
      <c r="D108" s="9">
        <f t="shared" si="21"/>
        <v>11.50997847052137</v>
      </c>
      <c r="E108" s="9">
        <f t="shared" si="21"/>
        <v>5.6217986117985372</v>
      </c>
      <c r="F108" s="9">
        <f t="shared" si="22"/>
        <v>6.60568846105269</v>
      </c>
      <c r="G108" s="10">
        <f t="shared" si="29"/>
        <v>8.6666666666666607</v>
      </c>
      <c r="H108" s="5">
        <f t="shared" si="29"/>
        <v>7.5</v>
      </c>
      <c r="I108">
        <f t="shared" si="24"/>
        <v>18.352098387226139</v>
      </c>
      <c r="J108">
        <f t="shared" si="25"/>
        <v>18.163558310144978</v>
      </c>
      <c r="K108">
        <f t="shared" si="25"/>
        <v>-2.6238644645620739</v>
      </c>
      <c r="L108">
        <f t="shared" si="26"/>
        <v>-9.8483582650434798</v>
      </c>
      <c r="M108">
        <f t="shared" si="27"/>
        <v>-30.751329571403922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7.3132690318091154</v>
      </c>
      <c r="B109">
        <f t="shared" si="19"/>
        <v>7.3132690318091154</v>
      </c>
      <c r="C109" s="9">
        <f t="shared" si="20"/>
        <v>0.45000000000000029</v>
      </c>
      <c r="D109" s="9">
        <f t="shared" si="21"/>
        <v>11.618782549933469</v>
      </c>
      <c r="E109" s="9">
        <f t="shared" si="21"/>
        <v>5.6055019010788794</v>
      </c>
      <c r="F109" s="9">
        <f t="shared" si="22"/>
        <v>6.618775739890296</v>
      </c>
      <c r="G109" s="10">
        <f t="shared" si="29"/>
        <v>8.6666666666666607</v>
      </c>
      <c r="H109" s="5">
        <f t="shared" si="29"/>
        <v>7.5</v>
      </c>
      <c r="I109">
        <f t="shared" si="24"/>
        <v>18.320991325511596</v>
      </c>
      <c r="J109">
        <f t="shared" si="25"/>
        <v>18.104468160554717</v>
      </c>
      <c r="K109">
        <f t="shared" si="25"/>
        <v>-2.8083724419904974</v>
      </c>
      <c r="L109">
        <f t="shared" si="26"/>
        <v>-9.7996805379596701</v>
      </c>
      <c r="M109">
        <f t="shared" si="27"/>
        <v>-30.653869581417556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7.2048186170954711</v>
      </c>
      <c r="B110">
        <f t="shared" si="19"/>
        <v>7.2048186170954711</v>
      </c>
      <c r="C110" s="9">
        <f t="shared" si="20"/>
        <v>0.45500000000000029</v>
      </c>
      <c r="D110" s="9">
        <f t="shared" si="21"/>
        <v>11.727232964647113</v>
      </c>
      <c r="E110" s="9">
        <f t="shared" si="21"/>
        <v>5.5880998967744713</v>
      </c>
      <c r="F110" s="9">
        <f t="shared" si="22"/>
        <v>6.6312676451657815</v>
      </c>
      <c r="G110" s="10">
        <f t="shared" si="29"/>
        <v>8.6666666666666607</v>
      </c>
      <c r="H110" s="5">
        <f t="shared" si="29"/>
        <v>7.5</v>
      </c>
      <c r="I110">
        <f t="shared" si="24"/>
        <v>18.292075930672016</v>
      </c>
      <c r="J110">
        <f t="shared" si="25"/>
        <v>18.04567007732696</v>
      </c>
      <c r="K110">
        <f t="shared" si="25"/>
        <v>-2.9922956594790029</v>
      </c>
      <c r="L110">
        <f t="shared" si="26"/>
        <v>-9.7524377357979759</v>
      </c>
      <c r="M110">
        <f t="shared" si="27"/>
        <v>-30.556870961226718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7.0967201405107545</v>
      </c>
      <c r="B111">
        <f t="shared" si="19"/>
        <v>7.0967201405107545</v>
      </c>
      <c r="C111" s="9">
        <f t="shared" si="20"/>
        <v>0.4600000000000003</v>
      </c>
      <c r="D111" s="9">
        <f t="shared" si="21"/>
        <v>11.83533144123183</v>
      </c>
      <c r="E111" s="9">
        <f t="shared" si="21"/>
        <v>5.5695960991402949</v>
      </c>
      <c r="F111" s="9">
        <f t="shared" si="22"/>
        <v>6.6431697622915031</v>
      </c>
      <c r="G111" s="10">
        <f t="shared" si="29"/>
        <v>8.6666666666666607</v>
      </c>
      <c r="H111" s="5">
        <f t="shared" si="29"/>
        <v>7.5</v>
      </c>
      <c r="I111">
        <f t="shared" si="24"/>
        <v>18.265334128950851</v>
      </c>
      <c r="J111">
        <f t="shared" si="25"/>
        <v>17.987155450912173</v>
      </c>
      <c r="K111">
        <f t="shared" si="25"/>
        <v>-3.1756368852463632</v>
      </c>
      <c r="L111">
        <f t="shared" si="26"/>
        <v>-9.7066034373227765</v>
      </c>
      <c r="M111">
        <f t="shared" si="27"/>
        <v>-30.460296685979987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6.9889719266671531</v>
      </c>
      <c r="B112">
        <f t="shared" si="19"/>
        <v>6.9889719266671531</v>
      </c>
      <c r="C112" s="9">
        <f t="shared" si="20"/>
        <v>0.4650000000000003</v>
      </c>
      <c r="D112" s="9">
        <f t="shared" si="21"/>
        <v>11.943079655075431</v>
      </c>
      <c r="E112" s="9">
        <f t="shared" si="21"/>
        <v>5.5499939924884689</v>
      </c>
      <c r="F112" s="9">
        <f t="shared" si="22"/>
        <v>6.6544876189047812</v>
      </c>
      <c r="G112" s="10">
        <f t="shared" si="29"/>
        <v>8.6666666666666607</v>
      </c>
      <c r="H112" s="5">
        <f t="shared" si="29"/>
        <v>7.5</v>
      </c>
      <c r="I112">
        <f t="shared" si="24"/>
        <v>18.240747365310089</v>
      </c>
      <c r="J112">
        <f t="shared" si="25"/>
        <v>17.928915830288236</v>
      </c>
      <c r="K112">
        <f t="shared" si="25"/>
        <v>-3.3583986653622433</v>
      </c>
      <c r="L112">
        <f t="shared" si="26"/>
        <v>-9.6621513146226601</v>
      </c>
      <c r="M112">
        <f t="shared" si="27"/>
        <v>-30.364110523875713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6.8815723504090869</v>
      </c>
      <c r="B113">
        <f t="shared" si="19"/>
        <v>6.8815723504090869</v>
      </c>
      <c r="C113" s="9">
        <f t="shared" si="20"/>
        <v>0.47000000000000031</v>
      </c>
      <c r="D113" s="9">
        <f t="shared" si="21"/>
        <v>12.050479231333497</v>
      </c>
      <c r="E113" s="9">
        <f t="shared" si="21"/>
        <v>5.5292970465068656</v>
      </c>
      <c r="F113" s="9">
        <f t="shared" si="22"/>
        <v>6.6652266865346697</v>
      </c>
      <c r="G113" s="10">
        <f t="shared" si="29"/>
        <v>8.6666666666666607</v>
      </c>
      <c r="H113" s="5">
        <f t="shared" si="29"/>
        <v>7.5</v>
      </c>
      <c r="I113">
        <f t="shared" si="24"/>
        <v>18.218296606482937</v>
      </c>
      <c r="J113">
        <f t="shared" si="25"/>
        <v>17.870942922400502</v>
      </c>
      <c r="K113">
        <f t="shared" si="25"/>
        <v>-3.5405833285054977</v>
      </c>
      <c r="L113">
        <f t="shared" si="26"/>
        <v>-9.6190551310202377</v>
      </c>
      <c r="M113">
        <f t="shared" si="27"/>
        <v>-30.268277040626863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6.7745198358670429</v>
      </c>
      <c r="B114">
        <f t="shared" si="19"/>
        <v>6.7745198358670429</v>
      </c>
      <c r="C114" s="9">
        <f t="shared" si="20"/>
        <v>0.47500000000000031</v>
      </c>
      <c r="D114" s="9">
        <f t="shared" si="21"/>
        <v>12.157531745875541</v>
      </c>
      <c r="E114" s="9">
        <f t="shared" si="21"/>
        <v>5.5075087175491015</v>
      </c>
      <c r="F114" s="9">
        <f t="shared" si="22"/>
        <v>6.6753923822258994</v>
      </c>
      <c r="G114" s="10">
        <f t="shared" si="29"/>
        <v>8.6666666666666607</v>
      </c>
      <c r="H114" s="5">
        <f t="shared" si="29"/>
        <v>7.5</v>
      </c>
      <c r="I114">
        <f t="shared" si="24"/>
        <v>18.197962345204775</v>
      </c>
      <c r="J114">
        <f t="shared" si="25"/>
        <v>17.813228591614379</v>
      </c>
      <c r="K114">
        <f t="shared" si="25"/>
        <v>-3.7221929907492588</v>
      </c>
      <c r="L114">
        <f t="shared" si="26"/>
        <v>-9.5772887397653115</v>
      </c>
      <c r="M114">
        <f t="shared" si="27"/>
        <v>-30.172761603816284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6.6678128555146721</v>
      </c>
      <c r="B115">
        <f t="shared" si="19"/>
        <v>6.6678128555146721</v>
      </c>
      <c r="C115" s="9">
        <f t="shared" si="20"/>
        <v>0.48000000000000032</v>
      </c>
      <c r="D115" s="9">
        <f t="shared" si="21"/>
        <v>12.264238726227912</v>
      </c>
      <c r="E115" s="9">
        <f t="shared" si="21"/>
        <v>5.4846324498957371</v>
      </c>
      <c r="F115" s="9">
        <f t="shared" si="22"/>
        <v>6.6849900701205893</v>
      </c>
      <c r="G115" s="10">
        <f t="shared" si="29"/>
        <v>8.6666666666666607</v>
      </c>
      <c r="H115" s="5">
        <f t="shared" si="29"/>
        <v>7.5</v>
      </c>
      <c r="I115">
        <f t="shared" si="24"/>
        <v>18.179724605595784</v>
      </c>
      <c r="J115">
        <f t="shared" si="25"/>
        <v>17.755764859175788</v>
      </c>
      <c r="K115">
        <f t="shared" si="25"/>
        <v>-3.9032295603721563</v>
      </c>
      <c r="L115">
        <f t="shared" si="26"/>
        <v>-9.5368260834815963</v>
      </c>
      <c r="M115">
        <f t="shared" si="27"/>
        <v>-30.077530387093585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6.56144992922912</v>
      </c>
      <c r="B116">
        <f t="shared" si="19"/>
        <v>6.56144992922912</v>
      </c>
      <c r="C116" s="9">
        <f t="shared" si="20"/>
        <v>0.48500000000000032</v>
      </c>
      <c r="D116" s="9">
        <f t="shared" si="21"/>
        <v>12.370601652513464</v>
      </c>
      <c r="E116" s="9">
        <f t="shared" si="21"/>
        <v>5.4606716769865367</v>
      </c>
      <c r="F116" s="9">
        <f t="shared" si="22"/>
        <v>6.6940250629982678</v>
      </c>
      <c r="G116" s="10">
        <f t="shared" si="29"/>
        <v>8.6666666666666607</v>
      </c>
      <c r="H116" s="5">
        <f t="shared" si="29"/>
        <v>7.5</v>
      </c>
      <c r="I116">
        <f t="shared" si="24"/>
        <v>18.163562949664456</v>
      </c>
      <c r="J116">
        <f t="shared" si="25"/>
        <v>17.698543902674899</v>
      </c>
      <c r="K116">
        <f t="shared" si="25"/>
        <v>-4.0836947426947177</v>
      </c>
      <c r="L116">
        <f t="shared" si="26"/>
        <v>-9.4976411943355643</v>
      </c>
      <c r="M116">
        <f t="shared" si="27"/>
        <v>-29.982550374166824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6.4554296233545685</v>
      </c>
      <c r="B117">
        <f t="shared" si="19"/>
        <v>6.4554296233545685</v>
      </c>
      <c r="C117" s="9">
        <f t="shared" si="20"/>
        <v>0.49000000000000032</v>
      </c>
      <c r="D117" s="9">
        <f t="shared" si="21"/>
        <v>12.476621958388016</v>
      </c>
      <c r="E117" s="9">
        <f t="shared" si="21"/>
        <v>5.4356298226236337</v>
      </c>
      <c r="F117" s="9">
        <f t="shared" si="22"/>
        <v>6.7025026237747891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18.149456484897819</v>
      </c>
      <c r="J117">
        <f t="shared" si="25"/>
        <v>17.641558055508884</v>
      </c>
      <c r="K117">
        <f t="shared" si="25"/>
        <v>-4.2635900449397184</v>
      </c>
      <c r="L117">
        <f t="shared" si="26"/>
        <v>-9.4597081948948265</v>
      </c>
      <c r="M117">
        <f t="shared" si="27"/>
        <v>-29.88778936254478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6.3497505497690234</v>
      </c>
      <c r="B118">
        <f t="shared" si="19"/>
        <v>6.3497505497690234</v>
      </c>
      <c r="C118" s="9">
        <f t="shared" si="20"/>
        <v>0.49500000000000033</v>
      </c>
      <c r="D118" s="9">
        <f t="shared" si="21"/>
        <v>12.582301031973561</v>
      </c>
      <c r="E118" s="9">
        <f t="shared" si="21"/>
        <v>5.4095103021454696</v>
      </c>
      <c r="F118" s="9">
        <f t="shared" si="22"/>
        <v>6.7104279669606566</v>
      </c>
      <c r="G118" s="10">
        <f t="shared" si="30"/>
        <v>8.6666666666666607</v>
      </c>
      <c r="H118" s="5">
        <f t="shared" si="30"/>
        <v>7.5</v>
      </c>
      <c r="I118">
        <f t="shared" si="24"/>
        <v>18.137383872900507</v>
      </c>
      <c r="J118">
        <f t="shared" si="25"/>
        <v>17.584799806339515</v>
      </c>
      <c r="K118">
        <f t="shared" si="25"/>
        <v>-4.4429167811149872</v>
      </c>
      <c r="L118">
        <f t="shared" si="26"/>
        <v>-9.4230012996421397</v>
      </c>
      <c r="M118">
        <f t="shared" si="27"/>
        <v>-29.793215966987841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6.2444113649543791</v>
      </c>
      <c r="B119">
        <f t="shared" si="19"/>
        <v>6.2444113649543791</v>
      </c>
      <c r="C119" s="9">
        <f t="shared" si="20"/>
        <v>0.50000000000000033</v>
      </c>
      <c r="D119" s="9">
        <f t="shared" si="21"/>
        <v>12.687640216788205</v>
      </c>
      <c r="E119" s="9">
        <f t="shared" si="21"/>
        <v>5.3823165235713741</v>
      </c>
      <c r="F119" s="9">
        <f t="shared" si="22"/>
        <v>6.7178062600793265</v>
      </c>
      <c r="G119" s="10">
        <f t="shared" si="30"/>
        <v>8.6666666666666607</v>
      </c>
      <c r="H119" s="5">
        <f t="shared" si="30"/>
        <v>7.5</v>
      </c>
      <c r="I119">
        <f t="shared" si="24"/>
        <v>18.127323339041563</v>
      </c>
      <c r="J119">
        <f t="shared" si="25"/>
        <v>17.52826179854166</v>
      </c>
      <c r="K119">
        <f t="shared" si="25"/>
        <v>-4.6216760769169145</v>
      </c>
      <c r="L119">
        <f t="shared" si="26"/>
        <v>-9.3874948171100012</v>
      </c>
      <c r="M119">
        <f t="shared" si="27"/>
        <v>-29.698799622628382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6.139410769069837</v>
      </c>
      <c r="B120">
        <f t="shared" si="19"/>
        <v>6.139410769069837</v>
      </c>
      <c r="C120" s="9">
        <f t="shared" si="20"/>
        <v>0.50500000000000034</v>
      </c>
      <c r="D120" s="9">
        <f t="shared" si="21"/>
        <v>12.792640812672747</v>
      </c>
      <c r="E120" s="9">
        <f t="shared" si="21"/>
        <v>5.3540518887166657</v>
      </c>
      <c r="F120" s="9">
        <f t="shared" si="22"/>
        <v>6.7246426250459805</v>
      </c>
      <c r="G120" s="10">
        <f t="shared" si="30"/>
        <v>8.6666666666666607</v>
      </c>
      <c r="H120" s="5">
        <f t="shared" si="30"/>
        <v>7.5</v>
      </c>
      <c r="I120">
        <f t="shared" si="24"/>
        <v>18.119252683064918</v>
      </c>
      <c r="J120">
        <f t="shared" si="25"/>
        <v>17.471936829638999</v>
      </c>
      <c r="K120">
        <f t="shared" si="25"/>
        <v>-4.7998688746526845</v>
      </c>
      <c r="L120">
        <f t="shared" si="26"/>
        <v>-9.3531631525999792</v>
      </c>
      <c r="M120">
        <f t="shared" si="27"/>
        <v>-29.604510587723972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6.0347475050287489</v>
      </c>
      <c r="B121">
        <f t="shared" si="19"/>
        <v>6.0347475050287489</v>
      </c>
      <c r="C121" s="9">
        <f t="shared" si="20"/>
        <v>0.51000000000000034</v>
      </c>
      <c r="D121" s="9">
        <f t="shared" si="21"/>
        <v>12.897304076713835</v>
      </c>
      <c r="E121" s="9">
        <f t="shared" si="21"/>
        <v>5.3247197942781703</v>
      </c>
      <c r="F121" s="9">
        <f t="shared" si="22"/>
        <v>6.7309421395073059</v>
      </c>
      <c r="G121" s="10">
        <f t="shared" si="30"/>
        <v>8.6666666666666607</v>
      </c>
      <c r="H121" s="5">
        <f t="shared" si="30"/>
        <v>7.5</v>
      </c>
      <c r="I121">
        <f t="shared" si="24"/>
        <v>18.113149290616597</v>
      </c>
      <c r="J121">
        <f t="shared" si="25"/>
        <v>17.4158178507234</v>
      </c>
      <c r="K121">
        <f t="shared" si="25"/>
        <v>-4.977495938179028</v>
      </c>
      <c r="L121">
        <f t="shared" si="26"/>
        <v>-9.3199808114499909</v>
      </c>
      <c r="M121">
        <f t="shared" si="27"/>
        <v>-29.510319946009776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5.9304203575790151</v>
      </c>
      <c r="B122">
        <f t="shared" si="19"/>
        <v>5.9304203575790151</v>
      </c>
      <c r="C122" s="9">
        <f t="shared" si="20"/>
        <v>0.51500000000000035</v>
      </c>
      <c r="D122" s="9">
        <f t="shared" si="21"/>
        <v>13.001631224163569</v>
      </c>
      <c r="E122" s="9">
        <f t="shared" si="21"/>
        <v>5.2943236328900678</v>
      </c>
      <c r="F122" s="9">
        <f t="shared" si="22"/>
        <v>6.736709838142799</v>
      </c>
      <c r="G122" s="10">
        <f t="shared" si="30"/>
        <v>8.6666666666666607</v>
      </c>
      <c r="H122" s="5">
        <f t="shared" si="30"/>
        <v>7.5</v>
      </c>
      <c r="I122">
        <f t="shared" si="24"/>
        <v>18.108990145639314</v>
      </c>
      <c r="J122">
        <f t="shared" si="25"/>
        <v>17.359897965854699</v>
      </c>
      <c r="K122">
        <f t="shared" si="25"/>
        <v>-5.154557857855087</v>
      </c>
      <c r="L122">
        <f t="shared" si="26"/>
        <v>-9.2879224028122245</v>
      </c>
      <c r="M122">
        <f t="shared" si="27"/>
        <v>-29.416199608619245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5.8264281523871375</v>
      </c>
      <c r="B123">
        <f t="shared" si="19"/>
        <v>5.8264281523871375</v>
      </c>
      <c r="C123" s="9">
        <f t="shared" si="20"/>
        <v>0.52000000000000035</v>
      </c>
      <c r="D123" s="9">
        <f t="shared" si="21"/>
        <v>13.105623429355447</v>
      </c>
      <c r="E123" s="9">
        <f t="shared" si="21"/>
        <v>5.262866794149982</v>
      </c>
      <c r="F123" s="9">
        <f t="shared" si="22"/>
        <v>6.7419507139280892</v>
      </c>
      <c r="G123" s="10">
        <f t="shared" si="30"/>
        <v>8.6666666666666607</v>
      </c>
      <c r="H123" s="5">
        <f t="shared" si="30"/>
        <v>7.5</v>
      </c>
      <c r="I123">
        <f t="shared" si="24"/>
        <v>18.10675184358287</v>
      </c>
      <c r="J123">
        <f t="shared" si="25"/>
        <v>17.304170431437825</v>
      </c>
      <c r="K123">
        <f t="shared" si="25"/>
        <v>-5.3310550555068028</v>
      </c>
      <c r="L123">
        <f t="shared" si="26"/>
        <v>-9.2569626439038757</v>
      </c>
      <c r="M123">
        <f t="shared" si="27"/>
        <v>-29.322122315545126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5.7227697551261016</v>
      </c>
      <c r="B124">
        <f t="shared" si="19"/>
        <v>5.7227697551261016</v>
      </c>
      <c r="C124" s="9">
        <f t="shared" si="20"/>
        <v>0.52500000000000036</v>
      </c>
      <c r="D124" s="9">
        <f t="shared" si="21"/>
        <v>13.209281826616483</v>
      </c>
      <c r="E124" s="9">
        <f t="shared" si="21"/>
        <v>5.2303526656152615</v>
      </c>
      <c r="F124" s="9">
        <f t="shared" si="22"/>
        <v>6.7466697193608116</v>
      </c>
      <c r="G124" s="10">
        <f t="shared" si="30"/>
        <v>8.6666666666666607</v>
      </c>
      <c r="H124" s="5">
        <f t="shared" si="30"/>
        <v>7.5</v>
      </c>
      <c r="I124">
        <f t="shared" si="24"/>
        <v>18.106410605376865</v>
      </c>
      <c r="J124">
        <f t="shared" si="25"/>
        <v>17.2486286555744</v>
      </c>
      <c r="K124">
        <f t="shared" si="25"/>
        <v>-5.5069877894000738</v>
      </c>
      <c r="L124">
        <f t="shared" si="26"/>
        <v>-9.2270763646925911</v>
      </c>
      <c r="M124">
        <f t="shared" si="27"/>
        <v>-29.228061636615831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5.6194440705672193</v>
      </c>
      <c r="B125">
        <f t="shared" si="19"/>
        <v>5.6194440705672193</v>
      </c>
      <c r="C125" s="9">
        <f t="shared" si="20"/>
        <v>0.53000000000000036</v>
      </c>
      <c r="D125" s="9">
        <f t="shared" si="21"/>
        <v>13.312607511175365</v>
      </c>
      <c r="E125" s="9">
        <f t="shared" si="21"/>
        <v>5.1967846337694024</v>
      </c>
      <c r="F125" s="9">
        <f t="shared" si="22"/>
        <v>6.7508717676494907</v>
      </c>
      <c r="G125" s="10">
        <f t="shared" si="30"/>
        <v>8.6666666666666607</v>
      </c>
      <c r="H125" s="5">
        <f t="shared" si="30"/>
        <v>7.5</v>
      </c>
      <c r="I125">
        <f t="shared" si="24"/>
        <v>18.107942292110589</v>
      </c>
      <c r="J125">
        <f t="shared" si="25"/>
        <v>17.193266197386244</v>
      </c>
      <c r="K125">
        <f t="shared" si="25"/>
        <v>-5.6823561592197684</v>
      </c>
      <c r="L125">
        <f t="shared" si="26"/>
        <v>-9.1982385129782767</v>
      </c>
      <c r="M125">
        <f t="shared" si="27"/>
        <v>-29.133991971965138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5.5164500416761353</v>
      </c>
      <c r="B126">
        <f t="shared" si="19"/>
        <v>5.5164500416761353</v>
      </c>
      <c r="C126" s="9">
        <f t="shared" si="20"/>
        <v>0.53500000000000036</v>
      </c>
      <c r="D126" s="9">
        <f t="shared" si="21"/>
        <v>13.415601540066449</v>
      </c>
      <c r="E126" s="9">
        <f t="shared" si="21"/>
        <v>5.1621660849585886</v>
      </c>
      <c r="F126" s="9">
        <f t="shared" si="22"/>
        <v>6.7545617338660104</v>
      </c>
      <c r="G126" s="10">
        <f t="shared" si="30"/>
        <v>8.6666666666666607</v>
      </c>
      <c r="H126" s="5">
        <f t="shared" si="30"/>
        <v>7.5</v>
      </c>
      <c r="I126">
        <f t="shared" si="24"/>
        <v>18.111322420363798</v>
      </c>
      <c r="J126">
        <f t="shared" si="25"/>
        <v>17.138076766308373</v>
      </c>
      <c r="K126">
        <f t="shared" si="25"/>
        <v>-5.8571601110515594</v>
      </c>
      <c r="L126">
        <f t="shared" si="26"/>
        <v>-9.1704241598331127</v>
      </c>
      <c r="M126">
        <f t="shared" si="27"/>
        <v>-29.039888551976187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5.4137866487131614</v>
      </c>
      <c r="B127">
        <f t="shared" si="19"/>
        <v>5.4137866487131614</v>
      </c>
      <c r="C127" s="9">
        <f t="shared" si="20"/>
        <v>0.54000000000000037</v>
      </c>
      <c r="D127" s="9">
        <f t="shared" si="21"/>
        <v>13.518264933029423</v>
      </c>
      <c r="E127" s="9">
        <f t="shared" si="21"/>
        <v>5.1265004062983435</v>
      </c>
      <c r="F127" s="9">
        <f t="shared" si="22"/>
        <v>6.757744456062083</v>
      </c>
      <c r="G127" s="10">
        <f t="shared" si="30"/>
        <v>8.6666666666666607</v>
      </c>
      <c r="H127" s="5">
        <f t="shared" si="30"/>
        <v>7.5</v>
      </c>
      <c r="I127">
        <f t="shared" si="24"/>
        <v>18.116526178130965</v>
      </c>
      <c r="J127">
        <f t="shared" si="25"/>
        <v>17.083054221349375</v>
      </c>
      <c r="K127">
        <f t="shared" si="25"/>
        <v>-6.0313994423634165</v>
      </c>
      <c r="L127">
        <f t="shared" si="26"/>
        <v>-9.1436085053616374</v>
      </c>
      <c r="M127">
        <f t="shared" si="27"/>
        <v>-28.945727436683661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5.3114529083381612</v>
      </c>
      <c r="B128">
        <f t="shared" si="19"/>
        <v>5.3114529083381612</v>
      </c>
      <c r="C128" s="9">
        <f t="shared" si="20"/>
        <v>0.54500000000000037</v>
      </c>
      <c r="D128" s="9">
        <f t="shared" si="21"/>
        <v>13.620598673404423</v>
      </c>
      <c r="E128" s="9">
        <f t="shared" si="21"/>
        <v>5.0897909865503026</v>
      </c>
      <c r="F128" s="9">
        <f t="shared" si="22"/>
        <v>6.7604247363502949</v>
      </c>
      <c r="G128" s="10">
        <f t="shared" si="30"/>
        <v>8.6666666666666607</v>
      </c>
      <c r="H128" s="5">
        <f t="shared" si="30"/>
        <v>7.5</v>
      </c>
      <c r="I128">
        <f t="shared" si="24"/>
        <v>18.123528441280936</v>
      </c>
      <c r="J128">
        <f t="shared" si="25"/>
        <v>17.028192570317206</v>
      </c>
      <c r="K128">
        <f t="shared" si="25"/>
        <v>-6.2050738069835187</v>
      </c>
      <c r="L128">
        <f t="shared" si="26"/>
        <v>-9.1177668847431477</v>
      </c>
      <c r="M128">
        <f t="shared" si="27"/>
        <v>-28.851485514621032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5.2094478727201832</v>
      </c>
      <c r="B129">
        <f t="shared" si="19"/>
        <v>5.2094478727201832</v>
      </c>
      <c r="C129" s="9">
        <f t="shared" si="20"/>
        <v>0.55000000000000038</v>
      </c>
      <c r="D129" s="9">
        <f t="shared" si="21"/>
        <v>13.722603709022401</v>
      </c>
      <c r="E129" s="9">
        <f t="shared" si="21"/>
        <v>5.0520412169691387</v>
      </c>
      <c r="F129" s="9">
        <f t="shared" si="22"/>
        <v>6.7626073419501864</v>
      </c>
      <c r="G129" s="10">
        <f t="shared" si="30"/>
        <v>8.6666666666666607</v>
      </c>
      <c r="H129" s="5">
        <f t="shared" si="30"/>
        <v>7.5</v>
      </c>
      <c r="I129">
        <f t="shared" si="24"/>
        <v>18.132303790493701</v>
      </c>
      <c r="J129">
        <f t="shared" si="25"/>
        <v>16.973485969008745</v>
      </c>
      <c r="K129">
        <f t="shared" si="25"/>
        <v>-6.3781827200712451</v>
      </c>
      <c r="L129">
        <f t="shared" si="26"/>
        <v>-9.0928747745191885</v>
      </c>
      <c r="M129">
        <f t="shared" si="27"/>
        <v>-28.757140501102555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5.1077706286520712</v>
      </c>
      <c r="B130">
        <f t="shared" si="19"/>
        <v>5.1077706286520712</v>
      </c>
      <c r="C130" s="9">
        <f t="shared" si="20"/>
        <v>0.55500000000000038</v>
      </c>
      <c r="D130" s="9">
        <f t="shared" si="21"/>
        <v>13.824280953090513</v>
      </c>
      <c r="E130" s="9">
        <f t="shared" si="21"/>
        <v>5.0132544921196915</v>
      </c>
      <c r="F130" s="9">
        <f t="shared" si="22"/>
        <v>6.7642970061999002</v>
      </c>
      <c r="G130" s="10">
        <f t="shared" si="30"/>
        <v>8.6666666666666607</v>
      </c>
      <c r="H130" s="5">
        <f t="shared" si="30"/>
        <v>7.5</v>
      </c>
      <c r="I130">
        <f t="shared" si="24"/>
        <v>18.14282652861564</v>
      </c>
      <c r="J130">
        <f t="shared" si="25"/>
        <v>16.918928720361631</v>
      </c>
      <c r="K130">
        <f t="shared" si="25"/>
        <v>-6.5507255630778607</v>
      </c>
      <c r="L130">
        <f t="shared" si="26"/>
        <v>-9.0689077990894251</v>
      </c>
      <c r="M130">
        <f t="shared" si="27"/>
        <v>-28.66267093593255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5.0064202966702851</v>
      </c>
      <c r="B131">
        <f t="shared" si="19"/>
        <v>5.0064202966702851</v>
      </c>
      <c r="C131" s="9">
        <f t="shared" si="20"/>
        <v>0.56000000000000039</v>
      </c>
      <c r="D131" s="9">
        <f t="shared" si="21"/>
        <v>13.925631285072299</v>
      </c>
      <c r="E131" s="9">
        <f t="shared" si="21"/>
        <v>4.9734342106643776</v>
      </c>
      <c r="F131" s="9">
        <f t="shared" si="22"/>
        <v>6.7654984295338814</v>
      </c>
      <c r="G131" s="10">
        <f t="shared" si="30"/>
        <v>8.6666666666666607</v>
      </c>
      <c r="H131" s="5">
        <f t="shared" si="30"/>
        <v>7.5</v>
      </c>
      <c r="I131">
        <f t="shared" si="24"/>
        <v>18.15507069837513</v>
      </c>
      <c r="J131">
        <f t="shared" si="25"/>
        <v>16.864515273567093</v>
      </c>
      <c r="K131">
        <f t="shared" si="25"/>
        <v>-6.7227015886934556</v>
      </c>
      <c r="L131">
        <f t="shared" si="26"/>
        <v>-9.0458417373800497</v>
      </c>
      <c r="M131">
        <f t="shared" si="27"/>
        <v>-28.568056180537248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4.9053960301801549</v>
      </c>
      <c r="B132">
        <f t="shared" si="19"/>
        <v>4.9053960301801549</v>
      </c>
      <c r="C132" s="9">
        <f t="shared" si="20"/>
        <v>0.56500000000000039</v>
      </c>
      <c r="D132" s="9">
        <f t="shared" si="21"/>
        <v>14.026655551562429</v>
      </c>
      <c r="E132" s="9">
        <f t="shared" si="21"/>
        <v>4.9325837761209677</v>
      </c>
      <c r="F132" s="9">
        <f t="shared" si="22"/>
        <v>6.7662162804271535</v>
      </c>
      <c r="G132" s="10">
        <f t="shared" si="30"/>
        <v>8.6666666666666607</v>
      </c>
      <c r="H132" s="5">
        <f t="shared" si="30"/>
        <v>7.5</v>
      </c>
      <c r="I132">
        <f t="shared" si="24"/>
        <v>18.169010100400655</v>
      </c>
      <c r="J132">
        <f t="shared" si="25"/>
        <v>16.810240223142813</v>
      </c>
      <c r="K132">
        <f t="shared" si="25"/>
        <v>-6.8941099257766787</v>
      </c>
      <c r="L132">
        <f t="shared" si="26"/>
        <v>-9.023652529649727</v>
      </c>
      <c r="M132">
        <f t="shared" si="27"/>
        <v>-28.473276414517095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4.8046970145868322</v>
      </c>
      <c r="B133">
        <f t="shared" si="19"/>
        <v>4.8046970145868322</v>
      </c>
      <c r="C133" s="9">
        <f t="shared" si="20"/>
        <v>0.5700000000000004</v>
      </c>
      <c r="D133" s="9">
        <f t="shared" si="21"/>
        <v>14.127354567155752</v>
      </c>
      <c r="E133" s="9">
        <f t="shared" si="21"/>
        <v>4.8907065975908459</v>
      </c>
      <c r="F133" s="9">
        <f t="shared" si="22"/>
        <v>6.7664551963066764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18.1846183114844</v>
      </c>
      <c r="J133">
        <f t="shared" si="25"/>
        <v>16.756098307964916</v>
      </c>
      <c r="K133">
        <f t="shared" si="25"/>
        <v>-7.0649495842637808</v>
      </c>
      <c r="L133">
        <f t="shared" si="26"/>
        <v>-9.0023162843990256</v>
      </c>
      <c r="M133">
        <f t="shared" si="27"/>
        <v>-28.378312631619998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4.7043224664321617</v>
      </c>
      <c r="B134">
        <f t="shared" si="19"/>
        <v>4.7043224664321617</v>
      </c>
      <c r="C134" s="9">
        <f t="shared" si="20"/>
        <v>0.5750000000000004</v>
      </c>
      <c r="D134" s="9">
        <f t="shared" si="21"/>
        <v>14.227729115310423</v>
      </c>
      <c r="E134" s="9">
        <f t="shared" si="21"/>
        <v>4.8478060904578939</v>
      </c>
      <c r="F134" s="9">
        <f t="shared" si="22"/>
        <v>6.7662197844303105</v>
      </c>
      <c r="G134" s="10">
        <f t="shared" si="31"/>
        <v>8.6666666666666607</v>
      </c>
      <c r="H134" s="5">
        <f t="shared" si="31"/>
        <v>7.5</v>
      </c>
      <c r="I134">
        <f t="shared" si="24"/>
        <v>18.201868703035345</v>
      </c>
      <c r="J134">
        <f t="shared" si="25"/>
        <v>16.702084410258522</v>
      </c>
      <c r="K134">
        <f t="shared" si="25"/>
        <v>-7.2352194600535009</v>
      </c>
      <c r="L134">
        <f t="shared" si="26"/>
        <v>-8.9818092853504989</v>
      </c>
      <c r="M134">
        <f t="shared" si="27"/>
        <v>-28.28314663513838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4.6042716325377473</v>
      </c>
      <c r="B135">
        <f t="shared" si="19"/>
        <v>4.6042716325377473</v>
      </c>
      <c r="C135" s="9">
        <f t="shared" si="20"/>
        <v>0.5800000000000004</v>
      </c>
      <c r="D135" s="9">
        <f t="shared" si="21"/>
        <v>14.327779949204837</v>
      </c>
      <c r="E135" s="9">
        <f t="shared" si="21"/>
        <v>4.8038856770581404</v>
      </c>
      <c r="F135" s="9">
        <f t="shared" si="22"/>
        <v>6.7655146227338836</v>
      </c>
      <c r="G135" s="10">
        <f t="shared" si="31"/>
        <v>8.6666666666666607</v>
      </c>
      <c r="H135" s="5">
        <f t="shared" si="31"/>
        <v>7.5</v>
      </c>
      <c r="I135">
        <f t="shared" si="24"/>
        <v>18.220734459667096</v>
      </c>
      <c r="J135">
        <f t="shared" si="25"/>
        <v>16.648193554546417</v>
      </c>
      <c r="K135">
        <f t="shared" si="25"/>
        <v>-7.4049183398643308</v>
      </c>
      <c r="L135">
        <f t="shared" si="26"/>
        <v>-8.962107998467733</v>
      </c>
      <c r="M135">
        <f t="shared" si="27"/>
        <v>-28.187761032735263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4.5045437891544413</v>
      </c>
      <c r="B136">
        <f t="shared" si="19"/>
        <v>4.5045437891544413</v>
      </c>
      <c r="C136" s="9">
        <f t="shared" si="20"/>
        <v>0.58500000000000041</v>
      </c>
      <c r="D136" s="9">
        <f t="shared" si="21"/>
        <v>14.427507792588143</v>
      </c>
      <c r="E136" s="9">
        <f t="shared" si="21"/>
        <v>4.7589487873203655</v>
      </c>
      <c r="F136" s="9">
        <f t="shared" si="22"/>
        <v>6.7643442606469169</v>
      </c>
      <c r="G136" s="10">
        <f t="shared" si="31"/>
        <v>8.6666666666666607</v>
      </c>
      <c r="H136" s="5">
        <f t="shared" si="31"/>
        <v>7.5</v>
      </c>
      <c r="I136">
        <f t="shared" si="24"/>
        <v>18.24118859786704</v>
      </c>
      <c r="J136">
        <f t="shared" si="25"/>
        <v>16.594420906555609</v>
      </c>
      <c r="K136">
        <f t="shared" si="25"/>
        <v>-7.5740449060607427</v>
      </c>
      <c r="L136">
        <f t="shared" si="26"/>
        <v>-8.9431890789829378</v>
      </c>
      <c r="M136">
        <f t="shared" si="27"/>
        <v>-28.092139230706767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4.4051382411185287</v>
      </c>
      <c r="B137">
        <f t="shared" si="19"/>
        <v>4.4051382411185287</v>
      </c>
      <c r="C137" s="9">
        <f t="shared" si="20"/>
        <v>0.59000000000000041</v>
      </c>
      <c r="D137" s="9">
        <f t="shared" si="21"/>
        <v>14.526913340624056</v>
      </c>
      <c r="E137" s="9">
        <f t="shared" si="21"/>
        <v>4.7129988593778487</v>
      </c>
      <c r="F137" s="9">
        <f t="shared" si="22"/>
        <v>6.7627132198774991</v>
      </c>
      <c r="G137" s="10">
        <f t="shared" si="31"/>
        <v>8.6666666666666607</v>
      </c>
      <c r="H137" s="5">
        <f t="shared" si="31"/>
        <v>7.5</v>
      </c>
      <c r="I137">
        <f t="shared" si="24"/>
        <v>18.263203984695256</v>
      </c>
      <c r="J137">
        <f t="shared" si="25"/>
        <v>16.540761772081712</v>
      </c>
      <c r="K137">
        <f t="shared" si="25"/>
        <v>-7.7425977414449836</v>
      </c>
      <c r="L137">
        <f t="shared" si="26"/>
        <v>-8.9250293784041244</v>
      </c>
      <c r="M137">
        <f t="shared" si="27"/>
        <v>-27.996265427690453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4.3060543210148499</v>
      </c>
      <c r="B138">
        <f t="shared" si="19"/>
        <v>4.3060543210148499</v>
      </c>
      <c r="C138" s="9">
        <f t="shared" si="20"/>
        <v>0.59500000000000042</v>
      </c>
      <c r="D138" s="9">
        <f t="shared" si="21"/>
        <v>14.625997260727734</v>
      </c>
      <c r="E138" s="9">
        <f t="shared" si="21"/>
        <v>4.6660393401514799</v>
      </c>
      <c r="F138" s="9">
        <f t="shared" si="22"/>
        <v>6.7606259951668601</v>
      </c>
      <c r="G138" s="10">
        <f t="shared" si="31"/>
        <v>8.6666666666666607</v>
      </c>
      <c r="H138" s="5">
        <f t="shared" si="31"/>
        <v>7.5</v>
      </c>
      <c r="I138">
        <f t="shared" si="24"/>
        <v>18.286753356463237</v>
      </c>
      <c r="J138">
        <f t="shared" si="25"/>
        <v>16.487211595811289</v>
      </c>
      <c r="K138">
        <f t="shared" si="25"/>
        <v>-7.910575334011126</v>
      </c>
      <c r="L138">
        <f t="shared" si="26"/>
        <v>-8.9076059514742685</v>
      </c>
      <c r="M138">
        <f t="shared" si="27"/>
        <v>-27.90012460783089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4.2072913883471088</v>
      </c>
      <c r="B139">
        <f t="shared" si="19"/>
        <v>4.2072913883471088</v>
      </c>
      <c r="C139" s="9">
        <f t="shared" si="20"/>
        <v>0.60000000000000042</v>
      </c>
      <c r="D139" s="9">
        <f t="shared" si="21"/>
        <v>14.724760193395475</v>
      </c>
      <c r="E139" s="9">
        <f t="shared" si="21"/>
        <v>4.6180736859044726</v>
      </c>
      <c r="F139" s="9">
        <f t="shared" si="22"/>
        <v>6.7580870550141725</v>
      </c>
      <c r="G139" s="10">
        <f t="shared" si="31"/>
        <v>8.6666666666666607</v>
      </c>
      <c r="H139" s="5">
        <f t="shared" si="31"/>
        <v>7.5</v>
      </c>
      <c r="I139">
        <f t="shared" si="24"/>
        <v>18.311809337344638</v>
      </c>
      <c r="J139">
        <f t="shared" si="25"/>
        <v>16.433765960102441</v>
      </c>
      <c r="K139">
        <f t="shared" si="25"/>
        <v>-8.077976081658111</v>
      </c>
      <c r="L139">
        <f t="shared" si="26"/>
        <v>-8.8908960630564042</v>
      </c>
      <c r="M139">
        <f t="shared" si="27"/>
        <v>-27.803702533415525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4.1088488287156295</v>
      </c>
      <c r="B140">
        <f t="shared" si="19"/>
        <v>4.1088488287156295</v>
      </c>
      <c r="C140" s="9">
        <f t="shared" si="20"/>
        <v>0.60500000000000043</v>
      </c>
      <c r="D140" s="9">
        <f t="shared" si="21"/>
        <v>14.823202753026955</v>
      </c>
      <c r="E140" s="9">
        <f t="shared" si="21"/>
        <v>4.5691053627689229</v>
      </c>
      <c r="F140" s="9">
        <f t="shared" si="22"/>
        <v>6.7551008423721228</v>
      </c>
      <c r="G140" s="10">
        <f t="shared" si="31"/>
        <v>8.6666666666666607</v>
      </c>
      <c r="H140" s="5">
        <f t="shared" si="31"/>
        <v>7.5</v>
      </c>
      <c r="I140">
        <f t="shared" si="24"/>
        <v>18.338344457872278</v>
      </c>
      <c r="J140">
        <f t="shared" si="25"/>
        <v>16.380420583724103</v>
      </c>
      <c r="K140">
        <f t="shared" si="25"/>
        <v>-8.2447982968586047</v>
      </c>
      <c r="L140">
        <f t="shared" si="26"/>
        <v>-8.8748771949201064</v>
      </c>
      <c r="M140">
        <f t="shared" si="27"/>
        <v>-27.706985736995591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4.0107260530027933</v>
      </c>
      <c r="B141">
        <f t="shared" si="19"/>
        <v>4.0107260530027933</v>
      </c>
      <c r="C141" s="9">
        <f t="shared" si="20"/>
        <v>0.61000000000000043</v>
      </c>
      <c r="D141" s="9">
        <f t="shared" si="21"/>
        <v>14.921325528739791</v>
      </c>
      <c r="E141" s="9">
        <f t="shared" si="21"/>
        <v>4.5191378472445054</v>
      </c>
      <c r="F141" s="9">
        <f t="shared" si="22"/>
        <v>6.7516717753137634</v>
      </c>
      <c r="G141" s="10">
        <f t="shared" si="31"/>
        <v>8.6666666666666607</v>
      </c>
      <c r="H141" s="5">
        <f t="shared" si="31"/>
        <v>7.5</v>
      </c>
      <c r="I141">
        <f t="shared" si="24"/>
        <v>18.366331173277882</v>
      </c>
      <c r="J141">
        <f t="shared" si="25"/>
        <v>16.327171320554584</v>
      </c>
      <c r="K141">
        <f t="shared" si="25"/>
        <v>-8.4110402112805787</v>
      </c>
      <c r="L141">
        <f t="shared" si="26"/>
        <v>-8.8595270524063707</v>
      </c>
      <c r="M141">
        <f t="shared" si="27"/>
        <v>-27.609961513008308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3.9129224965664093</v>
      </c>
      <c r="B142">
        <f t="shared" si="19"/>
        <v>3.9129224965664093</v>
      </c>
      <c r="C142" s="9">
        <f t="shared" si="20"/>
        <v>0.61500000000000044</v>
      </c>
      <c r="D142" s="9">
        <f t="shared" si="21"/>
        <v>15.019129085176175</v>
      </c>
      <c r="E142" s="9">
        <f t="shared" si="21"/>
        <v>4.4681746266695876</v>
      </c>
      <c r="F142" s="9">
        <f t="shared" si="22"/>
        <v>6.7478042476712421</v>
      </c>
      <c r="G142" s="10">
        <f t="shared" si="31"/>
        <v>8.6666666666666607</v>
      </c>
      <c r="H142" s="5">
        <f t="shared" si="31"/>
        <v>7.5</v>
      </c>
      <c r="I142">
        <f t="shared" si="24"/>
        <v>18.395741881633487</v>
      </c>
      <c r="J142">
        <f t="shared" si="25"/>
        <v>16.274014158240146</v>
      </c>
      <c r="K142">
        <f t="shared" si="25"/>
        <v>-8.5766999803586277</v>
      </c>
      <c r="L142">
        <f t="shared" si="26"/>
        <v>-8.8448235709495453</v>
      </c>
      <c r="M142">
        <f t="shared" si="27"/>
        <v>-27.512617908917818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3.815437618441246</v>
      </c>
      <c r="B143">
        <f t="shared" si="19"/>
        <v>3.815437618441246</v>
      </c>
      <c r="C143" s="9">
        <f t="shared" si="20"/>
        <v>0.62000000000000044</v>
      </c>
      <c r="D143" s="9">
        <f t="shared" si="21"/>
        <v>15.116613963301338</v>
      </c>
      <c r="E143" s="9">
        <f t="shared" si="21"/>
        <v>4.4162191996650755</v>
      </c>
      <c r="F143" s="9">
        <f t="shared" si="22"/>
        <v>6.7435026296468905</v>
      </c>
      <c r="G143" s="10">
        <f t="shared" si="31"/>
        <v>8.6666666666666607</v>
      </c>
      <c r="H143" s="5">
        <f t="shared" si="31"/>
        <v>7.5</v>
      </c>
      <c r="I143">
        <f t="shared" si="24"/>
        <v>18.426548941755723</v>
      </c>
      <c r="J143">
        <f t="shared" si="25"/>
        <v>16.220945216814449</v>
      </c>
      <c r="K143">
        <f t="shared" si="25"/>
        <v>-8.7417756878121349</v>
      </c>
      <c r="L143">
        <f t="shared" si="26"/>
        <v>-8.8307449224365193</v>
      </c>
      <c r="M143">
        <f t="shared" si="27"/>
        <v>-27.414943715893628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3.7182709005489638</v>
      </c>
      <c r="B144">
        <f t="shared" si="19"/>
        <v>3.7182709005489638</v>
      </c>
      <c r="C144" s="9">
        <f t="shared" si="20"/>
        <v>0.62500000000000044</v>
      </c>
      <c r="D144" s="9">
        <f t="shared" si="21"/>
        <v>15.21378068119362</v>
      </c>
      <c r="E144" s="9">
        <f t="shared" si="21"/>
        <v>4.3632750765513162</v>
      </c>
      <c r="F144" s="9">
        <f t="shared" si="22"/>
        <v>6.7387712683972758</v>
      </c>
      <c r="G144" s="10">
        <f t="shared" si="31"/>
        <v>8.6666666666666607</v>
      </c>
      <c r="H144" s="5">
        <f t="shared" si="31"/>
        <v>7.5</v>
      </c>
      <c r="I144">
        <f t="shared" si="24"/>
        <v>18.458724690836764</v>
      </c>
      <c r="J144">
        <f t="shared" si="25"/>
        <v>16.167960747279832</v>
      </c>
      <c r="K144">
        <f t="shared" si="25"/>
        <v>-8.9062653501074962</v>
      </c>
      <c r="L144">
        <f t="shared" si="26"/>
        <v>-8.8172695213849952</v>
      </c>
      <c r="M144">
        <f t="shared" si="27"/>
        <v>-27.316928459046256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3.6214218469166699</v>
      </c>
      <c r="B145">
        <f t="shared" si="19"/>
        <v>3.6214218469166699</v>
      </c>
      <c r="C145" s="9">
        <f t="shared" si="20"/>
        <v>0.63000000000000045</v>
      </c>
      <c r="D145" s="9">
        <f t="shared" si="21"/>
        <v>15.310629734825914</v>
      </c>
      <c r="E145" s="9">
        <f t="shared" si="21"/>
        <v>4.3093457797384085</v>
      </c>
      <c r="F145" s="9">
        <f t="shared" si="22"/>
        <v>6.7336144885907316</v>
      </c>
      <c r="G145" s="10">
        <f t="shared" si="31"/>
        <v>8.6666666666666607</v>
      </c>
      <c r="H145" s="5">
        <f t="shared" si="31"/>
        <v>7.5</v>
      </c>
      <c r="I145">
        <f t="shared" si="24"/>
        <v>18.492241461768295</v>
      </c>
      <c r="J145">
        <f t="shared" si="25"/>
        <v>16.11505713015152</v>
      </c>
      <c r="K145">
        <f t="shared" si="25"/>
        <v>-9.070166920861773</v>
      </c>
      <c r="L145">
        <f t="shared" si="26"/>
        <v>-8.8043760309242725</v>
      </c>
      <c r="M145">
        <f t="shared" si="27"/>
        <v>-27.218562387240709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3.5248899829043179</v>
      </c>
      <c r="B146">
        <f t="shared" si="19"/>
        <v>3.5248899829043179</v>
      </c>
      <c r="C146" s="9">
        <f t="shared" si="20"/>
        <v>0.63500000000000045</v>
      </c>
      <c r="D146" s="9">
        <f t="shared" si="21"/>
        <v>15.407161598838266</v>
      </c>
      <c r="E146" s="9">
        <f t="shared" si="21"/>
        <v>4.2544348440902677</v>
      </c>
      <c r="F146" s="9">
        <f t="shared" si="22"/>
        <v>6.7280365929389401</v>
      </c>
      <c r="G146" s="10">
        <f t="shared" si="31"/>
        <v>8.6666666666666607</v>
      </c>
      <c r="H146" s="5">
        <f t="shared" si="31"/>
        <v>7.5</v>
      </c>
      <c r="I146">
        <f t="shared" si="24"/>
        <v>18.527071600127265</v>
      </c>
      <c r="J146">
        <f t="shared" si="25"/>
        <v>16.062230873965973</v>
      </c>
      <c r="K146">
        <f t="shared" si="25"/>
        <v>-9.2334782951852166</v>
      </c>
      <c r="L146">
        <f t="shared" si="26"/>
        <v>-8.7920433685635899</v>
      </c>
      <c r="M146">
        <f t="shared" si="27"/>
        <v>-27.119836462509124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3.4286748544411569</v>
      </c>
      <c r="B147">
        <f t="shared" si="19"/>
        <v>3.4286748544411569</v>
      </c>
      <c r="C147" s="9">
        <f t="shared" si="20"/>
        <v>0.64000000000000046</v>
      </c>
      <c r="D147" s="9">
        <f t="shared" si="21"/>
        <v>15.503376727301427</v>
      </c>
      <c r="E147" s="9">
        <f t="shared" si="21"/>
        <v>4.1985458172628309</v>
      </c>
      <c r="F147" s="9">
        <f t="shared" si="22"/>
        <v>6.7220418627031151</v>
      </c>
      <c r="G147" s="10">
        <f t="shared" si="31"/>
        <v>8.6666666666666607</v>
      </c>
      <c r="H147" s="5">
        <f t="shared" si="31"/>
        <v>7.5</v>
      </c>
      <c r="I147">
        <f t="shared" si="24"/>
        <v>18.56318748079488</v>
      </c>
      <c r="J147">
        <f t="shared" si="25"/>
        <v>16.009478613754592</v>
      </c>
      <c r="K147">
        <f t="shared" si="25"/>
        <v>-9.3961973139602719</v>
      </c>
      <c r="L147">
        <f t="shared" si="26"/>
        <v>-8.7802507117344941</v>
      </c>
      <c r="M147">
        <f t="shared" si="27"/>
        <v>-27.020742349084593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3.3327760272714411</v>
      </c>
      <c r="B148">
        <f t="shared" si="19"/>
        <v>3.3327760272714411</v>
      </c>
      <c r="C148" s="9">
        <f t="shared" si="20"/>
        <v>0.64500000000000046</v>
      </c>
      <c r="D148" s="9">
        <f t="shared" si="21"/>
        <v>15.599275554471143</v>
      </c>
      <c r="E148" s="9">
        <f t="shared" si="21"/>
        <v>4.1416822600167862</v>
      </c>
      <c r="F148" s="9">
        <f t="shared" si="22"/>
        <v>6.7156345581753332</v>
      </c>
      <c r="G148" s="10">
        <f t="shared" si="31"/>
        <v>8.6666666666666607</v>
      </c>
      <c r="H148" s="5">
        <f t="shared" si="31"/>
        <v>7.5</v>
      </c>
      <c r="I148">
        <f t="shared" si="24"/>
        <v>18.600561524182883</v>
      </c>
      <c r="J148">
        <f t="shared" si="25"/>
        <v>15.956797109484185</v>
      </c>
      <c r="K148">
        <f t="shared" si="25"/>
        <v>-9.5583217680547801</v>
      </c>
      <c r="L148">
        <f t="shared" si="26"/>
        <v>-8.7689775030954689</v>
      </c>
      <c r="M148">
        <f t="shared" si="27"/>
        <v>-26.921272402078596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3.2371930862095919</v>
      </c>
      <c r="B149">
        <f t="shared" ref="B149:B212" si="35">ABS(D149-$D$11)</f>
        <v>3.2371930862095919</v>
      </c>
      <c r="C149" s="9">
        <f t="shared" ref="C149:C212" si="36">C148+_dt</f>
        <v>0.65000000000000047</v>
      </c>
      <c r="D149" s="9">
        <f t="shared" ref="D149:E212" si="37">D148+$C$7*(J148+J149)/2</f>
        <v>15.694858495532992</v>
      </c>
      <c r="E149" s="9">
        <f t="shared" si="37"/>
        <v>4.0838477465052199</v>
      </c>
      <c r="F149" s="9">
        <f t="shared" ref="F149:F212" si="38">$O$1*D149^2+$O$2*D149+$O$3</f>
        <v>6.7088189191355969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18.639166212043492</v>
      </c>
      <c r="J149">
        <f t="shared" ref="J149:K212" si="41">J148+L148*$C$7</f>
        <v>15.904183244465612</v>
      </c>
      <c r="K149">
        <f t="shared" si="41"/>
        <v>-9.7198494024672524</v>
      </c>
      <c r="L149">
        <f t="shared" ref="L149:L212" si="42">-$C$15*I149*J149</f>
        <v>-8.7582034555882853</v>
      </c>
      <c r="M149">
        <f t="shared" ref="M149:M212" si="43">-$C$6-$C$15*I149*K149</f>
        <v>-26.821419655824847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3.1419256344049984</v>
      </c>
      <c r="B150">
        <f t="shared" si="35"/>
        <v>3.1419256344049984</v>
      </c>
      <c r="C150" s="9">
        <f t="shared" si="36"/>
        <v>0.65500000000000047</v>
      </c>
      <c r="D150" s="9">
        <f t="shared" si="37"/>
        <v>15.790125947337586</v>
      </c>
      <c r="E150" s="9">
        <f t="shared" si="37"/>
        <v>4.0250458645366116</v>
      </c>
      <c r="F150" s="9">
        <f t="shared" si="38"/>
        <v>6.701599165285165</v>
      </c>
      <c r="G150" s="10">
        <f t="shared" si="39"/>
        <v>8.6666666666666607</v>
      </c>
      <c r="H150" s="5">
        <f t="shared" si="39"/>
        <v>7.5</v>
      </c>
      <c r="I150">
        <f t="shared" si="40"/>
        <v>18.678974102842165</v>
      </c>
      <c r="J150">
        <f t="shared" si="41"/>
        <v>15.851634023732082</v>
      </c>
      <c r="K150">
        <f t="shared" si="41"/>
        <v>-9.8807779204022008</v>
      </c>
      <c r="L150">
        <f t="shared" si="42"/>
        <v>-8.7479085572371975</v>
      </c>
      <c r="M150">
        <f t="shared" si="43"/>
        <v>-26.721177811912643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3.0469732926166362</v>
      </c>
      <c r="B151">
        <f t="shared" si="35"/>
        <v>3.0469732926166362</v>
      </c>
      <c r="C151" s="9">
        <f t="shared" si="36"/>
        <v>0.66000000000000048</v>
      </c>
      <c r="D151" s="9">
        <f t="shared" si="37"/>
        <v>15.885078289125948</v>
      </c>
      <c r="E151" s="9">
        <f t="shared" si="37"/>
        <v>3.9652802158135838</v>
      </c>
      <c r="F151" s="9">
        <f t="shared" si="38"/>
        <v>6.6939794966567181</v>
      </c>
      <c r="G151" s="10">
        <f t="shared" si="39"/>
        <v>8.6666666666666607</v>
      </c>
      <c r="H151" s="5">
        <f t="shared" si="39"/>
        <v>7.5</v>
      </c>
      <c r="I151">
        <f t="shared" si="40"/>
        <v>18.719957846674564</v>
      </c>
      <c r="J151">
        <f t="shared" si="41"/>
        <v>15.799146572388659</v>
      </c>
      <c r="K151">
        <f t="shared" si="41"/>
        <v>-10.041104987273677</v>
      </c>
      <c r="L151">
        <f t="shared" si="42"/>
        <v>-8.7380730756833813</v>
      </c>
      <c r="M151">
        <f t="shared" si="43"/>
        <v>-26.620541226932808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2.9523356984976665</v>
      </c>
      <c r="B152">
        <f t="shared" si="35"/>
        <v>2.9523356984976665</v>
      </c>
      <c r="C152" s="9">
        <f t="shared" si="36"/>
        <v>0.66500000000000048</v>
      </c>
      <c r="D152" s="9">
        <f t="shared" si="37"/>
        <v>15.979715883244918</v>
      </c>
      <c r="E152" s="9">
        <f t="shared" si="37"/>
        <v>3.9045544161478571</v>
      </c>
      <c r="F152" s="9">
        <f t="shared" si="38"/>
        <v>6.6859640940019229</v>
      </c>
      <c r="G152" s="10">
        <f t="shared" si="39"/>
        <v>8.6666666666666607</v>
      </c>
      <c r="H152" s="5">
        <f t="shared" si="39"/>
        <v>7.5</v>
      </c>
      <c r="I152">
        <f t="shared" si="40"/>
        <v>18.762090199711643</v>
      </c>
      <c r="J152">
        <f t="shared" si="41"/>
        <v>15.746718133934559</v>
      </c>
      <c r="K152">
        <f t="shared" si="41"/>
        <v>-10.200828234635274</v>
      </c>
      <c r="L152">
        <f t="shared" si="42"/>
        <v>-8.7286775624484054</v>
      </c>
      <c r="M152">
        <f t="shared" si="43"/>
        <v>-26.51950489995955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2.8580125058901835</v>
      </c>
      <c r="B153">
        <f t="shared" si="35"/>
        <v>2.8580125058901835</v>
      </c>
      <c r="C153" s="9">
        <f t="shared" si="36"/>
        <v>0.67000000000000048</v>
      </c>
      <c r="D153" s="9">
        <f t="shared" si="37"/>
        <v>16.074039075852401</v>
      </c>
      <c r="E153" s="9">
        <f t="shared" si="37"/>
        <v>3.8428720956518463</v>
      </c>
      <c r="F153" s="9">
        <f t="shared" si="38"/>
        <v>6.6775571191569654</v>
      </c>
      <c r="G153" s="10">
        <f t="shared" si="39"/>
        <v>8.6666666666666607</v>
      </c>
      <c r="H153" s="5">
        <f t="shared" si="39"/>
        <v>7.5</v>
      </c>
      <c r="I153">
        <f t="shared" si="40"/>
        <v>18.805344038159006</v>
      </c>
      <c r="J153">
        <f t="shared" si="41"/>
        <v>15.694346068559868</v>
      </c>
      <c r="K153">
        <f t="shared" si="41"/>
        <v>-10.359945264035032</v>
      </c>
      <c r="L153">
        <f t="shared" si="42"/>
        <v>-8.7197028569217867</v>
      </c>
      <c r="M153">
        <f t="shared" si="43"/>
        <v>-26.418064459791225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2.7640033841302483</v>
      </c>
      <c r="B154">
        <f t="shared" si="35"/>
        <v>2.7640033841302483</v>
      </c>
      <c r="C154" s="9">
        <f t="shared" si="36"/>
        <v>0.67500000000000049</v>
      </c>
      <c r="D154" s="9">
        <f t="shared" si="37"/>
        <v>16.168048197612336</v>
      </c>
      <c r="E154" s="9">
        <f t="shared" si="37"/>
        <v>3.78023689890736</v>
      </c>
      <c r="F154" s="9">
        <f t="shared" si="38"/>
        <v>6.6687627153865687</v>
      </c>
      <c r="G154" s="10">
        <f t="shared" si="39"/>
        <v>8.6666666666666607</v>
      </c>
      <c r="H154" s="5">
        <f t="shared" si="39"/>
        <v>7.5</v>
      </c>
      <c r="I154">
        <f t="shared" si="40"/>
        <v>18.849692371719065</v>
      </c>
      <c r="J154">
        <f t="shared" si="41"/>
        <v>15.642027851418337</v>
      </c>
      <c r="K154">
        <f t="shared" si="41"/>
        <v>-10.518453650793779</v>
      </c>
      <c r="L154">
        <f t="shared" si="42"/>
        <v>-8.7111300900690001</v>
      </c>
      <c r="M154">
        <f t="shared" si="43"/>
        <v>-26.316216151973066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2.6703080173633609</v>
      </c>
      <c r="B155">
        <f t="shared" si="35"/>
        <v>2.6703080173633609</v>
      </c>
      <c r="C155" s="9">
        <f t="shared" si="36"/>
        <v>0.68000000000000049</v>
      </c>
      <c r="D155" s="9">
        <f t="shared" si="37"/>
        <v>16.261743564379223</v>
      </c>
      <c r="E155" s="9">
        <f t="shared" si="37"/>
        <v>3.7166524851118616</v>
      </c>
      <c r="F155" s="9">
        <f t="shared" si="38"/>
        <v>6.6595850077071166</v>
      </c>
      <c r="G155" s="10">
        <f t="shared" si="39"/>
        <v>8.6666666666666607</v>
      </c>
      <c r="H155" s="5">
        <f t="shared" si="39"/>
        <v>7.5</v>
      </c>
      <c r="I155">
        <f t="shared" si="40"/>
        <v>18.895108356546555</v>
      </c>
      <c r="J155">
        <f t="shared" si="41"/>
        <v>15.589761070877923</v>
      </c>
      <c r="K155">
        <f t="shared" si="41"/>
        <v>-10.676350947705618</v>
      </c>
      <c r="L155">
        <f t="shared" si="42"/>
        <v>-8.7029406878573266</v>
      </c>
      <c r="M155">
        <f t="shared" si="43"/>
        <v>-26.213956825624468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2.5769261038704734</v>
      </c>
      <c r="B156">
        <f t="shared" si="35"/>
        <v>2.5769261038704734</v>
      </c>
      <c r="C156" s="9">
        <f t="shared" si="36"/>
        <v>0.6850000000000005</v>
      </c>
      <c r="D156" s="9">
        <f t="shared" si="37"/>
        <v>16.355125477872111</v>
      </c>
      <c r="E156" s="9">
        <f t="shared" si="37"/>
        <v>3.6521225282027667</v>
      </c>
      <c r="F156" s="9">
        <f t="shared" si="38"/>
        <v>6.6500281031893955</v>
      </c>
      <c r="G156" s="10">
        <f t="shared" si="39"/>
        <v>8.6666666666666607</v>
      </c>
      <c r="H156" s="5">
        <f t="shared" si="39"/>
        <v>7.5</v>
      </c>
      <c r="I156">
        <f t="shared" si="40"/>
        <v>18.941565307690119</v>
      </c>
      <c r="J156">
        <f t="shared" si="41"/>
        <v>15.53754342675078</v>
      </c>
      <c r="K156">
        <f t="shared" si="41"/>
        <v>-10.833634688659364</v>
      </c>
      <c r="L156">
        <f t="shared" si="42"/>
        <v>-8.6951163743982036</v>
      </c>
      <c r="M156">
        <f t="shared" si="43"/>
        <v>-26.11128392009331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2.4838573554047088</v>
      </c>
      <c r="B157">
        <f t="shared" si="35"/>
        <v>2.4838573554047088</v>
      </c>
      <c r="C157" s="9">
        <f t="shared" si="36"/>
        <v>0.6900000000000005</v>
      </c>
      <c r="D157" s="9">
        <f t="shared" si="37"/>
        <v>16.448194226337876</v>
      </c>
      <c r="E157" s="9">
        <f t="shared" si="37"/>
        <v>3.5866507169602491</v>
      </c>
      <c r="F157" s="9">
        <f t="shared" si="38"/>
        <v>6.640096091241519</v>
      </c>
      <c r="G157" s="10">
        <f t="shared" si="39"/>
        <v>8.6666666666666607</v>
      </c>
      <c r="H157" s="5">
        <f t="shared" si="39"/>
        <v>7.5</v>
      </c>
      <c r="I157">
        <f t="shared" si="40"/>
        <v>18.98903671101468</v>
      </c>
      <c r="J157">
        <f t="shared" si="41"/>
        <v>15.485372728504391</v>
      </c>
      <c r="K157">
        <f t="shared" si="41"/>
        <v>-10.990302392179924</v>
      </c>
      <c r="L157">
        <f t="shared" si="42"/>
        <v>-8.6876391748056001</v>
      </c>
      <c r="M157">
        <f t="shared" si="43"/>
        <v>-26.008195451459201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2.3911014965388304</v>
      </c>
      <c r="B158">
        <f t="shared" si="35"/>
        <v>2.3911014965388304</v>
      </c>
      <c r="C158" s="9">
        <f t="shared" si="36"/>
        <v>0.69500000000000051</v>
      </c>
      <c r="D158" s="9">
        <f t="shared" si="37"/>
        <v>16.540950085203754</v>
      </c>
      <c r="E158" s="9">
        <f t="shared" si="37"/>
        <v>3.5202407550890431</v>
      </c>
      <c r="F158" s="9">
        <f t="shared" si="38"/>
        <v>6.6297930438726009</v>
      </c>
      <c r="G158" s="10">
        <f t="shared" si="39"/>
        <v>8.6666666666666607</v>
      </c>
      <c r="H158" s="5">
        <f t="shared" si="39"/>
        <v>7.5</v>
      </c>
      <c r="I158">
        <f t="shared" si="40"/>
        <v>19.037496234601122</v>
      </c>
      <c r="J158">
        <f t="shared" si="41"/>
        <v>15.433246893455557</v>
      </c>
      <c r="K158">
        <f t="shared" si="41"/>
        <v>-11.146351564888679</v>
      </c>
      <c r="L158">
        <f t="shared" si="42"/>
        <v>-8.6804914177711172</v>
      </c>
      <c r="M158">
        <f t="shared" si="43"/>
        <v>-25.904689998907166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2.2986582640236186</v>
      </c>
      <c r="B159">
        <f t="shared" si="35"/>
        <v>2.2986582640236186</v>
      </c>
      <c r="C159" s="9">
        <f t="shared" si="36"/>
        <v>0.70000000000000051</v>
      </c>
      <c r="D159" s="9">
        <f t="shared" si="37"/>
        <v>16.633393317718966</v>
      </c>
      <c r="E159" s="9">
        <f t="shared" si="37"/>
        <v>3.4528963612797305</v>
      </c>
      <c r="F159" s="9">
        <f t="shared" si="38"/>
        <v>6.6191230159376975</v>
      </c>
      <c r="G159" s="10">
        <f t="shared" si="39"/>
        <v>8.6666666666666607</v>
      </c>
      <c r="H159" s="5">
        <f t="shared" si="39"/>
        <v>7.5</v>
      </c>
      <c r="I159">
        <f t="shared" si="40"/>
        <v>19.086917739621619</v>
      </c>
      <c r="J159">
        <f t="shared" si="41"/>
        <v>15.381163944948931</v>
      </c>
      <c r="K159">
        <f t="shared" si="41"/>
        <v>-11.301779704882122</v>
      </c>
      <c r="L159">
        <f t="shared" si="42"/>
        <v>-8.6736557378571799</v>
      </c>
      <c r="M159">
        <f t="shared" si="43"/>
        <v>-25.80076669099283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2.2065274061572069</v>
      </c>
      <c r="B160">
        <f t="shared" si="35"/>
        <v>2.2065274061572069</v>
      </c>
      <c r="C160" s="9">
        <f t="shared" si="36"/>
        <v>0.70500000000000052</v>
      </c>
      <c r="D160" s="9">
        <f t="shared" si="37"/>
        <v>16.725524175585377</v>
      </c>
      <c r="E160" s="9">
        <f t="shared" si="37"/>
        <v>3.3846212692499997</v>
      </c>
      <c r="F160" s="9">
        <f t="shared" si="38"/>
        <v>6.6080900453646159</v>
      </c>
      <c r="G160" s="10">
        <f t="shared" si="39"/>
        <v>8.6666666666666607</v>
      </c>
      <c r="H160" s="5">
        <f t="shared" si="39"/>
        <v>7.5</v>
      </c>
      <c r="I160">
        <f t="shared" si="40"/>
        <v>19.13727529069066</v>
      </c>
      <c r="J160">
        <f t="shared" si="41"/>
        <v>15.329122010521788</v>
      </c>
      <c r="K160">
        <f t="shared" si="41"/>
        <v>-11.456584305028079</v>
      </c>
      <c r="L160">
        <f t="shared" si="42"/>
        <v>-8.6671150775107613</v>
      </c>
      <c r="M160">
        <f t="shared" si="43"/>
        <v>-25.696425191819444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2.114708682165471</v>
      </c>
      <c r="B161">
        <f t="shared" si="35"/>
        <v>2.114708682165471</v>
      </c>
      <c r="C161" s="9">
        <f t="shared" si="36"/>
        <v>0.71000000000000052</v>
      </c>
      <c r="D161" s="9">
        <f t="shared" si="37"/>
        <v>16.817342899577113</v>
      </c>
      <c r="E161" s="9">
        <f t="shared" si="37"/>
        <v>3.3154192277663785</v>
      </c>
      <c r="F161" s="9">
        <f t="shared" si="38"/>
        <v>6.596698153363068</v>
      </c>
      <c r="G161" s="10">
        <f t="shared" si="39"/>
        <v>8.6666666666666607</v>
      </c>
      <c r="H161" s="5">
        <f t="shared" si="39"/>
        <v>7.5</v>
      </c>
      <c r="I161">
        <f t="shared" si="40"/>
        <v>19.188543165693329</v>
      </c>
      <c r="J161">
        <f t="shared" si="41"/>
        <v>15.277119320056723</v>
      </c>
      <c r="K161">
        <f t="shared" si="41"/>
        <v>-11.610762856178996</v>
      </c>
      <c r="L161">
        <f t="shared" si="42"/>
        <v>-8.6608526888006718</v>
      </c>
      <c r="M161">
        <f t="shared" si="43"/>
        <v>-25.591665687146609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2.0232018615935274</v>
      </c>
      <c r="B162">
        <f t="shared" si="35"/>
        <v>2.0232018615935274</v>
      </c>
      <c r="C162" s="9">
        <f t="shared" si="36"/>
        <v>0.71500000000000052</v>
      </c>
      <c r="D162" s="9">
        <f t="shared" si="37"/>
        <v>16.908849720149057</v>
      </c>
      <c r="E162" s="9">
        <f t="shared" si="37"/>
        <v>3.2452940006469357</v>
      </c>
      <c r="F162" s="9">
        <f t="shared" si="38"/>
        <v>6.5849513446167727</v>
      </c>
      <c r="G162" s="10">
        <f t="shared" si="39"/>
        <v>8.6666666666666607</v>
      </c>
      <c r="H162" s="5">
        <f t="shared" si="39"/>
        <v>7.5</v>
      </c>
      <c r="I162">
        <f t="shared" si="40"/>
        <v>19.240695865093862</v>
      </c>
      <c r="J162">
        <f t="shared" si="41"/>
        <v>15.225154203923919</v>
      </c>
      <c r="K162">
        <f t="shared" si="41"/>
        <v>-11.764312850301875</v>
      </c>
      <c r="L162">
        <f t="shared" si="42"/>
        <v>-8.6548521348822636</v>
      </c>
      <c r="M162">
        <f t="shared" si="43"/>
        <v>-25.486488870449875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1.9320067237084118</v>
      </c>
      <c r="B163">
        <f t="shared" si="35"/>
        <v>1.9320067237084118</v>
      </c>
      <c r="C163" s="9">
        <f t="shared" si="36"/>
        <v>0.72000000000000053</v>
      </c>
      <c r="D163" s="9">
        <f t="shared" si="37"/>
        <v>17.000044858034173</v>
      </c>
      <c r="E163" s="9">
        <f t="shared" si="37"/>
        <v>3.1742493667454563</v>
      </c>
      <c r="F163" s="9">
        <f t="shared" si="38"/>
        <v>6.5728536074589901</v>
      </c>
      <c r="G163" s="10">
        <f t="shared" si="39"/>
        <v>8.6666666666666607</v>
      </c>
      <c r="H163" s="5">
        <f t="shared" si="39"/>
        <v>7.5</v>
      </c>
      <c r="I163">
        <f t="shared" si="40"/>
        <v>19.293708120728859</v>
      </c>
      <c r="J163">
        <f t="shared" si="41"/>
        <v>15.173225091114626</v>
      </c>
      <c r="K163">
        <f t="shared" si="41"/>
        <v>-11.917231783524574</v>
      </c>
      <c r="L163">
        <f t="shared" si="42"/>
        <v>-8.6490972911939661</v>
      </c>
      <c r="M163">
        <f t="shared" si="43"/>
        <v>-25.38089592894972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1.8411230569129664</v>
      </c>
      <c r="B164">
        <f t="shared" si="35"/>
        <v>1.8411230569129664</v>
      </c>
      <c r="C164" s="9">
        <f t="shared" si="36"/>
        <v>0.72500000000000053</v>
      </c>
      <c r="D164" s="9">
        <f t="shared" si="37"/>
        <v>17.090928524829618</v>
      </c>
      <c r="E164" s="9">
        <f t="shared" si="37"/>
        <v>3.1022891199175877</v>
      </c>
      <c r="F164" s="9">
        <f t="shared" si="38"/>
        <v>6.5604089140320525</v>
      </c>
      <c r="G164" s="10">
        <f t="shared" si="39"/>
        <v>8.6666666666666607</v>
      </c>
      <c r="H164" s="5">
        <f t="shared" si="39"/>
        <v>7.5</v>
      </c>
      <c r="I164">
        <f t="shared" si="40"/>
        <v>19.347554904090842</v>
      </c>
      <c r="J164">
        <f t="shared" si="41"/>
        <v>15.121330507367462</v>
      </c>
      <c r="K164">
        <f t="shared" si="41"/>
        <v>-12.069517159098272</v>
      </c>
      <c r="L164">
        <f t="shared" si="42"/>
        <v>-8.6435723463907568</v>
      </c>
      <c r="M164">
        <f t="shared" si="43"/>
        <v>-25.274888529627624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1.7505506581709973</v>
      </c>
      <c r="B165">
        <f t="shared" si="35"/>
        <v>1.7505506581709973</v>
      </c>
      <c r="C165" s="9">
        <f t="shared" si="36"/>
        <v>0.73000000000000054</v>
      </c>
      <c r="D165" s="9">
        <f t="shared" si="37"/>
        <v>17.181500923571587</v>
      </c>
      <c r="E165" s="9">
        <f t="shared" si="37"/>
        <v>3.0294170689694648</v>
      </c>
      <c r="F165" s="9">
        <f t="shared" si="38"/>
        <v>6.5476212204314166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19.402211434108821</v>
      </c>
      <c r="J165">
        <f t="shared" si="41"/>
        <v>15.069469073289117</v>
      </c>
      <c r="K165">
        <f t="shared" si="41"/>
        <v>-12.221166490276037</v>
      </c>
      <c r="L165">
        <f t="shared" si="42"/>
        <v>-8.6382618030200273</v>
      </c>
      <c r="M165">
        <f t="shared" si="43"/>
        <v>-25.168468805246512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1.6602893324437176</v>
      </c>
      <c r="B166">
        <f t="shared" si="35"/>
        <v>1.6602893324437176</v>
      </c>
      <c r="C166" s="9">
        <f t="shared" si="36"/>
        <v>0.73500000000000054</v>
      </c>
      <c r="D166" s="9">
        <f t="shared" si="37"/>
        <v>17.271762249298867</v>
      </c>
      <c r="E166" s="9">
        <f t="shared" si="37"/>
        <v>2.9556370375893142</v>
      </c>
      <c r="F166" s="9">
        <f t="shared" si="38"/>
        <v>6.5344944668347189</v>
      </c>
      <c r="G166" s="10">
        <f t="shared" si="45"/>
        <v>8.6666666666666607</v>
      </c>
      <c r="H166" s="5">
        <f t="shared" si="45"/>
        <v>7.5</v>
      </c>
      <c r="I166">
        <f t="shared" si="40"/>
        <v>19.457653184433781</v>
      </c>
      <c r="J166">
        <f t="shared" si="41"/>
        <v>15.017639502470997</v>
      </c>
      <c r="K166">
        <f t="shared" si="41"/>
        <v>-12.372177303107517</v>
      </c>
      <c r="L166">
        <f t="shared" si="42"/>
        <v>-8.6331504779459749</v>
      </c>
      <c r="M166">
        <f t="shared" si="43"/>
        <v>-25.06163934039165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1.5703388921374959</v>
      </c>
      <c r="B167">
        <f t="shared" si="35"/>
        <v>1.5703388921374959</v>
      </c>
      <c r="C167" s="9">
        <f t="shared" si="36"/>
        <v>0.74000000000000055</v>
      </c>
      <c r="D167" s="9">
        <f t="shared" si="37"/>
        <v>17.361712689605088</v>
      </c>
      <c r="E167" s="9">
        <f t="shared" si="37"/>
        <v>2.8809528642625422</v>
      </c>
      <c r="F167" s="9">
        <f t="shared" si="38"/>
        <v>6.521032577616408</v>
      </c>
      <c r="G167" s="10">
        <f t="shared" si="45"/>
        <v>8.6666666666666607</v>
      </c>
      <c r="H167" s="5">
        <f t="shared" si="45"/>
        <v>7.5</v>
      </c>
      <c r="I167">
        <f t="shared" si="40"/>
        <v>19.513855890237725</v>
      </c>
      <c r="J167">
        <f t="shared" si="41"/>
        <v>14.965840599603322</v>
      </c>
      <c r="K167">
        <f t="shared" si="41"/>
        <v>-12.522547139149866</v>
      </c>
      <c r="L167">
        <f t="shared" si="42"/>
        <v>-8.6282235025288578</v>
      </c>
      <c r="M167">
        <f t="shared" si="43"/>
        <v>-24.954403157547844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1.4806991565629204</v>
      </c>
      <c r="B168">
        <f t="shared" si="35"/>
        <v>1.4806991565629204</v>
      </c>
      <c r="C168" s="9">
        <f t="shared" si="36"/>
        <v>0.74500000000000055</v>
      </c>
      <c r="D168" s="9">
        <f t="shared" si="37"/>
        <v>17.451352425179664</v>
      </c>
      <c r="E168" s="9">
        <f t="shared" si="37"/>
        <v>2.805368402170807</v>
      </c>
      <c r="F168" s="9">
        <f t="shared" si="38"/>
        <v>6.5072394614484352</v>
      </c>
      <c r="G168" s="10">
        <f t="shared" si="45"/>
        <v>8.6666666666666607</v>
      </c>
      <c r="H168" s="5">
        <f t="shared" si="45"/>
        <v>7.5</v>
      </c>
      <c r="I168">
        <f t="shared" si="40"/>
        <v>19.570795554535913</v>
      </c>
      <c r="J168">
        <f t="shared" si="41"/>
        <v>14.914071258588148</v>
      </c>
      <c r="K168">
        <f t="shared" si="41"/>
        <v>-12.672273558095153</v>
      </c>
      <c r="L168">
        <f t="shared" si="42"/>
        <v>-8.6234663225659531</v>
      </c>
      <c r="M168">
        <f t="shared" si="43"/>
        <v>-24.846763703227634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1.3913699514051991</v>
      </c>
      <c r="B169">
        <f t="shared" si="35"/>
        <v>1.3913699514051991</v>
      </c>
      <c r="C169" s="9">
        <f t="shared" si="36"/>
        <v>0.75000000000000056</v>
      </c>
      <c r="D169" s="9">
        <f t="shared" si="37"/>
        <v>17.540681630337385</v>
      </c>
      <c r="E169" s="9">
        <f t="shared" si="37"/>
        <v>2.7288875190755779</v>
      </c>
      <c r="F169" s="9">
        <f t="shared" si="38"/>
        <v>6.4931190113874813</v>
      </c>
      <c r="G169" s="10">
        <f t="shared" si="45"/>
        <v>8.6666666666666607</v>
      </c>
      <c r="H169" s="5">
        <f t="shared" si="45"/>
        <v>7.5</v>
      </c>
      <c r="I169">
        <f t="shared" si="40"/>
        <v>19.628448454042587</v>
      </c>
      <c r="J169">
        <f t="shared" si="41"/>
        <v>14.862330460652752</v>
      </c>
      <c r="K169">
        <f t="shared" si="41"/>
        <v>-12.821354140314519</v>
      </c>
      <c r="L169">
        <f t="shared" si="42"/>
        <v>-8.6188646980012837</v>
      </c>
      <c r="M169">
        <f t="shared" si="43"/>
        <v>-24.738724834164667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1.3023511082058477</v>
      </c>
      <c r="B170">
        <f t="shared" si="35"/>
        <v>1.3023511082058477</v>
      </c>
      <c r="C170" s="9">
        <f t="shared" si="36"/>
        <v>0.75500000000000056</v>
      </c>
      <c r="D170" s="9">
        <f t="shared" si="37"/>
        <v>17.629700473536737</v>
      </c>
      <c r="E170" s="9">
        <f t="shared" si="37"/>
        <v>2.6515140971866757</v>
      </c>
      <c r="F170" s="9">
        <f t="shared" si="38"/>
        <v>6.4786751049492768</v>
      </c>
      <c r="G170" s="10">
        <f t="shared" si="45"/>
        <v>8.6666666666666607</v>
      </c>
      <c r="H170" s="5">
        <f t="shared" si="45"/>
        <v>7.5</v>
      </c>
      <c r="I170">
        <f t="shared" si="40"/>
        <v>19.686791144571171</v>
      </c>
      <c r="J170">
        <f t="shared" si="41"/>
        <v>14.810617272464745</v>
      </c>
      <c r="K170">
        <f t="shared" si="41"/>
        <v>-12.969786489319507</v>
      </c>
      <c r="L170">
        <f t="shared" si="42"/>
        <v>-8.6144047024114592</v>
      </c>
      <c r="M170">
        <f t="shared" si="43"/>
        <v>-24.630290803585577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1.2136424638557024</v>
      </c>
      <c r="B171">
        <f t="shared" si="35"/>
        <v>1.2136424638557024</v>
      </c>
      <c r="C171" s="9">
        <f t="shared" si="36"/>
        <v>0.76000000000000056</v>
      </c>
      <c r="D171" s="9">
        <f t="shared" si="37"/>
        <v>17.718409117886882</v>
      </c>
      <c r="E171" s="9">
        <f t="shared" si="37"/>
        <v>2.5732520330162942</v>
      </c>
      <c r="F171" s="9">
        <f t="shared" si="38"/>
        <v>6.4639116041704465</v>
      </c>
      <c r="G171" s="10">
        <f t="shared" si="45"/>
        <v>8.6666666666666607</v>
      </c>
      <c r="H171" s="5">
        <f t="shared" si="45"/>
        <v>7.5</v>
      </c>
      <c r="I171">
        <f t="shared" si="40"/>
        <v>19.745800465990428</v>
      </c>
      <c r="J171">
        <f t="shared" si="41"/>
        <v>14.758930844250276</v>
      </c>
      <c r="K171">
        <f t="shared" si="41"/>
        <v>-13.11756823414102</v>
      </c>
      <c r="L171">
        <f t="shared" si="42"/>
        <v>-8.6100727222751665</v>
      </c>
      <c r="M171">
        <f t="shared" si="43"/>
        <v>-24.521466247573024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1.1252438600992001</v>
      </c>
      <c r="B172">
        <f t="shared" si="35"/>
        <v>1.1252438600992001</v>
      </c>
      <c r="C172" s="9">
        <f t="shared" si="36"/>
        <v>0.76500000000000057</v>
      </c>
      <c r="D172" s="9">
        <f t="shared" si="37"/>
        <v>17.806807721643384</v>
      </c>
      <c r="E172" s="9">
        <f t="shared" si="37"/>
        <v>2.4941052372189918</v>
      </c>
      <c r="F172" s="9">
        <f t="shared" si="38"/>
        <v>6.4488323556584071</v>
      </c>
      <c r="G172" s="10">
        <f t="shared" si="45"/>
        <v>8.6666666666666607</v>
      </c>
      <c r="H172" s="5">
        <f t="shared" si="45"/>
        <v>7.5</v>
      </c>
      <c r="I172">
        <f t="shared" si="40"/>
        <v>19.80545354674868</v>
      </c>
      <c r="J172">
        <f t="shared" si="41"/>
        <v>14.707270407916626</v>
      </c>
      <c r="K172">
        <f t="shared" si="41"/>
        <v>-13.264697031626458</v>
      </c>
      <c r="L172">
        <f t="shared" si="42"/>
        <v>-8.6058554560340674</v>
      </c>
      <c r="M172">
        <f t="shared" si="43"/>
        <v>-24.412256171531691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1.0371551430499082</v>
      </c>
      <c r="B173">
        <f t="shared" si="35"/>
        <v>1.0371551430499082</v>
      </c>
      <c r="C173" s="9">
        <f t="shared" si="36"/>
        <v>0.77000000000000057</v>
      </c>
      <c r="D173" s="9">
        <f t="shared" si="37"/>
        <v>17.894896438692676</v>
      </c>
      <c r="E173" s="9">
        <f t="shared" si="37"/>
        <v>2.4140776344181454</v>
      </c>
      <c r="F173" s="9">
        <f t="shared" si="38"/>
        <v>6.4334411906297806</v>
      </c>
      <c r="G173" s="10">
        <f t="shared" si="45"/>
        <v>8.6666666666666607</v>
      </c>
      <c r="H173" s="5">
        <f t="shared" si="45"/>
        <v>7.5</v>
      </c>
      <c r="I173">
        <f t="shared" si="40"/>
        <v>19.865727807978445</v>
      </c>
      <c r="J173">
        <f t="shared" si="41"/>
        <v>14.655635275180421</v>
      </c>
      <c r="K173">
        <f t="shared" si="41"/>
        <v>-13.411170568655647</v>
      </c>
      <c r="L173">
        <f t="shared" si="42"/>
        <v>-8.6017399129528958</v>
      </c>
      <c r="M173">
        <f t="shared" si="43"/>
        <v>-24.302665936768523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0.94937616271725744</v>
      </c>
      <c r="B174">
        <f t="shared" si="35"/>
        <v>0.94937616271725744</v>
      </c>
      <c r="C174" s="9">
        <f t="shared" si="36"/>
        <v>0.77500000000000058</v>
      </c>
      <c r="D174" s="9">
        <f t="shared" si="37"/>
        <v>17.982675419025327</v>
      </c>
      <c r="E174" s="9">
        <f t="shared" si="37"/>
        <v>2.3331731630193495</v>
      </c>
      <c r="F174" s="9">
        <f t="shared" si="38"/>
        <v>6.4177419249377614</v>
      </c>
      <c r="G174" s="10">
        <f t="shared" si="45"/>
        <v>8.6666666666666607</v>
      </c>
      <c r="H174" s="5">
        <f t="shared" si="45"/>
        <v>7.5</v>
      </c>
      <c r="I174">
        <f t="shared" si="40"/>
        <v>19.92660096719429</v>
      </c>
      <c r="J174">
        <f t="shared" si="41"/>
        <v>14.604024835702704</v>
      </c>
      <c r="K174">
        <f t="shared" si="41"/>
        <v>-13.556986564276258</v>
      </c>
      <c r="L174">
        <f t="shared" si="42"/>
        <v>-8.5977134117867458</v>
      </c>
      <c r="M174">
        <f t="shared" si="43"/>
        <v>-24.192701247197501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0.86190677254445447</v>
      </c>
      <c r="B175">
        <f t="shared" si="35"/>
        <v>0.86190677254445447</v>
      </c>
      <c r="C175" s="9">
        <f t="shared" si="36"/>
        <v>0.78000000000000058</v>
      </c>
      <c r="D175" s="9">
        <f t="shared" si="37"/>
        <v>18.07014480919813</v>
      </c>
      <c r="E175" s="9">
        <f t="shared" si="37"/>
        <v>2.2513957750112423</v>
      </c>
      <c r="F175" s="9">
        <f t="shared" si="38"/>
        <v>6.4017383590889754</v>
      </c>
      <c r="G175" s="10">
        <f t="shared" si="45"/>
        <v>8.6666666666666607</v>
      </c>
      <c r="H175" s="5">
        <f t="shared" si="45"/>
        <v>7.5</v>
      </c>
      <c r="I175">
        <f t="shared" si="40"/>
        <v>19.988051041596872</v>
      </c>
      <c r="J175">
        <f t="shared" si="41"/>
        <v>14.552438555231983</v>
      </c>
      <c r="K175">
        <f t="shared" si="41"/>
        <v>-13.702142771759442</v>
      </c>
      <c r="L175">
        <f t="shared" si="42"/>
        <v>-8.5937635792634559</v>
      </c>
      <c r="M175">
        <f t="shared" si="43"/>
        <v>-24.082368136178864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0.7747468289574897</v>
      </c>
      <c r="B176">
        <f t="shared" si="35"/>
        <v>0.7747468289574897</v>
      </c>
      <c r="C176" s="9">
        <f t="shared" si="36"/>
        <v>0.78500000000000059</v>
      </c>
      <c r="D176" s="9">
        <f t="shared" si="37"/>
        <v>18.157304752785095</v>
      </c>
      <c r="E176" s="9">
        <f t="shared" si="37"/>
        <v>2.1687494357542345</v>
      </c>
      <c r="F176" s="9">
        <f t="shared" si="38"/>
        <v>6.3854342782501963</v>
      </c>
      <c r="G176" s="10">
        <f t="shared" si="45"/>
        <v>8.6666666666666607</v>
      </c>
      <c r="H176" s="5">
        <f t="shared" si="45"/>
        <v>7.5</v>
      </c>
      <c r="I176">
        <f t="shared" si="40"/>
        <v>20.050056350996496</v>
      </c>
      <c r="J176">
        <f t="shared" si="41"/>
        <v>14.500875973756402</v>
      </c>
      <c r="K176">
        <f t="shared" si="41"/>
        <v>-13.846636980576516</v>
      </c>
      <c r="L176">
        <f t="shared" si="42"/>
        <v>-8.5898783483892203</v>
      </c>
      <c r="M176">
        <f t="shared" si="43"/>
        <v>-23.971672953501685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0.68789619092522258</v>
      </c>
      <c r="B177">
        <f t="shared" si="35"/>
        <v>0.68789619092522258</v>
      </c>
      <c r="C177" s="9">
        <f t="shared" si="36"/>
        <v>0.79000000000000059</v>
      </c>
      <c r="D177" s="9">
        <f t="shared" si="37"/>
        <v>18.244155390817362</v>
      </c>
      <c r="E177" s="9">
        <f t="shared" si="37"/>
        <v>2.0852381237576125</v>
      </c>
      <c r="F177" s="9">
        <f t="shared" si="38"/>
        <v>6.3688334522454557</v>
      </c>
      <c r="G177" s="10">
        <f t="shared" si="45"/>
        <v>8.6666666666666607</v>
      </c>
      <c r="H177" s="5">
        <f t="shared" si="45"/>
        <v>7.5</v>
      </c>
      <c r="I177">
        <f t="shared" si="40"/>
        <v>20.112595520369375</v>
      </c>
      <c r="J177">
        <f t="shared" si="41"/>
        <v>14.449336703666066</v>
      </c>
      <c r="K177">
        <f t="shared" si="41"/>
        <v>-13.990467018297526</v>
      </c>
      <c r="L177">
        <f t="shared" si="42"/>
        <v>-8.5860459565852949</v>
      </c>
      <c r="M177">
        <f t="shared" si="43"/>
        <v>-23.860622352518369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0.60135471953044473</v>
      </c>
      <c r="B178">
        <f t="shared" si="35"/>
        <v>0.60135471953044473</v>
      </c>
      <c r="C178" s="9">
        <f t="shared" si="36"/>
        <v>0.7950000000000006</v>
      </c>
      <c r="D178" s="9">
        <f t="shared" si="37"/>
        <v>18.33069686221214</v>
      </c>
      <c r="E178" s="9">
        <f t="shared" si="37"/>
        <v>2.0008658304454818</v>
      </c>
      <c r="F178" s="9">
        <f t="shared" si="38"/>
        <v>6.3519396355438875</v>
      </c>
      <c r="G178" s="10">
        <f t="shared" si="45"/>
        <v>8.6666666666666607</v>
      </c>
      <c r="H178" s="5">
        <f t="shared" si="45"/>
        <v>7.5</v>
      </c>
      <c r="I178">
        <f t="shared" si="40"/>
        <v>20.175647482060231</v>
      </c>
      <c r="J178">
        <f t="shared" si="41"/>
        <v>14.397820427926554</v>
      </c>
      <c r="K178">
        <f t="shared" si="41"/>
        <v>-14.133630752412635</v>
      </c>
      <c r="L178">
        <f t="shared" si="42"/>
        <v>-8.5822549436638802</v>
      </c>
      <c r="M178">
        <f t="shared" si="43"/>
        <v>-23.749223277438702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0.51512227755187112</v>
      </c>
      <c r="B179">
        <f t="shared" si="35"/>
        <v>0.51512227755187112</v>
      </c>
      <c r="C179" s="9">
        <f t="shared" si="36"/>
        <v>0.8000000000000006</v>
      </c>
      <c r="D179" s="9">
        <f t="shared" si="37"/>
        <v>18.416929304190713</v>
      </c>
      <c r="E179" s="9">
        <f t="shared" si="37"/>
        <v>1.9156365599120122</v>
      </c>
      <c r="F179" s="9">
        <f t="shared" si="38"/>
        <v>6.3347565672388608</v>
      </c>
      <c r="G179" s="10">
        <f t="shared" si="45"/>
        <v>8.6666666666666607</v>
      </c>
      <c r="H179" s="5">
        <f t="shared" si="45"/>
        <v>7.5</v>
      </c>
      <c r="I179">
        <f t="shared" si="40"/>
        <v>20.239191477644528</v>
      </c>
      <c r="J179">
        <f t="shared" si="41"/>
        <v>14.346326898264572</v>
      </c>
      <c r="K179">
        <f t="shared" si="41"/>
        <v>-14.276126092077268</v>
      </c>
      <c r="L179">
        <f t="shared" si="42"/>
        <v>-8.5784941496510427</v>
      </c>
      <c r="M179">
        <f t="shared" si="43"/>
        <v>-23.637482950790702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0.42919872905697787</v>
      </c>
      <c r="B180">
        <f t="shared" si="35"/>
        <v>0.42919872905697787</v>
      </c>
      <c r="C180" s="9">
        <f t="shared" si="36"/>
        <v>0.8050000000000006</v>
      </c>
      <c r="D180" s="9">
        <f t="shared" si="37"/>
        <v>18.502852852685606</v>
      </c>
      <c r="E180" s="9">
        <f t="shared" si="37"/>
        <v>1.8295543286664344</v>
      </c>
      <c r="F180" s="9">
        <f t="shared" si="38"/>
        <v>6.3172879710186933</v>
      </c>
      <c r="G180" s="10">
        <f t="shared" si="45"/>
        <v>8.6666666666666607</v>
      </c>
      <c r="H180" s="5">
        <f t="shared" si="45"/>
        <v>7.5</v>
      </c>
      <c r="I180">
        <f t="shared" si="40"/>
        <v>20.303207059463887</v>
      </c>
      <c r="J180">
        <f t="shared" si="41"/>
        <v>14.294855933366666</v>
      </c>
      <c r="K180">
        <f t="shared" si="41"/>
        <v>-14.417950989782012</v>
      </c>
      <c r="L180">
        <f t="shared" si="42"/>
        <v>-8.5747527124645</v>
      </c>
      <c r="M180">
        <f t="shared" si="43"/>
        <v>-23.525408861054775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0.34358393900560102</v>
      </c>
      <c r="B181">
        <f t="shared" si="35"/>
        <v>0.34358393900560102</v>
      </c>
      <c r="C181" s="9">
        <f t="shared" si="36"/>
        <v>0.81000000000000061</v>
      </c>
      <c r="D181" s="9">
        <f t="shared" si="37"/>
        <v>18.588467642736983</v>
      </c>
      <c r="E181" s="9">
        <f t="shared" si="37"/>
        <v>1.7426231653682434</v>
      </c>
      <c r="F181" s="9">
        <f t="shared" si="38"/>
        <v>6.299537555129465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20.367674091848048</v>
      </c>
      <c r="J181">
        <f t="shared" si="41"/>
        <v>14.243407417091879</v>
      </c>
      <c r="K181">
        <f t="shared" si="41"/>
        <v>-14.559103442948341</v>
      </c>
      <c r="L181">
        <f t="shared" si="42"/>
        <v>-8.5710200654540269</v>
      </c>
      <c r="M181">
        <f t="shared" si="43"/>
        <v>-23.413008750477132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0.25827777286422915</v>
      </c>
      <c r="B182">
        <f t="shared" si="35"/>
        <v>0.25827777286422915</v>
      </c>
      <c r="C182" s="9">
        <f t="shared" si="36"/>
        <v>0.81500000000000061</v>
      </c>
      <c r="D182" s="9">
        <f t="shared" si="37"/>
        <v>18.673773808878355</v>
      </c>
      <c r="E182" s="9">
        <f t="shared" si="37"/>
        <v>1.6548471105530447</v>
      </c>
      <c r="F182" s="9">
        <f t="shared" si="38"/>
        <v>6.2815090123302966</v>
      </c>
      <c r="G182" s="10">
        <f t="shared" si="46"/>
        <v>8.6666666666666607</v>
      </c>
      <c r="H182" s="5">
        <f t="shared" si="46"/>
        <v>7.5</v>
      </c>
      <c r="I182">
        <f t="shared" si="40"/>
        <v>20.432572752036638</v>
      </c>
      <c r="J182">
        <f t="shared" si="41"/>
        <v>14.191981296699154</v>
      </c>
      <c r="K182">
        <f t="shared" si="41"/>
        <v>-14.699581495451204</v>
      </c>
      <c r="L182">
        <f t="shared" si="42"/>
        <v>-8.5672859348121033</v>
      </c>
      <c r="M182">
        <f t="shared" si="43"/>
        <v>-23.300290603067936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0.1732800962308616</v>
      </c>
      <c r="B183">
        <f t="shared" si="35"/>
        <v>0.1732800962308616</v>
      </c>
      <c r="C183" s="9">
        <f t="shared" si="36"/>
        <v>0.82000000000000062</v>
      </c>
      <c r="D183" s="9">
        <f t="shared" si="37"/>
        <v>18.758771485511723</v>
      </c>
      <c r="E183" s="9">
        <f t="shared" si="37"/>
        <v>1.5662302163494821</v>
      </c>
      <c r="F183" s="9">
        <f t="shared" si="38"/>
        <v>6.2632060198414816</v>
      </c>
      <c r="G183" s="10">
        <f t="shared" si="46"/>
        <v>8.6666666666666607</v>
      </c>
      <c r="H183" s="5">
        <f t="shared" si="46"/>
        <v>7.5</v>
      </c>
      <c r="I183">
        <f t="shared" si="40"/>
        <v>20.497883530813937</v>
      </c>
      <c r="J183">
        <f t="shared" si="41"/>
        <v>14.140577581090282</v>
      </c>
      <c r="K183">
        <f t="shared" si="41"/>
        <v>-14.839383239069612</v>
      </c>
      <c r="L183">
        <f t="shared" si="42"/>
        <v>-8.5635403368622516</v>
      </c>
      <c r="M183">
        <f t="shared" si="43"/>
        <v>-23.187262632788993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8.8590774470382883E-2</v>
      </c>
      <c r="B184">
        <f t="shared" si="35"/>
        <v>8.8590774470382883E-2</v>
      </c>
      <c r="C184" s="9">
        <f t="shared" si="36"/>
        <v>0.82500000000000062</v>
      </c>
      <c r="D184" s="9">
        <f t="shared" si="37"/>
        <v>18.843460807272201</v>
      </c>
      <c r="E184" s="9">
        <f t="shared" si="37"/>
        <v>1.4767765461876743</v>
      </c>
      <c r="F184" s="9">
        <f t="shared" si="38"/>
        <v>6.2446322392858846</v>
      </c>
      <c r="G184" s="10">
        <f t="shared" si="46"/>
        <v>8.6666666666666607</v>
      </c>
      <c r="H184" s="5">
        <f t="shared" si="46"/>
        <v>7.5</v>
      </c>
      <c r="I184">
        <f t="shared" si="40"/>
        <v>20.563587232869558</v>
      </c>
      <c r="J184">
        <f t="shared" si="41"/>
        <v>14.089196339069108</v>
      </c>
      <c r="K184">
        <f t="shared" si="41"/>
        <v>-14.978506814866346</v>
      </c>
      <c r="L184">
        <f t="shared" si="42"/>
        <v>-8.5597735752324322</v>
      </c>
      <c r="M184">
        <f t="shared" si="43"/>
        <v>-23.073933271935438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4.209672360321548E-3</v>
      </c>
      <c r="B185">
        <f t="shared" si="35"/>
        <v>4.209672360321548E-3</v>
      </c>
      <c r="C185" s="9">
        <f t="shared" si="36"/>
        <v>0.83000000000000063</v>
      </c>
      <c r="D185" s="9">
        <f t="shared" si="37"/>
        <v>18.927841909382263</v>
      </c>
      <c r="E185" s="9">
        <f t="shared" si="37"/>
        <v>1.3864901744995815</v>
      </c>
      <c r="F185" s="9">
        <f t="shared" si="38"/>
        <v>6.2257913166239831</v>
      </c>
      <c r="G185" s="10">
        <f t="shared" si="46"/>
        <v>8.6666666666666607</v>
      </c>
      <c r="H185" s="5">
        <f t="shared" si="46"/>
        <v>7.5</v>
      </c>
      <c r="I185">
        <f t="shared" si="40"/>
        <v>20.629664976897882</v>
      </c>
      <c r="J185">
        <f t="shared" si="41"/>
        <v>14.037837697617714</v>
      </c>
      <c r="K185">
        <f t="shared" si="41"/>
        <v>-15.116950414497959</v>
      </c>
      <c r="L185">
        <f t="shared" si="42"/>
        <v>-8.5559762379206656</v>
      </c>
      <c r="M185">
        <f t="shared" si="43"/>
        <v>-22.960311159715211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7.9863346253102208E-2</v>
      </c>
      <c r="C186" s="9">
        <f t="shared" si="36"/>
        <v>0.83500000000000063</v>
      </c>
      <c r="D186" s="9">
        <f t="shared" si="37"/>
        <v>19.011914927995686</v>
      </c>
      <c r="E186" s="9">
        <f t="shared" si="37"/>
        <v>1.2953751864117189</v>
      </c>
      <c r="F186" s="9">
        <f t="shared" si="38"/>
        <v>6.2066868820829271</v>
      </c>
      <c r="G186" s="10">
        <f t="shared" si="46"/>
        <v>8.6666666666666607</v>
      </c>
      <c r="H186" s="5">
        <f t="shared" si="46"/>
        <v>7.5</v>
      </c>
      <c r="I186">
        <f t="shared" si="40"/>
        <v>20.69609819544872</v>
      </c>
      <c r="J186">
        <f t="shared" si="41"/>
        <v>13.98650184019019</v>
      </c>
      <c r="K186">
        <f t="shared" si="41"/>
        <v>-15.25471228145625</v>
      </c>
      <c r="L186">
        <f t="shared" si="42"/>
        <v>-8.5521391942598832</v>
      </c>
      <c r="M186">
        <f t="shared" si="43"/>
        <v>-22.846405131029847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0.1636284187887469</v>
      </c>
      <c r="C187" s="9">
        <f t="shared" si="36"/>
        <v>0.84000000000000064</v>
      </c>
      <c r="D187" s="9">
        <f t="shared" si="37"/>
        <v>19.095680000531331</v>
      </c>
      <c r="E187" s="9">
        <f t="shared" si="37"/>
        <v>1.203435677430623</v>
      </c>
      <c r="F187" s="9">
        <f t="shared" si="38"/>
        <v>6.187322550079962</v>
      </c>
      <c r="G187" s="10">
        <f t="shared" si="46"/>
        <v>8.6666666666666607</v>
      </c>
      <c r="H187" s="5">
        <f t="shared" si="46"/>
        <v>7.5</v>
      </c>
      <c r="I187">
        <f t="shared" si="40"/>
        <v>20.762868634541608</v>
      </c>
      <c r="J187">
        <f t="shared" si="41"/>
        <v>13.935189005024631</v>
      </c>
      <c r="K187">
        <f t="shared" si="41"/>
        <v>-15.391790712242429</v>
      </c>
      <c r="L187">
        <f t="shared" si="42"/>
        <v>-8.5482535917888498</v>
      </c>
      <c r="M187">
        <f t="shared" si="43"/>
        <v>-22.732224205459488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0.24708568425424104</v>
      </c>
      <c r="C188" s="9">
        <f t="shared" si="36"/>
        <v>0.84500000000000064</v>
      </c>
      <c r="D188" s="9">
        <f t="shared" si="37"/>
        <v>19.179137265996825</v>
      </c>
      <c r="E188" s="9">
        <f t="shared" si="37"/>
        <v>1.1106757531214702</v>
      </c>
      <c r="F188" s="9">
        <f t="shared" si="38"/>
        <v>6.1677019191406135</v>
      </c>
      <c r="G188" s="10">
        <f t="shared" si="46"/>
        <v>8.6666666666666607</v>
      </c>
      <c r="H188" s="5">
        <f t="shared" si="46"/>
        <v>7.5</v>
      </c>
      <c r="I188">
        <f t="shared" si="40"/>
        <v>20.829958353055659</v>
      </c>
      <c r="J188">
        <f t="shared" si="41"/>
        <v>13.883899483473897</v>
      </c>
      <c r="K188">
        <f t="shared" si="41"/>
        <v>-15.528184057475185</v>
      </c>
      <c r="L188">
        <f t="shared" si="42"/>
        <v>-8.5443108530357925</v>
      </c>
      <c r="M188">
        <f t="shared" si="43"/>
        <v>-22.617777576454674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0.33023528355973042</v>
      </c>
      <c r="C189" s="9">
        <f t="shared" si="36"/>
        <v>0.85000000000000064</v>
      </c>
      <c r="D189" s="9">
        <f t="shared" si="37"/>
        <v>19.262286865302315</v>
      </c>
      <c r="E189" s="9">
        <f t="shared" si="37"/>
        <v>1.0170995287802429</v>
      </c>
      <c r="F189" s="9">
        <f t="shared" si="38"/>
        <v>6.1478285718119423</v>
      </c>
      <c r="G189" s="10">
        <f t="shared" si="46"/>
        <v>8.6666666666666607</v>
      </c>
      <c r="H189" s="5">
        <f t="shared" si="46"/>
        <v>7.5</v>
      </c>
      <c r="I189">
        <f t="shared" si="40"/>
        <v>20.897349721906817</v>
      </c>
      <c r="J189">
        <f t="shared" si="41"/>
        <v>13.832633618355683</v>
      </c>
      <c r="K189">
        <f t="shared" si="41"/>
        <v>-15.663890722933914</v>
      </c>
      <c r="L189">
        <f t="shared" si="42"/>
        <v>-8.5403026722212143</v>
      </c>
      <c r="M189">
        <f t="shared" si="43"/>
        <v>-22.503074600737115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0.41307735982176297</v>
      </c>
      <c r="C190" s="9">
        <f t="shared" si="36"/>
        <v>0.85500000000000065</v>
      </c>
      <c r="D190" s="9">
        <f t="shared" si="37"/>
        <v>19.345128941564347</v>
      </c>
      <c r="E190" s="9">
        <f t="shared" si="37"/>
        <v>0.92271112909982611</v>
      </c>
      <c r="F190" s="9">
        <f t="shared" si="38"/>
        <v>6.1277060745712237</v>
      </c>
      <c r="G190" s="10">
        <f t="shared" si="46"/>
        <v>8.6666666666666607</v>
      </c>
      <c r="H190" s="5">
        <f t="shared" si="46"/>
        <v>7.5</v>
      </c>
      <c r="I190">
        <f t="shared" si="40"/>
        <v>20.965025423023892</v>
      </c>
      <c r="J190">
        <f t="shared" si="41"/>
        <v>13.781391802322355</v>
      </c>
      <c r="K190">
        <f t="shared" si="41"/>
        <v>-15.798909170538337</v>
      </c>
      <c r="L190">
        <f t="shared" si="42"/>
        <v>-8.5362210118861146</v>
      </c>
      <c r="M190">
        <f t="shared" si="43"/>
        <v>-22.388124787911238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0.49561205865748192</v>
      </c>
      <c r="C191" s="9">
        <f t="shared" si="36"/>
        <v>0.86000000000000065</v>
      </c>
      <c r="D191" s="9">
        <f t="shared" si="37"/>
        <v>19.427663640400066</v>
      </c>
      <c r="E191" s="9">
        <f t="shared" si="37"/>
        <v>0.82751468783041371</v>
      </c>
      <c r="F191" s="9">
        <f t="shared" si="38"/>
        <v>6.1073379777304098</v>
      </c>
      <c r="G191" s="10">
        <f t="shared" si="46"/>
        <v>8.6666666666666607</v>
      </c>
      <c r="H191" s="5">
        <f t="shared" si="46"/>
        <v>7.5</v>
      </c>
      <c r="I191">
        <f t="shared" si="40"/>
        <v>21.032968448134593</v>
      </c>
      <c r="J191">
        <f t="shared" si="41"/>
        <v>13.730174476251038</v>
      </c>
      <c r="K191">
        <f t="shared" si="41"/>
        <v>-15.933237919265805</v>
      </c>
      <c r="L191">
        <f t="shared" si="42"/>
        <v>-8.532058099451735</v>
      </c>
      <c r="M191">
        <f t="shared" si="43"/>
        <v>-22.272937790287862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0.57783952846919817</v>
      </c>
      <c r="C192" s="9">
        <f t="shared" si="36"/>
        <v>0.86500000000000066</v>
      </c>
      <c r="D192" s="9">
        <f t="shared" si="37"/>
        <v>19.509891110211782</v>
      </c>
      <c r="E192" s="9">
        <f t="shared" si="37"/>
        <v>0.73151434743459365</v>
      </c>
      <c r="F192" s="9">
        <f t="shared" si="38"/>
        <v>6.0867278153366282</v>
      </c>
      <c r="G192" s="10">
        <f t="shared" si="46"/>
        <v>8.6666666666666607</v>
      </c>
      <c r="H192" s="5">
        <f t="shared" si="46"/>
        <v>7.5</v>
      </c>
      <c r="I192">
        <f t="shared" si="40"/>
        <v>21.101162097372299</v>
      </c>
      <c r="J192">
        <f t="shared" si="41"/>
        <v>13.678982127654328</v>
      </c>
      <c r="K192">
        <f t="shared" si="41"/>
        <v>-16.06687554600753</v>
      </c>
      <c r="L192">
        <f t="shared" si="42"/>
        <v>-8.5278064237166493</v>
      </c>
      <c r="M192">
        <f t="shared" si="43"/>
        <v>-22.157523392921171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0.65975992071949818</v>
      </c>
      <c r="C193" s="9">
        <f t="shared" si="36"/>
        <v>0.87000000000000066</v>
      </c>
      <c r="D193" s="9">
        <f t="shared" si="37"/>
        <v>19.591811502462082</v>
      </c>
      <c r="E193" s="9">
        <f t="shared" si="37"/>
        <v>0.63471425873747589</v>
      </c>
      <c r="F193" s="9">
        <f t="shared" si="38"/>
        <v>6.0658791050691256</v>
      </c>
      <c r="G193" s="10">
        <f t="shared" si="46"/>
        <v>8.6666666666666607</v>
      </c>
      <c r="H193" s="5">
        <f t="shared" si="46"/>
        <v>7.5</v>
      </c>
      <c r="I193">
        <f t="shared" si="40"/>
        <v>21.169589977714182</v>
      </c>
      <c r="J193">
        <f t="shared" si="41"/>
        <v>13.627815289112027</v>
      </c>
      <c r="K193">
        <f t="shared" si="41"/>
        <v>-16.199820686365058</v>
      </c>
      <c r="L193">
        <f t="shared" si="42"/>
        <v>-8.5234587312968895</v>
      </c>
      <c r="M193">
        <f t="shared" si="43"/>
        <v>-22.041891503859731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0.74137339019700832</v>
      </c>
      <c r="C194" s="9">
        <f t="shared" si="36"/>
        <v>0.87500000000000067</v>
      </c>
      <c r="D194" s="9">
        <f t="shared" si="37"/>
        <v>19.673424971939593</v>
      </c>
      <c r="E194" s="9">
        <f t="shared" si="37"/>
        <v>0.53711858057221606</v>
      </c>
      <c r="F194" s="9">
        <f t="shared" si="38"/>
        <v>6.0447953481328778</v>
      </c>
      <c r="G194" s="10">
        <f t="shared" si="46"/>
        <v>8.6666666666666607</v>
      </c>
      <c r="H194" s="5">
        <f t="shared" si="46"/>
        <v>7.5</v>
      </c>
      <c r="I194">
        <f t="shared" si="40"/>
        <v>21.238236001260706</v>
      </c>
      <c r="J194">
        <f t="shared" si="41"/>
        <v>13.576674536724246</v>
      </c>
      <c r="K194">
        <f t="shared" si="41"/>
        <v>-16.332072035388215</v>
      </c>
      <c r="L194">
        <f t="shared" si="42"/>
        <v>-8.5190080230145568</v>
      </c>
      <c r="M194">
        <f t="shared" si="43"/>
        <v>-21.926052144612015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0.82268009527293984</v>
      </c>
      <c r="C195" s="9">
        <f t="shared" si="36"/>
        <v>0.88000000000000067</v>
      </c>
      <c r="D195" s="9">
        <f t="shared" si="37"/>
        <v>19.754731677015524</v>
      </c>
      <c r="E195" s="9">
        <f t="shared" si="37"/>
        <v>0.43873147942128377</v>
      </c>
      <c r="F195" s="9">
        <f t="shared" si="38"/>
        <v>6.0234800291492174</v>
      </c>
      <c r="G195" s="10">
        <f t="shared" si="46"/>
        <v>8.6666666666666607</v>
      </c>
      <c r="H195" s="5">
        <f t="shared" si="46"/>
        <v>7.5</v>
      </c>
      <c r="I195">
        <f t="shared" si="40"/>
        <v>21.307084383366437</v>
      </c>
      <c r="J195">
        <f t="shared" si="41"/>
        <v>13.525560488586159</v>
      </c>
      <c r="K195">
        <f t="shared" si="41"/>
        <v>-16.463628348255888</v>
      </c>
      <c r="L195">
        <f t="shared" si="42"/>
        <v>-8.5144475502401562</v>
      </c>
      <c r="M195">
        <f t="shared" si="43"/>
        <v>-21.810015440826675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0.90368019814855316</v>
      </c>
      <c r="C196" s="9">
        <f t="shared" si="36"/>
        <v>0.88500000000000068</v>
      </c>
      <c r="D196" s="9">
        <f t="shared" si="37"/>
        <v>19.835731779891137</v>
      </c>
      <c r="E196" s="9">
        <f t="shared" si="37"/>
        <v>0.33955712905381358</v>
      </c>
      <c r="F196" s="9">
        <f t="shared" si="38"/>
        <v>6.0019366160437446</v>
      </c>
      <c r="G196" s="10">
        <f t="shared" si="46"/>
        <v>8.6666666666666607</v>
      </c>
      <c r="H196" s="5">
        <f t="shared" si="46"/>
        <v>7.5</v>
      </c>
      <c r="I196">
        <f t="shared" si="40"/>
        <v>21.376119640631646</v>
      </c>
      <c r="J196">
        <f t="shared" si="41"/>
        <v>13.474473803284718</v>
      </c>
      <c r="K196">
        <f t="shared" si="41"/>
        <v>-16.594488440900847</v>
      </c>
      <c r="L196">
        <f t="shared" si="42"/>
        <v>-8.5097708111937891</v>
      </c>
      <c r="M196">
        <f t="shared" si="43"/>
        <v>-21.693791613187432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0.98437386509365865</v>
      </c>
      <c r="C197" s="9">
        <f t="shared" si="36"/>
        <v>0.89000000000000068</v>
      </c>
      <c r="D197" s="9">
        <f t="shared" si="37"/>
        <v>19.916425446836243</v>
      </c>
      <c r="E197" s="9">
        <f t="shared" si="37"/>
        <v>0.23959971015937109</v>
      </c>
      <c r="F197" s="9">
        <f t="shared" si="38"/>
        <v>5.980168559931812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21.445326588763784</v>
      </c>
      <c r="J197">
        <f t="shared" si="41"/>
        <v>13.423415178417555</v>
      </c>
      <c r="K197">
        <f t="shared" si="41"/>
        <v>-16.724651190579973</v>
      </c>
      <c r="L197">
        <f t="shared" si="42"/>
        <v>-8.5049715472099479</v>
      </c>
      <c r="M197">
        <f t="shared" si="43"/>
        <v>-21.577390968522351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1.0647612666763138</v>
      </c>
      <c r="C198" s="9">
        <f t="shared" si="36"/>
        <v>0.89500000000000068</v>
      </c>
      <c r="D198" s="9">
        <f t="shared" si="37"/>
        <v>19.996812848418898</v>
      </c>
      <c r="E198" s="9">
        <f t="shared" si="37"/>
        <v>0.13886340997845786</v>
      </c>
      <c r="F198" s="9">
        <f t="shared" si="38"/>
        <v>5.9581792950018571</v>
      </c>
      <c r="G198" s="10">
        <f t="shared" si="47"/>
        <v>8.6666666666666607</v>
      </c>
      <c r="H198" s="5">
        <f t="shared" si="47"/>
        <v>7.5</v>
      </c>
      <c r="I198">
        <f t="shared" si="40"/>
        <v>21.514690340317742</v>
      </c>
      <c r="J198">
        <f t="shared" si="41"/>
        <v>13.372385349134294</v>
      </c>
      <c r="K198">
        <f t="shared" si="41"/>
        <v>-16.854115536391106</v>
      </c>
      <c r="L198">
        <f t="shared" si="42"/>
        <v>-8.5000437389706995</v>
      </c>
      <c r="M198">
        <f t="shared" si="43"/>
        <v>-21.460823891126914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1.1448425779838196</v>
      </c>
      <c r="C199" s="9">
        <f t="shared" si="36"/>
        <v>0.90000000000000069</v>
      </c>
      <c r="D199" s="9">
        <f t="shared" si="37"/>
        <v>20.076894159726404</v>
      </c>
      <c r="E199" s="9">
        <f t="shared" si="37"/>
        <v>3.735242193007092E-2</v>
      </c>
      <c r="F199" s="9">
        <f t="shared" si="38"/>
        <v>5.935972238396829</v>
      </c>
      <c r="G199" s="10">
        <f t="shared" si="47"/>
        <v>8.6666666666666607</v>
      </c>
      <c r="H199" s="5">
        <f t="shared" si="47"/>
        <v>7.5</v>
      </c>
      <c r="I199">
        <f t="shared" si="40"/>
        <v>21.58419630232331</v>
      </c>
      <c r="J199">
        <f t="shared" si="41"/>
        <v>13.32138508670047</v>
      </c>
      <c r="K199">
        <f t="shared" si="41"/>
        <v>-16.982880479737869</v>
      </c>
      <c r="L199">
        <f t="shared" si="42"/>
        <v>-8.4949816027116416</v>
      </c>
      <c r="M199">
        <f t="shared" si="43"/>
        <v>-21.34410083430015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1.2246179788351732</v>
      </c>
      <c r="C200" s="9">
        <f t="shared" si="36"/>
        <v>0.90500000000000069</v>
      </c>
      <c r="D200" s="9">
        <f t="shared" si="37"/>
        <v>20.156669560577757</v>
      </c>
      <c r="E200" s="9">
        <f t="shared" si="37"/>
        <v>-6.4929054763373684E-2</v>
      </c>
      <c r="F200" s="9">
        <f t="shared" si="38"/>
        <v>5.9135507900940141</v>
      </c>
      <c r="G200" s="10">
        <f t="shared" si="47"/>
        <v>8.6666666666666607</v>
      </c>
      <c r="H200" s="5">
        <f t="shared" si="47"/>
        <v>7.5</v>
      </c>
      <c r="I200">
        <f t="shared" si="40"/>
        <v>21.653830173807979</v>
      </c>
      <c r="J200">
        <f t="shared" si="41"/>
        <v>13.270415197084199</v>
      </c>
      <c r="K200">
        <f t="shared" si="41"/>
        <v>-17.110945084743669</v>
      </c>
      <c r="L200">
        <f t="shared" si="42"/>
        <v>-8.489779586404941</v>
      </c>
      <c r="M200">
        <f t="shared" si="43"/>
        <v>-21.227232312092891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1.3040876539851247</v>
      </c>
      <c r="C201" s="9">
        <f t="shared" si="36"/>
        <v>0.9100000000000007</v>
      </c>
      <c r="D201" s="9">
        <f t="shared" si="37"/>
        <v>20.236139235727709</v>
      </c>
      <c r="E201" s="9">
        <f t="shared" si="37"/>
        <v>-0.16797681545345339</v>
      </c>
      <c r="F201" s="9">
        <f t="shared" si="38"/>
        <v>5.8909183327834356</v>
      </c>
      <c r="G201" s="10">
        <f t="shared" si="47"/>
        <v>8.6666666666666607</v>
      </c>
      <c r="H201" s="5">
        <f t="shared" si="47"/>
        <v>7.5</v>
      </c>
      <c r="I201">
        <f t="shared" si="40"/>
        <v>21.723577943222953</v>
      </c>
      <c r="J201">
        <f t="shared" si="41"/>
        <v>13.21947651956577</v>
      </c>
      <c r="K201">
        <f t="shared" si="41"/>
        <v>-17.238308478616226</v>
      </c>
      <c r="L201">
        <f t="shared" si="42"/>
        <v>-8.4844323659235705</v>
      </c>
      <c r="M201">
        <f t="shared" si="43"/>
        <v>-21.110228891266985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1.383251793319932</v>
      </c>
      <c r="C202" s="9">
        <f t="shared" si="36"/>
        <v>0.9150000000000007</v>
      </c>
      <c r="D202" s="9">
        <f t="shared" si="37"/>
        <v>20.315303375062516</v>
      </c>
      <c r="E202" s="9">
        <f t="shared" si="37"/>
        <v>-0.27178665044519357</v>
      </c>
      <c r="F202" s="9">
        <f t="shared" si="38"/>
        <v>5.8680782317451552</v>
      </c>
      <c r="G202" s="10">
        <f t="shared" si="47"/>
        <v>8.6666666666666607</v>
      </c>
      <c r="H202" s="5">
        <f t="shared" si="47"/>
        <v>7.5</v>
      </c>
      <c r="I202">
        <f t="shared" si="40"/>
        <v>21.793425885779818</v>
      </c>
      <c r="J202">
        <f t="shared" si="41"/>
        <v>13.168569925370228</v>
      </c>
      <c r="K202">
        <f t="shared" si="41"/>
        <v>-17.364969851963828</v>
      </c>
      <c r="L202">
        <f t="shared" si="42"/>
        <v>-8.4789348411906253</v>
      </c>
      <c r="M202">
        <f t="shared" si="43"/>
        <v>-20.993101183464198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1.4621105920450113</v>
      </c>
      <c r="C203" s="9">
        <f t="shared" si="36"/>
        <v>0.92000000000000071</v>
      </c>
      <c r="D203" s="9">
        <f t="shared" si="37"/>
        <v>20.394162173787596</v>
      </c>
      <c r="E203" s="9">
        <f t="shared" si="37"/>
        <v>-0.37635434537827889</v>
      </c>
      <c r="F203" s="9">
        <f t="shared" si="38"/>
        <v>5.8450338347256192</v>
      </c>
      <c r="G203" s="10">
        <f t="shared" si="47"/>
        <v>8.6666666666666607</v>
      </c>
      <c r="H203" s="5">
        <f t="shared" si="47"/>
        <v>7.5</v>
      </c>
      <c r="I203">
        <f t="shared" si="40"/>
        <v>21.86336056070504</v>
      </c>
      <c r="J203">
        <f t="shared" si="41"/>
        <v>13.117696316323084</v>
      </c>
      <c r="K203">
        <f t="shared" si="41"/>
        <v>-17.490928459064612</v>
      </c>
      <c r="L203">
        <f t="shared" si="42"/>
        <v>-8.4732821323174612</v>
      </c>
      <c r="M203">
        <f t="shared" si="43"/>
        <v>-20.87585983758332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1.5406642508645696</v>
      </c>
      <c r="C204" s="9">
        <f t="shared" si="36"/>
        <v>0.92500000000000071</v>
      </c>
      <c r="D204" s="9">
        <f t="shared" si="37"/>
        <v>20.472715832607154</v>
      </c>
      <c r="E204" s="9">
        <f t="shared" si="37"/>
        <v>-0.48167568160974306</v>
      </c>
      <c r="F204" s="9">
        <f t="shared" si="38"/>
        <v>5.8217884718133721</v>
      </c>
      <c r="G204" s="10">
        <f t="shared" si="47"/>
        <v>8.6666666666666607</v>
      </c>
      <c r="H204" s="5">
        <f t="shared" si="47"/>
        <v>7.5</v>
      </c>
      <c r="I204">
        <f t="shared" si="40"/>
        <v>21.933368808419168</v>
      </c>
      <c r="J204">
        <f t="shared" si="41"/>
        <v>13.06685662352918</v>
      </c>
      <c r="K204">
        <f t="shared" si="41"/>
        <v>-17.616183618090112</v>
      </c>
      <c r="L204">
        <f t="shared" si="42"/>
        <v>-8.4674695757342278</v>
      </c>
      <c r="M204">
        <f t="shared" si="43"/>
        <v>-20.758515532363862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1.618912976153382</v>
      </c>
      <c r="C205" s="9">
        <f t="shared" si="36"/>
        <v>0.93000000000000071</v>
      </c>
      <c r="D205" s="9">
        <f t="shared" si="37"/>
        <v>20.550964557895966</v>
      </c>
      <c r="E205" s="9">
        <f t="shared" si="37"/>
        <v>-0.5877464365978663</v>
      </c>
      <c r="F205" s="9">
        <f t="shared" si="38"/>
        <v>5.7983454553142622</v>
      </c>
      <c r="G205" s="10">
        <f t="shared" si="47"/>
        <v>8.6666666666666607</v>
      </c>
      <c r="H205" s="5">
        <f t="shared" si="47"/>
        <v>7.5</v>
      </c>
      <c r="I205">
        <f t="shared" si="40"/>
        <v>22.003437747647293</v>
      </c>
      <c r="J205">
        <f t="shared" si="41"/>
        <v>13.016051806074774</v>
      </c>
      <c r="K205">
        <f t="shared" si="41"/>
        <v>-17.740734711284293</v>
      </c>
      <c r="L205">
        <f t="shared" si="42"/>
        <v>-8.4614927203161621</v>
      </c>
      <c r="M205">
        <f t="shared" si="43"/>
        <v>-20.641078969174629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1.6968569801208666</v>
      </c>
      <c r="C206" s="9">
        <f t="shared" si="36"/>
        <v>0.93500000000000072</v>
      </c>
      <c r="D206" s="9">
        <f t="shared" si="37"/>
        <v>20.628908561863451</v>
      </c>
      <c r="E206" s="9">
        <f t="shared" si="37"/>
        <v>-0.69456238428701722</v>
      </c>
      <c r="F206" s="9">
        <f t="shared" si="38"/>
        <v>5.7747080796264108</v>
      </c>
      <c r="G206" s="10">
        <f t="shared" si="47"/>
        <v>8.6666666666666607</v>
      </c>
      <c r="H206" s="5">
        <f t="shared" si="47"/>
        <v>7.5</v>
      </c>
      <c r="I206">
        <f t="shared" si="40"/>
        <v>22.073554772467016</v>
      </c>
      <c r="J206">
        <f t="shared" si="41"/>
        <v>12.965282849752876</v>
      </c>
      <c r="K206">
        <f t="shared" si="41"/>
        <v>-17.86458118509934</v>
      </c>
      <c r="L206">
        <f t="shared" si="42"/>
        <v>-8.4553473235088958</v>
      </c>
      <c r="M206">
        <f t="shared" si="43"/>
        <v>-20.523560865005258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1.7744964809675601</v>
      </c>
      <c r="C207" s="9">
        <f t="shared" si="36"/>
        <v>0.94000000000000072</v>
      </c>
      <c r="D207" s="9">
        <f t="shared" si="37"/>
        <v>20.706548062710144</v>
      </c>
      <c r="E207" s="9">
        <f t="shared" si="37"/>
        <v>-0.80211929549318339</v>
      </c>
      <c r="F207" s="9">
        <f t="shared" si="38"/>
        <v>5.7508796211151516</v>
      </c>
      <c r="G207" s="10">
        <f t="shared" si="47"/>
        <v>8.6666666666666607</v>
      </c>
      <c r="H207" s="5">
        <f t="shared" si="47"/>
        <v>7.5</v>
      </c>
      <c r="I207">
        <f t="shared" si="40"/>
        <v>22.143707549299858</v>
      </c>
      <c r="J207">
        <f t="shared" si="41"/>
        <v>12.914550765811823</v>
      </c>
      <c r="K207">
        <f t="shared" si="41"/>
        <v>-17.987722550289373</v>
      </c>
      <c r="L207">
        <f t="shared" si="42"/>
        <v>-8.4490293474558236</v>
      </c>
      <c r="M207">
        <f t="shared" si="43"/>
        <v>-20.405971945658749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1.8518317030341755</v>
      </c>
      <c r="C208" s="9">
        <f t="shared" si="36"/>
        <v>0.94500000000000073</v>
      </c>
      <c r="D208" s="9">
        <f t="shared" si="37"/>
        <v>20.78388328477676</v>
      </c>
      <c r="E208" s="9">
        <f t="shared" si="37"/>
        <v>-0.91041293828994152</v>
      </c>
      <c r="F208" s="9">
        <f t="shared" si="38"/>
        <v>5.7268633379880693</v>
      </c>
      <c r="G208" s="10">
        <f t="shared" si="47"/>
        <v>8.6666666666666607</v>
      </c>
      <c r="H208" s="5">
        <f t="shared" si="47"/>
        <v>7.5</v>
      </c>
      <c r="I208">
        <f t="shared" si="40"/>
        <v>22.213884013851825</v>
      </c>
      <c r="J208">
        <f t="shared" si="41"/>
        <v>12.863856589727089</v>
      </c>
      <c r="K208">
        <f t="shared" si="41"/>
        <v>-18.110158381963327</v>
      </c>
      <c r="L208">
        <f t="shared" si="42"/>
        <v>-8.4425349551304372</v>
      </c>
      <c r="M208">
        <f t="shared" si="43"/>
        <v>-20.288322939142965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1.9288628769433451</v>
      </c>
      <c r="C209" s="9">
        <f t="shared" si="36"/>
        <v>0.95000000000000073</v>
      </c>
      <c r="D209" s="9">
        <f t="shared" si="37"/>
        <v>20.860914458685929</v>
      </c>
      <c r="E209" s="9">
        <f t="shared" si="37"/>
        <v>-1.0194390783946261</v>
      </c>
      <c r="F209" s="9">
        <f t="shared" si="38"/>
        <v>5.7026624701704183</v>
      </c>
      <c r="G209" s="10">
        <f t="shared" si="47"/>
        <v>8.6666666666666607</v>
      </c>
      <c r="H209" s="5">
        <f t="shared" si="47"/>
        <v>7.5</v>
      </c>
      <c r="I209">
        <f t="shared" si="40"/>
        <v>22.284072368008498</v>
      </c>
      <c r="J209">
        <f t="shared" si="41"/>
        <v>12.813201379996306</v>
      </c>
      <c r="K209">
        <f t="shared" si="41"/>
        <v>-18.231888319598184</v>
      </c>
      <c r="L209">
        <f t="shared" si="42"/>
        <v>-8.4358605064764092</v>
      </c>
      <c r="M209">
        <f t="shared" si="43"/>
        <v>-20.170624569258802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2.0055902397342074</v>
      </c>
      <c r="C210" s="9">
        <f t="shared" si="36"/>
        <v>0.95500000000000074</v>
      </c>
      <c r="D210" s="9">
        <f t="shared" si="37"/>
        <v>20.937641821476792</v>
      </c>
      <c r="E210" s="9">
        <f t="shared" si="37"/>
        <v>-1.1291934795544618</v>
      </c>
      <c r="F210" s="9">
        <f t="shared" si="38"/>
        <v>5.6782802391810296</v>
      </c>
      <c r="G210" s="10">
        <f t="shared" si="47"/>
        <v>8.6666666666666607</v>
      </c>
      <c r="H210" s="5">
        <f t="shared" si="47"/>
        <v>7.5</v>
      </c>
      <c r="I210">
        <f t="shared" si="40"/>
        <v>22.354261076689845</v>
      </c>
      <c r="J210">
        <f t="shared" si="41"/>
        <v>12.762586216957448</v>
      </c>
      <c r="K210">
        <f t="shared" si="41"/>
        <v>-18.352912067013737</v>
      </c>
      <c r="L210">
        <f t="shared" si="42"/>
        <v>-8.4290025545580285</v>
      </c>
      <c r="M210">
        <f t="shared" si="43"/>
        <v>-20.052887549382856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2.082014034989971</v>
      </c>
      <c r="C211" s="9">
        <f t="shared" si="36"/>
        <v>0.96000000000000074</v>
      </c>
      <c r="D211" s="9">
        <f t="shared" si="37"/>
        <v>21.014065616732555</v>
      </c>
      <c r="E211" s="9">
        <f t="shared" si="37"/>
        <v>-1.2396719039324331</v>
      </c>
      <c r="F211" s="9">
        <f t="shared" si="38"/>
        <v>5.6537198480089295</v>
      </c>
      <c r="G211" s="10">
        <f t="shared" si="47"/>
        <v>8.6666666666666607</v>
      </c>
      <c r="H211" s="5">
        <f t="shared" si="47"/>
        <v>7.5</v>
      </c>
      <c r="I211">
        <f t="shared" si="40"/>
        <v>22.424438864669501</v>
      </c>
      <c r="J211">
        <f t="shared" si="41"/>
        <v>12.712012201630101</v>
      </c>
      <c r="K211">
        <f t="shared" si="41"/>
        <v>-18.473229392310035</v>
      </c>
      <c r="L211">
        <f t="shared" si="42"/>
        <v>-8.4219578417234509</v>
      </c>
      <c r="M211">
        <f t="shared" si="43"/>
        <v>-19.935122576442222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2.1581345129586005</v>
      </c>
      <c r="C212" s="9">
        <f t="shared" si="36"/>
        <v>0.96500000000000075</v>
      </c>
      <c r="D212" s="9">
        <f t="shared" si="37"/>
        <v>21.090186094701185</v>
      </c>
      <c r="E212" s="9">
        <f t="shared" si="37"/>
        <v>-1.3508701124926692</v>
      </c>
      <c r="F212" s="9">
        <f t="shared" si="38"/>
        <v>5.6289844809907983</v>
      </c>
      <c r="G212" s="10">
        <f t="shared" si="47"/>
        <v>8.6666666666666607</v>
      </c>
      <c r="H212" s="5">
        <f t="shared" si="47"/>
        <v>7.5</v>
      </c>
      <c r="I212">
        <f t="shared" si="40"/>
        <v>22.49459471336327</v>
      </c>
      <c r="J212">
        <f t="shared" si="41"/>
        <v>12.66148045457976</v>
      </c>
      <c r="K212">
        <f t="shared" si="41"/>
        <v>-18.592840127768689</v>
      </c>
      <c r="L212">
        <f t="shared" si="42"/>
        <v>-8.4147232957831228</v>
      </c>
      <c r="M212">
        <f t="shared" si="43"/>
        <v>-19.817340325078977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2.2339519306667555</v>
      </c>
      <c r="C213" s="9">
        <f t="shared" ref="C213:C276" si="52">C212+_dt</f>
        <v>0.97000000000000075</v>
      </c>
      <c r="D213" s="9">
        <f t="shared" ref="D213:E276" si="53">D212+$C$7*(J212+J213)/2</f>
        <v>21.16600351240934</v>
      </c>
      <c r="E213" s="9">
        <f t="shared" si="53"/>
        <v>-1.4627838653851328</v>
      </c>
      <c r="F213" s="9">
        <f t="shared" ref="F213:F276" si="54">$O$1*D213^2+$O$2*D213+$O$3</f>
        <v>5.6040773036894684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22.564717857591184</v>
      </c>
      <c r="J213">
        <f t="shared" ref="J213:K276" si="57">J212+L212*$C$7</f>
        <v>12.610992114805061</v>
      </c>
      <c r="K213">
        <f t="shared" si="57"/>
        <v>-18.711744169719161</v>
      </c>
      <c r="L213">
        <f t="shared" ref="L213:L276" si="58">-$C$15*I213*J213</f>
        <v>-8.4072960262056</v>
      </c>
      <c r="M213">
        <f t="shared" ref="M213:M276" si="59">-$C$6-$C$15*I213*K213</f>
        <v>-19.699551442001876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2.3094665520271143</v>
      </c>
      <c r="C214" s="9">
        <f t="shared" si="52"/>
        <v>0.97500000000000075</v>
      </c>
      <c r="D214" s="9">
        <f t="shared" si="53"/>
        <v>21.241518133769699</v>
      </c>
      <c r="E214" s="9">
        <f t="shared" si="53"/>
        <v>-1.5754089223294039</v>
      </c>
      <c r="F214" s="9">
        <f t="shared" si="54"/>
        <v>5.57900146277359</v>
      </c>
      <c r="G214" s="10">
        <f t="shared" si="55"/>
        <v>8.6666666666666607</v>
      </c>
      <c r="H214" s="5">
        <f t="shared" si="55"/>
        <v>7.5</v>
      </c>
      <c r="I214">
        <f t="shared" si="56"/>
        <v>22.634797782317204</v>
      </c>
      <c r="J214">
        <f t="shared" si="57"/>
        <v>12.560548338647827</v>
      </c>
      <c r="K214">
        <f t="shared" si="57"/>
        <v>-18.829941478371172</v>
      </c>
      <c r="L214">
        <f t="shared" si="58"/>
        <v>-8.3996733203327985</v>
      </c>
      <c r="M214">
        <f t="shared" si="59"/>
        <v>-19.581766540522771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2.3846786479392357</v>
      </c>
      <c r="C215" s="9">
        <f t="shared" si="52"/>
        <v>0.98000000000000076</v>
      </c>
      <c r="D215" s="9">
        <f t="shared" si="53"/>
        <v>21.31673022968182</v>
      </c>
      <c r="E215" s="9">
        <f t="shared" si="53"/>
        <v>-1.6887410429973604</v>
      </c>
      <c r="F215" s="9">
        <f t="shared" si="54"/>
        <v>5.5537600858986202</v>
      </c>
      <c r="G215" s="10">
        <f t="shared" si="55"/>
        <v>8.6666666666666607</v>
      </c>
      <c r="H215" s="5">
        <f t="shared" si="55"/>
        <v>7.5</v>
      </c>
      <c r="I215">
        <f t="shared" si="56"/>
        <v>22.704824219370597</v>
      </c>
      <c r="J215">
        <f t="shared" si="57"/>
        <v>12.510150298725829</v>
      </c>
      <c r="K215">
        <f t="shared" si="57"/>
        <v>-18.947432077614309</v>
      </c>
      <c r="L215">
        <f t="shared" si="58"/>
        <v>-8.3918526396167046</v>
      </c>
      <c r="M215">
        <f t="shared" si="59"/>
        <v>-19.46399619527508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2.4595884963840788</v>
      </c>
      <c r="C216" s="9">
        <f t="shared" si="52"/>
        <v>0.98500000000000076</v>
      </c>
      <c r="D216" s="9">
        <f t="shared" si="53"/>
        <v>21.391640078126663</v>
      </c>
      <c r="E216" s="9">
        <f t="shared" si="53"/>
        <v>-1.8027759873945612</v>
      </c>
      <c r="F216" s="9">
        <f t="shared" si="54"/>
        <v>5.5283562815892786</v>
      </c>
      <c r="G216" s="10">
        <f t="shared" si="55"/>
        <v>8.6666666666666607</v>
      </c>
      <c r="H216" s="5">
        <f t="shared" si="55"/>
        <v>7.5</v>
      </c>
      <c r="I216">
        <f t="shared" si="56"/>
        <v>22.774787144152597</v>
      </c>
      <c r="J216">
        <f t="shared" si="57"/>
        <v>12.45979918288813</v>
      </c>
      <c r="K216">
        <f t="shared" si="57"/>
        <v>-19.064216054785959</v>
      </c>
      <c r="L216">
        <f t="shared" si="58"/>
        <v>-8.3838316158793305</v>
      </c>
      <c r="M216">
        <f t="shared" si="59"/>
        <v>-19.346250937111762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2.5341963825123202</v>
      </c>
      <c r="C217" s="9">
        <f t="shared" si="52"/>
        <v>0.99000000000000077</v>
      </c>
      <c r="D217" s="9">
        <f t="shared" si="53"/>
        <v>21.466247964254904</v>
      </c>
      <c r="E217" s="9">
        <f t="shared" si="53"/>
        <v>-1.917509516240145</v>
      </c>
      <c r="F217" s="9">
        <f t="shared" si="54"/>
        <v>5.5027931391236162</v>
      </c>
      <c r="G217" s="10">
        <f t="shared" si="55"/>
        <v>8.6666666666666607</v>
      </c>
      <c r="H217" s="5">
        <f t="shared" si="55"/>
        <v>7.5</v>
      </c>
      <c r="I217">
        <f t="shared" si="56"/>
        <v>22.844676772331901</v>
      </c>
      <c r="J217">
        <f t="shared" si="57"/>
        <v>12.409496193192854</v>
      </c>
      <c r="K217">
        <f t="shared" si="57"/>
        <v>-19.180293560408629</v>
      </c>
      <c r="L217">
        <f t="shared" si="58"/>
        <v>-8.3756080475976997</v>
      </c>
      <c r="M217">
        <f t="shared" si="59"/>
        <v>-19.228541248180044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2.6085025987266199</v>
      </c>
      <c r="C218" s="9">
        <f t="shared" si="52"/>
        <v>0.99500000000000077</v>
      </c>
      <c r="D218" s="9">
        <f t="shared" si="53"/>
        <v>21.540554180469204</v>
      </c>
      <c r="E218" s="9">
        <f t="shared" si="53"/>
        <v>-2.0329373913450639</v>
      </c>
      <c r="F218" s="9">
        <f t="shared" si="54"/>
        <v>5.477073728418798</v>
      </c>
      <c r="G218" s="10">
        <f t="shared" si="55"/>
        <v>8.6666666666666607</v>
      </c>
      <c r="H218" s="5">
        <f t="shared" si="55"/>
        <v>7.5</v>
      </c>
      <c r="I218">
        <f t="shared" si="56"/>
        <v>22.914483556532275</v>
      </c>
      <c r="J218">
        <f t="shared" si="57"/>
        <v>12.359242544907268</v>
      </c>
      <c r="K218">
        <f t="shared" si="57"/>
        <v>-19.295664807897708</v>
      </c>
      <c r="L218">
        <f t="shared" si="58"/>
        <v>-8.3671798962154824</v>
      </c>
      <c r="M218">
        <f t="shared" si="59"/>
        <v>-19.110877557170262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2.6825074447579311</v>
      </c>
      <c r="C219" s="9">
        <f t="shared" si="52"/>
        <v>1.0000000000000007</v>
      </c>
      <c r="D219" s="9">
        <f t="shared" si="53"/>
        <v>21.614559026500515</v>
      </c>
      <c r="E219" s="9">
        <f t="shared" si="53"/>
        <v>-2.1490553759884792</v>
      </c>
      <c r="F219" s="9">
        <f t="shared" si="54"/>
        <v>5.451201099918757</v>
      </c>
      <c r="G219" s="10">
        <f t="shared" si="55"/>
        <v>8.6666666666666607</v>
      </c>
      <c r="H219" s="5">
        <f t="shared" si="55"/>
        <v>7.5</v>
      </c>
      <c r="I219">
        <f t="shared" si="56"/>
        <v>22.984198183015391</v>
      </c>
      <c r="J219">
        <f t="shared" si="57"/>
        <v>12.309039465529976</v>
      </c>
      <c r="K219">
        <f t="shared" si="57"/>
        <v>-19.410330073240729</v>
      </c>
      <c r="L219">
        <f t="shared" si="58"/>
        <v>-8.3585452824827779</v>
      </c>
      <c r="M219">
        <f t="shared" si="59"/>
        <v>-18.993270234736023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2.7562112277360278</v>
      </c>
      <c r="C220" s="9">
        <f t="shared" si="52"/>
        <v>1.0050000000000006</v>
      </c>
      <c r="D220" s="9">
        <f t="shared" si="53"/>
        <v>21.688262809478612</v>
      </c>
      <c r="E220" s="9">
        <f t="shared" si="53"/>
        <v>-2.2658592352921487</v>
      </c>
      <c r="F220" s="9">
        <f t="shared" si="54"/>
        <v>5.4251782844838168</v>
      </c>
      <c r="G220" s="10">
        <f t="shared" si="55"/>
        <v>8.6666666666666607</v>
      </c>
      <c r="H220" s="5">
        <f t="shared" si="55"/>
        <v>7.5</v>
      </c>
      <c r="I220">
        <f t="shared" si="56"/>
        <v>23.053811568361791</v>
      </c>
      <c r="J220">
        <f t="shared" si="57"/>
        <v>12.258888193835078</v>
      </c>
      <c r="K220">
        <f t="shared" si="57"/>
        <v>-19.524289694649145</v>
      </c>
      <c r="L220">
        <f t="shared" si="58"/>
        <v>-8.3497024828255171</v>
      </c>
      <c r="M220">
        <f t="shared" si="59"/>
        <v>-18.875729589083011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2.8296142622543456</v>
      </c>
      <c r="C221" s="9">
        <f t="shared" si="52"/>
        <v>1.0100000000000005</v>
      </c>
      <c r="D221" s="9">
        <f t="shared" si="53"/>
        <v>21.76166584399693</v>
      </c>
      <c r="E221" s="9">
        <f t="shared" si="53"/>
        <v>-2.383344736592647</v>
      </c>
      <c r="F221" s="9">
        <f t="shared" si="54"/>
        <v>5.3990082932823871</v>
      </c>
      <c r="G221" s="10">
        <f t="shared" si="55"/>
        <v>8.6666666666666607</v>
      </c>
      <c r="H221" s="5">
        <f t="shared" si="55"/>
        <v>7.5</v>
      </c>
      <c r="I221">
        <f t="shared" si="56"/>
        <v>23.12331485615276</v>
      </c>
      <c r="J221">
        <f t="shared" si="57"/>
        <v>12.208789978938125</v>
      </c>
      <c r="K221">
        <f t="shared" si="57"/>
        <v>-19.637544072183644</v>
      </c>
      <c r="L221">
        <f t="shared" si="58"/>
        <v>-8.3406499257457885</v>
      </c>
      <c r="M221">
        <f t="shared" si="59"/>
        <v>-18.758265861723508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2.9027168704293125</v>
      </c>
      <c r="C222" s="9">
        <f t="shared" si="52"/>
        <v>1.0150000000000003</v>
      </c>
      <c r="D222" s="9">
        <f t="shared" si="53"/>
        <v>21.834768452171897</v>
      </c>
      <c r="E222" s="9">
        <f t="shared" si="53"/>
        <v>-2.5015076498112601</v>
      </c>
      <c r="F222" s="9">
        <f t="shared" si="54"/>
        <v>5.3726941176848708</v>
      </c>
      <c r="G222" s="10">
        <f t="shared" si="55"/>
        <v>8.6666666666666607</v>
      </c>
      <c r="H222" s="5">
        <f t="shared" si="55"/>
        <v>7.5</v>
      </c>
      <c r="I222">
        <f t="shared" si="56"/>
        <v>23.192699413655657</v>
      </c>
      <c r="J222">
        <f t="shared" si="57"/>
        <v>12.158746079383651</v>
      </c>
      <c r="K222">
        <f t="shared" si="57"/>
        <v>-19.750093667353987</v>
      </c>
      <c r="L222">
        <f t="shared" si="58"/>
        <v>-8.3313861882543598</v>
      </c>
      <c r="M222">
        <f t="shared" si="59"/>
        <v>-18.640889223393994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2.9755193819542249</v>
      </c>
      <c r="C223" s="9">
        <f t="shared" si="52"/>
        <v>1.0200000000000002</v>
      </c>
      <c r="D223" s="9">
        <f t="shared" si="53"/>
        <v>21.907570963696809</v>
      </c>
      <c r="E223" s="9">
        <f t="shared" si="53"/>
        <v>-2.6203437478214049</v>
      </c>
      <c r="F223" s="9">
        <f t="shared" si="54"/>
        <v>5.3462387291598557</v>
      </c>
      <c r="G223" s="10">
        <f t="shared" si="55"/>
        <v>8.6666666666666607</v>
      </c>
      <c r="H223" s="5">
        <f t="shared" si="55"/>
        <v>7.5</v>
      </c>
      <c r="I223">
        <f t="shared" si="56"/>
        <v>23.261956828515103</v>
      </c>
      <c r="J223">
        <f t="shared" si="57"/>
        <v>12.108757762254124</v>
      </c>
      <c r="K223">
        <f t="shared" si="57"/>
        <v>-19.861939002694349</v>
      </c>
      <c r="L223">
        <f t="shared" si="58"/>
        <v>-8.3219099923365096</v>
      </c>
      <c r="M223">
        <f t="shared" si="59"/>
        <v>-18.523609770132964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3.0480221341478888</v>
      </c>
      <c r="C224" s="9">
        <f t="shared" si="52"/>
        <v>1.0250000000000001</v>
      </c>
      <c r="D224" s="9">
        <f t="shared" si="53"/>
        <v>21.980073715890473</v>
      </c>
      <c r="E224" s="9">
        <f t="shared" si="53"/>
        <v>-2.7398488068134332</v>
      </c>
      <c r="F224" s="9">
        <f t="shared" si="54"/>
        <v>5.3196450791726733</v>
      </c>
      <c r="G224" s="10">
        <f t="shared" si="55"/>
        <v>8.6666666666666607</v>
      </c>
      <c r="H224" s="5">
        <f t="shared" si="55"/>
        <v>7.5</v>
      </c>
      <c r="I224">
        <f t="shared" si="56"/>
        <v>23.331078905452401</v>
      </c>
      <c r="J224">
        <f t="shared" si="57"/>
        <v>12.058826302300105</v>
      </c>
      <c r="K224">
        <f t="shared" si="57"/>
        <v>-19.973080661315148</v>
      </c>
      <c r="L224">
        <f t="shared" si="58"/>
        <v>-8.3122202014523197</v>
      </c>
      <c r="M224">
        <f t="shared" si="59"/>
        <v>-18.406437519516011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3.1202254719980616</v>
      </c>
      <c r="C225" s="9">
        <f t="shared" si="52"/>
        <v>1.03</v>
      </c>
      <c r="D225" s="9">
        <f t="shared" si="53"/>
        <v>22.052277053740646</v>
      </c>
      <c r="E225" s="9">
        <f t="shared" si="53"/>
        <v>-2.8600186066566753</v>
      </c>
      <c r="F225" s="9">
        <f t="shared" si="54"/>
        <v>5.2929160990864776</v>
      </c>
      <c r="G225" s="10">
        <f t="shared" si="55"/>
        <v>8.6666666666666607</v>
      </c>
      <c r="H225" s="5">
        <f t="shared" si="55"/>
        <v>7.5</v>
      </c>
      <c r="I225">
        <f t="shared" si="56"/>
        <v>23.400057662975101</v>
      </c>
      <c r="J225">
        <f t="shared" si="57"/>
        <v>12.00895298109139</v>
      </c>
      <c r="K225">
        <f t="shared" si="57"/>
        <v>-20.083519286432242</v>
      </c>
      <c r="L225">
        <f t="shared" si="58"/>
        <v>-8.3023158170723423</v>
      </c>
      <c r="M225">
        <f t="shared" si="59"/>
        <v>-18.289382407045586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3.1921297481999034</v>
      </c>
      <c r="C226" s="9">
        <f t="shared" si="52"/>
        <v>1.0349999999999999</v>
      </c>
      <c r="D226" s="9">
        <f t="shared" si="53"/>
        <v>22.124181329942488</v>
      </c>
      <c r="E226" s="9">
        <f t="shared" si="53"/>
        <v>-2.9808489312585955</v>
      </c>
      <c r="F226" s="9">
        <f t="shared" si="54"/>
        <v>5.2660547000658386</v>
      </c>
      <c r="G226" s="10">
        <f t="shared" si="55"/>
        <v>8.6666666666666607</v>
      </c>
      <c r="H226" s="5">
        <f t="shared" si="55"/>
        <v>7.5</v>
      </c>
      <c r="I226">
        <f t="shared" si="56"/>
        <v>23.468885330098921</v>
      </c>
      <c r="J226">
        <f t="shared" si="57"/>
        <v>11.959139086188957</v>
      </c>
      <c r="K226">
        <f t="shared" si="57"/>
        <v>-20.193255580874517</v>
      </c>
      <c r="L226">
        <f t="shared" si="58"/>
        <v>-8.2921959752496281</v>
      </c>
      <c r="M226">
        <f t="shared" si="59"/>
        <v>-18.17245428269241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3.2637353231894828</v>
      </c>
      <c r="C227" s="9">
        <f t="shared" si="52"/>
        <v>1.0399999999999998</v>
      </c>
      <c r="D227" s="9">
        <f t="shared" si="53"/>
        <v>22.195786904932067</v>
      </c>
      <c r="E227" s="9">
        <f t="shared" si="53"/>
        <v>-3.1023355689209309</v>
      </c>
      <c r="F227" s="9">
        <f t="shared" si="54"/>
        <v>5.2390637729830196</v>
      </c>
      <c r="G227" s="10">
        <f t="shared" si="55"/>
        <v>8.6666666666666607</v>
      </c>
      <c r="H227" s="5">
        <f t="shared" si="55"/>
        <v>7.5</v>
      </c>
      <c r="I227">
        <f t="shared" si="56"/>
        <v>23.537554343083691</v>
      </c>
      <c r="J227">
        <f t="shared" si="57"/>
        <v>11.909385910337459</v>
      </c>
      <c r="K227">
        <f t="shared" si="57"/>
        <v>-20.302290306570672</v>
      </c>
      <c r="L227">
        <f t="shared" si="58"/>
        <v>-8.281859943228941</v>
      </c>
      <c r="M227">
        <f t="shared" si="59"/>
        <v>-18.055662907585763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3.3350425651725288</v>
      </c>
      <c r="C228" s="9">
        <f t="shared" si="52"/>
        <v>1.0449999999999997</v>
      </c>
      <c r="D228" s="9">
        <f t="shared" si="53"/>
        <v>22.267094146915113</v>
      </c>
      <c r="E228" s="9">
        <f t="shared" si="53"/>
        <v>-3.2244743126926916</v>
      </c>
      <c r="F228" s="9">
        <f t="shared" si="54"/>
        <v>5.2119461883269356</v>
      </c>
      <c r="G228" s="10">
        <f t="shared" si="55"/>
        <v>8.6666666666666607</v>
      </c>
      <c r="H228" s="5">
        <f t="shared" si="55"/>
        <v>7.5</v>
      </c>
      <c r="I228">
        <f t="shared" si="56"/>
        <v>23.606057342185132</v>
      </c>
      <c r="J228">
        <f t="shared" si="57"/>
        <v>11.859694750678086</v>
      </c>
      <c r="K228">
        <f t="shared" si="57"/>
        <v>-20.410624284016187</v>
      </c>
      <c r="L228">
        <f t="shared" si="58"/>
        <v>-8.2713071160939293</v>
      </c>
      <c r="M228">
        <f t="shared" si="59"/>
        <v>-17.939017950849863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3.4060518501485078</v>
      </c>
      <c r="C229" s="9">
        <f t="shared" si="52"/>
        <v>1.0499999999999996</v>
      </c>
      <c r="D229" s="9">
        <f t="shared" si="53"/>
        <v>22.338103431891092</v>
      </c>
      <c r="E229" s="9">
        <f t="shared" si="53"/>
        <v>-3.347260960719904</v>
      </c>
      <c r="F229" s="9">
        <f t="shared" si="54"/>
        <v>5.1847047961149322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23.674387168424047</v>
      </c>
      <c r="J229">
        <f t="shared" si="57"/>
        <v>11.810066907981522</v>
      </c>
      <c r="K229">
        <f t="shared" si="57"/>
        <v>-20.518258391721286</v>
      </c>
      <c r="L229">
        <f t="shared" si="58"/>
        <v>-8.2605370134530229</v>
      </c>
      <c r="M229">
        <f t="shared" si="59"/>
        <v>-17.822528986583457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3.4767635619301558</v>
      </c>
      <c r="C230" s="9">
        <f t="shared" si="52"/>
        <v>1.0549999999999995</v>
      </c>
      <c r="D230" s="9">
        <f t="shared" si="53"/>
        <v>22.40881514367274</v>
      </c>
      <c r="E230" s="9">
        <f t="shared" si="53"/>
        <v>-3.4706913165919904</v>
      </c>
      <c r="F230" s="9">
        <f t="shared" si="54"/>
        <v>5.1573424258073857</v>
      </c>
      <c r="G230" s="10">
        <f t="shared" si="61"/>
        <v>8.6666666666666607</v>
      </c>
      <c r="H230" s="5">
        <f t="shared" si="61"/>
        <v>7.5</v>
      </c>
      <c r="I230">
        <f t="shared" si="56"/>
        <v>23.742536860374386</v>
      </c>
      <c r="J230">
        <f t="shared" si="57"/>
        <v>11.760503685900805</v>
      </c>
      <c r="K230">
        <f t="shared" si="57"/>
        <v>-20.625193565640785</v>
      </c>
      <c r="L230">
        <f t="shared" si="58"/>
        <v>-8.2495492761646236</v>
      </c>
      <c r="M230">
        <f t="shared" si="59"/>
        <v>-17.706205490979826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3.5471780921585889</v>
      </c>
      <c r="C231" s="9">
        <f t="shared" si="52"/>
        <v>1.0599999999999994</v>
      </c>
      <c r="D231" s="9">
        <f t="shared" si="53"/>
        <v>22.479229673901173</v>
      </c>
      <c r="E231" s="9">
        <f t="shared" si="53"/>
        <v>-3.5947611896846725</v>
      </c>
      <c r="F231" s="9">
        <f t="shared" si="54"/>
        <v>5.1298618862252461</v>
      </c>
      <c r="G231" s="10">
        <f t="shared" si="61"/>
        <v>8.6666666666666607</v>
      </c>
      <c r="H231" s="5">
        <f t="shared" si="61"/>
        <v>7.5</v>
      </c>
      <c r="I231">
        <f t="shared" si="56"/>
        <v>23.810499650971611</v>
      </c>
      <c r="J231">
        <f t="shared" si="57"/>
        <v>11.711006390243817</v>
      </c>
      <c r="K231">
        <f t="shared" si="57"/>
        <v>-20.731430798586665</v>
      </c>
      <c r="L231">
        <f t="shared" si="58"/>
        <v>-8.2383436631022846</v>
      </c>
      <c r="M231">
        <f t="shared" si="59"/>
        <v>-17.590056839584378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3.6172958403141173</v>
      </c>
      <c r="C232" s="9">
        <f t="shared" si="52"/>
        <v>1.0649999999999993</v>
      </c>
      <c r="D232" s="9">
        <f t="shared" si="53"/>
        <v>22.549347422056702</v>
      </c>
      <c r="E232" s="9">
        <f t="shared" si="53"/>
        <v>-3.719466395499305</v>
      </c>
      <c r="F232" s="9">
        <f t="shared" si="54"/>
        <v>5.1022659654705169</v>
      </c>
      <c r="G232" s="10">
        <f t="shared" si="61"/>
        <v>8.6666666666666607</v>
      </c>
      <c r="H232" s="5">
        <f t="shared" si="61"/>
        <v>7.5</v>
      </c>
      <c r="I232">
        <f t="shared" si="56"/>
        <v>23.878268964342578</v>
      </c>
      <c r="J232">
        <f t="shared" si="57"/>
        <v>11.661576328265204</v>
      </c>
      <c r="K232">
        <f t="shared" si="57"/>
        <v>-20.836971139624172</v>
      </c>
      <c r="L232">
        <f t="shared" si="58"/>
        <v>-8.2269200479603253</v>
      </c>
      <c r="M232">
        <f t="shared" si="59"/>
        <v>-17.474092304687066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3.6871172137228463</v>
      </c>
      <c r="C233" s="9">
        <f t="shared" si="52"/>
        <v>1.0699999999999992</v>
      </c>
      <c r="D233" s="9">
        <f t="shared" si="53"/>
        <v>22.619168795465431</v>
      </c>
      <c r="E233" s="9">
        <f t="shared" si="53"/>
        <v>-3.8448027559985345</v>
      </c>
      <c r="F233" s="9">
        <f t="shared" si="54"/>
        <v>5.0745574308497972</v>
      </c>
      <c r="G233" s="10">
        <f t="shared" si="61"/>
        <v>8.6666666666666607</v>
      </c>
      <c r="H233" s="5">
        <f t="shared" si="61"/>
        <v>7.5</v>
      </c>
      <c r="I233">
        <f t="shared" si="56"/>
        <v>23.945838412658166</v>
      </c>
      <c r="J233">
        <f t="shared" si="57"/>
        <v>11.612214807977441</v>
      </c>
      <c r="K233">
        <f t="shared" si="57"/>
        <v>-20.941815693452295</v>
      </c>
      <c r="L233">
        <f t="shared" si="58"/>
        <v>-8.2152784161004462</v>
      </c>
      <c r="M233">
        <f t="shared" si="59"/>
        <v>-17.35832105284678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3.75664262755922</v>
      </c>
      <c r="C234" s="9">
        <f t="shared" si="52"/>
        <v>1.0749999999999991</v>
      </c>
      <c r="D234" s="9">
        <f t="shared" si="53"/>
        <v>22.688694209301804</v>
      </c>
      <c r="E234" s="9">
        <f t="shared" si="53"/>
        <v>-3.9707660999381993</v>
      </c>
      <c r="F234" s="9">
        <f t="shared" si="54"/>
        <v>5.0467390288008573</v>
      </c>
      <c r="G234" s="10">
        <f t="shared" si="61"/>
        <v>8.6666666666666607</v>
      </c>
      <c r="H234" s="5">
        <f t="shared" si="61"/>
        <v>7.5</v>
      </c>
      <c r="I234">
        <f t="shared" si="56"/>
        <v>24.013201793009699</v>
      </c>
      <c r="J234">
        <f t="shared" si="57"/>
        <v>11.562923137480839</v>
      </c>
      <c r="K234">
        <f t="shared" si="57"/>
        <v>-21.045965619769376</v>
      </c>
      <c r="L234">
        <f t="shared" si="58"/>
        <v>-8.2034188614397134</v>
      </c>
      <c r="M234">
        <f t="shared" si="59"/>
        <v>-17.24275214254498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3.8258725048446003</v>
      </c>
      <c r="C235" s="9">
        <f t="shared" si="52"/>
        <v>1.079999999999999</v>
      </c>
      <c r="D235" s="9">
        <f t="shared" si="53"/>
        <v>22.757924086587185</v>
      </c>
      <c r="E235" s="9">
        <f t="shared" si="53"/>
        <v>-4.0973522631953809</v>
      </c>
      <c r="F235" s="9">
        <f t="shared" si="54"/>
        <v>5.0188134848223385</v>
      </c>
      <c r="G235" s="10">
        <f t="shared" si="61"/>
        <v>8.6666666666666607</v>
      </c>
      <c r="H235" s="5">
        <f t="shared" si="61"/>
        <v>7.5</v>
      </c>
      <c r="I235">
        <f t="shared" si="56"/>
        <v>24.080353084310183</v>
      </c>
      <c r="J235">
        <f t="shared" si="57"/>
        <v>11.5137026243122</v>
      </c>
      <c r="K235">
        <f t="shared" si="57"/>
        <v>-21.149422132624647</v>
      </c>
      <c r="L235">
        <f t="shared" si="58"/>
        <v>-8.1913415833803267</v>
      </c>
      <c r="M235">
        <f t="shared" si="59"/>
        <v>-17.127394521965819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3.8948072764419734</v>
      </c>
      <c r="C236" s="9">
        <f t="shared" si="52"/>
        <v>1.0849999999999989</v>
      </c>
      <c r="D236" s="9">
        <f t="shared" si="53"/>
        <v>22.826858858184558</v>
      </c>
      <c r="E236" s="9">
        <f t="shared" si="53"/>
        <v>-4.2245570890925244</v>
      </c>
      <c r="F236" s="9">
        <f t="shared" si="54"/>
        <v>4.9907835034066235</v>
      </c>
      <c r="G236" s="10">
        <f t="shared" si="61"/>
        <v>8.6666666666666607</v>
      </c>
      <c r="H236" s="5">
        <f t="shared" si="61"/>
        <v>7.5</v>
      </c>
      <c r="I236">
        <f t="shared" si="56"/>
        <v>24.147286444221237</v>
      </c>
      <c r="J236">
        <f t="shared" si="57"/>
        <v>11.464554574811919</v>
      </c>
      <c r="K236">
        <f t="shared" si="57"/>
        <v>-21.252186499756441</v>
      </c>
      <c r="L236">
        <f t="shared" si="58"/>
        <v>-8.1790468837815098</v>
      </c>
      <c r="M236">
        <f t="shared" si="59"/>
        <v>-17.012257026899974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3.9634473810469366</v>
      </c>
      <c r="C237" s="9">
        <f t="shared" si="52"/>
        <v>1.0899999999999987</v>
      </c>
      <c r="D237" s="9">
        <f t="shared" si="53"/>
        <v>22.895498962789521</v>
      </c>
      <c r="E237" s="9">
        <f t="shared" si="53"/>
        <v>-4.3523764287175473</v>
      </c>
      <c r="F237" s="9">
        <f t="shared" si="54"/>
        <v>4.9626517679758706</v>
      </c>
      <c r="G237" s="10">
        <f t="shared" si="61"/>
        <v>8.6666666666666607</v>
      </c>
      <c r="H237" s="5">
        <f t="shared" si="61"/>
        <v>7.5</v>
      </c>
      <c r="I237">
        <f t="shared" si="56"/>
        <v>24.213996206106632</v>
      </c>
      <c r="J237">
        <f t="shared" si="57"/>
        <v>11.41548029350923</v>
      </c>
      <c r="K237">
        <f t="shared" si="57"/>
        <v>-21.35426004191784</v>
      </c>
      <c r="L237">
        <f t="shared" si="58"/>
        <v>-8.1665351639738084</v>
      </c>
      <c r="M237">
        <f t="shared" si="59"/>
        <v>-16.897348378769479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4.0317932651750397</v>
      </c>
      <c r="C238" s="9">
        <f t="shared" si="52"/>
        <v>1.0949999999999986</v>
      </c>
      <c r="D238" s="9">
        <f t="shared" si="53"/>
        <v>22.963844846917624</v>
      </c>
      <c r="E238" s="9">
        <f t="shared" si="53"/>
        <v>-4.4808061412398725</v>
      </c>
      <c r="F238" s="9">
        <f t="shared" si="54"/>
        <v>4.9344209408212834</v>
      </c>
      <c r="G238" s="10">
        <f t="shared" si="61"/>
        <v>8.6666666666666607</v>
      </c>
      <c r="H238" s="5">
        <f t="shared" si="61"/>
        <v>7.5</v>
      </c>
      <c r="I238">
        <f t="shared" si="56"/>
        <v>24.28047687601309</v>
      </c>
      <c r="J238">
        <f t="shared" si="57"/>
        <v>11.366481082525388</v>
      </c>
      <c r="K238">
        <f t="shared" si="57"/>
        <v>-21.455644132190457</v>
      </c>
      <c r="L238">
        <f t="shared" si="58"/>
        <v>-8.1538069218160505</v>
      </c>
      <c r="M238">
        <f t="shared" si="59"/>
        <v>-16.782677182770847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4.099845383145599</v>
      </c>
      <c r="C239" s="9">
        <f t="shared" si="52"/>
        <v>1.0999999999999985</v>
      </c>
      <c r="D239" s="9">
        <f t="shared" si="53"/>
        <v>23.031896964888183</v>
      </c>
      <c r="E239" s="9">
        <f t="shared" si="53"/>
        <v>-4.6098420942223051</v>
      </c>
      <c r="F239" s="9">
        <f t="shared" si="54"/>
        <v>4.906093663045624</v>
      </c>
      <c r="G239" s="10">
        <f t="shared" si="61"/>
        <v>8.6666666666666607</v>
      </c>
      <c r="H239" s="5">
        <f t="shared" si="61"/>
        <v>7.5</v>
      </c>
      <c r="I239">
        <f t="shared" si="56"/>
        <v>24.346723129679109</v>
      </c>
      <c r="J239">
        <f t="shared" si="57"/>
        <v>11.317558240994492</v>
      </c>
      <c r="K239">
        <f t="shared" si="57"/>
        <v>-21.556340195287081</v>
      </c>
      <c r="L239">
        <f t="shared" si="58"/>
        <v>-8.1408627487951506</v>
      </c>
      <c r="M239">
        <f t="shared" si="59"/>
        <v>-16.668251926133863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4.1676041970620865</v>
      </c>
      <c r="C240" s="9">
        <f t="shared" si="52"/>
        <v>1.1049999999999984</v>
      </c>
      <c r="D240" s="9">
        <f t="shared" si="53"/>
        <v>23.099655778804671</v>
      </c>
      <c r="E240" s="9">
        <f t="shared" si="53"/>
        <v>-4.7394801639286976</v>
      </c>
      <c r="F240" s="9">
        <f t="shared" si="54"/>
        <v>4.8776725545090116</v>
      </c>
      <c r="G240" s="10">
        <f t="shared" si="61"/>
        <v>8.6666666666666607</v>
      </c>
      <c r="H240" s="5">
        <f t="shared" si="61"/>
        <v>7.5</v>
      </c>
      <c r="I240">
        <f t="shared" si="56"/>
        <v>24.412729809572486</v>
      </c>
      <c r="J240">
        <f t="shared" si="57"/>
        <v>11.268713064501721</v>
      </c>
      <c r="K240">
        <f t="shared" si="57"/>
        <v>-21.656349706843883</v>
      </c>
      <c r="L240">
        <f t="shared" si="58"/>
        <v>-8.1277033271689998</v>
      </c>
      <c r="M240">
        <f t="shared" si="59"/>
        <v>-16.554080976493164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4.2350701767892076</v>
      </c>
      <c r="C241" s="9">
        <f t="shared" si="52"/>
        <v>1.1099999999999983</v>
      </c>
      <c r="D241" s="9">
        <f t="shared" si="53"/>
        <v>23.167121758531792</v>
      </c>
      <c r="E241" s="9">
        <f t="shared" si="53"/>
        <v>-4.8697162356273376</v>
      </c>
      <c r="F241" s="9">
        <f t="shared" si="54"/>
        <v>4.8491602137779868</v>
      </c>
      <c r="G241" s="10">
        <f t="shared" si="61"/>
        <v>8.6666666666666607</v>
      </c>
      <c r="H241" s="5">
        <f t="shared" si="61"/>
        <v>7.5</v>
      </c>
      <c r="I241">
        <f t="shared" si="56"/>
        <v>24.478491921956927</v>
      </c>
      <c r="J241">
        <f t="shared" si="57"/>
        <v>11.219946844538708</v>
      </c>
      <c r="K241">
        <f t="shared" si="57"/>
        <v>-21.755674192702841</v>
      </c>
      <c r="L241">
        <f t="shared" si="58"/>
        <v>-8.1143294271524855</v>
      </c>
      <c r="M241">
        <f t="shared" si="59"/>
        <v>-16.440172580370326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4.3022437999267495</v>
      </c>
      <c r="C242" s="9">
        <f t="shared" si="52"/>
        <v>1.1149999999999982</v>
      </c>
      <c r="D242" s="9">
        <f t="shared" si="53"/>
        <v>23.234295381669334</v>
      </c>
      <c r="E242" s="9">
        <f t="shared" si="53"/>
        <v>-5.0005462038900017</v>
      </c>
      <c r="F242" s="9">
        <f t="shared" si="54"/>
        <v>4.8205592180779444</v>
      </c>
      <c r="G242" s="10">
        <f t="shared" si="61"/>
        <v>8.6666666666666607</v>
      </c>
      <c r="H242" s="5">
        <f t="shared" si="61"/>
        <v>7.5</v>
      </c>
      <c r="I242">
        <f t="shared" si="56"/>
        <v>24.544004633988497</v>
      </c>
      <c r="J242">
        <f t="shared" si="57"/>
        <v>11.171260867975793</v>
      </c>
      <c r="K242">
        <f t="shared" si="57"/>
        <v>-21.854315228185062</v>
      </c>
      <c r="L242">
        <f t="shared" si="58"/>
        <v>-8.1007419041468136</v>
      </c>
      <c r="M242">
        <f t="shared" si="59"/>
        <v>-16.326534861763449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4.3691255517803285</v>
      </c>
      <c r="C243" s="9">
        <f t="shared" si="52"/>
        <v>1.1199999999999981</v>
      </c>
      <c r="D243" s="9">
        <f t="shared" si="53"/>
        <v>23.301177133522913</v>
      </c>
      <c r="E243" s="9">
        <f t="shared" si="53"/>
        <v>-5.1319659728866238</v>
      </c>
      <c r="F243" s="9">
        <f t="shared" si="54"/>
        <v>4.7918721232488206</v>
      </c>
      <c r="G243" s="10">
        <f t="shared" si="61"/>
        <v>8.6666666666666607</v>
      </c>
      <c r="H243" s="5">
        <f t="shared" si="61"/>
        <v>7.5</v>
      </c>
      <c r="I243">
        <f t="shared" si="56"/>
        <v>24.609263270842121</v>
      </c>
      <c r="J243">
        <f t="shared" si="57"/>
        <v>11.122656416550912</v>
      </c>
      <c r="K243">
        <f t="shared" si="57"/>
        <v>-21.952274437355641</v>
      </c>
      <c r="L243">
        <f t="shared" si="58"/>
        <v>-8.0869416960121736</v>
      </c>
      <c r="M243">
        <f t="shared" si="59"/>
        <v>-16.213175820841926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4.4357159253291059</v>
      </c>
      <c r="C244" s="9">
        <f t="shared" si="52"/>
        <v>1.124999999999998</v>
      </c>
      <c r="D244" s="9">
        <f t="shared" si="53"/>
        <v>23.36776750707169</v>
      </c>
      <c r="E244" s="9">
        <f t="shared" si="53"/>
        <v>-5.2639714566755327</v>
      </c>
      <c r="F244" s="9">
        <f t="shared" si="54"/>
        <v>4.7631014637041957</v>
      </c>
      <c r="G244" s="10">
        <f t="shared" si="61"/>
        <v>8.6666666666666607</v>
      </c>
      <c r="H244" s="5">
        <f t="shared" si="61"/>
        <v>7.5</v>
      </c>
      <c r="I244">
        <f t="shared" si="56"/>
        <v>24.674263312868728</v>
      </c>
      <c r="J244">
        <f t="shared" si="57"/>
        <v>11.074134766374838</v>
      </c>
      <c r="K244">
        <f t="shared" si="57"/>
        <v>-22.049553492280694</v>
      </c>
      <c r="L244">
        <f t="shared" si="58"/>
        <v>-8.0729298203837647</v>
      </c>
      <c r="M244">
        <f t="shared" si="59"/>
        <v>-16.100103332743682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4.5020154211905883</v>
      </c>
      <c r="C245" s="9">
        <f t="shared" si="52"/>
        <v>1.1299999999999979</v>
      </c>
      <c r="D245" s="9">
        <f t="shared" si="53"/>
        <v>23.434067002933173</v>
      </c>
      <c r="E245" s="9">
        <f t="shared" si="53"/>
        <v>-5.3965585794892066</v>
      </c>
      <c r="F245" s="9">
        <f t="shared" si="54"/>
        <v>4.7342497523936942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24.739000392783236</v>
      </c>
      <c r="J245">
        <f t="shared" si="57"/>
        <v>11.025697187452536</v>
      </c>
      <c r="K245">
        <f t="shared" si="57"/>
        <v>-22.146154112277156</v>
      </c>
      <c r="L245">
        <f t="shared" si="58"/>
        <v>-8.0587073720312254</v>
      </c>
      <c r="M245">
        <f t="shared" si="59"/>
        <v>-15.987325146472436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4.5680245475826062</v>
      </c>
      <c r="C246" s="9">
        <f t="shared" si="52"/>
        <v>1.1349999999999978</v>
      </c>
      <c r="D246" s="9">
        <f t="shared" si="53"/>
        <v>23.500076129325191</v>
      </c>
      <c r="E246" s="9">
        <f t="shared" si="53"/>
        <v>-5.5297232760155062</v>
      </c>
      <c r="F246" s="9">
        <f t="shared" si="54"/>
        <v>4.7053194807687504</v>
      </c>
      <c r="G246" s="10">
        <f t="shared" si="62"/>
        <v>8.6666666666666607</v>
      </c>
      <c r="H246" s="5">
        <f t="shared" si="62"/>
        <v>7.5</v>
      </c>
      <c r="I246">
        <f t="shared" si="56"/>
        <v>24.803470292883823</v>
      </c>
      <c r="J246">
        <f t="shared" si="57"/>
        <v>10.977344943220348</v>
      </c>
      <c r="K246">
        <f t="shared" si="57"/>
        <v>-22.24207806315599</v>
      </c>
      <c r="L246">
        <f t="shared" si="58"/>
        <v>-8.0442755202614133</v>
      </c>
      <c r="M246">
        <f t="shared" si="59"/>
        <v>-15.874848883892302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4.6337438202825645</v>
      </c>
      <c r="C247" s="9">
        <f t="shared" si="52"/>
        <v>1.1399999999999977</v>
      </c>
      <c r="D247" s="9">
        <f t="shared" si="53"/>
        <v>23.565795402025149</v>
      </c>
      <c r="E247" s="9">
        <f t="shared" si="53"/>
        <v>-5.6634614916743526</v>
      </c>
      <c r="F247" s="9">
        <f t="shared" si="54"/>
        <v>4.6763131187517519</v>
      </c>
      <c r="G247" s="10">
        <f t="shared" si="62"/>
        <v>8.6666666666666607</v>
      </c>
      <c r="H247" s="5">
        <f t="shared" si="62"/>
        <v>7.5</v>
      </c>
      <c r="I247">
        <f t="shared" si="56"/>
        <v>24.867668942302618</v>
      </c>
      <c r="J247">
        <f t="shared" si="57"/>
        <v>10.92907929009878</v>
      </c>
      <c r="K247">
        <f t="shared" si="57"/>
        <v>-22.337327156459345</v>
      </c>
      <c r="L247">
        <f t="shared" si="58"/>
        <v>-8.0296355063645102</v>
      </c>
      <c r="M247">
        <f t="shared" si="59"/>
        <v>-15.76268203881747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4.6991737625840422</v>
      </c>
      <c r="C248" s="9">
        <f t="shared" si="52"/>
        <v>1.1449999999999976</v>
      </c>
      <c r="D248" s="9">
        <f t="shared" si="53"/>
        <v>23.631225344326626</v>
      </c>
      <c r="E248" s="9">
        <f t="shared" si="53"/>
        <v>-5.797769182889807</v>
      </c>
      <c r="F248" s="9">
        <f t="shared" si="54"/>
        <v>4.6472331147085129</v>
      </c>
      <c r="G248" s="10">
        <f t="shared" si="62"/>
        <v>8.6666666666666607</v>
      </c>
      <c r="H248" s="5">
        <f t="shared" si="62"/>
        <v>7.5</v>
      </c>
      <c r="I248">
        <f t="shared" si="56"/>
        <v>24.931592414288129</v>
      </c>
      <c r="J248">
        <f t="shared" si="57"/>
        <v>10.880901477060593</v>
      </c>
      <c r="K248">
        <f t="shared" si="57"/>
        <v>-22.431903248692251</v>
      </c>
      <c r="L248">
        <f t="shared" si="58"/>
        <v>-8.0147886411033546</v>
      </c>
      <c r="M248">
        <f t="shared" si="59"/>
        <v>-15.650831976194272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4.7643149052508669</v>
      </c>
      <c r="C249" s="9">
        <f t="shared" si="52"/>
        <v>1.1499999999999975</v>
      </c>
      <c r="D249" s="9">
        <f t="shared" si="53"/>
        <v>23.696366486993451</v>
      </c>
      <c r="E249" s="9">
        <f t="shared" si="53"/>
        <v>-5.9326423173575318</v>
      </c>
      <c r="F249" s="9">
        <f t="shared" si="54"/>
        <v>4.6180818954241172</v>
      </c>
      <c r="G249" s="10">
        <f t="shared" si="62"/>
        <v>8.6666666666666607</v>
      </c>
      <c r="H249" s="5">
        <f t="shared" si="62"/>
        <v>7.5</v>
      </c>
      <c r="I249">
        <f t="shared" si="56"/>
        <v>24.995236923519535</v>
      </c>
      <c r="J249">
        <f t="shared" si="57"/>
        <v>10.832812745213973</v>
      </c>
      <c r="K249">
        <f t="shared" si="57"/>
        <v>-22.525808240549416</v>
      </c>
      <c r="L249">
        <f t="shared" si="58"/>
        <v>-7.9997363022459282</v>
      </c>
      <c r="M249">
        <f t="shared" si="59"/>
        <v>-15.539305931373388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4.8291677864687088</v>
      </c>
      <c r="C250" s="9">
        <f t="shared" si="52"/>
        <v>1.1549999999999974</v>
      </c>
      <c r="D250" s="9">
        <f t="shared" si="53"/>
        <v>23.761219368211293</v>
      </c>
      <c r="E250" s="9">
        <f t="shared" si="53"/>
        <v>-6.068076874307593</v>
      </c>
      <c r="F250" s="9">
        <f t="shared" si="54"/>
        <v>4.5888618660821194</v>
      </c>
      <c r="G250" s="10">
        <f t="shared" si="62"/>
        <v>8.6666666666666607</v>
      </c>
      <c r="H250" s="5">
        <f t="shared" si="62"/>
        <v>7.5</v>
      </c>
      <c r="I250">
        <f t="shared" si="56"/>
        <v>25.058598823453018</v>
      </c>
      <c r="J250">
        <f t="shared" si="57"/>
        <v>10.784814327400497</v>
      </c>
      <c r="K250">
        <f t="shared" si="57"/>
        <v>-22.619044076137655</v>
      </c>
      <c r="L250">
        <f t="shared" si="58"/>
        <v>-7.9844799321408413</v>
      </c>
      <c r="M250">
        <f t="shared" si="59"/>
        <v>-15.428111009469621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4.893732951794334</v>
      </c>
      <c r="C251" s="9">
        <f t="shared" si="52"/>
        <v>1.1599999999999973</v>
      </c>
      <c r="D251" s="9">
        <f t="shared" si="53"/>
        <v>23.825784533536918</v>
      </c>
      <c r="E251" s="9">
        <f t="shared" si="53"/>
        <v>-6.2040688447625891</v>
      </c>
      <c r="F251" s="9">
        <f t="shared" si="54"/>
        <v>4.5595754102470529</v>
      </c>
      <c r="G251" s="10">
        <f t="shared" si="62"/>
        <v>8.6666666666666607</v>
      </c>
      <c r="H251" s="5">
        <f t="shared" si="62"/>
        <v>7.5</v>
      </c>
      <c r="I251">
        <f t="shared" si="56"/>
        <v>25.121674603700242</v>
      </c>
      <c r="J251">
        <f t="shared" si="57"/>
        <v>10.736907447807651</v>
      </c>
      <c r="K251">
        <f t="shared" si="57"/>
        <v>-22.711612742194472</v>
      </c>
      <c r="L251">
        <f t="shared" si="58"/>
        <v>-7.9690210353357172</v>
      </c>
      <c r="M251">
        <f t="shared" si="59"/>
        <v>-15.317254184806973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4.9580109541025443</v>
      </c>
      <c r="C252" s="9">
        <f t="shared" si="52"/>
        <v>1.1649999999999971</v>
      </c>
      <c r="D252" s="9">
        <f t="shared" si="53"/>
        <v>23.890062535845129</v>
      </c>
      <c r="E252" s="9">
        <f t="shared" si="53"/>
        <v>-6.3406142317910827</v>
      </c>
      <c r="F252" s="9">
        <f t="shared" si="54"/>
        <v>4.5302248898503219</v>
      </c>
      <c r="G252" s="10">
        <f t="shared" si="62"/>
        <v>8.6666666666666607</v>
      </c>
      <c r="H252" s="5">
        <f t="shared" si="62"/>
        <v>7.5</v>
      </c>
      <c r="I252">
        <f t="shared" si="56"/>
        <v>25.184460887439048</v>
      </c>
      <c r="J252">
        <f t="shared" si="57"/>
        <v>10.689093321595637</v>
      </c>
      <c r="K252">
        <f t="shared" si="57"/>
        <v>-22.803516267303312</v>
      </c>
      <c r="L252">
        <f t="shared" si="58"/>
        <v>-7.9533611762382588</v>
      </c>
      <c r="M252">
        <f t="shared" si="59"/>
        <v>-15.20674230044666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5.0220023535309473</v>
      </c>
      <c r="C253" s="9">
        <f t="shared" si="52"/>
        <v>1.169999999999997</v>
      </c>
      <c r="D253" s="9">
        <f t="shared" si="53"/>
        <v>23.954053935273532</v>
      </c>
      <c r="E253" s="9">
        <f t="shared" si="53"/>
        <v>-6.4777090507563102</v>
      </c>
      <c r="F253" s="9">
        <f t="shared" si="54"/>
        <v>4.5008126451793675</v>
      </c>
      <c r="G253" s="10">
        <f t="shared" si="62"/>
        <v>8.6666666666666607</v>
      </c>
      <c r="H253" s="5">
        <f t="shared" si="62"/>
        <v>7.5</v>
      </c>
      <c r="I253">
        <f t="shared" si="56"/>
        <v>25.246954428856451</v>
      </c>
      <c r="J253">
        <f t="shared" si="57"/>
        <v>10.641373154538208</v>
      </c>
      <c r="K253">
        <f t="shared" si="57"/>
        <v>-22.894756721105992</v>
      </c>
      <c r="L253">
        <f t="shared" si="58"/>
        <v>-7.9375019768198696</v>
      </c>
      <c r="M253">
        <f t="shared" si="59"/>
        <v>-15.096582067795644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5.0857077174225935</v>
      </c>
      <c r="C254" s="9">
        <f t="shared" si="52"/>
        <v>1.1749999999999969</v>
      </c>
      <c r="D254" s="9">
        <f t="shared" si="53"/>
        <v>24.017759299165178</v>
      </c>
      <c r="E254" s="9">
        <f t="shared" si="53"/>
        <v>-6.6153493295601669</v>
      </c>
      <c r="F254" s="9">
        <f t="shared" si="54"/>
        <v>4.4713409948701734</v>
      </c>
      <c r="G254" s="10">
        <f t="shared" si="62"/>
        <v>8.6666666666666607</v>
      </c>
      <c r="H254" s="5">
        <f t="shared" si="62"/>
        <v>7.5</v>
      </c>
      <c r="I254">
        <f t="shared" si="56"/>
        <v>25.309152110623934</v>
      </c>
      <c r="J254">
        <f t="shared" si="57"/>
        <v>10.593748142677288</v>
      </c>
      <c r="K254">
        <f t="shared" si="57"/>
        <v>-22.985336213512767</v>
      </c>
      <c r="L254">
        <f t="shared" si="58"/>
        <v>-7.9214451143615676</v>
      </c>
      <c r="M254">
        <f t="shared" si="59"/>
        <v>-14.986780066293555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5.1491276202665972</v>
      </c>
      <c r="C255" s="9">
        <f t="shared" si="52"/>
        <v>1.1799999999999968</v>
      </c>
      <c r="D255" s="9">
        <f t="shared" si="53"/>
        <v>24.081179202009181</v>
      </c>
      <c r="E255" s="9">
        <f t="shared" si="53"/>
        <v>-6.753531108882437</v>
      </c>
      <c r="F255" s="9">
        <f t="shared" si="54"/>
        <v>4.4418122359030239</v>
      </c>
      <c r="G255" s="10">
        <f t="shared" si="62"/>
        <v>8.6666666666666607</v>
      </c>
      <c r="H255" s="5">
        <f t="shared" si="62"/>
        <v>7.5</v>
      </c>
      <c r="I255">
        <f t="shared" si="56"/>
        <v>25.371050941405048</v>
      </c>
      <c r="J255">
        <f t="shared" si="57"/>
        <v>10.546219471991119</v>
      </c>
      <c r="K255">
        <f t="shared" si="57"/>
        <v>-23.075256893910527</v>
      </c>
      <c r="L255">
        <f t="shared" si="58"/>
        <v>-7.9051923192420279</v>
      </c>
      <c r="M255">
        <f t="shared" si="59"/>
        <v>-14.877342743175582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5.212262643636798</v>
      </c>
      <c r="C256" s="9">
        <f t="shared" si="52"/>
        <v>1.1849999999999967</v>
      </c>
      <c r="D256" s="9">
        <f t="shared" si="53"/>
        <v>24.144314225379382</v>
      </c>
      <c r="E256" s="9">
        <f t="shared" si="53"/>
        <v>-6.8922504424152775</v>
      </c>
      <c r="F256" s="9">
        <f t="shared" si="54"/>
        <v>4.4122286436015781</v>
      </c>
      <c r="G256" s="10">
        <f t="shared" si="62"/>
        <v>8.6666666666666607</v>
      </c>
      <c r="H256" s="5">
        <f t="shared" si="62"/>
        <v>7.5</v>
      </c>
      <c r="I256">
        <f t="shared" si="56"/>
        <v>25.432648053395333</v>
      </c>
      <c r="J256">
        <f t="shared" si="57"/>
        <v>10.498788318075666</v>
      </c>
      <c r="K256">
        <f t="shared" si="57"/>
        <v>-23.164520950369582</v>
      </c>
      <c r="L256">
        <f t="shared" si="58"/>
        <v>-7.8887453727674748</v>
      </c>
      <c r="M256">
        <f t="shared" si="59"/>
        <v>-14.768276413309216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5.2751133761285409</v>
      </c>
      <c r="C257" s="9">
        <f t="shared" si="52"/>
        <v>1.1899999999999966</v>
      </c>
      <c r="D257" s="9">
        <f t="shared" si="53"/>
        <v>24.207164957871125</v>
      </c>
      <c r="E257" s="9">
        <f t="shared" si="53"/>
        <v>-7.0315033970929344</v>
      </c>
      <c r="F257" s="9">
        <f t="shared" si="54"/>
        <v>4.3825924716351565</v>
      </c>
      <c r="G257" s="10">
        <f t="shared" si="62"/>
        <v>8.6666666666666607</v>
      </c>
      <c r="H257" s="5">
        <f t="shared" si="62"/>
        <v>7.5</v>
      </c>
      <c r="I257">
        <f t="shared" si="56"/>
        <v>25.493940699894434</v>
      </c>
      <c r="J257">
        <f t="shared" si="57"/>
        <v>10.451455845839062</v>
      </c>
      <c r="K257">
        <f t="shared" si="57"/>
        <v>-23.253130608849435</v>
      </c>
      <c r="L257">
        <f t="shared" si="58"/>
        <v>-7.8721061050431915</v>
      </c>
      <c r="M257">
        <f t="shared" si="59"/>
        <v>-14.659587259102594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5.3376804132936861</v>
      </c>
      <c r="C258" s="9">
        <f t="shared" si="52"/>
        <v>1.1949999999999965</v>
      </c>
      <c r="D258" s="9">
        <f t="shared" si="53"/>
        <v>24.26973199503627</v>
      </c>
      <c r="E258" s="9">
        <f t="shared" si="53"/>
        <v>-7.1712860533166944</v>
      </c>
      <c r="F258" s="9">
        <f t="shared" si="54"/>
        <v>4.3529059520242761</v>
      </c>
      <c r="G258" s="10">
        <f t="shared" si="62"/>
        <v>8.6666666666666607</v>
      </c>
      <c r="H258" s="5">
        <f t="shared" si="62"/>
        <v>7.5</v>
      </c>
      <c r="I258">
        <f t="shared" si="56"/>
        <v>25.554926252910462</v>
      </c>
      <c r="J258">
        <f t="shared" si="57"/>
        <v>10.404223209208803</v>
      </c>
      <c r="K258">
        <f t="shared" si="57"/>
        <v>-23.34108813240405</v>
      </c>
      <c r="L258">
        <f t="shared" si="58"/>
        <v>-7.8552763928863722</v>
      </c>
      <c r="M258">
        <f t="shared" si="59"/>
        <v>-14.551281330482254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5.3999643575738681</v>
      </c>
      <c r="C259" s="9">
        <f t="shared" si="52"/>
        <v>1.1999999999999964</v>
      </c>
      <c r="D259" s="9">
        <f t="shared" si="53"/>
        <v>24.332015939316452</v>
      </c>
      <c r="E259" s="9">
        <f t="shared" si="53"/>
        <v>-7.3115945051750675</v>
      </c>
      <c r="F259" s="9">
        <f t="shared" si="54"/>
        <v>4.3231712951493719</v>
      </c>
      <c r="G259" s="10">
        <f t="shared" si="62"/>
        <v>8.6666666666666607</v>
      </c>
      <c r="H259" s="5">
        <f t="shared" si="62"/>
        <v>7.5</v>
      </c>
      <c r="I259">
        <f t="shared" si="56"/>
        <v>25.615602200796364</v>
      </c>
      <c r="J259">
        <f t="shared" si="57"/>
        <v>10.357091550851486</v>
      </c>
      <c r="K259">
        <f t="shared" si="57"/>
        <v>-23.428395820386942</v>
      </c>
      <c r="L259">
        <f t="shared" si="58"/>
        <v>-7.8382581577800297</v>
      </c>
      <c r="M259">
        <f t="shared" si="59"/>
        <v>-14.44336454493828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5.4619658182321373</v>
      </c>
      <c r="C260" s="9">
        <f t="shared" si="52"/>
        <v>1.2049999999999963</v>
      </c>
      <c r="D260" s="9">
        <f t="shared" si="53"/>
        <v>24.394017399974722</v>
      </c>
      <c r="E260" s="9">
        <f t="shared" si="53"/>
        <v>-7.4524248606591978</v>
      </c>
      <c r="F260" s="9">
        <f t="shared" si="54"/>
        <v>4.293390689762731</v>
      </c>
      <c r="G260" s="10">
        <f t="shared" si="62"/>
        <v>8.6666666666666607</v>
      </c>
      <c r="H260" s="5">
        <f t="shared" si="62"/>
        <v>7.5</v>
      </c>
      <c r="I260">
        <f t="shared" si="56"/>
        <v>25.67596614591838</v>
      </c>
      <c r="J260">
        <f t="shared" si="57"/>
        <v>10.310062001904805</v>
      </c>
      <c r="K260">
        <f t="shared" si="57"/>
        <v>-23.515056007656572</v>
      </c>
      <c r="L260">
        <f t="shared" si="58"/>
        <v>-7.8210533638676898</v>
      </c>
      <c r="M260">
        <f t="shared" si="59"/>
        <v>-14.335842687634532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5.5236854112830152</v>
      </c>
      <c r="C261" s="9">
        <f t="shared" si="52"/>
        <v>1.2099999999999962</v>
      </c>
      <c r="D261" s="9">
        <f t="shared" si="53"/>
        <v>24.455736993025599</v>
      </c>
      <c r="E261" s="9">
        <f t="shared" si="53"/>
        <v>-7.5937732418735147</v>
      </c>
      <c r="F261" s="9">
        <f t="shared" si="54"/>
        <v>4.2635663030035182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25.736015802356295</v>
      </c>
      <c r="J261">
        <f t="shared" si="57"/>
        <v>10.2631356817216</v>
      </c>
      <c r="K261">
        <f t="shared" si="57"/>
        <v>-23.601071063782378</v>
      </c>
      <c r="L261">
        <f t="shared" si="58"/>
        <v>-7.8036640159885184</v>
      </c>
      <c r="M261">
        <f t="shared" si="59"/>
        <v>-14.228721411582097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5.5851237594210552</v>
      </c>
      <c r="C262" s="9">
        <f t="shared" si="52"/>
        <v>1.2149999999999961</v>
      </c>
      <c r="D262" s="9">
        <f t="shared" si="53"/>
        <v>24.51717534116364</v>
      </c>
      <c r="E262" s="9">
        <f t="shared" si="53"/>
        <v>-7.7356357852416178</v>
      </c>
      <c r="F262" s="9">
        <f t="shared" si="54"/>
        <v>4.233700280416004</v>
      </c>
      <c r="G262" s="10">
        <f t="shared" si="63"/>
        <v>8.6666666666666607</v>
      </c>
      <c r="H262" s="5">
        <f t="shared" si="63"/>
        <v>7.5</v>
      </c>
      <c r="I262">
        <f t="shared" si="56"/>
        <v>25.795748993635485</v>
      </c>
      <c r="J262">
        <f t="shared" si="57"/>
        <v>10.216313697625669</v>
      </c>
      <c r="K262">
        <f t="shared" si="57"/>
        <v>-23.686443392251871</v>
      </c>
      <c r="L262">
        <f t="shared" si="58"/>
        <v>-7.7860921577526039</v>
      </c>
      <c r="M262">
        <f t="shared" si="59"/>
        <v>-14.122006237873777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5.6462814919479705</v>
      </c>
      <c r="C263" s="9">
        <f t="shared" si="52"/>
        <v>1.219999999999996</v>
      </c>
      <c r="D263" s="9">
        <f t="shared" si="53"/>
        <v>24.578333073690555</v>
      </c>
      <c r="E263" s="9">
        <f t="shared" si="53"/>
        <v>-7.8780086417074111</v>
      </c>
      <c r="F263" s="9">
        <f t="shared" si="54"/>
        <v>4.2037947459707823</v>
      </c>
      <c r="G263" s="10">
        <f t="shared" si="63"/>
        <v>8.6666666666666607</v>
      </c>
      <c r="H263" s="5">
        <f t="shared" si="63"/>
        <v>7.5</v>
      </c>
      <c r="I263">
        <f t="shared" si="56"/>
        <v>25.855163650490521</v>
      </c>
      <c r="J263">
        <f t="shared" si="57"/>
        <v>10.169597144679154</v>
      </c>
      <c r="K263">
        <f t="shared" si="57"/>
        <v>-23.771175429679115</v>
      </c>
      <c r="L263">
        <f t="shared" si="58"/>
        <v>-7.7683398696560442</v>
      </c>
      <c r="M263">
        <f t="shared" si="59"/>
        <v>-14.015702555977654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5.7071592446983921</v>
      </c>
      <c r="C264" s="9">
        <f t="shared" si="52"/>
        <v>1.2249999999999959</v>
      </c>
      <c r="D264" s="9">
        <f t="shared" si="53"/>
        <v>24.639210826440976</v>
      </c>
      <c r="E264" s="9">
        <f t="shared" si="53"/>
        <v>-8.020887976931494</v>
      </c>
      <c r="F264" s="9">
        <f t="shared" si="54"/>
        <v>4.1738518020891675</v>
      </c>
      <c r="G264" s="10">
        <f t="shared" si="63"/>
        <v>8.6666666666666607</v>
      </c>
      <c r="H264" s="5">
        <f t="shared" si="63"/>
        <v>7.5</v>
      </c>
      <c r="I264">
        <f t="shared" si="56"/>
        <v>25.914257808660221</v>
      </c>
      <c r="J264">
        <f t="shared" si="57"/>
        <v>10.122987105461217</v>
      </c>
      <c r="K264">
        <f t="shared" si="57"/>
        <v>-23.855269645014982</v>
      </c>
      <c r="L264">
        <f t="shared" si="58"/>
        <v>-7.7504092672354945</v>
      </c>
      <c r="M264">
        <f t="shared" si="59"/>
        <v>-13.909815624087774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5.7677576599643494</v>
      </c>
      <c r="C265" s="9">
        <f t="shared" si="52"/>
        <v>1.2299999999999958</v>
      </c>
      <c r="D265" s="9">
        <f t="shared" si="53"/>
        <v>24.699809241706934</v>
      </c>
      <c r="E265" s="9">
        <f t="shared" si="53"/>
        <v>-8.1642699714828169</v>
      </c>
      <c r="F265" s="9">
        <f t="shared" si="54"/>
        <v>4.1438735296704952</v>
      </c>
      <c r="G265" s="10">
        <f t="shared" si="63"/>
        <v>8.6666666666666607</v>
      </c>
      <c r="H265" s="5">
        <f t="shared" si="63"/>
        <v>7.5</v>
      </c>
      <c r="I265">
        <f t="shared" si="56"/>
        <v>25.97302960671394</v>
      </c>
      <c r="J265">
        <f t="shared" si="57"/>
        <v>10.076484649857804</v>
      </c>
      <c r="K265">
        <f t="shared" si="57"/>
        <v>-23.938728538759509</v>
      </c>
      <c r="L265">
        <f t="shared" si="58"/>
        <v>-7.7323024992618361</v>
      </c>
      <c r="M265">
        <f t="shared" si="59"/>
        <v>-13.80435056952993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5.82807738641851</v>
      </c>
      <c r="C266" s="9">
        <f t="shared" si="52"/>
        <v>1.2349999999999957</v>
      </c>
      <c r="D266" s="9">
        <f t="shared" si="53"/>
        <v>24.760128968161094</v>
      </c>
      <c r="E266" s="9">
        <f t="shared" si="53"/>
        <v>-8.3081508210256256</v>
      </c>
      <c r="F266" s="9">
        <f t="shared" si="54"/>
        <v>4.1138619881225189</v>
      </c>
      <c r="G266" s="10">
        <f t="shared" si="63"/>
        <v>8.6666666666666607</v>
      </c>
      <c r="H266" s="5">
        <f t="shared" si="63"/>
        <v>7.5</v>
      </c>
      <c r="I266">
        <f t="shared" si="56"/>
        <v>26.031477283908952</v>
      </c>
      <c r="J266">
        <f t="shared" si="57"/>
        <v>10.030090834862232</v>
      </c>
      <c r="K266">
        <f t="shared" si="57"/>
        <v>-24.021554642176689</v>
      </c>
      <c r="L266">
        <f t="shared" si="58"/>
        <v>-7.7140217459725928</v>
      </c>
      <c r="M266">
        <f t="shared" si="59"/>
        <v>-13.69931238922074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5.8881190790362545</v>
      </c>
      <c r="C267" s="9">
        <f t="shared" si="52"/>
        <v>1.2399999999999956</v>
      </c>
      <c r="D267" s="9">
        <f t="shared" si="53"/>
        <v>24.820170660778839</v>
      </c>
      <c r="E267" s="9">
        <f t="shared" si="53"/>
        <v>-8.4525267365016923</v>
      </c>
      <c r="F267" s="9">
        <f t="shared" si="54"/>
        <v>4.0838192153946853</v>
      </c>
      <c r="G267" s="10">
        <f t="shared" si="63"/>
        <v>8.6666666666666607</v>
      </c>
      <c r="H267" s="5">
        <f t="shared" si="63"/>
        <v>7.5</v>
      </c>
      <c r="I267">
        <f t="shared" si="56"/>
        <v>26.089599178078682</v>
      </c>
      <c r="J267">
        <f t="shared" si="57"/>
        <v>9.9838067043863958</v>
      </c>
      <c r="K267">
        <f t="shared" si="57"/>
        <v>-24.103750516512012</v>
      </c>
      <c r="L267">
        <f t="shared" si="58"/>
        <v>-7.6955692173427401</v>
      </c>
      <c r="M267">
        <f t="shared" si="59"/>
        <v>-13.594705950178014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5.9478833990166606</v>
      </c>
      <c r="C268" s="9">
        <f t="shared" si="52"/>
        <v>1.2449999999999954</v>
      </c>
      <c r="D268" s="9">
        <f t="shared" si="53"/>
        <v>24.879934980759245</v>
      </c>
      <c r="E268" s="9">
        <f t="shared" si="53"/>
        <v>-8.5973939443078677</v>
      </c>
      <c r="F268" s="9">
        <f t="shared" si="54"/>
        <v>4.0537472280143838</v>
      </c>
      <c r="G268" s="10">
        <f t="shared" si="63"/>
        <v>8.6666666666666607</v>
      </c>
      <c r="H268" s="5">
        <f t="shared" si="63"/>
        <v>7.5</v>
      </c>
      <c r="I268">
        <f t="shared" si="56"/>
        <v>26.14739372355163</v>
      </c>
      <c r="J268">
        <f t="shared" si="57"/>
        <v>9.9376332890823402</v>
      </c>
      <c r="K268">
        <f t="shared" si="57"/>
        <v>-24.185318752213078</v>
      </c>
      <c r="L268">
        <f t="shared" si="58"/>
        <v>-7.6769471513935192</v>
      </c>
      <c r="M268">
        <f t="shared" si="59"/>
        <v>-13.490535990080641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6.0073710137024285</v>
      </c>
      <c r="C269" s="9">
        <f t="shared" si="52"/>
        <v>1.2499999999999953</v>
      </c>
      <c r="D269" s="9">
        <f t="shared" si="53"/>
        <v>24.939422595445013</v>
      </c>
      <c r="E269" s="9">
        <f t="shared" si="53"/>
        <v>-8.7427486864689676</v>
      </c>
      <c r="F269" s="9">
        <f t="shared" si="54"/>
        <v>4.0236480211260375</v>
      </c>
      <c r="G269" s="10">
        <f t="shared" si="63"/>
        <v>8.6666666666666607</v>
      </c>
      <c r="H269" s="5">
        <f t="shared" si="63"/>
        <v>7.5</v>
      </c>
      <c r="I269">
        <f t="shared" si="56"/>
        <v>26.204859449100717</v>
      </c>
      <c r="J269">
        <f t="shared" si="57"/>
        <v>9.8915716061739793</v>
      </c>
      <c r="K269">
        <f t="shared" si="57"/>
        <v>-24.266261968153561</v>
      </c>
      <c r="L269">
        <f t="shared" si="58"/>
        <v>-7.6581578125388559</v>
      </c>
      <c r="M269">
        <f t="shared" si="59"/>
        <v>-13.386807117876195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6.0665825964988471</v>
      </c>
      <c r="C270" s="9">
        <f t="shared" si="52"/>
        <v>1.2549999999999952</v>
      </c>
      <c r="D270" s="9">
        <f t="shared" si="53"/>
        <v>24.998634178241431</v>
      </c>
      <c r="E270" s="9">
        <f t="shared" si="53"/>
        <v>-8.888587220806011</v>
      </c>
      <c r="F270" s="9">
        <f t="shared" si="54"/>
        <v>3.9935235685330723</v>
      </c>
      <c r="G270" s="10">
        <f t="shared" si="63"/>
        <v>8.6666666666666607</v>
      </c>
      <c r="H270" s="5">
        <f t="shared" si="63"/>
        <v>7.5</v>
      </c>
      <c r="I270">
        <f t="shared" si="56"/>
        <v>26.261994975922914</v>
      </c>
      <c r="J270">
        <f t="shared" si="57"/>
        <v>9.8456226592987459</v>
      </c>
      <c r="K270">
        <f t="shared" si="57"/>
        <v>-24.346582810860816</v>
      </c>
      <c r="L270">
        <f t="shared" si="58"/>
        <v>-7.6392034899690424</v>
      </c>
      <c r="M270">
        <f t="shared" si="59"/>
        <v>-13.283523814434375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6.1255188267918186</v>
      </c>
      <c r="C271" s="9">
        <f t="shared" si="52"/>
        <v>1.2599999999999951</v>
      </c>
      <c r="D271" s="9">
        <f t="shared" si="53"/>
        <v>25.057570408534403</v>
      </c>
      <c r="E271" s="9">
        <f t="shared" si="53"/>
        <v>-9.0349058210998354</v>
      </c>
      <c r="F271" s="9">
        <f t="shared" si="54"/>
        <v>3.9633758227426497</v>
      </c>
      <c r="G271" s="10">
        <f t="shared" si="63"/>
        <v>8.6666666666666607</v>
      </c>
      <c r="H271" s="5">
        <f t="shared" si="63"/>
        <v>7.5</v>
      </c>
      <c r="I271">
        <f t="shared" si="56"/>
        <v>26.318799015648803</v>
      </c>
      <c r="J271">
        <f t="shared" si="57"/>
        <v>9.7997874383589316</v>
      </c>
      <c r="K271">
        <f t="shared" si="57"/>
        <v>-24.426283953747422</v>
      </c>
      <c r="L271">
        <f t="shared" si="58"/>
        <v>-7.620086496071222</v>
      </c>
      <c r="M271">
        <f t="shared" si="59"/>
        <v>-13.180690433244617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6.1841803898650411</v>
      </c>
      <c r="C272" s="9">
        <f t="shared" si="52"/>
        <v>1.264999999999995</v>
      </c>
      <c r="D272" s="9">
        <f t="shared" si="53"/>
        <v>25.116231971607625</v>
      </c>
      <c r="E272" s="9">
        <f t="shared" si="53"/>
        <v>-9.1817007772501178</v>
      </c>
      <c r="F272" s="9">
        <f t="shared" si="54"/>
        <v>3.9332067150132022</v>
      </c>
      <c r="G272" s="10">
        <f t="shared" si="63"/>
        <v>8.6666666666666607</v>
      </c>
      <c r="H272" s="5">
        <f t="shared" si="63"/>
        <v>7.5</v>
      </c>
      <c r="I272">
        <f t="shared" si="56"/>
        <v>26.375270368381969</v>
      </c>
      <c r="J272">
        <f t="shared" si="57"/>
        <v>9.7540669193825043</v>
      </c>
      <c r="K272">
        <f t="shared" si="57"/>
        <v>-24.505368096346889</v>
      </c>
      <c r="L272">
        <f t="shared" si="58"/>
        <v>-7.6008091648863116</v>
      </c>
      <c r="M272">
        <f t="shared" si="59"/>
        <v>-13.078311201156126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6.2425679768163675</v>
      </c>
      <c r="C273" s="9">
        <f t="shared" si="52"/>
        <v>1.2699999999999949</v>
      </c>
      <c r="D273" s="9">
        <f t="shared" si="53"/>
        <v>25.174619558558952</v>
      </c>
      <c r="E273" s="9">
        <f t="shared" si="53"/>
        <v>-9.3289683954298201</v>
      </c>
      <c r="F273" s="9">
        <f t="shared" si="54"/>
        <v>3.9030181554046659</v>
      </c>
      <c r="G273" s="10">
        <f t="shared" si="63"/>
        <v>8.6666666666666607</v>
      </c>
      <c r="H273" s="5">
        <f t="shared" si="63"/>
        <v>7.5</v>
      </c>
      <c r="I273">
        <f t="shared" si="56"/>
        <v>26.431407920767896</v>
      </c>
      <c r="J273">
        <f t="shared" si="57"/>
        <v>9.7084620643931867</v>
      </c>
      <c r="K273">
        <f t="shared" si="57"/>
        <v>-24.583837963553826</v>
      </c>
      <c r="L273">
        <f t="shared" si="58"/>
        <v>-7.5813738506019472</v>
      </c>
      <c r="M273">
        <f t="shared" si="59"/>
        <v>-12.976390219158592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6.3006822844734174</v>
      </c>
      <c r="C274" s="9">
        <f t="shared" si="52"/>
        <v>1.2749999999999948</v>
      </c>
      <c r="D274" s="9">
        <f t="shared" si="53"/>
        <v>25.232733866216002</v>
      </c>
      <c r="E274" s="9">
        <f t="shared" si="53"/>
        <v>-9.4767049982350873</v>
      </c>
      <c r="F274" s="9">
        <f t="shared" si="54"/>
        <v>3.8728120328313795</v>
      </c>
      <c r="G274" s="10">
        <f t="shared" si="63"/>
        <v>8.6666666666666607</v>
      </c>
      <c r="H274" s="5">
        <f t="shared" si="63"/>
        <v>7.5</v>
      </c>
      <c r="I274">
        <f t="shared" si="56"/>
        <v>26.487210644092102</v>
      </c>
      <c r="J274">
        <f t="shared" si="57"/>
        <v>9.6629738212895742</v>
      </c>
      <c r="K274">
        <f t="shared" si="57"/>
        <v>-24.661696304868777</v>
      </c>
      <c r="L274">
        <f t="shared" si="58"/>
        <v>-7.5617829260810101</v>
      </c>
      <c r="M274">
        <f t="shared" si="59"/>
        <v>-12.874931463202053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6.3585240153084861</v>
      </c>
      <c r="C275" s="9">
        <f t="shared" si="52"/>
        <v>1.2799999999999947</v>
      </c>
      <c r="D275" s="9">
        <f t="shared" si="53"/>
        <v>25.29057559705107</v>
      </c>
      <c r="E275" s="9">
        <f t="shared" si="53"/>
        <v>-9.624906924830638</v>
      </c>
      <c r="F275" s="9">
        <f t="shared" si="54"/>
        <v>3.8425902151176721</v>
      </c>
      <c r="G275" s="10">
        <f t="shared" si="63"/>
        <v>8.6666666666666607</v>
      </c>
      <c r="H275" s="5">
        <f t="shared" si="63"/>
        <v>7.5</v>
      </c>
      <c r="I275">
        <f t="shared" si="56"/>
        <v>26.542677592407347</v>
      </c>
      <c r="J275">
        <f t="shared" si="57"/>
        <v>9.6176031237330886</v>
      </c>
      <c r="K275">
        <f t="shared" si="57"/>
        <v>-24.73894589364799</v>
      </c>
      <c r="L275">
        <f t="shared" si="58"/>
        <v>-7.542038781425358</v>
      </c>
      <c r="M275">
        <f t="shared" si="59"/>
        <v>-12.773938785054106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6.416093877352818</v>
      </c>
      <c r="C276" s="9">
        <f t="shared" si="52"/>
        <v>1.2849999999999946</v>
      </c>
      <c r="D276" s="9">
        <f t="shared" si="53"/>
        <v>25.348145459095402</v>
      </c>
      <c r="E276" s="9">
        <f t="shared" si="53"/>
        <v>-9.7735705310906571</v>
      </c>
      <c r="F276" s="9">
        <f t="shared" si="54"/>
        <v>3.8123545490559656</v>
      </c>
      <c r="G276" s="10">
        <f t="shared" si="63"/>
        <v>8.6666666666666607</v>
      </c>
      <c r="H276" s="5">
        <f t="shared" si="63"/>
        <v>7.5</v>
      </c>
      <c r="I276">
        <f t="shared" si="56"/>
        <v>26.597807900689592</v>
      </c>
      <c r="J276">
        <f t="shared" si="57"/>
        <v>9.5723508910445361</v>
      </c>
      <c r="K276">
        <f t="shared" si="57"/>
        <v>-24.815589526358316</v>
      </c>
      <c r="L276">
        <f t="shared" si="58"/>
        <v>-7.5221438225742956</v>
      </c>
      <c r="M276">
        <f t="shared" si="59"/>
        <v>-12.673415913193029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6.4733925841102788</v>
      </c>
      <c r="C277" s="9">
        <f t="shared" ref="C277:C289" si="68">C276+_dt</f>
        <v>1.2899999999999945</v>
      </c>
      <c r="D277" s="9">
        <f t="shared" ref="D277:E289" si="69">D276+$C$7*(J276+J277)/2</f>
        <v>25.405444165852863</v>
      </c>
      <c r="E277" s="9">
        <f t="shared" si="69"/>
        <v>-9.922692189735244</v>
      </c>
      <c r="F277" s="9">
        <f t="shared" ref="F277:F289" si="70">$O$1*D277^2+$O$2*D277+$O$3</f>
        <v>3.7821068604674948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26.652600783022425</v>
      </c>
      <c r="J277">
        <f t="shared" ref="J277:K289" si="73">J276+L276*$C$7</f>
        <v>9.5272180281090897</v>
      </c>
      <c r="K277">
        <f t="shared" si="73"/>
        <v>-24.891630021837475</v>
      </c>
      <c r="L277">
        <f t="shared" ref="L277:L289" si="74">-$C$15*I277*J277</f>
        <v>-7.5021004699373801</v>
      </c>
      <c r="M277">
        <f t="shared" ref="M277:M289" si="75">-$C$6-$C$15*I277*K277</f>
        <v>-12.573366453735147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6.5304208544704743</v>
      </c>
      <c r="C278" s="9">
        <f t="shared" si="68"/>
        <v>1.2949999999999944</v>
      </c>
      <c r="D278" s="9">
        <f t="shared" si="69"/>
        <v>25.462472436213059</v>
      </c>
      <c r="E278" s="9">
        <f t="shared" si="69"/>
        <v>-10.072268290462436</v>
      </c>
      <c r="F278" s="9">
        <f t="shared" si="70"/>
        <v>3.7518489542654936</v>
      </c>
      <c r="G278" s="10">
        <f t="shared" si="71"/>
        <v>8.6666666666666607</v>
      </c>
      <c r="H278" s="5">
        <f t="shared" si="71"/>
        <v>7.5</v>
      </c>
      <c r="I278">
        <f t="shared" si="72"/>
        <v>26.707055530809779</v>
      </c>
      <c r="J278">
        <f t="shared" si="73"/>
        <v>9.4822054252894645</v>
      </c>
      <c r="K278">
        <f t="shared" si="73"/>
        <v>-24.967070220559886</v>
      </c>
      <c r="L278">
        <f t="shared" si="74"/>
        <v>-7.4819111570611163</v>
      </c>
      <c r="M278">
        <f t="shared" si="75"/>
        <v>-12.473793891394958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6.587179412621385</v>
      </c>
      <c r="C279" s="9">
        <f t="shared" si="68"/>
        <v>1.2999999999999943</v>
      </c>
      <c r="D279" s="9">
        <f t="shared" si="69"/>
        <v>25.519230994363969</v>
      </c>
      <c r="E279" s="9">
        <f t="shared" si="69"/>
        <v>-10.222295240075841</v>
      </c>
      <c r="F279" s="9">
        <f t="shared" si="70"/>
        <v>3.7215826145208388</v>
      </c>
      <c r="G279" s="10">
        <f t="shared" si="71"/>
        <v>8.6666666666666607</v>
      </c>
      <c r="H279" s="5">
        <f t="shared" si="71"/>
        <v>7.5</v>
      </c>
      <c r="I279">
        <f t="shared" si="72"/>
        <v>26.761171511016592</v>
      </c>
      <c r="J279">
        <f t="shared" si="73"/>
        <v>9.4373139583470973</v>
      </c>
      <c r="K279">
        <f t="shared" si="73"/>
        <v>-25.041912983908258</v>
      </c>
      <c r="L279">
        <f t="shared" si="74"/>
        <v>-7.4615783293291278</v>
      </c>
      <c r="M279">
        <f t="shared" si="75"/>
        <v>-12.374701590476501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6.64366898796154</v>
      </c>
      <c r="C280" s="9">
        <f t="shared" si="68"/>
        <v>1.3049999999999942</v>
      </c>
      <c r="D280" s="9">
        <f t="shared" si="69"/>
        <v>25.575720569704124</v>
      </c>
      <c r="E280" s="9">
        <f t="shared" si="69"/>
        <v>-10.37276946260792</v>
      </c>
      <c r="F280" s="9">
        <f t="shared" si="70"/>
        <v>3.691309604530129</v>
      </c>
      <c r="G280" s="10">
        <f t="shared" si="71"/>
        <v>8.6666666666666607</v>
      </c>
      <c r="H280" s="5">
        <f t="shared" si="71"/>
        <v>7.5</v>
      </c>
      <c r="I280">
        <f t="shared" si="72"/>
        <v>26.814948164437137</v>
      </c>
      <c r="J280">
        <f t="shared" si="73"/>
        <v>9.3925444883711222</v>
      </c>
      <c r="K280">
        <f t="shared" si="73"/>
        <v>-25.116161193451116</v>
      </c>
      <c r="L280">
        <f t="shared" si="74"/>
        <v>-7.4411044426953241</v>
      </c>
      <c r="M280">
        <f t="shared" si="75"/>
        <v>-12.276092795894517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6.6998903150117997</v>
      </c>
      <c r="C281" s="9">
        <f t="shared" si="68"/>
        <v>1.3099999999999941</v>
      </c>
      <c r="D281" s="9">
        <f t="shared" si="69"/>
        <v>25.631941896754384</v>
      </c>
      <c r="E281" s="9">
        <f t="shared" si="69"/>
        <v>-10.523687399438952</v>
      </c>
      <c r="F281" s="9">
        <f t="shared" si="70"/>
        <v>3.6610316668861151</v>
      </c>
      <c r="G281" s="10">
        <f t="shared" si="71"/>
        <v>8.6666666666666607</v>
      </c>
      <c r="H281" s="5">
        <f t="shared" si="71"/>
        <v>7.5</v>
      </c>
      <c r="I281">
        <f t="shared" si="72"/>
        <v>26.868385003990845</v>
      </c>
      <c r="J281">
        <f t="shared" si="73"/>
        <v>9.3478978617149497</v>
      </c>
      <c r="K281">
        <f t="shared" si="73"/>
        <v>-25.189817750226485</v>
      </c>
      <c r="L281">
        <f t="shared" si="74"/>
        <v>-7.4204919624496775</v>
      </c>
      <c r="M281">
        <f t="shared" si="75"/>
        <v>-12.177970634223886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6.7558441333267645</v>
      </c>
      <c r="C282" s="9">
        <f t="shared" si="68"/>
        <v>1.314999999999994</v>
      </c>
      <c r="D282" s="9">
        <f t="shared" si="69"/>
        <v>25.687895715069349</v>
      </c>
      <c r="E282" s="9">
        <f t="shared" si="69"/>
        <v>-10.675045509411726</v>
      </c>
      <c r="F282" s="9">
        <f t="shared" si="70"/>
        <v>3.6307505235504247</v>
      </c>
      <c r="G282" s="10">
        <f t="shared" si="71"/>
        <v>8.6666666666666607</v>
      </c>
      <c r="H282" s="5">
        <f t="shared" si="71"/>
        <v>7.5</v>
      </c>
      <c r="I282">
        <f t="shared" si="72"/>
        <v>26.921481613045209</v>
      </c>
      <c r="J282">
        <f t="shared" si="73"/>
        <v>9.303374909940251</v>
      </c>
      <c r="K282">
        <f t="shared" si="73"/>
        <v>-25.262885574031827</v>
      </c>
      <c r="L282">
        <f t="shared" si="74"/>
        <v>-7.3997433620161246</v>
      </c>
      <c r="M282">
        <f t="shared" si="75"/>
        <v>-12.08033811477608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6.8115311874058904</v>
      </c>
      <c r="C283" s="9">
        <f t="shared" si="68"/>
        <v>1.3199999999999938</v>
      </c>
      <c r="D283" s="9">
        <f t="shared" si="69"/>
        <v>25.743582769148475</v>
      </c>
      <c r="E283" s="9">
        <f t="shared" si="69"/>
        <v>-10.826840268941982</v>
      </c>
      <c r="F283" s="9">
        <f t="shared" si="70"/>
        <v>3.6004678759286182</v>
      </c>
      <c r="G283" s="10">
        <f t="shared" si="71"/>
        <v>8.6666666666666607</v>
      </c>
      <c r="H283" s="5">
        <f t="shared" si="71"/>
        <v>7.5</v>
      </c>
      <c r="I283">
        <f t="shared" si="72"/>
        <v>26.974237643765576</v>
      </c>
      <c r="J283">
        <f t="shared" si="73"/>
        <v>9.2589764497681539</v>
      </c>
      <c r="K283">
        <f t="shared" si="73"/>
        <v>-25.335367602720485</v>
      </c>
      <c r="L283">
        <f t="shared" si="74"/>
        <v>-7.3788611217821591</v>
      </c>
      <c r="M283">
        <f t="shared" si="75"/>
        <v>-11.983198130701087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6.8669522266043082</v>
      </c>
      <c r="C284" s="9">
        <f t="shared" si="68"/>
        <v>1.3249999999999937</v>
      </c>
      <c r="D284" s="9">
        <f t="shared" si="69"/>
        <v>25.799003808346892</v>
      </c>
      <c r="E284" s="9">
        <f t="shared" si="69"/>
        <v>-10.979068172124657</v>
      </c>
      <c r="F284" s="9">
        <f t="shared" si="70"/>
        <v>3.5701854049474213</v>
      </c>
      <c r="G284" s="10">
        <f t="shared" si="71"/>
        <v>8.6666666666666607</v>
      </c>
      <c r="H284" s="5">
        <f t="shared" si="71"/>
        <v>7.5</v>
      </c>
      <c r="I284">
        <f t="shared" si="72"/>
        <v>27.026652815491573</v>
      </c>
      <c r="J284">
        <f t="shared" si="73"/>
        <v>9.2147032830374602</v>
      </c>
      <c r="K284">
        <f t="shared" si="73"/>
        <v>-25.407266791504693</v>
      </c>
      <c r="L284">
        <f t="shared" si="74"/>
        <v>-7.3578477279596948</v>
      </c>
      <c r="M284">
        <f t="shared" si="75"/>
        <v>-11.88655346011355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6.9221080050434303</v>
      </c>
      <c r="C285" s="9">
        <f t="shared" si="68"/>
        <v>1.3299999999999936</v>
      </c>
      <c r="D285" s="9">
        <f t="shared" si="69"/>
        <v>25.854159586786015</v>
      </c>
      <c r="E285" s="9">
        <f t="shared" si="69"/>
        <v>-11.131725730835967</v>
      </c>
      <c r="F285" s="9">
        <f t="shared" si="70"/>
        <v>3.5399047711341391</v>
      </c>
      <c r="G285" s="10">
        <f t="shared" si="71"/>
        <v>8.6666666666666607</v>
      </c>
      <c r="H285" s="5">
        <f t="shared" si="71"/>
        <v>7.5</v>
      </c>
      <c r="I285">
        <f t="shared" si="72"/>
        <v>27.07872691313975</v>
      </c>
      <c r="J285">
        <f t="shared" si="73"/>
        <v>9.1705561966697022</v>
      </c>
      <c r="K285">
        <f t="shared" si="73"/>
        <v>-25.478586112265376</v>
      </c>
      <c r="L285">
        <f t="shared" si="74"/>
        <v>-7.3367056714766985</v>
      </c>
      <c r="M285">
        <f t="shared" si="75"/>
        <v>-11.790406767241855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6.976999281521362</v>
      </c>
      <c r="C286" s="9">
        <f t="shared" si="68"/>
        <v>1.3349999999999935</v>
      </c>
      <c r="D286" s="9">
        <f t="shared" si="69"/>
        <v>25.909050863263946</v>
      </c>
      <c r="E286" s="9">
        <f t="shared" si="69"/>
        <v>-11.28480947483137</v>
      </c>
      <c r="F286" s="9">
        <f t="shared" si="70"/>
        <v>3.5096276146982404</v>
      </c>
      <c r="G286" s="10">
        <f t="shared" si="71"/>
        <v>8.6666666666666607</v>
      </c>
      <c r="H286" s="5">
        <f t="shared" si="71"/>
        <v>7.5</v>
      </c>
      <c r="I286">
        <f t="shared" si="72"/>
        <v>27.130459785632361</v>
      </c>
      <c r="J286">
        <f t="shared" si="73"/>
        <v>9.1265359626408422</v>
      </c>
      <c r="K286">
        <f t="shared" si="73"/>
        <v>-25.549328552868825</v>
      </c>
      <c r="L286">
        <f t="shared" si="74"/>
        <v>-7.3154374468992076</v>
      </c>
      <c r="M286">
        <f t="shared" si="75"/>
        <v>-11.694760603598681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7.0316268194231633</v>
      </c>
      <c r="C287" s="9">
        <f t="shared" si="68"/>
        <v>1.3399999999999934</v>
      </c>
      <c r="D287" s="9">
        <f t="shared" si="69"/>
        <v>25.963678401165748</v>
      </c>
      <c r="E287" s="9">
        <f t="shared" si="69"/>
        <v>-11.438315951839447</v>
      </c>
      <c r="F287" s="9">
        <f t="shared" si="70"/>
        <v>3.4793555556149705</v>
      </c>
      <c r="G287" s="10">
        <f t="shared" si="71"/>
        <v>8.6666666666666607</v>
      </c>
      <c r="H287" s="5">
        <f t="shared" si="71"/>
        <v>7.5</v>
      </c>
      <c r="I287">
        <f t="shared" si="72"/>
        <v>27.181851344351802</v>
      </c>
      <c r="J287">
        <f t="shared" si="73"/>
        <v>9.0826433379594462</v>
      </c>
      <c r="K287">
        <f t="shared" si="73"/>
        <v>-25.619497116490418</v>
      </c>
      <c r="L287">
        <f t="shared" si="74"/>
        <v>-7.2940455513832365</v>
      </c>
      <c r="M287">
        <f t="shared" si="75"/>
        <v>-11.599617409172016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7.0859913866309938</v>
      </c>
      <c r="C288" s="9">
        <f t="shared" si="68"/>
        <v>1.3449999999999933</v>
      </c>
      <c r="D288" s="9">
        <f t="shared" si="69"/>
        <v>26.018042968373578</v>
      </c>
      <c r="E288" s="9">
        <f t="shared" si="69"/>
        <v>-11.592241727651755</v>
      </c>
      <c r="F288" s="9">
        <f t="shared" si="70"/>
        <v>3.4490901937110414</v>
      </c>
      <c r="G288" s="10">
        <f t="shared" si="71"/>
        <v>8.6666666666666607</v>
      </c>
      <c r="H288" s="5">
        <f t="shared" si="71"/>
        <v>7.5</v>
      </c>
      <c r="I288">
        <f t="shared" si="72"/>
        <v>27.232901561620551</v>
      </c>
      <c r="J288">
        <f t="shared" si="73"/>
        <v>9.0388790646511463</v>
      </c>
      <c r="K288">
        <f t="shared" si="73"/>
        <v>-25.689094820945449</v>
      </c>
      <c r="L288">
        <f t="shared" si="74"/>
        <v>-7.27253248365614</v>
      </c>
      <c r="M288">
        <f t="shared" si="75"/>
        <v>-11.504979513635195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7.1400937554341937</v>
      </c>
      <c r="C289" s="9">
        <f t="shared" si="68"/>
        <v>1.3499999999999932</v>
      </c>
      <c r="D289" s="9">
        <f t="shared" si="69"/>
        <v>26.072145337176778</v>
      </c>
      <c r="E289" s="9">
        <f t="shared" si="69"/>
        <v>-11.746583386208673</v>
      </c>
      <c r="F289" s="9">
        <f t="shared" si="70"/>
        <v>3.4188331087522879</v>
      </c>
      <c r="G289" s="10">
        <f t="shared" si="71"/>
        <v>8.6666666666666607</v>
      </c>
      <c r="H289" s="5">
        <f t="shared" si="71"/>
        <v>7.5</v>
      </c>
      <c r="I289">
        <f t="shared" si="72"/>
        <v>27.28361046920628</v>
      </c>
      <c r="J289">
        <f t="shared" si="73"/>
        <v>8.9952438697492099</v>
      </c>
      <c r="K289">
        <f t="shared" si="73"/>
        <v>-25.75812469802726</v>
      </c>
      <c r="L289">
        <f t="shared" si="74"/>
        <v>-7.2509007430269881</v>
      </c>
      <c r="M289">
        <f t="shared" si="75"/>
        <v>-11.410849137574868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13" priority="16" stopIfTrue="1" operator="greaterThan">
      <formula>$G$19</formula>
    </cfRule>
    <cfRule type="cellIs" dxfId="112" priority="17" stopIfTrue="1" operator="lessThan">
      <formula>$H$19</formula>
    </cfRule>
    <cfRule type="cellIs" dxfId="111" priority="18" stopIfTrue="1" operator="between">
      <formula>$H$19</formula>
      <formula>$G$19</formula>
    </cfRule>
  </conditionalFormatting>
  <conditionalFormatting sqref="E19:E20">
    <cfRule type="cellIs" dxfId="110" priority="13" stopIfTrue="1" operator="lessThan">
      <formula>$H$19</formula>
    </cfRule>
    <cfRule type="cellIs" dxfId="109" priority="14" stopIfTrue="1" operator="greaterThan">
      <formula>$G$19</formula>
    </cfRule>
    <cfRule type="cellIs" dxfId="108" priority="15" stopIfTrue="1" operator="between">
      <formula>$H$19</formula>
      <formula>$G$19</formula>
    </cfRule>
  </conditionalFormatting>
  <conditionalFormatting sqref="F19">
    <cfRule type="cellIs" dxfId="107" priority="10" stopIfTrue="1" operator="lessThan">
      <formula>$H$19</formula>
    </cfRule>
    <cfRule type="cellIs" dxfId="106" priority="11" stopIfTrue="1" operator="greaterThan">
      <formula>$G$19</formula>
    </cfRule>
    <cfRule type="cellIs" dxfId="105" priority="12" stopIfTrue="1" operator="between">
      <formula>$H$19</formula>
      <formula>$G$19</formula>
    </cfRule>
  </conditionalFormatting>
  <conditionalFormatting sqref="F20">
    <cfRule type="cellIs" dxfId="104" priority="7" stopIfTrue="1" operator="lessThan">
      <formula>$H$19</formula>
    </cfRule>
    <cfRule type="cellIs" dxfId="103" priority="8" stopIfTrue="1" operator="greaterThan">
      <formula>$G$19</formula>
    </cfRule>
    <cfRule type="cellIs" dxfId="102" priority="9" stopIfTrue="1" operator="between">
      <formula>$H$19</formula>
      <formula>$G$19</formula>
    </cfRule>
  </conditionalFormatting>
  <conditionalFormatting sqref="E21:E289">
    <cfRule type="cellIs" dxfId="101" priority="4" stopIfTrue="1" operator="lessThan">
      <formula>$H$19</formula>
    </cfRule>
    <cfRule type="cellIs" dxfId="100" priority="5" stopIfTrue="1" operator="greaterThan">
      <formula>$G$19</formula>
    </cfRule>
    <cfRule type="cellIs" dxfId="99" priority="6" stopIfTrue="1" operator="between">
      <formula>$H$19</formula>
      <formula>$G$19</formula>
    </cfRule>
  </conditionalFormatting>
  <conditionalFormatting sqref="F21:F289">
    <cfRule type="cellIs" dxfId="98" priority="1" stopIfTrue="1" operator="lessThan">
      <formula>$H$19</formula>
    </cfRule>
    <cfRule type="cellIs" dxfId="97" priority="2" stopIfTrue="1" operator="greaterThan">
      <formula>$G$19</formula>
    </cfRule>
    <cfRule type="cellIs" dxfId="9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546"/>
  <sheetViews>
    <sheetView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SummaryChart!I28</f>
        <v>31.415926535897931</v>
      </c>
      <c r="D1" s="1" t="s">
        <v>17</v>
      </c>
      <c r="G1" t="s">
        <v>27</v>
      </c>
      <c r="H1" s="6" t="s">
        <v>22</v>
      </c>
      <c r="O1" s="28">
        <f>-(C6/2)/(COS(C2/180*PI())*C1)^2</f>
        <v>-2.3840275920659383E-2</v>
      </c>
      <c r="P1" s="5" t="s">
        <v>10</v>
      </c>
    </row>
    <row r="2" spans="2:22" ht="22.5" x14ac:dyDescent="0.3">
      <c r="C2" s="24">
        <f>SummaryChart!J28</f>
        <v>34.222470624125442</v>
      </c>
      <c r="D2" s="1" t="s">
        <v>18</v>
      </c>
      <c r="G2" s="9" t="s">
        <v>23</v>
      </c>
      <c r="O2" s="28">
        <f>TAN(C2/180*PI())</f>
        <v>0.68017277079682303</v>
      </c>
      <c r="P2" s="5" t="s">
        <v>12</v>
      </c>
    </row>
    <row r="3" spans="2:22" ht="22.5" x14ac:dyDescent="0.3">
      <c r="C3" s="24">
        <f>SummaryChart!N28/12</f>
        <v>2.0800967012819505</v>
      </c>
      <c r="D3" s="1" t="s">
        <v>19</v>
      </c>
      <c r="G3" s="9" t="s">
        <v>28</v>
      </c>
      <c r="O3" s="28">
        <f>C3</f>
        <v>2.0800967012819505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SummaryChart!M28</f>
        <v>19.927129481158428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1.1841205085573847E-2</v>
      </c>
      <c r="C12" s="14"/>
      <c r="D12" s="15">
        <f ca="1">CELL("contents",INDIRECT("D"&amp;C13-1))</f>
        <v>19.857873164221463</v>
      </c>
      <c r="E12" s="15">
        <f ca="1">CELL("contents",INDIRECT("E"&amp;C13-1))</f>
        <v>0.37601702550327187</v>
      </c>
      <c r="F12">
        <f ca="1">D13-D12</f>
        <v>8.1097522022538726E-2</v>
      </c>
      <c r="G12">
        <f ca="1">D13-D11</f>
        <v>1.1841205085573847E-2</v>
      </c>
      <c r="H12" s="27">
        <f ca="1">G12/F12</f>
        <v>0.1460119223159855</v>
      </c>
      <c r="I12">
        <f ca="1">D13-D12</f>
        <v>8.1097522022538726E-2</v>
      </c>
      <c r="J12">
        <f ca="1">E13-E12</f>
        <v>-0.10232159419760928</v>
      </c>
      <c r="K12">
        <f ca="1">ATAN(J12/I12)*180/PI()</f>
        <v>-51.600541393401244</v>
      </c>
      <c r="N12" s="26">
        <f ca="1">E13-E12</f>
        <v>-0.10232159419760928</v>
      </c>
      <c r="O12" s="26">
        <f ca="1">N12+E13-H12*N12</f>
        <v>0.18631400977128243</v>
      </c>
      <c r="P12">
        <f ca="1">IF(AND(G12&gt;0,G12&lt;F12),1,0)</f>
        <v>1</v>
      </c>
      <c r="Q12" s="26">
        <f ca="1">IF(P12=1,O12,O13)</f>
        <v>0.18631400977128243</v>
      </c>
    </row>
    <row r="13" spans="2:22" x14ac:dyDescent="0.2">
      <c r="B13" t="str">
        <f ca="1">CELL("address",INDEX(B20:B290,MATCH(MIN(B20:B290),B20:B290,0)))</f>
        <v>$B$196</v>
      </c>
      <c r="C13">
        <f ca="1">CELL("row",INDEX(A20:A289,MATCH(MIN(A20:A289),A20:A289,0)))</f>
        <v>196</v>
      </c>
      <c r="D13" s="15">
        <f ca="1">CELL("contents",INDIRECT("D"&amp;C13))</f>
        <v>19.938970686244001</v>
      </c>
      <c r="E13" s="15">
        <f ca="1">CELL("contents",INDIRECT("E"&amp;C13))</f>
        <v>0.2736954313056626</v>
      </c>
      <c r="F13">
        <f ca="1">D14-D13</f>
        <v>8.0784695941257922E-2</v>
      </c>
      <c r="G13">
        <f ca="1">D14-D11</f>
        <v>9.262590102683177E-2</v>
      </c>
      <c r="H13" s="27">
        <f ca="1">G13/F13</f>
        <v>1.1465773306145028</v>
      </c>
      <c r="N13" s="26">
        <f ca="1">E14-E13</f>
        <v>-0.10312408892413905</v>
      </c>
      <c r="O13" s="26">
        <f ca="1">E13+H13*N13</f>
        <v>0.15545568870497062</v>
      </c>
      <c r="P13">
        <f ca="1">IF(G13&lt;F13,1,0)</f>
        <v>0</v>
      </c>
    </row>
    <row r="14" spans="2:22" x14ac:dyDescent="0.2">
      <c r="D14" s="15">
        <f ca="1">CELL("contents",INDIRECT("D"&amp;C13+1))</f>
        <v>20.019755382185259</v>
      </c>
      <c r="E14" s="15">
        <f ca="1">CELL("contents",INDIRECT("E"&amp;C13+1))</f>
        <v>0.17057134238152355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2.0800967012819505</v>
      </c>
      <c r="F19" s="9">
        <f>$O$1*D19^2+$O$2*D19+$O$3</f>
        <v>2.0800967012819505</v>
      </c>
      <c r="G19" s="18">
        <v>8.6666666666666607</v>
      </c>
      <c r="H19" s="17">
        <v>7.5</v>
      </c>
      <c r="I19">
        <f>C1</f>
        <v>31.415926535897931</v>
      </c>
      <c r="J19">
        <f>C1*COS(C2/180*PI())</f>
        <v>25.976575190414987</v>
      </c>
      <c r="K19">
        <f>C1*SIN(C2/180*PI())</f>
        <v>17.668559123076573</v>
      </c>
      <c r="L19">
        <f>-C15*I19*J19</f>
        <v>-24.110651325716539</v>
      </c>
      <c r="M19">
        <f>-C6-C15*I19*K19</f>
        <v>-48.573408517928712</v>
      </c>
      <c r="N19" s="16">
        <f>MAX(E19:E289)</f>
        <v>5.8478988233994693</v>
      </c>
      <c r="O19" s="19">
        <f>INDEX(C19:C289,MATCH(N19,E19:E289,0),1)</f>
        <v>0.37500000000000022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19.769120951164812</v>
      </c>
      <c r="B20">
        <f>ABS(D20-$D$11)</f>
        <v>19.769120951164812</v>
      </c>
      <c r="C20" s="9">
        <f>C19+_dt</f>
        <v>5.0000000000000001E-3</v>
      </c>
      <c r="D20" s="9">
        <f>D19+$C$7*(J19+J20)/2</f>
        <v>0.1580085299936165</v>
      </c>
      <c r="E20" s="9">
        <f>E19+$C$7*(K19+K20)/2</f>
        <v>2.1869712036672415</v>
      </c>
      <c r="F20" s="9">
        <f>$O$1*D20^2+$O$2*D20+$O$3</f>
        <v>2.1869745880264846</v>
      </c>
      <c r="G20" s="10">
        <f>G19</f>
        <v>8.6666666666666607</v>
      </c>
      <c r="H20" s="5">
        <f>H19</f>
        <v>7.5</v>
      </c>
      <c r="I20">
        <f>SQRT(J20^2+K20^2)</f>
        <v>31.128098965943671</v>
      </c>
      <c r="J20">
        <f>J19+L19*$C$7</f>
        <v>25.829500217328118</v>
      </c>
      <c r="K20">
        <f>K19+M19*$C$7</f>
        <v>17.372261331117208</v>
      </c>
      <c r="L20">
        <f>-$C$15*I20*J20</f>
        <v>-23.754493748185787</v>
      </c>
      <c r="M20">
        <f>-$C$6-$C$15*I20*K20</f>
        <v>-48.150665042284785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19.612002952195294</v>
      </c>
      <c r="B21">
        <f t="shared" ref="B21:B84" si="3">ABS(D21-$D$11)</f>
        <v>19.612002952195294</v>
      </c>
      <c r="C21" s="9">
        <f t="shared" ref="C21:C84" si="4">C20+_dt</f>
        <v>0.01</v>
      </c>
      <c r="D21" s="9">
        <f t="shared" ref="D21:E84" si="5">D20+$C$7*(J20+J21)/2</f>
        <v>0.31512652896313298</v>
      </c>
      <c r="E21" s="9">
        <f t="shared" si="5"/>
        <v>2.2920461546639448</v>
      </c>
      <c r="F21" s="9">
        <f t="shared" ref="F21:F84" si="6">$O$1*D21^2+$O$2*D21+$O$3</f>
        <v>2.2920697334926921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30.844370161271446</v>
      </c>
      <c r="J21">
        <f t="shared" ref="J21:K84" si="9">J20+L20*$C$7</f>
        <v>25.684597805464183</v>
      </c>
      <c r="K21">
        <f t="shared" si="9"/>
        <v>17.078542274359272</v>
      </c>
      <c r="L21">
        <f t="shared" ref="L21:L84" si="10">-$C$15*I21*J21</f>
        <v>-23.405927402294537</v>
      </c>
      <c r="M21">
        <f t="shared" ref="M21:M84" si="11">-$C$6-$C$15*I21*K21</f>
        <v>-47.737378630193312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19.455762372861283</v>
      </c>
      <c r="B22">
        <f t="shared" si="3"/>
        <v>19.455762372861283</v>
      </c>
      <c r="C22" s="9">
        <f t="shared" si="4"/>
        <v>1.4999999999999999E-2</v>
      </c>
      <c r="D22" s="9">
        <f t="shared" si="5"/>
        <v>0.47136710829714479</v>
      </c>
      <c r="E22" s="9">
        <f t="shared" si="5"/>
        <v>2.3953371086081217</v>
      </c>
      <c r="F22" s="9">
        <f t="shared" si="6"/>
        <v>2.3954107751822353</v>
      </c>
      <c r="G22" s="10">
        <f t="shared" si="7"/>
        <v>8.6666666666666607</v>
      </c>
      <c r="H22" s="5">
        <f t="shared" si="7"/>
        <v>7.5</v>
      </c>
      <c r="I22">
        <f t="shared" si="8"/>
        <v>30.56467864343006</v>
      </c>
      <c r="J22">
        <f t="shared" si="9"/>
        <v>25.541821648310187</v>
      </c>
      <c r="K22">
        <f t="shared" si="9"/>
        <v>16.787344264715092</v>
      </c>
      <c r="L22">
        <f t="shared" si="10"/>
        <v>-23.064756802609562</v>
      </c>
      <c r="M22">
        <f t="shared" si="11"/>
        <v>-47.333295141854236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19.300386380606902</v>
      </c>
      <c r="B23">
        <f t="shared" si="3"/>
        <v>19.300386380606902</v>
      </c>
      <c r="C23" s="9">
        <f t="shared" si="4"/>
        <v>0.02</v>
      </c>
      <c r="D23" s="9">
        <f t="shared" si="5"/>
        <v>0.62674310055152438</v>
      </c>
      <c r="E23" s="9">
        <f t="shared" si="5"/>
        <v>2.4968592726667693</v>
      </c>
      <c r="F23" s="9">
        <f t="shared" si="6"/>
        <v>2.4970256673464495</v>
      </c>
      <c r="G23" s="10">
        <f t="shared" si="7"/>
        <v>8.6666666666666607</v>
      </c>
      <c r="H23" s="5">
        <f t="shared" si="7"/>
        <v>7.5</v>
      </c>
      <c r="I23">
        <f t="shared" si="8"/>
        <v>30.288965061848373</v>
      </c>
      <c r="J23">
        <f t="shared" si="9"/>
        <v>25.401126631814268</v>
      </c>
      <c r="K23">
        <f t="shared" si="9"/>
        <v>16.498611164349782</v>
      </c>
      <c r="L23">
        <f t="shared" si="10"/>
        <v>-22.730793236267999</v>
      </c>
      <c r="M23">
        <f t="shared" si="11"/>
        <v>-46.938168711820303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19.145862414560998</v>
      </c>
      <c r="B24">
        <f t="shared" si="3"/>
        <v>19.145862414560998</v>
      </c>
      <c r="C24" s="9">
        <f t="shared" si="4"/>
        <v>2.5000000000000001E-2</v>
      </c>
      <c r="D24" s="9">
        <f t="shared" si="5"/>
        <v>0.78126706659743062</v>
      </c>
      <c r="E24" s="9">
        <f t="shared" si="5"/>
        <v>2.5966275161404195</v>
      </c>
      <c r="F24" s="9">
        <f t="shared" si="6"/>
        <v>2.596941701298169</v>
      </c>
      <c r="G24" s="10">
        <f t="shared" si="7"/>
        <v>8.6666666666666607</v>
      </c>
      <c r="H24" s="5">
        <f t="shared" si="7"/>
        <v>7.5</v>
      </c>
      <c r="I24">
        <f t="shared" si="8"/>
        <v>30.01717212838178</v>
      </c>
      <c r="J24">
        <f t="shared" si="9"/>
        <v>25.262468793073033</v>
      </c>
      <c r="K24">
        <f t="shared" si="9"/>
        <v>16.212288335207678</v>
      </c>
      <c r="L24">
        <f t="shared" si="10"/>
        <v>-22.403854493009646</v>
      </c>
      <c r="M24">
        <f t="shared" si="11"/>
        <v>-46.551761407084044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18.992178178636095</v>
      </c>
      <c r="B25">
        <f t="shared" si="3"/>
        <v>18.992178178636095</v>
      </c>
      <c r="C25" s="9">
        <f t="shared" si="4"/>
        <v>3.0000000000000002E-2</v>
      </c>
      <c r="D25" s="9">
        <f t="shared" si="5"/>
        <v>0.93495130252233372</v>
      </c>
      <c r="E25" s="9">
        <f t="shared" si="5"/>
        <v>2.6946563794642078</v>
      </c>
      <c r="F25" s="9">
        <f t="shared" si="6"/>
        <v>2.6951855250030294</v>
      </c>
      <c r="G25" s="10">
        <f t="shared" si="7"/>
        <v>8.6666666666666607</v>
      </c>
      <c r="H25" s="5">
        <f t="shared" si="7"/>
        <v>7.5</v>
      </c>
      <c r="I25">
        <f t="shared" si="8"/>
        <v>29.749244554323134</v>
      </c>
      <c r="J25">
        <f t="shared" si="9"/>
        <v>25.125805280665674</v>
      </c>
      <c r="K25">
        <f t="shared" si="9"/>
        <v>15.928322590624465</v>
      </c>
      <c r="L25">
        <f t="shared" si="10"/>
        <v>-22.083764607632993</v>
      </c>
      <c r="M25">
        <f t="shared" si="11"/>
        <v>-46.173842900815245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18.839321634864557</v>
      </c>
      <c r="B26">
        <f t="shared" si="3"/>
        <v>18.839321634864557</v>
      </c>
      <c r="C26" s="9">
        <f t="shared" si="4"/>
        <v>3.5000000000000003E-2</v>
      </c>
      <c r="D26" s="9">
        <f t="shared" si="5"/>
        <v>1.0878078462938694</v>
      </c>
      <c r="E26" s="9">
        <f t="shared" si="5"/>
        <v>2.7909600829198475</v>
      </c>
      <c r="F26" s="9">
        <f t="shared" si="6"/>
        <v>2.79178316198078</v>
      </c>
      <c r="G26" s="10">
        <f t="shared" si="7"/>
        <v>8.6666666666666607</v>
      </c>
      <c r="H26" s="5">
        <f t="shared" si="7"/>
        <v>7.5</v>
      </c>
      <c r="I26">
        <f t="shared" si="8"/>
        <v>29.485128989744918</v>
      </c>
      <c r="J26">
        <f t="shared" si="9"/>
        <v>24.991094316559114</v>
      </c>
      <c r="K26">
        <f t="shared" si="9"/>
        <v>15.646662148929492</v>
      </c>
      <c r="L26">
        <f t="shared" si="10"/>
        <v>-21.770353614207796</v>
      </c>
      <c r="M26">
        <f t="shared" si="11"/>
        <v>-45.804190160921905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18.687280996962539</v>
      </c>
      <c r="B27">
        <f t="shared" si="3"/>
        <v>18.687280996962539</v>
      </c>
      <c r="C27" s="9">
        <f t="shared" si="4"/>
        <v>0.04</v>
      </c>
      <c r="D27" s="9">
        <f t="shared" si="5"/>
        <v>1.2398484841958877</v>
      </c>
      <c r="E27" s="9">
        <f t="shared" si="5"/>
        <v>2.8855525350703735</v>
      </c>
      <c r="F27" s="9">
        <f t="shared" si="6"/>
        <v>2.8867600295456697</v>
      </c>
      <c r="G27" s="10">
        <f t="shared" si="7"/>
        <v>8.6666666666666607</v>
      </c>
      <c r="H27" s="5">
        <f t="shared" si="7"/>
        <v>7.5</v>
      </c>
      <c r="I27">
        <f t="shared" si="8"/>
        <v>29.224773965045504</v>
      </c>
      <c r="J27">
        <f t="shared" si="9"/>
        <v>24.858295159512444</v>
      </c>
      <c r="K27">
        <f t="shared" si="9"/>
        <v>15.367256588947868</v>
      </c>
      <c r="L27">
        <f t="shared" si="10"/>
        <v>-21.463457311415937</v>
      </c>
      <c r="M27">
        <f t="shared" si="11"/>
        <v>-45.442587152656813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18.536044724112791</v>
      </c>
      <c r="B28">
        <f t="shared" si="3"/>
        <v>18.536044724112791</v>
      </c>
      <c r="C28" s="9">
        <f t="shared" si="4"/>
        <v>4.4999999999999998E-2</v>
      </c>
      <c r="D28" s="9">
        <f t="shared" si="5"/>
        <v>1.3910847570456346</v>
      </c>
      <c r="E28" s="9">
        <f t="shared" si="5"/>
        <v>2.9784473409289802</v>
      </c>
      <c r="F28" s="9">
        <f t="shared" si="6"/>
        <v>2.9801409564135737</v>
      </c>
      <c r="G28" s="10">
        <f t="shared" si="7"/>
        <v>8.6666666666666607</v>
      </c>
      <c r="H28" s="5">
        <f t="shared" si="7"/>
        <v>7.5</v>
      </c>
      <c r="I28">
        <f t="shared" si="8"/>
        <v>28.968129834578331</v>
      </c>
      <c r="J28">
        <f t="shared" si="9"/>
        <v>24.727368069912806</v>
      </c>
      <c r="K28">
        <f t="shared" si="9"/>
        <v>15.09005680731666</v>
      </c>
      <c r="L28">
        <f t="shared" si="10"/>
        <v>-21.162917038429018</v>
      </c>
      <c r="M28">
        <f t="shared" si="11"/>
        <v>-45.08882455453859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18.385601514957823</v>
      </c>
      <c r="B29">
        <f t="shared" si="3"/>
        <v>18.385601514957823</v>
      </c>
      <c r="C29" s="9">
        <f t="shared" si="4"/>
        <v>4.9999999999999996E-2</v>
      </c>
      <c r="D29" s="9">
        <f t="shared" si="5"/>
        <v>1.5415279662006027</v>
      </c>
      <c r="E29" s="9">
        <f t="shared" si="5"/>
        <v>3.0696578098727745</v>
      </c>
      <c r="F29" s="9">
        <f t="shared" si="6"/>
        <v>3.0719501997022123</v>
      </c>
      <c r="G29" s="10">
        <f t="shared" si="7"/>
        <v>8.6666666666666607</v>
      </c>
      <c r="H29" s="5">
        <f t="shared" si="7"/>
        <v>7.5</v>
      </c>
      <c r="I29">
        <f t="shared" si="8"/>
        <v>28.715148722247918</v>
      </c>
      <c r="J29">
        <f t="shared" si="9"/>
        <v>24.59827427597839</v>
      </c>
      <c r="K29">
        <f t="shared" si="9"/>
        <v>14.815014977533975</v>
      </c>
      <c r="L29">
        <f t="shared" si="10"/>
        <v>-20.868579460764888</v>
      </c>
      <c r="M29">
        <f t="shared" si="11"/>
        <v>-44.742699486898971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18.235940301795225</v>
      </c>
      <c r="B30">
        <f t="shared" si="3"/>
        <v>18.235940301795225</v>
      </c>
      <c r="C30" s="9">
        <f t="shared" si="4"/>
        <v>5.4999999999999993E-2</v>
      </c>
      <c r="D30" s="9">
        <f t="shared" si="5"/>
        <v>1.6911891793632035</v>
      </c>
      <c r="E30" s="9">
        <f t="shared" si="5"/>
        <v>3.159196963311778</v>
      </c>
      <c r="F30" s="9">
        <f t="shared" si="6"/>
        <v>3.1622114613495764</v>
      </c>
      <c r="G30" s="10">
        <f t="shared" si="7"/>
        <v>8.6666666666666607</v>
      </c>
      <c r="H30" s="5">
        <f t="shared" si="7"/>
        <v>7.5</v>
      </c>
      <c r="I30">
        <f t="shared" si="8"/>
        <v>28.465784468961935</v>
      </c>
      <c r="J30">
        <f t="shared" si="9"/>
        <v>24.470975941267724</v>
      </c>
      <c r="K30">
        <f t="shared" si="9"/>
        <v>14.542084510663891</v>
      </c>
      <c r="L30">
        <f t="shared" si="10"/>
        <v>-20.580296365597516</v>
      </c>
      <c r="M30">
        <f t="shared" si="11"/>
        <v>-44.404015252408591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18.087050244967372</v>
      </c>
      <c r="B31">
        <f t="shared" si="3"/>
        <v>18.087050244967372</v>
      </c>
      <c r="C31" s="9">
        <f t="shared" si="4"/>
        <v>5.9999999999999991E-2</v>
      </c>
      <c r="D31" s="9">
        <f t="shared" si="5"/>
        <v>1.8400792361910547</v>
      </c>
      <c r="E31" s="9">
        <f t="shared" si="5"/>
        <v>3.2470775421230567</v>
      </c>
      <c r="F31" s="9">
        <f t="shared" si="6"/>
        <v>3.2509479039744793</v>
      </c>
      <c r="G31" s="10">
        <f t="shared" si="7"/>
        <v>8.6666666666666607</v>
      </c>
      <c r="H31" s="5">
        <f t="shared" si="7"/>
        <v>7.5</v>
      </c>
      <c r="I31">
        <f t="shared" si="8"/>
        <v>28.219992581833289</v>
      </c>
      <c r="J31">
        <f t="shared" si="9"/>
        <v>24.34543613343758</v>
      </c>
      <c r="K31">
        <f t="shared" si="9"/>
        <v>14.271220017624199</v>
      </c>
      <c r="L31">
        <f t="shared" si="10"/>
        <v>-20.297924466024337</v>
      </c>
      <c r="M31">
        <f t="shared" si="11"/>
        <v>-44.072581087971997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17.938920727438095</v>
      </c>
      <c r="B32">
        <f t="shared" si="3"/>
        <v>17.938920727438095</v>
      </c>
      <c r="C32" s="9">
        <f t="shared" si="4"/>
        <v>6.4999999999999988E-2</v>
      </c>
      <c r="D32" s="9">
        <f t="shared" si="5"/>
        <v>1.9882087537203337</v>
      </c>
      <c r="E32" s="9">
        <f t="shared" si="5"/>
        <v>3.3333120138594223</v>
      </c>
      <c r="F32" s="9">
        <f t="shared" si="6"/>
        <v>3.3381821662020572</v>
      </c>
      <c r="G32" s="10">
        <f t="shared" si="7"/>
        <v>8.6666666666666607</v>
      </c>
      <c r="H32" s="5">
        <f t="shared" si="7"/>
        <v>7.5</v>
      </c>
      <c r="I32">
        <f t="shared" si="8"/>
        <v>27.977730185030577</v>
      </c>
      <c r="J32">
        <f t="shared" si="9"/>
        <v>24.221618794194832</v>
      </c>
      <c r="K32">
        <f t="shared" si="9"/>
        <v>14.00237727298757</v>
      </c>
      <c r="L32">
        <f t="shared" si="10"/>
        <v>-20.021325213823236</v>
      </c>
      <c r="M32">
        <f t="shared" si="11"/>
        <v>-43.748211927417572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17.79154134954911</v>
      </c>
      <c r="B33">
        <f t="shared" si="3"/>
        <v>17.79154134954911</v>
      </c>
      <c r="C33" s="9">
        <f t="shared" si="4"/>
        <v>6.9999999999999993E-2</v>
      </c>
      <c r="D33" s="9">
        <f t="shared" si="5"/>
        <v>2.1355881316093188</v>
      </c>
      <c r="E33" s="9">
        <f t="shared" si="5"/>
        <v>3.4179125797417371</v>
      </c>
      <c r="F33" s="9">
        <f t="shared" si="6"/>
        <v>3.4239363774759681</v>
      </c>
      <c r="G33" s="10">
        <f t="shared" si="7"/>
        <v>8.6666666666666607</v>
      </c>
      <c r="H33" s="5">
        <f t="shared" si="7"/>
        <v>7.5</v>
      </c>
      <c r="I33">
        <f t="shared" si="8"/>
        <v>27.738955972179642</v>
      </c>
      <c r="J33">
        <f t="shared" si="9"/>
        <v>24.09948871039051</v>
      </c>
      <c r="K33">
        <f t="shared" si="9"/>
        <v>13.735513180230322</v>
      </c>
      <c r="L33">
        <f t="shared" si="10"/>
        <v>-19.750364620257475</v>
      </c>
      <c r="M33">
        <f t="shared" si="11"/>
        <v>-43.430728174442059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17.644901923949487</v>
      </c>
      <c r="B34">
        <f t="shared" si="3"/>
        <v>17.644901923949487</v>
      </c>
      <c r="C34" s="9">
        <f t="shared" si="4"/>
        <v>7.4999999999999997E-2</v>
      </c>
      <c r="D34" s="9">
        <f t="shared" si="5"/>
        <v>2.282227557208941</v>
      </c>
      <c r="E34" s="9">
        <f t="shared" si="5"/>
        <v>3.5008911814434565</v>
      </c>
      <c r="F34" s="9">
        <f t="shared" si="6"/>
        <v>3.5082321723780359</v>
      </c>
      <c r="G34" s="10">
        <f t="shared" si="7"/>
        <v>8.6666666666666607</v>
      </c>
      <c r="H34" s="5">
        <f t="shared" si="7"/>
        <v>7.5</v>
      </c>
      <c r="I34">
        <f t="shared" si="8"/>
        <v>27.503630160222851</v>
      </c>
      <c r="J34">
        <f t="shared" si="9"/>
        <v>23.979011486206939</v>
      </c>
      <c r="K34">
        <f t="shared" si="9"/>
        <v>13.470585738366225</v>
      </c>
      <c r="L34">
        <f t="shared" si="10"/>
        <v>-19.484913084511593</v>
      </c>
      <c r="M34">
        <f t="shared" si="11"/>
        <v>-43.119955485300366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17.498992470691562</v>
      </c>
      <c r="B35">
        <f t="shared" si="3"/>
        <v>17.498992470691562</v>
      </c>
      <c r="C35" s="9">
        <f t="shared" si="4"/>
        <v>0.08</v>
      </c>
      <c r="D35" s="9">
        <f t="shared" si="5"/>
        <v>2.428137010466866</v>
      </c>
      <c r="E35" s="9">
        <f t="shared" si="5"/>
        <v>3.5822595076756865</v>
      </c>
      <c r="F35" s="9">
        <f t="shared" si="6"/>
        <v>3.5910907044751559</v>
      </c>
      <c r="G35" s="10">
        <f t="shared" si="7"/>
        <v>8.6666666666666607</v>
      </c>
      <c r="H35" s="5">
        <f t="shared" si="7"/>
        <v>7.5</v>
      </c>
      <c r="I35">
        <f t="shared" si="8"/>
        <v>27.271714444646619</v>
      </c>
      <c r="J35">
        <f t="shared" si="9"/>
        <v>23.860153516391417</v>
      </c>
      <c r="K35">
        <f t="shared" si="9"/>
        <v>13.207554009905893</v>
      </c>
      <c r="L35">
        <f t="shared" si="10"/>
        <v>-19.224845229364206</v>
      </c>
      <c r="M35">
        <f t="shared" si="11"/>
        <v>-42.815724560760955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17.353803212487065</v>
      </c>
      <c r="B36">
        <f t="shared" si="3"/>
        <v>17.353803212487065</v>
      </c>
      <c r="C36" s="9">
        <f t="shared" si="4"/>
        <v>8.5000000000000006E-2</v>
      </c>
      <c r="D36" s="9">
        <f t="shared" si="5"/>
        <v>2.5733262686713614</v>
      </c>
      <c r="E36" s="9">
        <f t="shared" si="5"/>
        <v>3.6620290005806595</v>
      </c>
      <c r="F36" s="9">
        <f t="shared" si="6"/>
        <v>3.6725326597123509</v>
      </c>
      <c r="G36" s="10">
        <f t="shared" si="7"/>
        <v>8.6666666666666607</v>
      </c>
      <c r="H36" s="5">
        <f t="shared" si="7"/>
        <v>7.5</v>
      </c>
      <c r="I36">
        <f t="shared" si="8"/>
        <v>27.043171955991216</v>
      </c>
      <c r="J36">
        <f t="shared" si="9"/>
        <v>23.742881960492294</v>
      </c>
      <c r="K36">
        <f t="shared" si="9"/>
        <v>12.946378090085251</v>
      </c>
      <c r="L36">
        <f t="shared" si="10"/>
        <v>-18.970039743725454</v>
      </c>
      <c r="M36">
        <f t="shared" si="11"/>
        <v>-42.51787094687478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17.209324570117495</v>
      </c>
      <c r="B37">
        <f t="shared" si="3"/>
        <v>17.209324570117495</v>
      </c>
      <c r="C37" s="9">
        <f t="shared" si="4"/>
        <v>9.0000000000000011E-2</v>
      </c>
      <c r="D37" s="9">
        <f t="shared" si="5"/>
        <v>2.7178049110409326</v>
      </c>
      <c r="E37" s="9">
        <f t="shared" si="5"/>
        <v>3.7402108619412129</v>
      </c>
      <c r="F37" s="9">
        <f t="shared" si="6"/>
        <v>3.7525782693700251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26.817967217560327</v>
      </c>
      <c r="J37">
        <f t="shared" si="9"/>
        <v>23.627164718055568</v>
      </c>
      <c r="K37">
        <f t="shared" si="9"/>
        <v>12.687019077309314</v>
      </c>
      <c r="L37">
        <f t="shared" si="10"/>
        <v>-18.720379231687016</v>
      </c>
      <c r="M37">
        <f t="shared" si="11"/>
        <v>-42.226234844131739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17.06554715799296</v>
      </c>
      <c r="B38">
        <f t="shared" si="3"/>
        <v>17.06554715799296</v>
      </c>
      <c r="C38" s="9">
        <f t="shared" si="4"/>
        <v>9.5000000000000015E-2</v>
      </c>
      <c r="D38" s="9">
        <f t="shared" si="5"/>
        <v>2.8615823231654662</v>
      </c>
      <c r="E38" s="9">
        <f t="shared" si="5"/>
        <v>3.8168160592135245</v>
      </c>
      <c r="F38" s="9">
        <f t="shared" si="6"/>
        <v>3.8312473226026591</v>
      </c>
      <c r="G38" s="10">
        <f t="shared" si="13"/>
        <v>8.6666666666666607</v>
      </c>
      <c r="H38" s="5">
        <f t="shared" si="13"/>
        <v>7.5</v>
      </c>
      <c r="I38">
        <f t="shared" si="8"/>
        <v>26.596066104251083</v>
      </c>
      <c r="J38">
        <f t="shared" si="9"/>
        <v>23.512970404742276</v>
      </c>
      <c r="K38">
        <f t="shared" si="9"/>
        <v>12.429439044760111</v>
      </c>
      <c r="L38">
        <f t="shared" si="10"/>
        <v>-18.475750067751861</v>
      </c>
      <c r="M38">
        <f t="shared" si="11"/>
        <v>-41.940660924603044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16.922461779854043</v>
      </c>
      <c r="B39">
        <f t="shared" si="3"/>
        <v>16.922461779854043</v>
      </c>
      <c r="C39" s="9">
        <f t="shared" si="4"/>
        <v>0.10000000000000002</v>
      </c>
      <c r="D39" s="9">
        <f t="shared" si="5"/>
        <v>3.0046677013043834</v>
      </c>
      <c r="E39" s="9">
        <f t="shared" si="5"/>
        <v>3.891855331390059</v>
      </c>
      <c r="F39" s="9">
        <f t="shared" si="6"/>
        <v>3.9085591785753957</v>
      </c>
      <c r="G39" s="10">
        <f t="shared" si="13"/>
        <v>8.6666666666666607</v>
      </c>
      <c r="H39" s="5">
        <f t="shared" si="13"/>
        <v>7.5</v>
      </c>
      <c r="I39">
        <f t="shared" si="8"/>
        <v>26.377435802428455</v>
      </c>
      <c r="J39">
        <f t="shared" si="9"/>
        <v>23.400268329328991</v>
      </c>
      <c r="K39">
        <f t="shared" si="9"/>
        <v>12.173601013120033</v>
      </c>
      <c r="L39">
        <f t="shared" si="10"/>
        <v>-18.236042257928808</v>
      </c>
      <c r="M39">
        <f t="shared" si="11"/>
        <v>-41.660998156691122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16.780059424611345</v>
      </c>
      <c r="B40">
        <f t="shared" si="3"/>
        <v>16.780059424611345</v>
      </c>
      <c r="C40" s="9">
        <f t="shared" si="4"/>
        <v>0.10500000000000002</v>
      </c>
      <c r="D40" s="9">
        <f t="shared" si="5"/>
        <v>3.1470700565470815</v>
      </c>
      <c r="E40" s="9">
        <f t="shared" si="5"/>
        <v>3.9653391946993861</v>
      </c>
      <c r="F40" s="9">
        <f t="shared" si="6"/>
        <v>3.9845327782142679</v>
      </c>
      <c r="G40" s="10">
        <f t="shared" si="13"/>
        <v>8.6666666666666607</v>
      </c>
      <c r="H40" s="5">
        <f t="shared" si="13"/>
        <v>7.5</v>
      </c>
      <c r="I40">
        <f t="shared" si="8"/>
        <v>26.162044770770745</v>
      </c>
      <c r="J40">
        <f t="shared" si="9"/>
        <v>23.289028471555625</v>
      </c>
      <c r="K40">
        <f t="shared" si="9"/>
        <v>11.919468924364217</v>
      </c>
      <c r="L40">
        <f t="shared" si="10"/>
        <v>-18.00114930639397</v>
      </c>
      <c r="M40">
        <f t="shared" si="11"/>
        <v>-41.387099637130177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16.638331262317703</v>
      </c>
      <c r="B41">
        <f t="shared" si="3"/>
        <v>16.638331262317703</v>
      </c>
      <c r="C41" s="9">
        <f t="shared" si="4"/>
        <v>0.11000000000000003</v>
      </c>
      <c r="D41" s="9">
        <f t="shared" si="5"/>
        <v>3.2887982188407254</v>
      </c>
      <c r="E41" s="9">
        <f t="shared" si="5"/>
        <v>4.0372779481492591</v>
      </c>
      <c r="F41" s="9">
        <f t="shared" si="6"/>
        <v>4.05918665558508</v>
      </c>
      <c r="G41" s="10">
        <f t="shared" si="13"/>
        <v>8.6666666666666607</v>
      </c>
      <c r="H41" s="5">
        <f t="shared" si="13"/>
        <v>7.5</v>
      </c>
      <c r="I41">
        <f t="shared" si="8"/>
        <v>25.949862702015857</v>
      </c>
      <c r="J41">
        <f t="shared" si="9"/>
        <v>23.179221460786621</v>
      </c>
      <c r="K41">
        <f t="shared" si="9"/>
        <v>11.667007616577724</v>
      </c>
      <c r="L41">
        <f t="shared" si="10"/>
        <v>-17.770968087436927</v>
      </c>
      <c r="M41">
        <f t="shared" si="11"/>
        <v>-41.11882242990098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16.497268640268171</v>
      </c>
      <c r="B42">
        <f t="shared" si="3"/>
        <v>16.497268640268171</v>
      </c>
      <c r="C42" s="9">
        <f t="shared" si="4"/>
        <v>0.11500000000000003</v>
      </c>
      <c r="D42" s="9">
        <f t="shared" si="5"/>
        <v>3.4298608408902571</v>
      </c>
      <c r="E42" s="9">
        <f t="shared" si="5"/>
        <v>4.1076816789190751</v>
      </c>
      <c r="F42" s="9">
        <f t="shared" si="6"/>
        <v>4.132538948915351</v>
      </c>
      <c r="G42" s="10">
        <f t="shared" si="13"/>
        <v>8.6666666666666607</v>
      </c>
      <c r="H42" s="5">
        <f t="shared" si="13"/>
        <v>7.5</v>
      </c>
      <c r="I42">
        <f t="shared" si="8"/>
        <v>25.7408604855408</v>
      </c>
      <c r="J42">
        <f t="shared" si="9"/>
        <v>23.070818555453258</v>
      </c>
      <c r="K42">
        <f t="shared" si="9"/>
        <v>11.416182799755328</v>
      </c>
      <c r="L42">
        <f t="shared" si="10"/>
        <v>-17.545398722424768</v>
      </c>
      <c r="M42">
        <f t="shared" si="11"/>
        <v>-40.856027411743021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16.356863079223135</v>
      </c>
      <c r="B43">
        <f t="shared" si="3"/>
        <v>16.356863079223135</v>
      </c>
      <c r="C43" s="9">
        <f t="shared" si="4"/>
        <v>0.12000000000000004</v>
      </c>
      <c r="D43" s="9">
        <f t="shared" si="5"/>
        <v>3.5702664019352914</v>
      </c>
      <c r="E43" s="9">
        <f t="shared" si="5"/>
        <v>4.176560267607587</v>
      </c>
      <c r="F43" s="9">
        <f t="shared" si="6"/>
        <v>4.2046074112730327</v>
      </c>
      <c r="G43" s="10">
        <f t="shared" si="13"/>
        <v>8.6666666666666607</v>
      </c>
      <c r="H43" s="5">
        <f t="shared" si="13"/>
        <v>7.5</v>
      </c>
      <c r="I43">
        <f t="shared" si="8"/>
        <v>25.53501017070943</v>
      </c>
      <c r="J43">
        <f t="shared" si="9"/>
        <v>22.963791623246468</v>
      </c>
      <c r="K43">
        <f t="shared" si="9"/>
        <v>11.166961032543695</v>
      </c>
      <c r="L43">
        <f t="shared" si="10"/>
        <v>-17.324344461530991</v>
      </c>
      <c r="M43">
        <f t="shared" si="11"/>
        <v>-40.598579123964832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16.21710626975004</v>
      </c>
      <c r="B44">
        <f t="shared" si="3"/>
        <v>16.21710626975004</v>
      </c>
      <c r="C44" s="9">
        <f t="shared" si="4"/>
        <v>0.12500000000000003</v>
      </c>
      <c r="D44" s="9">
        <f t="shared" si="5"/>
        <v>3.7100232114083882</v>
      </c>
      <c r="E44" s="9">
        <f t="shared" si="5"/>
        <v>4.2439233933415021</v>
      </c>
      <c r="F44" s="9">
        <f t="shared" si="6"/>
        <v>4.2754094209151861</v>
      </c>
      <c r="G44" s="10">
        <f t="shared" si="13"/>
        <v>8.6666666666666607</v>
      </c>
      <c r="H44" s="5">
        <f t="shared" si="13"/>
        <v>7.5</v>
      </c>
      <c r="I44">
        <f t="shared" si="8"/>
        <v>25.332284930926171</v>
      </c>
      <c r="J44">
        <f t="shared" si="9"/>
        <v>22.858113122031128</v>
      </c>
      <c r="K44">
        <f t="shared" si="9"/>
        <v>10.91930969988751</v>
      </c>
      <c r="L44">
        <f t="shared" si="10"/>
        <v>-17.107711569989981</v>
      </c>
      <c r="M44">
        <f t="shared" si="11"/>
        <v>-40.346345630270918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16.077990068679409</v>
      </c>
      <c r="B45">
        <f t="shared" si="3"/>
        <v>16.077990068679409</v>
      </c>
      <c r="C45" s="9">
        <f t="shared" si="4"/>
        <v>0.13000000000000003</v>
      </c>
      <c r="D45" s="9">
        <f t="shared" si="5"/>
        <v>3.8491394124790186</v>
      </c>
      <c r="E45" s="9">
        <f t="shared" si="5"/>
        <v>4.3097805387503652</v>
      </c>
      <c r="F45" s="9">
        <f t="shared" si="6"/>
        <v>4.3449619913191651</v>
      </c>
      <c r="G45" s="10">
        <f t="shared" si="13"/>
        <v>8.6666666666666607</v>
      </c>
      <c r="H45" s="5">
        <f t="shared" si="13"/>
        <v>7.5</v>
      </c>
      <c r="I45">
        <f t="shared" si="8"/>
        <v>25.13265902833588</v>
      </c>
      <c r="J45">
        <f t="shared" si="9"/>
        <v>22.753756081454188</v>
      </c>
      <c r="K45">
        <f t="shared" si="9"/>
        <v>10.673196991542858</v>
      </c>
      <c r="L45">
        <f t="shared" si="10"/>
        <v>-16.895409218650112</v>
      </c>
      <c r="M45">
        <f t="shared" si="11"/>
        <v>-40.099198380339544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15.939506495671051</v>
      </c>
      <c r="B46">
        <f t="shared" si="3"/>
        <v>15.939506495671051</v>
      </c>
      <c r="C46" s="9">
        <f t="shared" si="4"/>
        <v>0.13500000000000004</v>
      </c>
      <c r="D46" s="9">
        <f t="shared" si="5"/>
        <v>3.9876229854873761</v>
      </c>
      <c r="E46" s="9">
        <f t="shared" si="5"/>
        <v>4.37414099481291</v>
      </c>
      <c r="F46" s="9">
        <f t="shared" si="6"/>
        <v>4.4132817809083793</v>
      </c>
      <c r="G46" s="10">
        <f t="shared" si="13"/>
        <v>8.6666666666666607</v>
      </c>
      <c r="H46" s="5">
        <f t="shared" si="13"/>
        <v>7.5</v>
      </c>
      <c r="I46">
        <f t="shared" si="8"/>
        <v>24.936107779112533</v>
      </c>
      <c r="J46">
        <f t="shared" si="9"/>
        <v>22.650694085220422</v>
      </c>
      <c r="K46">
        <f t="shared" si="9"/>
        <v>10.428591881422786</v>
      </c>
      <c r="L46">
        <f t="shared" si="10"/>
        <v>-16.687349378610723</v>
      </c>
      <c r="M46">
        <f t="shared" si="11"/>
        <v>-39.857012078901235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15.801647729886396</v>
      </c>
      <c r="B47">
        <f t="shared" si="3"/>
        <v>15.801647729886396</v>
      </c>
      <c r="C47" s="9">
        <f t="shared" si="4"/>
        <v>0.14000000000000004</v>
      </c>
      <c r="D47" s="9">
        <f t="shared" si="5"/>
        <v>4.1254817512720319</v>
      </c>
      <c r="E47" s="9">
        <f t="shared" si="5"/>
        <v>4.4370138655798614</v>
      </c>
      <c r="F47" s="9">
        <f t="shared" si="6"/>
        <v>4.4803851024841395</v>
      </c>
      <c r="G47" s="10">
        <f t="shared" si="13"/>
        <v>8.6666666666666607</v>
      </c>
      <c r="H47" s="5">
        <f t="shared" si="13"/>
        <v>7.5</v>
      </c>
      <c r="I47">
        <f t="shared" si="8"/>
        <v>24.742607519281883</v>
      </c>
      <c r="J47">
        <f t="shared" si="9"/>
        <v>22.548901254010897</v>
      </c>
      <c r="K47">
        <f t="shared" si="9"/>
        <v>10.185464107741488</v>
      </c>
      <c r="L47">
        <f t="shared" si="10"/>
        <v>-16.483446719739415</v>
      </c>
      <c r="M47">
        <f t="shared" si="11"/>
        <v>-39.619664560081887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15.664406106763149</v>
      </c>
      <c r="B48">
        <f t="shared" si="3"/>
        <v>15.664406106763149</v>
      </c>
      <c r="C48" s="9">
        <f t="shared" si="4"/>
        <v>0.14500000000000005</v>
      </c>
      <c r="D48" s="9">
        <f t="shared" si="5"/>
        <v>4.2627233743952777</v>
      </c>
      <c r="E48" s="9">
        <f t="shared" si="5"/>
        <v>4.4984080727779441</v>
      </c>
      <c r="F48" s="9">
        <f t="shared" si="6"/>
        <v>4.5462879323746144</v>
      </c>
      <c r="G48" s="10">
        <f t="shared" si="13"/>
        <v>8.6666666666666607</v>
      </c>
      <c r="H48" s="5">
        <f t="shared" si="13"/>
        <v>7.5</v>
      </c>
      <c r="I48">
        <f t="shared" si="8"/>
        <v>24.552135571025563</v>
      </c>
      <c r="J48">
        <f t="shared" si="9"/>
        <v>22.448352229020486</v>
      </c>
      <c r="K48">
        <f t="shared" si="9"/>
        <v>9.9437841539249892</v>
      </c>
      <c r="L48">
        <f t="shared" si="10"/>
        <v>-16.283618512876899</v>
      </c>
      <c r="M48">
        <f t="shared" si="11"/>
        <v>-39.387036666788354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15.527774114888558</v>
      </c>
      <c r="B49">
        <f t="shared" si="3"/>
        <v>15.527774114888558</v>
      </c>
      <c r="C49" s="9">
        <f t="shared" si="4"/>
        <v>0.15000000000000005</v>
      </c>
      <c r="D49" s="9">
        <f t="shared" si="5"/>
        <v>4.3993553662698703</v>
      </c>
      <c r="E49" s="9">
        <f t="shared" si="5"/>
        <v>4.5583323602997012</v>
      </c>
      <c r="F49" s="9">
        <f t="shared" si="6"/>
        <v>4.6110059193114932</v>
      </c>
      <c r="G49" s="10">
        <f t="shared" si="13"/>
        <v>8.6666666666666607</v>
      </c>
      <c r="H49" s="5">
        <f t="shared" si="13"/>
        <v>7.5</v>
      </c>
      <c r="I49">
        <f t="shared" si="8"/>
        <v>24.364670209416683</v>
      </c>
      <c r="J49">
        <f t="shared" si="9"/>
        <v>22.349022156091937</v>
      </c>
      <c r="K49">
        <f t="shared" si="9"/>
        <v>9.7035232302575807</v>
      </c>
      <c r="L49">
        <f t="shared" si="10"/>
        <v>-16.087784535546866</v>
      </c>
      <c r="M49">
        <f t="shared" si="11"/>
        <v>-39.159012134927139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15.391744392967681</v>
      </c>
      <c r="B50">
        <f t="shared" si="3"/>
        <v>15.391744392967681</v>
      </c>
      <c r="C50" s="9">
        <f t="shared" si="4"/>
        <v>0.15500000000000005</v>
      </c>
      <c r="D50" s="9">
        <f t="shared" si="5"/>
        <v>4.5353850881907469</v>
      </c>
      <c r="E50" s="9">
        <f t="shared" si="5"/>
        <v>4.6167952985835026</v>
      </c>
      <c r="F50" s="9">
        <f t="shared" si="6"/>
        <v>4.6745543930444358</v>
      </c>
      <c r="G50" s="10">
        <f t="shared" si="13"/>
        <v>8.6666666666666607</v>
      </c>
      <c r="H50" s="5">
        <f t="shared" si="13"/>
        <v>7.5</v>
      </c>
      <c r="I50">
        <f t="shared" si="8"/>
        <v>24.180190629539133</v>
      </c>
      <c r="J50">
        <f t="shared" si="9"/>
        <v>22.2508866704251</v>
      </c>
      <c r="K50">
        <f t="shared" si="9"/>
        <v>9.4646532562345254</v>
      </c>
      <c r="L50">
        <f t="shared" si="10"/>
        <v>-15.895866980997878</v>
      </c>
      <c r="M50">
        <f t="shared" si="11"/>
        <v>-38.935477482258833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15.25630972688327</v>
      </c>
      <c r="B51">
        <f t="shared" si="3"/>
        <v>15.25630972688327</v>
      </c>
      <c r="C51" s="9">
        <f t="shared" si="4"/>
        <v>0.16000000000000006</v>
      </c>
      <c r="D51" s="9">
        <f t="shared" si="5"/>
        <v>4.6708197542751586</v>
      </c>
      <c r="E51" s="9">
        <f t="shared" si="5"/>
        <v>4.6738052888879755</v>
      </c>
      <c r="F51" s="9">
        <f t="shared" si="6"/>
        <v>4.7369483727030381</v>
      </c>
      <c r="G51" s="10">
        <f t="shared" si="13"/>
        <v>8.6666666666666607</v>
      </c>
      <c r="H51" s="5">
        <f t="shared" si="13"/>
        <v>7.5</v>
      </c>
      <c r="I51">
        <f t="shared" si="8"/>
        <v>23.998676913945435</v>
      </c>
      <c r="J51">
        <f t="shared" si="9"/>
        <v>22.153921881841011</v>
      </c>
      <c r="K51">
        <f t="shared" si="9"/>
        <v>9.2271468435927471</v>
      </c>
      <c r="L51">
        <f t="shared" si="10"/>
        <v>-15.707790370413731</v>
      </c>
      <c r="M51">
        <f t="shared" si="11"/>
        <v>-38.71632190170272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15.12146304684388</v>
      </c>
      <c r="B52">
        <f t="shared" si="3"/>
        <v>15.12146304684388</v>
      </c>
      <c r="C52" s="9">
        <f t="shared" si="4"/>
        <v>0.16500000000000006</v>
      </c>
      <c r="D52" s="9">
        <f t="shared" si="5"/>
        <v>4.8056664343145474</v>
      </c>
      <c r="E52" s="9">
        <f t="shared" si="5"/>
        <v>4.72937056746491</v>
      </c>
      <c r="F52" s="9">
        <f t="shared" si="6"/>
        <v>4.7982025749155692</v>
      </c>
      <c r="G52" s="10">
        <f t="shared" si="13"/>
        <v>8.6666666666666607</v>
      </c>
      <c r="H52" s="5">
        <f t="shared" si="13"/>
        <v>7.5</v>
      </c>
      <c r="I52">
        <f t="shared" si="8"/>
        <v>23.820110000410217</v>
      </c>
      <c r="J52">
        <f t="shared" si="9"/>
        <v>22.058104360581488</v>
      </c>
      <c r="K52">
        <f t="shared" si="9"/>
        <v>8.9909772799923608</v>
      </c>
      <c r="L52">
        <f t="shared" si="10"/>
        <v>-15.523481468137231</v>
      </c>
      <c r="M52">
        <f t="shared" si="11"/>
        <v>-38.50143715891663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14.987197424617047</v>
      </c>
      <c r="B53">
        <f t="shared" si="3"/>
        <v>14.987197424617047</v>
      </c>
      <c r="C53" s="9">
        <f t="shared" si="4"/>
        <v>0.17000000000000007</v>
      </c>
      <c r="D53" s="9">
        <f t="shared" si="5"/>
        <v>4.9399320565413802</v>
      </c>
      <c r="E53" s="9">
        <f t="shared" si="5"/>
        <v>4.7834992096345221</v>
      </c>
      <c r="F53" s="9">
        <f t="shared" si="6"/>
        <v>4.8583314216934008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23.644471649938996</v>
      </c>
      <c r="J53">
        <f t="shared" si="9"/>
        <v>21.96341112362585</v>
      </c>
      <c r="K53">
        <f t="shared" si="9"/>
        <v>8.7561185133229689</v>
      </c>
      <c r="L53">
        <f t="shared" si="10"/>
        <v>-15.342869199760957</v>
      </c>
      <c r="M53">
        <f t="shared" si="11"/>
        <v>-38.290717493987401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14.853506070844391</v>
      </c>
      <c r="B54">
        <f t="shared" si="3"/>
        <v>14.853506070844391</v>
      </c>
      <c r="C54" s="9">
        <f t="shared" si="4"/>
        <v>0.17500000000000007</v>
      </c>
      <c r="D54" s="9">
        <f t="shared" si="5"/>
        <v>5.0736234103140365</v>
      </c>
      <c r="E54" s="9">
        <f t="shared" si="5"/>
        <v>4.8361991337668169</v>
      </c>
      <c r="F54" s="9">
        <f t="shared" si="6"/>
        <v>4.91734904808966</v>
      </c>
      <c r="G54" s="10">
        <f t="shared" si="14"/>
        <v>8.6666666666666607</v>
      </c>
      <c r="H54" s="5">
        <f t="shared" si="14"/>
        <v>7.5</v>
      </c>
      <c r="I54">
        <f t="shared" si="8"/>
        <v>23.471744414994273</v>
      </c>
      <c r="J54">
        <f t="shared" si="9"/>
        <v>21.869819621507308</v>
      </c>
      <c r="K54">
        <f t="shared" si="9"/>
        <v>8.5225451366096454</v>
      </c>
      <c r="L54">
        <f t="shared" si="10"/>
        <v>-15.165884572946355</v>
      </c>
      <c r="M54">
        <f t="shared" si="11"/>
        <v>-38.084059527077109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14.720382332435676</v>
      </c>
      <c r="B55">
        <f t="shared" si="3"/>
        <v>14.720382332435676</v>
      </c>
      <c r="C55" s="9">
        <f t="shared" si="4"/>
        <v>0.18000000000000008</v>
      </c>
      <c r="D55" s="9">
        <f t="shared" si="5"/>
        <v>5.2067471487227515</v>
      </c>
      <c r="E55" s="9">
        <f t="shared" si="5"/>
        <v>4.8874781051726348</v>
      </c>
      <c r="F55" s="9">
        <f t="shared" si="6"/>
        <v>4.9752693096402609</v>
      </c>
      <c r="G55" s="10">
        <f t="shared" si="14"/>
        <v>8.6666666666666607</v>
      </c>
      <c r="H55" s="5">
        <f t="shared" si="14"/>
        <v>7.5</v>
      </c>
      <c r="I55">
        <f t="shared" si="8"/>
        <v>23.301911607903556</v>
      </c>
      <c r="J55">
        <f t="shared" si="9"/>
        <v>21.777307725612335</v>
      </c>
      <c r="K55">
        <f t="shared" si="9"/>
        <v>8.2902323734944758</v>
      </c>
      <c r="L55">
        <f t="shared" si="10"/>
        <v>-14.992460600840277</v>
      </c>
      <c r="M55">
        <f t="shared" si="11"/>
        <v>-37.881362167879345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14.58781969003892</v>
      </c>
      <c r="B56">
        <f t="shared" si="3"/>
        <v>14.58781969003892</v>
      </c>
      <c r="C56" s="9">
        <f t="shared" si="4"/>
        <v>0.18500000000000008</v>
      </c>
      <c r="D56" s="9">
        <f t="shared" si="5"/>
        <v>5.3393097911195078</v>
      </c>
      <c r="E56" s="9">
        <f t="shared" si="5"/>
        <v>4.9373437399078179</v>
      </c>
      <c r="F56" s="9">
        <f t="shared" si="6"/>
        <v>5.032105789595172</v>
      </c>
      <c r="G56" s="10">
        <f t="shared" si="14"/>
        <v>8.6666666666666607</v>
      </c>
      <c r="H56" s="5">
        <f t="shared" si="14"/>
        <v>7.5</v>
      </c>
      <c r="I56">
        <f t="shared" si="8"/>
        <v>23.13495726941651</v>
      </c>
      <c r="J56">
        <f t="shared" si="9"/>
        <v>21.685853715947211</v>
      </c>
      <c r="K56">
        <f t="shared" si="9"/>
        <v>8.059156064270411</v>
      </c>
      <c r="L56">
        <f t="shared" si="10"/>
        <v>-14.822532227965327</v>
      </c>
      <c r="M56">
        <f t="shared" si="11"/>
        <v>-37.682526528748312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14.455811755583742</v>
      </c>
      <c r="B57">
        <f t="shared" si="3"/>
        <v>14.455811755583742</v>
      </c>
      <c r="C57" s="9">
        <f t="shared" si="4"/>
        <v>0.19000000000000009</v>
      </c>
      <c r="D57" s="9">
        <f t="shared" si="5"/>
        <v>5.4713177255746848</v>
      </c>
      <c r="E57" s="9">
        <f t="shared" si="5"/>
        <v>4.9858035084937997</v>
      </c>
      <c r="F57" s="9">
        <f t="shared" si="6"/>
        <v>5.0878718059474339</v>
      </c>
      <c r="G57" s="10">
        <f t="shared" si="14"/>
        <v>8.6666666666666607</v>
      </c>
      <c r="H57" s="5">
        <f t="shared" si="14"/>
        <v>7.5</v>
      </c>
      <c r="I57">
        <f t="shared" si="8"/>
        <v>22.97086613738092</v>
      </c>
      <c r="J57">
        <f t="shared" si="9"/>
        <v>21.595436269356622</v>
      </c>
      <c r="K57">
        <f t="shared" si="9"/>
        <v>7.8292926524450461</v>
      </c>
      <c r="L57">
        <f t="shared" si="10"/>
        <v>-14.656036258467399</v>
      </c>
      <c r="M57">
        <f t="shared" si="11"/>
        <v>-37.487455841371876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14.324352269895257</v>
      </c>
      <c r="B58">
        <f t="shared" si="3"/>
        <v>14.324352269895257</v>
      </c>
      <c r="C58" s="9">
        <f t="shared" si="4"/>
        <v>0.19500000000000009</v>
      </c>
      <c r="D58" s="9">
        <f t="shared" si="5"/>
        <v>5.6027772112631711</v>
      </c>
      <c r="E58" s="9">
        <f t="shared" si="5"/>
        <v>5.0328647395577857</v>
      </c>
      <c r="F58" s="9">
        <f t="shared" si="6"/>
        <v>5.1425804182671149</v>
      </c>
      <c r="G58" s="10">
        <f t="shared" si="14"/>
        <v>8.6666666666666607</v>
      </c>
      <c r="H58" s="5">
        <f t="shared" si="14"/>
        <v>7.5</v>
      </c>
      <c r="I58">
        <f t="shared" si="8"/>
        <v>22.809623615509967</v>
      </c>
      <c r="J58">
        <f t="shared" si="9"/>
        <v>21.506034448179971</v>
      </c>
      <c r="K58">
        <f t="shared" si="9"/>
        <v>7.6006191718126779</v>
      </c>
      <c r="L58">
        <f t="shared" si="10"/>
        <v>-14.4929112866105</v>
      </c>
      <c r="M58">
        <f t="shared" si="11"/>
        <v>-37.29605537686723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14.193435100375847</v>
      </c>
      <c r="B59">
        <f t="shared" si="3"/>
        <v>14.193435100375847</v>
      </c>
      <c r="C59" s="9">
        <f t="shared" si="4"/>
        <v>0.20000000000000009</v>
      </c>
      <c r="D59" s="9">
        <f t="shared" si="5"/>
        <v>5.7336943807825813</v>
      </c>
      <c r="E59" s="9">
        <f t="shared" si="5"/>
        <v>5.0785346233955568</v>
      </c>
      <c r="F59" s="9">
        <f t="shared" si="6"/>
        <v>5.1962444343471397</v>
      </c>
      <c r="G59" s="10">
        <f t="shared" si="14"/>
        <v>8.6666666666666607</v>
      </c>
      <c r="H59" s="5">
        <f t="shared" si="14"/>
        <v>7.5</v>
      </c>
      <c r="I59">
        <f t="shared" si="8"/>
        <v>22.651215742216021</v>
      </c>
      <c r="J59">
        <f t="shared" si="9"/>
        <v>21.417627689331646</v>
      </c>
      <c r="K59">
        <f t="shared" si="9"/>
        <v>7.3731132340137879</v>
      </c>
      <c r="L59">
        <f t="shared" si="10"/>
        <v>-14.333097629415454</v>
      </c>
      <c r="M59">
        <f t="shared" si="11"/>
        <v>-37.108232369185075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14.063054238752319</v>
      </c>
      <c r="B60">
        <f t="shared" si="3"/>
        <v>14.063054238752319</v>
      </c>
      <c r="C60" s="9">
        <f t="shared" si="4"/>
        <v>0.2050000000000001</v>
      </c>
      <c r="D60" s="9">
        <f t="shared" si="5"/>
        <v>5.8640752424061091</v>
      </c>
      <c r="E60" s="9">
        <f t="shared" si="5"/>
        <v>5.1228202154598126</v>
      </c>
      <c r="F60" s="9">
        <f t="shared" si="6"/>
        <v>5.2488764166675992</v>
      </c>
      <c r="G60" s="10">
        <f t="shared" si="14"/>
        <v>8.6666666666666607</v>
      </c>
      <c r="H60" s="5">
        <f t="shared" si="14"/>
        <v>7.5</v>
      </c>
      <c r="I60">
        <f t="shared" si="8"/>
        <v>22.49562915948886</v>
      </c>
      <c r="J60">
        <f t="shared" si="9"/>
        <v>21.33019579379221</v>
      </c>
      <c r="K60">
        <f t="shared" si="9"/>
        <v>7.1467530165617585</v>
      </c>
      <c r="L60">
        <f t="shared" si="10"/>
        <v>-14.176537261345214</v>
      </c>
      <c r="M60">
        <f t="shared" si="11"/>
        <v>-36.92389594171496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13.933203798885934</v>
      </c>
      <c r="B61">
        <f t="shared" si="3"/>
        <v>13.933203798885934</v>
      </c>
      <c r="C61" s="9">
        <f t="shared" si="4"/>
        <v>0.2100000000000001</v>
      </c>
      <c r="D61" s="9">
        <f t="shared" si="5"/>
        <v>5.9939256822724944</v>
      </c>
      <c r="E61" s="9">
        <f t="shared" si="5"/>
        <v>5.1657284397768439</v>
      </c>
      <c r="F61" s="9">
        <f t="shared" si="6"/>
        <v>5.3004886886849079</v>
      </c>
      <c r="G61" s="10">
        <f t="shared" si="14"/>
        <v>8.6666666666666607</v>
      </c>
      <c r="H61" s="5">
        <f t="shared" si="14"/>
        <v>7.5</v>
      </c>
      <c r="I61">
        <f t="shared" si="8"/>
        <v>22.342851081799253</v>
      </c>
      <c r="J61">
        <f t="shared" si="9"/>
        <v>21.243718916498004</v>
      </c>
      <c r="K61">
        <f t="shared" si="9"/>
        <v>6.9215172513172973</v>
      </c>
      <c r="L61">
        <f t="shared" si="10"/>
        <v>-14.023173750945611</v>
      </c>
      <c r="M61">
        <f t="shared" si="11"/>
        <v>-36.742957036990887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13.803878014642931</v>
      </c>
      <c r="B62">
        <f t="shared" si="3"/>
        <v>13.803878014642931</v>
      </c>
      <c r="C62" s="9">
        <f t="shared" si="4"/>
        <v>0.21500000000000011</v>
      </c>
      <c r="D62" s="9">
        <f t="shared" si="5"/>
        <v>6.1232514665154962</v>
      </c>
      <c r="E62" s="9">
        <f t="shared" si="5"/>
        <v>5.2072660922942067</v>
      </c>
      <c r="F62" s="9">
        <f t="shared" si="6"/>
        <v>5.3510933409518966</v>
      </c>
      <c r="G62" s="10">
        <f t="shared" si="14"/>
        <v>8.6666666666666607</v>
      </c>
      <c r="H62" s="5">
        <f t="shared" si="14"/>
        <v>7.5</v>
      </c>
      <c r="I62">
        <f t="shared" si="8"/>
        <v>22.192869265011645</v>
      </c>
      <c r="J62">
        <f t="shared" si="9"/>
        <v>21.158177556617236</v>
      </c>
      <c r="K62">
        <f t="shared" si="9"/>
        <v>6.6973852133916525</v>
      </c>
      <c r="L62">
        <f t="shared" si="10"/>
        <v>-13.872952199356014</v>
      </c>
      <c r="M62">
        <f t="shared" si="11"/>
        <v>-36.56532834940208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13.675071237823236</v>
      </c>
      <c r="B63">
        <f t="shared" si="3"/>
        <v>13.675071237823236</v>
      </c>
      <c r="C63" s="9">
        <f t="shared" si="4"/>
        <v>0.22000000000000011</v>
      </c>
      <c r="D63" s="9">
        <f t="shared" si="5"/>
        <v>6.2520582433351928</v>
      </c>
      <c r="E63" s="9">
        <f t="shared" si="5"/>
        <v>5.2474398441619554</v>
      </c>
      <c r="F63" s="9">
        <f t="shared" si="6"/>
        <v>5.4007022370746984</v>
      </c>
      <c r="G63" s="10">
        <f t="shared" si="14"/>
        <v>8.6666666666666607</v>
      </c>
      <c r="H63" s="5">
        <f t="shared" si="14"/>
        <v>7.5</v>
      </c>
      <c r="I63">
        <f t="shared" si="8"/>
        <v>22.045671975292784</v>
      </c>
      <c r="J63">
        <f t="shared" si="9"/>
        <v>21.073552548201164</v>
      </c>
      <c r="K63">
        <f t="shared" si="9"/>
        <v>6.4743367104602996</v>
      </c>
      <c r="L63">
        <f t="shared" si="10"/>
        <v>-13.725819180610051</v>
      </c>
      <c r="M63">
        <f t="shared" si="11"/>
        <v>-36.390924260819482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13.546777936145062</v>
      </c>
      <c r="B64">
        <f t="shared" si="3"/>
        <v>13.546777936145062</v>
      </c>
      <c r="C64" s="9">
        <f t="shared" si="4"/>
        <v>0.22500000000000012</v>
      </c>
      <c r="D64" s="9">
        <f t="shared" si="5"/>
        <v>6.3803515450133643</v>
      </c>
      <c r="E64" s="9">
        <f t="shared" si="5"/>
        <v>5.2862562449498904</v>
      </c>
      <c r="F64" s="9">
        <f t="shared" si="6"/>
        <v>5.4493270195120243</v>
      </c>
      <c r="G64" s="10">
        <f t="shared" si="14"/>
        <v>8.6666666666666607</v>
      </c>
      <c r="H64" s="5">
        <f t="shared" si="14"/>
        <v>7.5</v>
      </c>
      <c r="I64">
        <f t="shared" si="8"/>
        <v>21.901247958006202</v>
      </c>
      <c r="J64">
        <f t="shared" si="9"/>
        <v>20.989825051199443</v>
      </c>
      <c r="K64">
        <f t="shared" si="9"/>
        <v>6.2523520724693009</v>
      </c>
      <c r="L64">
        <f t="shared" si="10"/>
        <v>-13.58172268365186</v>
      </c>
      <c r="M64">
        <f t="shared" si="11"/>
        <v>-36.219660779053584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13.418992691283275</v>
      </c>
      <c r="B65">
        <f t="shared" si="3"/>
        <v>13.418992691283275</v>
      </c>
      <c r="C65" s="9">
        <f t="shared" si="4"/>
        <v>0.23000000000000012</v>
      </c>
      <c r="D65" s="9">
        <f t="shared" si="5"/>
        <v>6.5081367898751514</v>
      </c>
      <c r="E65" s="9">
        <f t="shared" si="5"/>
        <v>5.3237217258031588</v>
      </c>
      <c r="F65" s="9">
        <f t="shared" si="6"/>
        <v>5.4969791152222189</v>
      </c>
      <c r="G65" s="10">
        <f t="shared" si="14"/>
        <v>8.6666666666666607</v>
      </c>
      <c r="H65" s="5">
        <f t="shared" si="14"/>
        <v>7.5</v>
      </c>
      <c r="I65">
        <f t="shared" si="8"/>
        <v>21.759586406585516</v>
      </c>
      <c r="J65">
        <f t="shared" si="9"/>
        <v>20.906976542829167</v>
      </c>
      <c r="K65">
        <f t="shared" si="9"/>
        <v>6.0314121417170741</v>
      </c>
      <c r="L65">
        <f t="shared" si="10"/>
        <v>-13.440612055998503</v>
      </c>
      <c r="M65">
        <f t="shared" si="11"/>
        <v>-36.051455479064131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13.29171019695932</v>
      </c>
      <c r="B66">
        <f t="shared" si="3"/>
        <v>13.29171019695932</v>
      </c>
      <c r="C66" s="9">
        <f t="shared" si="4"/>
        <v>0.23500000000000013</v>
      </c>
      <c r="D66" s="9">
        <f t="shared" si="5"/>
        <v>6.6354192841991075</v>
      </c>
      <c r="E66" s="9">
        <f t="shared" si="5"/>
        <v>5.3598426025384454</v>
      </c>
      <c r="F66" s="9">
        <f t="shared" si="6"/>
        <v>5.5436697411632423</v>
      </c>
      <c r="G66" s="10">
        <f t="shared" si="14"/>
        <v>8.6666666666666607</v>
      </c>
      <c r="H66" s="5">
        <f t="shared" si="14"/>
        <v>7.5</v>
      </c>
      <c r="I66">
        <f t="shared" si="8"/>
        <v>21.62067693138286</v>
      </c>
      <c r="J66">
        <f t="shared" si="9"/>
        <v>20.824988809287575</v>
      </c>
      <c r="K66">
        <f t="shared" si="9"/>
        <v>5.8114982632947827</v>
      </c>
      <c r="L66">
        <f t="shared" si="10"/>
        <v>-13.302437948984316</v>
      </c>
      <c r="M66">
        <f t="shared" si="11"/>
        <v>-35.886227446846519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13.164925257080707</v>
      </c>
      <c r="B67">
        <f t="shared" si="3"/>
        <v>13.164925257080707</v>
      </c>
      <c r="C67" s="9">
        <f t="shared" si="4"/>
        <v>0.24000000000000013</v>
      </c>
      <c r="D67" s="9">
        <f t="shared" si="5"/>
        <v>6.7622042240777205</v>
      </c>
      <c r="E67" s="9">
        <f t="shared" si="5"/>
        <v>5.3946250786828953</v>
      </c>
      <c r="F67" s="9">
        <f t="shared" si="6"/>
        <v>5.5894099096505396</v>
      </c>
      <c r="G67" s="10">
        <f t="shared" si="14"/>
        <v>8.6666666666666607</v>
      </c>
      <c r="H67" s="5">
        <f t="shared" si="14"/>
        <v>7.5</v>
      </c>
      <c r="I67">
        <f t="shared" si="8"/>
        <v>21.484509528491934</v>
      </c>
      <c r="J67">
        <f t="shared" si="9"/>
        <v>20.743843937798772</v>
      </c>
      <c r="K67">
        <f t="shared" si="9"/>
        <v>5.592592275869019</v>
      </c>
      <c r="L67">
        <f t="shared" si="10"/>
        <v>-13.167152264527653</v>
      </c>
      <c r="M67">
        <f t="shared" si="11"/>
        <v>-35.723897225923821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13.038632783928016</v>
      </c>
      <c r="B68">
        <f t="shared" si="3"/>
        <v>13.038632783928016</v>
      </c>
      <c r="C68" s="9">
        <f t="shared" si="4"/>
        <v>0.24500000000000013</v>
      </c>
      <c r="D68" s="9">
        <f t="shared" si="5"/>
        <v>6.8884966972304111</v>
      </c>
      <c r="E68" s="9">
        <f t="shared" si="5"/>
        <v>5.4280752484578079</v>
      </c>
      <c r="F68" s="9">
        <f t="shared" si="6"/>
        <v>5.6342104335775414</v>
      </c>
      <c r="G68" s="10">
        <f t="shared" si="14"/>
        <v>8.6666666666666607</v>
      </c>
      <c r="H68" s="5">
        <f t="shared" si="14"/>
        <v>7.5</v>
      </c>
      <c r="I68">
        <f t="shared" si="8"/>
        <v>21.351074548548436</v>
      </c>
      <c r="J68">
        <f t="shared" si="9"/>
        <v>20.663524308985153</v>
      </c>
      <c r="K68">
        <f t="shared" si="9"/>
        <v>5.3746765027908836</v>
      </c>
      <c r="L68">
        <f t="shared" si="10"/>
        <v>-13.034708103365299</v>
      </c>
      <c r="M68">
        <f t="shared" si="11"/>
        <v>-35.564386766377126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12.91282779638747</v>
      </c>
      <c r="B69">
        <f t="shared" si="3"/>
        <v>12.91282779638747</v>
      </c>
      <c r="C69" s="9">
        <f t="shared" si="4"/>
        <v>0.25000000000000011</v>
      </c>
      <c r="D69" s="9">
        <f t="shared" si="5"/>
        <v>7.0143016847709578</v>
      </c>
      <c r="E69" s="9">
        <f t="shared" si="5"/>
        <v>5.4601990997090439</v>
      </c>
      <c r="F69" s="9">
        <f t="shared" si="6"/>
        <v>5.6780819315033266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21.220362665514148</v>
      </c>
      <c r="J69">
        <f t="shared" si="9"/>
        <v>20.584012589554625</v>
      </c>
      <c r="K69">
        <f t="shared" si="9"/>
        <v>5.1577337435159833</v>
      </c>
      <c r="L69">
        <f t="shared" si="10"/>
        <v>-12.905059714704338</v>
      </c>
      <c r="M69">
        <f t="shared" si="11"/>
        <v>-35.407619376350155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12.787505418227179</v>
      </c>
      <c r="B70">
        <f t="shared" si="3"/>
        <v>12.787505418227179</v>
      </c>
      <c r="C70" s="9">
        <f t="shared" si="4"/>
        <v>0.25500000000000012</v>
      </c>
      <c r="D70" s="9">
        <f t="shared" si="5"/>
        <v>7.1396240629312491</v>
      </c>
      <c r="E70" s="9">
        <f t="shared" si="5"/>
        <v>5.4910025167859944</v>
      </c>
      <c r="F70" s="9">
        <f t="shared" si="6"/>
        <v>5.7210348326118421</v>
      </c>
      <c r="G70" s="10">
        <f t="shared" si="15"/>
        <v>8.6666666666666607</v>
      </c>
      <c r="H70" s="5">
        <f t="shared" si="15"/>
        <v>7.5</v>
      </c>
      <c r="I70">
        <f t="shared" si="8"/>
        <v>21.092364845454121</v>
      </c>
      <c r="J70">
        <f t="shared" si="9"/>
        <v>20.505291725294928</v>
      </c>
      <c r="K70">
        <f t="shared" si="9"/>
        <v>4.941747265320247</v>
      </c>
      <c r="L70">
        <f t="shared" si="10"/>
        <v>-12.778162447245528</v>
      </c>
      <c r="M70">
        <f t="shared" si="11"/>
        <v>-35.253519675967212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12.66266087641521</v>
      </c>
      <c r="B71">
        <f t="shared" si="3"/>
        <v>12.66266087641521</v>
      </c>
      <c r="C71" s="9">
        <f t="shared" si="4"/>
        <v>0.26000000000000012</v>
      </c>
      <c r="D71" s="9">
        <f t="shared" si="5"/>
        <v>7.2644686047432172</v>
      </c>
      <c r="E71" s="9">
        <f t="shared" si="5"/>
        <v>5.5204912833708768</v>
      </c>
      <c r="F71" s="9">
        <f t="shared" si="6"/>
        <v>5.7630793815468362</v>
      </c>
      <c r="G71" s="10">
        <f t="shared" si="15"/>
        <v>8.6666666666666607</v>
      </c>
      <c r="H71" s="5">
        <f t="shared" si="15"/>
        <v>7.5</v>
      </c>
      <c r="I71">
        <f t="shared" si="8"/>
        <v>20.967072315319989</v>
      </c>
      <c r="J71">
        <f t="shared" si="9"/>
        <v>20.427344934366729</v>
      </c>
      <c r="K71">
        <f t="shared" si="9"/>
        <v>4.7267007952968472</v>
      </c>
      <c r="L71">
        <f t="shared" si="10"/>
        <v>-12.653972701536626</v>
      </c>
      <c r="M71">
        <f t="shared" si="11"/>
        <v>-35.102013553606348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12.538289499477685</v>
      </c>
      <c r="B72">
        <f t="shared" si="3"/>
        <v>12.538289499477685</v>
      </c>
      <c r="C72" s="9">
        <f t="shared" si="4"/>
        <v>0.26500000000000012</v>
      </c>
      <c r="D72" s="9">
        <f t="shared" si="5"/>
        <v>7.388839981680742</v>
      </c>
      <c r="E72" s="9">
        <f t="shared" si="5"/>
        <v>5.5486710852600227</v>
      </c>
      <c r="F72" s="9">
        <f t="shared" si="6"/>
        <v>5.8042256431265216</v>
      </c>
      <c r="G72" s="10">
        <f t="shared" si="15"/>
        <v>8.6666666666666607</v>
      </c>
      <c r="H72" s="5">
        <f t="shared" si="15"/>
        <v>7.5</v>
      </c>
      <c r="I72">
        <f t="shared" si="8"/>
        <v>20.84447653175576</v>
      </c>
      <c r="J72">
        <f t="shared" si="9"/>
        <v>20.350155700887356</v>
      </c>
      <c r="K72">
        <f t="shared" si="9"/>
        <v>4.5125785126198483</v>
      </c>
      <c r="L72">
        <f t="shared" si="10"/>
        <v>-12.532447883618008</v>
      </c>
      <c r="M72">
        <f t="shared" si="11"/>
        <v>-34.953028124471636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12.414386715895148</v>
      </c>
      <c r="B73">
        <f t="shared" si="3"/>
        <v>12.414386715895148</v>
      </c>
      <c r="C73" s="9">
        <f t="shared" si="4"/>
        <v>0.27000000000000013</v>
      </c>
      <c r="D73" s="9">
        <f t="shared" si="5"/>
        <v>7.5127427652632806</v>
      </c>
      <c r="E73" s="9">
        <f t="shared" si="5"/>
        <v>5.5755475130987477</v>
      </c>
      <c r="F73" s="9">
        <f t="shared" si="6"/>
        <v>5.8444835069418293</v>
      </c>
      <c r="G73" s="10">
        <f t="shared" si="15"/>
        <v>8.6666666666666607</v>
      </c>
      <c r="H73" s="5">
        <f t="shared" si="15"/>
        <v>7.5</v>
      </c>
      <c r="I73">
        <f t="shared" si="8"/>
        <v>20.7245691499458</v>
      </c>
      <c r="J73">
        <f t="shared" si="9"/>
        <v>20.273707768797287</v>
      </c>
      <c r="K73">
        <f t="shared" si="9"/>
        <v>4.2993650410605717</v>
      </c>
      <c r="L73">
        <f t="shared" si="10"/>
        <v>-12.413546359926915</v>
      </c>
      <c r="M73">
        <f t="shared" si="11"/>
        <v>-34.806491691411047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12.29094805253551</v>
      </c>
      <c r="B74">
        <f t="shared" si="3"/>
        <v>12.29094805253551</v>
      </c>
      <c r="C74" s="9">
        <f t="shared" si="4"/>
        <v>0.27500000000000013</v>
      </c>
      <c r="D74" s="9">
        <f t="shared" si="5"/>
        <v>7.6361814286229173</v>
      </c>
      <c r="E74" s="9">
        <f t="shared" si="5"/>
        <v>5.6011260650712984</v>
      </c>
      <c r="F74" s="9">
        <f t="shared" si="6"/>
        <v>5.8838626918418964</v>
      </c>
      <c r="G74" s="10">
        <f t="shared" si="15"/>
        <v>8.6666666666666607</v>
      </c>
      <c r="H74" s="5">
        <f t="shared" si="15"/>
        <v>7.5</v>
      </c>
      <c r="I74">
        <f t="shared" si="8"/>
        <v>20.607341992528269</v>
      </c>
      <c r="J74">
        <f t="shared" si="9"/>
        <v>20.197985136001734</v>
      </c>
      <c r="K74">
        <f t="shared" si="9"/>
        <v>4.0870454417429647</v>
      </c>
      <c r="L74">
        <f t="shared" si="10"/>
        <v>-12.297227413430406</v>
      </c>
      <c r="M74">
        <f t="shared" si="11"/>
        <v>-34.662333707927779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12.167969133121927</v>
      </c>
      <c r="B75">
        <f t="shared" si="3"/>
        <v>12.167969133121927</v>
      </c>
      <c r="C75" s="9">
        <f t="shared" si="4"/>
        <v>0.28000000000000014</v>
      </c>
      <c r="D75" s="9">
        <f t="shared" si="5"/>
        <v>7.7591603480365006</v>
      </c>
      <c r="E75" s="9">
        <f t="shared" si="5"/>
        <v>5.6254121495472944</v>
      </c>
      <c r="F75" s="9">
        <f t="shared" si="6"/>
        <v>5.9223727503103589</v>
      </c>
      <c r="G75" s="10">
        <f t="shared" si="15"/>
        <v>8.6666666666666607</v>
      </c>
      <c r="H75" s="5">
        <f t="shared" si="15"/>
        <v>7.5</v>
      </c>
      <c r="I75">
        <f t="shared" si="8"/>
        <v>20.492787018600314</v>
      </c>
      <c r="J75">
        <f t="shared" si="9"/>
        <v>20.122972048779808</v>
      </c>
      <c r="K75">
        <f t="shared" si="9"/>
        <v>3.8756052061246051</v>
      </c>
      <c r="L75">
        <f t="shared" si="10"/>
        <v>-12.183451200960622</v>
      </c>
      <c r="M75">
        <f t="shared" si="11"/>
        <v>-34.520484743334485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12.045445676733964</v>
      </c>
      <c r="B76">
        <f t="shared" si="3"/>
        <v>12.045445676733964</v>
      </c>
      <c r="C76" s="9">
        <f t="shared" si="4"/>
        <v>0.28500000000000014</v>
      </c>
      <c r="D76" s="9">
        <f t="shared" si="5"/>
        <v>7.8816838044244637</v>
      </c>
      <c r="E76" s="9">
        <f t="shared" si="5"/>
        <v>5.6484110876860045</v>
      </c>
      <c r="F76" s="9">
        <f t="shared" si="6"/>
        <v>5.9600230727357921</v>
      </c>
      <c r="G76" s="10">
        <f t="shared" si="15"/>
        <v>8.6666666666666607</v>
      </c>
      <c r="H76" s="5">
        <f t="shared" si="15"/>
        <v>7.5</v>
      </c>
      <c r="I76">
        <f t="shared" si="8"/>
        <v>20.380896292844962</v>
      </c>
      <c r="J76">
        <f t="shared" si="9"/>
        <v>20.048652996453949</v>
      </c>
      <c r="K76">
        <f t="shared" si="9"/>
        <v>3.6650302491902647</v>
      </c>
      <c r="L76">
        <f t="shared" si="10"/>
        <v>-12.072178711729466</v>
      </c>
      <c r="M76">
        <f t="shared" si="11"/>
        <v>-34.380876450001153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11.923373496340526</v>
      </c>
      <c r="B77">
        <f t="shared" si="3"/>
        <v>11.923373496340526</v>
      </c>
      <c r="C77" s="9">
        <f t="shared" si="4"/>
        <v>0.29000000000000015</v>
      </c>
      <c r="D77" s="9">
        <f t="shared" si="5"/>
        <v>8.0037559848179018</v>
      </c>
      <c r="E77" s="9">
        <f t="shared" si="5"/>
        <v>5.670128115999713</v>
      </c>
      <c r="F77" s="9">
        <f t="shared" si="6"/>
        <v>5.9968228915795638</v>
      </c>
      <c r="G77" s="10">
        <f t="shared" si="15"/>
        <v>8.6666666666666607</v>
      </c>
      <c r="H77" s="5">
        <f t="shared" si="15"/>
        <v>7.5</v>
      </c>
      <c r="I77">
        <f t="shared" si="8"/>
        <v>20.271661954812483</v>
      </c>
      <c r="J77">
        <f t="shared" si="9"/>
        <v>19.975012706312398</v>
      </c>
      <c r="K77">
        <f t="shared" si="9"/>
        <v>3.4553069028452574</v>
      </c>
      <c r="L77">
        <f t="shared" si="10"/>
        <v>-11.963371727002935</v>
      </c>
      <c r="M77">
        <f t="shared" si="11"/>
        <v>-34.243441532648134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11.801748497363</v>
      </c>
      <c r="B78">
        <f t="shared" si="3"/>
        <v>11.801748497363</v>
      </c>
      <c r="C78" s="9">
        <f t="shared" si="4"/>
        <v>0.29500000000000015</v>
      </c>
      <c r="D78" s="9">
        <f t="shared" si="5"/>
        <v>8.1253809837954272</v>
      </c>
      <c r="E78" s="9">
        <f t="shared" si="5"/>
        <v>5.6905683888773542</v>
      </c>
      <c r="F78" s="9">
        <f t="shared" si="6"/>
        <v>6.0327812854441696</v>
      </c>
      <c r="G78" s="10">
        <f t="shared" si="15"/>
        <v>8.6666666666666607</v>
      </c>
      <c r="H78" s="5">
        <f t="shared" si="15"/>
        <v>7.5</v>
      </c>
      <c r="I78">
        <f t="shared" si="8"/>
        <v>20.165076188392376</v>
      </c>
      <c r="J78">
        <f t="shared" si="9"/>
        <v>19.902036138777682</v>
      </c>
      <c r="K78">
        <f t="shared" si="9"/>
        <v>3.246421909496104</v>
      </c>
      <c r="L78">
        <f t="shared" si="10"/>
        <v>-11.856992780918551</v>
      </c>
      <c r="M78">
        <f t="shared" si="11"/>
        <v>-34.108113719636485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11.680566676267146</v>
      </c>
      <c r="B79">
        <f t="shared" si="3"/>
        <v>11.680566676267146</v>
      </c>
      <c r="C79" s="9">
        <f t="shared" si="4"/>
        <v>0.30000000000000016</v>
      </c>
      <c r="D79" s="9">
        <f t="shared" si="5"/>
        <v>8.2465628048912816</v>
      </c>
      <c r="E79" s="9">
        <f t="shared" si="5"/>
        <v>5.7097369810695264</v>
      </c>
      <c r="F79" s="9">
        <f t="shared" si="6"/>
        <v>6.0679071830450315</v>
      </c>
      <c r="G79" s="10">
        <f t="shared" si="15"/>
        <v>8.6666666666666607</v>
      </c>
      <c r="H79" s="5">
        <f t="shared" si="15"/>
        <v>7.5</v>
      </c>
      <c r="I79">
        <f t="shared" si="8"/>
        <v>20.061131191514924</v>
      </c>
      <c r="J79">
        <f t="shared" si="9"/>
        <v>19.829708482814077</v>
      </c>
      <c r="K79">
        <f t="shared" si="9"/>
        <v>3.0383624158063216</v>
      </c>
      <c r="L79">
        <f t="shared" si="10"/>
        <v>-11.753005122432091</v>
      </c>
      <c r="M79">
        <f t="shared" si="11"/>
        <v>-33.974827736208312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11.559824119182283</v>
      </c>
      <c r="B80">
        <f t="shared" si="3"/>
        <v>11.559824119182283</v>
      </c>
      <c r="C80" s="9">
        <f t="shared" si="4"/>
        <v>0.30500000000000016</v>
      </c>
      <c r="D80" s="9">
        <f t="shared" si="5"/>
        <v>8.3673053619761451</v>
      </c>
      <c r="E80" s="9">
        <f t="shared" si="5"/>
        <v>5.7276388901359132</v>
      </c>
      <c r="F80" s="9">
        <f t="shared" si="6"/>
        <v>6.1022093670886033</v>
      </c>
      <c r="G80" s="10">
        <f t="shared" si="15"/>
        <v>8.6666666666666607</v>
      </c>
      <c r="H80" s="5">
        <f t="shared" si="15"/>
        <v>7.5</v>
      </c>
      <c r="I80">
        <f t="shared" si="8"/>
        <v>19.959819146124186</v>
      </c>
      <c r="J80">
        <f t="shared" si="9"/>
        <v>19.758015151567243</v>
      </c>
      <c r="K80">
        <f t="shared" si="9"/>
        <v>2.8311159666154508</v>
      </c>
      <c r="L80">
        <f t="shared" si="10"/>
        <v>-11.651372678382613</v>
      </c>
      <c r="M80">
        <f t="shared" si="11"/>
        <v>-33.843519279629639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11.439517000546404</v>
      </c>
      <c r="B81">
        <f t="shared" si="3"/>
        <v>11.439517000546404</v>
      </c>
      <c r="C81" s="9">
        <f t="shared" si="4"/>
        <v>0.31000000000000016</v>
      </c>
      <c r="D81" s="9">
        <f t="shared" si="5"/>
        <v>8.4876124806120234</v>
      </c>
      <c r="E81" s="9">
        <f t="shared" si="5"/>
        <v>5.7442790388560701</v>
      </c>
      <c r="F81" s="9">
        <f t="shared" si="6"/>
        <v>6.1356964780594616</v>
      </c>
      <c r="G81" s="10">
        <f t="shared" si="15"/>
        <v>8.6666666666666607</v>
      </c>
      <c r="H81" s="5">
        <f t="shared" si="15"/>
        <v>7.5</v>
      </c>
      <c r="I81">
        <f t="shared" si="8"/>
        <v>19.861132188466865</v>
      </c>
      <c r="J81">
        <f t="shared" si="9"/>
        <v>19.686941778229109</v>
      </c>
      <c r="K81">
        <f t="shared" si="9"/>
        <v>2.6246704990097101</v>
      </c>
      <c r="L81">
        <f t="shared" si="10"/>
        <v>-11.552060017667182</v>
      </c>
      <c r="M81">
        <f t="shared" si="11"/>
        <v>-33.714124996188616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11.319641581775835</v>
      </c>
      <c r="B82">
        <f t="shared" si="3"/>
        <v>11.319641581775835</v>
      </c>
      <c r="C82" s="9">
        <f t="shared" si="4"/>
        <v>0.31500000000000017</v>
      </c>
      <c r="D82" s="9">
        <f t="shared" si="5"/>
        <v>8.6074878993825923</v>
      </c>
      <c r="E82" s="9">
        <f t="shared" si="5"/>
        <v>5.759662277604475</v>
      </c>
      <c r="F82" s="9">
        <f t="shared" si="6"/>
        <v>6.1683770179190152</v>
      </c>
      <c r="G82" s="10">
        <f t="shared" si="15"/>
        <v>8.6666666666666607</v>
      </c>
      <c r="H82" s="5">
        <f t="shared" si="15"/>
        <v>7.5</v>
      </c>
      <c r="I82">
        <f t="shared" si="8"/>
        <v>19.765062379744048</v>
      </c>
      <c r="J82">
        <f t="shared" si="9"/>
        <v>19.616474212121339</v>
      </c>
      <c r="K82">
        <f t="shared" si="9"/>
        <v>2.4190143365329595</v>
      </c>
      <c r="L82">
        <f t="shared" si="10"/>
        <v>-11.455032316519135</v>
      </c>
      <c r="M82">
        <f t="shared" si="11"/>
        <v>-33.586582460001182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11.200194209958145</v>
      </c>
      <c r="B83">
        <f t="shared" si="3"/>
        <v>11.200194209958145</v>
      </c>
      <c r="C83" s="9">
        <f t="shared" si="4"/>
        <v>0.32000000000000017</v>
      </c>
      <c r="D83" s="9">
        <f t="shared" si="5"/>
        <v>8.7269352712002828</v>
      </c>
      <c r="E83" s="9">
        <f t="shared" si="5"/>
        <v>5.7737933866906577</v>
      </c>
      <c r="F83" s="9">
        <f t="shared" si="6"/>
        <v>6.200259353718284</v>
      </c>
      <c r="G83" s="10">
        <f t="shared" si="15"/>
        <v>8.6666666666666607</v>
      </c>
      <c r="H83" s="5">
        <f t="shared" si="15"/>
        <v>7.5</v>
      </c>
      <c r="I83">
        <f t="shared" si="8"/>
        <v>19.671601677175019</v>
      </c>
      <c r="J83">
        <f t="shared" si="9"/>
        <v>19.546598514990574</v>
      </c>
      <c r="K83">
        <f t="shared" si="9"/>
        <v>2.2141361835269522</v>
      </c>
      <c r="L83">
        <f t="shared" si="10"/>
        <v>-11.360255324885662</v>
      </c>
      <c r="M83">
        <f t="shared" si="11"/>
        <v>-33.460830153576019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11.081171316567023</v>
      </c>
      <c r="B84">
        <f t="shared" si="3"/>
        <v>11.081171316567023</v>
      </c>
      <c r="C84" s="9">
        <f t="shared" si="4"/>
        <v>0.32500000000000018</v>
      </c>
      <c r="D84" s="9">
        <f t="shared" si="5"/>
        <v>8.8459581645914049</v>
      </c>
      <c r="E84" s="9">
        <f t="shared" si="5"/>
        <v>5.7866770786651651</v>
      </c>
      <c r="F84" s="9">
        <f t="shared" si="6"/>
        <v>6.2313517211271314</v>
      </c>
      <c r="G84" s="10">
        <f t="shared" si="15"/>
        <v>8.6666666666666607</v>
      </c>
      <c r="H84" s="5">
        <f t="shared" si="15"/>
        <v>7.5</v>
      </c>
      <c r="I84">
        <f t="shared" si="8"/>
        <v>19.580741905524299</v>
      </c>
      <c r="J84">
        <f t="shared" si="9"/>
        <v>19.477300957508771</v>
      </c>
      <c r="K84">
        <f t="shared" si="9"/>
        <v>2.0100251195901384</v>
      </c>
      <c r="L84">
        <f t="shared" si="10"/>
        <v>-11.267695333902445</v>
      </c>
      <c r="M84">
        <f t="shared" si="11"/>
        <v>-33.336807450089808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10.962569416197907</v>
      </c>
      <c r="B85">
        <f t="shared" ref="B85:B148" si="19">ABS(D85-$D$11)</f>
        <v>10.962569416197907</v>
      </c>
      <c r="C85" s="9">
        <f t="shared" ref="C85:C148" si="20">C84+_dt</f>
        <v>0.33000000000000018</v>
      </c>
      <c r="D85" s="9">
        <f t="shared" ref="D85:E148" si="21">D84+$C$7*(J84+J85)/2</f>
        <v>8.964560064960521</v>
      </c>
      <c r="E85" s="9">
        <f t="shared" si="21"/>
        <v>5.7983180005920563</v>
      </c>
      <c r="F85" s="9">
        <f t="shared" ref="F85:F148" si="22">$O$1*D85^2+$O$2*D85+$O$3</f>
        <v>6.2616622278822032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19.492474729145009</v>
      </c>
      <c r="J85">
        <f t="shared" ref="J85:K148" si="25">J84+L84*$C$7</f>
        <v>19.408568015971966</v>
      </c>
      <c r="K85">
        <f t="shared" si="25"/>
        <v>1.8066705941445906</v>
      </c>
      <c r="L85">
        <f t="shared" ref="L85:L148" si="26">-$C$15*I85*J85</f>
        <v>-11.177319144464811</v>
      </c>
      <c r="M85">
        <f t="shared" ref="M85:M148" si="27">-$C$6-$C$15*I85*K85</f>
        <v>-33.214454597322991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10.844385105323161</v>
      </c>
      <c r="B86">
        <f t="shared" si="19"/>
        <v>10.844385105323161</v>
      </c>
      <c r="C86" s="9">
        <f t="shared" si="20"/>
        <v>0.33500000000000019</v>
      </c>
      <c r="D86" s="9">
        <f t="shared" si="21"/>
        <v>9.0827443758352668</v>
      </c>
      <c r="E86" s="9">
        <f t="shared" si="21"/>
        <v>5.8087207362885547</v>
      </c>
      <c r="F86" s="9">
        <f t="shared" si="22"/>
        <v>6.2911988571557291</v>
      </c>
      <c r="G86" s="10">
        <f t="shared" si="23"/>
        <v>8.6666666666666607</v>
      </c>
      <c r="H86" s="5">
        <f t="shared" si="23"/>
        <v>7.5</v>
      </c>
      <c r="I86">
        <f t="shared" si="24"/>
        <v>19.406791624592842</v>
      </c>
      <c r="J86">
        <f t="shared" si="25"/>
        <v>19.340386369190732</v>
      </c>
      <c r="K86">
        <f t="shared" si="25"/>
        <v>1.6040624211009205</v>
      </c>
      <c r="L86">
        <f t="shared" si="26"/>
        <v>-11.0890940368961</v>
      </c>
      <c r="M86">
        <f t="shared" si="27"/>
        <v>-33.093712703205092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10.726615061065655</v>
      </c>
      <c r="B87">
        <f t="shared" si="19"/>
        <v>10.726615061065655</v>
      </c>
      <c r="C87" s="9">
        <f t="shared" si="20"/>
        <v>0.34000000000000019</v>
      </c>
      <c r="D87" s="9">
        <f t="shared" si="21"/>
        <v>9.2005144200927731</v>
      </c>
      <c r="E87" s="9">
        <f t="shared" si="21"/>
        <v>5.8178898085324269</v>
      </c>
      <c r="F87" s="9">
        <f t="shared" si="22"/>
        <v>6.3199694708472673</v>
      </c>
      <c r="G87" s="10">
        <f t="shared" si="23"/>
        <v>8.6666666666666607</v>
      </c>
      <c r="H87" s="5">
        <f t="shared" si="23"/>
        <v>7.5</v>
      </c>
      <c r="I87">
        <f t="shared" si="24"/>
        <v>19.32368385386642</v>
      </c>
      <c r="J87">
        <f t="shared" si="25"/>
        <v>19.272742895565667</v>
      </c>
      <c r="K87">
        <f t="shared" si="25"/>
        <v>1.4021907736113695</v>
      </c>
      <c r="L87">
        <f t="shared" si="26"/>
        <v>-11.002987741715359</v>
      </c>
      <c r="M87">
        <f t="shared" si="27"/>
        <v>-32.974523722917617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10.609256039989639</v>
      </c>
      <c r="B88">
        <f t="shared" si="19"/>
        <v>10.609256039989639</v>
      </c>
      <c r="C88" s="9">
        <f t="shared" si="20"/>
        <v>0.3450000000000002</v>
      </c>
      <c r="D88" s="9">
        <f t="shared" si="21"/>
        <v>9.3178734411687891</v>
      </c>
      <c r="E88" s="9">
        <f t="shared" si="21"/>
        <v>5.8258296812375914</v>
      </c>
      <c r="F88" s="9">
        <f t="shared" si="22"/>
        <v>6.3479818128003309</v>
      </c>
      <c r="G88" s="10">
        <f t="shared" si="23"/>
        <v>8.6666666666666607</v>
      </c>
      <c r="H88" s="5">
        <f t="shared" si="23"/>
        <v>7.5</v>
      </c>
      <c r="I88">
        <f t="shared" si="24"/>
        <v>19.243142438330409</v>
      </c>
      <c r="J88">
        <f t="shared" si="25"/>
        <v>19.205624670341205</v>
      </c>
      <c r="K88">
        <f t="shared" si="25"/>
        <v>1.2010461789015721</v>
      </c>
      <c r="L88">
        <f t="shared" si="26"/>
        <v>-10.918968411507311</v>
      </c>
      <c r="M88">
        <f t="shared" si="27"/>
        <v>-32.856830447501132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10.492304876907854</v>
      </c>
      <c r="B89">
        <f t="shared" si="19"/>
        <v>10.492304876907854</v>
      </c>
      <c r="C89" s="9">
        <f t="shared" si="20"/>
        <v>0.3500000000000002</v>
      </c>
      <c r="D89" s="9">
        <f t="shared" si="21"/>
        <v>9.4348246042505739</v>
      </c>
      <c r="E89" s="9">
        <f t="shared" si="21"/>
        <v>5.832544761598415</v>
      </c>
      <c r="F89" s="9">
        <f t="shared" si="22"/>
        <v>6.3752435119458006</v>
      </c>
      <c r="G89" s="10">
        <f t="shared" si="23"/>
        <v>8.6666666666666607</v>
      </c>
      <c r="H89" s="5">
        <f t="shared" si="23"/>
        <v>7.5</v>
      </c>
      <c r="I89">
        <f t="shared" si="24"/>
        <v>19.165158133378416</v>
      </c>
      <c r="J89">
        <f t="shared" si="25"/>
        <v>19.13901896303101</v>
      </c>
      <c r="K89">
        <f t="shared" si="25"/>
        <v>1.0006195131718152</v>
      </c>
      <c r="L89">
        <f t="shared" si="26"/>
        <v>-10.837004593898303</v>
      </c>
      <c r="M89">
        <f t="shared" si="27"/>
        <v>-32.740576493911888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10.375758483703834</v>
      </c>
      <c r="B90">
        <f t="shared" si="19"/>
        <v>10.375758483703834</v>
      </c>
      <c r="C90" s="9">
        <f t="shared" si="20"/>
        <v>0.3550000000000002</v>
      </c>
      <c r="D90" s="9">
        <f t="shared" si="21"/>
        <v>9.5513709974545939</v>
      </c>
      <c r="E90" s="9">
        <f t="shared" si="21"/>
        <v>5.8380394022030941</v>
      </c>
      <c r="F90" s="9">
        <f t="shared" si="22"/>
        <v>6.401762085373889</v>
      </c>
      <c r="G90" s="10">
        <f t="shared" si="23"/>
        <v>8.6666666666666607</v>
      </c>
      <c r="H90" s="5">
        <f t="shared" si="23"/>
        <v>7.5</v>
      </c>
      <c r="I90">
        <f t="shared" si="24"/>
        <v>19.089721403892835</v>
      </c>
      <c r="J90">
        <f t="shared" si="25"/>
        <v>19.07291323500823</v>
      </c>
      <c r="K90">
        <f t="shared" si="25"/>
        <v>0.80090199655895267</v>
      </c>
      <c r="L90">
        <f t="shared" si="26"/>
        <v>-10.757065205642448</v>
      </c>
      <c r="M90">
        <f t="shared" si="27"/>
        <v>-32.625706296471819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10.259613848168435</v>
      </c>
      <c r="B91">
        <f t="shared" si="19"/>
        <v>10.259613848168435</v>
      </c>
      <c r="C91" s="9">
        <f t="shared" si="20"/>
        <v>0.36000000000000021</v>
      </c>
      <c r="D91" s="9">
        <f t="shared" si="21"/>
        <v>9.6675156329899927</v>
      </c>
      <c r="E91" s="9">
        <f t="shared" si="21"/>
        <v>5.8423179031164576</v>
      </c>
      <c r="F91" s="9">
        <f t="shared" si="22"/>
        <v>6.4275449413363646</v>
      </c>
      <c r="G91" s="10">
        <f t="shared" si="23"/>
        <v>8.6666666666666607</v>
      </c>
      <c r="H91" s="5">
        <f t="shared" si="23"/>
        <v>7.5</v>
      </c>
      <c r="I91">
        <f t="shared" si="24"/>
        <v>19.016822400558599</v>
      </c>
      <c r="J91">
        <f t="shared" si="25"/>
        <v>19.007295137253809</v>
      </c>
      <c r="K91">
        <f t="shared" si="25"/>
        <v>0.60188518815047454</v>
      </c>
      <c r="L91">
        <f t="shared" si="26"/>
        <v>-10.67911950782241</v>
      </c>
      <c r="M91">
        <f t="shared" si="27"/>
        <v>-32.512165099654247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10.14386803284963</v>
      </c>
      <c r="B92">
        <f t="shared" si="19"/>
        <v>10.14386803284963</v>
      </c>
      <c r="C92" s="9">
        <f t="shared" si="20"/>
        <v>0.36500000000000021</v>
      </c>
      <c r="D92" s="9">
        <f t="shared" si="21"/>
        <v>9.7832614483087976</v>
      </c>
      <c r="E92" s="9">
        <f t="shared" si="21"/>
        <v>5.8453845139324967</v>
      </c>
      <c r="F92" s="9">
        <f t="shared" si="22"/>
        <v>6.4525993821806811</v>
      </c>
      <c r="G92" s="10">
        <f t="shared" si="23"/>
        <v>8.6666666666666607</v>
      </c>
      <c r="H92" s="5">
        <f t="shared" si="23"/>
        <v>7.5</v>
      </c>
      <c r="I92">
        <f t="shared" si="24"/>
        <v>18.946450937087207</v>
      </c>
      <c r="J92">
        <f t="shared" si="25"/>
        <v>18.942152508256093</v>
      </c>
      <c r="K92">
        <f t="shared" si="25"/>
        <v>0.40356098104258364</v>
      </c>
      <c r="L92">
        <f t="shared" si="26"/>
        <v>-10.603137082169296</v>
      </c>
      <c r="M92">
        <f t="shared" si="27"/>
        <v>-32.399898952146238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10.028518173914682</v>
      </c>
      <c r="B93">
        <f t="shared" si="19"/>
        <v>10.028518173914682</v>
      </c>
      <c r="C93" s="9">
        <f t="shared" si="20"/>
        <v>0.37000000000000022</v>
      </c>
      <c r="D93" s="9">
        <f t="shared" si="21"/>
        <v>9.8986113072437458</v>
      </c>
      <c r="E93" s="9">
        <f t="shared" si="21"/>
        <v>5.8472434357968517</v>
      </c>
      <c r="F93" s="9">
        <f t="shared" si="22"/>
        <v>6.4769326072175328</v>
      </c>
      <c r="G93" s="10">
        <f t="shared" si="23"/>
        <v>8.6666666666666607</v>
      </c>
      <c r="H93" s="5">
        <f t="shared" si="23"/>
        <v>7.5</v>
      </c>
      <c r="I93">
        <f t="shared" si="24"/>
        <v>18.878596468406499</v>
      </c>
      <c r="J93">
        <f t="shared" si="25"/>
        <v>18.877473372054862</v>
      </c>
      <c r="K93">
        <f t="shared" si="25"/>
        <v>0.20592159743449159</v>
      </c>
      <c r="L93">
        <f t="shared" si="26"/>
        <v>-10.529087808505913</v>
      </c>
      <c r="M93">
        <f t="shared" si="27"/>
        <v>-32.288854702126883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9.9135614800238248</v>
      </c>
      <c r="B94">
        <f t="shared" si="19"/>
        <v>9.9135614800238248</v>
      </c>
      <c r="C94" s="9">
        <f t="shared" si="20"/>
        <v>0.37500000000000022</v>
      </c>
      <c r="D94" s="9">
        <f t="shared" si="21"/>
        <v>10.013568001134603</v>
      </c>
      <c r="E94" s="9">
        <f t="shared" si="21"/>
        <v>5.8478988233994693</v>
      </c>
      <c r="F94" s="9">
        <f t="shared" si="22"/>
        <v>6.5005517155233203</v>
      </c>
      <c r="G94" s="10">
        <f t="shared" si="23"/>
        <v>8.6666666666666607</v>
      </c>
      <c r="H94" s="5">
        <f t="shared" si="23"/>
        <v>7.5</v>
      </c>
      <c r="I94">
        <f t="shared" si="24"/>
        <v>18.813248069870248</v>
      </c>
      <c r="J94">
        <f t="shared" si="25"/>
        <v>18.813245936422977</v>
      </c>
      <c r="K94">
        <f t="shared" si="25"/>
        <v>8.9595837515175913E-3</v>
      </c>
      <c r="L94">
        <f t="shared" si="26"/>
        <v>-10.456941843317141</v>
      </c>
      <c r="M94">
        <f t="shared" si="27"/>
        <v>-32.178979993699471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9.79899523121464</v>
      </c>
      <c r="B95">
        <f t="shared" si="19"/>
        <v>9.79899523121464</v>
      </c>
      <c r="C95" s="9">
        <f t="shared" si="20"/>
        <v>0.38000000000000023</v>
      </c>
      <c r="D95" s="9">
        <f t="shared" si="21"/>
        <v>10.128134249943788</v>
      </c>
      <c r="E95" s="9">
        <f t="shared" si="21"/>
        <v>5.8473547869375704</v>
      </c>
      <c r="F95" s="9">
        <f t="shared" si="22"/>
        <v>6.5234637086789302</v>
      </c>
      <c r="G95" s="10">
        <f t="shared" si="23"/>
        <v>8.6666666666666607</v>
      </c>
      <c r="H95" s="5">
        <f t="shared" si="23"/>
        <v>7.5</v>
      </c>
      <c r="I95">
        <f t="shared" si="24"/>
        <v>18.750394417539965</v>
      </c>
      <c r="J95">
        <f t="shared" si="25"/>
        <v>18.749458591178744</v>
      </c>
      <c r="K95">
        <f t="shared" si="25"/>
        <v>-0.18733219421004921</v>
      </c>
      <c r="L95">
        <f t="shared" si="26"/>
        <v>-10.386669599450595</v>
      </c>
      <c r="M95">
        <f t="shared" si="27"/>
        <v>-32.070223264413869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9.6848167777963479</v>
      </c>
      <c r="B96">
        <f t="shared" si="19"/>
        <v>9.6848167777963479</v>
      </c>
      <c r="C96" s="9">
        <f t="shared" si="20"/>
        <v>0.38500000000000023</v>
      </c>
      <c r="D96" s="9">
        <f t="shared" si="21"/>
        <v>10.24231270336208</v>
      </c>
      <c r="E96" s="9">
        <f t="shared" si="21"/>
        <v>5.8456153940490543</v>
      </c>
      <c r="F96" s="9">
        <f t="shared" si="22"/>
        <v>6.5456754934461738</v>
      </c>
      <c r="G96" s="10">
        <f t="shared" si="23"/>
        <v>8.6666666666666607</v>
      </c>
      <c r="H96" s="5">
        <f t="shared" si="23"/>
        <v>7.5</v>
      </c>
      <c r="I96">
        <f t="shared" si="24"/>
        <v>18.690023769589175</v>
      </c>
      <c r="J96">
        <f t="shared" si="25"/>
        <v>18.686099906622097</v>
      </c>
      <c r="K96">
        <f t="shared" si="25"/>
        <v>-0.38296055612297386</v>
      </c>
      <c r="L96">
        <f t="shared" si="26"/>
        <v>-10.318241726949724</v>
      </c>
      <c r="M96">
        <f t="shared" si="27"/>
        <v>-31.962533743814372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9.5710235392532823</v>
      </c>
      <c r="B97">
        <f t="shared" si="19"/>
        <v>9.5710235392532823</v>
      </c>
      <c r="C97" s="9">
        <f t="shared" si="20"/>
        <v>0.39000000000000024</v>
      </c>
      <c r="D97" s="9">
        <f t="shared" si="21"/>
        <v>10.356105941905145</v>
      </c>
      <c r="E97" s="9">
        <f t="shared" si="21"/>
        <v>5.8426846717164</v>
      </c>
      <c r="F97" s="9">
        <f t="shared" si="22"/>
        <v>6.5671938843831352</v>
      </c>
      <c r="G97" s="10">
        <f t="shared" si="23"/>
        <v>8.6666666666666607</v>
      </c>
      <c r="H97" s="5">
        <f t="shared" si="23"/>
        <v>7.5</v>
      </c>
      <c r="I97">
        <f t="shared" si="24"/>
        <v>18.63212394887795</v>
      </c>
      <c r="J97">
        <f t="shared" si="25"/>
        <v>18.623158632087705</v>
      </c>
      <c r="K97">
        <f t="shared" si="25"/>
        <v>-0.57793201196024158</v>
      </c>
      <c r="L97">
        <f t="shared" si="26"/>
        <v>-10.251629095020521</v>
      </c>
      <c r="M97">
        <f t="shared" si="27"/>
        <v>-31.855861452946709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9.4576130031568599</v>
      </c>
      <c r="B98">
        <f t="shared" si="19"/>
        <v>9.4576130031568599</v>
      </c>
      <c r="C98" s="9">
        <f t="shared" si="20"/>
        <v>0.39500000000000024</v>
      </c>
      <c r="D98" s="9">
        <f t="shared" si="21"/>
        <v>10.469516478001568</v>
      </c>
      <c r="E98" s="9">
        <f t="shared" si="21"/>
        <v>5.8385666081411101</v>
      </c>
      <c r="F98" s="9">
        <f t="shared" si="22"/>
        <v>6.5880256063996718</v>
      </c>
      <c r="G98" s="10">
        <f t="shared" si="23"/>
        <v>8.6666666666666607</v>
      </c>
      <c r="H98" s="5">
        <f t="shared" si="23"/>
        <v>7.5</v>
      </c>
      <c r="I98">
        <f t="shared" si="24"/>
        <v>18.576682326742656</v>
      </c>
      <c r="J98">
        <f t="shared" si="25"/>
        <v>18.560623694608079</v>
      </c>
      <c r="K98">
        <f t="shared" si="25"/>
        <v>-0.77225276682321653</v>
      </c>
      <c r="L98">
        <f t="shared" si="26"/>
        <v>-10.186802775131593</v>
      </c>
      <c r="M98">
        <f t="shared" si="27"/>
        <v>-31.75015720475691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9.3445827240853827</v>
      </c>
      <c r="B99">
        <f t="shared" si="19"/>
        <v>9.3445827240853827</v>
      </c>
      <c r="C99" s="9">
        <f t="shared" si="20"/>
        <v>0.40000000000000024</v>
      </c>
      <c r="D99" s="9">
        <f t="shared" si="21"/>
        <v>10.582546757073045</v>
      </c>
      <c r="E99" s="9">
        <f t="shared" si="21"/>
        <v>5.8332651545886938</v>
      </c>
      <c r="F99" s="9">
        <f t="shared" si="22"/>
        <v>6.608177297254187</v>
      </c>
      <c r="G99" s="10">
        <f t="shared" si="23"/>
        <v>8.6666666666666607</v>
      </c>
      <c r="H99" s="5">
        <f t="shared" si="23"/>
        <v>7.5</v>
      </c>
      <c r="I99">
        <f t="shared" si="24"/>
        <v>18.523685808042643</v>
      </c>
      <c r="J99">
        <f t="shared" si="25"/>
        <v>18.498484197679776</v>
      </c>
      <c r="K99">
        <f t="shared" si="25"/>
        <v>-0.96592872577223365</v>
      </c>
      <c r="L99">
        <f t="shared" si="26"/>
        <v>-10.123734025245989</v>
      </c>
      <c r="M99">
        <f t="shared" si="27"/>
        <v>-31.645372605313824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9.2319303225510758</v>
      </c>
      <c r="B100">
        <f t="shared" si="19"/>
        <v>9.2319303225510758</v>
      </c>
      <c r="C100" s="9">
        <f t="shared" si="20"/>
        <v>0.40500000000000025</v>
      </c>
      <c r="D100" s="9">
        <f t="shared" si="21"/>
        <v>10.695199158607352</v>
      </c>
      <c r="E100" s="9">
        <f t="shared" si="21"/>
        <v>5.8267842272041612</v>
      </c>
      <c r="F100" s="9">
        <f t="shared" si="22"/>
        <v>6.6276555099928043</v>
      </c>
      <c r="G100" s="10">
        <f t="shared" si="23"/>
        <v>8.6666666666666607</v>
      </c>
      <c r="H100" s="5">
        <f t="shared" si="23"/>
        <v>7.5</v>
      </c>
      <c r="I100">
        <f t="shared" si="24"/>
        <v>18.473120817502014</v>
      </c>
      <c r="J100">
        <f t="shared" si="25"/>
        <v>18.436729420125776</v>
      </c>
      <c r="K100">
        <f t="shared" si="25"/>
        <v>-1.158965498664648</v>
      </c>
      <c r="L100">
        <f t="shared" si="26"/>
        <v>-10.062394275181353</v>
      </c>
      <c r="M100">
        <f t="shared" si="27"/>
        <v>-31.541460055785951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9.1196534839337975</v>
      </c>
      <c r="B101">
        <f t="shared" si="19"/>
        <v>9.1196534839337975</v>
      </c>
      <c r="C101" s="9">
        <f t="shared" si="20"/>
        <v>0.41000000000000025</v>
      </c>
      <c r="D101" s="9">
        <f t="shared" si="21"/>
        <v>10.80747599722463</v>
      </c>
      <c r="E101" s="9">
        <f t="shared" si="21"/>
        <v>5.8191277087979687</v>
      </c>
      <c r="F101" s="9">
        <f t="shared" si="22"/>
        <v>6.6464667153319787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18.424973287380936</v>
      </c>
      <c r="J101">
        <f t="shared" si="25"/>
        <v>18.375348815047168</v>
      </c>
      <c r="K101">
        <f t="shared" si="25"/>
        <v>-1.3513684050049424</v>
      </c>
      <c r="L101">
        <f t="shared" si="26"/>
        <v>-10.002755113093381</v>
      </c>
      <c r="M101">
        <f t="shared" si="27"/>
        <v>-31.438372755102915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9.0077499574208897</v>
      </c>
      <c r="B102">
        <f t="shared" si="19"/>
        <v>9.0077499574208897</v>
      </c>
      <c r="C102" s="9">
        <f t="shared" si="20"/>
        <v>0.41500000000000026</v>
      </c>
      <c r="D102" s="9">
        <f t="shared" si="21"/>
        <v>10.919379523737538</v>
      </c>
      <c r="E102" s="9">
        <f t="shared" si="21"/>
        <v>5.8102994506023302</v>
      </c>
      <c r="F102" s="9">
        <f t="shared" si="22"/>
        <v>6.6646173039855388</v>
      </c>
      <c r="G102" s="10">
        <f t="shared" si="29"/>
        <v>8.6666666666666607</v>
      </c>
      <c r="H102" s="5">
        <f t="shared" si="29"/>
        <v>7.5</v>
      </c>
      <c r="I102">
        <f t="shared" si="24"/>
        <v>18.37922864650653</v>
      </c>
      <c r="J102">
        <f t="shared" si="25"/>
        <v>18.314332008857299</v>
      </c>
      <c r="K102">
        <f t="shared" si="25"/>
        <v>-1.5431424788110701</v>
      </c>
      <c r="L102">
        <f t="shared" si="26"/>
        <v>-9.9447882730753765</v>
      </c>
      <c r="M102">
        <f t="shared" si="27"/>
        <v>-31.336064703231166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8.8962175549526812</v>
      </c>
      <c r="B103">
        <f t="shared" si="19"/>
        <v>8.8962175549526812</v>
      </c>
      <c r="C103" s="9">
        <f t="shared" si="20"/>
        <v>0.42000000000000026</v>
      </c>
      <c r="D103" s="9">
        <f t="shared" si="21"/>
        <v>11.030911926205746</v>
      </c>
      <c r="E103" s="9">
        <f t="shared" si="21"/>
        <v>5.8003032739977787</v>
      </c>
      <c r="F103" s="9">
        <f t="shared" si="22"/>
        <v>6.6821135889371313</v>
      </c>
      <c r="G103" s="10">
        <f t="shared" si="29"/>
        <v>8.6666666666666607</v>
      </c>
      <c r="H103" s="5">
        <f t="shared" si="29"/>
        <v>7.5</v>
      </c>
      <c r="I103">
        <f t="shared" si="24"/>
        <v>18.335871810689259</v>
      </c>
      <c r="J103">
        <f t="shared" si="25"/>
        <v>18.253668800391541</v>
      </c>
      <c r="K103">
        <f t="shared" si="25"/>
        <v>-1.7342924735007803</v>
      </c>
      <c r="L103">
        <f t="shared" si="26"/>
        <v>-9.8884656238648461</v>
      </c>
      <c r="M103">
        <f t="shared" si="27"/>
        <v>-31.234490704993391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8.7850541501732256</v>
      </c>
      <c r="B104">
        <f t="shared" si="19"/>
        <v>8.7850541501732256</v>
      </c>
      <c r="C104" s="9">
        <f t="shared" si="20"/>
        <v>0.42500000000000027</v>
      </c>
      <c r="D104" s="9">
        <f t="shared" si="21"/>
        <v>11.142075330985202</v>
      </c>
      <c r="E104" s="9">
        <f t="shared" si="21"/>
        <v>5.7891429722098575</v>
      </c>
      <c r="F104" s="9">
        <f t="shared" si="22"/>
        <v>6.6989618076589519</v>
      </c>
      <c r="G104" s="10">
        <f t="shared" si="29"/>
        <v>8.6666666666666607</v>
      </c>
      <c r="H104" s="5">
        <f t="shared" si="29"/>
        <v>7.5</v>
      </c>
      <c r="I104">
        <f t="shared" si="24"/>
        <v>18.294887174545835</v>
      </c>
      <c r="J104">
        <f t="shared" si="25"/>
        <v>18.193349160085965</v>
      </c>
      <c r="K104">
        <f t="shared" si="25"/>
        <v>-1.9248228668012399</v>
      </c>
      <c r="L104">
        <f t="shared" si="26"/>
        <v>-9.8337591586457354</v>
      </c>
      <c r="M104">
        <f t="shared" si="27"/>
        <v>-31.133606374361037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8.6742576773858477</v>
      </c>
      <c r="B105">
        <f t="shared" si="19"/>
        <v>8.6742576773858477</v>
      </c>
      <c r="C105" s="9">
        <f t="shared" si="20"/>
        <v>0.43000000000000027</v>
      </c>
      <c r="D105" s="9">
        <f t="shared" si="21"/>
        <v>11.25287180377258</v>
      </c>
      <c r="E105" s="9">
        <f t="shared" si="21"/>
        <v>5.7768223119757751</v>
      </c>
      <c r="F105" s="9">
        <f t="shared" si="22"/>
        <v>6.7151681242776693</v>
      </c>
      <c r="G105" s="10">
        <f t="shared" si="29"/>
        <v>8.6666666666666607</v>
      </c>
      <c r="H105" s="5">
        <f t="shared" si="29"/>
        <v>7.5</v>
      </c>
      <c r="I105">
        <f t="shared" si="24"/>
        <v>18.256258604744975</v>
      </c>
      <c r="J105">
        <f t="shared" si="25"/>
        <v>18.133363229218226</v>
      </c>
      <c r="K105">
        <f t="shared" si="25"/>
        <v>-2.1147378656848423</v>
      </c>
      <c r="L105">
        <f t="shared" si="26"/>
        <v>-9.7806409859328127</v>
      </c>
      <c r="M105">
        <f t="shared" si="27"/>
        <v>-31.033368139149498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8.56382613051316</v>
      </c>
      <c r="B106">
        <f t="shared" si="19"/>
        <v>8.56382613051316</v>
      </c>
      <c r="C106" s="9">
        <f t="shared" si="20"/>
        <v>0.43500000000000028</v>
      </c>
      <c r="D106" s="9">
        <f t="shared" si="21"/>
        <v>11.363303350645268</v>
      </c>
      <c r="E106" s="9">
        <f t="shared" si="21"/>
        <v>5.763345035180869</v>
      </c>
      <c r="F106" s="9">
        <f t="shared" si="22"/>
        <v>6.7307386316883395</v>
      </c>
      <c r="G106" s="10">
        <f t="shared" si="29"/>
        <v>8.6666666666666607</v>
      </c>
      <c r="H106" s="5">
        <f t="shared" si="29"/>
        <v>7.5</v>
      </c>
      <c r="I106">
        <f t="shared" si="24"/>
        <v>18.219969434687265</v>
      </c>
      <c r="J106">
        <f t="shared" si="25"/>
        <v>18.073701319204037</v>
      </c>
      <c r="K106">
        <f t="shared" si="25"/>
        <v>-2.3040414113336545</v>
      </c>
      <c r="L106">
        <f t="shared" si="26"/>
        <v>-9.7290833215222943</v>
      </c>
      <c r="M106">
        <f t="shared" si="27"/>
        <v>-30.933733246046021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8.4537575620612131</v>
      </c>
      <c r="B107">
        <f t="shared" si="19"/>
        <v>8.4537575620612131</v>
      </c>
      <c r="C107" s="9">
        <f t="shared" si="20"/>
        <v>0.44000000000000028</v>
      </c>
      <c r="D107" s="9">
        <f t="shared" si="21"/>
        <v>11.473371919097215</v>
      </c>
      <c r="E107" s="9">
        <f t="shared" si="21"/>
        <v>5.7487148604646912</v>
      </c>
      <c r="F107" s="9">
        <f t="shared" si="22"/>
        <v>6.7456793536171293</v>
      </c>
      <c r="G107" s="10">
        <f t="shared" si="29"/>
        <v>8.6666666666666607</v>
      </c>
      <c r="H107" s="5">
        <f t="shared" si="29"/>
        <v>7.5</v>
      </c>
      <c r="I107">
        <f t="shared" si="24"/>
        <v>18.18600246062519</v>
      </c>
      <c r="J107">
        <f t="shared" si="25"/>
        <v>18.014353910942752</v>
      </c>
      <c r="K107">
        <f t="shared" si="25"/>
        <v>-2.4927371841345352</v>
      </c>
      <c r="L107">
        <f t="shared" si="26"/>
        <v>-9.6790584814905074</v>
      </c>
      <c r="M107">
        <f t="shared" si="27"/>
        <v>-30.834659765901009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8.3440500820875112</v>
      </c>
      <c r="B108">
        <f t="shared" si="19"/>
        <v>8.3440500820875112</v>
      </c>
      <c r="C108" s="9">
        <f t="shared" si="20"/>
        <v>0.44500000000000028</v>
      </c>
      <c r="D108" s="9">
        <f t="shared" si="21"/>
        <v>11.583079399070916</v>
      </c>
      <c r="E108" s="9">
        <f t="shared" si="21"/>
        <v>5.7329354847965259</v>
      </c>
      <c r="F108" s="9">
        <f t="shared" si="22"/>
        <v>6.7599962466336212</v>
      </c>
      <c r="G108" s="10">
        <f t="shared" si="29"/>
        <v>8.6666666666666607</v>
      </c>
      <c r="H108" s="5">
        <f t="shared" si="29"/>
        <v>7.5</v>
      </c>
      <c r="I108">
        <f t="shared" si="24"/>
        <v>18.154339939224258</v>
      </c>
      <c r="J108">
        <f t="shared" si="25"/>
        <v>17.955311654205659</v>
      </c>
      <c r="K108">
        <f t="shared" si="25"/>
        <v>-2.6808286087065314</v>
      </c>
      <c r="L108">
        <f t="shared" si="26"/>
        <v>-9.630538876220097</v>
      </c>
      <c r="M108">
        <f t="shared" si="27"/>
        <v>-30.736106599214388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8.2347018571726487</v>
      </c>
      <c r="B109">
        <f t="shared" si="19"/>
        <v>8.2347018571726487</v>
      </c>
      <c r="C109" s="9">
        <f t="shared" si="20"/>
        <v>0.45000000000000029</v>
      </c>
      <c r="D109" s="9">
        <f t="shared" si="21"/>
        <v>11.692427623985779</v>
      </c>
      <c r="E109" s="9">
        <f t="shared" si="21"/>
        <v>5.7160105850201379</v>
      </c>
      <c r="F109" s="9">
        <f t="shared" si="22"/>
        <v>6.7736952021134087</v>
      </c>
      <c r="G109" s="10">
        <f t="shared" si="29"/>
        <v>8.6666666666666607</v>
      </c>
      <c r="H109" s="5">
        <f t="shared" si="29"/>
        <v>7.5</v>
      </c>
      <c r="I109">
        <f t="shared" si="24"/>
        <v>18.124963586560739</v>
      </c>
      <c r="J109">
        <f t="shared" si="25"/>
        <v>17.896565367060717</v>
      </c>
      <c r="K109">
        <f t="shared" si="25"/>
        <v>-2.868318858961739</v>
      </c>
      <c r="L109">
        <f t="shared" si="26"/>
        <v>-9.5834970054308322</v>
      </c>
      <c r="M109">
        <f t="shared" si="27"/>
        <v>-30.63803348174984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8.1257111093953647</v>
      </c>
      <c r="B110">
        <f t="shared" si="19"/>
        <v>8.1257111093953647</v>
      </c>
      <c r="C110" s="9">
        <f t="shared" si="20"/>
        <v>0.45500000000000029</v>
      </c>
      <c r="D110" s="9">
        <f t="shared" si="21"/>
        <v>11.801418371763063</v>
      </c>
      <c r="E110" s="9">
        <f t="shared" si="21"/>
        <v>5.6979438193675431</v>
      </c>
      <c r="F110" s="9">
        <f t="shared" si="22"/>
        <v>6.7867820481517285</v>
      </c>
      <c r="G110" s="10">
        <f t="shared" si="29"/>
        <v>8.6666666666666607</v>
      </c>
      <c r="H110" s="5">
        <f t="shared" si="29"/>
        <v>7.5</v>
      </c>
      <c r="I110">
        <f t="shared" si="24"/>
        <v>18.097854578546272</v>
      </c>
      <c r="J110">
        <f t="shared" si="25"/>
        <v>17.838106035327588</v>
      </c>
      <c r="K110">
        <f t="shared" si="25"/>
        <v>-3.0552108632004131</v>
      </c>
      <c r="L110">
        <f t="shared" si="26"/>
        <v>-9.5379054541898398</v>
      </c>
      <c r="M110">
        <f t="shared" si="27"/>
        <v>-30.540400990211172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8.0170761153108412</v>
      </c>
      <c r="B111">
        <f t="shared" si="19"/>
        <v>8.0170761153108412</v>
      </c>
      <c r="C111" s="9">
        <f t="shared" si="20"/>
        <v>0.4600000000000003</v>
      </c>
      <c r="D111" s="9">
        <f t="shared" si="21"/>
        <v>11.910053365847586</v>
      </c>
      <c r="E111" s="9">
        <f t="shared" si="21"/>
        <v>5.6787388289415981</v>
      </c>
      <c r="F111" s="9">
        <f t="shared" si="22"/>
        <v>6.7992625514287806</v>
      </c>
      <c r="G111" s="10">
        <f t="shared" si="29"/>
        <v>8.6666666666666607</v>
      </c>
      <c r="H111" s="5">
        <f t="shared" si="29"/>
        <v>7.5</v>
      </c>
      <c r="I111">
        <f t="shared" si="24"/>
        <v>18.072993552764359</v>
      </c>
      <c r="J111">
        <f t="shared" si="25"/>
        <v>17.779924812057029</v>
      </c>
      <c r="K111">
        <f t="shared" si="25"/>
        <v>-3.2415073092407014</v>
      </c>
      <c r="L111">
        <f t="shared" si="26"/>
        <v>-9.4937368898738317</v>
      </c>
      <c r="M111">
        <f t="shared" si="27"/>
        <v>-30.443170547916747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7.9087952049321295</v>
      </c>
      <c r="B112">
        <f t="shared" si="19"/>
        <v>7.9087952049321295</v>
      </c>
      <c r="C112" s="9">
        <f t="shared" si="20"/>
        <v>0.4650000000000003</v>
      </c>
      <c r="D112" s="9">
        <f t="shared" si="21"/>
        <v>12.018334276226298</v>
      </c>
      <c r="E112" s="9">
        <f t="shared" si="21"/>
        <v>5.6583992391671858</v>
      </c>
      <c r="F112" s="9">
        <f t="shared" si="22"/>
        <v>6.8111424190274246</v>
      </c>
      <c r="G112" s="10">
        <f t="shared" si="29"/>
        <v>8.6666666666666607</v>
      </c>
      <c r="H112" s="5">
        <f t="shared" si="29"/>
        <v>7.5</v>
      </c>
      <c r="I112">
        <f t="shared" si="24"/>
        <v>18.050360611698409</v>
      </c>
      <c r="J112">
        <f t="shared" si="25"/>
        <v>17.7220130170288</v>
      </c>
      <c r="K112">
        <f t="shared" si="25"/>
        <v>-3.4272106495829937</v>
      </c>
      <c r="L112">
        <f t="shared" si="26"/>
        <v>-9.450964060053618</v>
      </c>
      <c r="M112">
        <f t="shared" si="27"/>
        <v>-30.346304430409884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7.800866760714591</v>
      </c>
      <c r="B113">
        <f t="shared" si="19"/>
        <v>7.800866760714591</v>
      </c>
      <c r="C113" s="9">
        <f t="shared" si="20"/>
        <v>0.47000000000000031</v>
      </c>
      <c r="D113" s="9">
        <f t="shared" si="21"/>
        <v>12.126262720443837</v>
      </c>
      <c r="E113" s="9">
        <f t="shared" si="21"/>
        <v>5.6369286612108018</v>
      </c>
      <c r="F113" s="9">
        <f t="shared" si="22"/>
        <v>6.8224273002038807</v>
      </c>
      <c r="G113" s="10">
        <f t="shared" si="29"/>
        <v>8.6666666666666607</v>
      </c>
      <c r="H113" s="5">
        <f t="shared" si="29"/>
        <v>7.5</v>
      </c>
      <c r="I113">
        <f t="shared" si="24"/>
        <v>18.029935327326079</v>
      </c>
      <c r="J113">
        <f t="shared" si="25"/>
        <v>17.664362136262472</v>
      </c>
      <c r="K113">
        <f t="shared" si="25"/>
        <v>-3.612323106608494</v>
      </c>
      <c r="L113">
        <f t="shared" si="26"/>
        <v>-9.4095597912692526</v>
      </c>
      <c r="M113">
        <f t="shared" si="27"/>
        <v>-30.249765770945181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7.693289216543306</v>
      </c>
      <c r="B114">
        <f t="shared" si="19"/>
        <v>7.693289216543306</v>
      </c>
      <c r="C114" s="9">
        <f t="shared" si="20"/>
        <v>0.47500000000000031</v>
      </c>
      <c r="D114" s="9">
        <f t="shared" si="21"/>
        <v>12.233840264615122</v>
      </c>
      <c r="E114" s="9">
        <f t="shared" si="21"/>
        <v>5.6143306933683217</v>
      </c>
      <c r="F114" s="9">
        <f t="shared" si="22"/>
        <v>6.8331227881120551</v>
      </c>
      <c r="G114" s="10">
        <f t="shared" si="29"/>
        <v>8.6666666666666607</v>
      </c>
      <c r="H114" s="5">
        <f t="shared" si="29"/>
        <v>7.5</v>
      </c>
      <c r="I114">
        <f t="shared" si="24"/>
        <v>18.011696747049523</v>
      </c>
      <c r="J114">
        <f t="shared" si="25"/>
        <v>17.606963821535729</v>
      </c>
      <c r="K114">
        <f t="shared" si="25"/>
        <v>-3.7968466778112595</v>
      </c>
      <c r="L114">
        <f t="shared" si="26"/>
        <v>-9.3694969886620569</v>
      </c>
      <c r="M114">
        <f t="shared" si="27"/>
        <v>-30.153518565793178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7.5860610567234126</v>
      </c>
      <c r="B115">
        <f t="shared" si="19"/>
        <v>7.5860610567234126</v>
      </c>
      <c r="C115" s="9">
        <f t="shared" si="20"/>
        <v>0.48000000000000032</v>
      </c>
      <c r="D115" s="9">
        <f t="shared" si="21"/>
        <v>12.341068424435015</v>
      </c>
      <c r="E115" s="9">
        <f t="shared" si="21"/>
        <v>5.5906089224207562</v>
      </c>
      <c r="F115" s="9">
        <f t="shared" si="22"/>
        <v>6.8432344214821157</v>
      </c>
      <c r="G115" s="10">
        <f t="shared" si="29"/>
        <v>8.6666666666666607</v>
      </c>
      <c r="H115" s="5">
        <f t="shared" si="29"/>
        <v>7.5</v>
      </c>
      <c r="I115">
        <f t="shared" si="24"/>
        <v>17.995623400926451</v>
      </c>
      <c r="J115">
        <f t="shared" si="25"/>
        <v>17.549809889904889</v>
      </c>
      <c r="K115">
        <f t="shared" si="25"/>
        <v>-3.9807831410625978</v>
      </c>
      <c r="L115">
        <f t="shared" si="26"/>
        <v>-9.3307486364279306</v>
      </c>
      <c r="M115">
        <f t="shared" si="27"/>
        <v>-30.057527679308301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7.4791808149733736</v>
      </c>
      <c r="B116">
        <f t="shared" si="19"/>
        <v>7.4791808149733736</v>
      </c>
      <c r="C116" s="9">
        <f t="shared" si="20"/>
        <v>0.48500000000000032</v>
      </c>
      <c r="D116" s="9">
        <f t="shared" si="21"/>
        <v>12.447948666185054</v>
      </c>
      <c r="E116" s="9">
        <f t="shared" si="21"/>
        <v>5.565766924957801</v>
      </c>
      <c r="F116" s="9">
        <f t="shared" si="22"/>
        <v>6.8527676862539018</v>
      </c>
      <c r="G116" s="10">
        <f t="shared" si="29"/>
        <v>8.6666666666666607</v>
      </c>
      <c r="H116" s="5">
        <f t="shared" si="29"/>
        <v>7.5</v>
      </c>
      <c r="I116">
        <f t="shared" si="24"/>
        <v>17.981693310162292</v>
      </c>
      <c r="J116">
        <f t="shared" si="25"/>
        <v>17.49289232322268</v>
      </c>
      <c r="K116">
        <f t="shared" si="25"/>
        <v>-4.1641340599063783</v>
      </c>
      <c r="L116">
        <f t="shared" si="26"/>
        <v>-9.293287799054692</v>
      </c>
      <c r="M116">
        <f t="shared" si="27"/>
        <v>-29.961758848707834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7.3726470734212164</v>
      </c>
      <c r="B117">
        <f t="shared" si="19"/>
        <v>7.3726470734212164</v>
      </c>
      <c r="C117" s="9">
        <f t="shared" si="20"/>
        <v>0.49000000000000032</v>
      </c>
      <c r="D117" s="9">
        <f t="shared" si="21"/>
        <v>12.554482407737211</v>
      </c>
      <c r="E117" s="9">
        <f t="shared" si="21"/>
        <v>5.5398082686689918</v>
      </c>
      <c r="F117" s="9">
        <f t="shared" si="22"/>
        <v>6.8617280171657349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17.969883996819522</v>
      </c>
      <c r="J117">
        <f t="shared" si="25"/>
        <v>17.436203267648448</v>
      </c>
      <c r="K117">
        <f t="shared" si="25"/>
        <v>-4.3469007888834961</v>
      </c>
      <c r="L117">
        <f t="shared" si="26"/>
        <v>-9.2570876233045922</v>
      </c>
      <c r="M117">
        <f t="shared" si="27"/>
        <v>-29.866178688512541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7.2664584616037917</v>
      </c>
      <c r="B118">
        <f t="shared" si="19"/>
        <v>7.2664584616037917</v>
      </c>
      <c r="C118" s="9">
        <f t="shared" si="20"/>
        <v>0.49500000000000033</v>
      </c>
      <c r="D118" s="9">
        <f t="shared" si="21"/>
        <v>12.660671019554636</v>
      </c>
      <c r="E118" s="9">
        <f t="shared" si="21"/>
        <v>5.5127365136023023</v>
      </c>
      <c r="F118" s="9">
        <f t="shared" si="22"/>
        <v>6.8701207992992419</v>
      </c>
      <c r="G118" s="10">
        <f t="shared" si="30"/>
        <v>8.6666666666666607</v>
      </c>
      <c r="H118" s="5">
        <f t="shared" si="30"/>
        <v>7.5</v>
      </c>
      <c r="I118">
        <f t="shared" si="24"/>
        <v>17.96017249469601</v>
      </c>
      <c r="J118">
        <f t="shared" si="25"/>
        <v>17.379735033146289</v>
      </c>
      <c r="K118">
        <f t="shared" si="25"/>
        <v>-4.5290844788834228</v>
      </c>
      <c r="L118">
        <f t="shared" si="26"/>
        <v>-9.2221213409018237</v>
      </c>
      <c r="M118">
        <f t="shared" si="27"/>
        <v>-29.770754694602687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7.1606136554691471</v>
      </c>
      <c r="B119">
        <f t="shared" si="19"/>
        <v>7.1606136554691471</v>
      </c>
      <c r="C119" s="9">
        <f t="shared" si="20"/>
        <v>0.50000000000000033</v>
      </c>
      <c r="D119" s="9">
        <f t="shared" si="21"/>
        <v>12.766515825689281</v>
      </c>
      <c r="E119" s="9">
        <f t="shared" si="21"/>
        <v>5.4845552133900206</v>
      </c>
      <c r="F119" s="9">
        <f t="shared" si="22"/>
        <v>6.8779513695807122</v>
      </c>
      <c r="G119" s="10">
        <f t="shared" si="30"/>
        <v>8.6666666666666607</v>
      </c>
      <c r="H119" s="5">
        <f t="shared" si="30"/>
        <v>7.5</v>
      </c>
      <c r="I119">
        <f t="shared" si="24"/>
        <v>17.952535361320667</v>
      </c>
      <c r="J119">
        <f t="shared" si="25"/>
        <v>17.32348009296679</v>
      </c>
      <c r="K119">
        <f t="shared" si="25"/>
        <v>-4.7106860825204988</v>
      </c>
      <c r="L119">
        <f t="shared" si="26"/>
        <v>-9.1883622718835554</v>
      </c>
      <c r="M119">
        <f t="shared" si="27"/>
        <v>-29.675455247846472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7.0551113763821185</v>
      </c>
      <c r="B120">
        <f t="shared" si="19"/>
        <v>7.0551113763821185</v>
      </c>
      <c r="C120" s="9">
        <f t="shared" si="20"/>
        <v>0.50500000000000034</v>
      </c>
      <c r="D120" s="9">
        <f t="shared" si="21"/>
        <v>12.872018104776309</v>
      </c>
      <c r="E120" s="9">
        <f t="shared" si="21"/>
        <v>5.455267916441759</v>
      </c>
      <c r="F120" s="9">
        <f t="shared" si="22"/>
        <v>6.8852250182395665</v>
      </c>
      <c r="G120" s="10">
        <f t="shared" si="30"/>
        <v>8.6666666666666607</v>
      </c>
      <c r="H120" s="5">
        <f t="shared" si="30"/>
        <v>7.5</v>
      </c>
      <c r="I120">
        <f t="shared" si="24"/>
        <v>17.946948691011073</v>
      </c>
      <c r="J120">
        <f t="shared" si="25"/>
        <v>17.267431083108299</v>
      </c>
      <c r="K120">
        <f t="shared" si="25"/>
        <v>-4.8917063595323622</v>
      </c>
      <c r="L120">
        <f t="shared" si="26"/>
        <v>-9.1557838285720443</v>
      </c>
      <c r="M120">
        <f t="shared" si="27"/>
        <v>-29.580249617261117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6.9499503901332886</v>
      </c>
      <c r="B121">
        <f t="shared" si="19"/>
        <v>6.9499503901332886</v>
      </c>
      <c r="C121" s="9">
        <f t="shared" si="20"/>
        <v>0.51000000000000034</v>
      </c>
      <c r="D121" s="9">
        <f t="shared" si="21"/>
        <v>12.977179091025139</v>
      </c>
      <c r="E121" s="9">
        <f t="shared" si="21"/>
        <v>5.4248781671044828</v>
      </c>
      <c r="F121" s="9">
        <f t="shared" si="22"/>
        <v>6.8919469902244739</v>
      </c>
      <c r="G121" s="10">
        <f t="shared" si="30"/>
        <v>8.6666666666666607</v>
      </c>
      <c r="H121" s="5">
        <f t="shared" si="30"/>
        <v>7.5</v>
      </c>
      <c r="I121">
        <f t="shared" si="24"/>
        <v>17.943388128934899</v>
      </c>
      <c r="J121">
        <f t="shared" si="25"/>
        <v>17.21158080175401</v>
      </c>
      <c r="K121">
        <f t="shared" si="25"/>
        <v>-5.0721458821976553</v>
      </c>
      <c r="L121">
        <f t="shared" si="26"/>
        <v>-9.1243595201246794</v>
      </c>
      <c r="M121">
        <f t="shared" si="27"/>
        <v>-29.485107962670398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6.8451295059514603</v>
      </c>
      <c r="B122">
        <f t="shared" si="19"/>
        <v>6.8451295059514603</v>
      </c>
      <c r="C122" s="9">
        <f t="shared" si="20"/>
        <v>0.51500000000000035</v>
      </c>
      <c r="D122" s="9">
        <f t="shared" si="21"/>
        <v>13.081999975206967</v>
      </c>
      <c r="E122" s="9">
        <f t="shared" si="21"/>
        <v>5.3933895067894317</v>
      </c>
      <c r="F122" s="9">
        <f t="shared" si="22"/>
        <v>6.898122486577698</v>
      </c>
      <c r="G122" s="10">
        <f t="shared" si="30"/>
        <v>8.6666666666666607</v>
      </c>
      <c r="H122" s="5">
        <f t="shared" si="30"/>
        <v>7.5</v>
      </c>
      <c r="I122">
        <f t="shared" si="24"/>
        <v>17.94182888611402</v>
      </c>
      <c r="J122">
        <f t="shared" si="25"/>
        <v>17.15592220868125</v>
      </c>
      <c r="K122">
        <f t="shared" si="25"/>
        <v>-5.2520050407699443</v>
      </c>
      <c r="L122">
        <f t="shared" si="26"/>
        <v>-9.0940629576179415</v>
      </c>
      <c r="M122">
        <f t="shared" si="27"/>
        <v>-29.390001336825829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6.7406475755198318</v>
      </c>
      <c r="B123">
        <f t="shared" si="19"/>
        <v>6.7406475755198318</v>
      </c>
      <c r="C123" s="9">
        <f t="shared" si="20"/>
        <v>0.52000000000000035</v>
      </c>
      <c r="D123" s="9">
        <f t="shared" si="21"/>
        <v>13.186481905638596</v>
      </c>
      <c r="E123" s="9">
        <f t="shared" si="21"/>
        <v>5.3608054750658631</v>
      </c>
      <c r="F123" s="9">
        <f t="shared" si="22"/>
        <v>6.9037566657681602</v>
      </c>
      <c r="G123" s="10">
        <f t="shared" si="30"/>
        <v>8.6666666666666607</v>
      </c>
      <c r="H123" s="5">
        <f t="shared" si="30"/>
        <v>7.5</v>
      </c>
      <c r="I123">
        <f t="shared" si="24"/>
        <v>17.942245755307994</v>
      </c>
      <c r="J123">
        <f t="shared" si="25"/>
        <v>17.100448424639779</v>
      </c>
      <c r="K123">
        <f t="shared" si="25"/>
        <v>-5.4312840489245815</v>
      </c>
      <c r="L123">
        <f t="shared" si="26"/>
        <v>-9.0648678596211116</v>
      </c>
      <c r="M123">
        <f t="shared" si="27"/>
        <v>-29.294901686962259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6.6365034919960575</v>
      </c>
      <c r="B124">
        <f t="shared" si="19"/>
        <v>6.6365034919960575</v>
      </c>
      <c r="C124" s="9">
        <f t="shared" si="20"/>
        <v>0.52500000000000036</v>
      </c>
      <c r="D124" s="9">
        <f t="shared" si="21"/>
        <v>13.29062598916237</v>
      </c>
      <c r="E124" s="9">
        <f t="shared" si="21"/>
        <v>5.3271296107215376</v>
      </c>
      <c r="F124" s="9">
        <f t="shared" si="22"/>
        <v>6.9088546449838066</v>
      </c>
      <c r="G124" s="10">
        <f t="shared" si="30"/>
        <v>8.6666666666666607</v>
      </c>
      <c r="H124" s="5">
        <f t="shared" si="30"/>
        <v>7.5</v>
      </c>
      <c r="I124">
        <f t="shared" si="24"/>
        <v>17.944613127711616</v>
      </c>
      <c r="J124">
        <f t="shared" si="25"/>
        <v>17.045152730696092</v>
      </c>
      <c r="K124">
        <f t="shared" si="25"/>
        <v>-5.609982949215051</v>
      </c>
      <c r="L124">
        <f t="shared" si="26"/>
        <v>-9.0367480582151902</v>
      </c>
      <c r="M124">
        <f t="shared" si="27"/>
        <v>-29.199781855762279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6.5326961890364341</v>
      </c>
      <c r="B125">
        <f t="shared" si="19"/>
        <v>6.5326961890364341</v>
      </c>
      <c r="C125" s="9">
        <f t="shared" si="20"/>
        <v>0.53000000000000036</v>
      </c>
      <c r="D125" s="9">
        <f t="shared" si="21"/>
        <v>13.394433292121994</v>
      </c>
      <c r="E125" s="9">
        <f t="shared" si="21"/>
        <v>5.2923654527898991</v>
      </c>
      <c r="F125" s="9">
        <f t="shared" si="22"/>
        <v>6.9134215013838105</v>
      </c>
      <c r="G125" s="10">
        <f t="shared" si="30"/>
        <v>8.6666666666666607</v>
      </c>
      <c r="H125" s="5">
        <f t="shared" si="30"/>
        <v>7.5</v>
      </c>
      <c r="I125">
        <f t="shared" si="24"/>
        <v>17.948905010399614</v>
      </c>
      <c r="J125">
        <f t="shared" si="25"/>
        <v>16.990028567540978</v>
      </c>
      <c r="K125">
        <f t="shared" si="25"/>
        <v>-5.788101618535201</v>
      </c>
      <c r="L125">
        <f t="shared" si="26"/>
        <v>-9.0096775054124922</v>
      </c>
      <c r="M125">
        <f t="shared" si="27"/>
        <v>-29.104615581707293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6.4292246398244224</v>
      </c>
      <c r="B126">
        <f t="shared" si="19"/>
        <v>6.4292246398244224</v>
      </c>
      <c r="C126" s="9">
        <f t="shared" si="20"/>
        <v>0.53500000000000036</v>
      </c>
      <c r="D126" s="9">
        <f t="shared" si="21"/>
        <v>13.497904841334005</v>
      </c>
      <c r="E126" s="9">
        <f t="shared" si="21"/>
        <v>5.2565165415439363</v>
      </c>
      <c r="F126" s="9">
        <f t="shared" si="22"/>
        <v>6.9174622733111253</v>
      </c>
      <c r="G126" s="10">
        <f t="shared" si="30"/>
        <v>8.6666666666666607</v>
      </c>
      <c r="H126" s="5">
        <f t="shared" si="30"/>
        <v>7.5</v>
      </c>
      <c r="I126">
        <f t="shared" si="24"/>
        <v>17.955095044450474</v>
      </c>
      <c r="J126">
        <f t="shared" si="25"/>
        <v>16.935069534757961</v>
      </c>
      <c r="K126">
        <f t="shared" si="25"/>
        <v>-5.9656397735836153</v>
      </c>
      <c r="L126">
        <f t="shared" si="26"/>
        <v>-8.9836302799326955</v>
      </c>
      <c r="M126">
        <f t="shared" si="27"/>
        <v>-29.009377498796756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6.3260878561037561</v>
      </c>
      <c r="B127">
        <f t="shared" si="19"/>
        <v>6.3260878561037561</v>
      </c>
      <c r="C127" s="9">
        <f t="shared" si="20"/>
        <v>0.54000000000000037</v>
      </c>
      <c r="D127" s="9">
        <f t="shared" si="21"/>
        <v>13.601041625054672</v>
      </c>
      <c r="E127" s="9">
        <f t="shared" si="21"/>
        <v>5.2195864194567108</v>
      </c>
      <c r="F127" s="9">
        <f t="shared" si="22"/>
        <v>6.9209819614659711</v>
      </c>
      <c r="G127" s="10">
        <f t="shared" si="30"/>
        <v>8.6666666666666607</v>
      </c>
      <c r="H127" s="5">
        <f t="shared" si="30"/>
        <v>7.5</v>
      </c>
      <c r="I127">
        <f t="shared" si="24"/>
        <v>17.963156523680471</v>
      </c>
      <c r="J127">
        <f t="shared" si="25"/>
        <v>16.880269390050373</v>
      </c>
      <c r="K127">
        <f t="shared" si="25"/>
        <v>-6.1425969763262751</v>
      </c>
      <c r="L127">
        <f t="shared" si="26"/>
        <v>-8.9585805942912966</v>
      </c>
      <c r="M127">
        <f t="shared" si="27"/>
        <v>-28.914043135620553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6.2232848872164048</v>
      </c>
      <c r="B128">
        <f t="shared" si="19"/>
        <v>6.2232848872164048</v>
      </c>
      <c r="C128" s="9">
        <f t="shared" si="20"/>
        <v>0.54500000000000037</v>
      </c>
      <c r="D128" s="9">
        <f t="shared" si="21"/>
        <v>13.703844593942023</v>
      </c>
      <c r="E128" s="9">
        <f t="shared" si="21"/>
        <v>5.1815786321285824</v>
      </c>
      <c r="F128" s="9">
        <f t="shared" si="22"/>
        <v>6.923985530040774</v>
      </c>
      <c r="G128" s="10">
        <f t="shared" si="30"/>
        <v>8.6666666666666607</v>
      </c>
      <c r="H128" s="5">
        <f t="shared" si="30"/>
        <v>7.5</v>
      </c>
      <c r="I128">
        <f t="shared" si="24"/>
        <v>17.973062413918637</v>
      </c>
      <c r="J128">
        <f t="shared" si="25"/>
        <v>16.825622048425195</v>
      </c>
      <c r="K128">
        <f t="shared" si="25"/>
        <v>-6.3189726394535608</v>
      </c>
      <c r="L128">
        <f t="shared" si="26"/>
        <v>-8.9345028021571693</v>
      </c>
      <c r="M128">
        <f t="shared" si="27"/>
        <v>-28.818588913772942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6.1208148191456448</v>
      </c>
      <c r="B129">
        <f t="shared" si="19"/>
        <v>6.1208148191456448</v>
      </c>
      <c r="C129" s="9">
        <f t="shared" si="20"/>
        <v>0.55000000000000038</v>
      </c>
      <c r="D129" s="9">
        <f t="shared" si="21"/>
        <v>13.806314662012783</v>
      </c>
      <c r="E129" s="9">
        <f t="shared" si="21"/>
        <v>5.1424967291811745</v>
      </c>
      <c r="F129" s="9">
        <f t="shared" si="22"/>
        <v>6.9264779078170928</v>
      </c>
      <c r="G129" s="10">
        <f t="shared" si="30"/>
        <v>8.6666666666666607</v>
      </c>
      <c r="H129" s="5">
        <f t="shared" si="30"/>
        <v>7.5</v>
      </c>
      <c r="I129">
        <f t="shared" si="24"/>
        <v>17.98478537275334</v>
      </c>
      <c r="J129">
        <f t="shared" si="25"/>
        <v>16.771121581332036</v>
      </c>
      <c r="K129">
        <f t="shared" si="25"/>
        <v>-6.4947660318275755</v>
      </c>
      <c r="L129">
        <f t="shared" si="26"/>
        <v>-8.9113714059366114</v>
      </c>
      <c r="M129">
        <f t="shared" si="27"/>
        <v>-28.722992145599854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6.0186767735645272</v>
      </c>
      <c r="B130">
        <f t="shared" si="19"/>
        <v>6.0186767735645272</v>
      </c>
      <c r="C130" s="9">
        <f t="shared" si="20"/>
        <v>0.55500000000000038</v>
      </c>
      <c r="D130" s="9">
        <f t="shared" si="21"/>
        <v>13.9084527075939</v>
      </c>
      <c r="E130" s="9">
        <f t="shared" si="21"/>
        <v>5.1023442651181572</v>
      </c>
      <c r="F130" s="9">
        <f t="shared" si="22"/>
        <v>6.9284639892251381</v>
      </c>
      <c r="G130" s="10">
        <f t="shared" si="30"/>
        <v>8.6666666666666607</v>
      </c>
      <c r="H130" s="5">
        <f t="shared" si="30"/>
        <v>7.5</v>
      </c>
      <c r="I130">
        <f t="shared" si="24"/>
        <v>17.998297769681439</v>
      </c>
      <c r="J130">
        <f t="shared" si="25"/>
        <v>16.716762215755821</v>
      </c>
      <c r="K130">
        <f t="shared" si="25"/>
        <v>-6.6699762839157346</v>
      </c>
      <c r="L130">
        <f t="shared" si="26"/>
        <v>-8.8891610645421242</v>
      </c>
      <c r="M130">
        <f t="shared" si="27"/>
        <v>-28.627231031274654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5.9168699068900228</v>
      </c>
      <c r="B131">
        <f t="shared" si="19"/>
        <v>5.9168699068900228</v>
      </c>
      <c r="C131" s="9">
        <f t="shared" si="20"/>
        <v>0.56000000000000039</v>
      </c>
      <c r="D131" s="9">
        <f t="shared" si="21"/>
        <v>14.010259574268405</v>
      </c>
      <c r="E131" s="9">
        <f t="shared" si="21"/>
        <v>5.0611248001529345</v>
      </c>
      <c r="F131" s="9">
        <f t="shared" si="22"/>
        <v>6.9299486353663617</v>
      </c>
      <c r="G131" s="10">
        <f t="shared" si="30"/>
        <v>8.6666666666666607</v>
      </c>
      <c r="H131" s="5">
        <f t="shared" si="30"/>
        <v>7.5</v>
      </c>
      <c r="I131">
        <f t="shared" si="24"/>
        <v>18.013571706591605</v>
      </c>
      <c r="J131">
        <f t="shared" si="25"/>
        <v>16.662538333262113</v>
      </c>
      <c r="K131">
        <f t="shared" si="25"/>
        <v>-6.8446023932065101</v>
      </c>
      <c r="L131">
        <f t="shared" si="26"/>
        <v>-8.8678466013053061</v>
      </c>
      <c r="M131">
        <f t="shared" si="27"/>
        <v>-28.531284655200576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5.815393409343141</v>
      </c>
      <c r="B132">
        <f t="shared" si="19"/>
        <v>5.815393409343141</v>
      </c>
      <c r="C132" s="9">
        <f t="shared" si="20"/>
        <v>0.56500000000000039</v>
      </c>
      <c r="D132" s="9">
        <f t="shared" si="21"/>
        <v>14.111736071815287</v>
      </c>
      <c r="E132" s="9">
        <f t="shared" si="21"/>
        <v>5.0188419010033645</v>
      </c>
      <c r="F132" s="9">
        <f t="shared" si="22"/>
        <v>6.9309366749997441</v>
      </c>
      <c r="G132" s="10">
        <f t="shared" si="30"/>
        <v>8.6666666666666607</v>
      </c>
      <c r="H132" s="5">
        <f t="shared" si="30"/>
        <v>7.5</v>
      </c>
      <c r="I132">
        <f t="shared" si="24"/>
        <v>18.030579038514478</v>
      </c>
      <c r="J132">
        <f t="shared" si="25"/>
        <v>16.608444468994151</v>
      </c>
      <c r="K132">
        <f t="shared" si="25"/>
        <v>-7.0186432296032333</v>
      </c>
      <c r="L132">
        <f t="shared" si="26"/>
        <v>-8.8474030119944445</v>
      </c>
      <c r="M132">
        <f t="shared" si="27"/>
        <v>-28.435132981741138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5.7142465040153141</v>
      </c>
      <c r="B133">
        <f t="shared" si="19"/>
        <v>5.7142465040153141</v>
      </c>
      <c r="C133" s="9">
        <f t="shared" si="20"/>
        <v>0.5700000000000004</v>
      </c>
      <c r="D133" s="9">
        <f t="shared" si="21"/>
        <v>14.212882977143114</v>
      </c>
      <c r="E133" s="9">
        <f t="shared" si="21"/>
        <v>4.9754991416536596</v>
      </c>
      <c r="F133" s="9">
        <f t="shared" si="22"/>
        <v>6.9314329054922954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18.049291394573469</v>
      </c>
      <c r="J133">
        <f t="shared" si="25"/>
        <v>16.554475310620983</v>
      </c>
      <c r="K133">
        <f t="shared" si="25"/>
        <v>-7.1920975407918544</v>
      </c>
      <c r="L133">
        <f t="shared" si="26"/>
        <v>-8.8278054728986923</v>
      </c>
      <c r="M133">
        <f t="shared" si="27"/>
        <v>-28.338756850282685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5.6134284459413486</v>
      </c>
      <c r="B134">
        <f t="shared" si="19"/>
        <v>5.6134284459413486</v>
      </c>
      <c r="C134" s="9">
        <f t="shared" si="20"/>
        <v>0.5750000000000004</v>
      </c>
      <c r="D134" s="9">
        <f t="shared" si="21"/>
        <v>14.313701035217079</v>
      </c>
      <c r="E134" s="9">
        <f t="shared" si="21"/>
        <v>4.9311001040836295</v>
      </c>
      <c r="F134" s="9">
        <f t="shared" si="22"/>
        <v>6.9314420937343755</v>
      </c>
      <c r="G134" s="10">
        <f t="shared" si="31"/>
        <v>8.6666666666666607</v>
      </c>
      <c r="H134" s="5">
        <f t="shared" si="31"/>
        <v>7.5</v>
      </c>
      <c r="I134">
        <f t="shared" si="24"/>
        <v>18.069680199071772</v>
      </c>
      <c r="J134">
        <f t="shared" si="25"/>
        <v>16.500625697236302</v>
      </c>
      <c r="K134">
        <f t="shared" si="25"/>
        <v>-7.3649639575785786</v>
      </c>
      <c r="L134">
        <f t="shared" si="26"/>
        <v>-8.8090293489422553</v>
      </c>
      <c r="M134">
        <f t="shared" si="27"/>
        <v>-28.242137969636019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5.5129385211792439</v>
      </c>
      <c r="B135">
        <f t="shared" si="19"/>
        <v>5.5129385211792439</v>
      </c>
      <c r="C135" s="9">
        <f t="shared" si="20"/>
        <v>0.5800000000000004</v>
      </c>
      <c r="D135" s="9">
        <f t="shared" si="21"/>
        <v>14.414190959979184</v>
      </c>
      <c r="E135" s="9">
        <f t="shared" si="21"/>
        <v>4.8856483789654748</v>
      </c>
      <c r="F135" s="9">
        <f t="shared" si="22"/>
        <v>6.9309689770203633</v>
      </c>
      <c r="G135" s="10">
        <f t="shared" si="31"/>
        <v>8.6666666666666607</v>
      </c>
      <c r="H135" s="5">
        <f t="shared" si="31"/>
        <v>7.5</v>
      </c>
      <c r="I135">
        <f t="shared" si="24"/>
        <v>18.091716692652788</v>
      </c>
      <c r="J135">
        <f t="shared" si="25"/>
        <v>16.446890618207753</v>
      </c>
      <c r="K135">
        <f t="shared" si="25"/>
        <v>-7.537240999193358</v>
      </c>
      <c r="L135">
        <f t="shared" si="26"/>
        <v>-8.791050201793519</v>
      </c>
      <c r="M135">
        <f t="shared" si="27"/>
        <v>-28.145258911786595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5.4127760458971803</v>
      </c>
      <c r="B136">
        <f t="shared" si="19"/>
        <v>5.4127760458971803</v>
      </c>
      <c r="C136" s="9">
        <f t="shared" si="20"/>
        <v>0.58500000000000041</v>
      </c>
      <c r="D136" s="9">
        <f t="shared" si="21"/>
        <v>14.514353435261247</v>
      </c>
      <c r="E136" s="9">
        <f t="shared" si="21"/>
        <v>4.8391475663283412</v>
      </c>
      <c r="F136" s="9">
        <f t="shared" si="22"/>
        <v>6.930018263895299</v>
      </c>
      <c r="G136" s="10">
        <f t="shared" si="31"/>
        <v>8.6666666666666607</v>
      </c>
      <c r="H136" s="5">
        <f t="shared" si="31"/>
        <v>7.5</v>
      </c>
      <c r="I136">
        <f t="shared" si="24"/>
        <v>18.115371953473428</v>
      </c>
      <c r="J136">
        <f t="shared" si="25"/>
        <v>16.393265211976814</v>
      </c>
      <c r="K136">
        <f t="shared" si="25"/>
        <v>-7.7089270785552566</v>
      </c>
      <c r="L136">
        <f t="shared" si="26"/>
        <v>-8.7738437979357613</v>
      </c>
      <c r="M136">
        <f t="shared" si="27"/>
        <v>-28.048103105005218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5.3129403654679823</v>
      </c>
      <c r="B137">
        <f t="shared" si="19"/>
        <v>5.3129403654679823</v>
      </c>
      <c r="C137" s="9">
        <f t="shared" si="20"/>
        <v>0.59000000000000041</v>
      </c>
      <c r="D137" s="9">
        <f t="shared" si="21"/>
        <v>14.614189115690445</v>
      </c>
      <c r="E137" s="9">
        <f t="shared" si="21"/>
        <v>4.7916012761908853</v>
      </c>
      <c r="F137" s="9">
        <f t="shared" si="22"/>
        <v>6.928594634968043</v>
      </c>
      <c r="G137" s="10">
        <f t="shared" si="31"/>
        <v>8.6666666666666607</v>
      </c>
      <c r="H137" s="5">
        <f t="shared" si="31"/>
        <v>7.5</v>
      </c>
      <c r="I137">
        <f t="shared" si="24"/>
        <v>18.140616918331929</v>
      </c>
      <c r="J137">
        <f t="shared" si="25"/>
        <v>16.339744764809407</v>
      </c>
      <c r="K137">
        <f t="shared" si="25"/>
        <v>-7.8800205074957885</v>
      </c>
      <c r="L137">
        <f t="shared" si="26"/>
        <v>-8.7573861166678135</v>
      </c>
      <c r="M137">
        <f t="shared" si="27"/>
        <v>-27.950654826333437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5.2134308535713458</v>
      </c>
      <c r="B138">
        <f t="shared" si="19"/>
        <v>5.2134308535713458</v>
      </c>
      <c r="C138" s="9">
        <f t="shared" si="20"/>
        <v>0.59500000000000042</v>
      </c>
      <c r="D138" s="9">
        <f t="shared" si="21"/>
        <v>14.713698627587082</v>
      </c>
      <c r="E138" s="9">
        <f t="shared" si="21"/>
        <v>4.7430131291621169</v>
      </c>
      <c r="F138" s="9">
        <f t="shared" si="22"/>
        <v>6.9267027436915765</v>
      </c>
      <c r="G138" s="10">
        <f t="shared" si="31"/>
        <v>8.6666666666666607</v>
      </c>
      <c r="H138" s="5">
        <f t="shared" si="31"/>
        <v>7.5</v>
      </c>
      <c r="I138">
        <f t="shared" si="24"/>
        <v>18.167422403694342</v>
      </c>
      <c r="J138">
        <f t="shared" si="25"/>
        <v>16.286324709497734</v>
      </c>
      <c r="K138">
        <f t="shared" si="25"/>
        <v>-8.0505195019364226</v>
      </c>
      <c r="L138">
        <f t="shared" si="26"/>
        <v>-8.741653358004811</v>
      </c>
      <c r="M138">
        <f t="shared" si="27"/>
        <v>-27.85289919345983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5.1142469113041358</v>
      </c>
      <c r="B139">
        <f t="shared" si="19"/>
        <v>5.1142469113041358</v>
      </c>
      <c r="C139" s="9">
        <f t="shared" si="20"/>
        <v>0.60000000000000042</v>
      </c>
      <c r="D139" s="9">
        <f t="shared" si="21"/>
        <v>14.812882569854292</v>
      </c>
      <c r="E139" s="9">
        <f t="shared" si="21"/>
        <v>4.6933867570108108</v>
      </c>
      <c r="F139" s="9">
        <f t="shared" si="22"/>
        <v>6.9243472171109914</v>
      </c>
      <c r="G139" s="10">
        <f t="shared" si="31"/>
        <v>8.6666666666666607</v>
      </c>
      <c r="H139" s="5">
        <f t="shared" si="31"/>
        <v>7.5</v>
      </c>
      <c r="I139">
        <f t="shared" si="24"/>
        <v>18.195759126566536</v>
      </c>
      <c r="J139">
        <f t="shared" si="25"/>
        <v>16.233000624013904</v>
      </c>
      <c r="K139">
        <f t="shared" si="25"/>
        <v>-8.2204221870165277</v>
      </c>
      <c r="L139">
        <f t="shared" si="26"/>
        <v>-8.7266219504511451</v>
      </c>
      <c r="M139">
        <f t="shared" si="27"/>
        <v>-27.754822156005321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5.0153879662990395</v>
      </c>
      <c r="B140">
        <f t="shared" si="19"/>
        <v>5.0153879662990395</v>
      </c>
      <c r="C140" s="9">
        <f t="shared" si="20"/>
        <v>0.60500000000000043</v>
      </c>
      <c r="D140" s="9">
        <f t="shared" si="21"/>
        <v>14.911741514859388</v>
      </c>
      <c r="E140" s="9">
        <f t="shared" si="21"/>
        <v>4.6427258032037972</v>
      </c>
      <c r="F140" s="9">
        <f t="shared" si="22"/>
        <v>6.9215326565798101</v>
      </c>
      <c r="G140" s="10">
        <f t="shared" si="31"/>
        <v>8.6666666666666607</v>
      </c>
      <c r="H140" s="5">
        <f t="shared" si="31"/>
        <v>7.5</v>
      </c>
      <c r="I140">
        <f t="shared" si="24"/>
        <v>18.225597725161283</v>
      </c>
      <c r="J140">
        <f t="shared" si="25"/>
        <v>16.179768230116153</v>
      </c>
      <c r="K140">
        <f t="shared" si="25"/>
        <v>-8.3897266021681602</v>
      </c>
      <c r="L140">
        <f t="shared" si="26"/>
        <v>-8.7122685586194351</v>
      </c>
      <c r="M140">
        <f t="shared" si="27"/>
        <v>-27.656410486237355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4.9168534718518639</v>
      </c>
      <c r="B141">
        <f t="shared" si="19"/>
        <v>4.9168534718518639</v>
      </c>
      <c r="C141" s="9">
        <f t="shared" si="20"/>
        <v>0.61000000000000043</v>
      </c>
      <c r="D141" s="9">
        <f t="shared" si="21"/>
        <v>15.010276009306564</v>
      </c>
      <c r="E141" s="9">
        <f t="shared" si="21"/>
        <v>4.5910339234134749</v>
      </c>
      <c r="F141" s="9">
        <f t="shared" si="22"/>
        <v>6.9182636384452287</v>
      </c>
      <c r="G141" s="10">
        <f t="shared" si="31"/>
        <v>8.6666666666666607</v>
      </c>
      <c r="H141" s="5">
        <f t="shared" si="31"/>
        <v>7.5</v>
      </c>
      <c r="I141">
        <f t="shared" si="24"/>
        <v>18.256908779312933</v>
      </c>
      <c r="J141">
        <f t="shared" si="25"/>
        <v>16.126623391908574</v>
      </c>
      <c r="K141">
        <f t="shared" si="25"/>
        <v>-8.5584307061342084</v>
      </c>
      <c r="L141">
        <f t="shared" si="26"/>
        <v>-8.6985700906714172</v>
      </c>
      <c r="M141">
        <f t="shared" si="27"/>
        <v>-27.557651769234237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4.8186429060577591</v>
      </c>
      <c r="B142">
        <f t="shared" si="19"/>
        <v>4.8186429060577591</v>
      </c>
      <c r="C142" s="9">
        <f t="shared" si="20"/>
        <v>0.61500000000000044</v>
      </c>
      <c r="D142" s="9">
        <f t="shared" si="21"/>
        <v>15.108486575100669</v>
      </c>
      <c r="E142" s="9">
        <f t="shared" si="21"/>
        <v>4.5383147859948894</v>
      </c>
      <c r="F142" s="9">
        <f t="shared" si="22"/>
        <v>6.9145447147028598</v>
      </c>
      <c r="G142" s="10">
        <f t="shared" si="31"/>
        <v>8.6666666666666607</v>
      </c>
      <c r="H142" s="5">
        <f t="shared" si="31"/>
        <v>7.5</v>
      </c>
      <c r="I142">
        <f t="shared" si="24"/>
        <v>18.289662830595216</v>
      </c>
      <c r="J142">
        <f t="shared" si="25"/>
        <v>16.073562114355479</v>
      </c>
      <c r="K142">
        <f t="shared" si="25"/>
        <v>-8.7265323819265372</v>
      </c>
      <c r="L142">
        <f t="shared" si="26"/>
        <v>-8.6855037055585225</v>
      </c>
      <c r="M142">
        <f t="shared" si="27"/>
        <v>-27.458534392522324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4.7207557709566323</v>
      </c>
      <c r="B143">
        <f t="shared" si="19"/>
        <v>4.7207557709566323</v>
      </c>
      <c r="C143" s="9">
        <f t="shared" si="20"/>
        <v>0.62000000000000044</v>
      </c>
      <c r="D143" s="9">
        <f t="shared" si="21"/>
        <v>15.206373710201795</v>
      </c>
      <c r="E143" s="9">
        <f t="shared" si="21"/>
        <v>4.4845720724327647</v>
      </c>
      <c r="F143" s="9">
        <f t="shared" si="22"/>
        <v>6.9103804136216116</v>
      </c>
      <c r="G143" s="10">
        <f t="shared" si="31"/>
        <v>8.6666666666666607</v>
      </c>
      <c r="H143" s="5">
        <f t="shared" si="31"/>
        <v>7.5</v>
      </c>
      <c r="I143">
        <f t="shared" si="24"/>
        <v>18.323830402100636</v>
      </c>
      <c r="J143">
        <f t="shared" si="25"/>
        <v>16.020580541751571</v>
      </c>
      <c r="K143">
        <f t="shared" si="25"/>
        <v>-8.8940294417209227</v>
      </c>
      <c r="L143">
        <f t="shared" si="26"/>
        <v>-8.6730468200417636</v>
      </c>
      <c r="M143">
        <f t="shared" si="27"/>
        <v>-27.359047535209871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4.623191591688034</v>
      </c>
      <c r="B144">
        <f t="shared" si="19"/>
        <v>4.623191591688034</v>
      </c>
      <c r="C144" s="9">
        <f t="shared" si="20"/>
        <v>0.62500000000000044</v>
      </c>
      <c r="D144" s="9">
        <f t="shared" si="21"/>
        <v>15.303937889470394</v>
      </c>
      <c r="E144" s="9">
        <f t="shared" si="21"/>
        <v>4.4298094777588748</v>
      </c>
      <c r="F144" s="9">
        <f t="shared" si="22"/>
        <v>6.9057752403393415</v>
      </c>
      <c r="G144" s="10">
        <f t="shared" si="31"/>
        <v>8.6666666666666607</v>
      </c>
      <c r="H144" s="5">
        <f t="shared" si="31"/>
        <v>7.5</v>
      </c>
      <c r="I144">
        <f t="shared" si="24"/>
        <v>18.359382017843231</v>
      </c>
      <c r="J144">
        <f t="shared" si="25"/>
        <v>15.967674956149315</v>
      </c>
      <c r="K144">
        <f t="shared" si="25"/>
        <v>-9.060919631685703</v>
      </c>
      <c r="L144">
        <f t="shared" si="26"/>
        <v>-8.6611771154725936</v>
      </c>
      <c r="M144">
        <f t="shared" si="27"/>
        <v>-27.259181156642356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4.5259499156557563</v>
      </c>
      <c r="B145">
        <f t="shared" si="19"/>
        <v>4.5259499156557563</v>
      </c>
      <c r="C145" s="9">
        <f t="shared" si="20"/>
        <v>0.63000000000000045</v>
      </c>
      <c r="D145" s="9">
        <f t="shared" si="21"/>
        <v>15.401179565502671</v>
      </c>
      <c r="E145" s="9">
        <f t="shared" si="21"/>
        <v>4.3740307109401728</v>
      </c>
      <c r="F145" s="9">
        <f t="shared" si="22"/>
        <v>6.9007336774298302</v>
      </c>
      <c r="G145" s="10">
        <f t="shared" si="31"/>
        <v>8.6666666666666607</v>
      </c>
      <c r="H145" s="5">
        <f t="shared" si="31"/>
        <v>7.5</v>
      </c>
      <c r="I145">
        <f t="shared" si="24"/>
        <v>18.396288221749344</v>
      </c>
      <c r="J145">
        <f t="shared" si="25"/>
        <v>15.914841775744932</v>
      </c>
      <c r="K145">
        <f t="shared" si="25"/>
        <v>-9.2272006367412214</v>
      </c>
      <c r="L145">
        <f t="shared" si="26"/>
        <v>-8.649872544318157</v>
      </c>
      <c r="M145">
        <f t="shared" si="27"/>
        <v>-27.158925984604895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4.4290303117023999</v>
      </c>
      <c r="B146">
        <f t="shared" si="19"/>
        <v>4.4290303117023999</v>
      </c>
      <c r="C146" s="9">
        <f t="shared" si="20"/>
        <v>0.63500000000000045</v>
      </c>
      <c r="D146" s="9">
        <f t="shared" si="21"/>
        <v>15.498099169456028</v>
      </c>
      <c r="E146" s="9">
        <f t="shared" si="21"/>
        <v>4.3172394952381081</v>
      </c>
      <c r="F146" s="9">
        <f t="shared" si="22"/>
        <v>6.8952601854417743</v>
      </c>
      <c r="G146" s="10">
        <f t="shared" si="31"/>
        <v>8.6666666666666607</v>
      </c>
      <c r="H146" s="5">
        <f t="shared" si="31"/>
        <v>7.5</v>
      </c>
      <c r="I146">
        <f t="shared" si="24"/>
        <v>18.434519596204431</v>
      </c>
      <c r="J146">
        <f t="shared" si="25"/>
        <v>15.862077553224591</v>
      </c>
      <c r="K146">
        <f t="shared" si="25"/>
        <v>-9.3928700852473117</v>
      </c>
      <c r="L146">
        <f t="shared" si="26"/>
        <v>-8.6391113364163168</v>
      </c>
      <c r="M146">
        <f t="shared" si="27"/>
        <v>-27.058273503097983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4.3324323692941444</v>
      </c>
      <c r="B147">
        <f t="shared" si="19"/>
        <v>4.3324323692941444</v>
      </c>
      <c r="C147" s="9">
        <f t="shared" si="20"/>
        <v>0.64000000000000046</v>
      </c>
      <c r="D147" s="9">
        <f t="shared" si="21"/>
        <v>15.594697111864283</v>
      </c>
      <c r="E147" s="9">
        <f t="shared" si="21"/>
        <v>4.2594395685395741</v>
      </c>
      <c r="F147" s="9">
        <f t="shared" si="22"/>
        <v>6.8893592034103808</v>
      </c>
      <c r="G147" s="10">
        <f t="shared" si="31"/>
        <v>8.6666666666666607</v>
      </c>
      <c r="H147" s="5">
        <f t="shared" si="31"/>
        <v>7.5</v>
      </c>
      <c r="I147">
        <f t="shared" si="24"/>
        <v>18.474046780126812</v>
      </c>
      <c r="J147">
        <f t="shared" si="25"/>
        <v>15.809378974072452</v>
      </c>
      <c r="K147">
        <f t="shared" si="25"/>
        <v>-9.5579255536162098</v>
      </c>
      <c r="L147">
        <f t="shared" si="26"/>
        <v>-8.62887200494756</v>
      </c>
      <c r="M147">
        <f t="shared" si="27"/>
        <v>-26.957215939713365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4.2361556977159545</v>
      </c>
      <c r="B148">
        <f t="shared" si="19"/>
        <v>4.2361556977159545</v>
      </c>
      <c r="C148" s="9">
        <f t="shared" si="20"/>
        <v>0.64500000000000046</v>
      </c>
      <c r="D148" s="9">
        <f t="shared" si="21"/>
        <v>15.690973783442473</v>
      </c>
      <c r="E148" s="9">
        <f t="shared" si="21"/>
        <v>4.2006346836599571</v>
      </c>
      <c r="F148" s="9">
        <f t="shared" si="22"/>
        <v>6.8830351493421631</v>
      </c>
      <c r="G148" s="10">
        <f t="shared" si="31"/>
        <v>8.6666666666666607</v>
      </c>
      <c r="H148" s="5">
        <f t="shared" si="31"/>
        <v>7.5</v>
      </c>
      <c r="I148">
        <f t="shared" si="24"/>
        <v>18.514840486542475</v>
      </c>
      <c r="J148">
        <f t="shared" si="25"/>
        <v>15.756742854842271</v>
      </c>
      <c r="K148">
        <f t="shared" si="25"/>
        <v>-9.7223645708484607</v>
      </c>
      <c r="L148">
        <f t="shared" si="26"/>
        <v>-8.6191333521126996</v>
      </c>
      <c r="M148">
        <f t="shared" si="27"/>
        <v>-26.855746252637079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4.1401999252774324</v>
      </c>
      <c r="B149">
        <f t="shared" ref="B149:B212" si="35">ABS(D149-$D$11)</f>
        <v>4.1401999252774324</v>
      </c>
      <c r="C149" s="9">
        <f t="shared" ref="C149:C212" si="36">C148+_dt</f>
        <v>0.65000000000000047</v>
      </c>
      <c r="D149" s="9">
        <f t="shared" ref="D149:E212" si="37">D148+$C$7*(J148+J149)/2</f>
        <v>15.786929555880995</v>
      </c>
      <c r="E149" s="9">
        <f t="shared" si="37"/>
        <v>4.1408286086187509</v>
      </c>
      <c r="F149" s="9">
        <f t="shared" ref="F149:F212" si="38">$O$1*D149^2+$O$2*D149+$O$3</f>
        <v>6.8762924206736571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18.556871519638023</v>
      </c>
      <c r="J149">
        <f t="shared" ref="J149:K212" si="41">J148+L148*$C$7</f>
        <v>15.704166141394383</v>
      </c>
      <c r="K149">
        <f t="shared" si="41"/>
        <v>-9.8861846229895463</v>
      </c>
      <c r="L149">
        <f t="shared" ref="L149:L212" si="42">-$C$15*I149*J149</f>
        <v>-8.6098744745069933</v>
      </c>
      <c r="M149">
        <f t="shared" ref="M149:M212" si="43">-$C$6-$C$15*I149*K149</f>
        <v>-26.753858117306986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4.0445646985295252</v>
      </c>
      <c r="B150">
        <f t="shared" si="35"/>
        <v>4.0445646985295252</v>
      </c>
      <c r="C150" s="9">
        <f t="shared" si="36"/>
        <v>0.65500000000000047</v>
      </c>
      <c r="D150" s="9">
        <f t="shared" si="37"/>
        <v>15.882564782628902</v>
      </c>
      <c r="E150" s="9">
        <f t="shared" si="37"/>
        <v>4.0800251268882421</v>
      </c>
      <c r="F150" s="9">
        <f t="shared" si="38"/>
        <v>6.8691353947045553</v>
      </c>
      <c r="G150" s="10">
        <f t="shared" si="39"/>
        <v>8.6666666666666607</v>
      </c>
      <c r="H150" s="5">
        <f t="shared" si="39"/>
        <v>7.5</v>
      </c>
      <c r="I150">
        <f t="shared" si="40"/>
        <v>18.600110791271764</v>
      </c>
      <c r="J150">
        <f t="shared" si="41"/>
        <v>15.651645907099891</v>
      </c>
      <c r="K150">
        <f t="shared" si="41"/>
        <v>-10.049383157505119</v>
      </c>
      <c r="L150">
        <f t="shared" si="42"/>
        <v>-8.6010747681829223</v>
      </c>
      <c r="M150">
        <f t="shared" si="43"/>
        <v>-26.651545912752162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3.9492496814922777</v>
      </c>
      <c r="B151">
        <f t="shared" si="35"/>
        <v>3.9492496814922777</v>
      </c>
      <c r="C151" s="9">
        <f t="shared" si="36"/>
        <v>0.66000000000000048</v>
      </c>
      <c r="D151" s="9">
        <f t="shared" si="37"/>
        <v>15.97787979966615</v>
      </c>
      <c r="E151" s="9">
        <f t="shared" si="37"/>
        <v>4.0182280376157538</v>
      </c>
      <c r="F151" s="9">
        <f t="shared" si="38"/>
        <v>6.8615684290060042</v>
      </c>
      <c r="G151" s="10">
        <f t="shared" si="39"/>
        <v>8.6666666666666607</v>
      </c>
      <c r="H151" s="5">
        <f t="shared" si="39"/>
        <v>7.5</v>
      </c>
      <c r="I151">
        <f t="shared" si="40"/>
        <v>18.644529336925849</v>
      </c>
      <c r="J151">
        <f t="shared" si="41"/>
        <v>15.599179351013975</v>
      </c>
      <c r="K151">
        <f t="shared" si="41"/>
        <v>-10.211957587572908</v>
      </c>
      <c r="L151">
        <f t="shared" si="42"/>
        <v>-8.5927139333954408</v>
      </c>
      <c r="M151">
        <f t="shared" si="43"/>
        <v>-26.548804707641416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3.8542545548938243</v>
      </c>
      <c r="B152">
        <f t="shared" si="35"/>
        <v>3.8542545548938243</v>
      </c>
      <c r="C152" s="9">
        <f t="shared" si="36"/>
        <v>0.66500000000000048</v>
      </c>
      <c r="D152" s="9">
        <f t="shared" si="37"/>
        <v>16.072874926264603</v>
      </c>
      <c r="E152" s="9">
        <f t="shared" si="37"/>
        <v>3.9554411558199734</v>
      </c>
      <c r="F152" s="9">
        <f t="shared" si="38"/>
        <v>6.8535958618046191</v>
      </c>
      <c r="G152" s="10">
        <f t="shared" si="39"/>
        <v>8.6666666666666607</v>
      </c>
      <c r="H152" s="5">
        <f t="shared" si="39"/>
        <v>7.5</v>
      </c>
      <c r="I152">
        <f t="shared" si="40"/>
        <v>18.690098331085103</v>
      </c>
      <c r="J152">
        <f t="shared" si="41"/>
        <v>15.546763796020263</v>
      </c>
      <c r="K152">
        <f t="shared" si="41"/>
        <v>-10.37390529628952</v>
      </c>
      <c r="L152">
        <f t="shared" si="42"/>
        <v>-8.5847719790250299</v>
      </c>
      <c r="M152">
        <f t="shared" si="43"/>
        <v>-26.445630246068124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3.7595790154207691</v>
      </c>
      <c r="B153">
        <f t="shared" si="35"/>
        <v>3.7595790154207691</v>
      </c>
      <c r="C153" s="9">
        <f t="shared" si="36"/>
        <v>0.67000000000000048</v>
      </c>
      <c r="D153" s="9">
        <f t="shared" si="37"/>
        <v>16.167550465737659</v>
      </c>
      <c r="E153" s="9">
        <f t="shared" si="37"/>
        <v>3.8916683125618792</v>
      </c>
      <c r="F153" s="9">
        <f t="shared" si="38"/>
        <v>6.8452220123428855</v>
      </c>
      <c r="G153" s="10">
        <f t="shared" si="39"/>
        <v>8.6666666666666607</v>
      </c>
      <c r="H153" s="5">
        <f t="shared" si="39"/>
        <v>7.5</v>
      </c>
      <c r="I153">
        <f t="shared" si="40"/>
        <v>18.73678910203089</v>
      </c>
      <c r="J153">
        <f t="shared" si="41"/>
        <v>15.49439668694821</v>
      </c>
      <c r="K153">
        <f t="shared" si="41"/>
        <v>-10.535223640790536</v>
      </c>
      <c r="L153">
        <f t="shared" si="42"/>
        <v>-8.5772292266753087</v>
      </c>
      <c r="M153">
        <f t="shared" si="43"/>
        <v>-26.342018933098117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3.6652227749801476</v>
      </c>
      <c r="B154">
        <f t="shared" si="35"/>
        <v>3.6652227749801476</v>
      </c>
      <c r="C154" s="9">
        <f t="shared" si="36"/>
        <v>0.67500000000000049</v>
      </c>
      <c r="D154" s="9">
        <f t="shared" si="37"/>
        <v>16.26190670617828</v>
      </c>
      <c r="E154" s="9">
        <f t="shared" si="37"/>
        <v>3.8269133550908068</v>
      </c>
      <c r="F154" s="9">
        <f t="shared" si="38"/>
        <v>6.836451181216546</v>
      </c>
      <c r="G154" s="10">
        <f t="shared" si="39"/>
        <v>8.6666666666666607</v>
      </c>
      <c r="H154" s="5">
        <f t="shared" si="39"/>
        <v>7.5</v>
      </c>
      <c r="I154">
        <f t="shared" si="40"/>
        <v>18.784573146040884</v>
      </c>
      <c r="J154">
        <f t="shared" si="41"/>
        <v>15.442075588665491</v>
      </c>
      <c r="K154">
        <f t="shared" si="41"/>
        <v>-10.695909956282435</v>
      </c>
      <c r="L154">
        <f t="shared" si="42"/>
        <v>-8.5700663144433058</v>
      </c>
      <c r="M154">
        <f t="shared" si="43"/>
        <v>-26.237967820107233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3.5711855599730669</v>
      </c>
      <c r="B155">
        <f t="shared" si="35"/>
        <v>3.5711855599730669</v>
      </c>
      <c r="C155" s="9">
        <f t="shared" si="36"/>
        <v>0.68000000000000049</v>
      </c>
      <c r="D155" s="9">
        <f t="shared" si="37"/>
        <v>16.355943921185361</v>
      </c>
      <c r="E155" s="9">
        <f t="shared" si="37"/>
        <v>3.7611801469661907</v>
      </c>
      <c r="F155" s="9">
        <f t="shared" si="38"/>
        <v>6.8272876506896036</v>
      </c>
      <c r="G155" s="10">
        <f t="shared" si="39"/>
        <v>8.6666666666666607</v>
      </c>
      <c r="H155" s="5">
        <f t="shared" si="39"/>
        <v>7.5</v>
      </c>
      <c r="I155">
        <f t="shared" si="40"/>
        <v>18.83342214098808</v>
      </c>
      <c r="J155">
        <f t="shared" si="41"/>
        <v>15.389798184147386</v>
      </c>
      <c r="K155">
        <f t="shared" si="41"/>
        <v>-10.855961559985088</v>
      </c>
      <c r="L155">
        <f t="shared" si="42"/>
        <v>-8.5632642003617114</v>
      </c>
      <c r="M155">
        <f t="shared" si="43"/>
        <v>-26.133474589934433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3.4774671105802142</v>
      </c>
      <c r="B156">
        <f t="shared" si="35"/>
        <v>3.4774671105802142</v>
      </c>
      <c r="C156" s="9">
        <f t="shared" si="36"/>
        <v>0.6850000000000005</v>
      </c>
      <c r="D156" s="9">
        <f t="shared" si="37"/>
        <v>16.449662370578213</v>
      </c>
      <c r="E156" s="9">
        <f t="shared" si="37"/>
        <v>3.6944725681555362</v>
      </c>
      <c r="F156" s="9">
        <f t="shared" si="38"/>
        <v>6.8177356849875945</v>
      </c>
      <c r="G156" s="10">
        <f t="shared" si="39"/>
        <v>8.6666666666666607</v>
      </c>
      <c r="H156" s="5">
        <f t="shared" si="39"/>
        <v>7.5</v>
      </c>
      <c r="I156">
        <f t="shared" si="40"/>
        <v>18.883307959334619</v>
      </c>
      <c r="J156">
        <f t="shared" si="41"/>
        <v>15.337562272525179</v>
      </c>
      <c r="K156">
        <f t="shared" si="41"/>
        <v>-11.015375754983689</v>
      </c>
      <c r="L156">
        <f t="shared" si="42"/>
        <v>-8.5568041655136984</v>
      </c>
      <c r="M156">
        <f t="shared" si="43"/>
        <v>-26.028537541875966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3.3840671800593114</v>
      </c>
      <c r="B157">
        <f t="shared" si="35"/>
        <v>3.3840671800593114</v>
      </c>
      <c r="C157" s="9">
        <f t="shared" si="36"/>
        <v>0.6900000000000005</v>
      </c>
      <c r="D157" s="9">
        <f t="shared" si="37"/>
        <v>16.543062301099116</v>
      </c>
      <c r="E157" s="9">
        <f t="shared" si="37"/>
        <v>3.6267945151091689</v>
      </c>
      <c r="F157" s="9">
        <f t="shared" si="38"/>
        <v>6.8077995305697048</v>
      </c>
      <c r="G157" s="10">
        <f t="shared" si="39"/>
        <v>8.6666666666666607</v>
      </c>
      <c r="H157" s="5">
        <f t="shared" si="39"/>
        <v>7.5</v>
      </c>
      <c r="I157">
        <f t="shared" si="40"/>
        <v>18.934202680518322</v>
      </c>
      <c r="J157">
        <f t="shared" si="41"/>
        <v>15.285365767115547</v>
      </c>
      <c r="K157">
        <f t="shared" si="41"/>
        <v>-11.174149833989132</v>
      </c>
      <c r="L157">
        <f t="shared" si="42"/>
        <v>-8.5506678168219494</v>
      </c>
      <c r="M157">
        <f t="shared" si="43"/>
        <v>-25.923155576545454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3.2909855340546379</v>
      </c>
      <c r="B158">
        <f t="shared" si="35"/>
        <v>3.2909855340546379</v>
      </c>
      <c r="C158" s="9">
        <f t="shared" si="36"/>
        <v>0.69500000000000051</v>
      </c>
      <c r="D158" s="9">
        <f t="shared" si="37"/>
        <v>16.63614394710379</v>
      </c>
      <c r="E158" s="9">
        <f t="shared" si="37"/>
        <v>3.5581499008123334</v>
      </c>
      <c r="F158" s="9">
        <f t="shared" si="38"/>
        <v>6.7974834163803717</v>
      </c>
      <c r="G158" s="10">
        <f t="shared" si="39"/>
        <v>8.6666666666666607</v>
      </c>
      <c r="H158" s="5">
        <f t="shared" si="39"/>
        <v>7.5</v>
      </c>
      <c r="I158">
        <f t="shared" si="40"/>
        <v>18.986078602731709</v>
      </c>
      <c r="J158">
        <f t="shared" si="41"/>
        <v>15.233206693432933</v>
      </c>
      <c r="K158">
        <f t="shared" si="41"/>
        <v>-11.332281083006059</v>
      </c>
      <c r="L158">
        <f t="shared" si="42"/>
        <v>-8.5448370895145072</v>
      </c>
      <c r="M158">
        <f t="shared" si="43"/>
        <v>-25.817328180624077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3.1982219499187465</v>
      </c>
      <c r="B159">
        <f t="shared" si="35"/>
        <v>3.1982219499187465</v>
      </c>
      <c r="C159" s="9">
        <f t="shared" si="36"/>
        <v>0.70000000000000051</v>
      </c>
      <c r="D159" s="9">
        <f t="shared" si="37"/>
        <v>16.728907531239681</v>
      </c>
      <c r="E159" s="9">
        <f t="shared" si="37"/>
        <v>3.4885426548151961</v>
      </c>
      <c r="F159" s="9">
        <f t="shared" si="38"/>
        <v>6.7867915540810149</v>
      </c>
      <c r="G159" s="10">
        <f t="shared" si="39"/>
        <v>8.6666666666666607</v>
      </c>
      <c r="H159" s="5">
        <f t="shared" si="39"/>
        <v>7.5</v>
      </c>
      <c r="I159">
        <f t="shared" si="40"/>
        <v>19.038908254095364</v>
      </c>
      <c r="J159">
        <f t="shared" si="41"/>
        <v>15.181083187186895</v>
      </c>
      <c r="K159">
        <f t="shared" si="41"/>
        <v>-11.489766784907866</v>
      </c>
      <c r="L159">
        <f t="shared" si="42"/>
        <v>-8.5392942492711406</v>
      </c>
      <c r="M159">
        <f t="shared" si="43"/>
        <v>-25.71105541152421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3.1057762160464151</v>
      </c>
      <c r="B160">
        <f t="shared" si="35"/>
        <v>3.1057762160464151</v>
      </c>
      <c r="C160" s="9">
        <f t="shared" si="36"/>
        <v>0.70500000000000052</v>
      </c>
      <c r="D160" s="9">
        <f t="shared" si="37"/>
        <v>16.821353265112013</v>
      </c>
      <c r="E160" s="9">
        <f t="shared" si="37"/>
        <v>3.4179767232413267</v>
      </c>
      <c r="F160" s="9">
        <f t="shared" si="38"/>
        <v>6.7757281382624264</v>
      </c>
      <c r="G160" s="10">
        <f t="shared" si="39"/>
        <v>8.6666666666666607</v>
      </c>
      <c r="H160" s="5">
        <f t="shared" si="39"/>
        <v>7.5</v>
      </c>
      <c r="I160">
        <f t="shared" si="40"/>
        <v>19.092664403229122</v>
      </c>
      <c r="J160">
        <f t="shared" si="41"/>
        <v>15.128993492266341</v>
      </c>
      <c r="K160">
        <f t="shared" si="41"/>
        <v>-11.646604222918164</v>
      </c>
      <c r="L160">
        <f t="shared" si="42"/>
        <v>-8.5340218940545842</v>
      </c>
      <c r="M160">
        <f t="shared" si="43"/>
        <v>-25.604337881989327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3.0136481312209291</v>
      </c>
      <c r="B161">
        <f t="shared" si="35"/>
        <v>3.0136481312209291</v>
      </c>
      <c r="C161" s="9">
        <f t="shared" si="36"/>
        <v>0.71000000000000052</v>
      </c>
      <c r="D161" s="9">
        <f t="shared" si="37"/>
        <v>16.913481349937499</v>
      </c>
      <c r="E161" s="9">
        <f t="shared" si="37"/>
        <v>3.3464560687752316</v>
      </c>
      <c r="F161" s="9">
        <f t="shared" si="38"/>
        <v>6.7642973466385357</v>
      </c>
      <c r="G161" s="10">
        <f t="shared" si="39"/>
        <v>8.6666666666666607</v>
      </c>
      <c r="H161" s="5">
        <f t="shared" si="39"/>
        <v>7.5</v>
      </c>
      <c r="I161">
        <f t="shared" si="40"/>
        <v>19.147320069226353</v>
      </c>
      <c r="J161">
        <f t="shared" si="41"/>
        <v>15.076935958712609</v>
      </c>
      <c r="K161">
        <f t="shared" si="41"/>
        <v>-11.8027906839983</v>
      </c>
      <c r="L161">
        <f t="shared" si="42"/>
        <v>-8.5290029556319613</v>
      </c>
      <c r="M161">
        <f t="shared" si="43"/>
        <v>-25.497176744651863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2.9218375039727711</v>
      </c>
      <c r="B162">
        <f t="shared" si="35"/>
        <v>2.9218375039727711</v>
      </c>
      <c r="C162" s="9">
        <f t="shared" si="36"/>
        <v>0.71500000000000052</v>
      </c>
      <c r="D162" s="9">
        <f t="shared" si="37"/>
        <v>17.005291977185657</v>
      </c>
      <c r="E162" s="9">
        <f t="shared" si="37"/>
        <v>3.2739846706295079</v>
      </c>
      <c r="F162" s="9">
        <f t="shared" si="38"/>
        <v>6.7525033402220327</v>
      </c>
      <c r="G162" s="10">
        <f t="shared" si="39"/>
        <v>8.6666666666666607</v>
      </c>
      <c r="H162" s="5">
        <f t="shared" si="39"/>
        <v>7.5</v>
      </c>
      <c r="I162">
        <f t="shared" si="40"/>
        <v>19.202848531038033</v>
      </c>
      <c r="J162">
        <f t="shared" si="41"/>
        <v>15.024909040683253</v>
      </c>
      <c r="K162">
        <f t="shared" si="41"/>
        <v>-11.958323462140676</v>
      </c>
      <c r="L162">
        <f t="shared" si="42"/>
        <v>-8.5242207007922985</v>
      </c>
      <c r="M162">
        <f t="shared" si="43"/>
        <v>-25.389573676570205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2.8303441519507402</v>
      </c>
      <c r="B163">
        <f t="shared" si="35"/>
        <v>2.8303441519507402</v>
      </c>
      <c r="C163" s="9">
        <f t="shared" si="36"/>
        <v>0.72000000000000053</v>
      </c>
      <c r="D163" s="9">
        <f t="shared" si="37"/>
        <v>17.096785329207687</v>
      </c>
      <c r="E163" s="9">
        <f t="shared" si="37"/>
        <v>3.200566524492197</v>
      </c>
      <c r="F163" s="9">
        <f t="shared" si="38"/>
        <v>6.7403502634825667</v>
      </c>
      <c r="G163" s="10">
        <f t="shared" si="39"/>
        <v>8.6666666666666607</v>
      </c>
      <c r="H163" s="5">
        <f t="shared" si="39"/>
        <v>7.5</v>
      </c>
      <c r="I163">
        <f t="shared" si="40"/>
        <v>19.259223336274708</v>
      </c>
      <c r="J163">
        <f t="shared" si="41"/>
        <v>14.972911294408421</v>
      </c>
      <c r="K163">
        <f t="shared" si="41"/>
        <v>-12.113199861567754</v>
      </c>
      <c r="L163">
        <f t="shared" si="42"/>
        <v>-8.5196587322667039</v>
      </c>
      <c r="M163">
        <f t="shared" si="43"/>
        <v>-25.281530863764793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2.7391679013055636</v>
      </c>
      <c r="B164">
        <f t="shared" si="35"/>
        <v>2.7391679013055636</v>
      </c>
      <c r="C164" s="9">
        <f t="shared" si="36"/>
        <v>0.72500000000000053</v>
      </c>
      <c r="D164" s="9">
        <f t="shared" si="37"/>
        <v>17.187961579852864</v>
      </c>
      <c r="E164" s="9">
        <f t="shared" si="37"/>
        <v>3.1262056424549134</v>
      </c>
      <c r="F164" s="9">
        <f t="shared" si="38"/>
        <v>6.7278422444879968</v>
      </c>
      <c r="G164" s="10">
        <f t="shared" si="39"/>
        <v>8.6666666666666607</v>
      </c>
      <c r="H164" s="5">
        <f t="shared" si="39"/>
        <v>7.5</v>
      </c>
      <c r="I164">
        <f t="shared" si="40"/>
        <v>19.316418309435733</v>
      </c>
      <c r="J164">
        <f t="shared" si="41"/>
        <v>14.920941376141593</v>
      </c>
      <c r="K164">
        <f t="shared" si="41"/>
        <v>-12.26741719983672</v>
      </c>
      <c r="L164">
        <f t="shared" si="42"/>
        <v>-8.5153009893583356</v>
      </c>
      <c r="M164">
        <f t="shared" si="43"/>
        <v>-25.17305098577275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2.6483085860860065</v>
      </c>
      <c r="B165">
        <f t="shared" si="35"/>
        <v>2.6483085860860065</v>
      </c>
      <c r="C165" s="9">
        <f t="shared" si="36"/>
        <v>0.73000000000000054</v>
      </c>
      <c r="D165" s="9">
        <f t="shared" si="37"/>
        <v>17.278820895072421</v>
      </c>
      <c r="E165" s="9">
        <f t="shared" si="37"/>
        <v>3.0509060529223193</v>
      </c>
      <c r="F165" s="9">
        <f t="shared" si="38"/>
        <v>6.7149833950293765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19.374407559576227</v>
      </c>
      <c r="J165">
        <f t="shared" si="41"/>
        <v>14.868998040106508</v>
      </c>
      <c r="K165">
        <f t="shared" si="41"/>
        <v>-12.420972810849934</v>
      </c>
      <c r="L165">
        <f t="shared" si="42"/>
        <v>-8.5111317482897402</v>
      </c>
      <c r="M165">
        <f t="shared" si="43"/>
        <v>-25.064137200239266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2.557766047647533</v>
      </c>
      <c r="B166">
        <f t="shared" si="35"/>
        <v>2.557766047647533</v>
      </c>
      <c r="C166" s="9">
        <f t="shared" si="36"/>
        <v>0.73500000000000054</v>
      </c>
      <c r="D166" s="9">
        <f t="shared" si="37"/>
        <v>17.369363433510895</v>
      </c>
      <c r="E166" s="9">
        <f t="shared" si="37"/>
        <v>2.9746718005035242</v>
      </c>
      <c r="F166" s="9">
        <f t="shared" si="38"/>
        <v>6.701777810730178</v>
      </c>
      <c r="G166" s="10">
        <f t="shared" si="45"/>
        <v>8.6666666666666607</v>
      </c>
      <c r="H166" s="5">
        <f t="shared" si="45"/>
        <v>7.5</v>
      </c>
      <c r="I166">
        <f t="shared" si="40"/>
        <v>19.433165487423306</v>
      </c>
      <c r="J166">
        <f t="shared" si="41"/>
        <v>14.817080136441941</v>
      </c>
      <c r="K166">
        <f t="shared" si="41"/>
        <v>-12.573864047771393</v>
      </c>
      <c r="L166">
        <f t="shared" si="42"/>
        <v>-8.5071356222756602</v>
      </c>
      <c r="M166">
        <f t="shared" si="43"/>
        <v>-24.954793127563281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2.4675401340734879</v>
      </c>
      <c r="B167">
        <f t="shared" si="35"/>
        <v>2.4675401340734879</v>
      </c>
      <c r="C167" s="9">
        <f t="shared" si="36"/>
        <v>0.74000000000000055</v>
      </c>
      <c r="D167" s="9">
        <f t="shared" si="37"/>
        <v>17.45958934708494</v>
      </c>
      <c r="E167" s="9">
        <f t="shared" si="37"/>
        <v>2.8975069458859806</v>
      </c>
      <c r="F167" s="9">
        <f t="shared" si="38"/>
        <v>6.6882295711403881</v>
      </c>
      <c r="G167" s="10">
        <f t="shared" si="45"/>
        <v>8.6666666666666607</v>
      </c>
      <c r="H167" s="5">
        <f t="shared" si="45"/>
        <v>7.5</v>
      </c>
      <c r="I167">
        <f t="shared" si="40"/>
        <v>19.492666791953909</v>
      </c>
      <c r="J167">
        <f t="shared" si="41"/>
        <v>14.76518660914606</v>
      </c>
      <c r="K167">
        <f t="shared" si="41"/>
        <v>-12.726088285849528</v>
      </c>
      <c r="L167">
        <f t="shared" si="42"/>
        <v>-8.5032975613295925</v>
      </c>
      <c r="M167">
        <f t="shared" si="43"/>
        <v>-24.845022835614003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2.3776306996088259</v>
      </c>
      <c r="B168">
        <f t="shared" si="35"/>
        <v>2.3776306996088259</v>
      </c>
      <c r="C168" s="9">
        <f t="shared" si="36"/>
        <v>0.74500000000000055</v>
      </c>
      <c r="D168" s="9">
        <f t="shared" si="37"/>
        <v>17.549498781549602</v>
      </c>
      <c r="E168" s="9">
        <f t="shared" si="37"/>
        <v>2.819415565692442</v>
      </c>
      <c r="F168" s="9">
        <f t="shared" si="38"/>
        <v>6.6743427398159731</v>
      </c>
      <c r="G168" s="10">
        <f t="shared" si="45"/>
        <v>8.6666666666666607</v>
      </c>
      <c r="H168" s="5">
        <f t="shared" si="45"/>
        <v>7.5</v>
      </c>
      <c r="I168">
        <f t="shared" si="40"/>
        <v>19.552886476447437</v>
      </c>
      <c r="J168">
        <f t="shared" si="41"/>
        <v>14.713316494021949</v>
      </c>
      <c r="K168">
        <f t="shared" si="41"/>
        <v>-12.877642925146773</v>
      </c>
      <c r="L168">
        <f t="shared" si="42"/>
        <v>-8.4996028518128828</v>
      </c>
      <c r="M168">
        <f t="shared" si="43"/>
        <v>-24.734830824533866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2.2880376041063499</v>
      </c>
      <c r="B169">
        <f t="shared" si="35"/>
        <v>2.2880376041063499</v>
      </c>
      <c r="C169" s="9">
        <f t="shared" si="36"/>
        <v>0.75000000000000056</v>
      </c>
      <c r="D169" s="9">
        <f t="shared" si="37"/>
        <v>17.639091877052078</v>
      </c>
      <c r="E169" s="9">
        <f t="shared" si="37"/>
        <v>2.740401752321556</v>
      </c>
      <c r="F169" s="9">
        <f t="shared" si="38"/>
        <v>6.6601213643843646</v>
      </c>
      <c r="G169" s="10">
        <f t="shared" si="45"/>
        <v>8.6666666666666607</v>
      </c>
      <c r="H169" s="5">
        <f t="shared" si="45"/>
        <v>7.5</v>
      </c>
      <c r="I169">
        <f t="shared" si="40"/>
        <v>19.613799854027018</v>
      </c>
      <c r="J169">
        <f t="shared" si="41"/>
        <v>14.661468916625891</v>
      </c>
      <c r="K169">
        <f t="shared" si="41"/>
        <v>-13.02852539317643</v>
      </c>
      <c r="L169">
        <f t="shared" si="42"/>
        <v>-8.4960371157352306</v>
      </c>
      <c r="M169">
        <f t="shared" si="43"/>
        <v>-24.624222011642768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2.1987607124854698</v>
      </c>
      <c r="B170">
        <f t="shared" si="35"/>
        <v>2.1987607124854698</v>
      </c>
      <c r="C170" s="9">
        <f t="shared" si="36"/>
        <v>0.75500000000000056</v>
      </c>
      <c r="D170" s="9">
        <f t="shared" si="37"/>
        <v>17.728368768672958</v>
      </c>
      <c r="E170" s="9">
        <f t="shared" si="37"/>
        <v>2.6604696137726531</v>
      </c>
      <c r="F170" s="9">
        <f t="shared" si="38"/>
        <v>6.6455694765964033</v>
      </c>
      <c r="G170" s="10">
        <f t="shared" si="45"/>
        <v>8.6666666666666607</v>
      </c>
      <c r="H170" s="5">
        <f t="shared" si="45"/>
        <v>7.5</v>
      </c>
      <c r="I170">
        <f t="shared" si="40"/>
        <v>19.675382552703784</v>
      </c>
      <c r="J170">
        <f t="shared" si="41"/>
        <v>14.609643090219906</v>
      </c>
      <c r="K170">
        <f t="shared" si="41"/>
        <v>-13.178733147447451</v>
      </c>
      <c r="L170">
        <f t="shared" si="42"/>
        <v>-8.4925863098157333</v>
      </c>
      <c r="M170">
        <f t="shared" si="43"/>
        <v>-24.513201716457374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2.1097998942034231</v>
      </c>
      <c r="B171">
        <f t="shared" si="35"/>
        <v>2.1097998942034231</v>
      </c>
      <c r="C171" s="9">
        <f t="shared" si="36"/>
        <v>0.76000000000000056</v>
      </c>
      <c r="D171" s="9">
        <f t="shared" si="37"/>
        <v>17.817329586955005</v>
      </c>
      <c r="E171" s="9">
        <f t="shared" si="37"/>
        <v>2.5796232734552889</v>
      </c>
      <c r="F171" s="9">
        <f t="shared" si="38"/>
        <v>6.6306910923653835</v>
      </c>
      <c r="G171" s="10">
        <f t="shared" si="45"/>
        <v>8.6666666666666607</v>
      </c>
      <c r="H171" s="5">
        <f t="shared" si="45"/>
        <v>7.5</v>
      </c>
      <c r="I171">
        <f t="shared" si="40"/>
        <v>19.737610519939086</v>
      </c>
      <c r="J171">
        <f t="shared" si="41"/>
        <v>14.557838313730031</v>
      </c>
      <c r="K171">
        <f t="shared" si="41"/>
        <v>-13.328263677917841</v>
      </c>
      <c r="L171">
        <f t="shared" si="42"/>
        <v>-8.4892367243137468</v>
      </c>
      <c r="M171">
        <f t="shared" si="43"/>
        <v>-24.401775645838555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2.0211550227389274</v>
      </c>
      <c r="B172">
        <f t="shared" si="35"/>
        <v>2.0211550227389274</v>
      </c>
      <c r="C172" s="9">
        <f t="shared" si="36"/>
        <v>0.76500000000000057</v>
      </c>
      <c r="D172" s="9">
        <f t="shared" si="37"/>
        <v>17.9059744584195</v>
      </c>
      <c r="E172" s="9">
        <f t="shared" si="37"/>
        <v>2.4978668699840991</v>
      </c>
      <c r="F172" s="9">
        <f t="shared" si="38"/>
        <v>6.6154902117936807</v>
      </c>
      <c r="G172" s="10">
        <f t="shared" si="45"/>
        <v>8.6666666666666607</v>
      </c>
      <c r="H172" s="5">
        <f t="shared" si="45"/>
        <v>7.5</v>
      </c>
      <c r="I172">
        <f t="shared" si="40"/>
        <v>19.800460026739842</v>
      </c>
      <c r="J172">
        <f t="shared" si="41"/>
        <v>14.506053969711717</v>
      </c>
      <c r="K172">
        <f t="shared" si="41"/>
        <v>-13.477114509357456</v>
      </c>
      <c r="L172">
        <f t="shared" si="42"/>
        <v>-8.4859749816388881</v>
      </c>
      <c r="M172">
        <f t="shared" si="43"/>
        <v>-24.289949879279082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1.9328259750882211</v>
      </c>
      <c r="B173">
        <f t="shared" si="35"/>
        <v>1.9328259750882211</v>
      </c>
      <c r="C173" s="9">
        <f t="shared" si="36"/>
        <v>0.77000000000000057</v>
      </c>
      <c r="D173" s="9">
        <f t="shared" si="37"/>
        <v>17.994303506070207</v>
      </c>
      <c r="E173" s="9">
        <f t="shared" si="37"/>
        <v>2.4152045569595146</v>
      </c>
      <c r="F173" s="9">
        <f t="shared" si="38"/>
        <v>6.5999708191874866</v>
      </c>
      <c r="G173" s="10">
        <f t="shared" si="45"/>
        <v>8.6666666666666607</v>
      </c>
      <c r="H173" s="5">
        <f t="shared" si="45"/>
        <v>7.5</v>
      </c>
      <c r="I173">
        <f t="shared" si="40"/>
        <v>19.863907671302631</v>
      </c>
      <c r="J173">
        <f t="shared" si="41"/>
        <v>14.45428952232372</v>
      </c>
      <c r="K173">
        <f t="shared" si="41"/>
        <v>-13.625283203621059</v>
      </c>
      <c r="L173">
        <f t="shared" si="42"/>
        <v>-8.4827880347496478</v>
      </c>
      <c r="M173">
        <f t="shared" si="43"/>
        <v>-24.177730854342887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1.8448126312734345</v>
      </c>
      <c r="B174">
        <f t="shared" si="35"/>
        <v>1.8448126312734345</v>
      </c>
      <c r="C174" s="9">
        <f t="shared" si="36"/>
        <v>0.77500000000000058</v>
      </c>
      <c r="D174" s="9">
        <f t="shared" si="37"/>
        <v>18.082316849884993</v>
      </c>
      <c r="E174" s="9">
        <f t="shared" si="37"/>
        <v>2.331640502734881</v>
      </c>
      <c r="F174" s="9">
        <f t="shared" si="38"/>
        <v>6.5841368830602161</v>
      </c>
      <c r="G174" s="10">
        <f t="shared" si="45"/>
        <v>8.6666666666666607</v>
      </c>
      <c r="H174" s="5">
        <f t="shared" si="45"/>
        <v>7.5</v>
      </c>
      <c r="I174">
        <f t="shared" si="40"/>
        <v>19.927930382222247</v>
      </c>
      <c r="J174">
        <f t="shared" si="41"/>
        <v>14.402544515311746</v>
      </c>
      <c r="K174">
        <f t="shared" si="41"/>
        <v>-13.772767361832551</v>
      </c>
      <c r="L174">
        <f t="shared" si="42"/>
        <v>-8.4796631653499794</v>
      </c>
      <c r="M174">
        <f t="shared" si="43"/>
        <v>-24.065125352266406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1.7571148738632232</v>
      </c>
      <c r="B175">
        <f t="shared" si="35"/>
        <v>1.7571148738632232</v>
      </c>
      <c r="C175" s="9">
        <f t="shared" si="36"/>
        <v>0.78000000000000058</v>
      </c>
      <c r="D175" s="9">
        <f t="shared" si="37"/>
        <v>18.170014607295204</v>
      </c>
      <c r="E175" s="9">
        <f t="shared" si="37"/>
        <v>2.2471788901705234</v>
      </c>
      <c r="F175" s="9">
        <f t="shared" si="38"/>
        <v>6.5679923561250124</v>
      </c>
      <c r="G175" s="10">
        <f t="shared" si="45"/>
        <v>8.6666666666666607</v>
      </c>
      <c r="H175" s="5">
        <f t="shared" si="45"/>
        <v>7.5</v>
      </c>
      <c r="I175">
        <f t="shared" si="40"/>
        <v>19.99250542128069</v>
      </c>
      <c r="J175">
        <f t="shared" si="41"/>
        <v>14.350818570003112</v>
      </c>
      <c r="K175">
        <f t="shared" si="41"/>
        <v>-13.919564626481376</v>
      </c>
      <c r="L175">
        <f t="shared" si="42"/>
        <v>-8.4765879818933279</v>
      </c>
      <c r="M175">
        <f t="shared" si="43"/>
        <v>-23.952140483731725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1.6697325875056066</v>
      </c>
      <c r="B176">
        <f t="shared" si="35"/>
        <v>1.6697325875056066</v>
      </c>
      <c r="C176" s="9">
        <f t="shared" si="36"/>
        <v>0.78500000000000059</v>
      </c>
      <c r="D176" s="9">
        <f t="shared" si="37"/>
        <v>18.257396893652821</v>
      </c>
      <c r="E176" s="9">
        <f t="shared" si="37"/>
        <v>2.1618239163752873</v>
      </c>
      <c r="F176" s="9">
        <f t="shared" si="38"/>
        <v>6.5515411752769506</v>
      </c>
      <c r="G176" s="10">
        <f t="shared" si="45"/>
        <v>8.6666666666666607</v>
      </c>
      <c r="H176" s="5">
        <f t="shared" si="45"/>
        <v>7.5</v>
      </c>
      <c r="I176">
        <f t="shared" si="40"/>
        <v>20.057610385832522</v>
      </c>
      <c r="J176">
        <f t="shared" si="41"/>
        <v>14.299111383313562</v>
      </c>
      <c r="K176">
        <f t="shared" si="41"/>
        <v>-14.06567268343214</v>
      </c>
      <c r="L176">
        <f t="shared" si="42"/>
        <v>-8.4735504174034144</v>
      </c>
      <c r="M176">
        <f t="shared" si="43"/>
        <v>-23.83878367482043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1.5826656584729086</v>
      </c>
      <c r="B177">
        <f t="shared" si="35"/>
        <v>1.5826656584729086</v>
      </c>
      <c r="C177" s="9">
        <f t="shared" si="36"/>
        <v>0.79000000000000059</v>
      </c>
      <c r="D177" s="9">
        <f t="shared" si="37"/>
        <v>18.344463822685519</v>
      </c>
      <c r="E177" s="9">
        <f t="shared" si="37"/>
        <v>2.075579792436081</v>
      </c>
      <c r="F177" s="9">
        <f t="shared" si="38"/>
        <v>6.5347872615653451</v>
      </c>
      <c r="G177" s="10">
        <f t="shared" si="45"/>
        <v>8.6666666666666607</v>
      </c>
      <c r="H177" s="5">
        <f t="shared" si="45"/>
        <v>7.5</v>
      </c>
      <c r="I177">
        <f t="shared" si="40"/>
        <v>20.123223210802607</v>
      </c>
      <c r="J177">
        <f t="shared" si="41"/>
        <v>14.247422725767402</v>
      </c>
      <c r="K177">
        <f t="shared" si="41"/>
        <v>-14.211089263848544</v>
      </c>
      <c r="L177">
        <f t="shared" si="42"/>
        <v>-8.4705387271210899</v>
      </c>
      <c r="M177">
        <f t="shared" si="43"/>
        <v>-23.725062653156442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1.4959139742187446</v>
      </c>
      <c r="B178">
        <f t="shared" si="35"/>
        <v>1.4959139742187446</v>
      </c>
      <c r="C178" s="9">
        <f t="shared" si="36"/>
        <v>0.7950000000000006</v>
      </c>
      <c r="D178" s="9">
        <f t="shared" si="37"/>
        <v>18.431215506939683</v>
      </c>
      <c r="E178" s="9">
        <f t="shared" si="37"/>
        <v>1.9884507431359428</v>
      </c>
      <c r="F178" s="9">
        <f t="shared" si="38"/>
        <v>6.5177345201566936</v>
      </c>
      <c r="G178" s="10">
        <f t="shared" si="45"/>
        <v>8.6666666666666607</v>
      </c>
      <c r="H178" s="5">
        <f t="shared" si="45"/>
        <v>7.5</v>
      </c>
      <c r="I178">
        <f t="shared" si="40"/>
        <v>20.18932217031222</v>
      </c>
      <c r="J178">
        <f t="shared" si="41"/>
        <v>14.195752439531963</v>
      </c>
      <c r="K178">
        <f t="shared" si="41"/>
        <v>-14.355812146032799</v>
      </c>
      <c r="L178">
        <f t="shared" si="42"/>
        <v>-8.4675414859864127</v>
      </c>
      <c r="M178">
        <f t="shared" si="43"/>
        <v>-23.610985434245279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1.4094774229469458</v>
      </c>
      <c r="B179">
        <f t="shared" si="35"/>
        <v>1.4094774229469458</v>
      </c>
      <c r="C179" s="9">
        <f t="shared" si="36"/>
        <v>0.8000000000000006</v>
      </c>
      <c r="D179" s="9">
        <f t="shared" si="37"/>
        <v>18.517652058211482</v>
      </c>
      <c r="E179" s="9">
        <f t="shared" si="37"/>
        <v>1.9004410066611386</v>
      </c>
      <c r="F179" s="9">
        <f t="shared" si="38"/>
        <v>6.500386840288721</v>
      </c>
      <c r="G179" s="10">
        <f t="shared" si="45"/>
        <v>8.6666666666666607</v>
      </c>
      <c r="H179" s="5">
        <f t="shared" si="45"/>
        <v>7.5</v>
      </c>
      <c r="I179">
        <f t="shared" si="40"/>
        <v>20.255885878949314</v>
      </c>
      <c r="J179">
        <f t="shared" si="41"/>
        <v>14.144100436467447</v>
      </c>
      <c r="K179">
        <f t="shared" si="41"/>
        <v>-14.499839157181695</v>
      </c>
      <c r="L179">
        <f t="shared" si="42"/>
        <v>-8.4645475859649917</v>
      </c>
      <c r="M179">
        <f t="shared" si="43"/>
        <v>-23.496560308016555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1.3233558931923319</v>
      </c>
      <c r="B180">
        <f t="shared" si="35"/>
        <v>1.3233558931923319</v>
      </c>
      <c r="C180" s="9">
        <f t="shared" si="36"/>
        <v>0.8050000000000006</v>
      </c>
      <c r="D180" s="9">
        <f t="shared" si="37"/>
        <v>18.603773587966096</v>
      </c>
      <c r="E180" s="9">
        <f t="shared" si="37"/>
        <v>1.8115548342977996</v>
      </c>
      <c r="F180" s="9">
        <f t="shared" si="38"/>
        <v>6.4827480952159604</v>
      </c>
      <c r="G180" s="10">
        <f t="shared" si="45"/>
        <v>8.6666666666666607</v>
      </c>
      <c r="H180" s="5">
        <f t="shared" si="45"/>
        <v>7.5</v>
      </c>
      <c r="I180">
        <f t="shared" si="40"/>
        <v>20.322893292698705</v>
      </c>
      <c r="J180">
        <f t="shared" si="41"/>
        <v>14.09246669619306</v>
      </c>
      <c r="K180">
        <f t="shared" si="41"/>
        <v>-14.643168175060596</v>
      </c>
      <c r="L180">
        <f t="shared" si="42"/>
        <v>-8.461546233227482</v>
      </c>
      <c r="M180">
        <f t="shared" si="43"/>
        <v>-23.381795825575949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1.2375492734132223</v>
      </c>
      <c r="B181">
        <f t="shared" si="35"/>
        <v>1.2375492734132223</v>
      </c>
      <c r="C181" s="9">
        <f t="shared" si="36"/>
        <v>0.81000000000000061</v>
      </c>
      <c r="D181" s="9">
        <f t="shared" si="37"/>
        <v>18.689580207745205</v>
      </c>
      <c r="E181" s="9">
        <f t="shared" si="37"/>
        <v>1.7217964901185951</v>
      </c>
      <c r="F181" s="9">
        <f t="shared" si="38"/>
        <v>6.4648221421473657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20.390323709547676</v>
      </c>
      <c r="J181">
        <f t="shared" si="41"/>
        <v>14.040851264170373</v>
      </c>
      <c r="K181">
        <f t="shared" si="41"/>
        <v>-14.78579712959661</v>
      </c>
      <c r="L181">
        <f t="shared" si="42"/>
        <v>-8.4585269451909859</v>
      </c>
      <c r="M181">
        <f t="shared" si="43"/>
        <v>-23.266700786172013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1.1520574515955992</v>
      </c>
      <c r="B182">
        <f t="shared" si="35"/>
        <v>1.1520574515955992</v>
      </c>
      <c r="C182" s="9">
        <f t="shared" si="36"/>
        <v>0.81500000000000061</v>
      </c>
      <c r="D182" s="9">
        <f t="shared" si="37"/>
        <v>18.775072029562828</v>
      </c>
      <c r="E182" s="9">
        <f t="shared" si="37"/>
        <v>1.631170250659929</v>
      </c>
      <c r="F182" s="9">
        <f t="shared" si="38"/>
        <v>6.4466128221763661</v>
      </c>
      <c r="G182" s="10">
        <f t="shared" si="46"/>
        <v>8.6666666666666607</v>
      </c>
      <c r="H182" s="5">
        <f t="shared" si="46"/>
        <v>7.5</v>
      </c>
      <c r="I182">
        <f t="shared" si="40"/>
        <v>20.458156769782263</v>
      </c>
      <c r="J182">
        <f t="shared" si="41"/>
        <v>13.989254249804707</v>
      </c>
      <c r="K182">
        <f t="shared" si="41"/>
        <v>-14.927724004392259</v>
      </c>
      <c r="L182">
        <f t="shared" si="42"/>
        <v>-8.4554795474308388</v>
      </c>
      <c r="M182">
        <f t="shared" si="43"/>
        <v>-23.151284224382927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1.0668803148687722</v>
      </c>
      <c r="B183">
        <f t="shared" si="35"/>
        <v>1.0668803148687722</v>
      </c>
      <c r="C183" s="9">
        <f t="shared" si="36"/>
        <v>0.82000000000000062</v>
      </c>
      <c r="D183" s="9">
        <f t="shared" si="37"/>
        <v>18.860249166289655</v>
      </c>
      <c r="E183" s="9">
        <f t="shared" si="37"/>
        <v>1.5396804045901415</v>
      </c>
      <c r="F183" s="9">
        <f t="shared" si="38"/>
        <v>6.4281239602038251</v>
      </c>
      <c r="G183" s="10">
        <f t="shared" si="46"/>
        <v>8.6666666666666607</v>
      </c>
      <c r="H183" s="5">
        <f t="shared" si="46"/>
        <v>7.5</v>
      </c>
      <c r="I183">
        <f t="shared" si="40"/>
        <v>20.526372455989307</v>
      </c>
      <c r="J183">
        <f t="shared" si="41"/>
        <v>13.93767582456538</v>
      </c>
      <c r="K183">
        <f t="shared" si="41"/>
        <v>-15.068946838160995</v>
      </c>
      <c r="L183">
        <f t="shared" si="42"/>
        <v>-8.4523941704711838</v>
      </c>
      <c r="M183">
        <f t="shared" si="43"/>
        <v>-23.035555397527411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0.98201774913246354</v>
      </c>
      <c r="B184">
        <f t="shared" si="35"/>
        <v>0.98201774913246354</v>
      </c>
      <c r="C184" s="9">
        <f t="shared" si="36"/>
        <v>0.82500000000000062</v>
      </c>
      <c r="D184" s="9">
        <f t="shared" si="37"/>
        <v>18.945111732025964</v>
      </c>
      <c r="E184" s="9">
        <f t="shared" si="37"/>
        <v>1.4473312523691884</v>
      </c>
      <c r="F184" s="9">
        <f t="shared" si="38"/>
        <v>6.4093593648542946</v>
      </c>
      <c r="G184" s="10">
        <f t="shared" si="46"/>
        <v>8.6666666666666607</v>
      </c>
      <c r="H184" s="5">
        <f t="shared" si="46"/>
        <v>7.5</v>
      </c>
      <c r="I184">
        <f t="shared" si="40"/>
        <v>20.594951092778924</v>
      </c>
      <c r="J184">
        <f t="shared" si="41"/>
        <v>13.886116220125507</v>
      </c>
      <c r="K184">
        <f t="shared" si="41"/>
        <v>-15.209463726085913</v>
      </c>
      <c r="L184">
        <f t="shared" si="42"/>
        <v>-8.4492612464624219</v>
      </c>
      <c r="M184">
        <f t="shared" si="43"/>
        <v>-22.919523773303681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0.89746963869518837</v>
      </c>
      <c r="B185">
        <f t="shared" si="35"/>
        <v>0.89746963869518837</v>
      </c>
      <c r="C185" s="9">
        <f t="shared" si="36"/>
        <v>0.83000000000000063</v>
      </c>
      <c r="D185" s="9">
        <f t="shared" si="37"/>
        <v>19.029659842463239</v>
      </c>
      <c r="E185" s="9">
        <f t="shared" si="37"/>
        <v>1.354127105900262</v>
      </c>
      <c r="F185" s="9">
        <f t="shared" si="38"/>
        <v>6.3903228283860205</v>
      </c>
      <c r="G185" s="10">
        <f t="shared" si="46"/>
        <v>8.6666666666666607</v>
      </c>
      <c r="H185" s="5">
        <f t="shared" si="46"/>
        <v>7.5</v>
      </c>
      <c r="I185">
        <f t="shared" si="40"/>
        <v>20.663873346241925</v>
      </c>
      <c r="J185">
        <f t="shared" si="41"/>
        <v>13.834575726522086</v>
      </c>
      <c r="K185">
        <f t="shared" si="41"/>
        <v>-15.349272821103066</v>
      </c>
      <c r="L185">
        <f t="shared" si="42"/>
        <v>-8.4460715057534514</v>
      </c>
      <c r="M185">
        <f t="shared" si="43"/>
        <v>-22.803199017659693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0.81323586592376884</v>
      </c>
      <c r="B186">
        <f t="shared" si="35"/>
        <v>0.81323586592376884</v>
      </c>
      <c r="C186" s="9">
        <f t="shared" si="36"/>
        <v>0.83500000000000063</v>
      </c>
      <c r="D186" s="9">
        <f t="shared" si="37"/>
        <v>19.113893615234659</v>
      </c>
      <c r="E186" s="9">
        <f t="shared" si="37"/>
        <v>1.2600722881738098</v>
      </c>
      <c r="F186" s="9">
        <f t="shared" si="38"/>
        <v>6.3710181265950698</v>
      </c>
      <c r="G186" s="10">
        <f t="shared" si="46"/>
        <v>8.6666666666666607</v>
      </c>
      <c r="H186" s="5">
        <f t="shared" si="46"/>
        <v>7.5</v>
      </c>
      <c r="I186">
        <f t="shared" si="40"/>
        <v>20.733120223156131</v>
      </c>
      <c r="J186">
        <f t="shared" si="41"/>
        <v>13.783054690336989</v>
      </c>
      <c r="K186">
        <f t="shared" si="41"/>
        <v>-15.488372335110789</v>
      </c>
      <c r="L186">
        <f t="shared" si="42"/>
        <v>-8.4428159733664128</v>
      </c>
      <c r="M186">
        <f t="shared" si="43"/>
        <v>-22.686590982897517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0.72931631090389715</v>
      </c>
      <c r="B187">
        <f t="shared" si="35"/>
        <v>0.72931631090389715</v>
      </c>
      <c r="C187" s="9">
        <f t="shared" si="36"/>
        <v>0.84000000000000064</v>
      </c>
      <c r="D187" s="9">
        <f t="shared" si="37"/>
        <v>19.19781317025453</v>
      </c>
      <c r="E187" s="9">
        <f t="shared" si="37"/>
        <v>1.1651711329043972</v>
      </c>
      <c r="F187" s="9">
        <f t="shared" si="38"/>
        <v>6.3514490187139945</v>
      </c>
      <c r="G187" s="10">
        <f t="shared" si="46"/>
        <v>8.6666666666666607</v>
      </c>
      <c r="H187" s="5">
        <f t="shared" si="46"/>
        <v>7.5</v>
      </c>
      <c r="I187">
        <f t="shared" si="40"/>
        <v>20.802673069955453</v>
      </c>
      <c r="J187">
        <f t="shared" si="41"/>
        <v>13.731553512899454</v>
      </c>
      <c r="K187">
        <f t="shared" si="41"/>
        <v>-15.626760540106464</v>
      </c>
      <c r="L187">
        <f t="shared" si="42"/>
        <v>-8.439485965381353</v>
      </c>
      <c r="M187">
        <f t="shared" si="43"/>
        <v>-22.569709696014108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0.64571085111159476</v>
      </c>
      <c r="B188">
        <f t="shared" si="35"/>
        <v>0.64571085111159476</v>
      </c>
      <c r="C188" s="9">
        <f t="shared" si="36"/>
        <v>0.84500000000000064</v>
      </c>
      <c r="D188" s="9">
        <f t="shared" si="37"/>
        <v>19.281418630046833</v>
      </c>
      <c r="E188" s="9">
        <f t="shared" si="37"/>
        <v>1.0694279841608534</v>
      </c>
      <c r="F188" s="9">
        <f t="shared" si="38"/>
        <v>6.3316192473054151</v>
      </c>
      <c r="G188" s="10">
        <f t="shared" si="46"/>
        <v>8.6666666666666607</v>
      </c>
      <c r="H188" s="5">
        <f t="shared" si="46"/>
        <v>7.5</v>
      </c>
      <c r="I188">
        <f t="shared" si="40"/>
        <v>20.872513571474929</v>
      </c>
      <c r="J188">
        <f t="shared" si="41"/>
        <v>13.680072648510627</v>
      </c>
      <c r="K188">
        <f t="shared" si="41"/>
        <v>-15.764435769252149</v>
      </c>
      <c r="L188">
        <f t="shared" si="42"/>
        <v>-8.436073085238025</v>
      </c>
      <c r="M188">
        <f t="shared" si="43"/>
        <v>-22.452565347280483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0.56241936109542934</v>
      </c>
      <c r="B189">
        <f t="shared" si="35"/>
        <v>0.56241936109542934</v>
      </c>
      <c r="C189" s="9">
        <f t="shared" si="36"/>
        <v>0.85000000000000064</v>
      </c>
      <c r="D189" s="9">
        <f t="shared" si="37"/>
        <v>19.364710120062998</v>
      </c>
      <c r="E189" s="9">
        <f t="shared" si="37"/>
        <v>0.97284719599012914</v>
      </c>
      <c r="F189" s="9">
        <f t="shared" si="38"/>
        <v>6.3115325381508836</v>
      </c>
      <c r="G189" s="10">
        <f t="shared" si="46"/>
        <v>8.6666666666666607</v>
      </c>
      <c r="H189" s="5">
        <f t="shared" si="46"/>
        <v>7.5</v>
      </c>
      <c r="I189">
        <f t="shared" si="40"/>
        <v>20.942623749484824</v>
      </c>
      <c r="J189">
        <f t="shared" si="41"/>
        <v>13.628612602690675</v>
      </c>
      <c r="K189">
        <f t="shared" si="41"/>
        <v>-15.90139641787056</v>
      </c>
      <c r="L189">
        <f t="shared" si="42"/>
        <v>-8.432569219961831</v>
      </c>
      <c r="M189">
        <f t="shared" si="43"/>
        <v>-22.335168279060667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0.47944171216935416</v>
      </c>
      <c r="B190">
        <f t="shared" si="35"/>
        <v>0.47944171216935416</v>
      </c>
      <c r="C190" s="9">
        <f t="shared" si="36"/>
        <v>0.85500000000000065</v>
      </c>
      <c r="D190" s="9">
        <f t="shared" si="37"/>
        <v>19.447687768989073</v>
      </c>
      <c r="E190" s="9">
        <f t="shared" si="37"/>
        <v>0.87543313203528683</v>
      </c>
      <c r="F190" s="9">
        <f t="shared" si="38"/>
        <v>6.2911926001354352</v>
      </c>
      <c r="G190" s="10">
        <f t="shared" si="46"/>
        <v>8.6666666666666607</v>
      </c>
      <c r="H190" s="5">
        <f t="shared" si="46"/>
        <v>7.5</v>
      </c>
      <c r="I190">
        <f t="shared" si="40"/>
        <v>21.012985961026224</v>
      </c>
      <c r="J190">
        <f t="shared" si="41"/>
        <v>13.577173930448907</v>
      </c>
      <c r="K190">
        <f t="shared" si="41"/>
        <v>-16.037640944372828</v>
      </c>
      <c r="L190">
        <f t="shared" si="42"/>
        <v>-8.4289665363205835</v>
      </c>
      <c r="M190">
        <f t="shared" si="43"/>
        <v>-22.217528974871584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0.39677777211602461</v>
      </c>
      <c r="B191">
        <f t="shared" si="35"/>
        <v>0.39677777211602461</v>
      </c>
      <c r="C191" s="9">
        <f t="shared" si="36"/>
        <v>0.86000000000000065</v>
      </c>
      <c r="D191" s="9">
        <f t="shared" si="37"/>
        <v>19.530351709042403</v>
      </c>
      <c r="E191" s="9">
        <f t="shared" si="37"/>
        <v>0.77719016514803507</v>
      </c>
      <c r="F191" s="9">
        <f t="shared" si="38"/>
        <v>6.2706031251281278</v>
      </c>
      <c r="G191" s="10">
        <f t="shared" si="46"/>
        <v>8.6666666666666607</v>
      </c>
      <c r="H191" s="5">
        <f t="shared" si="46"/>
        <v>7.5</v>
      </c>
      <c r="I191">
        <f t="shared" si="40"/>
        <v>21.083582896560422</v>
      </c>
      <c r="J191">
        <f t="shared" si="41"/>
        <v>13.525757234577352</v>
      </c>
      <c r="K191">
        <f t="shared" si="41"/>
        <v>-16.173167871119546</v>
      </c>
      <c r="L191">
        <f t="shared" si="42"/>
        <v>-8.4252574769186221</v>
      </c>
      <c r="M191">
        <f t="shared" si="43"/>
        <v>-22.099658048684628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0.31442740490046006</v>
      </c>
      <c r="B192">
        <f t="shared" si="35"/>
        <v>0.31442740490046006</v>
      </c>
      <c r="C192" s="9">
        <f t="shared" si="36"/>
        <v>0.86500000000000066</v>
      </c>
      <c r="D192" s="9">
        <f t="shared" si="37"/>
        <v>19.612702076257968</v>
      </c>
      <c r="E192" s="9">
        <f t="shared" si="37"/>
        <v>0.67812267699621009</v>
      </c>
      <c r="F192" s="9">
        <f t="shared" si="38"/>
        <v>6.2497677878589553</v>
      </c>
      <c r="G192" s="10">
        <f t="shared" si="46"/>
        <v>8.6666666666666607</v>
      </c>
      <c r="H192" s="5">
        <f t="shared" si="46"/>
        <v>7.5</v>
      </c>
      <c r="I192">
        <f t="shared" si="40"/>
        <v>21.154397577943694</v>
      </c>
      <c r="J192">
        <f t="shared" si="41"/>
        <v>13.474363163968148</v>
      </c>
      <c r="K192">
        <f t="shared" si="41"/>
        <v>-16.30797578521652</v>
      </c>
      <c r="L192">
        <f t="shared" si="42"/>
        <v>-8.4214347562344898</v>
      </c>
      <c r="M192">
        <f t="shared" si="43"/>
        <v>-21.981566234469238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0.23239047039389504</v>
      </c>
      <c r="B193">
        <f t="shared" si="35"/>
        <v>0.23239047039389504</v>
      </c>
      <c r="C193" s="9">
        <f t="shared" si="36"/>
        <v>0.87000000000000066</v>
      </c>
      <c r="D193" s="9">
        <f t="shared" si="37"/>
        <v>19.694739010764533</v>
      </c>
      <c r="E193" s="9">
        <f t="shared" si="37"/>
        <v>0.578235057666597</v>
      </c>
      <c r="F193" s="9">
        <f t="shared" si="38"/>
        <v>6.2286902457924764</v>
      </c>
      <c r="G193" s="10">
        <f t="shared" si="46"/>
        <v>8.6666666666666607</v>
      </c>
      <c r="H193" s="5">
        <f t="shared" si="46"/>
        <v>7.5</v>
      </c>
      <c r="I193">
        <f t="shared" si="40"/>
        <v>21.22541335623897</v>
      </c>
      <c r="J193">
        <f t="shared" si="41"/>
        <v>13.422992411955118</v>
      </c>
      <c r="K193">
        <f t="shared" si="41"/>
        <v>-16.442063339246783</v>
      </c>
      <c r="L193">
        <f t="shared" si="42"/>
        <v>-8.4174913566082026</v>
      </c>
      <c r="M193">
        <f t="shared" si="43"/>
        <v>-21.863264375978613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0.15066682410765964</v>
      </c>
      <c r="B194">
        <f t="shared" si="35"/>
        <v>0.15066682410765964</v>
      </c>
      <c r="C194" s="9">
        <f t="shared" si="36"/>
        <v>0.87500000000000067</v>
      </c>
      <c r="D194" s="9">
        <f t="shared" si="37"/>
        <v>19.776462657050768</v>
      </c>
      <c r="E194" s="9">
        <f t="shared" si="37"/>
        <v>0.47753170526347655</v>
      </c>
      <c r="F194" s="9">
        <f t="shared" si="38"/>
        <v>6.207374138998448</v>
      </c>
      <c r="G194" s="10">
        <f t="shared" si="46"/>
        <v>8.6666666666666607</v>
      </c>
      <c r="H194" s="5">
        <f t="shared" si="46"/>
        <v>7.5</v>
      </c>
      <c r="I194">
        <f t="shared" si="40"/>
        <v>21.296613909375161</v>
      </c>
      <c r="J194">
        <f t="shared" si="41"/>
        <v>13.371645714679808</v>
      </c>
      <c r="K194">
        <f t="shared" si="41"/>
        <v>-16.575429251940253</v>
      </c>
      <c r="L194">
        <f t="shared" si="42"/>
        <v>-8.4134205241838309</v>
      </c>
      <c r="M194">
        <f t="shared" si="43"/>
        <v>-21.744763416777339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6.9256316936964879E-2</v>
      </c>
      <c r="B195">
        <f t="shared" si="35"/>
        <v>6.9256316936964879E-2</v>
      </c>
      <c r="C195" s="9">
        <f t="shared" si="36"/>
        <v>0.88000000000000067</v>
      </c>
      <c r="D195" s="9">
        <f t="shared" si="37"/>
        <v>19.857873164221463</v>
      </c>
      <c r="E195" s="9">
        <f t="shared" si="37"/>
        <v>0.37601702550327187</v>
      </c>
      <c r="F195" s="9">
        <f t="shared" si="38"/>
        <v>6.1858230900198308</v>
      </c>
      <c r="G195" s="10">
        <f t="shared" si="46"/>
        <v>8.6666666666666607</v>
      </c>
      <c r="H195" s="5">
        <f t="shared" si="46"/>
        <v>7.5</v>
      </c>
      <c r="I195">
        <f t="shared" si="40"/>
        <v>21.367983239664763</v>
      </c>
      <c r="J195">
        <f t="shared" si="41"/>
        <v>13.320323849482286</v>
      </c>
      <c r="K195">
        <f t="shared" si="41"/>
        <v>-16.708072308782594</v>
      </c>
      <c r="L195">
        <f t="shared" si="42"/>
        <v>-8.4092157648129628</v>
      </c>
      <c r="M195">
        <f t="shared" si="43"/>
        <v>-21.626074390510382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1.1841205085573847E-2</v>
      </c>
      <c r="B196">
        <f t="shared" si="35"/>
        <v>1.1841205085573847E-2</v>
      </c>
      <c r="C196" s="9">
        <f t="shared" si="36"/>
        <v>0.88500000000000068</v>
      </c>
      <c r="D196" s="9">
        <f t="shared" si="37"/>
        <v>19.938970686244001</v>
      </c>
      <c r="E196" s="9">
        <f t="shared" si="37"/>
        <v>0.2736954313056626</v>
      </c>
      <c r="F196" s="9">
        <f t="shared" si="38"/>
        <v>6.1640407037384257</v>
      </c>
      <c r="G196" s="10">
        <f t="shared" si="46"/>
        <v>8.6666666666666607</v>
      </c>
      <c r="H196" s="5">
        <f t="shared" si="46"/>
        <v>7.5</v>
      </c>
      <c r="I196">
        <f t="shared" si="40"/>
        <v>21.43950567118986</v>
      </c>
      <c r="J196">
        <f t="shared" si="41"/>
        <v>13.269027633316927</v>
      </c>
      <c r="K196">
        <f t="shared" si="41"/>
        <v>-16.839991362564707</v>
      </c>
      <c r="L196">
        <f t="shared" si="42"/>
        <v>-8.4048708399243264</v>
      </c>
      <c r="M196">
        <f t="shared" si="43"/>
        <v>-21.507208411412687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9.262590102683177E-2</v>
      </c>
      <c r="C197" s="9">
        <f t="shared" si="36"/>
        <v>0.89000000000000068</v>
      </c>
      <c r="D197" s="9">
        <f t="shared" si="37"/>
        <v>20.019755382185259</v>
      </c>
      <c r="E197" s="9">
        <f t="shared" si="37"/>
        <v>0.17057134238152355</v>
      </c>
      <c r="F197" s="9">
        <f t="shared" si="38"/>
        <v>6.1420305672384981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21.511165847066064</v>
      </c>
      <c r="J197">
        <f t="shared" si="41"/>
        <v>13.217757921193389</v>
      </c>
      <c r="K197">
        <f t="shared" si="41"/>
        <v>-16.971185333874324</v>
      </c>
      <c r="L197">
        <f t="shared" si="42"/>
        <v>-8.400379762364576</v>
      </c>
      <c r="M197">
        <f t="shared" si="43"/>
        <v>-21.388176665058435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0.17309793528063366</v>
      </c>
      <c r="C198" s="9">
        <f t="shared" si="36"/>
        <v>0.89500000000000068</v>
      </c>
      <c r="D198" s="9">
        <f t="shared" si="37"/>
        <v>20.100227416439061</v>
      </c>
      <c r="E198" s="9">
        <f t="shared" si="37"/>
        <v>6.6649184818036764E-2</v>
      </c>
      <c r="F198" s="9">
        <f t="shared" si="38"/>
        <v>6.1197962496686245</v>
      </c>
      <c r="G198" s="10">
        <f t="shared" si="47"/>
        <v>8.6666666666666607</v>
      </c>
      <c r="H198" s="5">
        <f t="shared" si="47"/>
        <v>7.5</v>
      </c>
      <c r="I198">
        <f t="shared" si="40"/>
        <v>21.582948726593905</v>
      </c>
      <c r="J198">
        <f t="shared" si="41"/>
        <v>13.166515604642965</v>
      </c>
      <c r="K198">
        <f t="shared" si="41"/>
        <v>-17.101653211531179</v>
      </c>
      <c r="L198">
        <f t="shared" si="42"/>
        <v>-8.3957367922151978</v>
      </c>
      <c r="M198">
        <f t="shared" si="43"/>
        <v>-21.268990399348638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0.25325747778593666</v>
      </c>
      <c r="C199" s="9">
        <f t="shared" si="36"/>
        <v>0.90000000000000069</v>
      </c>
      <c r="D199" s="9">
        <f t="shared" si="37"/>
        <v>20.180386958944364</v>
      </c>
      <c r="E199" s="9">
        <f t="shared" si="37"/>
        <v>-3.8066609338683333E-2</v>
      </c>
      <c r="F199" s="9">
        <f t="shared" si="38"/>
        <v>6.0973413021020821</v>
      </c>
      <c r="G199" s="10">
        <f t="shared" si="47"/>
        <v>8.6666666666666607</v>
      </c>
      <c r="H199" s="5">
        <f t="shared" si="47"/>
        <v>7.5</v>
      </c>
      <c r="I199">
        <f t="shared" si="40"/>
        <v>21.654839582306366</v>
      </c>
      <c r="J199">
        <f t="shared" si="41"/>
        <v>13.115301610210453</v>
      </c>
      <c r="K199">
        <f t="shared" si="41"/>
        <v>-17.231394052967207</v>
      </c>
      <c r="L199">
        <f t="shared" si="42"/>
        <v>-8.3909364325900082</v>
      </c>
      <c r="M199">
        <f t="shared" si="43"/>
        <v>-21.149660915735719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0.33310470423589322</v>
      </c>
      <c r="C200" s="9">
        <f t="shared" si="36"/>
        <v>0.90500000000000069</v>
      </c>
      <c r="D200" s="9">
        <f t="shared" si="37"/>
        <v>20.260234185394321</v>
      </c>
      <c r="E200" s="9">
        <f t="shared" si="37"/>
        <v>-0.14357160250312057</v>
      </c>
      <c r="F200" s="9">
        <f t="shared" si="38"/>
        <v>6.074669257396021</v>
      </c>
      <c r="G200" s="10">
        <f t="shared" si="47"/>
        <v>8.6666666666666607</v>
      </c>
      <c r="H200" s="5">
        <f t="shared" si="47"/>
        <v>7.5</v>
      </c>
      <c r="I200">
        <f t="shared" si="40"/>
        <v>21.726823996921222</v>
      </c>
      <c r="J200">
        <f t="shared" si="41"/>
        <v>13.064116897971655</v>
      </c>
      <c r="K200">
        <f t="shared" si="41"/>
        <v>-17.360406984553194</v>
      </c>
      <c r="L200">
        <f t="shared" si="42"/>
        <v>-8.3859734254177596</v>
      </c>
      <c r="M200">
        <f t="shared" si="43"/>
        <v>-21.0301995606834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0.41263979627794001</v>
      </c>
      <c r="C201" s="9">
        <f t="shared" si="36"/>
        <v>0.9100000000000007</v>
      </c>
      <c r="D201" s="9">
        <f t="shared" si="37"/>
        <v>20.339769277436368</v>
      </c>
      <c r="E201" s="9">
        <f t="shared" si="37"/>
        <v>-0.24986135197172157</v>
      </c>
      <c r="F201" s="9">
        <f t="shared" si="38"/>
        <v>6.0517836300497407</v>
      </c>
      <c r="G201" s="10">
        <f t="shared" si="47"/>
        <v>8.6666666666666607</v>
      </c>
      <c r="H201" s="5">
        <f t="shared" si="47"/>
        <v>7.5</v>
      </c>
      <c r="I201">
        <f t="shared" si="40"/>
        <v>21.798887860206211</v>
      </c>
      <c r="J201">
        <f t="shared" si="41"/>
        <v>13.012962460076606</v>
      </c>
      <c r="K201">
        <f t="shared" si="41"/>
        <v>-17.488691201873362</v>
      </c>
      <c r="L201">
        <f t="shared" si="42"/>
        <v>-8.3808427472139684</v>
      </c>
      <c r="M201">
        <f t="shared" si="43"/>
        <v>-20.91061771736009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0.4918629417050937</v>
      </c>
      <c r="C202" s="9">
        <f t="shared" si="36"/>
        <v>0.9150000000000007</v>
      </c>
      <c r="D202" s="9">
        <f t="shared" si="37"/>
        <v>20.418992422863521</v>
      </c>
      <c r="E202" s="9">
        <f t="shared" si="37"/>
        <v>-0.35693141034578058</v>
      </c>
      <c r="F202" s="9">
        <f t="shared" si="38"/>
        <v>6.0286879160622373</v>
      </c>
      <c r="G202" s="10">
        <f t="shared" si="47"/>
        <v>8.6666666666666607</v>
      </c>
      <c r="H202" s="5">
        <f t="shared" si="47"/>
        <v>7.5</v>
      </c>
      <c r="I202">
        <f t="shared" si="40"/>
        <v>21.871017365764839</v>
      </c>
      <c r="J202">
        <f t="shared" si="41"/>
        <v>12.961839319318601</v>
      </c>
      <c r="K202">
        <f t="shared" si="41"/>
        <v>-17.616245969949258</v>
      </c>
      <c r="L202">
        <f t="shared" si="42"/>
        <v>-8.3755396048460078</v>
      </c>
      <c r="M202">
        <f t="shared" si="43"/>
        <v>-20.790926797563841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0.57077433463858895</v>
      </c>
      <c r="C203" s="9">
        <f t="shared" si="36"/>
        <v>0.92000000000000071</v>
      </c>
      <c r="D203" s="9">
        <f t="shared" si="37"/>
        <v>20.497903815797017</v>
      </c>
      <c r="E203" s="9">
        <f t="shared" si="37"/>
        <v>-0.46477732595553972</v>
      </c>
      <c r="F203" s="9">
        <f t="shared" si="38"/>
        <v>6.0053855927893487</v>
      </c>
      <c r="G203" s="10">
        <f t="shared" si="47"/>
        <v>8.6666666666666607</v>
      </c>
      <c r="H203" s="5">
        <f t="shared" si="47"/>
        <v>7.5</v>
      </c>
      <c r="I203">
        <f t="shared" si="40"/>
        <v>21.943199007750181</v>
      </c>
      <c r="J203">
        <f t="shared" si="41"/>
        <v>12.910748527729041</v>
      </c>
      <c r="K203">
        <f t="shared" si="41"/>
        <v>-17.743070623414397</v>
      </c>
      <c r="L203">
        <f t="shared" si="42"/>
        <v>-8.3700594312951964</v>
      </c>
      <c r="M203">
        <f t="shared" si="43"/>
        <v>-20.67113823387675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0.64937417570201816</v>
      </c>
      <c r="C204" s="9">
        <f t="shared" si="36"/>
        <v>0.92500000000000071</v>
      </c>
      <c r="D204" s="9">
        <f t="shared" si="37"/>
        <v>20.576503656860446</v>
      </c>
      <c r="E204" s="9">
        <f t="shared" si="37"/>
        <v>-0.57339464328520884</v>
      </c>
      <c r="F204" s="9">
        <f t="shared" si="38"/>
        <v>5.9818801188006834</v>
      </c>
      <c r="G204" s="10">
        <f t="shared" si="47"/>
        <v>8.6666666666666607</v>
      </c>
      <c r="H204" s="5">
        <f t="shared" si="47"/>
        <v>7.5</v>
      </c>
      <c r="I204">
        <f t="shared" si="40"/>
        <v>22.015419577513736</v>
      </c>
      <c r="J204">
        <f t="shared" si="41"/>
        <v>12.859691165198139</v>
      </c>
      <c r="K204">
        <f t="shared" si="41"/>
        <v>-17.869164566641047</v>
      </c>
      <c r="L204">
        <f t="shared" si="42"/>
        <v>-8.364397881419535</v>
      </c>
      <c r="M204">
        <f t="shared" si="43"/>
        <v>-20.551263472046493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0.72766267218714376</v>
      </c>
      <c r="C205" s="9">
        <f t="shared" si="36"/>
        <v>0.93000000000000071</v>
      </c>
      <c r="D205" s="9">
        <f t="shared" si="37"/>
        <v>20.654792153345571</v>
      </c>
      <c r="E205" s="9">
        <f t="shared" si="37"/>
        <v>-0.68277890339861669</v>
      </c>
      <c r="F205" s="9">
        <f t="shared" si="38"/>
        <v>5.9581749337366059</v>
      </c>
      <c r="G205" s="10">
        <f t="shared" si="47"/>
        <v>8.6666666666666607</v>
      </c>
      <c r="H205" s="5">
        <f t="shared" si="47"/>
        <v>7.5</v>
      </c>
      <c r="I205">
        <f t="shared" si="40"/>
        <v>22.08766616019598</v>
      </c>
      <c r="J205">
        <f t="shared" si="41"/>
        <v>12.80866833812148</v>
      </c>
      <c r="K205">
        <f t="shared" si="41"/>
        <v>-17.99452727382053</v>
      </c>
      <c r="L205">
        <f t="shared" si="42"/>
        <v>-8.3585508277204461</v>
      </c>
      <c r="M205">
        <f t="shared" si="43"/>
        <v>-20.43131396359275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0.80564003821153563</v>
      </c>
      <c r="C206" s="9">
        <f t="shared" si="36"/>
        <v>0.93500000000000072</v>
      </c>
      <c r="D206" s="9">
        <f t="shared" si="37"/>
        <v>20.732769519369963</v>
      </c>
      <c r="E206" s="9">
        <f t="shared" si="37"/>
        <v>-0.79292564436521462</v>
      </c>
      <c r="F206" s="9">
        <f t="shared" si="38"/>
        <v>5.9342734581654444</v>
      </c>
      <c r="G206" s="10">
        <f t="shared" si="47"/>
        <v>8.6666666666666607</v>
      </c>
      <c r="H206" s="5">
        <f t="shared" si="47"/>
        <v>7.5</v>
      </c>
      <c r="I206">
        <f t="shared" si="40"/>
        <v>22.159926131265046</v>
      </c>
      <c r="J206">
        <f t="shared" si="41"/>
        <v>12.757681178072385</v>
      </c>
      <c r="K206">
        <f t="shared" si="41"/>
        <v>-18.119158288998445</v>
      </c>
      <c r="L206">
        <f t="shared" si="42"/>
        <v>-8.35251435611681</v>
      </c>
      <c r="M206">
        <f t="shared" si="43"/>
        <v>-20.311301158635857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0.88330649486818302</v>
      </c>
      <c r="C207" s="9">
        <f t="shared" si="36"/>
        <v>0.94000000000000072</v>
      </c>
      <c r="D207" s="9">
        <f t="shared" si="37"/>
        <v>20.810435976026611</v>
      </c>
      <c r="E207" s="9">
        <f t="shared" si="37"/>
        <v>-0.90383040168616158</v>
      </c>
      <c r="F207" s="9">
        <f t="shared" si="38"/>
        <v>5.9101790934411795</v>
      </c>
      <c r="G207" s="10">
        <f t="shared" si="47"/>
        <v>8.6666666666666607</v>
      </c>
      <c r="H207" s="5">
        <f t="shared" si="47"/>
        <v>7.5</v>
      </c>
      <c r="I207">
        <f t="shared" si="40"/>
        <v>22.232187153009466</v>
      </c>
      <c r="J207">
        <f t="shared" si="41"/>
        <v>12.706730840500073</v>
      </c>
      <c r="K207">
        <f t="shared" si="41"/>
        <v>-18.243057226066124</v>
      </c>
      <c r="L207">
        <f t="shared" si="42"/>
        <v>-8.346284761729283</v>
      </c>
      <c r="M207">
        <f t="shared" si="43"/>
        <v>-20.191236498945251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0.96066227036724072</v>
      </c>
      <c r="C208" s="9">
        <f t="shared" si="36"/>
        <v>0.94500000000000073</v>
      </c>
      <c r="D208" s="9">
        <f t="shared" si="37"/>
        <v>20.887791751525668</v>
      </c>
      <c r="E208" s="9">
        <f t="shared" si="37"/>
        <v>-1.0154887087202278</v>
      </c>
      <c r="F208" s="9">
        <f t="shared" si="38"/>
        <v>5.8858952215618032</v>
      </c>
      <c r="G208" s="10">
        <f t="shared" si="47"/>
        <v>8.6666666666666607</v>
      </c>
      <c r="H208" s="5">
        <f t="shared" si="47"/>
        <v>7.5</v>
      </c>
      <c r="I208">
        <f t="shared" si="40"/>
        <v>22.304437170990742</v>
      </c>
      <c r="J208">
        <f t="shared" si="41"/>
        <v>12.655818503453524</v>
      </c>
      <c r="K208">
        <f t="shared" si="41"/>
        <v>-18.366223768709691</v>
      </c>
      <c r="L208">
        <f t="shared" si="42"/>
        <v>-8.3398585446778384</v>
      </c>
      <c r="M208">
        <f t="shared" si="43"/>
        <v>-20.071131411204959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1.0377076001700836</v>
      </c>
      <c r="C209" s="9">
        <f t="shared" si="36"/>
        <v>0.95000000000000073</v>
      </c>
      <c r="D209" s="9">
        <f t="shared" si="37"/>
        <v>20.964837081328511</v>
      </c>
      <c r="E209" s="9">
        <f t="shared" si="37"/>
        <v>-1.1278960971092624</v>
      </c>
      <c r="F209" s="9">
        <f t="shared" si="38"/>
        <v>5.8614252050285174</v>
      </c>
      <c r="G209" s="10">
        <f t="shared" si="47"/>
        <v>8.6666666666666607</v>
      </c>
      <c r="H209" s="5">
        <f t="shared" si="47"/>
        <v>7.5</v>
      </c>
      <c r="I209">
        <f t="shared" si="40"/>
        <v>22.376664410461164</v>
      </c>
      <c r="J209">
        <f t="shared" si="41"/>
        <v>12.604945366330989</v>
      </c>
      <c r="K209">
        <f t="shared" si="41"/>
        <v>-18.488657670318041</v>
      </c>
      <c r="L209">
        <f t="shared" si="42"/>
        <v>-8.3332324058952523</v>
      </c>
      <c r="M209">
        <f t="shared" si="43"/>
        <v>-19.950997300493302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1.1144427271157902</v>
      </c>
      <c r="C210" s="9">
        <f t="shared" si="36"/>
        <v>0.95500000000000074</v>
      </c>
      <c r="D210" s="9">
        <f t="shared" si="37"/>
        <v>21.041572208274218</v>
      </c>
      <c r="E210" s="9">
        <f t="shared" si="37"/>
        <v>-1.2410480972029783</v>
      </c>
      <c r="F210" s="9">
        <f t="shared" si="38"/>
        <v>5.8367723867060306</v>
      </c>
      <c r="G210" s="10">
        <f t="shared" si="47"/>
        <v>8.6666666666666607</v>
      </c>
      <c r="H210" s="5">
        <f t="shared" si="47"/>
        <v>7.5</v>
      </c>
      <c r="I210">
        <f t="shared" si="40"/>
        <v>22.44885737275197</v>
      </c>
      <c r="J210">
        <f t="shared" si="41"/>
        <v>12.554112648655028</v>
      </c>
      <c r="K210">
        <f t="shared" si="41"/>
        <v>-18.610358753851049</v>
      </c>
      <c r="L210">
        <f t="shared" si="42"/>
        <v>-8.3264032429590777</v>
      </c>
      <c r="M210">
        <f t="shared" si="43"/>
        <v>-19.830845543974114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1.1908679015402512</v>
      </c>
      <c r="C211" s="9">
        <f t="shared" si="36"/>
        <v>0.96000000000000074</v>
      </c>
      <c r="D211" s="9">
        <f t="shared" si="37"/>
        <v>21.117997382698679</v>
      </c>
      <c r="E211" s="9">
        <f t="shared" si="37"/>
        <v>-1.3549402384828153</v>
      </c>
      <c r="F211" s="9">
        <f t="shared" si="38"/>
        <v>5.8119400896840432</v>
      </c>
      <c r="G211" s="10">
        <f t="shared" si="47"/>
        <v>8.6666666666666607</v>
      </c>
      <c r="H211" s="5">
        <f t="shared" si="47"/>
        <v>7.5</v>
      </c>
      <c r="I211">
        <f t="shared" si="40"/>
        <v>22.521004831636695</v>
      </c>
      <c r="J211">
        <f t="shared" si="41"/>
        <v>12.503321588872979</v>
      </c>
      <c r="K211">
        <f t="shared" si="41"/>
        <v>-18.731326911669292</v>
      </c>
      <c r="L211">
        <f t="shared" si="42"/>
        <v>-8.3193681459445639</v>
      </c>
      <c r="M211">
        <f t="shared" si="43"/>
        <v>-19.710687484796424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1.2669833813880196</v>
      </c>
      <c r="C212" s="9">
        <f t="shared" si="36"/>
        <v>0.96500000000000075</v>
      </c>
      <c r="D212" s="9">
        <f t="shared" si="37"/>
        <v>21.194112862546447</v>
      </c>
      <c r="E212" s="9">
        <f t="shared" si="37"/>
        <v>-1.4695680499846526</v>
      </c>
      <c r="F212" s="9">
        <f t="shared" si="38"/>
        <v>5.7869316171401657</v>
      </c>
      <c r="G212" s="10">
        <f t="shared" si="47"/>
        <v>8.6666666666666607</v>
      </c>
      <c r="H212" s="5">
        <f t="shared" si="47"/>
        <v>7.5</v>
      </c>
      <c r="I212">
        <f t="shared" si="40"/>
        <v>22.593095829674237</v>
      </c>
      <c r="J212">
        <f t="shared" si="41"/>
        <v>12.452573443182716</v>
      </c>
      <c r="K212">
        <f t="shared" si="41"/>
        <v>-18.851562105326551</v>
      </c>
      <c r="L212">
        <f t="shared" si="42"/>
        <v>-8.312124393300758</v>
      </c>
      <c r="M212">
        <f t="shared" si="43"/>
        <v>-19.590534426199746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1.3427894323170975</v>
      </c>
      <c r="C213" s="9">
        <f t="shared" ref="C213:C276" si="52">C212+_dt</f>
        <v>0.97000000000000075</v>
      </c>
      <c r="D213" s="9">
        <f t="shared" ref="D213:E276" si="53">D212+$C$7*(J212+J213)/2</f>
        <v>21.269918913475525</v>
      </c>
      <c r="E213" s="9">
        <f t="shared" si="53"/>
        <v>-1.584927060720144</v>
      </c>
      <c r="F213" s="9">
        <f t="shared" ref="F213:F276" si="54">$O$1*D213^2+$O$2*D213+$O$3</f>
        <v>5.7617502522043917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22.66511967453604</v>
      </c>
      <c r="J213">
        <f t="shared" ref="J213:K276" si="57">J212+L212*$C$7</f>
        <v>12.401869484383582</v>
      </c>
      <c r="K213">
        <f t="shared" si="57"/>
        <v>-18.97106436532637</v>
      </c>
      <c r="L213">
        <f t="shared" ref="L213:L276" si="58">-$C$15*I213*J213</f>
        <v>-8.3046694477520102</v>
      </c>
      <c r="M213">
        <f t="shared" ref="M213:M276" si="59">-$C$6-$C$15*I213*K213</f>
        <v>-19.470397625821853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1.4182863277967606</v>
      </c>
      <c r="C214" s="9">
        <f t="shared" si="52"/>
        <v>0.97500000000000075</v>
      </c>
      <c r="D214" s="9">
        <f t="shared" si="53"/>
        <v>21.345415808955188</v>
      </c>
      <c r="E214" s="9">
        <f t="shared" si="53"/>
        <v>-1.7010128000964633</v>
      </c>
      <c r="F214" s="9">
        <f t="shared" si="54"/>
        <v>5.7363992578253225</v>
      </c>
      <c r="G214" s="10">
        <f t="shared" si="55"/>
        <v>8.6666666666666607</v>
      </c>
      <c r="H214" s="5">
        <f t="shared" si="55"/>
        <v>7.5</v>
      </c>
      <c r="I214">
        <f t="shared" si="56"/>
        <v>22.737065935321326</v>
      </c>
      <c r="J214">
        <f t="shared" si="57"/>
        <v>12.351211000752295</v>
      </c>
      <c r="K214">
        <f t="shared" si="57"/>
        <v>-19.089833790843883</v>
      </c>
      <c r="L214">
        <f t="shared" si="58"/>
        <v>-8.2970009522267887</v>
      </c>
      <c r="M214">
        <f t="shared" si="59"/>
        <v>-19.350288290206066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1.4934743491986318</v>
      </c>
      <c r="C215" s="9">
        <f t="shared" si="52"/>
        <v>0.98000000000000076</v>
      </c>
      <c r="D215" s="9">
        <f t="shared" si="53"/>
        <v>21.420603830357059</v>
      </c>
      <c r="E215" s="9">
        <f t="shared" si="53"/>
        <v>-1.8178207983342503</v>
      </c>
      <c r="F215" s="9">
        <f t="shared" si="54"/>
        <v>5.7108818766382434</v>
      </c>
      <c r="G215" s="10">
        <f t="shared" si="55"/>
        <v>8.6666666666666607</v>
      </c>
      <c r="H215" s="5">
        <f t="shared" si="55"/>
        <v>7.5</v>
      </c>
      <c r="I215">
        <f t="shared" si="56"/>
        <v>22.808924438864292</v>
      </c>
      <c r="J215">
        <f t="shared" si="57"/>
        <v>12.300599294943712</v>
      </c>
      <c r="K215">
        <f t="shared" si="57"/>
        <v>-19.207870549414139</v>
      </c>
      <c r="L215">
        <f t="shared" si="58"/>
        <v>-8.2891167258157648</v>
      </c>
      <c r="M215">
        <f t="shared" si="59"/>
        <v>-19.230217569504905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1.5683537858811043</v>
      </c>
      <c r="C216" s="9">
        <f t="shared" si="52"/>
        <v>0.98500000000000076</v>
      </c>
      <c r="D216" s="9">
        <f t="shared" si="53"/>
        <v>21.495483267039532</v>
      </c>
      <c r="E216" s="9">
        <f t="shared" si="53"/>
        <v>-1.9353465868835571</v>
      </c>
      <c r="F216" s="9">
        <f t="shared" si="54"/>
        <v>5.6852013308352589</v>
      </c>
      <c r="G216" s="10">
        <f t="shared" si="55"/>
        <v>8.6666666666666607</v>
      </c>
      <c r="H216" s="5">
        <f t="shared" si="55"/>
        <v>7.5</v>
      </c>
      <c r="I216">
        <f t="shared" si="56"/>
        <v>22.880685266036803</v>
      </c>
      <c r="J216">
        <f t="shared" si="57"/>
        <v>12.250035682916236</v>
      </c>
      <c r="K216">
        <f t="shared" si="57"/>
        <v>-19.325174876588118</v>
      </c>
      <c r="L216">
        <f t="shared" si="58"/>
        <v>-8.2810147597609145</v>
      </c>
      <c r="M216">
        <f t="shared" si="59"/>
        <v>-19.110196552376909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1.6429249352672883</v>
      </c>
      <c r="C217" s="9">
        <f t="shared" si="52"/>
        <v>0.99000000000000077</v>
      </c>
      <c r="D217" s="9">
        <f t="shared" si="53"/>
        <v>21.570054416425716</v>
      </c>
      <c r="E217" s="9">
        <f t="shared" si="53"/>
        <v>-2.0535856988376016</v>
      </c>
      <c r="F217" s="9">
        <f t="shared" si="54"/>
        <v>5.6593608220375664</v>
      </c>
      <c r="G217" s="10">
        <f t="shared" si="55"/>
        <v>8.6666666666666607</v>
      </c>
      <c r="H217" s="5">
        <f t="shared" si="55"/>
        <v>7.5</v>
      </c>
      <c r="I217">
        <f t="shared" si="56"/>
        <v>22.952338748049961</v>
      </c>
      <c r="J217">
        <f t="shared" si="57"/>
        <v>12.199521492881695</v>
      </c>
      <c r="K217">
        <f t="shared" si="57"/>
        <v>-19.441747075557618</v>
      </c>
      <c r="L217">
        <f t="shared" si="58"/>
        <v>-8.2726932134772628</v>
      </c>
      <c r="M217">
        <f t="shared" si="59"/>
        <v>-18.990236261073605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1.71718810291663</v>
      </c>
      <c r="C218" s="9">
        <f t="shared" si="52"/>
        <v>0.99500000000000077</v>
      </c>
      <c r="D218" s="9">
        <f t="shared" si="53"/>
        <v>21.644317584075058</v>
      </c>
      <c r="E218" s="9">
        <f t="shared" si="53"/>
        <v>-2.1725336693441402</v>
      </c>
      <c r="F218" s="9">
        <f t="shared" si="54"/>
        <v>5.6333635311700281</v>
      </c>
      <c r="G218" s="10">
        <f t="shared" si="55"/>
        <v>8.6666666666666607</v>
      </c>
      <c r="H218" s="5">
        <f t="shared" si="55"/>
        <v>7.5</v>
      </c>
      <c r="I218">
        <f t="shared" si="56"/>
        <v>23.023875462757704</v>
      </c>
      <c r="J218">
        <f t="shared" si="57"/>
        <v>12.149058064279483</v>
      </c>
      <c r="K218">
        <f t="shared" si="57"/>
        <v>-19.557587516750168</v>
      </c>
      <c r="L218">
        <f t="shared" si="58"/>
        <v>-8.2641504106088206</v>
      </c>
      <c r="M218">
        <f t="shared" si="59"/>
        <v>-18.87034764671327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1.7911436025903456</v>
      </c>
      <c r="C219" s="9">
        <f t="shared" si="52"/>
        <v>1.0000000000000007</v>
      </c>
      <c r="D219" s="9">
        <f t="shared" si="53"/>
        <v>21.718273083748773</v>
      </c>
      <c r="E219" s="9">
        <f t="shared" si="53"/>
        <v>-2.2921860360142832</v>
      </c>
      <c r="F219" s="9">
        <f t="shared" si="54"/>
        <v>5.6072126183381741</v>
      </c>
      <c r="G219" s="10">
        <f t="shared" si="55"/>
        <v>8.6666666666666607</v>
      </c>
      <c r="H219" s="5">
        <f t="shared" si="55"/>
        <v>7.5</v>
      </c>
      <c r="I219">
        <f t="shared" si="56"/>
        <v>23.095286230965421</v>
      </c>
      <c r="J219">
        <f t="shared" si="57"/>
        <v>12.098646746774769</v>
      </c>
      <c r="K219">
        <f t="shared" si="57"/>
        <v>-19.67269663739512</v>
      </c>
      <c r="L219">
        <f t="shared" si="58"/>
        <v>-8.2553848351201609</v>
      </c>
      <c r="M219">
        <f t="shared" si="59"/>
        <v>-18.750541584738407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1.8647917563108152</v>
      </c>
      <c r="C220" s="9">
        <f t="shared" si="52"/>
        <v>1.0050000000000006</v>
      </c>
      <c r="D220" s="9">
        <f t="shared" si="53"/>
        <v>21.791921237469243</v>
      </c>
      <c r="E220" s="9">
        <f t="shared" si="53"/>
        <v>-2.4125383393285773</v>
      </c>
      <c r="F220" s="9">
        <f t="shared" si="54"/>
        <v>5.580911222707714</v>
      </c>
      <c r="G220" s="10">
        <f t="shared" si="55"/>
        <v>8.6666666666666607</v>
      </c>
      <c r="H220" s="5">
        <f t="shared" si="55"/>
        <v>7.5</v>
      </c>
      <c r="I220">
        <f t="shared" si="56"/>
        <v>23.166562112746277</v>
      </c>
      <c r="J220">
        <f t="shared" si="57"/>
        <v>12.048288899280536</v>
      </c>
      <c r="K220">
        <f t="shared" si="57"/>
        <v>-19.787074941062023</v>
      </c>
      <c r="L220">
        <f t="shared" si="58"/>
        <v>-8.2463951274249148</v>
      </c>
      <c r="M220">
        <f t="shared" si="59"/>
        <v>-18.630828870553614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1.9381328944150802</v>
      </c>
      <c r="C221" s="9">
        <f t="shared" si="52"/>
        <v>1.0100000000000005</v>
      </c>
      <c r="D221" s="9">
        <f t="shared" si="53"/>
        <v>21.865262375573508</v>
      </c>
      <c r="E221" s="9">
        <f t="shared" si="53"/>
        <v>-2.5335861230401924</v>
      </c>
      <c r="F221" s="9">
        <f t="shared" si="54"/>
        <v>5.5544624623867218</v>
      </c>
      <c r="G221" s="10">
        <f t="shared" si="55"/>
        <v>8.6666666666666607</v>
      </c>
      <c r="H221" s="5">
        <f t="shared" si="55"/>
        <v>7.5</v>
      </c>
      <c r="I221">
        <f t="shared" si="56"/>
        <v>23.237694403767932</v>
      </c>
      <c r="J221">
        <f t="shared" si="57"/>
        <v>11.997985889003244</v>
      </c>
      <c r="K221">
        <f t="shared" si="57"/>
        <v>-19.900722997172402</v>
      </c>
      <c r="L221">
        <f t="shared" si="58"/>
        <v>-8.2371800805524931</v>
      </c>
      <c r="M221">
        <f t="shared" si="59"/>
        <v>-18.511220215340671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2.011167355602602</v>
      </c>
      <c r="C222" s="9">
        <f t="shared" si="52"/>
        <v>1.0150000000000003</v>
      </c>
      <c r="D222" s="9">
        <f t="shared" si="53"/>
        <v>21.93829683676103</v>
      </c>
      <c r="E222" s="9">
        <f t="shared" si="53"/>
        <v>-2.6553249345750505</v>
      </c>
      <c r="F222" s="9">
        <f t="shared" si="54"/>
        <v>5.5278694343105581</v>
      </c>
      <c r="G222" s="10">
        <f t="shared" si="55"/>
        <v>8.6666666666666607</v>
      </c>
      <c r="H222" s="5">
        <f t="shared" si="55"/>
        <v>7.5</v>
      </c>
      <c r="I222">
        <f t="shared" si="56"/>
        <v>23.308674631631959</v>
      </c>
      <c r="J222">
        <f t="shared" si="57"/>
        <v>11.947739090511874</v>
      </c>
      <c r="K222">
        <f t="shared" si="57"/>
        <v>-20.01364144048598</v>
      </c>
      <c r="L222">
        <f t="shared" si="58"/>
        <v>-8.227738636354097</v>
      </c>
      <c r="M222">
        <f t="shared" si="59"/>
        <v>-18.391726242047589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2.0838954869773936</v>
      </c>
      <c r="C223" s="9">
        <f t="shared" si="52"/>
        <v>1.0200000000000002</v>
      </c>
      <c r="D223" s="9">
        <f t="shared" si="53"/>
        <v>22.011024968135821</v>
      </c>
      <c r="E223" s="9">
        <f t="shared" si="53"/>
        <v>-2.7777503254287481</v>
      </c>
      <c r="F223" s="9">
        <f t="shared" si="54"/>
        <v>5.5011352141296399</v>
      </c>
      <c r="G223" s="10">
        <f t="shared" si="55"/>
        <v>8.6666666666666607</v>
      </c>
      <c r="H223" s="5">
        <f t="shared" si="55"/>
        <v>7.5</v>
      </c>
      <c r="I223">
        <f t="shared" si="56"/>
        <v>23.379494552228298</v>
      </c>
      <c r="J223">
        <f t="shared" si="57"/>
        <v>11.897549884830115</v>
      </c>
      <c r="K223">
        <f t="shared" si="57"/>
        <v>-20.125830970562472</v>
      </c>
      <c r="L223">
        <f t="shared" si="58"/>
        <v>-8.2180698817491304</v>
      </c>
      <c r="M223">
        <f t="shared" si="59"/>
        <v>-18.272357481548394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2.1563176440847087</v>
      </c>
      <c r="C224" s="9">
        <f t="shared" si="52"/>
        <v>1.0250000000000001</v>
      </c>
      <c r="D224" s="9">
        <f t="shared" si="53"/>
        <v>22.083447125243136</v>
      </c>
      <c r="E224" s="9">
        <f t="shared" si="53"/>
        <v>-2.9008578515601235</v>
      </c>
      <c r="F224" s="9">
        <f t="shared" si="54"/>
        <v>5.4742628561001627</v>
      </c>
      <c r="G224" s="10">
        <f t="shared" si="55"/>
        <v>8.6666666666666607</v>
      </c>
      <c r="H224" s="5">
        <f t="shared" si="55"/>
        <v>7.5</v>
      </c>
      <c r="I224">
        <f t="shared" si="56"/>
        <v>23.450146146106761</v>
      </c>
      <c r="J224">
        <f t="shared" si="57"/>
        <v>11.847419658551445</v>
      </c>
      <c r="K224">
        <f t="shared" si="57"/>
        <v>-20.237292351199915</v>
      </c>
      <c r="L224">
        <f t="shared" si="58"/>
        <v>-8.2081730450129449</v>
      </c>
      <c r="M224">
        <f t="shared" si="59"/>
        <v>-18.153124368970332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2.2284341909423695</v>
      </c>
      <c r="C225" s="9">
        <f t="shared" si="52"/>
        <v>1.03</v>
      </c>
      <c r="D225" s="9">
        <f t="shared" si="53"/>
        <v>22.155563672100797</v>
      </c>
      <c r="E225" s="9">
        <f t="shared" si="53"/>
        <v>-3.0246430737813279</v>
      </c>
      <c r="F225" s="9">
        <f t="shared" si="54"/>
        <v>5.447255392977846</v>
      </c>
      <c r="G225" s="10">
        <f t="shared" si="55"/>
        <v>8.6666666666666607</v>
      </c>
      <c r="H225" s="5">
        <f t="shared" si="55"/>
        <v>7.5</v>
      </c>
      <c r="I225">
        <f t="shared" si="56"/>
        <v>23.520621614867608</v>
      </c>
      <c r="J225">
        <f t="shared" si="57"/>
        <v>11.797349802976866</v>
      </c>
      <c r="K225">
        <f t="shared" si="57"/>
        <v>-20.348026409850636</v>
      </c>
      <c r="L225">
        <f t="shared" si="58"/>
        <v>-8.1980474921068343</v>
      </c>
      <c r="M225">
        <f t="shared" si="59"/>
        <v>-18.034037240185349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2.3002455000669393</v>
      </c>
      <c r="C226" s="9">
        <f t="shared" si="52"/>
        <v>1.0349999999999999</v>
      </c>
      <c r="D226" s="9">
        <f t="shared" si="53"/>
        <v>22.227374981225367</v>
      </c>
      <c r="E226" s="9">
        <f t="shared" si="53"/>
        <v>-3.1491015581442703</v>
      </c>
      <c r="F226" s="9">
        <f t="shared" si="54"/>
        <v>5.4201158359147925</v>
      </c>
      <c r="G226" s="10">
        <f t="shared" si="55"/>
        <v>8.6666666666666607</v>
      </c>
      <c r="H226" s="5">
        <f t="shared" si="55"/>
        <v>7.5</v>
      </c>
      <c r="I226">
        <f t="shared" si="56"/>
        <v>23.590913377572875</v>
      </c>
      <c r="J226">
        <f t="shared" si="57"/>
        <v>11.747341713275015</v>
      </c>
      <c r="K226">
        <f t="shared" si="57"/>
        <v>-20.458034037015768</v>
      </c>
      <c r="L226">
        <f t="shared" si="58"/>
        <v>-8.187692723051061</v>
      </c>
      <c r="M226">
        <f t="shared" si="59"/>
        <v>-17.915106328462556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2.3717519524948045</v>
      </c>
      <c r="C227" s="9">
        <f t="shared" si="52"/>
        <v>1.0399999999999998</v>
      </c>
      <c r="D227" s="9">
        <f t="shared" si="53"/>
        <v>22.298881433653232</v>
      </c>
      <c r="E227" s="9">
        <f t="shared" si="53"/>
        <v>-3.2742288763233076</v>
      </c>
      <c r="F227" s="9">
        <f t="shared" si="54"/>
        <v>5.3928471743595434</v>
      </c>
      <c r="G227" s="10">
        <f t="shared" si="55"/>
        <v>8.6666666666666607</v>
      </c>
      <c r="H227" s="5">
        <f t="shared" si="55"/>
        <v>7.5</v>
      </c>
      <c r="I227">
        <f t="shared" si="56"/>
        <v>23.661014067180275</v>
      </c>
      <c r="J227">
        <f t="shared" si="57"/>
        <v>11.697396787664402</v>
      </c>
      <c r="K227">
        <f t="shared" si="57"/>
        <v>-20.56731618561939</v>
      </c>
      <c r="L227">
        <f t="shared" si="58"/>
        <v>-8.1771083683416901</v>
      </c>
      <c r="M227">
        <f t="shared" si="59"/>
        <v>-17.796341761278477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2.4429539377983644</v>
      </c>
      <c r="C228" s="9">
        <f t="shared" si="52"/>
        <v>1.0449999999999997</v>
      </c>
      <c r="D228" s="9">
        <f t="shared" si="53"/>
        <v>22.370083418956792</v>
      </c>
      <c r="E228" s="9">
        <f t="shared" si="53"/>
        <v>-3.4000206059940545</v>
      </c>
      <c r="F228" s="9">
        <f t="shared" si="54"/>
        <v>5.3654523759603805</v>
      </c>
      <c r="G228" s="10">
        <f t="shared" si="55"/>
        <v>8.6666666666666607</v>
      </c>
      <c r="H228" s="5">
        <f t="shared" si="55"/>
        <v>7.5</v>
      </c>
      <c r="I228">
        <f t="shared" si="56"/>
        <v>23.730916527001064</v>
      </c>
      <c r="J228">
        <f t="shared" si="57"/>
        <v>11.647516426617518</v>
      </c>
      <c r="K228">
        <f t="shared" si="57"/>
        <v>-20.675873870363187</v>
      </c>
      <c r="L228">
        <f t="shared" si="58"/>
        <v>-8.1662941854118785</v>
      </c>
      <c r="M228">
        <f t="shared" si="59"/>
        <v>-17.677753557281775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2.5138518540974104</v>
      </c>
      <c r="C229" s="9">
        <f t="shared" si="52"/>
        <v>1.0499999999999996</v>
      </c>
      <c r="D229" s="9">
        <f t="shared" si="53"/>
        <v>22.440981335255838</v>
      </c>
      <c r="E229" s="9">
        <f t="shared" si="53"/>
        <v>-3.5264723312082031</v>
      </c>
      <c r="F229" s="9">
        <f t="shared" si="54"/>
        <v>5.3379343864719697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23.800613807183385</v>
      </c>
      <c r="J229">
        <f t="shared" si="57"/>
        <v>11.597702032086506</v>
      </c>
      <c r="K229">
        <f t="shared" si="57"/>
        <v>-20.783708167062606</v>
      </c>
      <c r="L229">
        <f t="shared" si="58"/>
        <v>-8.1552500551382252</v>
      </c>
      <c r="M229">
        <f t="shared" si="59"/>
        <v>-17.559351623409437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2.5844461080658618</v>
      </c>
      <c r="C230" s="9">
        <f t="shared" si="52"/>
        <v>1.0549999999999995</v>
      </c>
      <c r="D230" s="9">
        <f t="shared" si="53"/>
        <v>22.511575589224289</v>
      </c>
      <c r="E230" s="9">
        <f t="shared" si="53"/>
        <v>-3.6535796427642384</v>
      </c>
      <c r="F230" s="9">
        <f t="shared" si="54"/>
        <v>5.3102961296653692</v>
      </c>
      <c r="G230" s="10">
        <f t="shared" si="61"/>
        <v>8.6666666666666607</v>
      </c>
      <c r="H230" s="5">
        <f t="shared" si="61"/>
        <v>7.5</v>
      </c>
      <c r="I230">
        <f t="shared" si="56"/>
        <v>23.87009916122236</v>
      </c>
      <c r="J230">
        <f t="shared" si="57"/>
        <v>11.547955006750163</v>
      </c>
      <c r="K230">
        <f t="shared" si="57"/>
        <v>-20.890820211965405</v>
      </c>
      <c r="L230">
        <f t="shared" si="58"/>
        <v>-8.1439759783927457</v>
      </c>
      <c r="M230">
        <f t="shared" si="59"/>
        <v>-17.44114575215103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2.6547371149339583</v>
      </c>
      <c r="C231" s="9">
        <f t="shared" si="52"/>
        <v>1.0599999999999994</v>
      </c>
      <c r="D231" s="9">
        <f t="shared" si="53"/>
        <v>22.581866596092386</v>
      </c>
      <c r="E231" s="9">
        <f t="shared" si="53"/>
        <v>-3.781338138573946</v>
      </c>
      <c r="F231" s="9">
        <f t="shared" si="54"/>
        <v>5.2825405072415048</v>
      </c>
      <c r="G231" s="10">
        <f t="shared" si="61"/>
        <v>8.6666666666666607</v>
      </c>
      <c r="H231" s="5">
        <f t="shared" si="61"/>
        <v>7.5</v>
      </c>
      <c r="I231">
        <f t="shared" si="56"/>
        <v>23.939366042498122</v>
      </c>
      <c r="J231">
        <f t="shared" si="57"/>
        <v>11.498276753281967</v>
      </c>
      <c r="K231">
        <f t="shared" si="57"/>
        <v>-20.997211201053528</v>
      </c>
      <c r="L231">
        <f t="shared" si="58"/>
        <v>-8.1324720726409296</v>
      </c>
      <c r="M231">
        <f t="shared" si="59"/>
        <v>-17.32314561895798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2.7247252984860673</v>
      </c>
      <c r="C232" s="9">
        <f t="shared" si="52"/>
        <v>1.0649999999999993</v>
      </c>
      <c r="D232" s="9">
        <f t="shared" si="53"/>
        <v>22.651854779644495</v>
      </c>
      <c r="E232" s="9">
        <f t="shared" si="53"/>
        <v>-3.9097434240246134</v>
      </c>
      <c r="F232" s="9">
        <f t="shared" si="54"/>
        <v>5.2546703987481269</v>
      </c>
      <c r="G232" s="10">
        <f t="shared" si="61"/>
        <v>8.6666666666666607</v>
      </c>
      <c r="H232" s="5">
        <f t="shared" si="61"/>
        <v>7.5</v>
      </c>
      <c r="I232">
        <f t="shared" si="56"/>
        <v>24.0084081008429</v>
      </c>
      <c r="J232">
        <f t="shared" si="57"/>
        <v>11.448668673638858</v>
      </c>
      <c r="K232">
        <f t="shared" si="57"/>
        <v>-21.102882389329171</v>
      </c>
      <c r="L232">
        <f t="shared" si="58"/>
        <v>-8.1207385685863382</v>
      </c>
      <c r="M232">
        <f t="shared" si="59"/>
        <v>-17.205360779794667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2.7944110910541973</v>
      </c>
      <c r="C233" s="9">
        <f t="shared" si="52"/>
        <v>1.0699999999999992</v>
      </c>
      <c r="D233" s="9">
        <f t="shared" si="53"/>
        <v>22.721540572212625</v>
      </c>
      <c r="E233" s="9">
        <f t="shared" si="53"/>
        <v>-4.0387911123368294</v>
      </c>
      <c r="F233" s="9">
        <f t="shared" si="54"/>
        <v>5.2266886615002974</v>
      </c>
      <c r="G233" s="10">
        <f t="shared" si="61"/>
        <v>8.6666666666666607</v>
      </c>
      <c r="H233" s="5">
        <f t="shared" si="61"/>
        <v>7.5</v>
      </c>
      <c r="I233">
        <f t="shared" si="56"/>
        <v>24.077219179138158</v>
      </c>
      <c r="J233">
        <f t="shared" si="57"/>
        <v>11.399132168370482</v>
      </c>
      <c r="K233">
        <f t="shared" si="57"/>
        <v>-21.207835090085918</v>
      </c>
      <c r="L233">
        <f t="shared" si="58"/>
        <v>-8.1087758068620808</v>
      </c>
      <c r="M233">
        <f t="shared" si="59"/>
        <v>-17.08780066882823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2.8637949335073714</v>
      </c>
      <c r="C234" s="9">
        <f t="shared" si="52"/>
        <v>1.0749999999999991</v>
      </c>
      <c r="D234" s="9">
        <f t="shared" si="53"/>
        <v>22.790924414665799</v>
      </c>
      <c r="E234" s="9">
        <f t="shared" si="53"/>
        <v>-4.1684768249177973</v>
      </c>
      <c r="F234" s="9">
        <f t="shared" si="54"/>
        <v>5.1985981305044717</v>
      </c>
      <c r="G234" s="10">
        <f t="shared" si="61"/>
        <v>8.6666666666666607</v>
      </c>
      <c r="H234" s="5">
        <f t="shared" si="61"/>
        <v>7.5</v>
      </c>
      <c r="I234">
        <f t="shared" si="56"/>
        <v>24.145793309942675</v>
      </c>
      <c r="J234">
        <f t="shared" si="57"/>
        <v>11.349668635948623</v>
      </c>
      <c r="K234">
        <f t="shared" si="57"/>
        <v>-21.312070674165771</v>
      </c>
      <c r="L234">
        <f t="shared" si="58"/>
        <v>-8.0965842347695265</v>
      </c>
      <c r="M234">
        <f t="shared" si="59"/>
        <v>-16.970474596253961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2.9328772752369687</v>
      </c>
      <c r="C235" s="9">
        <f t="shared" si="52"/>
        <v>1.079999999999999</v>
      </c>
      <c r="D235" s="9">
        <f t="shared" si="53"/>
        <v>22.860006756395396</v>
      </c>
      <c r="E235" s="9">
        <f t="shared" si="53"/>
        <v>-4.2987961917100721</v>
      </c>
      <c r="F235" s="9">
        <f t="shared" si="54"/>
        <v>5.1704016183862116</v>
      </c>
      <c r="G235" s="10">
        <f t="shared" si="61"/>
        <v>8.6666666666666607</v>
      </c>
      <c r="H235" s="5">
        <f t="shared" si="61"/>
        <v>7.5</v>
      </c>
      <c r="I235">
        <f t="shared" si="56"/>
        <v>24.214124712152437</v>
      </c>
      <c r="J235">
        <f t="shared" si="57"/>
        <v>11.300279472116529</v>
      </c>
      <c r="K235">
        <f t="shared" si="57"/>
        <v>-21.415590569202919</v>
      </c>
      <c r="L235">
        <f t="shared" si="58"/>
        <v>-8.0841644030645217</v>
      </c>
      <c r="M235">
        <f t="shared" si="59"/>
        <v>-16.853391746253156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3.0016585741381618</v>
      </c>
      <c r="C236" s="9">
        <f t="shared" si="52"/>
        <v>1.0849999999999989</v>
      </c>
      <c r="D236" s="9">
        <f t="shared" si="53"/>
        <v>22.928788055296589</v>
      </c>
      <c r="E236" s="9">
        <f t="shared" si="53"/>
        <v>-4.4297448515356486</v>
      </c>
      <c r="F236" s="9">
        <f t="shared" si="54"/>
        <v>5.1421019153215113</v>
      </c>
      <c r="G236" s="10">
        <f t="shared" si="61"/>
        <v>8.6666666666666607</v>
      </c>
      <c r="H236" s="5">
        <f t="shared" si="61"/>
        <v>7.5</v>
      </c>
      <c r="I236">
        <f t="shared" si="56"/>
        <v>24.282207787693</v>
      </c>
      <c r="J236">
        <f t="shared" si="57"/>
        <v>11.250966069257835</v>
      </c>
      <c r="K236">
        <f t="shared" si="57"/>
        <v>-21.518396258855063</v>
      </c>
      <c r="L236">
        <f t="shared" si="58"/>
        <v>-8.0715169627912928</v>
      </c>
      <c r="M236">
        <f t="shared" si="59"/>
        <v>-16.736561175080453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3.0701392965875414</v>
      </c>
      <c r="C237" s="9">
        <f t="shared" si="52"/>
        <v>1.0899999999999987</v>
      </c>
      <c r="D237" s="9">
        <f t="shared" si="53"/>
        <v>22.997268777745969</v>
      </c>
      <c r="E237" s="9">
        <f t="shared" si="53"/>
        <v>-4.5613184524353265</v>
      </c>
      <c r="F237" s="9">
        <f t="shared" si="54"/>
        <v>5.113701788971845</v>
      </c>
      <c r="G237" s="10">
        <f t="shared" si="61"/>
        <v>8.6666666666666607</v>
      </c>
      <c r="H237" s="5">
        <f t="shared" si="61"/>
        <v>7.5</v>
      </c>
      <c r="I237">
        <f t="shared" si="56"/>
        <v>24.35003711824514</v>
      </c>
      <c r="J237">
        <f t="shared" si="57"/>
        <v>11.201729815784809</v>
      </c>
      <c r="K237">
        <f t="shared" si="57"/>
        <v>-21.620489282023055</v>
      </c>
      <c r="L237">
        <f t="shared" si="58"/>
        <v>-8.0586426621643117</v>
      </c>
      <c r="M237">
        <f t="shared" si="59"/>
        <v>-16.619991809277508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3.1383199174170997</v>
      </c>
      <c r="C238" s="9">
        <f t="shared" si="52"/>
        <v>1.0949999999999986</v>
      </c>
      <c r="D238" s="9">
        <f t="shared" si="53"/>
        <v>23.065449398575527</v>
      </c>
      <c r="E238" s="9">
        <f t="shared" si="53"/>
        <v>-4.6935126520032791</v>
      </c>
      <c r="F238" s="9">
        <f t="shared" si="54"/>
        <v>5.0852039844228969</v>
      </c>
      <c r="G238" s="10">
        <f t="shared" si="61"/>
        <v>8.6666666666666607</v>
      </c>
      <c r="H238" s="5">
        <f t="shared" si="61"/>
        <v>7.5</v>
      </c>
      <c r="I238">
        <f t="shared" si="56"/>
        <v>24.417607462004195</v>
      </c>
      <c r="J238">
        <f t="shared" si="57"/>
        <v>11.152572095545606</v>
      </c>
      <c r="K238">
        <f t="shared" si="57"/>
        <v>-21.721871232059648</v>
      </c>
      <c r="L238">
        <f t="shared" si="58"/>
        <v>-8.0455423434981643</v>
      </c>
      <c r="M238">
        <f t="shared" si="59"/>
        <v>-16.503692444010088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3.2062009198846262</v>
      </c>
      <c r="C239" s="9">
        <f t="shared" si="52"/>
        <v>1.0999999999999985</v>
      </c>
      <c r="D239" s="9">
        <f t="shared" si="53"/>
        <v>23.133330401043054</v>
      </c>
      <c r="E239" s="9">
        <f t="shared" si="53"/>
        <v>-4.8263231177167638</v>
      </c>
      <c r="F239" s="9">
        <f t="shared" si="54"/>
        <v>5.0566112241270389</v>
      </c>
      <c r="G239" s="10">
        <f t="shared" si="61"/>
        <v>8.6666666666666607</v>
      </c>
      <c r="H239" s="5">
        <f t="shared" si="61"/>
        <v>7.5</v>
      </c>
      <c r="I239">
        <f t="shared" si="56"/>
        <v>24.484913750473822</v>
      </c>
      <c r="J239">
        <f t="shared" si="57"/>
        <v>11.103494287250268</v>
      </c>
      <c r="K239">
        <f t="shared" si="57"/>
        <v>-21.822543755968109</v>
      </c>
      <c r="L239">
        <f t="shared" si="58"/>
        <v>-8.0322169401856147</v>
      </c>
      <c r="M239">
        <f t="shared" si="59"/>
        <v>-16.387671741525519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3.2737827956406811</v>
      </c>
      <c r="C240" s="9">
        <f t="shared" si="52"/>
        <v>1.1049999999999984</v>
      </c>
      <c r="D240" s="9">
        <f t="shared" si="53"/>
        <v>23.200912276799109</v>
      </c>
      <c r="E240" s="9">
        <f t="shared" si="53"/>
        <v>-4.9597455272609201</v>
      </c>
      <c r="F240" s="9">
        <f t="shared" si="54"/>
        <v>5.0279262078495233</v>
      </c>
      <c r="G240" s="10">
        <f t="shared" si="61"/>
        <v>8.6666666666666607</v>
      </c>
      <c r="H240" s="5">
        <f t="shared" si="61"/>
        <v>7.5</v>
      </c>
      <c r="I240">
        <f t="shared" si="56"/>
        <v>24.551951085294494</v>
      </c>
      <c r="J240">
        <f t="shared" si="57"/>
        <v>11.054497763915135</v>
      </c>
      <c r="K240">
        <f t="shared" si="57"/>
        <v>-21.922508553591413</v>
      </c>
      <c r="L240">
        <f t="shared" si="58"/>
        <v>-8.0186674737238643</v>
      </c>
      <c r="M240">
        <f t="shared" si="59"/>
        <v>-16.271938229727592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3.3410660446922158</v>
      </c>
      <c r="C241" s="9">
        <f t="shared" si="52"/>
        <v>1.1099999999999983</v>
      </c>
      <c r="D241" s="9">
        <f t="shared" si="53"/>
        <v>23.268195525850643</v>
      </c>
      <c r="E241" s="9">
        <f t="shared" si="53"/>
        <v>-5.0937755688485922</v>
      </c>
      <c r="F241" s="9">
        <f t="shared" si="54"/>
        <v>4.9991516126184781</v>
      </c>
      <c r="G241" s="10">
        <f t="shared" si="61"/>
        <v>8.6666666666666607</v>
      </c>
      <c r="H241" s="5">
        <f t="shared" si="61"/>
        <v>7.5</v>
      </c>
      <c r="I241">
        <f t="shared" si="56"/>
        <v>24.61871473510724</v>
      </c>
      <c r="J241">
        <f t="shared" si="57"/>
        <v>11.00558389232542</v>
      </c>
      <c r="K241">
        <f t="shared" si="57"/>
        <v>-22.021767376792752</v>
      </c>
      <c r="L241">
        <f t="shared" si="58"/>
        <v>-8.0048950507890844</v>
      </c>
      <c r="M241">
        <f t="shared" si="59"/>
        <v>-16.156500300865964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3.4080511753629814</v>
      </c>
      <c r="C242" s="9">
        <f t="shared" si="52"/>
        <v>1.1149999999999982</v>
      </c>
      <c r="D242" s="9">
        <f t="shared" si="53"/>
        <v>23.335180656521409</v>
      </c>
      <c r="E242" s="9">
        <f t="shared" si="53"/>
        <v>-5.2284089415351254</v>
      </c>
      <c r="F242" s="9">
        <f t="shared" si="54"/>
        <v>4.9702900926786295</v>
      </c>
      <c r="G242" s="10">
        <f t="shared" si="61"/>
        <v>8.6666666666666607</v>
      </c>
      <c r="H242" s="5">
        <f t="shared" si="61"/>
        <v>7.5</v>
      </c>
      <c r="I242">
        <f t="shared" si="56"/>
        <v>24.68520013245292</v>
      </c>
      <c r="J242">
        <f t="shared" si="57"/>
        <v>10.956754032515606</v>
      </c>
      <c r="K242">
        <f t="shared" si="57"/>
        <v>-22.120322028628035</v>
      </c>
      <c r="L242">
        <f t="shared" si="58"/>
        <v>-7.9909008603591776</v>
      </c>
      <c r="M242">
        <f t="shared" si="59"/>
        <v>-16.041366210337159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3.474738704250818</v>
      </c>
      <c r="C243" s="9">
        <f t="shared" si="52"/>
        <v>1.1199999999999981</v>
      </c>
      <c r="D243" s="9">
        <f t="shared" si="53"/>
        <v>23.401868185409246</v>
      </c>
      <c r="E243" s="9">
        <f t="shared" si="53"/>
        <v>-5.3636413555280997</v>
      </c>
      <c r="F243" s="9">
        <f t="shared" si="54"/>
        <v>4.9413442794488205</v>
      </c>
      <c r="G243" s="10">
        <f t="shared" si="61"/>
        <v>8.6666666666666607</v>
      </c>
      <c r="H243" s="5">
        <f t="shared" si="61"/>
        <v>7.5</v>
      </c>
      <c r="I243">
        <f t="shared" si="56"/>
        <v>24.751402870707391</v>
      </c>
      <c r="J243">
        <f t="shared" si="57"/>
        <v>10.908009537267416</v>
      </c>
      <c r="K243">
        <f t="shared" si="57"/>
        <v>-22.218174362511093</v>
      </c>
      <c r="L243">
        <f t="shared" si="58"/>
        <v>-7.9766861708847827</v>
      </c>
      <c r="M243">
        <f t="shared" si="59"/>
        <v>-15.926544075594329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3.5411291561819382</v>
      </c>
      <c r="C244" s="9">
        <f t="shared" si="52"/>
        <v>1.124999999999998</v>
      </c>
      <c r="D244" s="9">
        <f t="shared" si="53"/>
        <v>23.468258637340366</v>
      </c>
      <c r="E244" s="9">
        <f t="shared" si="53"/>
        <v>-5.4994685324919441</v>
      </c>
      <c r="F244" s="9">
        <f t="shared" si="54"/>
        <v>4.912316781483316</v>
      </c>
      <c r="G244" s="10">
        <f t="shared" si="61"/>
        <v>8.6666666666666607</v>
      </c>
      <c r="H244" s="5">
        <f t="shared" si="61"/>
        <v>7.5</v>
      </c>
      <c r="I244">
        <f t="shared" si="56"/>
        <v>24.817318701052759</v>
      </c>
      <c r="J244">
        <f t="shared" si="57"/>
        <v>10.859351751625018</v>
      </c>
      <c r="K244">
        <f t="shared" si="57"/>
        <v>-22.315326281372219</v>
      </c>
      <c r="L244">
        <f t="shared" si="58"/>
        <v>-7.9622523275083914</v>
      </c>
      <c r="M244">
        <f t="shared" si="59"/>
        <v>-15.812041875162887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3.607223064162298</v>
      </c>
      <c r="C245" s="9">
        <f t="shared" si="52"/>
        <v>1.1299999999999979</v>
      </c>
      <c r="D245" s="9">
        <f t="shared" si="53"/>
        <v>23.534352545320726</v>
      </c>
      <c r="E245" s="9">
        <f t="shared" si="53"/>
        <v>-5.6358862058474024</v>
      </c>
      <c r="F245" s="9">
        <f t="shared" si="54"/>
        <v>4.8832101844368712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24.882943529484994</v>
      </c>
      <c r="J245">
        <f t="shared" si="57"/>
        <v>10.810782012427218</v>
      </c>
      <c r="K245">
        <f t="shared" si="57"/>
        <v>-22.411779736810711</v>
      </c>
      <c r="L245">
        <f t="shared" si="58"/>
        <v>-7.9476007493315608</v>
      </c>
      <c r="M245">
        <f t="shared" si="59"/>
        <v>-15.697867447759265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3.6730209693261635</v>
      </c>
      <c r="C246" s="9">
        <f t="shared" si="52"/>
        <v>1.1349999999999978</v>
      </c>
      <c r="D246" s="9">
        <f t="shared" si="53"/>
        <v>23.600150450484591</v>
      </c>
      <c r="E246" s="9">
        <f t="shared" si="53"/>
        <v>-5.7728901210658137</v>
      </c>
      <c r="F246" s="9">
        <f t="shared" si="54"/>
        <v>4.8540270510335919</v>
      </c>
      <c r="G246" s="10">
        <f t="shared" si="62"/>
        <v>8.6666666666666607</v>
      </c>
      <c r="H246" s="5">
        <f t="shared" si="62"/>
        <v>7.5</v>
      </c>
      <c r="I246">
        <f t="shared" si="56"/>
        <v>24.948273413858022</v>
      </c>
      <c r="J246">
        <f t="shared" si="57"/>
        <v>10.762301647856296</v>
      </c>
      <c r="K246">
        <f t="shared" si="57"/>
        <v>-22.507536728242044</v>
      </c>
      <c r="L246">
        <f t="shared" si="58"/>
        <v>-7.9327329267300275</v>
      </c>
      <c r="M246">
        <f t="shared" si="59"/>
        <v>-15.584028491509983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3.738523420881986</v>
      </c>
      <c r="C247" s="9">
        <f t="shared" si="52"/>
        <v>1.1399999999999977</v>
      </c>
      <c r="D247" s="9">
        <f t="shared" si="53"/>
        <v>23.665652902040414</v>
      </c>
      <c r="E247" s="9">
        <f t="shared" si="53"/>
        <v>-5.9104760359581743</v>
      </c>
      <c r="F247" s="9">
        <f t="shared" si="54"/>
        <v>4.8247699210395663</v>
      </c>
      <c r="G247" s="10">
        <f t="shared" si="62"/>
        <v>8.6666666666666607</v>
      </c>
      <c r="H247" s="5">
        <f t="shared" si="62"/>
        <v>7.5</v>
      </c>
      <c r="I247">
        <f t="shared" si="56"/>
        <v>25.013304560964432</v>
      </c>
      <c r="J247">
        <f t="shared" si="57"/>
        <v>10.713911977003242</v>
      </c>
      <c r="K247">
        <f t="shared" si="57"/>
        <v>-22.602599302040254</v>
      </c>
      <c r="L247">
        <f t="shared" si="58"/>
        <v>-7.9176504187166188</v>
      </c>
      <c r="M247">
        <f t="shared" si="59"/>
        <v>-15.470532563268339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3.8037309760556646</v>
      </c>
      <c r="C248" s="9">
        <f t="shared" si="52"/>
        <v>1.1449999999999976</v>
      </c>
      <c r="D248" s="9">
        <f t="shared" si="53"/>
        <v>23.730860457214092</v>
      </c>
      <c r="E248" s="9">
        <f t="shared" si="53"/>
        <v>-6.0486397209589597</v>
      </c>
      <c r="F248" s="9">
        <f t="shared" si="54"/>
        <v>4.7954413112392338</v>
      </c>
      <c r="G248" s="10">
        <f t="shared" si="62"/>
        <v>8.6666666666666607</v>
      </c>
      <c r="H248" s="5">
        <f t="shared" si="62"/>
        <v>7.5</v>
      </c>
      <c r="I248">
        <f t="shared" si="56"/>
        <v>25.078033323652932</v>
      </c>
      <c r="J248">
        <f t="shared" si="57"/>
        <v>10.665614309449071</v>
      </c>
      <c r="K248">
        <f t="shared" si="57"/>
        <v>-22.69696955067619</v>
      </c>
      <c r="L248">
        <f t="shared" si="58"/>
        <v>-7.9023548503517871</v>
      </c>
      <c r="M248">
        <f t="shared" si="59"/>
        <v>-15.357387078025926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3.8686442000313122</v>
      </c>
      <c r="C249" s="9">
        <f t="shared" si="52"/>
        <v>1.1499999999999975</v>
      </c>
      <c r="D249" s="9">
        <f t="shared" si="53"/>
        <v>23.79577368118974</v>
      </c>
      <c r="E249" s="9">
        <f t="shared" si="53"/>
        <v>-6.1873769594046708</v>
      </c>
      <c r="F249" s="9">
        <f t="shared" si="54"/>
        <v>4.7660437154155577</v>
      </c>
      <c r="G249" s="10">
        <f t="shared" si="62"/>
        <v>8.6666666666666607</v>
      </c>
      <c r="H249" s="5">
        <f t="shared" si="62"/>
        <v>7.5</v>
      </c>
      <c r="I249">
        <f t="shared" si="56"/>
        <v>25.142456197982515</v>
      </c>
      <c r="J249">
        <f t="shared" si="57"/>
        <v>10.617409944861924</v>
      </c>
      <c r="K249">
        <f t="shared" si="57"/>
        <v>-22.79064961185215</v>
      </c>
      <c r="L249">
        <f t="shared" si="58"/>
        <v>-7.8868479102015394</v>
      </c>
      <c r="M249">
        <f t="shared" si="59"/>
        <v>-15.244599308416436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3.9332636658896014</v>
      </c>
      <c r="C250" s="9">
        <f t="shared" si="52"/>
        <v>1.1549999999999974</v>
      </c>
      <c r="D250" s="9">
        <f t="shared" si="53"/>
        <v>23.860393147048029</v>
      </c>
      <c r="E250" s="9">
        <f t="shared" si="53"/>
        <v>-6.326683547807102</v>
      </c>
      <c r="F250" s="9">
        <f t="shared" si="54"/>
        <v>4.7365796043338886</v>
      </c>
      <c r="G250" s="10">
        <f t="shared" si="62"/>
        <v>8.6666666666666607</v>
      </c>
      <c r="H250" s="5">
        <f t="shared" si="62"/>
        <v>7.5</v>
      </c>
      <c r="I250">
        <f t="shared" si="56"/>
        <v>25.206569820413467</v>
      </c>
      <c r="J250">
        <f t="shared" si="57"/>
        <v>10.569300172609696</v>
      </c>
      <c r="K250">
        <f t="shared" si="57"/>
        <v>-22.883641667633491</v>
      </c>
      <c r="L250">
        <f t="shared" si="58"/>
        <v>-7.8711313478425904</v>
      </c>
      <c r="M250">
        <f t="shared" si="59"/>
        <v>-15.132176384309002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3.9975899545437947</v>
      </c>
      <c r="C251" s="9">
        <f t="shared" si="52"/>
        <v>1.1599999999999973</v>
      </c>
      <c r="D251" s="9">
        <f t="shared" si="53"/>
        <v>23.924719435702222</v>
      </c>
      <c r="E251" s="9">
        <f t="shared" si="53"/>
        <v>-6.466555296121296</v>
      </c>
      <c r="F251" s="9">
        <f t="shared" si="54"/>
        <v>4.7070514257295706</v>
      </c>
      <c r="G251" s="10">
        <f t="shared" si="62"/>
        <v>8.6666666666666607</v>
      </c>
      <c r="H251" s="5">
        <f t="shared" si="62"/>
        <v>7.5</v>
      </c>
      <c r="I251">
        <f t="shared" si="56"/>
        <v>25.270370965035124</v>
      </c>
      <c r="J251">
        <f t="shared" si="57"/>
        <v>10.521286271387856</v>
      </c>
      <c r="K251">
        <f t="shared" si="57"/>
        <v>-22.975947943577776</v>
      </c>
      <c r="L251">
        <f t="shared" si="58"/>
        <v>-7.855206971414459</v>
      </c>
      <c r="M251">
        <f t="shared" si="59"/>
        <v>-15.020125292488526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4.0616236546735571</v>
      </c>
      <c r="C252" s="9">
        <f t="shared" si="52"/>
        <v>1.1649999999999971</v>
      </c>
      <c r="D252" s="9">
        <f t="shared" si="53"/>
        <v>23.988753135831985</v>
      </c>
      <c r="E252" s="9">
        <f t="shared" si="53"/>
        <v>-6.6069880280081872</v>
      </c>
      <c r="F252" s="9">
        <f t="shared" si="54"/>
        <v>4.6774616042992569</v>
      </c>
      <c r="G252" s="10">
        <f t="shared" si="62"/>
        <v>8.6666666666666607</v>
      </c>
      <c r="H252" s="5">
        <f t="shared" si="62"/>
        <v>7.5</v>
      </c>
      <c r="I252">
        <f t="shared" si="56"/>
        <v>25.333856540830414</v>
      </c>
      <c r="J252">
        <f t="shared" si="57"/>
        <v>10.473369508862229</v>
      </c>
      <c r="K252">
        <f t="shared" si="57"/>
        <v>-23.067570707861954</v>
      </c>
      <c r="L252">
        <f t="shared" si="58"/>
        <v>-7.8390766452182872</v>
      </c>
      <c r="M252">
        <f t="shared" si="59"/>
        <v>-14.908452876420441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4.125365362656634</v>
      </c>
      <c r="C253" s="9">
        <f t="shared" si="52"/>
        <v>1.169999999999997</v>
      </c>
      <c r="D253" s="9">
        <f t="shared" si="53"/>
        <v>24.052494843815062</v>
      </c>
      <c r="E253" s="9">
        <f t="shared" si="53"/>
        <v>-6.7479775810919111</v>
      </c>
      <c r="F253" s="9">
        <f t="shared" si="54"/>
        <v>4.6478125416958811</v>
      </c>
      <c r="G253" s="10">
        <f t="shared" si="62"/>
        <v>8.6666666666666607</v>
      </c>
      <c r="H253" s="5">
        <f t="shared" si="62"/>
        <v>7.5</v>
      </c>
      <c r="I253">
        <f t="shared" si="56"/>
        <v>25.397023588977024</v>
      </c>
      <c r="J253">
        <f t="shared" si="57"/>
        <v>10.425551141326396</v>
      </c>
      <c r="K253">
        <f t="shared" si="57"/>
        <v>-23.158512270408117</v>
      </c>
      <c r="L253">
        <f t="shared" si="58"/>
        <v>-7.8227422873620647</v>
      </c>
      <c r="M253">
        <f t="shared" si="59"/>
        <v>-14.797165836097346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4.1888156824984684</v>
      </c>
      <c r="C254" s="9">
        <f t="shared" si="52"/>
        <v>1.1749999999999969</v>
      </c>
      <c r="D254" s="9">
        <f t="shared" si="53"/>
        <v>24.115945163656896</v>
      </c>
      <c r="E254" s="9">
        <f t="shared" si="53"/>
        <v>-6.8895198072117809</v>
      </c>
      <c r="F254" s="9">
        <f t="shared" si="54"/>
        <v>4.6181066165273386</v>
      </c>
      <c r="G254" s="10">
        <f t="shared" si="62"/>
        <v>8.6666666666666607</v>
      </c>
      <c r="H254" s="5">
        <f t="shared" si="62"/>
        <v>7.5</v>
      </c>
      <c r="I254">
        <f t="shared" si="56"/>
        <v>25.459869280185252</v>
      </c>
      <c r="J254">
        <f t="shared" si="57"/>
        <v>10.377832413373488</v>
      </c>
      <c r="K254">
        <f t="shared" si="57"/>
        <v>-23.24877498200831</v>
      </c>
      <c r="L254">
        <f t="shared" si="58"/>
        <v>-7.8062058674520127</v>
      </c>
      <c r="M254">
        <f t="shared" si="59"/>
        <v>-14.686270727965031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4.2519752257598817</v>
      </c>
      <c r="C255" s="9">
        <f t="shared" si="52"/>
        <v>1.1799999999999968</v>
      </c>
      <c r="D255" s="9">
        <f t="shared" si="53"/>
        <v>24.179104706918309</v>
      </c>
      <c r="E255" s="9">
        <f t="shared" si="53"/>
        <v>-7.0316105726689253</v>
      </c>
      <c r="F255" s="9">
        <f t="shared" si="54"/>
        <v>4.5883461843587341</v>
      </c>
      <c r="G255" s="10">
        <f t="shared" si="62"/>
        <v>8.6666666666666607</v>
      </c>
      <c r="H255" s="5">
        <f t="shared" si="62"/>
        <v>7.5</v>
      </c>
      <c r="I255">
        <f t="shared" si="56"/>
        <v>25.522390912072286</v>
      </c>
      <c r="J255">
        <f t="shared" si="57"/>
        <v>10.33021455758203</v>
      </c>
      <c r="K255">
        <f t="shared" si="57"/>
        <v>-23.338361233448897</v>
      </c>
      <c r="L255">
        <f t="shared" si="58"/>
        <v>-7.7894694043297692</v>
      </c>
      <c r="M255">
        <f t="shared" si="59"/>
        <v>-14.575773964925453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4.3148446114828651</v>
      </c>
      <c r="C256" s="9">
        <f t="shared" si="52"/>
        <v>1.1849999999999967</v>
      </c>
      <c r="D256" s="9">
        <f t="shared" si="53"/>
        <v>24.241974092641293</v>
      </c>
      <c r="E256" s="9">
        <f t="shared" si="53"/>
        <v>-7.1742457584675812</v>
      </c>
      <c r="F256" s="9">
        <f t="shared" si="54"/>
        <v>4.5585335777182863</v>
      </c>
      <c r="G256" s="10">
        <f t="shared" si="62"/>
        <v>8.6666666666666607</v>
      </c>
      <c r="H256" s="5">
        <f t="shared" si="62"/>
        <v>7.5</v>
      </c>
      <c r="I256">
        <f t="shared" si="56"/>
        <v>25.584585906572855</v>
      </c>
      <c r="J256">
        <f t="shared" si="57"/>
        <v>10.282698794215619</v>
      </c>
      <c r="K256">
        <f t="shared" si="57"/>
        <v>-23.427273454634943</v>
      </c>
      <c r="L256">
        <f t="shared" si="58"/>
        <v>-7.7725349638550743</v>
      </c>
      <c r="M256">
        <f t="shared" si="59"/>
        <v>-14.465681816414229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4.3774244661145794</v>
      </c>
      <c r="C257" s="9">
        <f t="shared" si="52"/>
        <v>1.1899999999999966</v>
      </c>
      <c r="D257" s="9">
        <f t="shared" si="53"/>
        <v>24.304553947273007</v>
      </c>
      <c r="E257" s="9">
        <f t="shared" si="53"/>
        <v>-7.3174212605510487</v>
      </c>
      <c r="F257" s="9">
        <f t="shared" si="54"/>
        <v>4.5286711061067955</v>
      </c>
      <c r="G257" s="10">
        <f t="shared" si="62"/>
        <v>8.6666666666666607</v>
      </c>
      <c r="H257" s="5">
        <f t="shared" si="62"/>
        <v>7.5</v>
      </c>
      <c r="I257">
        <f t="shared" si="56"/>
        <v>25.646451807386146</v>
      </c>
      <c r="J257">
        <f t="shared" si="57"/>
        <v>10.235286330936104</v>
      </c>
      <c r="K257">
        <f t="shared" si="57"/>
        <v>-23.515514113715071</v>
      </c>
      <c r="L257">
        <f t="shared" si="58"/>
        <v>-7.755404656733619</v>
      </c>
      <c r="M257">
        <f t="shared" si="59"/>
        <v>-14.356000408550219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4.4397154234296501</v>
      </c>
      <c r="C258" s="9">
        <f t="shared" si="52"/>
        <v>1.1949999999999965</v>
      </c>
      <c r="D258" s="9">
        <f t="shared" si="53"/>
        <v>24.366844904588078</v>
      </c>
      <c r="E258" s="9">
        <f t="shared" si="53"/>
        <v>-7.4611329900323113</v>
      </c>
      <c r="F258" s="9">
        <f t="shared" si="54"/>
        <v>4.4987610560106539</v>
      </c>
      <c r="G258" s="10">
        <f t="shared" si="62"/>
        <v>8.6666666666666607</v>
      </c>
      <c r="H258" s="5">
        <f t="shared" si="62"/>
        <v>7.5</v>
      </c>
      <c r="I258">
        <f t="shared" si="56"/>
        <v>25.707986277458716</v>
      </c>
      <c r="J258">
        <f t="shared" si="57"/>
        <v>10.187978362530028</v>
      </c>
      <c r="K258">
        <f t="shared" si="57"/>
        <v>-23.603085716207229</v>
      </c>
      <c r="L258">
        <f t="shared" si="58"/>
        <v>-7.7380806363896832</v>
      </c>
      <c r="M258">
        <f t="shared" si="59"/>
        <v>-14.246735724354973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4.5017181244508429</v>
      </c>
      <c r="C259" s="9">
        <f t="shared" si="52"/>
        <v>1.1999999999999964</v>
      </c>
      <c r="D259" s="9">
        <f t="shared" si="53"/>
        <v>24.42884760560927</v>
      </c>
      <c r="E259" s="9">
        <f t="shared" si="53"/>
        <v>-7.6053768734193268</v>
      </c>
      <c r="F259" s="9">
        <f t="shared" si="54"/>
        <v>4.468805690918348</v>
      </c>
      <c r="G259" s="10">
        <f t="shared" si="62"/>
        <v>8.6666666666666607</v>
      </c>
      <c r="H259" s="5">
        <f t="shared" si="62"/>
        <v>7.5</v>
      </c>
      <c r="I259">
        <f t="shared" si="56"/>
        <v>25.769187096503313</v>
      </c>
      <c r="J259">
        <f t="shared" si="57"/>
        <v>10.140776070648052</v>
      </c>
      <c r="K259">
        <f t="shared" si="57"/>
        <v>-23.689990804125795</v>
      </c>
      <c r="L259">
        <f t="shared" si="58"/>
        <v>-7.7205650968832193</v>
      </c>
      <c r="M259">
        <f t="shared" si="59"/>
        <v>-14.137893604039547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4.5634332173681678</v>
      </c>
      <c r="C260" s="9">
        <f t="shared" si="52"/>
        <v>1.2049999999999963</v>
      </c>
      <c r="D260" s="9">
        <f t="shared" si="53"/>
        <v>24.490562698526595</v>
      </c>
      <c r="E260" s="9">
        <f t="shared" si="53"/>
        <v>-7.7501488528349975</v>
      </c>
      <c r="F260" s="9">
        <f t="shared" si="54"/>
        <v>4.4388072513404904</v>
      </c>
      <c r="G260" s="10">
        <f t="shared" si="62"/>
        <v>8.6666666666666607</v>
      </c>
      <c r="H260" s="5">
        <f t="shared" si="62"/>
        <v>7.5</v>
      </c>
      <c r="I260">
        <f t="shared" si="56"/>
        <v>25.83005215855334</v>
      </c>
      <c r="J260">
        <f t="shared" si="57"/>
        <v>10.093680623557065</v>
      </c>
      <c r="K260">
        <f t="shared" si="57"/>
        <v>-23.776231955110436</v>
      </c>
      <c r="L260">
        <f t="shared" si="58"/>
        <v>-7.7028602708709624</v>
      </c>
      <c r="M260">
        <f t="shared" si="59"/>
        <v>-14.029479745356596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4.6248613574565276</v>
      </c>
      <c r="C261" s="9">
        <f t="shared" si="52"/>
        <v>1.2099999999999962</v>
      </c>
      <c r="D261" s="9">
        <f t="shared" si="53"/>
        <v>24.551990838614955</v>
      </c>
      <c r="E261" s="9">
        <f t="shared" si="53"/>
        <v>-7.8954448862318332</v>
      </c>
      <c r="F261" s="9">
        <f t="shared" si="54"/>
        <v>4.4087679548332268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25.890579469552801</v>
      </c>
      <c r="J261">
        <f t="shared" si="57"/>
        <v>10.046693175904752</v>
      </c>
      <c r="K261">
        <f t="shared" si="57"/>
        <v>-23.861811781557112</v>
      </c>
      <c r="L261">
        <f t="shared" si="58"/>
        <v>-7.6849684276112207</v>
      </c>
      <c r="M261">
        <f t="shared" si="59"/>
        <v>-13.921499704015407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4.6860032069919519</v>
      </c>
      <c r="C262" s="9">
        <f t="shared" si="52"/>
        <v>1.2149999999999961</v>
      </c>
      <c r="D262" s="9">
        <f t="shared" si="53"/>
        <v>24.61313268815038</v>
      </c>
      <c r="E262" s="9">
        <f t="shared" si="53"/>
        <v>-8.0412609476013248</v>
      </c>
      <c r="F262" s="9">
        <f t="shared" si="54"/>
        <v>4.3786899960250967</v>
      </c>
      <c r="G262" s="10">
        <f t="shared" si="63"/>
        <v>8.6666666666666607</v>
      </c>
      <c r="H262" s="5">
        <f t="shared" si="63"/>
        <v>7.5</v>
      </c>
      <c r="I262">
        <f t="shared" si="56"/>
        <v>25.950767144981477</v>
      </c>
      <c r="J262">
        <f t="shared" si="57"/>
        <v>9.9998148684963226</v>
      </c>
      <c r="K262">
        <f t="shared" si="57"/>
        <v>-23.946732929751605</v>
      </c>
      <c r="L262">
        <f t="shared" si="58"/>
        <v>-7.6668918710119103</v>
      </c>
      <c r="M262">
        <f t="shared" si="59"/>
        <v>-13.813958894157668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4.7468594351665203</v>
      </c>
      <c r="C263" s="9">
        <f t="shared" si="52"/>
        <v>1.219999999999996</v>
      </c>
      <c r="D263" s="9">
        <f t="shared" si="53"/>
        <v>24.673988916324948</v>
      </c>
      <c r="E263" s="9">
        <f t="shared" si="53"/>
        <v>-8.1875930271780355</v>
      </c>
      <c r="F263" s="9">
        <f t="shared" si="54"/>
        <v>4.3485755466472327</v>
      </c>
      <c r="G263" s="10">
        <f t="shared" si="63"/>
        <v>8.6666666666666607</v>
      </c>
      <c r="H263" s="5">
        <f t="shared" si="63"/>
        <v>7.5</v>
      </c>
      <c r="I263">
        <f t="shared" si="56"/>
        <v>26.010613407515102</v>
      </c>
      <c r="J263">
        <f t="shared" si="57"/>
        <v>9.9530468280831492</v>
      </c>
      <c r="K263">
        <f t="shared" si="57"/>
        <v>-24.030998079005965</v>
      </c>
      <c r="L263">
        <f t="shared" si="58"/>
        <v>-7.6486329377214366</v>
      </c>
      <c r="M263">
        <f t="shared" si="59"/>
        <v>-13.706862588891855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4.8074307180020206</v>
      </c>
      <c r="C264" s="9">
        <f t="shared" si="52"/>
        <v>1.2249999999999959</v>
      </c>
      <c r="D264" s="9">
        <f t="shared" si="53"/>
        <v>24.734560199160448</v>
      </c>
      <c r="E264" s="9">
        <f t="shared" si="53"/>
        <v>-8.3344371316384382</v>
      </c>
      <c r="F264" s="9">
        <f t="shared" si="54"/>
        <v>4.3184267555668949</v>
      </c>
      <c r="G264" s="10">
        <f t="shared" si="63"/>
        <v>8.6666666666666607</v>
      </c>
      <c r="H264" s="5">
        <f t="shared" si="63"/>
        <v>7.5</v>
      </c>
      <c r="I264">
        <f t="shared" si="56"/>
        <v>26.070116584720296</v>
      </c>
      <c r="J264">
        <f t="shared" si="57"/>
        <v>9.9063901671630479</v>
      </c>
      <c r="K264">
        <f t="shared" si="57"/>
        <v>-24.114609940798204</v>
      </c>
      <c r="L264">
        <f t="shared" si="58"/>
        <v>-7.6301939952619913</v>
      </c>
      <c r="M264">
        <f t="shared" si="59"/>
        <v>-13.600215920884075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4.867717738262435</v>
      </c>
      <c r="C265" s="9">
        <f t="shared" si="52"/>
        <v>1.2299999999999958</v>
      </c>
      <c r="D265" s="9">
        <f t="shared" si="53"/>
        <v>24.794847219420863</v>
      </c>
      <c r="E265" s="9">
        <f t="shared" si="53"/>
        <v>-8.481789284294516</v>
      </c>
      <c r="F265" s="9">
        <f t="shared" si="54"/>
        <v>4.2882457488242647</v>
      </c>
      <c r="G265" s="10">
        <f t="shared" si="63"/>
        <v>8.6666666666666607</v>
      </c>
      <c r="H265" s="5">
        <f t="shared" si="63"/>
        <v>7.5</v>
      </c>
      <c r="I265">
        <f t="shared" si="56"/>
        <v>26.129275106783986</v>
      </c>
      <c r="J265">
        <f t="shared" si="57"/>
        <v>9.8598459837919492</v>
      </c>
      <c r="K265">
        <f t="shared" si="57"/>
        <v>-24.197571257915598</v>
      </c>
      <c r="L265">
        <f t="shared" si="58"/>
        <v>-7.6115774402048366</v>
      </c>
      <c r="M265">
        <f t="shared" si="59"/>
        <v>-13.494023883003312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4.9277211853652894</v>
      </c>
      <c r="C266" s="9">
        <f t="shared" si="52"/>
        <v>1.2349999999999957</v>
      </c>
      <c r="D266" s="9">
        <f t="shared" si="53"/>
        <v>24.854850666523717</v>
      </c>
      <c r="E266" s="9">
        <f t="shared" si="53"/>
        <v>-8.6296455252821449</v>
      </c>
      <c r="F266" s="9">
        <f t="shared" si="54"/>
        <v>4.2580346296725065</v>
      </c>
      <c r="G266" s="10">
        <f t="shared" si="63"/>
        <v>8.6666666666666607</v>
      </c>
      <c r="H266" s="5">
        <f t="shared" si="63"/>
        <v>7.5</v>
      </c>
      <c r="I266">
        <f t="shared" si="56"/>
        <v>26.188087504277057</v>
      </c>
      <c r="J266">
        <f t="shared" si="57"/>
        <v>9.8134153614066992</v>
      </c>
      <c r="K266">
        <f t="shared" si="57"/>
        <v>-24.279884803601917</v>
      </c>
      <c r="L266">
        <f t="shared" si="58"/>
        <v>-7.592785696387133</v>
      </c>
      <c r="M266">
        <f t="shared" si="59"/>
        <v>-13.388291329019001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4.9874417552919894</v>
      </c>
      <c r="C267" s="9">
        <f t="shared" si="52"/>
        <v>1.2399999999999956</v>
      </c>
      <c r="D267" s="9">
        <f t="shared" si="53"/>
        <v>24.914571236450417</v>
      </c>
      <c r="E267" s="9">
        <f t="shared" si="53"/>
        <v>-8.7780019117442922</v>
      </c>
      <c r="F267" s="9">
        <f t="shared" si="54"/>
        <v>4.2277954786209833</v>
      </c>
      <c r="G267" s="10">
        <f t="shared" si="63"/>
        <v>8.6666666666666607</v>
      </c>
      <c r="H267" s="5">
        <f t="shared" si="63"/>
        <v>7.5</v>
      </c>
      <c r="I267">
        <f t="shared" si="56"/>
        <v>26.246552405952002</v>
      </c>
      <c r="J267">
        <f t="shared" si="57"/>
        <v>9.7670993686587373</v>
      </c>
      <c r="K267">
        <f t="shared" si="57"/>
        <v>-24.361553380708934</v>
      </c>
      <c r="L267">
        <f t="shared" si="58"/>
        <v>-7.5738212131698859</v>
      </c>
      <c r="M267">
        <f t="shared" si="59"/>
        <v>-13.283022974348867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5.0468801504971381</v>
      </c>
      <c r="C268" s="9">
        <f t="shared" si="52"/>
        <v>1.2449999999999954</v>
      </c>
      <c r="D268" s="9">
        <f t="shared" si="53"/>
        <v>24.974009631655566</v>
      </c>
      <c r="E268" s="9">
        <f t="shared" si="53"/>
        <v>-8.9268545180090548</v>
      </c>
      <c r="F268" s="9">
        <f t="shared" si="54"/>
        <v>4.1975303534816675</v>
      </c>
      <c r="G268" s="10">
        <f t="shared" si="63"/>
        <v>8.6666666666666607</v>
      </c>
      <c r="H268" s="5">
        <f t="shared" si="63"/>
        <v>7.5</v>
      </c>
      <c r="I268">
        <f t="shared" si="56"/>
        <v>26.304668536574166</v>
      </c>
      <c r="J268">
        <f t="shared" si="57"/>
        <v>9.7208990592584001</v>
      </c>
      <c r="K268">
        <f t="shared" si="57"/>
        <v>-24.442579820852462</v>
      </c>
      <c r="L268">
        <f t="shared" si="58"/>
        <v>-7.5546864637365054</v>
      </c>
      <c r="M268">
        <f t="shared" si="59"/>
        <v>-13.178223396855184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5.1060370798169572</v>
      </c>
      <c r="C269" s="9">
        <f t="shared" si="52"/>
        <v>1.2499999999999953</v>
      </c>
      <c r="D269" s="9">
        <f t="shared" si="53"/>
        <v>25.033166560975385</v>
      </c>
      <c r="E269" s="9">
        <f t="shared" si="53"/>
        <v>-9.0761994357625539</v>
      </c>
      <c r="F269" s="9">
        <f t="shared" si="54"/>
        <v>4.1672412894186124</v>
      </c>
      <c r="G269" s="10">
        <f t="shared" si="63"/>
        <v>8.6666666666666607</v>
      </c>
      <c r="H269" s="5">
        <f t="shared" si="63"/>
        <v>7.5</v>
      </c>
      <c r="I269">
        <f t="shared" si="56"/>
        <v>26.362434714786467</v>
      </c>
      <c r="J269">
        <f t="shared" si="57"/>
        <v>9.6748154718296071</v>
      </c>
      <c r="K269">
        <f t="shared" si="57"/>
        <v>-24.52296698357328</v>
      </c>
      <c r="L269">
        <f t="shared" si="58"/>
        <v>-7.5353839434315839</v>
      </c>
      <c r="M269">
        <f t="shared" si="59"/>
        <v>-13.073897037687345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5.1649132583768491</v>
      </c>
      <c r="C270" s="9">
        <f t="shared" si="52"/>
        <v>1.2549999999999952</v>
      </c>
      <c r="D270" s="9">
        <f t="shared" si="53"/>
        <v>25.092042739535277</v>
      </c>
      <c r="E270" s="9">
        <f t="shared" si="53"/>
        <v>-9.226032774216737</v>
      </c>
      <c r="F270" s="9">
        <f t="shared" si="54"/>
        <v>4.1369302990004861</v>
      </c>
      <c r="G270" s="10">
        <f t="shared" si="63"/>
        <v>8.6666666666666607</v>
      </c>
      <c r="H270" s="5">
        <f t="shared" si="63"/>
        <v>7.5</v>
      </c>
      <c r="I270">
        <f t="shared" si="56"/>
        <v>26.419849851007157</v>
      </c>
      <c r="J270">
        <f t="shared" si="57"/>
        <v>9.628849629774674</v>
      </c>
      <c r="K270">
        <f t="shared" si="57"/>
        <v>-24.602717755503171</v>
      </c>
      <c r="L270">
        <f t="shared" si="58"/>
        <v>-7.5159161681393671</v>
      </c>
      <c r="M270">
        <f t="shared" si="59"/>
        <v>-12.970048202168993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5.2235094074981667</v>
      </c>
      <c r="C271" s="9">
        <f t="shared" si="52"/>
        <v>1.2599999999999951</v>
      </c>
      <c r="D271" s="9">
        <f t="shared" si="53"/>
        <v>25.150638888656594</v>
      </c>
      <c r="E271" s="9">
        <f t="shared" si="53"/>
        <v>-9.3763506602721076</v>
      </c>
      <c r="F271" s="9">
        <f t="shared" si="54"/>
        <v>4.1065993722561238</v>
      </c>
      <c r="G271" s="10">
        <f t="shared" si="63"/>
        <v>8.6666666666666607</v>
      </c>
      <c r="H271" s="5">
        <f t="shared" si="63"/>
        <v>7.5</v>
      </c>
      <c r="I271">
        <f t="shared" si="56"/>
        <v>26.476912945360382</v>
      </c>
      <c r="J271">
        <f t="shared" si="57"/>
        <v>9.5830025411490229</v>
      </c>
      <c r="K271">
        <f t="shared" si="57"/>
        <v>-24.681835049536403</v>
      </c>
      <c r="L271">
        <f t="shared" si="58"/>
        <v>-7.4962856727014762</v>
      </c>
      <c r="M271">
        <f t="shared" si="59"/>
        <v>-12.866681060727725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5.2818262546042334</v>
      </c>
      <c r="C272" s="9">
        <f t="shared" si="52"/>
        <v>1.264999999999995</v>
      </c>
      <c r="D272" s="9">
        <f t="shared" si="53"/>
        <v>25.208955735762661</v>
      </c>
      <c r="E272" s="9">
        <f t="shared" si="53"/>
        <v>-9.5271492386754151</v>
      </c>
      <c r="F272" s="9">
        <f t="shared" si="54"/>
        <v>4.0762504767330192</v>
      </c>
      <c r="G272" s="10">
        <f t="shared" si="63"/>
        <v>8.6666666666666607</v>
      </c>
      <c r="H272" s="5">
        <f t="shared" si="63"/>
        <v>7.5</v>
      </c>
      <c r="I272">
        <f t="shared" si="56"/>
        <v>26.53362308563926</v>
      </c>
      <c r="J272">
        <f t="shared" si="57"/>
        <v>9.5372751985455437</v>
      </c>
      <c r="K272">
        <f t="shared" si="57"/>
        <v>-24.760321804006843</v>
      </c>
      <c r="L272">
        <f t="shared" si="58"/>
        <v>-7.4764950093734033</v>
      </c>
      <c r="M272">
        <f t="shared" si="59"/>
        <v>-12.763799649865625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5.3398645331257129</v>
      </c>
      <c r="C273" s="9">
        <f t="shared" si="52"/>
        <v>1.2699999999999949</v>
      </c>
      <c r="D273" s="9">
        <f t="shared" si="53"/>
        <v>25.26699401428414</v>
      </c>
      <c r="E273" s="9">
        <f t="shared" si="53"/>
        <v>-9.6784246721723424</v>
      </c>
      <c r="F273" s="9">
        <f t="shared" si="54"/>
        <v>4.0458855575587389</v>
      </c>
      <c r="G273" s="10">
        <f t="shared" si="63"/>
        <v>8.6666666666666607</v>
      </c>
      <c r="H273" s="5">
        <f t="shared" si="63"/>
        <v>7.5</v>
      </c>
      <c r="I273">
        <f t="shared" si="56"/>
        <v>26.58997944530109</v>
      </c>
      <c r="J273">
        <f t="shared" si="57"/>
        <v>9.4916685789883655</v>
      </c>
      <c r="K273">
        <f t="shared" si="57"/>
        <v>-24.838180981871023</v>
      </c>
      <c r="L273">
        <f t="shared" si="58"/>
        <v>-7.4565467463192734</v>
      </c>
      <c r="M273">
        <f t="shared" si="59"/>
        <v>-12.66140787316878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5.3976249824053255</v>
      </c>
      <c r="C274" s="9">
        <f t="shared" si="52"/>
        <v>1.2749999999999948</v>
      </c>
      <c r="D274" s="9">
        <f t="shared" si="53"/>
        <v>25.324754463563753</v>
      </c>
      <c r="E274" s="9">
        <f t="shared" si="53"/>
        <v>-9.8301731416552354</v>
      </c>
      <c r="F274" s="9">
        <f t="shared" si="54"/>
        <v>4.0155065375051731</v>
      </c>
      <c r="G274" s="10">
        <f t="shared" si="63"/>
        <v>8.6666666666666607</v>
      </c>
      <c r="H274" s="5">
        <f t="shared" si="63"/>
        <v>7.5</v>
      </c>
      <c r="I274">
        <f t="shared" si="56"/>
        <v>26.645981281494489</v>
      </c>
      <c r="J274">
        <f t="shared" si="57"/>
        <v>9.446183643835818</v>
      </c>
      <c r="K274">
        <f t="shared" si="57"/>
        <v>-24.915415569897352</v>
      </c>
      <c r="L274">
        <f t="shared" si="58"/>
        <v>-7.4364434661444276</v>
      </c>
      <c r="M274">
        <f t="shared" si="59"/>
        <v>-12.559509502354043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5.4551083476020352</v>
      </c>
      <c r="C275" s="9">
        <f t="shared" si="52"/>
        <v>1.2799999999999947</v>
      </c>
      <c r="D275" s="9">
        <f t="shared" si="53"/>
        <v>25.382237828760463</v>
      </c>
      <c r="E275" s="9">
        <f t="shared" si="53"/>
        <v>-9.9823908463059006</v>
      </c>
      <c r="F275" s="9">
        <f t="shared" si="54"/>
        <v>3.9851153170556066</v>
      </c>
      <c r="G275" s="10">
        <f t="shared" si="63"/>
        <v>8.6666666666666607</v>
      </c>
      <c r="H275" s="5">
        <f t="shared" si="63"/>
        <v>7.5</v>
      </c>
      <c r="I275">
        <f t="shared" si="56"/>
        <v>26.70162793311804</v>
      </c>
      <c r="J275">
        <f t="shared" si="57"/>
        <v>9.4008213386923369</v>
      </c>
      <c r="K275">
        <f t="shared" si="57"/>
        <v>-24.99202857786171</v>
      </c>
      <c r="L275">
        <f t="shared" si="58"/>
        <v>-7.4161877644652883</v>
      </c>
      <c r="M275">
        <f t="shared" si="59"/>
        <v>-12.458108178351299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5.5123153795946997</v>
      </c>
      <c r="C276" s="9">
        <f t="shared" si="52"/>
        <v>1.2849999999999946</v>
      </c>
      <c r="D276" s="9">
        <f t="shared" si="53"/>
        <v>25.439444860753127</v>
      </c>
      <c r="E276" s="9">
        <f t="shared" si="53"/>
        <v>-10.135074003733516</v>
      </c>
      <c r="F276" s="9">
        <f t="shared" si="54"/>
        <v>3.9547137744745302</v>
      </c>
      <c r="G276" s="10">
        <f t="shared" si="63"/>
        <v>8.6666666666666607</v>
      </c>
      <c r="H276" s="5">
        <f t="shared" si="63"/>
        <v>7.5</v>
      </c>
      <c r="I276">
        <f t="shared" si="56"/>
        <v>26.756918818910179</v>
      </c>
      <c r="J276">
        <f t="shared" si="57"/>
        <v>9.3555825933290979</v>
      </c>
      <c r="K276">
        <f t="shared" si="57"/>
        <v>-25.068023037749654</v>
      </c>
      <c r="L276">
        <f t="shared" si="58"/>
        <v>-7.3957822485160545</v>
      </c>
      <c r="M276">
        <f t="shared" si="59"/>
        <v>-12.357207412419587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5.5692468348852735</v>
      </c>
      <c r="C277" s="9">
        <f t="shared" ref="C277:C289" si="68">C276+_dt</f>
        <v>1.2899999999999945</v>
      </c>
      <c r="D277" s="9">
        <f t="shared" ref="D277:E289" si="69">D276+$C$7*(J276+J277)/2</f>
        <v>25.496376316043701</v>
      </c>
      <c r="E277" s="9">
        <f t="shared" si="69"/>
        <v>-10.288218850107697</v>
      </c>
      <c r="F277" s="9">
        <f t="shared" ref="F277:F289" si="70">$O$1*D277^2+$O$2*D277+$O$3</f>
        <v>3.9243037658801643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26.811853435570004</v>
      </c>
      <c r="J277">
        <f t="shared" ref="J277:K289" si="73">J276+L276*$C$7</f>
        <v>9.3104683216131505</v>
      </c>
      <c r="K277">
        <f t="shared" si="73"/>
        <v>-25.143402002965413</v>
      </c>
      <c r="L277">
        <f t="shared" ref="L277:L289" si="74">-$C$15*I277*J277</f>
        <v>-7.3752295357917097</v>
      </c>
      <c r="M277">
        <f t="shared" ref="M277:M289" si="75">-$C$6-$C$15*I277*K277</f>
        <v>-12.256810587295409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5.6259034755016017</v>
      </c>
      <c r="C278" s="9">
        <f t="shared" si="68"/>
        <v>1.2949999999999944</v>
      </c>
      <c r="D278" s="9">
        <f t="shared" si="69"/>
        <v>25.553032956660029</v>
      </c>
      <c r="E278" s="9">
        <f t="shared" si="69"/>
        <v>-10.441821640286763</v>
      </c>
      <c r="F278" s="9">
        <f t="shared" si="70"/>
        <v>3.8938871253196203</v>
      </c>
      <c r="G278" s="10">
        <f t="shared" si="71"/>
        <v>8.6666666666666607</v>
      </c>
      <c r="H278" s="5">
        <f t="shared" si="71"/>
        <v>7.5</v>
      </c>
      <c r="I278">
        <f t="shared" si="72"/>
        <v>26.866431355908666</v>
      </c>
      <c r="J278">
        <f t="shared" si="73"/>
        <v>9.2654794214448213</v>
      </c>
      <c r="K278">
        <f t="shared" si="73"/>
        <v>-25.218168547547915</v>
      </c>
      <c r="L278">
        <f t="shared" si="74"/>
        <v>-7.3545322527268384</v>
      </c>
      <c r="M278">
        <f t="shared" si="75"/>
        <v>-12.156920958371568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5.6822860688998524</v>
      </c>
      <c r="C279" s="9">
        <f t="shared" si="68"/>
        <v>1.2999999999999943</v>
      </c>
      <c r="D279" s="9">
        <f t="shared" si="69"/>
        <v>25.60941555005828</v>
      </c>
      <c r="E279" s="9">
        <f t="shared" si="69"/>
        <v>-10.595878647941236</v>
      </c>
      <c r="F279" s="9">
        <f t="shared" si="70"/>
        <v>3.8634656648466534</v>
      </c>
      <c r="G279" s="10">
        <f t="shared" si="71"/>
        <v>8.6666666666666607</v>
      </c>
      <c r="H279" s="5">
        <f t="shared" si="71"/>
        <v>7.5</v>
      </c>
      <c r="I279">
        <f t="shared" si="72"/>
        <v>26.920652227031017</v>
      </c>
      <c r="J279">
        <f t="shared" si="73"/>
        <v>9.2206167747031884</v>
      </c>
      <c r="K279">
        <f t="shared" si="73"/>
        <v>-25.292325765393983</v>
      </c>
      <c r="L279">
        <f t="shared" si="74"/>
        <v>-7.3336930334097739</v>
      </c>
      <c r="M279">
        <f t="shared" si="75"/>
        <v>-12.057541654905055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5.7383953878666567</v>
      </c>
      <c r="C280" s="9">
        <f t="shared" si="68"/>
        <v>1.3049999999999942</v>
      </c>
      <c r="D280" s="9">
        <f t="shared" si="69"/>
        <v>25.665524869025084</v>
      </c>
      <c r="E280" s="9">
        <f t="shared" si="69"/>
        <v>-10.750386165672628</v>
      </c>
      <c r="F280" s="9">
        <f t="shared" si="70"/>
        <v>3.8330411746019855</v>
      </c>
      <c r="G280" s="10">
        <f t="shared" si="71"/>
        <v>8.6666666666666607</v>
      </c>
      <c r="H280" s="5">
        <f t="shared" si="71"/>
        <v>7.5</v>
      </c>
      <c r="I280">
        <f t="shared" si="72"/>
        <v>26.974515768547214</v>
      </c>
      <c r="J280">
        <f t="shared" si="73"/>
        <v>9.1758812471993885</v>
      </c>
      <c r="K280">
        <f t="shared" si="73"/>
        <v>-25.365876769488903</v>
      </c>
      <c r="L280">
        <f t="shared" si="74"/>
        <v>-7.3127145183315463</v>
      </c>
      <c r="M280">
        <f t="shared" si="75"/>
        <v>-11.958675681252341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5.794232210420958</v>
      </c>
      <c r="C281" s="9">
        <f t="shared" si="68"/>
        <v>1.3099999999999941</v>
      </c>
      <c r="D281" s="9">
        <f t="shared" si="69"/>
        <v>25.721361691579386</v>
      </c>
      <c r="E281" s="9">
        <f t="shared" si="69"/>
        <v>-10.90534050512756</v>
      </c>
      <c r="F281" s="9">
        <f t="shared" si="70"/>
        <v>3.8026154228960549</v>
      </c>
      <c r="G281" s="10">
        <f t="shared" si="71"/>
        <v>8.6666666666666607</v>
      </c>
      <c r="H281" s="5">
        <f t="shared" si="71"/>
        <v>7.5</v>
      </c>
      <c r="I281">
        <f t="shared" si="72"/>
        <v>27.028021770813893</v>
      </c>
      <c r="J281">
        <f t="shared" si="73"/>
        <v>9.1312736886375667</v>
      </c>
      <c r="K281">
        <f t="shared" si="73"/>
        <v>-25.438824691144543</v>
      </c>
      <c r="L281">
        <f t="shared" si="74"/>
        <v>-7.2915993531691505</v>
      </c>
      <c r="M281">
        <f t="shared" si="75"/>
        <v>-11.860325918130595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5.8497973197156803</v>
      </c>
      <c r="C282" s="9">
        <f t="shared" si="68"/>
        <v>1.314999999999994</v>
      </c>
      <c r="D282" s="9">
        <f t="shared" si="69"/>
        <v>25.776926800874108</v>
      </c>
      <c r="E282" s="9">
        <f t="shared" si="69"/>
        <v>-11.060737997107248</v>
      </c>
      <c r="F282" s="9">
        <f t="shared" si="70"/>
        <v>3.7721901562942821</v>
      </c>
      <c r="G282" s="10">
        <f t="shared" si="71"/>
        <v>8.6666666666666607</v>
      </c>
      <c r="H282" s="5">
        <f t="shared" si="71"/>
        <v>7.5</v>
      </c>
      <c r="I282">
        <f t="shared" si="72"/>
        <v>27.081170093204687</v>
      </c>
      <c r="J282">
        <f t="shared" si="73"/>
        <v>9.0867949325832349</v>
      </c>
      <c r="K282">
        <f t="shared" si="73"/>
        <v>-25.511172679245139</v>
      </c>
      <c r="L282">
        <f t="shared" si="74"/>
        <v>-7.2703501876026078</v>
      </c>
      <c r="M282">
        <f t="shared" si="75"/>
        <v>-11.762495123903417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5.9050915039391967</v>
      </c>
      <c r="C283" s="9">
        <f t="shared" si="68"/>
        <v>1.3199999999999938</v>
      </c>
      <c r="D283" s="9">
        <f t="shared" si="69"/>
        <v>25.832220985097624</v>
      </c>
      <c r="E283" s="9">
        <f t="shared" si="69"/>
        <v>-11.216574991672424</v>
      </c>
      <c r="F283" s="9">
        <f t="shared" si="70"/>
        <v>3.7417670997046311</v>
      </c>
      <c r="G283" s="10">
        <f t="shared" si="71"/>
        <v>8.6666666666666607</v>
      </c>
      <c r="H283" s="5">
        <f t="shared" si="71"/>
        <v>7.5</v>
      </c>
      <c r="I283">
        <f t="shared" si="72"/>
        <v>27.133960662409603</v>
      </c>
      <c r="J283">
        <f t="shared" si="73"/>
        <v>9.0424457964388587</v>
      </c>
      <c r="K283">
        <f t="shared" si="73"/>
        <v>-25.582923899500951</v>
      </c>
      <c r="L283">
        <f t="shared" si="74"/>
        <v>-7.248969674165326</v>
      </c>
      <c r="M283">
        <f t="shared" si="75"/>
        <v>-11.665185935889543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5.9601155562166852</v>
      </c>
      <c r="C284" s="9">
        <f t="shared" si="68"/>
        <v>1.3249999999999937</v>
      </c>
      <c r="D284" s="9">
        <f t="shared" si="69"/>
        <v>25.887245037375113</v>
      </c>
      <c r="E284" s="9">
        <f t="shared" si="69"/>
        <v>-11.372847858243716</v>
      </c>
      <c r="F284" s="9">
        <f t="shared" si="70"/>
        <v>3.711347956467566</v>
      </c>
      <c r="G284" s="10">
        <f t="shared" si="71"/>
        <v>8.6666666666666607</v>
      </c>
      <c r="H284" s="5">
        <f t="shared" si="71"/>
        <v>7.5</v>
      </c>
      <c r="I284">
        <f t="shared" si="72"/>
        <v>27.1863934707631</v>
      </c>
      <c r="J284">
        <f t="shared" si="73"/>
        <v>8.9982270814264496</v>
      </c>
      <c r="K284">
        <f t="shared" si="73"/>
        <v>-25.654081533709878</v>
      </c>
      <c r="L284">
        <f t="shared" si="74"/>
        <v>-7.2274604671272566</v>
      </c>
      <c r="M284">
        <f t="shared" si="75"/>
        <v>-11.568400871693196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6.0148702745113951</v>
      </c>
      <c r="C285" s="9">
        <f t="shared" si="68"/>
        <v>1.3299999999999936</v>
      </c>
      <c r="D285" s="9">
        <f t="shared" si="69"/>
        <v>25.941999755669823</v>
      </c>
      <c r="E285" s="9">
        <f t="shared" si="69"/>
        <v>-11.529552985697565</v>
      </c>
      <c r="F285" s="9">
        <f t="shared" si="70"/>
        <v>3.6809344084482176</v>
      </c>
      <c r="G285" s="10">
        <f t="shared" si="71"/>
        <v>8.6666666666666607</v>
      </c>
      <c r="H285" s="5">
        <f t="shared" si="71"/>
        <v>7.5</v>
      </c>
      <c r="I285">
        <f t="shared" si="72"/>
        <v>27.238468574600422</v>
      </c>
      <c r="J285">
        <f t="shared" si="73"/>
        <v>8.9541395725769739</v>
      </c>
      <c r="K285">
        <f t="shared" si="73"/>
        <v>-25.724648779027206</v>
      </c>
      <c r="L285">
        <f t="shared" si="74"/>
        <v>-7.2058252214103264</v>
      </c>
      <c r="M285">
        <f t="shared" si="75"/>
        <v>-11.472142330554664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6.0693564615258708</v>
      </c>
      <c r="C286" s="9">
        <f t="shared" si="68"/>
        <v>1.3349999999999935</v>
      </c>
      <c r="D286" s="9">
        <f t="shared" si="69"/>
        <v>25.996485942684298</v>
      </c>
      <c r="E286" s="9">
        <f t="shared" si="69"/>
        <v>-11.686686782457691</v>
      </c>
      <c r="F286" s="9">
        <f t="shared" si="70"/>
        <v>3.6505281161308267</v>
      </c>
      <c r="G286" s="10">
        <f t="shared" si="71"/>
        <v>8.6666666666666607</v>
      </c>
      <c r="H286" s="5">
        <f t="shared" si="71"/>
        <v>7.5</v>
      </c>
      <c r="I286">
        <f t="shared" si="72"/>
        <v>27.2901860926419</v>
      </c>
      <c r="J286">
        <f t="shared" si="73"/>
        <v>8.9101840387263707</v>
      </c>
      <c r="K286">
        <f t="shared" si="73"/>
        <v>-25.79462884724359</v>
      </c>
      <c r="L286">
        <f t="shared" si="74"/>
        <v>-7.1840665915356512</v>
      </c>
      <c r="M286">
        <f t="shared" si="75"/>
        <v>-11.376412594719778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6.1235749246031652</v>
      </c>
      <c r="C287" s="9">
        <f t="shared" si="68"/>
        <v>1.3399999999999934</v>
      </c>
      <c r="D287" s="9">
        <f t="shared" si="69"/>
        <v>26.050704405761593</v>
      </c>
      <c r="E287" s="9">
        <f t="shared" si="69"/>
        <v>-11.844245676582203</v>
      </c>
      <c r="F287" s="9">
        <f t="shared" si="70"/>
        <v>3.6201307187152856</v>
      </c>
      <c r="G287" s="10">
        <f t="shared" si="71"/>
        <v>8.6666666666666607</v>
      </c>
      <c r="H287" s="5">
        <f t="shared" si="71"/>
        <v>7.5</v>
      </c>
      <c r="I287">
        <f t="shared" si="72"/>
        <v>27.341546204404857</v>
      </c>
      <c r="J287">
        <f t="shared" si="73"/>
        <v>8.8663612325180026</v>
      </c>
      <c r="K287">
        <f t="shared" si="73"/>
        <v>-25.86402496407138</v>
      </c>
      <c r="L287">
        <f t="shared" si="74"/>
        <v>-7.1621872306020071</v>
      </c>
      <c r="M287">
        <f t="shared" si="75"/>
        <v>-11.281213830827024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6.177526475628099</v>
      </c>
      <c r="C288" s="9">
        <f t="shared" si="68"/>
        <v>1.3449999999999933</v>
      </c>
      <c r="D288" s="9">
        <f t="shared" si="69"/>
        <v>26.104655956786527</v>
      </c>
      <c r="E288" s="9">
        <f t="shared" si="69"/>
        <v>-12.00222611584636</v>
      </c>
      <c r="F288" s="9">
        <f t="shared" si="70"/>
        <v>3.5897438342158394</v>
      </c>
      <c r="G288" s="10">
        <f t="shared" si="71"/>
        <v>8.6666666666666607</v>
      </c>
      <c r="H288" s="5">
        <f t="shared" si="71"/>
        <v>7.5</v>
      </c>
      <c r="I288">
        <f t="shared" si="72"/>
        <v>27.392549148642878</v>
      </c>
      <c r="J288">
        <f t="shared" si="73"/>
        <v>8.8226718904113302</v>
      </c>
      <c r="K288">
        <f t="shared" si="73"/>
        <v>-25.932840368439425</v>
      </c>
      <c r="L288">
        <f t="shared" si="74"/>
        <v>-7.1401897892950892</v>
      </c>
      <c r="M288">
        <f t="shared" si="75"/>
        <v>-11.186548091310929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6.2312119309285769</v>
      </c>
      <c r="C289" s="9">
        <f t="shared" si="68"/>
        <v>1.3499999999999932</v>
      </c>
      <c r="D289" s="9">
        <f t="shared" si="69"/>
        <v>26.158341412087005</v>
      </c>
      <c r="E289" s="9">
        <f t="shared" si="69"/>
        <v>-12.160624567821079</v>
      </c>
      <c r="F289" s="9">
        <f t="shared" si="70"/>
        <v>3.5593690595618148</v>
      </c>
      <c r="G289" s="10">
        <f t="shared" si="71"/>
        <v>8.6666666666666607</v>
      </c>
      <c r="H289" s="5">
        <f t="shared" si="71"/>
        <v>7.5</v>
      </c>
      <c r="I289">
        <f t="shared" si="72"/>
        <v>27.443195221811987</v>
      </c>
      <c r="J289">
        <f t="shared" si="73"/>
        <v>8.7791167326966306</v>
      </c>
      <c r="K289">
        <f t="shared" si="73"/>
        <v>-26.001078311796423</v>
      </c>
      <c r="L289">
        <f t="shared" si="74"/>
        <v>-7.118076914926994</v>
      </c>
      <c r="M289">
        <f t="shared" si="75"/>
        <v>-11.092417315820583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95" priority="16" stopIfTrue="1" operator="greaterThan">
      <formula>$G$19</formula>
    </cfRule>
    <cfRule type="cellIs" dxfId="94" priority="17" stopIfTrue="1" operator="lessThan">
      <formula>$H$19</formula>
    </cfRule>
    <cfRule type="cellIs" dxfId="93" priority="18" stopIfTrue="1" operator="between">
      <formula>$H$19</formula>
      <formula>$G$19</formula>
    </cfRule>
  </conditionalFormatting>
  <conditionalFormatting sqref="E19:E20">
    <cfRule type="cellIs" dxfId="92" priority="13" stopIfTrue="1" operator="lessThan">
      <formula>$H$19</formula>
    </cfRule>
    <cfRule type="cellIs" dxfId="91" priority="14" stopIfTrue="1" operator="greaterThan">
      <formula>$G$19</formula>
    </cfRule>
    <cfRule type="cellIs" dxfId="90" priority="15" stopIfTrue="1" operator="between">
      <formula>$H$19</formula>
      <formula>$G$19</formula>
    </cfRule>
  </conditionalFormatting>
  <conditionalFormatting sqref="F19">
    <cfRule type="cellIs" dxfId="89" priority="10" stopIfTrue="1" operator="lessThan">
      <formula>$H$19</formula>
    </cfRule>
    <cfRule type="cellIs" dxfId="88" priority="11" stopIfTrue="1" operator="greaterThan">
      <formula>$G$19</formula>
    </cfRule>
    <cfRule type="cellIs" dxfId="87" priority="12" stopIfTrue="1" operator="between">
      <formula>$H$19</formula>
      <formula>$G$19</formula>
    </cfRule>
  </conditionalFormatting>
  <conditionalFormatting sqref="F20">
    <cfRule type="cellIs" dxfId="86" priority="7" stopIfTrue="1" operator="lessThan">
      <formula>$H$19</formula>
    </cfRule>
    <cfRule type="cellIs" dxfId="85" priority="8" stopIfTrue="1" operator="greaterThan">
      <formula>$G$19</formula>
    </cfRule>
    <cfRule type="cellIs" dxfId="84" priority="9" stopIfTrue="1" operator="between">
      <formula>$H$19</formula>
      <formula>$G$19</formula>
    </cfRule>
  </conditionalFormatting>
  <conditionalFormatting sqref="E21:E289">
    <cfRule type="cellIs" dxfId="83" priority="4" stopIfTrue="1" operator="lessThan">
      <formula>$H$19</formula>
    </cfRule>
    <cfRule type="cellIs" dxfId="82" priority="5" stopIfTrue="1" operator="greaterThan">
      <formula>$G$19</formula>
    </cfRule>
    <cfRule type="cellIs" dxfId="81" priority="6" stopIfTrue="1" operator="between">
      <formula>$H$19</formula>
      <formula>$G$19</formula>
    </cfRule>
  </conditionalFormatting>
  <conditionalFormatting sqref="F21:F289">
    <cfRule type="cellIs" dxfId="80" priority="1" stopIfTrue="1" operator="lessThan">
      <formula>$H$19</formula>
    </cfRule>
    <cfRule type="cellIs" dxfId="79" priority="2" stopIfTrue="1" operator="greaterThan">
      <formula>$G$19</formula>
    </cfRule>
    <cfRule type="cellIs" dxfId="7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546"/>
  <sheetViews>
    <sheetView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SummaryChart!I29</f>
        <v>31.415926535897931</v>
      </c>
      <c r="D1" s="1" t="s">
        <v>17</v>
      </c>
      <c r="G1" t="s">
        <v>27</v>
      </c>
      <c r="H1" s="6" t="s">
        <v>22</v>
      </c>
      <c r="O1" s="28">
        <f>-(C6/2)/(COS(C2/180*PI())*C1)^2</f>
        <v>-2.4370668072131396E-2</v>
      </c>
      <c r="P1" s="5" t="s">
        <v>10</v>
      </c>
    </row>
    <row r="2" spans="2:22" ht="22.5" x14ac:dyDescent="0.3">
      <c r="C2" s="24">
        <f>SummaryChart!J29</f>
        <v>35.133550808002923</v>
      </c>
      <c r="D2" s="1" t="s">
        <v>18</v>
      </c>
      <c r="G2" s="9" t="s">
        <v>23</v>
      </c>
      <c r="O2" s="28">
        <f>TAN(C2/180*PI())</f>
        <v>0.70368694361591155</v>
      </c>
      <c r="P2" s="5" t="s">
        <v>12</v>
      </c>
    </row>
    <row r="3" spans="2:22" ht="22.5" x14ac:dyDescent="0.3">
      <c r="C3" s="24">
        <f>SummaryChart!N29/12</f>
        <v>2.0755731017472105</v>
      </c>
      <c r="D3" s="1" t="s">
        <v>19</v>
      </c>
      <c r="G3" s="9" t="s">
        <v>28</v>
      </c>
      <c r="O3" s="28">
        <f>C3</f>
        <v>2.0755731017472105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SummaryChart!M29</f>
        <v>20.920591213806627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7.4988780538483013E-3</v>
      </c>
      <c r="C12" s="14"/>
      <c r="D12" s="15">
        <f ca="1">CELL("contents",INDIRECT("D"&amp;C13-1))</f>
        <v>20.8382591592196</v>
      </c>
      <c r="E12" s="15">
        <f ca="1">CELL("contents",INDIRECT("E"&amp;C13-1))</f>
        <v>-0.89626805845791579</v>
      </c>
      <c r="F12">
        <f ca="1">D13-D12</f>
        <v>7.4833176533179113E-2</v>
      </c>
      <c r="G12">
        <f ca="1">D13-D11</f>
        <v>-7.4988780538483013E-3</v>
      </c>
      <c r="H12" s="27">
        <f ca="1">G12/F12</f>
        <v>-0.10020793451850184</v>
      </c>
      <c r="I12">
        <f ca="1">D13-D12</f>
        <v>7.4833176533179113E-2</v>
      </c>
      <c r="J12">
        <f ca="1">E13-E12</f>
        <v>-0.11088924745024309</v>
      </c>
      <c r="K12">
        <f ca="1">ATAN(J12/I12)*180/PI()</f>
        <v>-55.986708070472773</v>
      </c>
      <c r="N12" s="26">
        <f ca="1">E13-E12</f>
        <v>-0.11088924745024309</v>
      </c>
      <c r="O12" s="26">
        <f ca="1">N12+E13-H12*N12</f>
        <v>-1.1291585358057017</v>
      </c>
      <c r="P12">
        <f ca="1">IF(AND(G12&gt;0,G12&lt;F12),1,0)</f>
        <v>0</v>
      </c>
      <c r="Q12" s="26">
        <f ca="1">IF(P12=1,O12,O13)</f>
        <v>-1.1075380257366154</v>
      </c>
    </row>
    <row r="13" spans="2:22" x14ac:dyDescent="0.2">
      <c r="B13" t="str">
        <f ca="1">CELL("address",INDEX(B20:B290,MATCH(MIN(B20:B290),B20:B290,0)))</f>
        <v>$B$214</v>
      </c>
      <c r="C13">
        <f ca="1">CELL("row",INDEX(A20:A289,MATCH(MIN(A20:A289),A20:A289,0)))</f>
        <v>214</v>
      </c>
      <c r="D13" s="15">
        <f ca="1">CELL("contents",INDIRECT("D"&amp;C13))</f>
        <v>20.913092335752779</v>
      </c>
      <c r="E13" s="15">
        <f ca="1">CELL("contents",INDIRECT("E"&amp;C13))</f>
        <v>-1.0071573059081589</v>
      </c>
      <c r="F13">
        <f ca="1">D14-D13</f>
        <v>7.4537406313268662E-2</v>
      </c>
      <c r="G13">
        <f ca="1">D14-D11</f>
        <v>6.703852825942036E-2</v>
      </c>
      <c r="H13" s="27">
        <f ca="1">G13/F13</f>
        <v>0.8993944326110338</v>
      </c>
      <c r="N13" s="26">
        <f ca="1">E14-E13</f>
        <v>-0.11160922970919573</v>
      </c>
      <c r="O13" s="26">
        <f ca="1">E13+H13*N13</f>
        <v>-1.1075380257366154</v>
      </c>
      <c r="P13">
        <f ca="1">IF(G13&lt;F13,1,0)</f>
        <v>1</v>
      </c>
    </row>
    <row r="14" spans="2:22" x14ac:dyDescent="0.2">
      <c r="D14" s="15">
        <f ca="1">CELL("contents",INDIRECT("D"&amp;C13+1))</f>
        <v>20.987629742066048</v>
      </c>
      <c r="E14" s="15">
        <f ca="1">CELL("contents",INDIRECT("E"&amp;C13+1))</f>
        <v>-1.1187665356173546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2.0755731017472105</v>
      </c>
      <c r="F19" s="9">
        <f>$O$1*D19^2+$O$2*D19+$O$3</f>
        <v>2.0755731017472105</v>
      </c>
      <c r="G19" s="18">
        <v>8.6666666666666607</v>
      </c>
      <c r="H19" s="17">
        <v>7.5</v>
      </c>
      <c r="I19">
        <f>C1</f>
        <v>31.415926535897931</v>
      </c>
      <c r="J19">
        <f>C1*COS(C2/180*PI())</f>
        <v>25.692349049092556</v>
      </c>
      <c r="K19">
        <f>C1*SIN(C2/180*PI())</f>
        <v>18.07937057666911</v>
      </c>
      <c r="L19">
        <f>-C15*I19*J19</f>
        <v>-23.846841437736863</v>
      </c>
      <c r="M19">
        <f>-C6-C15*I19*K19</f>
        <v>-48.954710966214321</v>
      </c>
      <c r="N19" s="16">
        <f>MAX(E19:E289)</f>
        <v>6.0049222915833278</v>
      </c>
      <c r="O19" s="19">
        <f>INDEX(C19:C289,MATCH(N19,E19:E289,0),1)</f>
        <v>0.39000000000000024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20.76686636265795</v>
      </c>
      <c r="B20">
        <f>ABS(D20-$D$11)</f>
        <v>20.76686636265795</v>
      </c>
      <c r="C20" s="9">
        <f>C19+_dt</f>
        <v>5.0000000000000001E-3</v>
      </c>
      <c r="D20" s="9">
        <f>D19+$C$7*(J19+J20)/2</f>
        <v>0.15372485114867607</v>
      </c>
      <c r="E20" s="9">
        <f>E19+$C$7*(K19+K20)/2</f>
        <v>2.1831681404098333</v>
      </c>
      <c r="F20" s="9">
        <f>$O$1*D20^2+$O$2*D20+$O$3</f>
        <v>2.1831713611136956</v>
      </c>
      <c r="G20" s="10">
        <f>G19</f>
        <v>8.6666666666666607</v>
      </c>
      <c r="H20" s="5">
        <f>H19</f>
        <v>7.5</v>
      </c>
      <c r="I20">
        <f>SQRT(J20^2+K20^2)</f>
        <v>31.130277348104642</v>
      </c>
      <c r="J20">
        <f>J19+L19*$C$7</f>
        <v>25.549268000466135</v>
      </c>
      <c r="K20">
        <f>K19+M19*$C$7</f>
        <v>17.785642310871825</v>
      </c>
      <c r="L20">
        <f>-$C$15*I20*J20</f>
        <v>-23.498418249463665</v>
      </c>
      <c r="M20">
        <f>-$C$6-$C$15*I20*K20</f>
        <v>-48.531981835276007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20.613993726183644</v>
      </c>
      <c r="B21">
        <f t="shared" ref="B21:B84" si="3">ABS(D21-$D$11)</f>
        <v>20.613993726183644</v>
      </c>
      <c r="C21" s="9">
        <f t="shared" ref="C21:C84" si="4">C20+_dt</f>
        <v>0.01</v>
      </c>
      <c r="D21" s="9">
        <f t="shared" ref="D21:E84" si="5">D20+$C$7*(J20+J21)/2</f>
        <v>0.30659748762298256</v>
      </c>
      <c r="E21" s="9">
        <f t="shared" si="5"/>
        <v>2.2890084186020294</v>
      </c>
      <c r="F21" s="9">
        <f t="shared" ref="F21:F84" si="6">$O$1*D21^2+$O$2*D21+$O$3</f>
        <v>2.2890308587196295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30.848603867128986</v>
      </c>
      <c r="J21">
        <f t="shared" ref="J21:K84" si="9">J20+L20*$C$7</f>
        <v>25.408277490969354</v>
      </c>
      <c r="K21">
        <f t="shared" si="9"/>
        <v>17.494450419860168</v>
      </c>
      <c r="L21">
        <f t="shared" ref="L21:L84" si="10">-$C$15*I21*J21</f>
        <v>-23.157299644503421</v>
      </c>
      <c r="M21">
        <f t="shared" ref="M21:M84" si="11">-$C$6-$C$15*I21*K21</f>
        <v>-48.118576747975162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20.461960892631431</v>
      </c>
      <c r="B22">
        <f t="shared" si="3"/>
        <v>20.461960892631431</v>
      </c>
      <c r="C22" s="9">
        <f t="shared" si="4"/>
        <v>1.4999999999999999E-2</v>
      </c>
      <c r="D22" s="9">
        <f t="shared" si="5"/>
        <v>0.45863032117519764</v>
      </c>
      <c r="E22" s="9">
        <f t="shared" si="5"/>
        <v>2.3931089867397271</v>
      </c>
      <c r="F22" s="9">
        <f t="shared" si="6"/>
        <v>2.3931791012096078</v>
      </c>
      <c r="G22" s="10">
        <f t="shared" si="7"/>
        <v>8.6666666666666607</v>
      </c>
      <c r="H22" s="5">
        <f t="shared" si="7"/>
        <v>7.5</v>
      </c>
      <c r="I22">
        <f t="shared" si="8"/>
        <v>30.570846871348184</v>
      </c>
      <c r="J22">
        <f t="shared" si="9"/>
        <v>25.269333693102332</v>
      </c>
      <c r="K22">
        <f t="shared" si="9"/>
        <v>17.205738959372319</v>
      </c>
      <c r="L22">
        <f t="shared" si="10"/>
        <v>-22.823299950323648</v>
      </c>
      <c r="M22">
        <f t="shared" si="11"/>
        <v>-47.714249137788521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20.31075570987192</v>
      </c>
      <c r="B23">
        <f t="shared" si="3"/>
        <v>20.31075570987192</v>
      </c>
      <c r="C23" s="9">
        <f t="shared" si="4"/>
        <v>0.02</v>
      </c>
      <c r="D23" s="9">
        <f t="shared" si="5"/>
        <v>0.60983550393470587</v>
      </c>
      <c r="E23" s="9">
        <f t="shared" si="5"/>
        <v>2.4954845640114809</v>
      </c>
      <c r="F23" s="9">
        <f t="shared" si="6"/>
        <v>2.495642948202796</v>
      </c>
      <c r="G23" s="10">
        <f t="shared" si="7"/>
        <v>8.6666666666666607</v>
      </c>
      <c r="H23" s="5">
        <f t="shared" si="7"/>
        <v>7.5</v>
      </c>
      <c r="I23">
        <f t="shared" si="8"/>
        <v>30.296949159147246</v>
      </c>
      <c r="J23">
        <f t="shared" si="9"/>
        <v>25.132393893400391</v>
      </c>
      <c r="K23">
        <f t="shared" si="9"/>
        <v>16.919453464545587</v>
      </c>
      <c r="L23">
        <f t="shared" si="10"/>
        <v>-22.496239840953834</v>
      </c>
      <c r="M23">
        <f t="shared" si="11"/>
        <v>-47.318760373034905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20.160366278828658</v>
      </c>
      <c r="B24">
        <f t="shared" si="3"/>
        <v>20.160366278828658</v>
      </c>
      <c r="C24" s="9">
        <f t="shared" si="4"/>
        <v>2.5000000000000001E-2</v>
      </c>
      <c r="D24" s="9">
        <f t="shared" si="5"/>
        <v>0.76022493497797106</v>
      </c>
      <c r="E24" s="9">
        <f t="shared" si="5"/>
        <v>2.5961495471120397</v>
      </c>
      <c r="F24" s="9">
        <f t="shared" si="6"/>
        <v>2.5964486312311061</v>
      </c>
      <c r="G24" s="10">
        <f t="shared" si="7"/>
        <v>8.6666666666666607</v>
      </c>
      <c r="H24" s="5">
        <f t="shared" si="7"/>
        <v>7.5</v>
      </c>
      <c r="I24">
        <f t="shared" si="8"/>
        <v>30.02685548812568</v>
      </c>
      <c r="J24">
        <f t="shared" si="9"/>
        <v>24.997416454354667</v>
      </c>
      <c r="K24">
        <f t="shared" si="9"/>
        <v>16.635540902307376</v>
      </c>
      <c r="L24">
        <f t="shared" si="10"/>
        <v>-22.17594608782133</v>
      </c>
      <c r="M24">
        <f t="shared" si="11"/>
        <v>-46.931879433858427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20.010780947132108</v>
      </c>
      <c r="B25">
        <f t="shared" si="3"/>
        <v>20.010780947132108</v>
      </c>
      <c r="C25" s="9">
        <f t="shared" si="4"/>
        <v>3.0000000000000002E-2</v>
      </c>
      <c r="D25" s="9">
        <f t="shared" si="5"/>
        <v>0.90981026667451825</v>
      </c>
      <c r="E25" s="9">
        <f t="shared" si="5"/>
        <v>2.6951180186960744</v>
      </c>
      <c r="F25" s="9">
        <f t="shared" si="6"/>
        <v>2.6956217720147082</v>
      </c>
      <c r="G25" s="10">
        <f t="shared" si="7"/>
        <v>8.6666666666666607</v>
      </c>
      <c r="H25" s="5">
        <f t="shared" si="7"/>
        <v>7.5</v>
      </c>
      <c r="I25">
        <f t="shared" si="8"/>
        <v>29.760512516588985</v>
      </c>
      <c r="J25">
        <f t="shared" si="9"/>
        <v>24.864360777827738</v>
      </c>
      <c r="K25">
        <f t="shared" si="9"/>
        <v>16.353949625704225</v>
      </c>
      <c r="L25">
        <f t="shared" si="10"/>
        <v>-21.862251321912005</v>
      </c>
      <c r="M25">
        <f t="shared" si="11"/>
        <v>-46.553382603789196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19.861988302988937</v>
      </c>
      <c r="B26">
        <f t="shared" si="3"/>
        <v>19.861988302988937</v>
      </c>
      <c r="C26" s="9">
        <f t="shared" si="4"/>
        <v>3.5000000000000003E-2</v>
      </c>
      <c r="D26" s="9">
        <f t="shared" si="5"/>
        <v>1.0586029108176902</v>
      </c>
      <c r="E26" s="9">
        <f t="shared" si="5"/>
        <v>2.7924037555634316</v>
      </c>
      <c r="F26" s="9">
        <f t="shared" si="6"/>
        <v>2.7931874001025498</v>
      </c>
      <c r="G26" s="10">
        <f t="shared" si="7"/>
        <v>8.6666666666666607</v>
      </c>
      <c r="H26" s="5">
        <f t="shared" si="7"/>
        <v>7.5</v>
      </c>
      <c r="I26">
        <f t="shared" si="8"/>
        <v>29.497868747204006</v>
      </c>
      <c r="J26">
        <f t="shared" si="9"/>
        <v>24.733187269896266</v>
      </c>
      <c r="K26">
        <f t="shared" si="9"/>
        <v>16.074629330081489</v>
      </c>
      <c r="L26">
        <f t="shared" si="10"/>
        <v>-21.554993806655972</v>
      </c>
      <c r="M26">
        <f t="shared" si="11"/>
        <v>-46.183053175120776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19.713977169258079</v>
      </c>
      <c r="B27">
        <f t="shared" si="3"/>
        <v>19.713977169258079</v>
      </c>
      <c r="C27" s="9">
        <f t="shared" si="4"/>
        <v>0.04</v>
      </c>
      <c r="D27" s="9">
        <f t="shared" si="5"/>
        <v>1.206614044548548</v>
      </c>
      <c r="E27" s="9">
        <f t="shared" si="5"/>
        <v>2.8880202365867684</v>
      </c>
      <c r="F27" s="9">
        <f t="shared" si="6"/>
        <v>2.889169969904267</v>
      </c>
      <c r="G27" s="10">
        <f t="shared" si="7"/>
        <v>8.6666666666666607</v>
      </c>
      <c r="H27" s="5">
        <f t="shared" si="7"/>
        <v>7.5</v>
      </c>
      <c r="I27">
        <f t="shared" si="8"/>
        <v>29.23887447270274</v>
      </c>
      <c r="J27">
        <f t="shared" si="9"/>
        <v>24.60385730705633</v>
      </c>
      <c r="K27">
        <f t="shared" si="9"/>
        <v>15.797531011030765</v>
      </c>
      <c r="L27">
        <f t="shared" si="10"/>
        <v>-21.254017220973378</v>
      </c>
      <c r="M27">
        <f t="shared" si="11"/>
        <v>-45.820681167388067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19.566736597725718</v>
      </c>
      <c r="B28">
        <f t="shared" si="3"/>
        <v>19.566736597725718</v>
      </c>
      <c r="C28" s="9">
        <f t="shared" si="4"/>
        <v>4.4999999999999998E-2</v>
      </c>
      <c r="D28" s="9">
        <f t="shared" si="5"/>
        <v>1.3538546160809086</v>
      </c>
      <c r="E28" s="9">
        <f t="shared" si="5"/>
        <v>2.9819806503919399</v>
      </c>
      <c r="F28" s="9">
        <f t="shared" si="6"/>
        <v>2.9835933771386016</v>
      </c>
      <c r="G28" s="10">
        <f t="shared" si="7"/>
        <v>8.6666666666666607</v>
      </c>
      <c r="H28" s="5">
        <f t="shared" si="7"/>
        <v>7.5</v>
      </c>
      <c r="I28">
        <f t="shared" si="8"/>
        <v>28.983481723524406</v>
      </c>
      <c r="J28">
        <f t="shared" si="9"/>
        <v>24.476333203730491</v>
      </c>
      <c r="K28">
        <f t="shared" si="9"/>
        <v>15.522606924026437</v>
      </c>
      <c r="L28">
        <f t="shared" si="10"/>
        <v>-20.959170451947625</v>
      </c>
      <c r="M28">
        <f t="shared" si="11"/>
        <v>-45.466063058271594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19.420255863571469</v>
      </c>
      <c r="B29">
        <f t="shared" si="3"/>
        <v>19.420255863571469</v>
      </c>
      <c r="C29" s="9">
        <f t="shared" si="4"/>
        <v>4.9999999999999996E-2</v>
      </c>
      <c r="D29" s="9">
        <f t="shared" si="5"/>
        <v>1.5003353502351566</v>
      </c>
      <c r="E29" s="9">
        <f t="shared" si="5"/>
        <v>3.0742979028010495</v>
      </c>
      <c r="F29" s="9">
        <f t="shared" si="6"/>
        <v>3.0764809747222737</v>
      </c>
      <c r="G29" s="10">
        <f t="shared" si="7"/>
        <v>8.6666666666666607</v>
      </c>
      <c r="H29" s="5">
        <f t="shared" si="7"/>
        <v>7.5</v>
      </c>
      <c r="I29">
        <f t="shared" si="8"/>
        <v>28.731644217290189</v>
      </c>
      <c r="J29">
        <f t="shared" si="9"/>
        <v>24.350578181018804</v>
      </c>
      <c r="K29">
        <f t="shared" si="9"/>
        <v>15.249810545676807</v>
      </c>
      <c r="L29">
        <f t="shared" si="10"/>
        <v>-20.67030739662356</v>
      </c>
      <c r="M29">
        <f t="shared" si="11"/>
        <v>-45.119001526293239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19.274524460018498</v>
      </c>
      <c r="B30">
        <f t="shared" si="3"/>
        <v>19.274524460018498</v>
      </c>
      <c r="C30" s="9">
        <f t="shared" si="4"/>
        <v>5.4999999999999993E-2</v>
      </c>
      <c r="D30" s="9">
        <f t="shared" si="5"/>
        <v>1.6460667537881302</v>
      </c>
      <c r="E30" s="9">
        <f t="shared" si="5"/>
        <v>3.1649846240476371</v>
      </c>
      <c r="F30" s="9">
        <f t="shared" si="6"/>
        <v>3.1678555881221451</v>
      </c>
      <c r="G30" s="10">
        <f t="shared" si="7"/>
        <v>8.6666666666666607</v>
      </c>
      <c r="H30" s="5">
        <f t="shared" si="7"/>
        <v>7.5</v>
      </c>
      <c r="I30">
        <f t="shared" si="8"/>
        <v>28.483317310009788</v>
      </c>
      <c r="J30">
        <f t="shared" si="9"/>
        <v>24.226556336639064</v>
      </c>
      <c r="K30">
        <f t="shared" si="9"/>
        <v>14.979096536519048</v>
      </c>
      <c r="L30">
        <f t="shared" si="10"/>
        <v>-20.387286772456534</v>
      </c>
      <c r="M30">
        <f t="shared" si="11"/>
        <v>-44.779305204705366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19.129532093160567</v>
      </c>
      <c r="B31">
        <f t="shared" si="3"/>
        <v>19.129532093160567</v>
      </c>
      <c r="C31" s="9">
        <f t="shared" si="4"/>
        <v>5.9999999999999991E-2</v>
      </c>
      <c r="D31" s="9">
        <f t="shared" si="5"/>
        <v>1.7910591206460604</v>
      </c>
      <c r="E31" s="9">
        <f t="shared" si="5"/>
        <v>3.2540531757730666</v>
      </c>
      <c r="F31" s="9">
        <f t="shared" si="6"/>
        <v>3.2577395301924392</v>
      </c>
      <c r="G31" s="10">
        <f t="shared" si="7"/>
        <v>8.6666666666666607</v>
      </c>
      <c r="H31" s="5">
        <f t="shared" si="7"/>
        <v>7.5</v>
      </c>
      <c r="I31">
        <f t="shared" si="8"/>
        <v>28.238457948923052</v>
      </c>
      <c r="J31">
        <f t="shared" si="9"/>
        <v>24.104232616004325</v>
      </c>
      <c r="K31">
        <f t="shared" si="9"/>
        <v>14.710420705290815</v>
      </c>
      <c r="L31">
        <f t="shared" si="10"/>
        <v>-20.109971935964804</v>
      </c>
      <c r="M31">
        <f t="shared" si="11"/>
        <v>-44.446788446009947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18.985268676959389</v>
      </c>
      <c r="B32">
        <f t="shared" si="3"/>
        <v>18.985268676959389</v>
      </c>
      <c r="C32" s="9">
        <f t="shared" si="4"/>
        <v>6.4999999999999988E-2</v>
      </c>
      <c r="D32" s="9">
        <f t="shared" si="5"/>
        <v>1.9353225368472391</v>
      </c>
      <c r="E32" s="9">
        <f t="shared" si="5"/>
        <v>3.3415156578127831</v>
      </c>
      <c r="F32" s="9">
        <f t="shared" si="6"/>
        <v>3.346154615517797</v>
      </c>
      <c r="G32" s="10">
        <f t="shared" si="7"/>
        <v>8.6666666666666607</v>
      </c>
      <c r="H32" s="5">
        <f t="shared" si="7"/>
        <v>7.5</v>
      </c>
      <c r="I32">
        <f t="shared" si="8"/>
        <v>27.997024626883956</v>
      </c>
      <c r="J32">
        <f t="shared" si="9"/>
        <v>23.983572784388535</v>
      </c>
      <c r="K32">
        <f t="shared" si="9"/>
        <v>14.443739974614756</v>
      </c>
      <c r="L32">
        <f t="shared" si="10"/>
        <v>-19.838230709162616</v>
      </c>
      <c r="M32">
        <f t="shared" si="11"/>
        <v>-44.121271096576422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18.841724328405821</v>
      </c>
      <c r="B33">
        <f t="shared" si="3"/>
        <v>18.841724328405821</v>
      </c>
      <c r="C33" s="9">
        <f t="shared" si="4"/>
        <v>6.9999999999999993E-2</v>
      </c>
      <c r="D33" s="9">
        <f t="shared" si="5"/>
        <v>2.0788668854008052</v>
      </c>
      <c r="E33" s="9">
        <f t="shared" si="5"/>
        <v>3.4273839147807332</v>
      </c>
      <c r="F33" s="9">
        <f t="shared" si="6"/>
        <v>3.43312217428198</v>
      </c>
      <c r="G33" s="10">
        <f t="shared" si="7"/>
        <v>8.6666666666666607</v>
      </c>
      <c r="H33" s="5">
        <f t="shared" si="7"/>
        <v>7.5</v>
      </c>
      <c r="I33">
        <f t="shared" si="8"/>
        <v>27.7589773381981</v>
      </c>
      <c r="J33">
        <f t="shared" si="9"/>
        <v>23.864543400133559</v>
      </c>
      <c r="K33">
        <f t="shared" si="9"/>
        <v>14.179012348035297</v>
      </c>
      <c r="L33">
        <f t="shared" si="10"/>
        <v>-19.571935213374683</v>
      </c>
      <c r="M33">
        <f t="shared" si="11"/>
        <v>-43.802578280858008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18.698889362838862</v>
      </c>
      <c r="B34">
        <f t="shared" si="3"/>
        <v>18.698889362838862</v>
      </c>
      <c r="C34" s="9">
        <f t="shared" si="4"/>
        <v>7.4999999999999997E-2</v>
      </c>
      <c r="D34" s="9">
        <f t="shared" si="5"/>
        <v>2.221701850967766</v>
      </c>
      <c r="E34" s="9">
        <f t="shared" si="5"/>
        <v>3.5116695424598894</v>
      </c>
      <c r="F34" s="9">
        <f t="shared" si="6"/>
        <v>3.5186630656811593</v>
      </c>
      <c r="G34" s="10">
        <f t="shared" si="7"/>
        <v>8.6666666666666607</v>
      </c>
      <c r="H34" s="5">
        <f t="shared" si="7"/>
        <v>7.5</v>
      </c>
      <c r="I34">
        <f t="shared" si="8"/>
        <v>27.524277535828226</v>
      </c>
      <c r="J34">
        <f t="shared" si="9"/>
        <v>23.74711178885331</v>
      </c>
      <c r="K34">
        <f t="shared" si="9"/>
        <v>13.916196878350149</v>
      </c>
      <c r="L34">
        <f t="shared" si="10"/>
        <v>-19.310961710054549</v>
      </c>
      <c r="M34">
        <f t="shared" si="11"/>
        <v>-43.49054019473401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18.556754289416524</v>
      </c>
      <c r="B35">
        <f t="shared" si="3"/>
        <v>18.556754289416524</v>
      </c>
      <c r="C35" s="9">
        <f t="shared" si="4"/>
        <v>0.08</v>
      </c>
      <c r="D35" s="9">
        <f t="shared" si="5"/>
        <v>2.363836924390105</v>
      </c>
      <c r="E35" s="9">
        <f t="shared" si="5"/>
        <v>3.5943838940064849</v>
      </c>
      <c r="F35" s="9">
        <f t="shared" si="6"/>
        <v>3.602797690899834</v>
      </c>
      <c r="G35" s="10">
        <f t="shared" si="7"/>
        <v>8.6666666666666607</v>
      </c>
      <c r="H35" s="5">
        <f t="shared" si="7"/>
        <v>7.5</v>
      </c>
      <c r="I35">
        <f t="shared" si="8"/>
        <v>27.292888089885835</v>
      </c>
      <c r="J35">
        <f t="shared" si="9"/>
        <v>23.631246018592982</v>
      </c>
      <c r="K35">
        <f t="shared" si="9"/>
        <v>13.655253637181746</v>
      </c>
      <c r="L35">
        <f t="shared" si="10"/>
        <v>-19.055190448250077</v>
      </c>
      <c r="M35">
        <f t="shared" si="11"/>
        <v>-43.18499190753338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18.415309806733035</v>
      </c>
      <c r="B36">
        <f t="shared" si="3"/>
        <v>18.415309806733035</v>
      </c>
      <c r="C36" s="9">
        <f t="shared" si="4"/>
        <v>8.5000000000000006E-2</v>
      </c>
      <c r="D36" s="9">
        <f t="shared" si="5"/>
        <v>2.5052814070735945</v>
      </c>
      <c r="E36" s="9">
        <f t="shared" si="5"/>
        <v>3.6755380859752398</v>
      </c>
      <c r="F36" s="9">
        <f t="shared" si="6"/>
        <v>3.6855460056666582</v>
      </c>
      <c r="G36" s="10">
        <f t="shared" si="7"/>
        <v>8.6666666666666607</v>
      </c>
      <c r="H36" s="5">
        <f t="shared" si="7"/>
        <v>7.5</v>
      </c>
      <c r="I36">
        <f t="shared" si="8"/>
        <v>27.064773247329999</v>
      </c>
      <c r="J36">
        <f t="shared" si="9"/>
        <v>23.516914875903481</v>
      </c>
      <c r="K36">
        <f t="shared" si="9"/>
        <v>13.396143685736545</v>
      </c>
      <c r="L36">
        <f t="shared" si="10"/>
        <v>-18.804505518378381</v>
      </c>
      <c r="M36">
        <f t="shared" si="11"/>
        <v>-42.885773172319425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18.274546798576942</v>
      </c>
      <c r="B37">
        <f t="shared" si="3"/>
        <v>18.274546798576942</v>
      </c>
      <c r="C37" s="9">
        <f t="shared" si="4"/>
        <v>9.0000000000000011E-2</v>
      </c>
      <c r="D37" s="9">
        <f t="shared" si="5"/>
        <v>2.6460444152296847</v>
      </c>
      <c r="E37" s="9">
        <f t="shared" si="5"/>
        <v>3.7551430041725573</v>
      </c>
      <c r="F37" s="9">
        <f t="shared" si="6"/>
        <v>3.7669275324066449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26.839898592797582</v>
      </c>
      <c r="J37">
        <f t="shared" si="9"/>
        <v>23.40408784279321</v>
      </c>
      <c r="K37">
        <f t="shared" si="9"/>
        <v>13.138829046702629</v>
      </c>
      <c r="L37">
        <f t="shared" si="10"/>
        <v>-18.558794711990902</v>
      </c>
      <c r="M37">
        <f t="shared" si="11"/>
        <v>-42.592728244039762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18.134456329824999</v>
      </c>
      <c r="B38">
        <f t="shared" si="3"/>
        <v>18.134456329824999</v>
      </c>
      <c r="C38" s="9">
        <f t="shared" si="4"/>
        <v>9.5000000000000015E-2</v>
      </c>
      <c r="D38" s="9">
        <f t="shared" si="5"/>
        <v>2.786134883981628</v>
      </c>
      <c r="E38" s="9">
        <f t="shared" si="5"/>
        <v>3.8332093093443804</v>
      </c>
      <c r="F38" s="9">
        <f t="shared" si="6"/>
        <v>3.8469613720055129</v>
      </c>
      <c r="G38" s="10">
        <f t="shared" si="13"/>
        <v>8.6666666666666607</v>
      </c>
      <c r="H38" s="5">
        <f t="shared" si="13"/>
        <v>7.5</v>
      </c>
      <c r="I38">
        <f t="shared" si="8"/>
        <v>26.618231010491854</v>
      </c>
      <c r="J38">
        <f t="shared" si="9"/>
        <v>23.292735074521264</v>
      </c>
      <c r="K38">
        <f t="shared" si="9"/>
        <v>12.88327267723839</v>
      </c>
      <c r="L38">
        <f t="shared" si="10"/>
        <v>-18.31794938722614</v>
      </c>
      <c r="M38">
        <f t="shared" si="11"/>
        <v>-42.305705705167668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17.995029642466843</v>
      </c>
      <c r="B39">
        <f t="shared" si="3"/>
        <v>17.995029642466843</v>
      </c>
      <c r="C39" s="9">
        <f t="shared" si="4"/>
        <v>0.10000000000000002</v>
      </c>
      <c r="D39" s="9">
        <f t="shared" si="5"/>
        <v>2.9255615713397853</v>
      </c>
      <c r="E39" s="9">
        <f t="shared" si="5"/>
        <v>3.9097474427051178</v>
      </c>
      <c r="F39" s="9">
        <f t="shared" si="6"/>
        <v>3.9256662152012307</v>
      </c>
      <c r="G39" s="10">
        <f t="shared" si="13"/>
        <v>8.6666666666666607</v>
      </c>
      <c r="H39" s="5">
        <f t="shared" si="13"/>
        <v>7.5</v>
      </c>
      <c r="I39">
        <f t="shared" si="8"/>
        <v>26.399738647059277</v>
      </c>
      <c r="J39">
        <f t="shared" si="9"/>
        <v>23.182827378197906</v>
      </c>
      <c r="K39">
        <f t="shared" si="9"/>
        <v>12.629438443007384</v>
      </c>
      <c r="L39">
        <f t="shared" si="10"/>
        <v>-18.08186433966387</v>
      </c>
      <c r="M39">
        <f t="shared" si="11"/>
        <v>-42.024558298482525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17.856258151755767</v>
      </c>
      <c r="B40">
        <f t="shared" si="3"/>
        <v>17.856258151755767</v>
      </c>
      <c r="C40" s="9">
        <f t="shared" si="4"/>
        <v>0.10500000000000002</v>
      </c>
      <c r="D40" s="9">
        <f t="shared" si="5"/>
        <v>3.0643330620508586</v>
      </c>
      <c r="E40" s="9">
        <f t="shared" si="5"/>
        <v>3.9847676313137894</v>
      </c>
      <c r="F40" s="9">
        <f t="shared" si="6"/>
        <v>4.0030603536171618</v>
      </c>
      <c r="G40" s="10">
        <f t="shared" si="13"/>
        <v>8.6666666666666607</v>
      </c>
      <c r="H40" s="5">
        <f t="shared" si="13"/>
        <v>7.5</v>
      </c>
      <c r="I40">
        <f t="shared" si="8"/>
        <v>26.184390875386761</v>
      </c>
      <c r="J40">
        <f t="shared" si="9"/>
        <v>23.074336192159922</v>
      </c>
      <c r="K40">
        <f t="shared" si="9"/>
        <v>12.377291093216488</v>
      </c>
      <c r="L40">
        <f t="shared" si="10"/>
        <v>-17.850437678309547</v>
      </c>
      <c r="M40">
        <f t="shared" si="11"/>
        <v>-41.749142766656341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17.718133442481019</v>
      </c>
      <c r="B41">
        <f t="shared" si="3"/>
        <v>17.718133442481019</v>
      </c>
      <c r="C41" s="9">
        <f t="shared" si="4"/>
        <v>0.11000000000000003</v>
      </c>
      <c r="D41" s="9">
        <f t="shared" si="5"/>
        <v>3.2024577713256086</v>
      </c>
      <c r="E41" s="9">
        <f t="shared" si="5"/>
        <v>4.0582798933032889</v>
      </c>
      <c r="F41" s="9">
        <f t="shared" si="6"/>
        <v>4.0791616904505856</v>
      </c>
      <c r="G41" s="10">
        <f t="shared" si="13"/>
        <v>8.6666666666666607</v>
      </c>
      <c r="H41" s="5">
        <f t="shared" si="13"/>
        <v>7.5</v>
      </c>
      <c r="I41">
        <f t="shared" si="8"/>
        <v>25.972158259254304</v>
      </c>
      <c r="J41">
        <f t="shared" si="9"/>
        <v>22.967233566090066</v>
      </c>
      <c r="K41">
        <f t="shared" si="9"/>
        <v>12.126796236616551</v>
      </c>
      <c r="L41">
        <f t="shared" si="10"/>
        <v>-17.623570706452028</v>
      </c>
      <c r="M41">
        <f t="shared" si="11"/>
        <v>-41.479319698332802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17.580647265357193</v>
      </c>
      <c r="B42">
        <f t="shared" si="3"/>
        <v>17.580647265357193</v>
      </c>
      <c r="C42" s="9">
        <f t="shared" si="4"/>
        <v>0.11500000000000003</v>
      </c>
      <c r="D42" s="9">
        <f t="shared" si="5"/>
        <v>3.3399439484494327</v>
      </c>
      <c r="E42" s="9">
        <f t="shared" si="5"/>
        <v>4.1302940429684183</v>
      </c>
      <c r="F42" s="9">
        <f t="shared" si="6"/>
        <v>4.1539877508297565</v>
      </c>
      <c r="G42" s="10">
        <f t="shared" si="13"/>
        <v>8.6666666666666607</v>
      </c>
      <c r="H42" s="5">
        <f t="shared" si="13"/>
        <v>7.5</v>
      </c>
      <c r="I42">
        <f t="shared" si="8"/>
        <v>25.763012518780126</v>
      </c>
      <c r="J42">
        <f t="shared" si="9"/>
        <v>22.861492141851354</v>
      </c>
      <c r="K42">
        <f t="shared" si="9"/>
        <v>11.877920318426554</v>
      </c>
      <c r="L42">
        <f t="shared" si="10"/>
        <v>-17.401167807151111</v>
      </c>
      <c r="M42">
        <f t="shared" si="11"/>
        <v>-41.214953380402235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17.443791533526614</v>
      </c>
      <c r="B43">
        <f t="shared" si="3"/>
        <v>17.443791533526614</v>
      </c>
      <c r="C43" s="9">
        <f t="shared" si="4"/>
        <v>0.12000000000000004</v>
      </c>
      <c r="D43" s="9">
        <f t="shared" si="5"/>
        <v>3.4767996802800121</v>
      </c>
      <c r="E43" s="9">
        <f t="shared" si="5"/>
        <v>4.2008196957181303</v>
      </c>
      <c r="F43" s="9">
        <f t="shared" si="6"/>
        <v>4.2275556918521389</v>
      </c>
      <c r="G43" s="10">
        <f t="shared" si="13"/>
        <v>8.6666666666666607</v>
      </c>
      <c r="H43" s="5">
        <f t="shared" si="13"/>
        <v>7.5</v>
      </c>
      <c r="I43">
        <f t="shared" si="8"/>
        <v>25.556926496597928</v>
      </c>
      <c r="J43">
        <f t="shared" si="9"/>
        <v>22.757085135008449</v>
      </c>
      <c r="K43">
        <f t="shared" si="9"/>
        <v>11.63063059814414</v>
      </c>
      <c r="L43">
        <f t="shared" si="10"/>
        <v>-17.183136333123969</v>
      </c>
      <c r="M43">
        <f t="shared" si="11"/>
        <v>-40.955911656193294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17.30755831917056</v>
      </c>
      <c r="B44">
        <f t="shared" si="3"/>
        <v>17.30755831917056</v>
      </c>
      <c r="C44" s="9">
        <f t="shared" si="4"/>
        <v>0.12500000000000003</v>
      </c>
      <c r="D44" s="9">
        <f t="shared" si="5"/>
        <v>3.6130328946360666</v>
      </c>
      <c r="E44" s="9">
        <f t="shared" si="5"/>
        <v>4.2698662728971835</v>
      </c>
      <c r="F44" s="9">
        <f t="shared" si="6"/>
        <v>4.2998823123158445</v>
      </c>
      <c r="G44" s="10">
        <f t="shared" si="13"/>
        <v>8.6666666666666607</v>
      </c>
      <c r="H44" s="5">
        <f t="shared" si="13"/>
        <v>7.5</v>
      </c>
      <c r="I44">
        <f t="shared" si="8"/>
        <v>25.353874124707922</v>
      </c>
      <c r="J44">
        <f t="shared" si="9"/>
        <v>22.653986317009704</v>
      </c>
      <c r="K44">
        <f t="shared" si="9"/>
        <v>11.384895128206981</v>
      </c>
      <c r="L44">
        <f t="shared" si="10"/>
        <v>-16.969386500811733</v>
      </c>
      <c r="M44">
        <f t="shared" si="11"/>
        <v>-40.702065789317302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17.171939850225517</v>
      </c>
      <c r="B45">
        <f t="shared" si="3"/>
        <v>17.171939850225517</v>
      </c>
      <c r="C45" s="9">
        <f t="shared" si="4"/>
        <v>0.13000000000000003</v>
      </c>
      <c r="D45" s="9">
        <f t="shared" si="5"/>
        <v>3.7486513635811103</v>
      </c>
      <c r="E45" s="9">
        <f t="shared" si="5"/>
        <v>4.3374430064822178</v>
      </c>
      <c r="F45" s="9">
        <f t="shared" si="6"/>
        <v>4.3709840621558715</v>
      </c>
      <c r="G45" s="10">
        <f t="shared" si="13"/>
        <v>8.6666666666666607</v>
      </c>
      <c r="H45" s="5">
        <f t="shared" si="13"/>
        <v>7.5</v>
      </c>
      <c r="I45">
        <f t="shared" si="8"/>
        <v>25.153830391945675</v>
      </c>
      <c r="J45">
        <f t="shared" si="9"/>
        <v>22.552169998004832</v>
      </c>
      <c r="K45">
        <f t="shared" si="9"/>
        <v>11.140682733471078</v>
      </c>
      <c r="L45">
        <f t="shared" si="10"/>
        <v>-16.759831288418628</v>
      </c>
      <c r="M45">
        <f t="shared" si="11"/>
        <v>-40.453290332916623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17.036928507200681</v>
      </c>
      <c r="B46">
        <f t="shared" si="3"/>
        <v>17.036928507200681</v>
      </c>
      <c r="C46" s="9">
        <f t="shared" si="4"/>
        <v>0.13500000000000004</v>
      </c>
      <c r="D46" s="9">
        <f t="shared" si="5"/>
        <v>3.8836627066059477</v>
      </c>
      <c r="E46" s="9">
        <f t="shared" si="5"/>
        <v>4.4035589436570515</v>
      </c>
      <c r="F46" s="9">
        <f t="shared" si="6"/>
        <v>4.440877051596166</v>
      </c>
      <c r="G46" s="10">
        <f t="shared" si="13"/>
        <v>8.6666666666666607</v>
      </c>
      <c r="H46" s="5">
        <f t="shared" si="13"/>
        <v>7.5</v>
      </c>
      <c r="I46">
        <f t="shared" si="8"/>
        <v>24.956771312014677</v>
      </c>
      <c r="J46">
        <f t="shared" si="9"/>
        <v>22.45161101027432</v>
      </c>
      <c r="K46">
        <f t="shared" si="9"/>
        <v>10.897962991473578</v>
      </c>
      <c r="L46">
        <f t="shared" si="10"/>
        <v>-16.554386337726719</v>
      </c>
      <c r="M46">
        <f t="shared" si="11"/>
        <v>-40.209463004082096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16.902516820093112</v>
      </c>
      <c r="B47">
        <f t="shared" si="3"/>
        <v>16.902516820093112</v>
      </c>
      <c r="C47" s="9">
        <f t="shared" si="4"/>
        <v>0.14000000000000004</v>
      </c>
      <c r="D47" s="9">
        <f t="shared" si="5"/>
        <v>4.0180743937135146</v>
      </c>
      <c r="E47" s="9">
        <f t="shared" si="5"/>
        <v>4.4682229512718195</v>
      </c>
      <c r="F47" s="9">
        <f t="shared" si="6"/>
        <v>4.5095770600281373</v>
      </c>
      <c r="G47" s="10">
        <f t="shared" si="13"/>
        <v>8.6666666666666607</v>
      </c>
      <c r="H47" s="5">
        <f t="shared" si="13"/>
        <v>7.5</v>
      </c>
      <c r="I47">
        <f t="shared" si="8"/>
        <v>24.762673892030861</v>
      </c>
      <c r="J47">
        <f t="shared" si="9"/>
        <v>22.352284692247959</v>
      </c>
      <c r="K47">
        <f t="shared" si="9"/>
        <v>10.656706213449086</v>
      </c>
      <c r="L47">
        <f t="shared" si="10"/>
        <v>-16.352969859499765</v>
      </c>
      <c r="M47">
        <f t="shared" si="11"/>
        <v>-39.970464563218243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16.768697465397096</v>
      </c>
      <c r="B48">
        <f t="shared" si="3"/>
        <v>16.768697465397096</v>
      </c>
      <c r="C48" s="9">
        <f t="shared" si="4"/>
        <v>0.14500000000000005</v>
      </c>
      <c r="D48" s="9">
        <f t="shared" si="5"/>
        <v>4.1518937484095311</v>
      </c>
      <c r="E48" s="9">
        <f t="shared" si="5"/>
        <v>4.5314437201903761</v>
      </c>
      <c r="F48" s="9">
        <f t="shared" si="6"/>
        <v>4.5770995446257512</v>
      </c>
      <c r="G48" s="10">
        <f t="shared" si="13"/>
        <v>8.6666666666666607</v>
      </c>
      <c r="H48" s="5">
        <f t="shared" si="13"/>
        <v>7.5</v>
      </c>
      <c r="I48">
        <f t="shared" si="8"/>
        <v>24.571516101529149</v>
      </c>
      <c r="J48">
        <f t="shared" si="9"/>
        <v>22.254166873090959</v>
      </c>
      <c r="K48">
        <f t="shared" si="9"/>
        <v>10.416883426069777</v>
      </c>
      <c r="L48">
        <f t="shared" si="10"/>
        <v>-16.155502542298876</v>
      </c>
      <c r="M48">
        <f t="shared" si="11"/>
        <v>-39.736178698147185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16.635463263204311</v>
      </c>
      <c r="B49">
        <f t="shared" si="3"/>
        <v>16.635463263204311</v>
      </c>
      <c r="C49" s="9">
        <f t="shared" si="4"/>
        <v>0.15000000000000005</v>
      </c>
      <c r="D49" s="9">
        <f t="shared" si="5"/>
        <v>4.2851279506023152</v>
      </c>
      <c r="E49" s="9">
        <f t="shared" si="5"/>
        <v>4.593229769530228</v>
      </c>
      <c r="F49" s="9">
        <f t="shared" si="6"/>
        <v>4.643459648706953</v>
      </c>
      <c r="G49" s="10">
        <f t="shared" si="13"/>
        <v>8.6666666666666607</v>
      </c>
      <c r="H49" s="5">
        <f t="shared" si="13"/>
        <v>7.5</v>
      </c>
      <c r="I49">
        <f t="shared" si="8"/>
        <v>24.383276841884296</v>
      </c>
      <c r="J49">
        <f t="shared" si="9"/>
        <v>22.157233857837166</v>
      </c>
      <c r="K49">
        <f t="shared" si="9"/>
        <v>10.178466353880895</v>
      </c>
      <c r="L49">
        <f t="shared" si="10"/>
        <v>-15.961907464542099</v>
      </c>
      <c r="M49">
        <f t="shared" si="11"/>
        <v>-39.506491912754541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16.502807174391652</v>
      </c>
      <c r="B50">
        <f t="shared" si="3"/>
        <v>16.502807174391652</v>
      </c>
      <c r="C50" s="9">
        <f t="shared" si="4"/>
        <v>0.15500000000000005</v>
      </c>
      <c r="D50" s="9">
        <f t="shared" si="5"/>
        <v>4.4177840394149763</v>
      </c>
      <c r="E50" s="9">
        <f t="shared" si="5"/>
        <v>4.6535894507990836</v>
      </c>
      <c r="F50" s="9">
        <f t="shared" si="6"/>
        <v>4.708672209850719</v>
      </c>
      <c r="G50" s="10">
        <f t="shared" si="13"/>
        <v>8.6666666666666607</v>
      </c>
      <c r="H50" s="5">
        <f t="shared" si="13"/>
        <v>7.5</v>
      </c>
      <c r="I50">
        <f t="shared" si="8"/>
        <v>24.197935916100167</v>
      </c>
      <c r="J50">
        <f t="shared" si="9"/>
        <v>22.061462413049913</v>
      </c>
      <c r="K50">
        <f t="shared" si="9"/>
        <v>9.9414274024043667</v>
      </c>
      <c r="L50">
        <f t="shared" si="10"/>
        <v>-15.772110009648612</v>
      </c>
      <c r="M50">
        <f t="shared" si="11"/>
        <v>-39.281293419991385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16.370722297893526</v>
      </c>
      <c r="B51">
        <f t="shared" si="3"/>
        <v>16.370722297893526</v>
      </c>
      <c r="C51" s="9">
        <f t="shared" si="4"/>
        <v>0.16000000000000006</v>
      </c>
      <c r="D51" s="9">
        <f t="shared" si="5"/>
        <v>4.5498689159131018</v>
      </c>
      <c r="E51" s="9">
        <f t="shared" si="5"/>
        <v>4.7125309519319503</v>
      </c>
      <c r="F51" s="9">
        <f t="shared" si="6"/>
        <v>4.7727517677786988</v>
      </c>
      <c r="G51" s="10">
        <f t="shared" si="13"/>
        <v>8.6666666666666607</v>
      </c>
      <c r="H51" s="5">
        <f t="shared" si="13"/>
        <v>7.5</v>
      </c>
      <c r="I51">
        <f t="shared" si="8"/>
        <v>24.015473998923742</v>
      </c>
      <c r="J51">
        <f t="shared" si="9"/>
        <v>21.966829752992023</v>
      </c>
      <c r="K51">
        <f t="shared" si="9"/>
        <v>9.7057396418844188</v>
      </c>
      <c r="L51">
        <f t="shared" si="10"/>
        <v>-15.586037784116387</v>
      </c>
      <c r="M51">
        <f t="shared" si="11"/>
        <v>-39.060475039057572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16.239201868055687</v>
      </c>
      <c r="B52">
        <f t="shared" si="3"/>
        <v>16.239201868055687</v>
      </c>
      <c r="C52" s="9">
        <f t="shared" si="4"/>
        <v>0.16500000000000006</v>
      </c>
      <c r="D52" s="9">
        <f t="shared" si="5"/>
        <v>4.6813893457509401</v>
      </c>
      <c r="E52" s="9">
        <f t="shared" si="5"/>
        <v>4.7700623012325538</v>
      </c>
      <c r="F52" s="9">
        <f t="shared" si="6"/>
        <v>4.8357125720099887</v>
      </c>
      <c r="G52" s="10">
        <f t="shared" si="13"/>
        <v>8.6666666666666607</v>
      </c>
      <c r="H52" s="5">
        <f t="shared" si="13"/>
        <v>7.5</v>
      </c>
      <c r="I52">
        <f t="shared" si="8"/>
        <v>23.835872607242045</v>
      </c>
      <c r="J52">
        <f t="shared" si="9"/>
        <v>21.873313526287326</v>
      </c>
      <c r="K52">
        <f t="shared" si="9"/>
        <v>9.4713767916500728</v>
      </c>
      <c r="L52">
        <f t="shared" si="10"/>
        <v>-15.403620538390134</v>
      </c>
      <c r="M52">
        <f t="shared" si="11"/>
        <v>-38.843931096601253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16.108239252067655</v>
      </c>
      <c r="B53">
        <f t="shared" si="3"/>
        <v>16.108239252067655</v>
      </c>
      <c r="C53" s="9">
        <f t="shared" si="4"/>
        <v>0.17000000000000007</v>
      </c>
      <c r="D53" s="9">
        <f t="shared" si="5"/>
        <v>4.8123519617389734</v>
      </c>
      <c r="E53" s="9">
        <f t="shared" si="5"/>
        <v>4.8261913712227154</v>
      </c>
      <c r="F53" s="9">
        <f t="shared" si="6"/>
        <v>4.8975685892972738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23.659114070722392</v>
      </c>
      <c r="J53">
        <f t="shared" si="9"/>
        <v>21.780891803056985</v>
      </c>
      <c r="K53">
        <f t="shared" si="9"/>
        <v>9.2383132050704653</v>
      </c>
      <c r="L53">
        <f t="shared" si="10"/>
        <v>-15.224790090383767</v>
      </c>
      <c r="M53">
        <f t="shared" si="11"/>
        <v>-38.631558331779495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15.977827947470939</v>
      </c>
      <c r="B54">
        <f t="shared" si="3"/>
        <v>15.977827947470939</v>
      </c>
      <c r="C54" s="9">
        <f t="shared" si="4"/>
        <v>0.17500000000000007</v>
      </c>
      <c r="D54" s="9">
        <f t="shared" si="5"/>
        <v>4.9427632663356889</v>
      </c>
      <c r="E54" s="9">
        <f t="shared" si="5"/>
        <v>4.880925882403166</v>
      </c>
      <c r="F54" s="9">
        <f t="shared" si="6"/>
        <v>4.9583335108522171</v>
      </c>
      <c r="G54" s="10">
        <f t="shared" si="14"/>
        <v>8.6666666666666607</v>
      </c>
      <c r="H54" s="5">
        <f t="shared" si="14"/>
        <v>7.5</v>
      </c>
      <c r="I54">
        <f t="shared" si="8"/>
        <v>23.485181502658225</v>
      </c>
      <c r="J54">
        <f t="shared" si="9"/>
        <v>21.689543062514684</v>
      </c>
      <c r="K54">
        <f t="shared" si="9"/>
        <v>9.0065238550797879</v>
      </c>
      <c r="L54">
        <f t="shared" si="10"/>
        <v>-15.049480251528783</v>
      </c>
      <c r="M54">
        <f t="shared" si="11"/>
        <v>-38.423255805033598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15.847961579740378</v>
      </c>
      <c r="B55">
        <f t="shared" si="3"/>
        <v>15.847961579740378</v>
      </c>
      <c r="C55" s="9">
        <f t="shared" si="4"/>
        <v>0.18000000000000008</v>
      </c>
      <c r="D55" s="9">
        <f t="shared" si="5"/>
        <v>5.0726296340662493</v>
      </c>
      <c r="E55" s="9">
        <f t="shared" si="5"/>
        <v>4.9342734069291545</v>
      </c>
      <c r="F55" s="9">
        <f t="shared" si="6"/>
        <v>5.0180207593676363</v>
      </c>
      <c r="G55" s="10">
        <f t="shared" si="14"/>
        <v>8.6666666666666607</v>
      </c>
      <c r="H55" s="5">
        <f t="shared" si="14"/>
        <v>7.5</v>
      </c>
      <c r="I55">
        <f t="shared" si="8"/>
        <v>23.31405877098511</v>
      </c>
      <c r="J55">
        <f t="shared" si="9"/>
        <v>21.599246181005512</v>
      </c>
      <c r="K55">
        <f t="shared" si="9"/>
        <v>8.7759843202495862</v>
      </c>
      <c r="L55">
        <f t="shared" si="10"/>
        <v>-14.877626755226734</v>
      </c>
      <c r="M55">
        <f t="shared" si="11"/>
        <v>-38.218924810441571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15.718633899935938</v>
      </c>
      <c r="B56">
        <f t="shared" si="3"/>
        <v>15.718633899935938</v>
      </c>
      <c r="C56" s="9">
        <f t="shared" si="4"/>
        <v>0.18500000000000008</v>
      </c>
      <c r="D56" s="9">
        <f t="shared" si="5"/>
        <v>5.2019573138706887</v>
      </c>
      <c r="E56" s="9">
        <f t="shared" si="5"/>
        <v>4.9862413722040637</v>
      </c>
      <c r="F56" s="9">
        <f t="shared" si="6"/>
        <v>5.0766434958437419</v>
      </c>
      <c r="G56" s="10">
        <f t="shared" si="14"/>
        <v>8.6666666666666607</v>
      </c>
      <c r="H56" s="5">
        <f t="shared" si="14"/>
        <v>7.5</v>
      </c>
      <c r="I56">
        <f t="shared" si="8"/>
        <v>23.145730469433474</v>
      </c>
      <c r="J56">
        <f t="shared" si="9"/>
        <v>21.50998042047415</v>
      </c>
      <c r="K56">
        <f t="shared" si="9"/>
        <v>8.5466707713869372</v>
      </c>
      <c r="L56">
        <f t="shared" si="10"/>
        <v>-14.709167187590612</v>
      </c>
      <c r="M56">
        <f t="shared" si="11"/>
        <v>-38.018468791518004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15.58983878242247</v>
      </c>
      <c r="B57">
        <f t="shared" si="3"/>
        <v>15.58983878242247</v>
      </c>
      <c r="C57" s="9">
        <f t="shared" si="4"/>
        <v>0.19000000000000009</v>
      </c>
      <c r="D57" s="9">
        <f t="shared" si="5"/>
        <v>5.3307524313841572</v>
      </c>
      <c r="E57" s="9">
        <f t="shared" si="5"/>
        <v>5.0368370643941383</v>
      </c>
      <c r="F57" s="9">
        <f t="shared" si="6"/>
        <v>5.1342146262253774</v>
      </c>
      <c r="G57" s="10">
        <f t="shared" si="14"/>
        <v>8.6666666666666607</v>
      </c>
      <c r="H57" s="5">
        <f t="shared" si="14"/>
        <v>7.5</v>
      </c>
      <c r="I57">
        <f t="shared" si="8"/>
        <v>22.980181888786955</v>
      </c>
      <c r="J57">
        <f t="shared" si="9"/>
        <v>21.421725417348608</v>
      </c>
      <c r="K57">
        <f t="shared" si="9"/>
        <v>8.3185599586378292</v>
      </c>
      <c r="L57">
        <f t="shared" si="10"/>
        <v>-14.54404092036615</v>
      </c>
      <c r="M57">
        <f t="shared" si="11"/>
        <v>-37.821793260339646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15.461570222654945</v>
      </c>
      <c r="B58">
        <f t="shared" si="3"/>
        <v>15.461570222654945</v>
      </c>
      <c r="C58" s="9">
        <f t="shared" si="4"/>
        <v>0.19500000000000009</v>
      </c>
      <c r="D58" s="9">
        <f t="shared" si="5"/>
        <v>5.4590209911516823</v>
      </c>
      <c r="E58" s="9">
        <f t="shared" si="5"/>
        <v>5.0860676318672793</v>
      </c>
      <c r="F58" s="9">
        <f t="shared" si="6"/>
        <v>5.1907468078569483</v>
      </c>
      <c r="G58" s="10">
        <f t="shared" si="14"/>
        <v>8.6666666666666607</v>
      </c>
      <c r="H58" s="5">
        <f t="shared" si="14"/>
        <v>7.5</v>
      </c>
      <c r="I58">
        <f t="shared" si="8"/>
        <v>22.817398988217409</v>
      </c>
      <c r="J58">
        <f t="shared" si="9"/>
        <v>21.334461171826412</v>
      </c>
      <c r="K58">
        <f t="shared" si="9"/>
        <v>8.0916291990757916</v>
      </c>
      <c r="L58">
        <f t="shared" si="10"/>
        <v>-14.38218904593006</v>
      </c>
      <c r="M58">
        <f t="shared" si="11"/>
        <v>-37.628805719881839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15.333822335026813</v>
      </c>
      <c r="B59">
        <f t="shared" si="3"/>
        <v>15.333822335026813</v>
      </c>
      <c r="C59" s="9">
        <f t="shared" si="4"/>
        <v>0.20000000000000009</v>
      </c>
      <c r="D59" s="9">
        <f t="shared" si="5"/>
        <v>5.5867688787798144</v>
      </c>
      <c r="E59" s="9">
        <f t="shared" si="5"/>
        <v>5.1339400885587763</v>
      </c>
      <c r="F59" s="9">
        <f t="shared" si="6"/>
        <v>5.2462524557614438</v>
      </c>
      <c r="G59" s="10">
        <f t="shared" si="14"/>
        <v>8.6666666666666607</v>
      </c>
      <c r="H59" s="5">
        <f t="shared" si="14"/>
        <v>7.5</v>
      </c>
      <c r="I59">
        <f t="shared" si="8"/>
        <v>22.657368366669974</v>
      </c>
      <c r="J59">
        <f t="shared" si="9"/>
        <v>21.248168037550833</v>
      </c>
      <c r="K59">
        <f t="shared" si="9"/>
        <v>7.8658563647565005</v>
      </c>
      <c r="L59">
        <f t="shared" si="10"/>
        <v>-14.223554314268094</v>
      </c>
      <c r="M59">
        <f t="shared" si="11"/>
        <v>-37.4394155894581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15.206589350779165</v>
      </c>
      <c r="B60">
        <f t="shared" si="3"/>
        <v>15.206589350779165</v>
      </c>
      <c r="C60" s="9">
        <f t="shared" si="4"/>
        <v>0.2050000000000001</v>
      </c>
      <c r="D60" s="9">
        <f t="shared" si="5"/>
        <v>5.7140018630274625</v>
      </c>
      <c r="E60" s="9">
        <f t="shared" si="5"/>
        <v>5.1804613172667047</v>
      </c>
      <c r="F60" s="9">
        <f t="shared" si="6"/>
        <v>5.3007437487496993</v>
      </c>
      <c r="G60" s="10">
        <f t="shared" si="14"/>
        <v>8.6666666666666607</v>
      </c>
      <c r="H60" s="5">
        <f t="shared" si="14"/>
        <v>7.5</v>
      </c>
      <c r="I60">
        <f t="shared" si="8"/>
        <v>22.500077234273991</v>
      </c>
      <c r="J60">
        <f t="shared" si="9"/>
        <v>21.162826711665225</v>
      </c>
      <c r="K60">
        <f t="shared" si="9"/>
        <v>7.6412198712197519</v>
      </c>
      <c r="L60">
        <f t="shared" si="10"/>
        <v>-14.068081071841295</v>
      </c>
      <c r="M60">
        <f t="shared" si="11"/>
        <v>-37.253534133161438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15.079865615968467</v>
      </c>
      <c r="B61">
        <f t="shared" si="3"/>
        <v>15.079865615968467</v>
      </c>
      <c r="C61" s="9">
        <f t="shared" si="4"/>
        <v>0.2100000000000001</v>
      </c>
      <c r="D61" s="9">
        <f t="shared" si="5"/>
        <v>5.8407255978381603</v>
      </c>
      <c r="E61" s="9">
        <f t="shared" si="5"/>
        <v>5.2256380728796259</v>
      </c>
      <c r="F61" s="9">
        <f t="shared" si="6"/>
        <v>5.3542326353658023</v>
      </c>
      <c r="G61" s="10">
        <f t="shared" si="14"/>
        <v>8.6666666666666607</v>
      </c>
      <c r="H61" s="5">
        <f t="shared" si="14"/>
        <v>7.5</v>
      </c>
      <c r="I61">
        <f t="shared" si="8"/>
        <v>22.345513383757936</v>
      </c>
      <c r="J61">
        <f t="shared" si="9"/>
        <v>21.078418225234177</v>
      </c>
      <c r="K61">
        <f t="shared" si="9"/>
        <v>7.4176986664207831</v>
      </c>
      <c r="L61">
        <f t="shared" si="10"/>
        <v>-13.915715202254244</v>
      </c>
      <c r="M61">
        <f t="shared" si="11"/>
        <v>-37.0710743912121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14.953645589490701</v>
      </c>
      <c r="B62">
        <f t="shared" si="3"/>
        <v>14.953645589490701</v>
      </c>
      <c r="C62" s="9">
        <f t="shared" si="4"/>
        <v>0.21500000000000011</v>
      </c>
      <c r="D62" s="9">
        <f t="shared" si="5"/>
        <v>5.9669456243159251</v>
      </c>
      <c r="E62" s="9">
        <f t="shared" si="5"/>
        <v>5.269476985539109</v>
      </c>
      <c r="F62" s="9">
        <f t="shared" si="6"/>
        <v>5.4067308396743057</v>
      </c>
      <c r="G62" s="10">
        <f t="shared" si="14"/>
        <v>8.6666666666666607</v>
      </c>
      <c r="H62" s="5">
        <f t="shared" si="14"/>
        <v>7.5</v>
      </c>
      <c r="I62">
        <f t="shared" si="8"/>
        <v>22.193665161849108</v>
      </c>
      <c r="J62">
        <f t="shared" si="9"/>
        <v>20.994923934020651</v>
      </c>
      <c r="K62">
        <f t="shared" si="9"/>
        <v>7.1952722200735106</v>
      </c>
      <c r="L62">
        <f t="shared" si="10"/>
        <v>-13.766404068644226</v>
      </c>
      <c r="M62">
        <f t="shared" si="11"/>
        <v>-36.891951114122158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14.827923841159814</v>
      </c>
      <c r="B63">
        <f t="shared" si="3"/>
        <v>14.827923841159814</v>
      </c>
      <c r="C63" s="9">
        <f t="shared" si="4"/>
        <v>0.22000000000000011</v>
      </c>
      <c r="D63" s="9">
        <f t="shared" si="5"/>
        <v>6.0926673726468135</v>
      </c>
      <c r="E63" s="9">
        <f t="shared" si="5"/>
        <v>5.3119845637394958</v>
      </c>
      <c r="F63" s="9">
        <f t="shared" si="6"/>
        <v>5.4582498668947004</v>
      </c>
      <c r="G63" s="10">
        <f t="shared" si="14"/>
        <v>8.6666666666666607</v>
      </c>
      <c r="H63" s="5">
        <f t="shared" si="14"/>
        <v>7.5</v>
      </c>
      <c r="I63">
        <f t="shared" si="8"/>
        <v>22.044521440641415</v>
      </c>
      <c r="J63">
        <f t="shared" si="9"/>
        <v>20.912325509608785</v>
      </c>
      <c r="K63">
        <f t="shared" si="9"/>
        <v>6.9739205133887774</v>
      </c>
      <c r="L63">
        <f t="shared" si="10"/>
        <v>-13.620096457715341</v>
      </c>
      <c r="M63">
        <f t="shared" si="11"/>
        <v>-36.71608069959273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14.7026950498384</v>
      </c>
      <c r="B64">
        <f t="shared" si="3"/>
        <v>14.7026950498384</v>
      </c>
      <c r="C64" s="9">
        <f t="shared" si="4"/>
        <v>0.22500000000000012</v>
      </c>
      <c r="D64" s="9">
        <f t="shared" si="5"/>
        <v>6.2178961639682271</v>
      </c>
      <c r="E64" s="9">
        <f t="shared" si="5"/>
        <v>5.3531671973672355</v>
      </c>
      <c r="F64" s="9">
        <f t="shared" si="6"/>
        <v>5.5088010088883461</v>
      </c>
      <c r="G64" s="10">
        <f t="shared" si="14"/>
        <v>8.6666666666666607</v>
      </c>
      <c r="H64" s="5">
        <f t="shared" si="14"/>
        <v>7.5</v>
      </c>
      <c r="I64">
        <f t="shared" si="8"/>
        <v>21.89807158891718</v>
      </c>
      <c r="J64">
        <f t="shared" si="9"/>
        <v>20.830604930862492</v>
      </c>
      <c r="K64">
        <f t="shared" si="9"/>
        <v>6.7536240291912213</v>
      </c>
      <c r="L64">
        <f t="shared" si="10"/>
        <v>-13.47674252534634</v>
      </c>
      <c r="M64">
        <f t="shared" si="11"/>
        <v>-36.543381132064589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14.577954001618682</v>
      </c>
      <c r="B65">
        <f t="shared" si="3"/>
        <v>14.577954001618682</v>
      </c>
      <c r="C65" s="9">
        <f t="shared" si="4"/>
        <v>0.23000000000000012</v>
      </c>
      <c r="D65" s="9">
        <f t="shared" si="5"/>
        <v>6.3426372121879462</v>
      </c>
      <c r="E65" s="9">
        <f t="shared" si="5"/>
        <v>5.3930311606820061</v>
      </c>
      <c r="F65" s="9">
        <f t="shared" si="6"/>
        <v>5.5583953495028879</v>
      </c>
      <c r="G65" s="10">
        <f t="shared" si="14"/>
        <v>8.6666666666666607</v>
      </c>
      <c r="H65" s="5">
        <f t="shared" si="14"/>
        <v>7.5</v>
      </c>
      <c r="I65">
        <f t="shared" si="8"/>
        <v>21.754305443411688</v>
      </c>
      <c r="J65">
        <f t="shared" si="9"/>
        <v>20.749744475710415</v>
      </c>
      <c r="K65">
        <f t="shared" si="9"/>
        <v>6.5343637423988339</v>
      </c>
      <c r="L65">
        <f t="shared" si="10"/>
        <v>-13.336293743705689</v>
      </c>
      <c r="M65">
        <f t="shared" si="11"/>
        <v>-36.373771924847631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14.453695588051804</v>
      </c>
      <c r="B66">
        <f t="shared" si="3"/>
        <v>14.453695588051804</v>
      </c>
      <c r="C66" s="9">
        <f t="shared" si="4"/>
        <v>0.23500000000000013</v>
      </c>
      <c r="D66" s="9">
        <f t="shared" si="5"/>
        <v>6.4668956257548222</v>
      </c>
      <c r="E66" s="9">
        <f t="shared" si="5"/>
        <v>5.4315826152417515</v>
      </c>
      <c r="F66" s="9">
        <f t="shared" si="6"/>
        <v>5.6070437697789703</v>
      </c>
      <c r="G66" s="10">
        <f t="shared" si="14"/>
        <v>8.6666666666666607</v>
      </c>
      <c r="H66" s="5">
        <f t="shared" si="14"/>
        <v>7.5</v>
      </c>
      <c r="I66">
        <f t="shared" si="8"/>
        <v>21.613213280012005</v>
      </c>
      <c r="J66">
        <f t="shared" si="9"/>
        <v>20.669726713248181</v>
      </c>
      <c r="K66">
        <f t="shared" si="9"/>
        <v>6.3161211108497479</v>
      </c>
      <c r="L66">
        <f t="shared" si="10"/>
        <v>-13.198702849811941</v>
      </c>
      <c r="M66">
        <f t="shared" si="11"/>
        <v>-36.207174064759052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14.329914804423613</v>
      </c>
      <c r="B67">
        <f t="shared" si="3"/>
        <v>14.329914804423613</v>
      </c>
      <c r="C67" s="9">
        <f t="shared" si="4"/>
        <v>0.24000000000000013</v>
      </c>
      <c r="D67" s="9">
        <f t="shared" si="5"/>
        <v>6.5906764093830148</v>
      </c>
      <c r="E67" s="9">
        <f t="shared" si="5"/>
        <v>5.4688276127736843</v>
      </c>
      <c r="F67" s="9">
        <f t="shared" si="6"/>
        <v>5.6547569530238562</v>
      </c>
      <c r="G67" s="10">
        <f t="shared" si="14"/>
        <v>8.6666666666666607</v>
      </c>
      <c r="H67" s="5">
        <f t="shared" si="14"/>
        <v>7.5</v>
      </c>
      <c r="I67">
        <f t="shared" si="8"/>
        <v>21.474785784884471</v>
      </c>
      <c r="J67">
        <f t="shared" si="9"/>
        <v>20.59053449614931</v>
      </c>
      <c r="K67">
        <f t="shared" si="9"/>
        <v>6.0988780664611939</v>
      </c>
      <c r="L67">
        <f t="shared" si="10"/>
        <v>-13.063923795481877</v>
      </c>
      <c r="M67">
        <f t="shared" si="11"/>
        <v>-36.04350995920408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14.206606748075036</v>
      </c>
      <c r="B68">
        <f t="shared" si="3"/>
        <v>14.206606748075036</v>
      </c>
      <c r="C68" s="9">
        <f t="shared" si="4"/>
        <v>0.24500000000000013</v>
      </c>
      <c r="D68" s="9">
        <f t="shared" si="5"/>
        <v>6.7139844657315919</v>
      </c>
      <c r="E68" s="9">
        <f t="shared" si="5"/>
        <v>5.504772097993186</v>
      </c>
      <c r="F68" s="9">
        <f t="shared" si="6"/>
        <v>5.7015453897563919</v>
      </c>
      <c r="G68" s="10">
        <f t="shared" si="14"/>
        <v>8.6666666666666607</v>
      </c>
      <c r="H68" s="5">
        <f t="shared" si="14"/>
        <v>7.5</v>
      </c>
      <c r="I68">
        <f t="shared" si="8"/>
        <v>21.339014025528158</v>
      </c>
      <c r="J68">
        <f t="shared" si="9"/>
        <v>20.51215095337642</v>
      </c>
      <c r="K68">
        <f t="shared" si="9"/>
        <v>5.8826170067059698</v>
      </c>
      <c r="L68">
        <f t="shared" si="10"/>
        <v>-12.931911698613124</v>
      </c>
      <c r="M68">
        <f t="shared" si="11"/>
        <v>-35.882703385636859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14.083766616765352</v>
      </c>
      <c r="B69">
        <f t="shared" si="3"/>
        <v>14.083766616765352</v>
      </c>
      <c r="C69" s="9">
        <f t="shared" si="4"/>
        <v>0.25000000000000011</v>
      </c>
      <c r="D69" s="9">
        <f t="shared" si="5"/>
        <v>6.8368245970412751</v>
      </c>
      <c r="E69" s="9">
        <f t="shared" si="5"/>
        <v>5.5394219113724805</v>
      </c>
      <c r="F69" s="9">
        <f t="shared" si="6"/>
        <v>5.7474193825275837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21.205889421754701</v>
      </c>
      <c r="J69">
        <f t="shared" si="9"/>
        <v>20.434559483184742</v>
      </c>
      <c r="K69">
        <f t="shared" si="9"/>
        <v>5.6673207863921489</v>
      </c>
      <c r="L69">
        <f t="shared" si="10"/>
        <v>-12.802622795752152</v>
      </c>
      <c r="M69">
        <f t="shared" si="11"/>
        <v>-35.724679443342524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13.961389707076567</v>
      </c>
      <c r="B70">
        <f t="shared" si="3"/>
        <v>13.961389707076567</v>
      </c>
      <c r="C70" s="9">
        <f t="shared" si="4"/>
        <v>0.25500000000000012</v>
      </c>
      <c r="D70" s="9">
        <f t="shared" si="5"/>
        <v>6.9592015067300599</v>
      </c>
      <c r="E70" s="9">
        <f t="shared" si="5"/>
        <v>5.5727827918608535</v>
      </c>
      <c r="F70" s="9">
        <f t="shared" si="6"/>
        <v>5.7923890506208409</v>
      </c>
      <c r="G70" s="10">
        <f t="shared" si="15"/>
        <v>8.6666666666666607</v>
      </c>
      <c r="H70" s="5">
        <f t="shared" si="15"/>
        <v>7.5</v>
      </c>
      <c r="I70">
        <f t="shared" si="8"/>
        <v>21.075403716597879</v>
      </c>
      <c r="J70">
        <f t="shared" si="9"/>
        <v>20.357743746410229</v>
      </c>
      <c r="K70">
        <f t="shared" si="9"/>
        <v>5.4529727097320935</v>
      </c>
      <c r="L70">
        <f t="shared" si="10"/>
        <v>-12.676014395902545</v>
      </c>
      <c r="M70">
        <f t="shared" si="11"/>
        <v>-35.569364507484593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13.839471412857232</v>
      </c>
      <c r="B71">
        <f t="shared" si="3"/>
        <v>13.839471412857232</v>
      </c>
      <c r="C71" s="9">
        <f t="shared" si="4"/>
        <v>0.26000000000000012</v>
      </c>
      <c r="D71" s="9">
        <f t="shared" si="5"/>
        <v>7.081119800949395</v>
      </c>
      <c r="E71" s="9">
        <f t="shared" si="5"/>
        <v>5.6048603795581116</v>
      </c>
      <c r="F71" s="9">
        <f t="shared" si="6"/>
        <v>5.8364643346358314</v>
      </c>
      <c r="G71" s="10">
        <f t="shared" si="15"/>
        <v>8.6666666666666607</v>
      </c>
      <c r="H71" s="5">
        <f t="shared" si="15"/>
        <v>7.5</v>
      </c>
      <c r="I71">
        <f t="shared" si="8"/>
        <v>20.947548947159479</v>
      </c>
      <c r="J71">
        <f t="shared" si="9"/>
        <v>20.281687660034812</v>
      </c>
      <c r="K71">
        <f t="shared" si="9"/>
        <v>5.2395565226871863</v>
      </c>
      <c r="L71">
        <f t="shared" si="10"/>
        <v>-12.552044835532357</v>
      </c>
      <c r="M71">
        <f t="shared" si="11"/>
        <v>-35.416686185364647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13.718007223704063</v>
      </c>
      <c r="B72">
        <f t="shared" si="3"/>
        <v>13.718007223704063</v>
      </c>
      <c r="C72" s="9">
        <f t="shared" si="4"/>
        <v>0.26500000000000012</v>
      </c>
      <c r="D72" s="9">
        <f t="shared" si="5"/>
        <v>7.2025839901025641</v>
      </c>
      <c r="E72" s="9">
        <f t="shared" si="5"/>
        <v>5.6356602183428981</v>
      </c>
      <c r="F72" s="9">
        <f t="shared" si="6"/>
        <v>5.8796550009597066</v>
      </c>
      <c r="G72" s="10">
        <f t="shared" si="15"/>
        <v>8.6666666666666607</v>
      </c>
      <c r="H72" s="5">
        <f t="shared" si="15"/>
        <v>7.5</v>
      </c>
      <c r="I72">
        <f t="shared" si="8"/>
        <v>20.82231741540112</v>
      </c>
      <c r="J72">
        <f t="shared" si="9"/>
        <v>20.20637539102162</v>
      </c>
      <c r="K72">
        <f t="shared" si="9"/>
        <v>5.0270564055749984</v>
      </c>
      <c r="L72">
        <f t="shared" si="10"/>
        <v>-12.430673434743081</v>
      </c>
      <c r="M72">
        <f t="shared" si="11"/>
        <v>-35.266573274843864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13.596992723479758</v>
      </c>
      <c r="B73">
        <f t="shared" si="3"/>
        <v>13.596992723479758</v>
      </c>
      <c r="C73" s="9">
        <f t="shared" si="4"/>
        <v>0.27000000000000013</v>
      </c>
      <c r="D73" s="9">
        <f t="shared" si="5"/>
        <v>7.3235984903268685</v>
      </c>
      <c r="E73" s="9">
        <f t="shared" si="5"/>
        <v>5.6651877584574013</v>
      </c>
      <c r="F73" s="9">
        <f t="shared" si="6"/>
        <v>5.9219706461292834</v>
      </c>
      <c r="G73" s="10">
        <f t="shared" si="15"/>
        <v>8.6666666666666607</v>
      </c>
      <c r="H73" s="5">
        <f t="shared" si="15"/>
        <v>7.5</v>
      </c>
      <c r="I73">
        <f t="shared" si="8"/>
        <v>20.699701658894867</v>
      </c>
      <c r="J73">
        <f t="shared" si="9"/>
        <v>20.131791350413163</v>
      </c>
      <c r="K73">
        <f t="shared" si="9"/>
        <v>4.815456965925935</v>
      </c>
      <c r="L73">
        <f t="shared" si="10"/>
        <v>-12.311860454566512</v>
      </c>
      <c r="M73">
        <f t="shared" si="11"/>
        <v>-35.118955724878084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13.476423588865462</v>
      </c>
      <c r="B74">
        <f t="shared" si="3"/>
        <v>13.476423588865462</v>
      </c>
      <c r="C74" s="9">
        <f t="shared" si="4"/>
        <v>0.27500000000000013</v>
      </c>
      <c r="D74" s="9">
        <f t="shared" si="5"/>
        <v>7.4441676249411657</v>
      </c>
      <c r="E74" s="9">
        <f t="shared" si="5"/>
        <v>5.693448359049909</v>
      </c>
      <c r="F74" s="9">
        <f t="shared" si="6"/>
        <v>5.9634207010876699</v>
      </c>
      <c r="G74" s="10">
        <f t="shared" si="15"/>
        <v>8.6666666666666607</v>
      </c>
      <c r="H74" s="5">
        <f t="shared" si="15"/>
        <v>7.5</v>
      </c>
      <c r="I74">
        <f t="shared" si="8"/>
        <v>20.579694421548712</v>
      </c>
      <c r="J74">
        <f t="shared" si="9"/>
        <v>20.057920187685763</v>
      </c>
      <c r="K74">
        <f t="shared" si="9"/>
        <v>4.6047432315766663</v>
      </c>
      <c r="L74">
        <f t="shared" si="10"/>
        <v>-12.195567055359207</v>
      </c>
      <c r="M74">
        <f t="shared" si="11"/>
        <v>-34.973764598120283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13.356295587946343</v>
      </c>
      <c r="B75">
        <f t="shared" si="3"/>
        <v>13.356295587946343</v>
      </c>
      <c r="C75" s="9">
        <f t="shared" si="4"/>
        <v>0.28000000000000014</v>
      </c>
      <c r="D75" s="9">
        <f t="shared" si="5"/>
        <v>7.564295625860284</v>
      </c>
      <c r="E75" s="9">
        <f t="shared" si="5"/>
        <v>5.7204472906766028</v>
      </c>
      <c r="F75" s="9">
        <f t="shared" si="6"/>
        <v>6.0040144353386342</v>
      </c>
      <c r="G75" s="10">
        <f t="shared" si="15"/>
        <v>8.6666666666666607</v>
      </c>
      <c r="H75" s="5">
        <f t="shared" si="15"/>
        <v>7.5</v>
      </c>
      <c r="I75">
        <f t="shared" si="8"/>
        <v>20.462288624326142</v>
      </c>
      <c r="J75">
        <f t="shared" si="9"/>
        <v>19.984746785353607</v>
      </c>
      <c r="K75">
        <f t="shared" si="9"/>
        <v>4.3949006439879446</v>
      </c>
      <c r="L75">
        <f t="shared" si="10"/>
        <v>-12.081755256267757</v>
      </c>
      <c r="M75">
        <f t="shared" si="11"/>
        <v>-34.83093203554575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13.236604578828835</v>
      </c>
      <c r="B76">
        <f t="shared" si="3"/>
        <v>13.236604578828835</v>
      </c>
      <c r="C76" s="9">
        <f t="shared" si="4"/>
        <v>0.28500000000000014</v>
      </c>
      <c r="D76" s="9">
        <f t="shared" si="5"/>
        <v>7.683986634977793</v>
      </c>
      <c r="E76" s="9">
        <f t="shared" si="5"/>
        <v>5.7461897377638911</v>
      </c>
      <c r="F76" s="9">
        <f t="shared" si="6"/>
        <v>6.0437609610019134</v>
      </c>
      <c r="G76" s="10">
        <f t="shared" si="15"/>
        <v>8.6666666666666607</v>
      </c>
      <c r="H76" s="5">
        <f t="shared" si="15"/>
        <v>7.5</v>
      </c>
      <c r="I76">
        <f t="shared" si="8"/>
        <v>20.34747733598217</v>
      </c>
      <c r="J76">
        <f t="shared" si="9"/>
        <v>19.912256253816</v>
      </c>
      <c r="K76">
        <f t="shared" si="9"/>
        <v>4.1859150517746704</v>
      </c>
      <c r="L76">
        <f t="shared" si="10"/>
        <v>-11.970387895741226</v>
      </c>
      <c r="M76">
        <f t="shared" si="11"/>
        <v>-34.690391223057006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13.117346508288062</v>
      </c>
      <c r="B77">
        <f t="shared" si="3"/>
        <v>13.117346508288062</v>
      </c>
      <c r="C77" s="9">
        <f t="shared" si="4"/>
        <v>0.29000000000000015</v>
      </c>
      <c r="D77" s="9">
        <f t="shared" si="5"/>
        <v>7.8032447055185656</v>
      </c>
      <c r="E77" s="9">
        <f t="shared" si="5"/>
        <v>5.7706808010325243</v>
      </c>
      <c r="F77" s="9">
        <f t="shared" si="6"/>
        <v>6.0826692367724871</v>
      </c>
      <c r="G77" s="10">
        <f t="shared" si="15"/>
        <v>8.6666666666666607</v>
      </c>
      <c r="H77" s="5">
        <f t="shared" si="15"/>
        <v>7.5</v>
      </c>
      <c r="I77">
        <f t="shared" si="8"/>
        <v>20.235253743841504</v>
      </c>
      <c r="J77">
        <f t="shared" si="9"/>
        <v>19.840433926441552</v>
      </c>
      <c r="K77">
        <f t="shared" si="9"/>
        <v>3.9777727044363282</v>
      </c>
      <c r="L77">
        <f t="shared" si="10"/>
        <v>-11.861428593070425</v>
      </c>
      <c r="M77">
        <f t="shared" si="11"/>
        <v>-34.552076360026383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12.998517410444087</v>
      </c>
      <c r="B78">
        <f t="shared" si="3"/>
        <v>12.998517410444087</v>
      </c>
      <c r="C78" s="9">
        <f t="shared" si="4"/>
        <v>0.29500000000000015</v>
      </c>
      <c r="D78" s="9">
        <f t="shared" si="5"/>
        <v>7.9220738033625393</v>
      </c>
      <c r="E78" s="9">
        <f t="shared" si="5"/>
        <v>5.7939254998846614</v>
      </c>
      <c r="F78" s="9">
        <f t="shared" si="6"/>
        <v>6.1207480717867853</v>
      </c>
      <c r="G78" s="10">
        <f t="shared" si="15"/>
        <v>8.6666666666666607</v>
      </c>
      <c r="H78" s="5">
        <f t="shared" si="15"/>
        <v>7.5</v>
      </c>
      <c r="I78">
        <f t="shared" si="8"/>
        <v>20.125611124647403</v>
      </c>
      <c r="J78">
        <f t="shared" si="9"/>
        <v>19.769265354883128</v>
      </c>
      <c r="K78">
        <f t="shared" si="9"/>
        <v>3.77046024627617</v>
      </c>
      <c r="L78">
        <f t="shared" si="10"/>
        <v>-11.754841710936514</v>
      </c>
      <c r="M78">
        <f t="shared" si="11"/>
        <v>-34.415922629735327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12.880113405465586</v>
      </c>
      <c r="B79">
        <f t="shared" si="3"/>
        <v>12.880113405465586</v>
      </c>
      <c r="C79" s="9">
        <f t="shared" si="4"/>
        <v>0.30000000000000016</v>
      </c>
      <c r="D79" s="9">
        <f t="shared" si="5"/>
        <v>8.0404778083410413</v>
      </c>
      <c r="E79" s="9">
        <f t="shared" si="5"/>
        <v>5.8159287747549833</v>
      </c>
      <c r="F79" s="9">
        <f t="shared" si="6"/>
        <v>6.1580061293985633</v>
      </c>
      <c r="G79" s="10">
        <f t="shared" si="15"/>
        <v>8.6666666666666607</v>
      </c>
      <c r="H79" s="5">
        <f t="shared" si="15"/>
        <v>7.5</v>
      </c>
      <c r="I79">
        <f t="shared" si="8"/>
        <v>20.018542815513051</v>
      </c>
      <c r="J79">
        <f t="shared" si="9"/>
        <v>19.698736304617508</v>
      </c>
      <c r="K79">
        <f t="shared" si="9"/>
        <v>3.5639647104977579</v>
      </c>
      <c r="L79">
        <f t="shared" si="10"/>
        <v>-11.650592318954468</v>
      </c>
      <c r="M79">
        <f t="shared" si="11"/>
        <v>-34.281866171669947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12.762130698299622</v>
      </c>
      <c r="B80">
        <f t="shared" si="3"/>
        <v>12.762130698299622</v>
      </c>
      <c r="C80" s="9">
        <f t="shared" si="4"/>
        <v>0.30500000000000016</v>
      </c>
      <c r="D80" s="9">
        <f t="shared" si="5"/>
        <v>8.1584605155070058</v>
      </c>
      <c r="E80" s="9">
        <f t="shared" si="5"/>
        <v>5.8366954894268801</v>
      </c>
      <c r="F80" s="9">
        <f t="shared" si="6"/>
        <v>6.1944519308672099</v>
      </c>
      <c r="G80" s="10">
        <f t="shared" si="15"/>
        <v>8.6666666666666607</v>
      </c>
      <c r="H80" s="5">
        <f t="shared" si="15"/>
        <v>7.5</v>
      </c>
      <c r="I80">
        <f t="shared" si="8"/>
        <v>19.914042185010064</v>
      </c>
      <c r="J80">
        <f t="shared" si="9"/>
        <v>19.628832750703783</v>
      </c>
      <c r="K80">
        <f t="shared" si="9"/>
        <v>3.3582735134677382</v>
      </c>
      <c r="L80">
        <f t="shared" si="10"/>
        <v>-11.548646158199519</v>
      </c>
      <c r="M80">
        <f t="shared" si="11"/>
        <v>-34.149844055632997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12.644565577426247</v>
      </c>
      <c r="B81">
        <f t="shared" si="3"/>
        <v>12.644565577426247</v>
      </c>
      <c r="C81" s="9">
        <f t="shared" si="4"/>
        <v>0.31000000000000016</v>
      </c>
      <c r="D81" s="9">
        <f t="shared" si="5"/>
        <v>8.2760256363803801</v>
      </c>
      <c r="E81" s="9">
        <f t="shared" si="5"/>
        <v>5.8562304333146855</v>
      </c>
      <c r="F81" s="9">
        <f t="shared" si="6"/>
        <v>6.2300938589609647</v>
      </c>
      <c r="G81" s="10">
        <f t="shared" si="15"/>
        <v>8.6666666666666607</v>
      </c>
      <c r="H81" s="5">
        <f t="shared" si="15"/>
        <v>7.5</v>
      </c>
      <c r="I81">
        <f t="shared" si="8"/>
        <v>19.81210260443164</v>
      </c>
      <c r="J81">
        <f t="shared" si="9"/>
        <v>19.559540873754585</v>
      </c>
      <c r="K81">
        <f t="shared" si="9"/>
        <v>3.1533744491339402</v>
      </c>
      <c r="L81">
        <f t="shared" si="10"/>
        <v>-11.448969606707296</v>
      </c>
      <c r="M81">
        <f t="shared" si="11"/>
        <v>-34.01979425763237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12.52741441363664</v>
      </c>
      <c r="B82">
        <f t="shared" si="3"/>
        <v>12.52741441363664</v>
      </c>
      <c r="C82" s="9">
        <f t="shared" si="4"/>
        <v>0.31500000000000017</v>
      </c>
      <c r="D82" s="9">
        <f t="shared" si="5"/>
        <v>8.3931768001699876</v>
      </c>
      <c r="E82" s="9">
        <f t="shared" si="5"/>
        <v>5.8745383237128515</v>
      </c>
      <c r="F82" s="9">
        <f t="shared" si="6"/>
        <v>6.264940161477579</v>
      </c>
      <c r="G82" s="10">
        <f t="shared" si="15"/>
        <v>8.6666666666666607</v>
      </c>
      <c r="H82" s="5">
        <f t="shared" si="15"/>
        <v>7.5</v>
      </c>
      <c r="I82">
        <f t="shared" si="8"/>
        <v>19.712717419270689</v>
      </c>
      <c r="J82">
        <f t="shared" si="9"/>
        <v>19.49084705611434</v>
      </c>
      <c r="K82">
        <f t="shared" si="9"/>
        <v>2.949255683588146</v>
      </c>
      <c r="L82">
        <f t="shared" si="10"/>
        <v>-11.351529645940872</v>
      </c>
      <c r="M82">
        <f t="shared" si="11"/>
        <v>-33.891655637506432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12.410673658833581</v>
      </c>
      <c r="B83">
        <f t="shared" si="3"/>
        <v>12.410673658833581</v>
      </c>
      <c r="C83" s="9">
        <f t="shared" si="4"/>
        <v>0.32000000000000017</v>
      </c>
      <c r="D83" s="9">
        <f t="shared" si="5"/>
        <v>8.5099175549730468</v>
      </c>
      <c r="E83" s="9">
        <f t="shared" si="5"/>
        <v>5.8916238080129055</v>
      </c>
      <c r="F83" s="9">
        <f t="shared" si="6"/>
        <v>6.2989989546847411</v>
      </c>
      <c r="G83" s="10">
        <f t="shared" si="15"/>
        <v>8.6666666666666607</v>
      </c>
      <c r="H83" s="5">
        <f t="shared" si="15"/>
        <v>7.5</v>
      </c>
      <c r="I83">
        <f t="shared" si="8"/>
        <v>19.615879920955631</v>
      </c>
      <c r="J83">
        <f t="shared" si="9"/>
        <v>19.422737878238696</v>
      </c>
      <c r="K83">
        <f t="shared" si="9"/>
        <v>2.7459057497631076</v>
      </c>
      <c r="L83">
        <f t="shared" si="10"/>
        <v>-11.256293828219976</v>
      </c>
      <c r="M83">
        <f t="shared" si="11"/>
        <v>-33.765367918246092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12.294339844853056</v>
      </c>
      <c r="B84">
        <f t="shared" si="3"/>
        <v>12.294339844853056</v>
      </c>
      <c r="C84" s="9">
        <f t="shared" si="4"/>
        <v>0.32500000000000018</v>
      </c>
      <c r="D84" s="9">
        <f t="shared" si="5"/>
        <v>8.6262513689535716</v>
      </c>
      <c r="E84" s="9">
        <f t="shared" si="5"/>
        <v>5.9074914658889561</v>
      </c>
      <c r="F84" s="9">
        <f t="shared" si="6"/>
        <v>6.3322782266824955</v>
      </c>
      <c r="G84" s="10">
        <f t="shared" si="15"/>
        <v>8.6666666666666607</v>
      </c>
      <c r="H84" s="5">
        <f t="shared" si="15"/>
        <v>7.5</v>
      </c>
      <c r="I84">
        <f t="shared" si="8"/>
        <v>19.521583318889235</v>
      </c>
      <c r="J84">
        <f t="shared" si="9"/>
        <v>19.355200115269376</v>
      </c>
      <c r="K84">
        <f t="shared" si="9"/>
        <v>2.5433135422536313</v>
      </c>
      <c r="L84">
        <f t="shared" si="10"/>
        <v>-11.163230245109897</v>
      </c>
      <c r="M84">
        <f t="shared" si="11"/>
        <v>-33.640871666973112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12.178409582305852</v>
      </c>
      <c r="B85">
        <f t="shared" ref="B85:B148" si="19">ABS(D85-$D$11)</f>
        <v>12.178409582305852</v>
      </c>
      <c r="C85" s="9">
        <f t="shared" ref="C85:C148" si="20">C84+_dt</f>
        <v>0.33000000000000018</v>
      </c>
      <c r="D85" s="9">
        <f t="shared" ref="D85:E148" si="21">D84+$C$7*(J84+J85)/2</f>
        <v>8.7421816315007757</v>
      </c>
      <c r="E85" s="9">
        <f t="shared" si="21"/>
        <v>5.9221458114524728</v>
      </c>
      <c r="F85" s="9">
        <f t="shared" ref="F85:F148" si="22">$O$1*D85^2+$O$2*D85+$O$3</f>
        <v>6.3647858406898496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19.429820712837831</v>
      </c>
      <c r="J85">
        <f t="shared" ref="J85:K148" si="25">J84+L84*$C$7</f>
        <v>19.288220733798717</v>
      </c>
      <c r="K85">
        <f t="shared" si="25"/>
        <v>2.3414683122517927</v>
      </c>
      <c r="L85">
        <f t="shared" ref="L85:L148" si="26">-$C$15*I85*J85</f>
        <v>-11.072307496769305</v>
      </c>
      <c r="M85">
        <f t="shared" ref="M85:M148" si="27">-$C$6-$C$15*I85*K85</f>
        <v>-33.518108277533557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12.062879559438</v>
      </c>
      <c r="B86">
        <f t="shared" si="19"/>
        <v>12.062879559438</v>
      </c>
      <c r="C86" s="9">
        <f t="shared" si="20"/>
        <v>0.33500000000000019</v>
      </c>
      <c r="D86" s="9">
        <f t="shared" si="21"/>
        <v>8.857711654368627</v>
      </c>
      <c r="E86" s="9">
        <f t="shared" si="21"/>
        <v>5.9355912953769883</v>
      </c>
      <c r="F86" s="9">
        <f t="shared" si="22"/>
        <v>6.3965295382575817</v>
      </c>
      <c r="G86" s="10">
        <f t="shared" si="23"/>
        <v>8.6666666666666607</v>
      </c>
      <c r="H86" s="5">
        <f t="shared" si="23"/>
        <v>7.5</v>
      </c>
      <c r="I86">
        <f t="shared" si="24"/>
        <v>19.340585065720408</v>
      </c>
      <c r="J86">
        <f t="shared" si="25"/>
        <v>19.221786888818102</v>
      </c>
      <c r="K86">
        <f t="shared" si="25"/>
        <v>2.1403596625865915</v>
      </c>
      <c r="L86">
        <f t="shared" si="26"/>
        <v>-10.983494662258048</v>
      </c>
      <c r="M86">
        <f t="shared" si="27"/>
        <v>-33.397019954664458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11.947746541009012</v>
      </c>
      <c r="B87">
        <f t="shared" si="19"/>
        <v>11.947746541009012</v>
      </c>
      <c r="C87" s="9">
        <f t="shared" si="20"/>
        <v>0.34000000000000019</v>
      </c>
      <c r="D87" s="9">
        <f t="shared" si="21"/>
        <v>8.9728446727976152</v>
      </c>
      <c r="E87" s="9">
        <f t="shared" si="21"/>
        <v>5.9478323069933241</v>
      </c>
      <c r="F87" s="9">
        <f t="shared" si="22"/>
        <v>6.4275169424092446</v>
      </c>
      <c r="G87" s="10">
        <f t="shared" si="23"/>
        <v>8.6666666666666607</v>
      </c>
      <c r="H87" s="5">
        <f t="shared" si="23"/>
        <v>7.5</v>
      </c>
      <c r="I87">
        <f t="shared" si="24"/>
        <v>19.253869176848749</v>
      </c>
      <c r="J87">
        <f t="shared" si="25"/>
        <v>19.155885920844554</v>
      </c>
      <c r="K87">
        <f t="shared" si="25"/>
        <v>1.9399775428586048</v>
      </c>
      <c r="L87">
        <f t="shared" si="26"/>
        <v>-10.896761270807364</v>
      </c>
      <c r="M87">
        <f t="shared" si="27"/>
        <v>-33.277549699690717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11.83300736718682</v>
      </c>
      <c r="B88">
        <f t="shared" si="19"/>
        <v>11.83300736718682</v>
      </c>
      <c r="C88" s="9">
        <f t="shared" si="20"/>
        <v>0.3450000000000002</v>
      </c>
      <c r="D88" s="9">
        <f t="shared" si="21"/>
        <v>9.0875838466198076</v>
      </c>
      <c r="E88" s="9">
        <f t="shared" si="21"/>
        <v>5.9588731763558815</v>
      </c>
      <c r="F88" s="9">
        <f t="shared" si="22"/>
        <v>6.4577555607122221</v>
      </c>
      <c r="G88" s="10">
        <f t="shared" si="23"/>
        <v>8.6666666666666607</v>
      </c>
      <c r="H88" s="5">
        <f t="shared" si="23"/>
        <v>7.5</v>
      </c>
      <c r="I88">
        <f t="shared" si="24"/>
        <v>19.169665655671349</v>
      </c>
      <c r="J88">
        <f t="shared" si="25"/>
        <v>19.090505353219712</v>
      </c>
      <c r="K88">
        <f t="shared" si="25"/>
        <v>1.7403122446604604</v>
      </c>
      <c r="L88">
        <f t="shared" si="26"/>
        <v>-10.812077274056326</v>
      </c>
      <c r="M88">
        <f t="shared" si="27"/>
        <v>-33.159641297708333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11.718658952458435</v>
      </c>
      <c r="B89">
        <f t="shared" si="19"/>
        <v>11.718658952458435</v>
      </c>
      <c r="C89" s="9">
        <f t="shared" si="20"/>
        <v>0.3500000000000002</v>
      </c>
      <c r="D89" s="9">
        <f t="shared" si="21"/>
        <v>9.2019322613481922</v>
      </c>
      <c r="E89" s="9">
        <f t="shared" si="21"/>
        <v>5.9687181762804853</v>
      </c>
      <c r="F89" s="9">
        <f t="shared" si="22"/>
        <v>6.4872527882806246</v>
      </c>
      <c r="G89" s="10">
        <f t="shared" si="23"/>
        <v>8.6666666666666607</v>
      </c>
      <c r="H89" s="5">
        <f t="shared" si="23"/>
        <v>7.5</v>
      </c>
      <c r="I89">
        <f t="shared" si="24"/>
        <v>19.087966896075013</v>
      </c>
      <c r="J89">
        <f t="shared" si="25"/>
        <v>19.025632889575373</v>
      </c>
      <c r="K89">
        <f t="shared" si="25"/>
        <v>1.5413543968742105</v>
      </c>
      <c r="L89">
        <f t="shared" si="26"/>
        <v>-10.72941301925934</v>
      </c>
      <c r="M89">
        <f t="shared" si="27"/>
        <v>-33.04323930620864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11.604698284555329</v>
      </c>
      <c r="B90">
        <f t="shared" si="19"/>
        <v>11.604698284555329</v>
      </c>
      <c r="C90" s="9">
        <f t="shared" si="20"/>
        <v>0.3550000000000002</v>
      </c>
      <c r="D90" s="9">
        <f t="shared" si="21"/>
        <v>9.315892929251298</v>
      </c>
      <c r="E90" s="9">
        <f t="shared" si="21"/>
        <v>5.9773715243542185</v>
      </c>
      <c r="F90" s="9">
        <f t="shared" si="22"/>
        <v>6.5160159107117437</v>
      </c>
      <c r="G90" s="10">
        <f t="shared" si="23"/>
        <v>8.6666666666666607</v>
      </c>
      <c r="H90" s="5">
        <f t="shared" si="23"/>
        <v>7.5</v>
      </c>
      <c r="I90">
        <f t="shared" si="24"/>
        <v>19.008765051299072</v>
      </c>
      <c r="J90">
        <f t="shared" si="25"/>
        <v>18.961256411459818</v>
      </c>
      <c r="K90">
        <f t="shared" si="25"/>
        <v>1.3430949610369587</v>
      </c>
      <c r="L90">
        <f t="shared" si="26"/>
        <v>-10.648739223470516</v>
      </c>
      <c r="M90">
        <f t="shared" si="27"/>
        <v>-32.928289045097024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11.491122423392593</v>
      </c>
      <c r="B91">
        <f t="shared" si="19"/>
        <v>11.491122423392593</v>
      </c>
      <c r="C91" s="9">
        <f t="shared" si="20"/>
        <v>0.36000000000000021</v>
      </c>
      <c r="D91" s="9">
        <f t="shared" si="21"/>
        <v>9.4294687904140346</v>
      </c>
      <c r="E91" s="9">
        <f t="shared" si="21"/>
        <v>5.9848373849176282</v>
      </c>
      <c r="F91" s="9">
        <f t="shared" si="22"/>
        <v>6.5440521069576878</v>
      </c>
      <c r="G91" s="10">
        <f t="shared" si="23"/>
        <v>8.6666666666666607</v>
      </c>
      <c r="H91" s="5">
        <f t="shared" si="23"/>
        <v>7.5</v>
      </c>
      <c r="I91">
        <f t="shared" si="24"/>
        <v>18.932052009517566</v>
      </c>
      <c r="J91">
        <f t="shared" si="25"/>
        <v>18.897363976118996</v>
      </c>
      <c r="K91">
        <f t="shared" si="25"/>
        <v>1.1455252267663765</v>
      </c>
      <c r="L91">
        <f t="shared" si="26"/>
        <v>-10.570026948711222</v>
      </c>
      <c r="M91">
        <f t="shared" si="27"/>
        <v>-32.814736588058025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11.377928500020955</v>
      </c>
      <c r="B92">
        <f t="shared" si="19"/>
        <v>11.377928500020955</v>
      </c>
      <c r="C92" s="9">
        <f t="shared" si="20"/>
        <v>0.36500000000000021</v>
      </c>
      <c r="D92" s="9">
        <f t="shared" si="21"/>
        <v>9.5426627137856723</v>
      </c>
      <c r="E92" s="9">
        <f t="shared" si="21"/>
        <v>5.9911198710196416</v>
      </c>
      <c r="F92" s="9">
        <f t="shared" si="22"/>
        <v>6.5713684521337505</v>
      </c>
      <c r="G92" s="10">
        <f t="shared" si="23"/>
        <v>8.6666666666666607</v>
      </c>
      <c r="H92" s="5">
        <f t="shared" si="23"/>
        <v>7.5</v>
      </c>
      <c r="I92">
        <f t="shared" si="24"/>
        <v>18.857819370145361</v>
      </c>
      <c r="J92">
        <f t="shared" si="25"/>
        <v>18.833943814426728</v>
      </c>
      <c r="K92">
        <f t="shared" si="25"/>
        <v>0.94863680723802835</v>
      </c>
      <c r="L92">
        <f t="shared" si="26"/>
        <v>-10.493247578127761</v>
      </c>
      <c r="M92">
        <f t="shared" si="27"/>
        <v>-32.702528755217394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11.2651137155908</v>
      </c>
      <c r="B93">
        <f t="shared" si="19"/>
        <v>11.2651137155908</v>
      </c>
      <c r="C93" s="9">
        <f t="shared" si="20"/>
        <v>0.37000000000000022</v>
      </c>
      <c r="D93" s="9">
        <f t="shared" si="21"/>
        <v>9.6554774982158271</v>
      </c>
      <c r="E93" s="9">
        <f t="shared" si="21"/>
        <v>5.9962230463454755</v>
      </c>
      <c r="F93" s="9">
        <f t="shared" si="22"/>
        <v>6.5979719202649729</v>
      </c>
      <c r="G93" s="10">
        <f t="shared" si="23"/>
        <v>8.6666666666666607</v>
      </c>
      <c r="H93" s="5">
        <f t="shared" si="23"/>
        <v>7.5</v>
      </c>
      <c r="I93">
        <f t="shared" si="24"/>
        <v>18.786058420923748</v>
      </c>
      <c r="J93">
        <f t="shared" si="25"/>
        <v>18.770984328957962</v>
      </c>
      <c r="K93">
        <f t="shared" si="25"/>
        <v>0.75242163470672396</v>
      </c>
      <c r="L93">
        <f t="shared" si="26"/>
        <v>-10.418372793146176</v>
      </c>
      <c r="M93">
        <f t="shared" si="27"/>
        <v>-32.591613107050009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11.152675340327329</v>
      </c>
      <c r="B94">
        <f t="shared" si="19"/>
        <v>11.152675340327329</v>
      </c>
      <c r="C94" s="9">
        <f t="shared" si="20"/>
        <v>0.37500000000000022</v>
      </c>
      <c r="D94" s="9">
        <f t="shared" si="21"/>
        <v>9.7679158734792981</v>
      </c>
      <c r="E94" s="9">
        <f t="shared" si="21"/>
        <v>6.0001509271177893</v>
      </c>
      <c r="F94" s="9">
        <f t="shared" si="22"/>
        <v>6.6238693869723502</v>
      </c>
      <c r="G94" s="10">
        <f t="shared" si="23"/>
        <v>8.6666666666666607</v>
      </c>
      <c r="H94" s="5">
        <f t="shared" si="23"/>
        <v>7.5</v>
      </c>
      <c r="I94">
        <f t="shared" si="24"/>
        <v>18.71676011584097</v>
      </c>
      <c r="J94">
        <f t="shared" si="25"/>
        <v>18.708474092199083</v>
      </c>
      <c r="K94">
        <f t="shared" si="25"/>
        <v>0.55687195606442397</v>
      </c>
      <c r="L94">
        <f t="shared" si="26"/>
        <v>-10.3453745516313</v>
      </c>
      <c r="M94">
        <f t="shared" si="27"/>
        <v>-32.481937939481028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11.040610712516065</v>
      </c>
      <c r="B95">
        <f t="shared" si="19"/>
        <v>11.040610712516065</v>
      </c>
      <c r="C95" s="9">
        <f t="shared" si="20"/>
        <v>0.38000000000000023</v>
      </c>
      <c r="D95" s="9">
        <f t="shared" si="21"/>
        <v>9.8799805012905626</v>
      </c>
      <c r="E95" s="9">
        <f t="shared" si="21"/>
        <v>6.0029074839712653</v>
      </c>
      <c r="F95" s="9">
        <f t="shared" si="22"/>
        <v>6.6490676320999711</v>
      </c>
      <c r="G95" s="10">
        <f t="shared" si="23"/>
        <v>8.6666666666666607</v>
      </c>
      <c r="H95" s="5">
        <f t="shared" si="23"/>
        <v>7.5</v>
      </c>
      <c r="I95">
        <f t="shared" si="24"/>
        <v>18.649915053942184</v>
      </c>
      <c r="J95">
        <f t="shared" si="25"/>
        <v>18.646401844889294</v>
      </c>
      <c r="K95">
        <f t="shared" si="25"/>
        <v>0.3619803284275378</v>
      </c>
      <c r="L95">
        <f t="shared" si="26"/>
        <v>-10.274225067056912</v>
      </c>
      <c r="M95">
        <f t="shared" si="27"/>
        <v>-32.373452280126152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10.928917237497936</v>
      </c>
      <c r="B96">
        <f t="shared" si="19"/>
        <v>10.928917237497936</v>
      </c>
      <c r="C96" s="9">
        <f t="shared" si="20"/>
        <v>0.38500000000000023</v>
      </c>
      <c r="D96" s="9">
        <f t="shared" si="21"/>
        <v>9.9916739763086913</v>
      </c>
      <c r="E96" s="9">
        <f t="shared" si="21"/>
        <v>6.0044966438007883</v>
      </c>
      <c r="F96" s="9">
        <f t="shared" si="22"/>
        <v>6.6735733422844152</v>
      </c>
      <c r="G96" s="10">
        <f t="shared" si="23"/>
        <v>8.6666666666666607</v>
      </c>
      <c r="H96" s="5">
        <f t="shared" si="23"/>
        <v>7.5</v>
      </c>
      <c r="I96">
        <f t="shared" si="24"/>
        <v>18.585513459082328</v>
      </c>
      <c r="J96">
        <f t="shared" si="25"/>
        <v>18.584756494486953</v>
      </c>
      <c r="K96">
        <f t="shared" si="25"/>
        <v>0.1677396147467809</v>
      </c>
      <c r="L96">
        <f t="shared" si="26"/>
        <v>-10.204896788693439</v>
      </c>
      <c r="M96">
        <f t="shared" si="27"/>
        <v>-32.266105885615119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10.81759238667321</v>
      </c>
      <c r="B97">
        <f t="shared" si="19"/>
        <v>10.81759238667321</v>
      </c>
      <c r="C97" s="9">
        <f t="shared" si="20"/>
        <v>0.39000000000000024</v>
      </c>
      <c r="D97" s="9">
        <f t="shared" si="21"/>
        <v>10.102998827133417</v>
      </c>
      <c r="E97" s="9">
        <f t="shared" si="21"/>
        <v>6.0049222915833278</v>
      </c>
      <c r="F97" s="9">
        <f t="shared" si="22"/>
        <v>6.6973931134675766</v>
      </c>
      <c r="G97" s="10">
        <f t="shared" si="23"/>
        <v>8.6666666666666607</v>
      </c>
      <c r="H97" s="5">
        <f t="shared" si="23"/>
        <v>7.5</v>
      </c>
      <c r="I97">
        <f t="shared" si="24"/>
        <v>18.523545160673791</v>
      </c>
      <c r="J97">
        <f t="shared" si="25"/>
        <v>18.523527113754792</v>
      </c>
      <c r="K97">
        <f t="shared" si="25"/>
        <v>-2.5857020566909833E-2</v>
      </c>
      <c r="L97">
        <f t="shared" si="26"/>
        <v>-10.137362382819012</v>
      </c>
      <c r="M97">
        <f t="shared" si="27"/>
        <v>-32.159849239941344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10.706633696513572</v>
      </c>
      <c r="B98">
        <f t="shared" si="19"/>
        <v>10.706633696513572</v>
      </c>
      <c r="C98" s="9">
        <f t="shared" si="20"/>
        <v>0.39500000000000024</v>
      </c>
      <c r="D98" s="9">
        <f t="shared" si="21"/>
        <v>10.213957517293055</v>
      </c>
      <c r="E98" s="9">
        <f t="shared" si="21"/>
        <v>6.0041882721736073</v>
      </c>
      <c r="F98" s="9">
        <f t="shared" si="22"/>
        <v>6.7205334533541166</v>
      </c>
      <c r="G98" s="10">
        <f t="shared" si="23"/>
        <v>8.6666666666666607</v>
      </c>
      <c r="H98" s="5">
        <f t="shared" si="23"/>
        <v>7.5</v>
      </c>
      <c r="I98">
        <f t="shared" si="24"/>
        <v>18.463999575479054</v>
      </c>
      <c r="J98">
        <f t="shared" si="25"/>
        <v>18.462702939457877</v>
      </c>
      <c r="K98">
        <f t="shared" si="25"/>
        <v>-0.2188161160065579</v>
      </c>
      <c r="L98">
        <f t="shared" si="26"/>
        <v>-10.071594714958861</v>
      </c>
      <c r="M98">
        <f t="shared" si="27"/>
        <v>-32.054633553778871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10.596038767581694</v>
      </c>
      <c r="B99">
        <f t="shared" si="19"/>
        <v>10.596038767581694</v>
      </c>
      <c r="C99" s="9">
        <f t="shared" si="20"/>
        <v>0.40000000000000024</v>
      </c>
      <c r="D99" s="9">
        <f t="shared" si="21"/>
        <v>10.324552446224933</v>
      </c>
      <c r="E99" s="9">
        <f t="shared" si="21"/>
        <v>6.0022983920735999</v>
      </c>
      <c r="F99" s="9">
        <f t="shared" si="22"/>
        <v>6.7430007838146064</v>
      </c>
      <c r="G99" s="10">
        <f t="shared" si="23"/>
        <v>8.6666666666666607</v>
      </c>
      <c r="H99" s="5">
        <f t="shared" si="23"/>
        <v>7.5</v>
      </c>
      <c r="I99">
        <f t="shared" si="24"/>
        <v>18.406865690496041</v>
      </c>
      <c r="J99">
        <f t="shared" si="25"/>
        <v>18.402273371168125</v>
      </c>
      <c r="K99">
        <f t="shared" si="25"/>
        <v>-0.41114391732923117</v>
      </c>
      <c r="L99">
        <f t="shared" si="26"/>
        <v>-10.007566833156964</v>
      </c>
      <c r="M99">
        <f t="shared" si="27"/>
        <v>-31.950410764706671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10.485805263557681</v>
      </c>
      <c r="B100">
        <f t="shared" si="19"/>
        <v>10.485805263557681</v>
      </c>
      <c r="C100" s="9">
        <f t="shared" si="20"/>
        <v>0.40500000000000025</v>
      </c>
      <c r="D100" s="9">
        <f t="shared" si="21"/>
        <v>10.434785950248946</v>
      </c>
      <c r="E100" s="9">
        <f t="shared" si="21"/>
        <v>5.9992564211758594</v>
      </c>
      <c r="F100" s="9">
        <f t="shared" si="22"/>
        <v>6.7648014432354202</v>
      </c>
      <c r="G100" s="10">
        <f t="shared" si="23"/>
        <v>8.6666666666666607</v>
      </c>
      <c r="H100" s="5">
        <f t="shared" si="23"/>
        <v>7.5</v>
      </c>
      <c r="I100">
        <f t="shared" si="24"/>
        <v>18.352132046981563</v>
      </c>
      <c r="J100">
        <f t="shared" si="25"/>
        <v>18.342227970169183</v>
      </c>
      <c r="K100">
        <f t="shared" si="25"/>
        <v>-0.6028463819174712</v>
      </c>
      <c r="L100">
        <f t="shared" si="26"/>
        <v>-9.9452519522826375</v>
      </c>
      <c r="M100">
        <f t="shared" si="27"/>
        <v>-31.847133538278886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10.375930910271807</v>
      </c>
      <c r="B101">
        <f t="shared" si="19"/>
        <v>10.375930910271807</v>
      </c>
      <c r="C101" s="9">
        <f t="shared" si="20"/>
        <v>0.41000000000000025</v>
      </c>
      <c r="D101" s="9">
        <f t="shared" si="21"/>
        <v>10.544660303534821</v>
      </c>
      <c r="E101" s="9">
        <f t="shared" si="21"/>
        <v>5.9950660944806655</v>
      </c>
      <c r="F101" s="9">
        <f t="shared" si="22"/>
        <v>6.7859416888163846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18.299786725655171</v>
      </c>
      <c r="J101">
        <f t="shared" si="25"/>
        <v>18.282556458455488</v>
      </c>
      <c r="K101">
        <f t="shared" si="25"/>
        <v>-0.79392918314714456</v>
      </c>
      <c r="L101">
        <f t="shared" si="26"/>
        <v>-9.8846234393734509</v>
      </c>
      <c r="M101">
        <f t="shared" si="27"/>
        <v>-31.744755269878606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10.266413494742983</v>
      </c>
      <c r="B102">
        <f t="shared" si="19"/>
        <v>10.266413494742983</v>
      </c>
      <c r="C102" s="9">
        <f t="shared" si="20"/>
        <v>0.41500000000000026</v>
      </c>
      <c r="D102" s="9">
        <f t="shared" si="21"/>
        <v>10.654177719063645</v>
      </c>
      <c r="E102" s="9">
        <f t="shared" si="21"/>
        <v>5.9897311137869247</v>
      </c>
      <c r="F102" s="9">
        <f t="shared" si="22"/>
        <v>6.8064276988171013</v>
      </c>
      <c r="G102" s="10">
        <f t="shared" si="29"/>
        <v>8.6666666666666607</v>
      </c>
      <c r="H102" s="5">
        <f t="shared" si="29"/>
        <v>7.5</v>
      </c>
      <c r="I102">
        <f t="shared" si="24"/>
        <v>18.249817333122493</v>
      </c>
      <c r="J102">
        <f t="shared" si="25"/>
        <v>18.223248717819249</v>
      </c>
      <c r="K102">
        <f t="shared" si="25"/>
        <v>-0.98439771476641624</v>
      </c>
      <c r="L102">
        <f t="shared" si="26"/>
        <v>-9.8256548000140942</v>
      </c>
      <c r="M102">
        <f t="shared" si="27"/>
        <v>-31.643230087291755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10.157250864222467</v>
      </c>
      <c r="B103">
        <f t="shared" si="19"/>
        <v>10.157250864222467</v>
      </c>
      <c r="C103" s="9">
        <f t="shared" si="20"/>
        <v>0.42000000000000026</v>
      </c>
      <c r="D103" s="9">
        <f t="shared" si="21"/>
        <v>10.76334034958416</v>
      </c>
      <c r="E103" s="9">
        <f t="shared" si="21"/>
        <v>5.9832551493567552</v>
      </c>
      <c r="F103" s="9">
        <f t="shared" si="22"/>
        <v>6.8262655747528971</v>
      </c>
      <c r="G103" s="10">
        <f t="shared" si="29"/>
        <v>8.6666666666666607</v>
      </c>
      <c r="H103" s="5">
        <f t="shared" si="29"/>
        <v>7.5</v>
      </c>
      <c r="I103">
        <f t="shared" si="24"/>
        <v>18.202210989553663</v>
      </c>
      <c r="J103">
        <f t="shared" si="25"/>
        <v>18.164294789019166</v>
      </c>
      <c r="K103">
        <f t="shared" si="25"/>
        <v>-1.1742570952901668</v>
      </c>
      <c r="L103">
        <f t="shared" si="26"/>
        <v>-9.7683196657493294</v>
      </c>
      <c r="M103">
        <f t="shared" si="27"/>
        <v>-31.542512853936785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10.048440925242335</v>
      </c>
      <c r="B104">
        <f t="shared" si="19"/>
        <v>10.048440925242335</v>
      </c>
      <c r="C104" s="9">
        <f t="shared" si="20"/>
        <v>0.42500000000000027</v>
      </c>
      <c r="D104" s="9">
        <f t="shared" si="21"/>
        <v>10.872150288564292</v>
      </c>
      <c r="E104" s="9">
        <f t="shared" si="21"/>
        <v>5.9756418415536432</v>
      </c>
      <c r="F104" s="9">
        <f t="shared" si="22"/>
        <v>6.8454613435411815</v>
      </c>
      <c r="G104" s="10">
        <f t="shared" si="29"/>
        <v>8.6666666666666607</v>
      </c>
      <c r="H104" s="5">
        <f t="shared" si="29"/>
        <v>7.5</v>
      </c>
      <c r="I104">
        <f t="shared" si="24"/>
        <v>18.156954317648438</v>
      </c>
      <c r="J104">
        <f t="shared" si="25"/>
        <v>18.105684871024671</v>
      </c>
      <c r="K104">
        <f t="shared" si="25"/>
        <v>-1.3635121724137875</v>
      </c>
      <c r="L104">
        <f t="shared" si="26"/>
        <v>-9.7125917825271255</v>
      </c>
      <c r="M104">
        <f t="shared" si="27"/>
        <v>-31.442559172685282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9.9399816426682737</v>
      </c>
      <c r="B105">
        <f t="shared" si="19"/>
        <v>9.9399816426682737</v>
      </c>
      <c r="C105" s="9">
        <f t="shared" si="20"/>
        <v>0.43000000000000027</v>
      </c>
      <c r="D105" s="9">
        <f t="shared" si="21"/>
        <v>10.980609571138354</v>
      </c>
      <c r="E105" s="9">
        <f t="shared" si="21"/>
        <v>5.9668948024540525</v>
      </c>
      <c r="F105" s="9">
        <f t="shared" si="22"/>
        <v>6.8640209595991077</v>
      </c>
      <c r="G105" s="10">
        <f t="shared" si="29"/>
        <v>8.6666666666666607</v>
      </c>
      <c r="H105" s="5">
        <f t="shared" si="29"/>
        <v>7.5</v>
      </c>
      <c r="I105">
        <f t="shared" si="24"/>
        <v>18.114033432915662</v>
      </c>
      <c r="J105">
        <f t="shared" si="25"/>
        <v>18.047409320329507</v>
      </c>
      <c r="K105">
        <f t="shared" si="25"/>
        <v>-1.5521675274498992</v>
      </c>
      <c r="L105">
        <f t="shared" si="26"/>
        <v>-9.658445000166239</v>
      </c>
      <c r="M105">
        <f t="shared" si="27"/>
        <v>-31.343325390208129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9.8318710387562991</v>
      </c>
      <c r="B106">
        <f t="shared" si="19"/>
        <v>9.8318710387562991</v>
      </c>
      <c r="C106" s="9">
        <f t="shared" si="20"/>
        <v>0.43500000000000028</v>
      </c>
      <c r="D106" s="9">
        <f t="shared" si="21"/>
        <v>11.088720175050328</v>
      </c>
      <c r="E106" s="9">
        <f t="shared" si="21"/>
        <v>5.9570176174323297</v>
      </c>
      <c r="F106" s="9">
        <f t="shared" si="22"/>
        <v>6.8819503068932679</v>
      </c>
      <c r="G106" s="10">
        <f t="shared" si="29"/>
        <v>8.6666666666666607</v>
      </c>
      <c r="H106" s="5">
        <f t="shared" si="29"/>
        <v>7.5</v>
      </c>
      <c r="I106">
        <f t="shared" si="24"/>
        <v>18.0734339352902</v>
      </c>
      <c r="J106">
        <f t="shared" si="25"/>
        <v>17.989458650328508</v>
      </c>
      <c r="K106">
        <f t="shared" si="25"/>
        <v>-1.7402274797911479</v>
      </c>
      <c r="L106">
        <f t="shared" si="26"/>
        <v>-9.6058532628403306</v>
      </c>
      <c r="M106">
        <f t="shared" si="27"/>
        <v>-31.244768601781637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9.7241071922130597</v>
      </c>
      <c r="B107">
        <f t="shared" si="19"/>
        <v>9.7241071922130597</v>
      </c>
      <c r="C107" s="9">
        <f t="shared" si="20"/>
        <v>0.44000000000000028</v>
      </c>
      <c r="D107" s="9">
        <f t="shared" si="21"/>
        <v>11.196484021593568</v>
      </c>
      <c r="E107" s="9">
        <f t="shared" si="21"/>
        <v>5.9460138467187509</v>
      </c>
      <c r="F107" s="9">
        <f t="shared" si="22"/>
        <v>6.8992552009421786</v>
      </c>
      <c r="G107" s="10">
        <f t="shared" si="29"/>
        <v>8.6666666666666607</v>
      </c>
      <c r="H107" s="5">
        <f t="shared" si="29"/>
        <v>7.5</v>
      </c>
      <c r="I107">
        <f t="shared" si="24"/>
        <v>18.035140902106029</v>
      </c>
      <c r="J107">
        <f t="shared" si="25"/>
        <v>17.931823530751466</v>
      </c>
      <c r="K107">
        <f t="shared" si="25"/>
        <v>-1.9276960914018377</v>
      </c>
      <c r="L107">
        <f t="shared" si="26"/>
        <v>-9.5547906005686247</v>
      </c>
      <c r="M107">
        <f t="shared" si="27"/>
        <v>-31.146846656487963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9.6166882372593605</v>
      </c>
      <c r="B108">
        <f t="shared" si="19"/>
        <v>9.6166882372593605</v>
      </c>
      <c r="C108" s="9">
        <f t="shared" si="20"/>
        <v>0.44500000000000028</v>
      </c>
      <c r="D108" s="9">
        <f t="shared" si="21"/>
        <v>11.303902976547267</v>
      </c>
      <c r="E108" s="9">
        <f t="shared" si="21"/>
        <v>5.9338870269305231</v>
      </c>
      <c r="F108" s="9">
        <f t="shared" si="22"/>
        <v>6.9159413907722662</v>
      </c>
      <c r="G108" s="10">
        <f t="shared" si="29"/>
        <v>8.6666666666666607</v>
      </c>
      <c r="H108" s="5">
        <f t="shared" si="29"/>
        <v>7.5</v>
      </c>
      <c r="I108">
        <f t="shared" si="24"/>
        <v>17.999138882439308</v>
      </c>
      <c r="J108">
        <f t="shared" si="25"/>
        <v>17.874494787148056</v>
      </c>
      <c r="K108">
        <f t="shared" si="25"/>
        <v>-2.1145771713407653</v>
      </c>
      <c r="L108">
        <f t="shared" si="26"/>
        <v>-9.5052311217008647</v>
      </c>
      <c r="M108">
        <f t="shared" si="27"/>
        <v>-31.04951816274448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9.5096123626966627</v>
      </c>
      <c r="B109">
        <f t="shared" si="19"/>
        <v>9.5096123626966627</v>
      </c>
      <c r="C109" s="9">
        <f t="shared" si="20"/>
        <v>0.45000000000000029</v>
      </c>
      <c r="D109" s="9">
        <f t="shared" si="21"/>
        <v>11.410978851109965</v>
      </c>
      <c r="E109" s="9">
        <f t="shared" si="21"/>
        <v>5.9206406725755487</v>
      </c>
      <c r="F109" s="9">
        <f t="shared" si="22"/>
        <v>6.9320145608280441</v>
      </c>
      <c r="G109" s="10">
        <f t="shared" si="29"/>
        <v>8.6666666666666607</v>
      </c>
      <c r="H109" s="5">
        <f t="shared" si="29"/>
        <v>7.5</v>
      </c>
      <c r="I109">
        <f t="shared" si="24"/>
        <v>17.965411892830481</v>
      </c>
      <c r="J109">
        <f t="shared" si="25"/>
        <v>17.81746340041785</v>
      </c>
      <c r="K109">
        <f t="shared" si="25"/>
        <v>-2.300874280317232</v>
      </c>
      <c r="L109">
        <f t="shared" si="26"/>
        <v>-9.4571490063820942</v>
      </c>
      <c r="M109">
        <f t="shared" si="27"/>
        <v>-30.952742494097002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9.4028778109762712</v>
      </c>
      <c r="B110">
        <f t="shared" si="19"/>
        <v>9.4028778109762712</v>
      </c>
      <c r="C110" s="9">
        <f t="shared" si="20"/>
        <v>0.45500000000000029</v>
      </c>
      <c r="D110" s="9">
        <f t="shared" si="21"/>
        <v>11.517713402830356</v>
      </c>
      <c r="E110" s="9">
        <f t="shared" si="21"/>
        <v>5.9062782775287515</v>
      </c>
      <c r="F110" s="9">
        <f t="shared" si="22"/>
        <v>6.947480332837106</v>
      </c>
      <c r="G110" s="10">
        <f t="shared" si="29"/>
        <v>8.6666666666666607</v>
      </c>
      <c r="H110" s="5">
        <f t="shared" si="29"/>
        <v>7.5</v>
      </c>
      <c r="I110">
        <f t="shared" si="24"/>
        <v>17.933943414389393</v>
      </c>
      <c r="J110">
        <f t="shared" si="25"/>
        <v>17.760720506379556</v>
      </c>
      <c r="K110">
        <f t="shared" si="25"/>
        <v>-2.4865907352818142</v>
      </c>
      <c r="L110">
        <f t="shared" si="26"/>
        <v>-9.4105185009804906</v>
      </c>
      <c r="M110">
        <f t="shared" si="27"/>
        <v>-30.856479795212643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9.2964828772710106</v>
      </c>
      <c r="B111">
        <f t="shared" si="19"/>
        <v>9.2964828772710106</v>
      </c>
      <c r="C111" s="9">
        <f t="shared" si="20"/>
        <v>0.4600000000000003</v>
      </c>
      <c r="D111" s="9">
        <f t="shared" si="21"/>
        <v>11.624108336535617</v>
      </c>
      <c r="E111" s="9">
        <f t="shared" si="21"/>
        <v>5.8908033164807465</v>
      </c>
      <c r="F111" s="9">
        <f t="shared" si="22"/>
        <v>6.9623442676305771</v>
      </c>
      <c r="G111" s="10">
        <f t="shared" si="29"/>
        <v>8.6666666666666607</v>
      </c>
      <c r="H111" s="5">
        <f t="shared" si="29"/>
        <v>7.5</v>
      </c>
      <c r="I111">
        <f t="shared" si="24"/>
        <v>17.904716391282264</v>
      </c>
      <c r="J111">
        <f t="shared" si="25"/>
        <v>17.704257395373673</v>
      </c>
      <c r="K111">
        <f t="shared" si="25"/>
        <v>-2.6717296140530902</v>
      </c>
      <c r="L111">
        <f t="shared" si="26"/>
        <v>-9.3653139134591505</v>
      </c>
      <c r="M111">
        <f t="shared" si="27"/>
        <v>-30.760690988008868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9.1904259085492104</v>
      </c>
      <c r="B112">
        <f t="shared" si="19"/>
        <v>9.1904259085492104</v>
      </c>
      <c r="C112" s="9">
        <f t="shared" si="20"/>
        <v>0.4650000000000003</v>
      </c>
      <c r="D112" s="9">
        <f t="shared" si="21"/>
        <v>11.730165305257417</v>
      </c>
      <c r="E112" s="9">
        <f t="shared" si="21"/>
        <v>5.8742192463586438</v>
      </c>
      <c r="F112" s="9">
        <f t="shared" si="22"/>
        <v>6.9766118669196349</v>
      </c>
      <c r="G112" s="10">
        <f t="shared" si="29"/>
        <v>8.6666666666666607</v>
      </c>
      <c r="H112" s="5">
        <f t="shared" si="29"/>
        <v>7.5</v>
      </c>
      <c r="I112">
        <f t="shared" si="24"/>
        <v>17.877713230594441</v>
      </c>
      <c r="J112">
        <f t="shared" si="25"/>
        <v>17.64806551189292</v>
      </c>
      <c r="K112">
        <f t="shared" si="25"/>
        <v>-2.8562937599811433</v>
      </c>
      <c r="L112">
        <f t="shared" si="26"/>
        <v>-9.3215096096705814</v>
      </c>
      <c r="M112">
        <f t="shared" si="27"/>
        <v>-30.665337777856504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9.0847053026508267</v>
      </c>
      <c r="B113">
        <f t="shared" si="19"/>
        <v>9.0847053026508267</v>
      </c>
      <c r="C113" s="9">
        <f t="shared" si="20"/>
        <v>0.47000000000000031</v>
      </c>
      <c r="D113" s="9">
        <f t="shared" si="21"/>
        <v>11.835885911155801</v>
      </c>
      <c r="E113" s="9">
        <f t="shared" si="21"/>
        <v>5.8565295077187551</v>
      </c>
      <c r="F113" s="9">
        <f t="shared" si="22"/>
        <v>6.9902885750286305</v>
      </c>
      <c r="G113" s="10">
        <f t="shared" si="29"/>
        <v>8.6666666666666607</v>
      </c>
      <c r="H113" s="5">
        <f t="shared" si="29"/>
        <v>7.5</v>
      </c>
      <c r="I113">
        <f t="shared" si="24"/>
        <v>17.852915803557579</v>
      </c>
      <c r="J113">
        <f t="shared" si="25"/>
        <v>17.592136454234897</v>
      </c>
      <c r="K113">
        <f t="shared" si="25"/>
        <v>-3.0402857866482824</v>
      </c>
      <c r="L113">
        <f t="shared" si="26"/>
        <v>-9.2790800105503273</v>
      </c>
      <c r="M113">
        <f t="shared" si="27"/>
        <v>-30.570382659795865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8.9793195073656076</v>
      </c>
      <c r="B114">
        <f t="shared" si="19"/>
        <v>8.9793195073656076</v>
      </c>
      <c r="C114" s="9">
        <f t="shared" si="20"/>
        <v>0.47500000000000031</v>
      </c>
      <c r="D114" s="9">
        <f t="shared" si="21"/>
        <v>11.94127170644102</v>
      </c>
      <c r="E114" s="9">
        <f t="shared" si="21"/>
        <v>5.8377375261109892</v>
      </c>
      <c r="F114" s="9">
        <f t="shared" si="22"/>
        <v>7.0033797805854316</v>
      </c>
      <c r="G114" s="10">
        <f t="shared" si="29"/>
        <v>8.6666666666666607</v>
      </c>
      <c r="H114" s="5">
        <f t="shared" si="29"/>
        <v>7.5</v>
      </c>
      <c r="I114">
        <f t="shared" si="24"/>
        <v>17.830305448124896</v>
      </c>
      <c r="J114">
        <f t="shared" si="25"/>
        <v>17.536461974171594</v>
      </c>
      <c r="K114">
        <f t="shared" si="25"/>
        <v>-3.2237080826070574</v>
      </c>
      <c r="L114">
        <f t="shared" si="26"/>
        <v>-9.2379995901839749</v>
      </c>
      <c r="M114">
        <f t="shared" si="27"/>
        <v>-30.475788924706769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8.8742670195132014</v>
      </c>
      <c r="B115">
        <f t="shared" si="19"/>
        <v>8.8742670195132014</v>
      </c>
      <c r="C115" s="9">
        <f t="shared" si="20"/>
        <v>0.48000000000000032</v>
      </c>
      <c r="D115" s="9">
        <f t="shared" si="21"/>
        <v>12.046324194293426</v>
      </c>
      <c r="E115" s="9">
        <f t="shared" si="21"/>
        <v>5.8178467134147018</v>
      </c>
      <c r="F115" s="9">
        <f t="shared" si="22"/>
        <v>7.0158908181694777</v>
      </c>
      <c r="G115" s="10">
        <f t="shared" si="29"/>
        <v>8.6666666666666607</v>
      </c>
      <c r="H115" s="5">
        <f t="shared" si="29"/>
        <v>7.5</v>
      </c>
      <c r="I115">
        <f t="shared" si="24"/>
        <v>17.809862972873244</v>
      </c>
      <c r="J115">
        <f t="shared" si="25"/>
        <v>17.481033976630489</v>
      </c>
      <c r="K115">
        <f t="shared" si="25"/>
        <v>-3.4065628161552981</v>
      </c>
      <c r="L115">
        <f t="shared" si="26"/>
        <v>-9.198242874719849</v>
      </c>
      <c r="M115">
        <f t="shared" si="27"/>
        <v>-30.381520665375092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8.7695463840251637</v>
      </c>
      <c r="B116">
        <f t="shared" si="19"/>
        <v>8.7695463840251637</v>
      </c>
      <c r="C116" s="9">
        <f t="shared" si="20"/>
        <v>0.48500000000000032</v>
      </c>
      <c r="D116" s="9">
        <f t="shared" si="21"/>
        <v>12.151044829781464</v>
      </c>
      <c r="E116" s="9">
        <f t="shared" si="21"/>
        <v>5.796860469145793</v>
      </c>
      <c r="F116" s="9">
        <f t="shared" si="22"/>
        <v>7.0278269699180846</v>
      </c>
      <c r="G116" s="10">
        <f t="shared" si="29"/>
        <v>8.6666666666666607</v>
      </c>
      <c r="H116" s="5">
        <f t="shared" si="29"/>
        <v>7.5</v>
      </c>
      <c r="I116">
        <f t="shared" si="24"/>
        <v>17.791568662205773</v>
      </c>
      <c r="J116">
        <f t="shared" si="25"/>
        <v>17.425844519382171</v>
      </c>
      <c r="K116">
        <f t="shared" si="25"/>
        <v>-3.5888519401475487</v>
      </c>
      <c r="L116">
        <f t="shared" si="26"/>
        <v>-9.1597844420974948</v>
      </c>
      <c r="M116">
        <f t="shared" si="27"/>
        <v>-30.287542782400514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8.6651561930288281</v>
      </c>
      <c r="B117">
        <f t="shared" si="19"/>
        <v>8.6651561930288281</v>
      </c>
      <c r="C117" s="9">
        <f t="shared" si="20"/>
        <v>0.49000000000000032</v>
      </c>
      <c r="D117" s="9">
        <f t="shared" si="21"/>
        <v>12.255435020777799</v>
      </c>
      <c r="E117" s="9">
        <f t="shared" si="21"/>
        <v>5.7747821817348246</v>
      </c>
      <c r="F117" s="9">
        <f t="shared" si="22"/>
        <v>7.0391934670915237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17.775402282824277</v>
      </c>
      <c r="J117">
        <f t="shared" si="25"/>
        <v>17.370885812729586</v>
      </c>
      <c r="K117">
        <f t="shared" si="25"/>
        <v>-3.7705771968419519</v>
      </c>
      <c r="L117">
        <f t="shared" si="26"/>
        <v>-9.1225989225603428</v>
      </c>
      <c r="M117">
        <f t="shared" si="27"/>
        <v>-30.193820989892515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8.561095084933056</v>
      </c>
      <c r="B118">
        <f t="shared" si="19"/>
        <v>8.561095084933056</v>
      </c>
      <c r="C118" s="9">
        <f t="shared" si="20"/>
        <v>0.49500000000000033</v>
      </c>
      <c r="D118" s="9">
        <f t="shared" si="21"/>
        <v>12.359496128873571</v>
      </c>
      <c r="E118" s="9">
        <f t="shared" si="21"/>
        <v>5.7516152297759549</v>
      </c>
      <c r="F118" s="9">
        <f t="shared" si="22"/>
        <v>7.0499954915973451</v>
      </c>
      <c r="G118" s="10">
        <f t="shared" si="30"/>
        <v>8.6666666666666607</v>
      </c>
      <c r="H118" s="5">
        <f t="shared" si="30"/>
        <v>7.5</v>
      </c>
      <c r="I118">
        <f t="shared" si="24"/>
        <v>17.761343091435958</v>
      </c>
      <c r="J118">
        <f t="shared" si="25"/>
        <v>17.316150219194224</v>
      </c>
      <c r="K118">
        <f t="shared" si="25"/>
        <v>-3.9517401227813069</v>
      </c>
      <c r="L118">
        <f t="shared" si="26"/>
        <v>-9.0866609999191539</v>
      </c>
      <c r="M118">
        <f t="shared" si="27"/>
        <v>-30.100321820903932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8.4573617435158894</v>
      </c>
      <c r="B119">
        <f t="shared" si="19"/>
        <v>8.4573617435158894</v>
      </c>
      <c r="C119" s="9">
        <f t="shared" si="20"/>
        <v>0.50000000000000033</v>
      </c>
      <c r="D119" s="9">
        <f t="shared" si="21"/>
        <v>12.463229470290738</v>
      </c>
      <c r="E119" s="9">
        <f t="shared" si="21"/>
        <v>5.7273629832464907</v>
      </c>
      <c r="F119" s="9">
        <f t="shared" si="22"/>
        <v>7.0602381774744565</v>
      </c>
      <c r="G119" s="10">
        <f t="shared" si="30"/>
        <v>8.6666666666666607</v>
      </c>
      <c r="H119" s="5">
        <f t="shared" si="30"/>
        <v>7.5</v>
      </c>
      <c r="I119">
        <f t="shared" si="24"/>
        <v>17.749369843654733</v>
      </c>
      <c r="J119">
        <f t="shared" si="25"/>
        <v>17.26163025319471</v>
      </c>
      <c r="K119">
        <f t="shared" si="25"/>
        <v>-4.1323420537067301</v>
      </c>
      <c r="L119">
        <f t="shared" si="26"/>
        <v>-9.0519454135311417</v>
      </c>
      <c r="M119">
        <f t="shared" si="27"/>
        <v>-30.00701263255424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8.3539548970141642</v>
      </c>
      <c r="B120">
        <f t="shared" si="19"/>
        <v>8.3539548970141642</v>
      </c>
      <c r="C120" s="9">
        <f t="shared" si="20"/>
        <v>0.50500000000000034</v>
      </c>
      <c r="D120" s="9">
        <f t="shared" si="21"/>
        <v>12.566636316792463</v>
      </c>
      <c r="E120" s="9">
        <f t="shared" si="21"/>
        <v>5.7020288046968641</v>
      </c>
      <c r="F120" s="9">
        <f t="shared" si="22"/>
        <v>7.0699266123374134</v>
      </c>
      <c r="G120" s="10">
        <f t="shared" si="30"/>
        <v>8.6666666666666607</v>
      </c>
      <c r="H120" s="5">
        <f t="shared" si="30"/>
        <v>7.5</v>
      </c>
      <c r="I120">
        <f t="shared" si="24"/>
        <v>17.739460804053486</v>
      </c>
      <c r="J120">
        <f t="shared" si="25"/>
        <v>17.207318580713522</v>
      </c>
      <c r="K120">
        <f t="shared" si="25"/>
        <v>-4.312384129502056</v>
      </c>
      <c r="L120">
        <f t="shared" si="26"/>
        <v>-9.0184269609583705</v>
      </c>
      <c r="M120">
        <f t="shared" si="27"/>
        <v>-29.913861610797369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8.2508733172151807</v>
      </c>
      <c r="B121">
        <f t="shared" si="19"/>
        <v>8.2508733172151807</v>
      </c>
      <c r="C121" s="9">
        <f t="shared" si="20"/>
        <v>0.51000000000000034</v>
      </c>
      <c r="D121" s="9">
        <f t="shared" si="21"/>
        <v>12.669717896591447</v>
      </c>
      <c r="E121" s="9">
        <f t="shared" si="21"/>
        <v>5.6756160504108575</v>
      </c>
      <c r="F121" s="9">
        <f t="shared" si="22"/>
        <v>7.0790658387814105</v>
      </c>
      <c r="G121" s="10">
        <f t="shared" si="30"/>
        <v>8.6666666666666607</v>
      </c>
      <c r="H121" s="5">
        <f t="shared" si="30"/>
        <v>7.5</v>
      </c>
      <c r="I121">
        <f t="shared" si="24"/>
        <v>17.73159375731969</v>
      </c>
      <c r="J121">
        <f t="shared" si="25"/>
        <v>17.153208018947772</v>
      </c>
      <c r="K121">
        <f t="shared" si="25"/>
        <v>-4.4918672991668398</v>
      </c>
      <c r="L121">
        <f t="shared" si="26"/>
        <v>-8.9860805012676135</v>
      </c>
      <c r="M121">
        <f t="shared" si="27"/>
        <v>-29.82083777479189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8.1481158185505169</v>
      </c>
      <c r="B122">
        <f t="shared" si="19"/>
        <v>8.1481158185505169</v>
      </c>
      <c r="C122" s="9">
        <f t="shared" si="20"/>
        <v>0.51500000000000035</v>
      </c>
      <c r="D122" s="9">
        <f t="shared" si="21"/>
        <v>12.772475395256111</v>
      </c>
      <c r="E122" s="9">
        <f t="shared" si="21"/>
        <v>5.6481280715359103</v>
      </c>
      <c r="F122" s="9">
        <f t="shared" si="22"/>
        <v>7.0876608557484175</v>
      </c>
      <c r="G122" s="10">
        <f t="shared" si="30"/>
        <v>8.6666666666666607</v>
      </c>
      <c r="H122" s="5">
        <f t="shared" si="30"/>
        <v>7.5</v>
      </c>
      <c r="I122">
        <f t="shared" si="24"/>
        <v>17.725746020463369</v>
      </c>
      <c r="J122">
        <f t="shared" si="25"/>
        <v>17.099291535940168</v>
      </c>
      <c r="K122">
        <f t="shared" si="25"/>
        <v>-4.670792325815591</v>
      </c>
      <c r="L122">
        <f t="shared" si="26"/>
        <v>-8.954880958932776</v>
      </c>
      <c r="M122">
        <f t="shared" si="27"/>
        <v>-29.727910980834352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8.0456812571921361</v>
      </c>
      <c r="B123">
        <f t="shared" si="19"/>
        <v>8.0456812571921361</v>
      </c>
      <c r="C123" s="9">
        <f t="shared" si="20"/>
        <v>0.52000000000000035</v>
      </c>
      <c r="D123" s="9">
        <f t="shared" si="21"/>
        <v>12.874909956614491</v>
      </c>
      <c r="E123" s="9">
        <f t="shared" si="21"/>
        <v>5.6195682151833619</v>
      </c>
      <c r="F123" s="9">
        <f t="shared" si="22"/>
        <v>7.0957166198549348</v>
      </c>
      <c r="G123" s="10">
        <f t="shared" si="30"/>
        <v>8.6666666666666607</v>
      </c>
      <c r="H123" s="5">
        <f t="shared" si="30"/>
        <v>7.5</v>
      </c>
      <c r="I123">
        <f t="shared" si="24"/>
        <v>17.721894456023353</v>
      </c>
      <c r="J123">
        <f t="shared" si="25"/>
        <v>17.04556225018657</v>
      </c>
      <c r="K123">
        <f t="shared" si="25"/>
        <v>-4.8491597917005969</v>
      </c>
      <c r="L123">
        <f t="shared" si="26"/>
        <v>-8.9248033283001238</v>
      </c>
      <c r="M123">
        <f t="shared" si="27"/>
        <v>-29.635051925819873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7.9435685301509267</v>
      </c>
      <c r="B124">
        <f t="shared" si="19"/>
        <v>7.9435685301509267</v>
      </c>
      <c r="C124" s="9">
        <f t="shared" si="20"/>
        <v>0.52500000000000036</v>
      </c>
      <c r="D124" s="9">
        <f t="shared" si="21"/>
        <v>12.977022683655701</v>
      </c>
      <c r="E124" s="9">
        <f t="shared" si="21"/>
        <v>5.5899398254984938</v>
      </c>
      <c r="F124" s="9">
        <f t="shared" si="22"/>
        <v>7.103238046681815</v>
      </c>
      <c r="G124" s="10">
        <f t="shared" si="30"/>
        <v>8.6666666666666607</v>
      </c>
      <c r="H124" s="5">
        <f t="shared" si="30"/>
        <v>7.5</v>
      </c>
      <c r="I124">
        <f t="shared" si="24"/>
        <v>17.720015486214784</v>
      </c>
      <c r="J124">
        <f t="shared" si="25"/>
        <v>16.992013430216769</v>
      </c>
      <c r="K124">
        <f t="shared" si="25"/>
        <v>-5.0269701032555165</v>
      </c>
      <c r="L124">
        <f t="shared" si="26"/>
        <v>-8.8958226785757262</v>
      </c>
      <c r="M124">
        <f t="shared" si="27"/>
        <v>-29.542232150197158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7.8417765743778407</v>
      </c>
      <c r="B125">
        <f t="shared" si="19"/>
        <v>7.8417765743778407</v>
      </c>
      <c r="C125" s="9">
        <f t="shared" si="20"/>
        <v>0.53000000000000036</v>
      </c>
      <c r="D125" s="9">
        <f t="shared" si="21"/>
        <v>13.078814639428787</v>
      </c>
      <c r="E125" s="9">
        <f t="shared" si="21"/>
        <v>5.5592462447002573</v>
      </c>
      <c r="F125" s="9">
        <f t="shared" si="22"/>
        <v>7.1102300120266033</v>
      </c>
      <c r="G125" s="10">
        <f t="shared" si="30"/>
        <v>8.6666666666666607</v>
      </c>
      <c r="H125" s="5">
        <f t="shared" si="30"/>
        <v>7.5</v>
      </c>
      <c r="I125">
        <f t="shared" si="24"/>
        <v>17.720085107958454</v>
      </c>
      <c r="J125">
        <f t="shared" si="25"/>
        <v>16.938638494145316</v>
      </c>
      <c r="K125">
        <f t="shared" si="25"/>
        <v>-5.2042234961566995</v>
      </c>
      <c r="L125">
        <f t="shared" si="26"/>
        <v>-8.8679141592939921</v>
      </c>
      <c r="M125">
        <f t="shared" si="27"/>
        <v>-29.449424040388486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7.7403043658678357</v>
      </c>
      <c r="B126">
        <f t="shared" si="19"/>
        <v>7.7403043658678357</v>
      </c>
      <c r="C126" s="9">
        <f t="shared" si="20"/>
        <v>0.53500000000000036</v>
      </c>
      <c r="D126" s="9">
        <f t="shared" si="21"/>
        <v>13.180286847938792</v>
      </c>
      <c r="E126" s="9">
        <f t="shared" si="21"/>
        <v>5.5274908140905898</v>
      </c>
      <c r="F126" s="9">
        <f t="shared" si="22"/>
        <v>7.1166973531188624</v>
      </c>
      <c r="G126" s="10">
        <f t="shared" si="30"/>
        <v>8.6666666666666607</v>
      </c>
      <c r="H126" s="5">
        <f t="shared" si="30"/>
        <v>7.5</v>
      </c>
      <c r="I126">
        <f t="shared" si="24"/>
        <v>17.722078908730431</v>
      </c>
      <c r="J126">
        <f t="shared" si="25"/>
        <v>16.885431009189553</v>
      </c>
      <c r="K126">
        <f t="shared" si="25"/>
        <v>-5.3809200403990305</v>
      </c>
      <c r="L126">
        <f t="shared" si="26"/>
        <v>-8.8410530062258719</v>
      </c>
      <c r="M126">
        <f t="shared" si="27"/>
        <v>-29.356600830648606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7.639150918766811</v>
      </c>
      <c r="B127">
        <f t="shared" si="19"/>
        <v>7.639150918766811</v>
      </c>
      <c r="C127" s="9">
        <f t="shared" si="20"/>
        <v>0.54000000000000037</v>
      </c>
      <c r="D127" s="9">
        <f t="shared" si="21"/>
        <v>13.281440295039816</v>
      </c>
      <c r="E127" s="9">
        <f t="shared" si="21"/>
        <v>5.4946768750332442</v>
      </c>
      <c r="F127" s="9">
        <f t="shared" si="22"/>
        <v>7.1226448697988989</v>
      </c>
      <c r="G127" s="10">
        <f t="shared" si="30"/>
        <v>8.6666666666666607</v>
      </c>
      <c r="H127" s="5">
        <f t="shared" si="30"/>
        <v>7.5</v>
      </c>
      <c r="I127">
        <f t="shared" si="24"/>
        <v>17.725972083168759</v>
      </c>
      <c r="J127">
        <f t="shared" si="25"/>
        <v>16.832384691152196</v>
      </c>
      <c r="K127">
        <f t="shared" si="25"/>
        <v>-5.557059645382922</v>
      </c>
      <c r="L127">
        <f t="shared" si="26"/>
        <v>-8.8152145476850645</v>
      </c>
      <c r="M127">
        <f t="shared" si="27"/>
        <v>-29.263736604339694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7.5383152844817563</v>
      </c>
      <c r="B128">
        <f t="shared" si="19"/>
        <v>7.5383152844817563</v>
      </c>
      <c r="C128" s="9">
        <f t="shared" si="20"/>
        <v>0.54500000000000037</v>
      </c>
      <c r="D128" s="9">
        <f t="shared" si="21"/>
        <v>13.382275929324871</v>
      </c>
      <c r="E128" s="9">
        <f t="shared" si="21"/>
        <v>5.4608077699020683</v>
      </c>
      <c r="F128" s="9">
        <f t="shared" si="22"/>
        <v>7.1280773256604082</v>
      </c>
      <c r="G128" s="10">
        <f t="shared" si="30"/>
        <v>8.6666666666666607</v>
      </c>
      <c r="H128" s="5">
        <f t="shared" si="30"/>
        <v>7.5</v>
      </c>
      <c r="I128">
        <f t="shared" si="24"/>
        <v>17.731739450372476</v>
      </c>
      <c r="J128">
        <f t="shared" si="25"/>
        <v>16.779493403866084</v>
      </c>
      <c r="K128">
        <f t="shared" si="25"/>
        <v>-5.7326420650089602</v>
      </c>
      <c r="L128">
        <f t="shared" si="26"/>
        <v>-8.7903742111906435</v>
      </c>
      <c r="M128">
        <f t="shared" si="27"/>
        <v>-29.170806294602979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7.4377965507943617</v>
      </c>
      <c r="B129">
        <f t="shared" si="19"/>
        <v>7.4377965507943617</v>
      </c>
      <c r="C129" s="9">
        <f t="shared" si="20"/>
        <v>0.55000000000000038</v>
      </c>
      <c r="D129" s="9">
        <f t="shared" si="21"/>
        <v>13.482794663012266</v>
      </c>
      <c r="E129" s="9">
        <f t="shared" si="21"/>
        <v>5.4258868429987119</v>
      </c>
      <c r="F129" s="9">
        <f t="shared" si="22"/>
        <v>7.1329994491574098</v>
      </c>
      <c r="G129" s="10">
        <f t="shared" si="30"/>
        <v>8.6666666666666607</v>
      </c>
      <c r="H129" s="5">
        <f t="shared" si="30"/>
        <v>7.5</v>
      </c>
      <c r="I129">
        <f t="shared" si="24"/>
        <v>17.739355471827402</v>
      </c>
      <c r="J129">
        <f t="shared" si="25"/>
        <v>16.72675115859894</v>
      </c>
      <c r="K129">
        <f t="shared" si="25"/>
        <v>-5.9076669027765778</v>
      </c>
      <c r="L129">
        <f t="shared" si="26"/>
        <v>-8.766507530444688</v>
      </c>
      <c r="M129">
        <f t="shared" si="27"/>
        <v>-29.077785684410951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7.3375938409783164</v>
      </c>
      <c r="B130">
        <f t="shared" si="19"/>
        <v>7.3375938409783164</v>
      </c>
      <c r="C130" s="9">
        <f t="shared" si="20"/>
        <v>0.55500000000000038</v>
      </c>
      <c r="D130" s="9">
        <f t="shared" si="21"/>
        <v>13.582997372828311</v>
      </c>
      <c r="E130" s="9">
        <f t="shared" si="21"/>
        <v>5.3899174414397333</v>
      </c>
      <c r="F130" s="9">
        <f t="shared" si="22"/>
        <v>7.1374159346760013</v>
      </c>
      <c r="G130" s="10">
        <f t="shared" si="30"/>
        <v>8.6666666666666607</v>
      </c>
      <c r="H130" s="5">
        <f t="shared" si="30"/>
        <v>7.5</v>
      </c>
      <c r="I130">
        <f t="shared" si="24"/>
        <v>17.74879426989234</v>
      </c>
      <c r="J130">
        <f t="shared" si="25"/>
        <v>16.674152113416273</v>
      </c>
      <c r="K130">
        <f t="shared" si="25"/>
        <v>-6.0821336168830431</v>
      </c>
      <c r="L130">
        <f t="shared" si="26"/>
        <v>-8.743590152583895</v>
      </c>
      <c r="M130">
        <f t="shared" si="27"/>
        <v>-28.9846514059873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7.2377063129205652</v>
      </c>
      <c r="B131">
        <f t="shared" si="19"/>
        <v>7.2377063129205652</v>
      </c>
      <c r="C131" s="9">
        <f t="shared" si="20"/>
        <v>0.56000000000000039</v>
      </c>
      <c r="D131" s="9">
        <f t="shared" si="21"/>
        <v>13.682884900886062</v>
      </c>
      <c r="E131" s="9">
        <f t="shared" si="21"/>
        <v>5.352902916013127</v>
      </c>
      <c r="F131" s="9">
        <f t="shared" si="22"/>
        <v>7.1413314435713673</v>
      </c>
      <c r="G131" s="10">
        <f t="shared" si="30"/>
        <v>8.6666666666666607</v>
      </c>
      <c r="H131" s="5">
        <f t="shared" si="30"/>
        <v>7.5</v>
      </c>
      <c r="I131">
        <f t="shared" si="24"/>
        <v>17.760029646779206</v>
      </c>
      <c r="J131">
        <f t="shared" si="25"/>
        <v>16.621690572500771</v>
      </c>
      <c r="K131">
        <f t="shared" si="25"/>
        <v>-6.2560415253189667</v>
      </c>
      <c r="L131">
        <f t="shared" si="26"/>
        <v>-8.72159784566478</v>
      </c>
      <c r="M131">
        <f t="shared" si="27"/>
        <v>-28.891380939585002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7.1381331582467826</v>
      </c>
      <c r="B132">
        <f t="shared" si="19"/>
        <v>7.1381331582467826</v>
      </c>
      <c r="C132" s="9">
        <f t="shared" si="20"/>
        <v>0.56500000000000039</v>
      </c>
      <c r="D132" s="9">
        <f t="shared" si="21"/>
        <v>13.782458055559845</v>
      </c>
      <c r="E132" s="9">
        <f t="shared" si="21"/>
        <v>5.3148466220043007</v>
      </c>
      <c r="F132" s="9">
        <f t="shared" si="22"/>
        <v>7.1447506051704757</v>
      </c>
      <c r="G132" s="10">
        <f t="shared" si="30"/>
        <v>8.6666666666666607</v>
      </c>
      <c r="H132" s="5">
        <f t="shared" si="30"/>
        <v>7.5</v>
      </c>
      <c r="I132">
        <f t="shared" si="24"/>
        <v>17.773035103960556</v>
      </c>
      <c r="J132">
        <f t="shared" si="25"/>
        <v>16.569360985426783</v>
      </c>
      <c r="K132">
        <f t="shared" si="25"/>
        <v>-6.4293898109564767</v>
      </c>
      <c r="L132">
        <f t="shared" si="26"/>
        <v>-8.7005065063426983</v>
      </c>
      <c r="M132">
        <f t="shared" si="27"/>
        <v>-28.797952611616093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7.0388736014513356</v>
      </c>
      <c r="B133">
        <f t="shared" si="19"/>
        <v>7.0388736014513356</v>
      </c>
      <c r="C133" s="9">
        <f t="shared" si="20"/>
        <v>0.5700000000000004</v>
      </c>
      <c r="D133" s="9">
        <f t="shared" si="21"/>
        <v>13.881717612355292</v>
      </c>
      <c r="E133" s="9">
        <f t="shared" si="21"/>
        <v>5.2757519199915528</v>
      </c>
      <c r="F133" s="9">
        <f t="shared" si="22"/>
        <v>7.1476780177409829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17.787783861938507</v>
      </c>
      <c r="J133">
        <f t="shared" si="25"/>
        <v>16.517157946388728</v>
      </c>
      <c r="K133">
        <f t="shared" si="25"/>
        <v>-6.6021775266261731</v>
      </c>
      <c r="L133">
        <f t="shared" si="26"/>
        <v>-8.6802921677058968</v>
      </c>
      <c r="M133">
        <f t="shared" si="27"/>
        <v>-28.704345592129734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6.939926899032022</v>
      </c>
      <c r="B134">
        <f t="shared" si="19"/>
        <v>6.939926899032022</v>
      </c>
      <c r="C134" s="9">
        <f t="shared" si="20"/>
        <v>0.5750000000000004</v>
      </c>
      <c r="D134" s="9">
        <f t="shared" si="21"/>
        <v>13.980664314774605</v>
      </c>
      <c r="E134" s="9">
        <f t="shared" si="21"/>
        <v>5.2356221766111375</v>
      </c>
      <c r="F134" s="9">
        <f t="shared" si="22"/>
        <v>7.1501182494267947</v>
      </c>
      <c r="G134" s="10">
        <f t="shared" si="31"/>
        <v>8.6666666666666607</v>
      </c>
      <c r="H134" s="5">
        <f t="shared" si="31"/>
        <v>7.5</v>
      </c>
      <c r="I134">
        <f t="shared" si="24"/>
        <v>17.804248880309679</v>
      </c>
      <c r="J134">
        <f t="shared" si="25"/>
        <v>16.465076193382494</v>
      </c>
      <c r="K134">
        <f t="shared" si="25"/>
        <v>-6.7744036001789514</v>
      </c>
      <c r="L134">
        <f t="shared" si="26"/>
        <v>-8.6609310072267807</v>
      </c>
      <c r="M134">
        <f t="shared" si="27"/>
        <v>-28.610539891638044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6.8412923386298576</v>
      </c>
      <c r="B135">
        <f t="shared" si="19"/>
        <v>6.8412923386298576</v>
      </c>
      <c r="C135" s="9">
        <f t="shared" si="20"/>
        <v>0.5800000000000004</v>
      </c>
      <c r="D135" s="9">
        <f t="shared" si="21"/>
        <v>14.07929887517677</v>
      </c>
      <c r="E135" s="9">
        <f t="shared" si="21"/>
        <v>5.1944607652920141</v>
      </c>
      <c r="F135" s="9">
        <f t="shared" si="22"/>
        <v>7.152075839150756</v>
      </c>
      <c r="G135" s="10">
        <f t="shared" si="31"/>
        <v>8.6666666666666607</v>
      </c>
      <c r="H135" s="5">
        <f t="shared" si="31"/>
        <v>7.5</v>
      </c>
      <c r="I135">
        <f t="shared" si="24"/>
        <v>17.822402878061915</v>
      </c>
      <c r="J135">
        <f t="shared" si="25"/>
        <v>16.413110607339132</v>
      </c>
      <c r="K135">
        <f t="shared" si="25"/>
        <v>-6.9460668395287799</v>
      </c>
      <c r="L135">
        <f t="shared" si="26"/>
        <v>-8.6423993547937741</v>
      </c>
      <c r="M135">
        <f t="shared" si="27"/>
        <v>-28.516516357292126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6.7429692381742097</v>
      </c>
      <c r="B136">
        <f t="shared" si="19"/>
        <v>6.7429692381742097</v>
      </c>
      <c r="C136" s="9">
        <f t="shared" si="20"/>
        <v>0.58500000000000041</v>
      </c>
      <c r="D136" s="9">
        <f t="shared" si="21"/>
        <v>14.177621975632418</v>
      </c>
      <c r="E136" s="9">
        <f t="shared" si="21"/>
        <v>5.1522710669604104</v>
      </c>
      <c r="F136" s="9">
        <f t="shared" si="22"/>
        <v>7.1535552974849548</v>
      </c>
      <c r="G136" s="10">
        <f t="shared" si="31"/>
        <v>8.6666666666666607</v>
      </c>
      <c r="H136" s="5">
        <f t="shared" si="31"/>
        <v>7.5</v>
      </c>
      <c r="I136">
        <f t="shared" si="24"/>
        <v>17.842218354039836</v>
      </c>
      <c r="J136">
        <f t="shared" si="25"/>
        <v>16.361256211210367</v>
      </c>
      <c r="K136">
        <f t="shared" si="25"/>
        <v>-7.1171659376725325</v>
      </c>
      <c r="L136">
        <f t="shared" si="26"/>
        <v>-8.6246737007884402</v>
      </c>
      <c r="M136">
        <f t="shared" si="27"/>
        <v>-28.422256668413201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6.6449569450335613</v>
      </c>
      <c r="B137">
        <f t="shared" si="19"/>
        <v>6.6449569450335613</v>
      </c>
      <c r="C137" s="9">
        <f t="shared" si="20"/>
        <v>0.59000000000000041</v>
      </c>
      <c r="D137" s="9">
        <f t="shared" si="21"/>
        <v>14.275634268773066</v>
      </c>
      <c r="E137" s="9">
        <f t="shared" si="21"/>
        <v>5.1090564707143438</v>
      </c>
      <c r="F137" s="9">
        <f t="shared" si="22"/>
        <v>7.154561107489144</v>
      </c>
      <c r="G137" s="10">
        <f t="shared" si="31"/>
        <v>8.6666666666666607</v>
      </c>
      <c r="H137" s="5">
        <f t="shared" si="31"/>
        <v>7.5</v>
      </c>
      <c r="I137">
        <f t="shared" si="24"/>
        <v>17.863667607517858</v>
      </c>
      <c r="J137">
        <f t="shared" si="25"/>
        <v>16.309508169005635</v>
      </c>
      <c r="K137">
        <f t="shared" si="25"/>
        <v>-7.2876994776830113</v>
      </c>
      <c r="L137">
        <f t="shared" si="26"/>
        <v>-8.6077307041739051</v>
      </c>
      <c r="M137">
        <f t="shared" si="27"/>
        <v>-28.327743331386504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6.5472548351722022</v>
      </c>
      <c r="B138">
        <f t="shared" si="19"/>
        <v>6.5472548351722022</v>
      </c>
      <c r="C138" s="9">
        <f t="shared" si="20"/>
        <v>0.59500000000000042</v>
      </c>
      <c r="D138" s="9">
        <f t="shared" si="21"/>
        <v>14.373336378634425</v>
      </c>
      <c r="E138" s="9">
        <f t="shared" si="21"/>
        <v>5.0648203744682805</v>
      </c>
      <c r="F138" s="9">
        <f t="shared" si="22"/>
        <v>7.1550977255177681</v>
      </c>
      <c r="G138" s="10">
        <f t="shared" si="31"/>
        <v>8.6666666666666607</v>
      </c>
      <c r="H138" s="5">
        <f t="shared" si="31"/>
        <v>7.5</v>
      </c>
      <c r="I138">
        <f t="shared" si="24"/>
        <v>17.8867227588212</v>
      </c>
      <c r="J138">
        <f t="shared" si="25"/>
        <v>16.257861784780591</v>
      </c>
      <c r="K138">
        <f t="shared" si="25"/>
        <v>-7.4576659376713303</v>
      </c>
      <c r="L138">
        <f t="shared" si="26"/>
        <v>-8.5915472005621467</v>
      </c>
      <c r="M138">
        <f t="shared" si="27"/>
        <v>-28.232959673927841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6.4498623123131296</v>
      </c>
      <c r="B139">
        <f t="shared" si="19"/>
        <v>6.4498623123131296</v>
      </c>
      <c r="C139" s="9">
        <f t="shared" si="20"/>
        <v>0.60000000000000042</v>
      </c>
      <c r="D139" s="9">
        <f t="shared" si="21"/>
        <v>14.470728901493498</v>
      </c>
      <c r="E139" s="9">
        <f t="shared" si="21"/>
        <v>5.019566185568122</v>
      </c>
      <c r="F139" s="9">
        <f t="shared" si="22"/>
        <v>7.1551695819960752</v>
      </c>
      <c r="G139" s="10">
        <f t="shared" si="31"/>
        <v>8.6666666666666607</v>
      </c>
      <c r="H139" s="5">
        <f t="shared" si="31"/>
        <v>7.5</v>
      </c>
      <c r="I139">
        <f t="shared" si="24"/>
        <v>17.911355769937412</v>
      </c>
      <c r="J139">
        <f t="shared" si="25"/>
        <v>16.206312501577219</v>
      </c>
      <c r="K139">
        <f t="shared" si="25"/>
        <v>-7.627063695714897</v>
      </c>
      <c r="L139">
        <f t="shared" si="26"/>
        <v>-8.5761002102292885</v>
      </c>
      <c r="M139">
        <f t="shared" si="27"/>
        <v>-28.137889838734946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6.35277880710745</v>
      </c>
      <c r="B140">
        <f t="shared" si="19"/>
        <v>6.35277880710745</v>
      </c>
      <c r="C140" s="9">
        <f t="shared" si="20"/>
        <v>0.60500000000000043</v>
      </c>
      <c r="D140" s="9">
        <f t="shared" si="21"/>
        <v>14.567812406699177</v>
      </c>
      <c r="E140" s="9">
        <f t="shared" si="21"/>
        <v>4.9732973213767355</v>
      </c>
      <c r="F140" s="9">
        <f t="shared" si="22"/>
        <v>7.1547810821658544</v>
      </c>
      <c r="G140" s="10">
        <f t="shared" si="31"/>
        <v>8.6666666666666607</v>
      </c>
      <c r="H140" s="5">
        <f t="shared" si="31"/>
        <v>7.5</v>
      </c>
      <c r="I140">
        <f t="shared" si="24"/>
        <v>17.937538465063234</v>
      </c>
      <c r="J140">
        <f t="shared" si="25"/>
        <v>16.154855900315845</v>
      </c>
      <c r="K140">
        <f t="shared" si="25"/>
        <v>-7.7958910347473065</v>
      </c>
      <c r="L140">
        <f t="shared" si="26"/>
        <v>-8.5613669460496435</v>
      </c>
      <c r="M140">
        <f t="shared" si="27"/>
        <v>-28.042518776537928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6.2560037763105836</v>
      </c>
      <c r="B141">
        <f t="shared" si="19"/>
        <v>6.2560037763105836</v>
      </c>
      <c r="C141" s="9">
        <f t="shared" si="20"/>
        <v>0.61000000000000043</v>
      </c>
      <c r="D141" s="9">
        <f t="shared" si="21"/>
        <v>14.664587437496044</v>
      </c>
      <c r="E141" s="9">
        <f t="shared" si="21"/>
        <v>4.9260172098302739</v>
      </c>
      <c r="F141" s="9">
        <f t="shared" si="22"/>
        <v>7.15393660680129</v>
      </c>
      <c r="G141" s="10">
        <f t="shared" si="31"/>
        <v>8.6666666666666607</v>
      </c>
      <c r="H141" s="5">
        <f t="shared" si="31"/>
        <v>7.5</v>
      </c>
      <c r="I141">
        <f t="shared" si="24"/>
        <v>17.965242551034081</v>
      </c>
      <c r="J141">
        <f t="shared" si="25"/>
        <v>16.103487698639547</v>
      </c>
      <c r="K141">
        <f t="shared" si="25"/>
        <v>-7.9641461474065345</v>
      </c>
      <c r="L141">
        <f t="shared" si="26"/>
        <v>-8.5473248213210411</v>
      </c>
      <c r="M141">
        <f t="shared" si="27"/>
        <v>-27.946832238564873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6.1595367019655303</v>
      </c>
      <c r="B142">
        <f t="shared" si="19"/>
        <v>6.1595367019655303</v>
      </c>
      <c r="C142" s="9">
        <f t="shared" si="20"/>
        <v>0.61500000000000044</v>
      </c>
      <c r="D142" s="9">
        <f t="shared" si="21"/>
        <v>14.761054511841097</v>
      </c>
      <c r="E142" s="9">
        <f t="shared" si="21"/>
        <v>4.8777292899655409</v>
      </c>
      <c r="F142" s="9">
        <f t="shared" si="22"/>
        <v>7.152640512895438</v>
      </c>
      <c r="G142" s="10">
        <f t="shared" si="31"/>
        <v>8.6666666666666607</v>
      </c>
      <c r="H142" s="5">
        <f t="shared" si="31"/>
        <v>7.5</v>
      </c>
      <c r="I142">
        <f t="shared" si="24"/>
        <v>17.994439637585941</v>
      </c>
      <c r="J142">
        <f t="shared" si="25"/>
        <v>16.052203749711619</v>
      </c>
      <c r="K142">
        <f t="shared" si="25"/>
        <v>-8.1318271408379239</v>
      </c>
      <c r="L142">
        <f t="shared" si="26"/>
        <v>-8.5339514574556237</v>
      </c>
      <c r="M142">
        <f t="shared" si="27"/>
        <v>-27.850816768440424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6.0633770905934945</v>
      </c>
      <c r="B143">
        <f t="shared" si="19"/>
        <v>6.0633770905934945</v>
      </c>
      <c r="C143" s="9">
        <f t="shared" si="20"/>
        <v>0.62000000000000044</v>
      </c>
      <c r="D143" s="9">
        <f t="shared" si="21"/>
        <v>14.857214123213133</v>
      </c>
      <c r="E143" s="9">
        <f t="shared" si="21"/>
        <v>4.8284370124186813</v>
      </c>
      <c r="F143" s="9">
        <f t="shared" si="22"/>
        <v>7.1508971343178729</v>
      </c>
      <c r="G143" s="10">
        <f t="shared" si="31"/>
        <v>8.6666666666666607</v>
      </c>
      <c r="H143" s="5">
        <f t="shared" si="31"/>
        <v>7.5</v>
      </c>
      <c r="I143">
        <f t="shared" si="24"/>
        <v>18.025101257402245</v>
      </c>
      <c r="J143">
        <f t="shared" si="25"/>
        <v>16.001000040966886</v>
      </c>
      <c r="K143">
        <f t="shared" si="25"/>
        <v>-8.2989320414485661</v>
      </c>
      <c r="L143">
        <f t="shared" si="26"/>
        <v>-8.5212246915121508</v>
      </c>
      <c r="M143">
        <f t="shared" si="27"/>
        <v>-27.754459693536774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5.9675244723921406</v>
      </c>
      <c r="B144">
        <f t="shared" si="19"/>
        <v>5.9675244723921406</v>
      </c>
      <c r="C144" s="9">
        <f t="shared" si="20"/>
        <v>0.62500000000000044</v>
      </c>
      <c r="D144" s="9">
        <f t="shared" si="21"/>
        <v>14.953066741414487</v>
      </c>
      <c r="E144" s="9">
        <f t="shared" si="21"/>
        <v>4.7781438398955061</v>
      </c>
      <c r="F144" s="9">
        <f t="shared" si="22"/>
        <v>7.1487107824440361</v>
      </c>
      <c r="G144" s="10">
        <f t="shared" si="31"/>
        <v>8.6666666666666607</v>
      </c>
      <c r="H144" s="5">
        <f t="shared" si="31"/>
        <v>7.5</v>
      </c>
      <c r="I144">
        <f t="shared" si="24"/>
        <v>18.057198885901048</v>
      </c>
      <c r="J144">
        <f t="shared" si="25"/>
        <v>15.949872692817813</v>
      </c>
      <c r="K144">
        <f t="shared" si="25"/>
        <v>-8.4654587996097863</v>
      </c>
      <c r="L144">
        <f t="shared" si="26"/>
        <v>-8.5091225835475992</v>
      </c>
      <c r="M144">
        <f t="shared" si="27"/>
        <v>-27.657749115797774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5.871978400441737</v>
      </c>
      <c r="B145">
        <f t="shared" si="19"/>
        <v>5.871978400441737</v>
      </c>
      <c r="C145" s="9">
        <f t="shared" si="20"/>
        <v>0.63000000000000045</v>
      </c>
      <c r="D145" s="9">
        <f t="shared" si="21"/>
        <v>15.04861281336489</v>
      </c>
      <c r="E145" s="9">
        <f t="shared" si="21"/>
        <v>4.7268532476137626</v>
      </c>
      <c r="F145" s="9">
        <f t="shared" si="22"/>
        <v>7.1460857467567536</v>
      </c>
      <c r="G145" s="10">
        <f t="shared" si="31"/>
        <v>8.6666666666666607</v>
      </c>
      <c r="H145" s="5">
        <f t="shared" si="31"/>
        <v>7.5</v>
      </c>
      <c r="I145">
        <f t="shared" si="24"/>
        <v>18.090703960720806</v>
      </c>
      <c r="J145">
        <f t="shared" si="25"/>
        <v>15.898817957316528</v>
      </c>
      <c r="K145">
        <f t="shared" si="25"/>
        <v>-8.6314052943045727</v>
      </c>
      <c r="L145">
        <f t="shared" si="26"/>
        <v>-8.497623423767708</v>
      </c>
      <c r="M145">
        <f t="shared" si="27"/>
        <v>-27.560673902058131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5.7767384499194652</v>
      </c>
      <c r="B146">
        <f t="shared" si="19"/>
        <v>5.7767384499194652</v>
      </c>
      <c r="C146" s="9">
        <f t="shared" si="20"/>
        <v>0.63500000000000045</v>
      </c>
      <c r="D146" s="9">
        <f t="shared" si="21"/>
        <v>15.143852763887162</v>
      </c>
      <c r="E146" s="9">
        <f t="shared" si="21"/>
        <v>4.674568723717698</v>
      </c>
      <c r="F146" s="9">
        <f t="shared" si="22"/>
        <v>7.1430262954205546</v>
      </c>
      <c r="G146" s="10">
        <f t="shared" si="31"/>
        <v>8.6666666666666607</v>
      </c>
      <c r="H146" s="5">
        <f t="shared" si="31"/>
        <v>7.5</v>
      </c>
      <c r="I146">
        <f t="shared" si="24"/>
        <v>18.125587900865838</v>
      </c>
      <c r="J146">
        <f t="shared" si="25"/>
        <v>15.847832216773922</v>
      </c>
      <c r="K146">
        <f t="shared" si="25"/>
        <v>-8.7967693377169223</v>
      </c>
      <c r="L146">
        <f t="shared" si="26"/>
        <v>-8.4867057394578431</v>
      </c>
      <c r="M146">
        <f t="shared" si="27"/>
        <v>-27.463223673880723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5.6818042173221315</v>
      </c>
      <c r="B147">
        <f t="shared" si="19"/>
        <v>5.6818042173221315</v>
      </c>
      <c r="C147" s="9">
        <f t="shared" si="20"/>
        <v>0.64000000000000046</v>
      </c>
      <c r="D147" s="9">
        <f t="shared" si="21"/>
        <v>15.238786996484496</v>
      </c>
      <c r="E147" s="9">
        <f t="shared" si="21"/>
        <v>4.6212937696652663</v>
      </c>
      <c r="F147" s="9">
        <f t="shared" si="22"/>
        <v>7.1395366758292678</v>
      </c>
      <c r="G147" s="10">
        <f t="shared" si="31"/>
        <v>8.6666666666666607</v>
      </c>
      <c r="H147" s="5">
        <f t="shared" si="31"/>
        <v>7.5</v>
      </c>
      <c r="I147">
        <f t="shared" si="24"/>
        <v>18.16182212547573</v>
      </c>
      <c r="J147">
        <f t="shared" si="25"/>
        <v>15.796911982337175</v>
      </c>
      <c r="K147">
        <f t="shared" si="25"/>
        <v>-8.961548679760206</v>
      </c>
      <c r="L147">
        <f t="shared" si="26"/>
        <v>-8.4763483016774082</v>
      </c>
      <c r="M147">
        <f t="shared" si="27"/>
        <v>-27.36538879693585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5.587175319697538</v>
      </c>
      <c r="B148">
        <f t="shared" si="19"/>
        <v>5.587175319697538</v>
      </c>
      <c r="C148" s="9">
        <f t="shared" si="20"/>
        <v>0.64500000000000046</v>
      </c>
      <c r="D148" s="9">
        <f t="shared" si="21"/>
        <v>15.333415894109089</v>
      </c>
      <c r="E148" s="9">
        <f t="shared" si="21"/>
        <v>4.5670319005883604</v>
      </c>
      <c r="F148" s="9">
        <f t="shared" si="22"/>
        <v>7.1356211151274387</v>
      </c>
      <c r="G148" s="10">
        <f t="shared" si="31"/>
        <v>8.6666666666666607</v>
      </c>
      <c r="H148" s="5">
        <f t="shared" si="31"/>
        <v>7.5</v>
      </c>
      <c r="I148">
        <f t="shared" si="24"/>
        <v>18.199378072185763</v>
      </c>
      <c r="J148">
        <f t="shared" si="25"/>
        <v>15.74605389252711</v>
      </c>
      <c r="K148">
        <f t="shared" si="25"/>
        <v>-9.1257410125418215</v>
      </c>
      <c r="L148">
        <f t="shared" si="26"/>
        <v>-8.4665301317027826</v>
      </c>
      <c r="M148">
        <f t="shared" si="27"/>
        <v>-27.267160369947071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5.4928513938847452</v>
      </c>
      <c r="B149">
        <f t="shared" ref="B149:B212" si="35">ABS(D149-$D$11)</f>
        <v>5.4928513938847452</v>
      </c>
      <c r="C149" s="9">
        <f t="shared" ref="C149:C212" si="36">C148+_dt</f>
        <v>0.65000000000000047</v>
      </c>
      <c r="D149" s="9">
        <f t="shared" ref="D149:E212" si="37">D148+$C$7*(J148+J149)/2</f>
        <v>15.427739819921882</v>
      </c>
      <c r="E149" s="9">
        <f t="shared" si="37"/>
        <v>4.5117866456264508</v>
      </c>
      <c r="F149" s="9">
        <f t="shared" ref="F149:F212" si="38">$O$1*D149^2+$O$2*D149+$O$3</f>
        <v>7.1312838207061695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18.238227215048536</v>
      </c>
      <c r="J149">
        <f t="shared" ref="J149:K212" si="41">J148+L148*$C$7</f>
        <v>15.695254711736894</v>
      </c>
      <c r="K149">
        <f t="shared" si="41"/>
        <v>-9.2893439747615041</v>
      </c>
      <c r="L149">
        <f t="shared" ref="L149:L212" si="42">-$C$15*I149*J149</f>
        <v>-8.4572305072054537</v>
      </c>
      <c r="M149">
        <f t="shared" ref="M149:M212" si="43">-$C$6-$C$15*I149*K149</f>
        <v>-27.168530213228749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5.3988320957634528</v>
      </c>
      <c r="B150">
        <f t="shared" si="35"/>
        <v>5.3988320957634528</v>
      </c>
      <c r="C150" s="9">
        <f t="shared" si="36"/>
        <v>0.65500000000000047</v>
      </c>
      <c r="D150" s="9">
        <f t="shared" si="37"/>
        <v>15.521759118043175</v>
      </c>
      <c r="E150" s="9">
        <f t="shared" si="37"/>
        <v>4.4555615482340434</v>
      </c>
      <c r="F150" s="9">
        <f t="shared" si="38"/>
        <v>7.1265289806738554</v>
      </c>
      <c r="G150" s="10">
        <f t="shared" si="39"/>
        <v>8.6666666666666607</v>
      </c>
      <c r="H150" s="5">
        <f t="shared" si="39"/>
        <v>7.5</v>
      </c>
      <c r="I150">
        <f t="shared" si="40"/>
        <v>18.278341081989822</v>
      </c>
      <c r="J150">
        <f t="shared" si="41"/>
        <v>15.64451132869366</v>
      </c>
      <c r="K150">
        <f t="shared" si="41"/>
        <v>-9.4523551560408769</v>
      </c>
      <c r="L150">
        <f t="shared" si="42"/>
        <v>-8.4484289681537295</v>
      </c>
      <c r="M150">
        <f t="shared" si="43"/>
        <v>-27.069490856840893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5.3051170995127173</v>
      </c>
      <c r="B151">
        <f t="shared" si="35"/>
        <v>5.3051170995127173</v>
      </c>
      <c r="C151" s="9">
        <f t="shared" si="36"/>
        <v>0.66000000000000048</v>
      </c>
      <c r="D151" s="9">
        <f t="shared" si="37"/>
        <v>15.61547411429391</v>
      </c>
      <c r="E151" s="9">
        <f t="shared" si="37"/>
        <v>4.3983601664623748</v>
      </c>
      <c r="F151" s="9">
        <f t="shared" si="38"/>
        <v>7.121360764302441</v>
      </c>
      <c r="G151" s="10">
        <f t="shared" si="39"/>
        <v>8.6666666666666607</v>
      </c>
      <c r="H151" s="5">
        <f t="shared" si="39"/>
        <v>7.5</v>
      </c>
      <c r="I151">
        <f t="shared" si="40"/>
        <v>18.319691271774758</v>
      </c>
      <c r="J151">
        <f t="shared" si="41"/>
        <v>15.593820754884739</v>
      </c>
      <c r="K151">
        <f t="shared" si="41"/>
        <v>-9.6147721011819218</v>
      </c>
      <c r="L151">
        <f t="shared" si="42"/>
        <v>-8.4401053224281011</v>
      </c>
      <c r="M151">
        <f t="shared" si="43"/>
        <v>-26.970035528387182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5.2117060968792117</v>
      </c>
      <c r="B152">
        <f t="shared" si="35"/>
        <v>5.2117060968792117</v>
      </c>
      <c r="C152" s="9">
        <f t="shared" si="36"/>
        <v>0.66500000000000048</v>
      </c>
      <c r="D152" s="9">
        <f t="shared" si="37"/>
        <v>15.708885116927416</v>
      </c>
      <c r="E152" s="9">
        <f t="shared" si="37"/>
        <v>4.3401860732157722</v>
      </c>
      <c r="F152" s="9">
        <f t="shared" si="38"/>
        <v>7.1157833224497153</v>
      </c>
      <c r="G152" s="10">
        <f t="shared" si="39"/>
        <v>8.6666666666666607</v>
      </c>
      <c r="H152" s="5">
        <f t="shared" si="39"/>
        <v>7.5</v>
      </c>
      <c r="I152">
        <f t="shared" si="40"/>
        <v>18.362249470463162</v>
      </c>
      <c r="J152">
        <f t="shared" si="41"/>
        <v>15.54318012295017</v>
      </c>
      <c r="K152">
        <f t="shared" si="41"/>
        <v>-9.7765923143522446</v>
      </c>
      <c r="L152">
        <f t="shared" si="42"/>
        <v>-8.4322396511418098</v>
      </c>
      <c r="M152">
        <f t="shared" si="43"/>
        <v>-26.870158140482125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5.1185987964552311</v>
      </c>
      <c r="B153">
        <f t="shared" si="35"/>
        <v>5.1185987964552311</v>
      </c>
      <c r="C153" s="9">
        <f t="shared" si="36"/>
        <v>0.67000000000000048</v>
      </c>
      <c r="D153" s="9">
        <f t="shared" si="37"/>
        <v>15.801992417351396</v>
      </c>
      <c r="E153" s="9">
        <f t="shared" si="37"/>
        <v>4.28104285648313</v>
      </c>
      <c r="F153" s="9">
        <f t="shared" si="38"/>
        <v>7.1098007879581928</v>
      </c>
      <c r="G153" s="10">
        <f t="shared" si="39"/>
        <v>8.6666666666666607</v>
      </c>
      <c r="H153" s="5">
        <f t="shared" si="39"/>
        <v>7.5</v>
      </c>
      <c r="I153">
        <f t="shared" si="40"/>
        <v>18.405987467335695</v>
      </c>
      <c r="J153">
        <f t="shared" si="41"/>
        <v>15.492586685043319</v>
      </c>
      <c r="K153">
        <f t="shared" si="41"/>
        <v>-9.937813263195137</v>
      </c>
      <c r="L153">
        <f t="shared" si="42"/>
        <v>-8.4248123136597961</v>
      </c>
      <c r="M153">
        <f t="shared" si="43"/>
        <v>-26.769853277913484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5.0257949229666163</v>
      </c>
      <c r="B154">
        <f t="shared" si="35"/>
        <v>5.0257949229666163</v>
      </c>
      <c r="C154" s="9">
        <f t="shared" si="36"/>
        <v>0.67500000000000049</v>
      </c>
      <c r="D154" s="9">
        <f t="shared" si="37"/>
        <v>15.894796290840011</v>
      </c>
      <c r="E154" s="9">
        <f t="shared" si="37"/>
        <v>4.2209341195449568</v>
      </c>
      <c r="F154" s="9">
        <f t="shared" si="38"/>
        <v>7.1034172760311893</v>
      </c>
      <c r="G154" s="10">
        <f t="shared" si="39"/>
        <v>8.6666666666666607</v>
      </c>
      <c r="H154" s="5">
        <f t="shared" si="39"/>
        <v>7.5</v>
      </c>
      <c r="I154">
        <f t="shared" si="40"/>
        <v>18.45087717027528</v>
      </c>
      <c r="J154">
        <f t="shared" si="41"/>
        <v>15.442037811161361</v>
      </c>
      <c r="K154">
        <f t="shared" si="41"/>
        <v>-10.098432382862619</v>
      </c>
      <c r="L154">
        <f t="shared" si="42"/>
        <v>-8.4178039523106403</v>
      </c>
      <c r="M154">
        <f t="shared" si="43"/>
        <v>-26.669116184525805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4.9332942165707898</v>
      </c>
      <c r="B155">
        <f t="shared" si="35"/>
        <v>4.9332942165707898</v>
      </c>
      <c r="C155" s="9">
        <f t="shared" si="36"/>
        <v>0.68000000000000049</v>
      </c>
      <c r="D155" s="9">
        <f t="shared" si="37"/>
        <v>15.987296997235838</v>
      </c>
      <c r="E155" s="9">
        <f t="shared" si="37"/>
        <v>4.1598634811564592</v>
      </c>
      <c r="F155" s="9">
        <f t="shared" si="38"/>
        <v>7.0966368845865819</v>
      </c>
      <c r="G155" s="10">
        <f t="shared" si="39"/>
        <v>8.6666666666666607</v>
      </c>
      <c r="H155" s="5">
        <f t="shared" si="39"/>
        <v>7.5</v>
      </c>
      <c r="I155">
        <f t="shared" si="40"/>
        <v>18.496890620590719</v>
      </c>
      <c r="J155">
        <f t="shared" si="41"/>
        <v>15.391530987447497</v>
      </c>
      <c r="K155">
        <f t="shared" si="41"/>
        <v>-10.258447079969773</v>
      </c>
      <c r="L155">
        <f t="shared" si="42"/>
        <v>-8.411195496787423</v>
      </c>
      <c r="M155">
        <f t="shared" si="43"/>
        <v>-26.567942749850946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4.8410964321650454</v>
      </c>
      <c r="B156">
        <f t="shared" si="35"/>
        <v>4.8410964321650454</v>
      </c>
      <c r="C156" s="9">
        <f t="shared" si="36"/>
        <v>0.6850000000000005</v>
      </c>
      <c r="D156" s="9">
        <f t="shared" si="37"/>
        <v>16.079494781641582</v>
      </c>
      <c r="E156" s="9">
        <f t="shared" si="37"/>
        <v>4.097834575707143</v>
      </c>
      <c r="F156" s="9">
        <f t="shared" si="38"/>
        <v>7.0894636945888845</v>
      </c>
      <c r="G156" s="10">
        <f t="shared" si="39"/>
        <v>8.6666666666666607</v>
      </c>
      <c r="H156" s="5">
        <f t="shared" si="39"/>
        <v>7.5</v>
      </c>
      <c r="I156">
        <f t="shared" si="40"/>
        <v>18.544000007272132</v>
      </c>
      <c r="J156">
        <f t="shared" si="41"/>
        <v>15.341063814466773</v>
      </c>
      <c r="K156">
        <f t="shared" si="41"/>
        <v>-10.417854736468879</v>
      </c>
      <c r="L156">
        <f t="shared" si="42"/>
        <v>-8.4049681682349249</v>
      </c>
      <c r="M156">
        <f t="shared" si="43"/>
        <v>-26.466329495510944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4.7492013387052729</v>
      </c>
      <c r="B157">
        <f t="shared" si="35"/>
        <v>4.7492013387052729</v>
      </c>
      <c r="C157" s="9">
        <f t="shared" si="36"/>
        <v>0.6900000000000005</v>
      </c>
      <c r="D157" s="9">
        <f t="shared" si="37"/>
        <v>16.171389875101355</v>
      </c>
      <c r="E157" s="9">
        <f t="shared" si="37"/>
        <v>4.0348510533574107</v>
      </c>
      <c r="F157" s="9">
        <f t="shared" si="38"/>
        <v>7.0819017703601226</v>
      </c>
      <c r="G157" s="10">
        <f t="shared" si="39"/>
        <v>8.6666666666666607</v>
      </c>
      <c r="H157" s="5">
        <f t="shared" si="39"/>
        <v>7.5</v>
      </c>
      <c r="I157">
        <f t="shared" si="40"/>
        <v>18.592177680670115</v>
      </c>
      <c r="J157">
        <f t="shared" si="41"/>
        <v>15.290634005457363</v>
      </c>
      <c r="K157">
        <f t="shared" si="41"/>
        <v>-10.576652713441945</v>
      </c>
      <c r="L157">
        <f t="shared" si="42"/>
        <v>-8.3991034830216336</v>
      </c>
      <c r="M157">
        <f t="shared" si="43"/>
        <v>-26.364273561418404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4.6576087185352222</v>
      </c>
      <c r="B158">
        <f t="shared" si="35"/>
        <v>4.6576087185352222</v>
      </c>
      <c r="C158" s="9">
        <f t="shared" si="36"/>
        <v>0.69500000000000051</v>
      </c>
      <c r="D158" s="9">
        <f t="shared" si="37"/>
        <v>16.262982495271405</v>
      </c>
      <c r="E158" s="9">
        <f t="shared" si="37"/>
        <v>3.9709165801526534</v>
      </c>
      <c r="F158" s="9">
        <f t="shared" si="38"/>
        <v>7.073955159870156</v>
      </c>
      <c r="G158" s="10">
        <f t="shared" si="39"/>
        <v>8.6666666666666607</v>
      </c>
      <c r="H158" s="5">
        <f t="shared" si="39"/>
        <v>7.5</v>
      </c>
      <c r="I158">
        <f t="shared" si="40"/>
        <v>18.641396165592855</v>
      </c>
      <c r="J158">
        <f t="shared" si="41"/>
        <v>15.240239384559233</v>
      </c>
      <c r="K158">
        <f t="shared" si="41"/>
        <v>-10.734838354810455</v>
      </c>
      <c r="L158">
        <f t="shared" si="42"/>
        <v>-8.3935832561963277</v>
      </c>
      <c r="M158">
        <f t="shared" si="43"/>
        <v>-26.26177269179902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4.5663183667264775</v>
      </c>
      <c r="B159">
        <f t="shared" si="35"/>
        <v>4.5663183667264775</v>
      </c>
      <c r="C159" s="9">
        <f t="shared" si="36"/>
        <v>0.70000000000000051</v>
      </c>
      <c r="D159" s="9">
        <f t="shared" si="37"/>
        <v>16.35427284708015</v>
      </c>
      <c r="E159" s="9">
        <f t="shared" si="37"/>
        <v>3.906034838115338</v>
      </c>
      <c r="F159" s="9">
        <f t="shared" si="38"/>
        <v>7.0656278950069211</v>
      </c>
      <c r="G159" s="10">
        <f t="shared" si="39"/>
        <v>8.6666666666666607</v>
      </c>
      <c r="H159" s="5">
        <f t="shared" si="39"/>
        <v>7.5</v>
      </c>
      <c r="I159">
        <f t="shared" si="40"/>
        <v>18.691628173817698</v>
      </c>
      <c r="J159">
        <f t="shared" si="41"/>
        <v>15.189877885022055</v>
      </c>
      <c r="K159">
        <f t="shared" si="41"/>
        <v>-10.892408990961249</v>
      </c>
      <c r="L159">
        <f t="shared" si="42"/>
        <v>-8.3883896046300972</v>
      </c>
      <c r="M159">
        <f t="shared" si="43"/>
        <v>-26.158825221060287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4.4753300904292281</v>
      </c>
      <c r="B160">
        <f t="shared" si="35"/>
        <v>4.4753300904292281</v>
      </c>
      <c r="C160" s="9">
        <f t="shared" si="36"/>
        <v>0.70500000000000052</v>
      </c>
      <c r="D160" s="9">
        <f t="shared" si="37"/>
        <v>16.445261123377399</v>
      </c>
      <c r="E160" s="9">
        <f t="shared" si="37"/>
        <v>3.8402095253155912</v>
      </c>
      <c r="F160" s="9">
        <f t="shared" si="38"/>
        <v>7.0569239918271904</v>
      </c>
      <c r="G160" s="10">
        <f t="shared" si="39"/>
        <v>8.6666666666666607</v>
      </c>
      <c r="H160" s="5">
        <f t="shared" si="39"/>
        <v>7.5</v>
      </c>
      <c r="I160">
        <f t="shared" si="40"/>
        <v>18.742846616015559</v>
      </c>
      <c r="J160">
        <f t="shared" si="41"/>
        <v>15.139547547394274</v>
      </c>
      <c r="K160">
        <f t="shared" si="41"/>
        <v>-11.049361942287611</v>
      </c>
      <c r="L160">
        <f t="shared" si="42"/>
        <v>-8.3835049498455803</v>
      </c>
      <c r="M160">
        <f t="shared" si="43"/>
        <v>-26.055430059529957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4.3846437082339591</v>
      </c>
      <c r="B161">
        <f t="shared" si="35"/>
        <v>4.3846437082339591</v>
      </c>
      <c r="C161" s="9">
        <f t="shared" si="36"/>
        <v>0.71000000000000052</v>
      </c>
      <c r="D161" s="9">
        <f t="shared" si="37"/>
        <v>16.535947505572668</v>
      </c>
      <c r="E161" s="9">
        <f t="shared" si="37"/>
        <v>3.7734443559207942</v>
      </c>
      <c r="F161" s="9">
        <f t="shared" si="38"/>
        <v>7.047847450788419</v>
      </c>
      <c r="G161" s="10">
        <f t="shared" si="39"/>
        <v>8.6666666666666607</v>
      </c>
      <c r="H161" s="5">
        <f t="shared" si="39"/>
        <v>7.5</v>
      </c>
      <c r="I161">
        <f t="shared" si="40"/>
        <v>18.795024613088653</v>
      </c>
      <c r="J161">
        <f t="shared" si="41"/>
        <v>15.089246517695202</v>
      </c>
      <c r="K161">
        <f t="shared" si="41"/>
        <v>-11.205694522644791</v>
      </c>
      <c r="L161">
        <f t="shared" si="42"/>
        <v>-8.3789120205362568</v>
      </c>
      <c r="M161">
        <f t="shared" si="43"/>
        <v>-25.951586679087065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4.2942590495441593</v>
      </c>
      <c r="B162">
        <f t="shared" si="35"/>
        <v>4.2942590495441593</v>
      </c>
      <c r="C162" s="9">
        <f t="shared" si="36"/>
        <v>0.71500000000000052</v>
      </c>
      <c r="D162" s="9">
        <f t="shared" si="37"/>
        <v>16.626332164262468</v>
      </c>
      <c r="E162" s="9">
        <f t="shared" si="37"/>
        <v>3.7057430602247017</v>
      </c>
      <c r="F162" s="9">
        <f t="shared" si="38"/>
        <v>7.0384022569621756</v>
      </c>
      <c r="G162" s="10">
        <f t="shared" si="39"/>
        <v>8.6666666666666607</v>
      </c>
      <c r="H162" s="5">
        <f t="shared" si="39"/>
        <v>7.5</v>
      </c>
      <c r="I162">
        <f t="shared" si="40"/>
        <v>18.84813550692374</v>
      </c>
      <c r="J162">
        <f t="shared" si="41"/>
        <v>15.038973045571984</v>
      </c>
      <c r="K162">
        <f t="shared" si="41"/>
        <v>-11.361404042719313</v>
      </c>
      <c r="L162">
        <f t="shared" si="42"/>
        <v>-8.3745938547794267</v>
      </c>
      <c r="M162">
        <f t="shared" si="43"/>
        <v>-25.847295098707683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4.2041759539601138</v>
      </c>
      <c r="B163">
        <f t="shared" si="35"/>
        <v>4.2041759539601138</v>
      </c>
      <c r="C163" s="9">
        <f t="shared" si="36"/>
        <v>0.72000000000000053</v>
      </c>
      <c r="D163" s="9">
        <f t="shared" si="37"/>
        <v>16.716415259846514</v>
      </c>
      <c r="E163" s="9">
        <f t="shared" si="37"/>
        <v>3.6371093846566089</v>
      </c>
      <c r="F163" s="9">
        <f t="shared" si="38"/>
        <v>7.0285923802297834</v>
      </c>
      <c r="G163" s="10">
        <f t="shared" si="39"/>
        <v>8.6666666666666607</v>
      </c>
      <c r="H163" s="5">
        <f t="shared" si="39"/>
        <v>7.5</v>
      </c>
      <c r="I163">
        <f t="shared" si="40"/>
        <v>18.902152870564745</v>
      </c>
      <c r="J163">
        <f t="shared" si="41"/>
        <v>14.988725482443307</v>
      </c>
      <c r="K163">
        <f t="shared" si="41"/>
        <v>-11.516487813311558</v>
      </c>
      <c r="L163">
        <f t="shared" si="42"/>
        <v>-8.3705338019473228</v>
      </c>
      <c r="M163">
        <f t="shared" si="43"/>
        <v>-25.742555869946802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4.1143942706738876</v>
      </c>
      <c r="B164">
        <f t="shared" si="35"/>
        <v>4.1143942706738876</v>
      </c>
      <c r="C164" s="9">
        <f t="shared" si="36"/>
        <v>0.72500000000000053</v>
      </c>
      <c r="D164" s="9">
        <f t="shared" si="37"/>
        <v>16.80619694313274</v>
      </c>
      <c r="E164" s="9">
        <f t="shared" si="37"/>
        <v>3.5675470917710808</v>
      </c>
      <c r="F164" s="9">
        <f t="shared" si="38"/>
        <v>7.0184217754606291</v>
      </c>
      <c r="G164" s="10">
        <f t="shared" si="39"/>
        <v>8.6666666666666607</v>
      </c>
      <c r="H164" s="5">
        <f t="shared" si="39"/>
        <v>7.5</v>
      </c>
      <c r="I164">
        <f t="shared" si="40"/>
        <v>18.957050517810185</v>
      </c>
      <c r="J164">
        <f t="shared" si="41"/>
        <v>14.938502279631622</v>
      </c>
      <c r="K164">
        <f t="shared" si="41"/>
        <v>-11.670943148531238</v>
      </c>
      <c r="L164">
        <f t="shared" si="42"/>
        <v>-8.366715524321485</v>
      </c>
      <c r="M164">
        <f t="shared" si="43"/>
        <v>-25.637370062376981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4.0249138578755357</v>
      </c>
      <c r="B165">
        <f t="shared" si="35"/>
        <v>4.0249138578755357</v>
      </c>
      <c r="C165" s="9">
        <f t="shared" si="36"/>
        <v>0.73000000000000054</v>
      </c>
      <c r="D165" s="9">
        <f t="shared" si="37"/>
        <v>16.895677355931092</v>
      </c>
      <c r="E165" s="9">
        <f t="shared" si="37"/>
        <v>3.4970599602187704</v>
      </c>
      <c r="F165" s="9">
        <f t="shared" si="38"/>
        <v>7.0078943826737596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19.012802512242274</v>
      </c>
      <c r="J165">
        <f t="shared" si="41"/>
        <v>14.888301986485693</v>
      </c>
      <c r="K165">
        <f t="shared" si="41"/>
        <v>-11.8247673689055</v>
      </c>
      <c r="L165">
        <f t="shared" si="42"/>
        <v>-8.3631229984162445</v>
      </c>
      <c r="M165">
        <f t="shared" si="43"/>
        <v>-25.531739249003607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3.9357345821705927</v>
      </c>
      <c r="B166">
        <f t="shared" si="35"/>
        <v>3.9357345821705927</v>
      </c>
      <c r="C166" s="9">
        <f t="shared" si="36"/>
        <v>0.73500000000000054</v>
      </c>
      <c r="D166" s="9">
        <f t="shared" si="37"/>
        <v>16.984856631636035</v>
      </c>
      <c r="E166" s="9">
        <f t="shared" si="37"/>
        <v>3.4256517846988555</v>
      </c>
      <c r="F166" s="9">
        <f t="shared" si="38"/>
        <v>6.9970141271832524</v>
      </c>
      <c r="G166" s="10">
        <f t="shared" si="45"/>
        <v>8.6666666666666607</v>
      </c>
      <c r="H166" s="5">
        <f t="shared" si="45"/>
        <v>7.5</v>
      </c>
      <c r="I166">
        <f t="shared" si="40"/>
        <v>19.069383175695773</v>
      </c>
      <c r="J166">
        <f t="shared" si="41"/>
        <v>14.838123248495195</v>
      </c>
      <c r="K166">
        <f t="shared" si="41"/>
        <v>-11.977957804399521</v>
      </c>
      <c r="L166">
        <f t="shared" si="42"/>
        <v>-8.3597405160176486</v>
      </c>
      <c r="M166">
        <f t="shared" si="43"/>
        <v>-25.425665491675748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3.8468563180089106</v>
      </c>
      <c r="B167">
        <f t="shared" si="35"/>
        <v>3.8468563180089106</v>
      </c>
      <c r="C167" s="9">
        <f t="shared" si="36"/>
        <v>0.74000000000000055</v>
      </c>
      <c r="D167" s="9">
        <f t="shared" si="37"/>
        <v>17.073734895797717</v>
      </c>
      <c r="E167" s="9">
        <f t="shared" si="37"/>
        <v>3.3533263758936083</v>
      </c>
      <c r="F167" s="9">
        <f t="shared" si="38"/>
        <v>6.985784919727914</v>
      </c>
      <c r="G167" s="10">
        <f t="shared" si="45"/>
        <v>8.6666666666666607</v>
      </c>
      <c r="H167" s="5">
        <f t="shared" si="45"/>
        <v>7.5</v>
      </c>
      <c r="I167">
        <f t="shared" si="40"/>
        <v>19.126767096175961</v>
      </c>
      <c r="J167">
        <f t="shared" si="41"/>
        <v>14.78796480539909</v>
      </c>
      <c r="K167">
        <f t="shared" si="41"/>
        <v>-12.130511797349575</v>
      </c>
      <c r="L167">
        <f t="shared" si="42"/>
        <v>-8.3565526849447345</v>
      </c>
      <c r="M167">
        <f t="shared" si="43"/>
        <v>-25.31915132651077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3.7582789471248468</v>
      </c>
      <c r="B168">
        <f t="shared" si="35"/>
        <v>3.7582789471248468</v>
      </c>
      <c r="C168" s="9">
        <f t="shared" si="36"/>
        <v>0.74500000000000055</v>
      </c>
      <c r="D168" s="9">
        <f t="shared" si="37"/>
        <v>17.162312266681781</v>
      </c>
      <c r="E168" s="9">
        <f t="shared" si="37"/>
        <v>3.2800875603856334</v>
      </c>
      <c r="F168" s="9">
        <f t="shared" si="38"/>
        <v>6.9742106565858304</v>
      </c>
      <c r="G168" s="10">
        <f t="shared" si="45"/>
        <v>8.6666666666666607</v>
      </c>
      <c r="H168" s="5">
        <f t="shared" si="45"/>
        <v>7.5</v>
      </c>
      <c r="I168">
        <f t="shared" si="40"/>
        <v>19.184929135236018</v>
      </c>
      <c r="J168">
        <f t="shared" si="41"/>
        <v>14.737825489289422</v>
      </c>
      <c r="K168">
        <f t="shared" si="41"/>
        <v>-12.282426705308639</v>
      </c>
      <c r="L168">
        <f t="shared" si="42"/>
        <v>-8.353544429540456</v>
      </c>
      <c r="M168">
        <f t="shared" si="43"/>
        <v>-25.212199749350077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3.6700023579888423</v>
      </c>
      <c r="B169">
        <f t="shared" si="35"/>
        <v>3.6700023579888423</v>
      </c>
      <c r="C169" s="9">
        <f t="shared" si="36"/>
        <v>0.75000000000000056</v>
      </c>
      <c r="D169" s="9">
        <f t="shared" si="37"/>
        <v>17.250588855817785</v>
      </c>
      <c r="E169" s="9">
        <f t="shared" si="37"/>
        <v>3.2059391805582931</v>
      </c>
      <c r="F169" s="9">
        <f t="shared" si="38"/>
        <v>6.9622952196742993</v>
      </c>
      <c r="G169" s="10">
        <f t="shared" si="45"/>
        <v>8.6666666666666607</v>
      </c>
      <c r="H169" s="5">
        <f t="shared" si="45"/>
        <v>7.5</v>
      </c>
      <c r="I169">
        <f t="shared" si="40"/>
        <v>19.243844434825156</v>
      </c>
      <c r="J169">
        <f t="shared" si="41"/>
        <v>14.687704222712179</v>
      </c>
      <c r="K169">
        <f t="shared" si="41"/>
        <v>-12.43369990380474</v>
      </c>
      <c r="L169">
        <f t="shared" si="42"/>
        <v>-8.3507009909000125</v>
      </c>
      <c r="M169">
        <f t="shared" si="43"/>
        <v>-25.104814201262371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3.5820264452704045</v>
      </c>
      <c r="B170">
        <f t="shared" si="35"/>
        <v>3.5820264452704045</v>
      </c>
      <c r="C170" s="9">
        <f t="shared" si="36"/>
        <v>0.75500000000000056</v>
      </c>
      <c r="D170" s="9">
        <f t="shared" si="37"/>
        <v>17.338564768536223</v>
      </c>
      <c r="E170" s="9">
        <f t="shared" si="37"/>
        <v>3.1308850944798419</v>
      </c>
      <c r="F170" s="9">
        <f t="shared" si="38"/>
        <v>6.9500424766356481</v>
      </c>
      <c r="G170" s="10">
        <f t="shared" si="45"/>
        <v>8.6666666666666607</v>
      </c>
      <c r="H170" s="5">
        <f t="shared" si="45"/>
        <v>7.5</v>
      </c>
      <c r="I170">
        <f t="shared" si="40"/>
        <v>19.303488423619573</v>
      </c>
      <c r="J170">
        <f t="shared" si="41"/>
        <v>14.637600016766779</v>
      </c>
      <c r="K170">
        <f t="shared" si="41"/>
        <v>-12.584328789012314</v>
      </c>
      <c r="L170">
        <f t="shared" si="42"/>
        <v>-8.3480079268445735</v>
      </c>
      <c r="M170">
        <f t="shared" si="43"/>
        <v>-24.9969985541101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3.4943511093124862</v>
      </c>
      <c r="B171">
        <f t="shared" si="35"/>
        <v>3.4943511093124862</v>
      </c>
      <c r="C171" s="9">
        <f t="shared" si="36"/>
        <v>0.76000000000000056</v>
      </c>
      <c r="D171" s="9">
        <f t="shared" si="37"/>
        <v>17.426240104494141</v>
      </c>
      <c r="E171" s="9">
        <f t="shared" si="37"/>
        <v>3.054929175771794</v>
      </c>
      <c r="F171" s="9">
        <f t="shared" si="38"/>
        <v>6.9374562809094584</v>
      </c>
      <c r="G171" s="10">
        <f t="shared" si="45"/>
        <v>8.6666666666666607</v>
      </c>
      <c r="H171" s="5">
        <f t="shared" si="45"/>
        <v>7.5</v>
      </c>
      <c r="I171">
        <f t="shared" si="40"/>
        <v>19.363836822849091</v>
      </c>
      <c r="J171">
        <f t="shared" si="41"/>
        <v>14.587511969205712</v>
      </c>
      <c r="K171">
        <f t="shared" si="41"/>
        <v>-12.734310780336974</v>
      </c>
      <c r="L171">
        <f t="shared" si="42"/>
        <v>-8.345451111648714</v>
      </c>
      <c r="M171">
        <f t="shared" si="43"/>
        <v>-24.888757096193835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3.4069762556172627</v>
      </c>
      <c r="B172">
        <f t="shared" si="35"/>
        <v>3.4069762556172627</v>
      </c>
      <c r="C172" s="9">
        <f t="shared" si="36"/>
        <v>0.76500000000000057</v>
      </c>
      <c r="D172" s="9">
        <f t="shared" si="37"/>
        <v>17.513614958189365</v>
      </c>
      <c r="E172" s="9">
        <f t="shared" si="37"/>
        <v>2.9780753134620408</v>
      </c>
      <c r="F172" s="9">
        <f t="shared" si="38"/>
        <v>6.9245404717917047</v>
      </c>
      <c r="G172" s="10">
        <f t="shared" si="45"/>
        <v>8.6666666666666607</v>
      </c>
      <c r="H172" s="5">
        <f t="shared" si="45"/>
        <v>7.5</v>
      </c>
      <c r="I172">
        <f t="shared" si="40"/>
        <v>19.42486565163291</v>
      </c>
      <c r="J172">
        <f t="shared" si="41"/>
        <v>14.53743926253582</v>
      </c>
      <c r="K172">
        <f t="shared" si="41"/>
        <v>-12.883643322914137</v>
      </c>
      <c r="L172">
        <f t="shared" si="42"/>
        <v>-8.3430167355301101</v>
      </c>
      <c r="M172">
        <f t="shared" si="43"/>
        <v>-24.780094517988459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3.3199017943432878</v>
      </c>
      <c r="B173">
        <f t="shared" si="35"/>
        <v>3.3199017943432878</v>
      </c>
      <c r="C173" s="9">
        <f t="shared" si="36"/>
        <v>0.77000000000000057</v>
      </c>
      <c r="D173" s="9">
        <f t="shared" si="37"/>
        <v>17.60068941946334</v>
      </c>
      <c r="E173" s="9">
        <f t="shared" si="37"/>
        <v>2.9003274118232323</v>
      </c>
      <c r="F173" s="9">
        <f t="shared" si="38"/>
        <v>6.9112988744812967</v>
      </c>
      <c r="G173" s="10">
        <f t="shared" si="45"/>
        <v>8.6666666666666607</v>
      </c>
      <c r="H173" s="5">
        <f t="shared" si="45"/>
        <v>7.5</v>
      </c>
      <c r="I173">
        <f t="shared" si="40"/>
        <v>19.486551231838483</v>
      </c>
      <c r="J173">
        <f t="shared" si="41"/>
        <v>14.48738116212264</v>
      </c>
      <c r="K173">
        <f t="shared" si="41"/>
        <v>-13.032323890022068</v>
      </c>
      <c r="L173">
        <f t="shared" si="42"/>
        <v>-8.3406913039101553</v>
      </c>
      <c r="M173">
        <f t="shared" si="43"/>
        <v>-24.671015897984319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3.2331276398140218</v>
      </c>
      <c r="B174">
        <f t="shared" si="35"/>
        <v>3.2331276398140218</v>
      </c>
      <c r="C174" s="9">
        <f t="shared" si="36"/>
        <v>0.77500000000000058</v>
      </c>
      <c r="D174" s="9">
        <f t="shared" si="37"/>
        <v>17.687463573992606</v>
      </c>
      <c r="E174" s="9">
        <f t="shared" si="37"/>
        <v>2.8216893901969362</v>
      </c>
      <c r="F174" s="9">
        <f t="shared" si="38"/>
        <v>6.8977353001145261</v>
      </c>
      <c r="G174" s="10">
        <f t="shared" si="45"/>
        <v>8.6666666666666607</v>
      </c>
      <c r="H174" s="5">
        <f t="shared" si="45"/>
        <v>7.5</v>
      </c>
      <c r="I174">
        <f t="shared" si="40"/>
        <v>19.548870192477871</v>
      </c>
      <c r="J174">
        <f t="shared" si="41"/>
        <v>14.437337014299178</v>
      </c>
      <c r="K174">
        <f t="shared" si="41"/>
        <v>-13.180349985409974</v>
      </c>
      <c r="L174">
        <f t="shared" si="42"/>
        <v>-8.338461636454328</v>
      </c>
      <c r="M174">
        <f t="shared" si="43"/>
        <v>-24.561526688645536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3.1466537100376826</v>
      </c>
      <c r="B175">
        <f t="shared" si="35"/>
        <v>3.1466537100376826</v>
      </c>
      <c r="C175" s="9">
        <f t="shared" si="36"/>
        <v>0.78000000000000058</v>
      </c>
      <c r="D175" s="9">
        <f t="shared" si="37"/>
        <v>17.773937503768945</v>
      </c>
      <c r="E175" s="9">
        <f t="shared" si="37"/>
        <v>2.7421651828040807</v>
      </c>
      <c r="F175" s="9">
        <f t="shared" si="38"/>
        <v>6.8838535457878987</v>
      </c>
      <c r="G175" s="10">
        <f t="shared" si="45"/>
        <v>8.6666666666666607</v>
      </c>
      <c r="H175" s="5">
        <f t="shared" si="45"/>
        <v>7.5</v>
      </c>
      <c r="I175">
        <f t="shared" si="40"/>
        <v>19.611799473656387</v>
      </c>
      <c r="J175">
        <f t="shared" si="41"/>
        <v>14.387306244480452</v>
      </c>
      <c r="K175">
        <f t="shared" si="41"/>
        <v>-13.327719145541847</v>
      </c>
      <c r="L175">
        <f t="shared" si="42"/>
        <v>-8.3363148659012243</v>
      </c>
      <c r="M175">
        <f t="shared" si="43"/>
        <v>-24.45163270249698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3.0604799262383864</v>
      </c>
      <c r="B176">
        <f t="shared" si="35"/>
        <v>3.0604799262383864</v>
      </c>
      <c r="C176" s="9">
        <f t="shared" si="36"/>
        <v>0.78500000000000059</v>
      </c>
      <c r="D176" s="9">
        <f t="shared" si="37"/>
        <v>17.860111287568241</v>
      </c>
      <c r="E176" s="9">
        <f t="shared" si="37"/>
        <v>2.6617587385421846</v>
      </c>
      <c r="F176" s="9">
        <f t="shared" si="38"/>
        <v>6.8696573945698418</v>
      </c>
      <c r="G176" s="10">
        <f t="shared" si="45"/>
        <v>8.6666666666666607</v>
      </c>
      <c r="H176" s="5">
        <f t="shared" si="45"/>
        <v>7.5</v>
      </c>
      <c r="I176">
        <f t="shared" si="40"/>
        <v>19.675316330088474</v>
      </c>
      <c r="J176">
        <f t="shared" si="41"/>
        <v>14.337288355285045</v>
      </c>
      <c r="K176">
        <f t="shared" si="41"/>
        <v>-13.474428941756829</v>
      </c>
      <c r="L176">
        <f t="shared" si="42"/>
        <v>-8.3342384366891658</v>
      </c>
      <c r="M176">
        <f t="shared" si="43"/>
        <v>-24.341340098350557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2.9746062123985375</v>
      </c>
      <c r="B177">
        <f t="shared" si="35"/>
        <v>2.9746062123985375</v>
      </c>
      <c r="C177" s="9">
        <f t="shared" si="36"/>
        <v>0.79000000000000059</v>
      </c>
      <c r="D177" s="9">
        <f t="shared" si="37"/>
        <v>17.94598500140809</v>
      </c>
      <c r="E177" s="9">
        <f t="shared" si="37"/>
        <v>2.5804740207698731</v>
      </c>
      <c r="F177" s="9">
        <f t="shared" si="38"/>
        <v>6.8551506155017332</v>
      </c>
      <c r="G177" s="10">
        <f t="shared" si="45"/>
        <v>8.6666666666666607</v>
      </c>
      <c r="H177" s="5">
        <f t="shared" si="45"/>
        <v>7.5</v>
      </c>
      <c r="I177">
        <f t="shared" si="40"/>
        <v>19.73939833419611</v>
      </c>
      <c r="J177">
        <f t="shared" si="41"/>
        <v>14.287282924664909</v>
      </c>
      <c r="K177">
        <f t="shared" si="41"/>
        <v>-13.620476982346933</v>
      </c>
      <c r="L177">
        <f t="shared" si="42"/>
        <v>-8.332220103389373</v>
      </c>
      <c r="M177">
        <f t="shared" si="43"/>
        <v>-24.230655367680761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2.8890324948124082</v>
      </c>
      <c r="B178">
        <f t="shared" si="35"/>
        <v>2.8890324948124082</v>
      </c>
      <c r="C178" s="9">
        <f t="shared" si="36"/>
        <v>0.7950000000000006</v>
      </c>
      <c r="D178" s="9">
        <f t="shared" si="37"/>
        <v>18.031558718994219</v>
      </c>
      <c r="E178" s="9">
        <f t="shared" si="37"/>
        <v>2.4983150070791731</v>
      </c>
      <c r="F178" s="9">
        <f t="shared" si="38"/>
        <v>6.8403369635887348</v>
      </c>
      <c r="G178" s="10">
        <f t="shared" si="45"/>
        <v>8.6666666666666607</v>
      </c>
      <c r="H178" s="5">
        <f t="shared" si="45"/>
        <v>7.5</v>
      </c>
      <c r="I178">
        <f t="shared" si="40"/>
        <v>19.804023378804978</v>
      </c>
      <c r="J178">
        <f t="shared" si="41"/>
        <v>14.237289604044573</v>
      </c>
      <c r="K178">
        <f t="shared" si="41"/>
        <v>-13.765860914553016</v>
      </c>
      <c r="L178">
        <f t="shared" si="42"/>
        <v>-8.3302479289546056</v>
      </c>
      <c r="M178">
        <f t="shared" si="43"/>
        <v>-24.119585321158617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2.8037587016508603</v>
      </c>
      <c r="B179">
        <f t="shared" si="35"/>
        <v>2.8037587016508603</v>
      </c>
      <c r="C179" s="9">
        <f t="shared" si="36"/>
        <v>0.8000000000000006</v>
      </c>
      <c r="D179" s="9">
        <f t="shared" si="37"/>
        <v>18.116832512155767</v>
      </c>
      <c r="E179" s="9">
        <f t="shared" si="37"/>
        <v>2.4152856890560743</v>
      </c>
      <c r="F179" s="9">
        <f t="shared" si="38"/>
        <v>6.8252201797808993</v>
      </c>
      <c r="G179" s="10">
        <f t="shared" si="45"/>
        <v>8.6666666666666607</v>
      </c>
      <c r="H179" s="5">
        <f t="shared" si="45"/>
        <v>7.5</v>
      </c>
      <c r="I179">
        <f t="shared" si="40"/>
        <v>19.869169679453879</v>
      </c>
      <c r="J179">
        <f t="shared" si="41"/>
        <v>14.187308116470845</v>
      </c>
      <c r="K179">
        <f t="shared" si="41"/>
        <v>-13.910578426479969</v>
      </c>
      <c r="L179">
        <f t="shared" si="42"/>
        <v>-8.3283102827921631</v>
      </c>
      <c r="M179">
        <f t="shared" si="43"/>
        <v>-24.008137075352494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2.7187847625371262</v>
      </c>
      <c r="B180">
        <f t="shared" si="35"/>
        <v>2.7187847625371262</v>
      </c>
      <c r="C180" s="9">
        <f t="shared" si="36"/>
        <v>0.8050000000000006</v>
      </c>
      <c r="D180" s="9">
        <f t="shared" si="37"/>
        <v>18.201806451269501</v>
      </c>
      <c r="E180" s="9">
        <f t="shared" si="37"/>
        <v>2.3313900720298379</v>
      </c>
      <c r="F180" s="9">
        <f t="shared" si="38"/>
        <v>6.8098039909449462</v>
      </c>
      <c r="G180" s="10">
        <f t="shared" si="45"/>
        <v>8.6666666666666607</v>
      </c>
      <c r="H180" s="5">
        <f t="shared" si="45"/>
        <v>7.5</v>
      </c>
      <c r="I180">
        <f t="shared" si="40"/>
        <v>19.934815776332702</v>
      </c>
      <c r="J180">
        <f t="shared" si="41"/>
        <v>14.137338254774093</v>
      </c>
      <c r="K180">
        <f t="shared" si="41"/>
        <v>-14.054627248932084</v>
      </c>
      <c r="L180">
        <f t="shared" si="42"/>
        <v>-8.3263958386700185</v>
      </c>
      <c r="M180">
        <f t="shared" si="43"/>
        <v>-23.896318039603536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2.6341106081335788</v>
      </c>
      <c r="B181">
        <f t="shared" si="35"/>
        <v>2.6341106081335788</v>
      </c>
      <c r="C181" s="9">
        <f t="shared" si="36"/>
        <v>0.81000000000000061</v>
      </c>
      <c r="D181" s="9">
        <f t="shared" si="37"/>
        <v>18.286480605673049</v>
      </c>
      <c r="E181" s="9">
        <f t="shared" si="37"/>
        <v>2.2466321748115328</v>
      </c>
      <c r="F181" s="9">
        <f t="shared" si="38"/>
        <v>6.7940921098272202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20.000940535864292</v>
      </c>
      <c r="J181">
        <f t="shared" si="41"/>
        <v>14.087379879742073</v>
      </c>
      <c r="K181">
        <f t="shared" si="41"/>
        <v>-14.198005157169705</v>
      </c>
      <c r="L181">
        <f t="shared" si="42"/>
        <v>-8.3244935724647764</v>
      </c>
      <c r="M181">
        <f t="shared" si="43"/>
        <v>-23.784135903082856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2.549736169739429</v>
      </c>
      <c r="B182">
        <f t="shared" si="35"/>
        <v>2.549736169739429</v>
      </c>
      <c r="C182" s="9">
        <f t="shared" si="36"/>
        <v>0.81500000000000061</v>
      </c>
      <c r="D182" s="9">
        <f t="shared" si="37"/>
        <v>18.370855044067198</v>
      </c>
      <c r="E182" s="9">
        <f t="shared" si="37"/>
        <v>2.1610160294222589</v>
      </c>
      <c r="F182" s="9">
        <f t="shared" si="38"/>
        <v>6.7780882350082035</v>
      </c>
      <c r="G182" s="10">
        <f t="shared" si="46"/>
        <v>8.6666666666666607</v>
      </c>
      <c r="H182" s="5">
        <f t="shared" si="46"/>
        <v>7.5</v>
      </c>
      <c r="I182">
        <f t="shared" si="40"/>
        <v>20.067523151945476</v>
      </c>
      <c r="J182">
        <f t="shared" si="41"/>
        <v>14.037432918307285</v>
      </c>
      <c r="K182">
        <f t="shared" si="41"/>
        <v>-14.340709972588202</v>
      </c>
      <c r="L182">
        <f t="shared" si="42"/>
        <v>-8.3225927597600418</v>
      </c>
      <c r="M182">
        <f t="shared" si="43"/>
        <v>-23.671598622036846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2.4656613788992594</v>
      </c>
      <c r="B183">
        <f t="shared" si="35"/>
        <v>2.4656613788992594</v>
      </c>
      <c r="C183" s="9">
        <f t="shared" si="36"/>
        <v>0.82000000000000062</v>
      </c>
      <c r="D183" s="9">
        <f t="shared" si="37"/>
        <v>18.454929834907368</v>
      </c>
      <c r="E183" s="9">
        <f t="shared" si="37"/>
        <v>2.074545680811533</v>
      </c>
      <c r="F183" s="9">
        <f t="shared" si="38"/>
        <v>6.7617960508490231</v>
      </c>
      <c r="G183" s="10">
        <f t="shared" si="46"/>
        <v>8.6666666666666607</v>
      </c>
      <c r="H183" s="5">
        <f t="shared" si="46"/>
        <v>7.5</v>
      </c>
      <c r="I183">
        <f t="shared" si="40"/>
        <v>20.134543146862303</v>
      </c>
      <c r="J183">
        <f t="shared" si="41"/>
        <v>13.987497361748725</v>
      </c>
      <c r="K183">
        <f t="shared" si="41"/>
        <v>-14.482739564320424</v>
      </c>
      <c r="L183">
        <f t="shared" si="42"/>
        <v>-8.3206829733035903</v>
      </c>
      <c r="M183">
        <f t="shared" si="43"/>
        <v>-23.558714407226496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2.3818861670222873</v>
      </c>
      <c r="B184">
        <f t="shared" si="35"/>
        <v>2.3818861670222873</v>
      </c>
      <c r="C184" s="9">
        <f t="shared" si="36"/>
        <v>0.82500000000000062</v>
      </c>
      <c r="D184" s="9">
        <f t="shared" si="37"/>
        <v>18.53870504678434</v>
      </c>
      <c r="E184" s="9">
        <f t="shared" si="37"/>
        <v>1.9872251865662804</v>
      </c>
      <c r="F184" s="9">
        <f t="shared" si="38"/>
        <v>6.7452192274303968</v>
      </c>
      <c r="G184" s="10">
        <f t="shared" si="46"/>
        <v>8.6666666666666607</v>
      </c>
      <c r="H184" s="5">
        <f t="shared" si="46"/>
        <v>7.5</v>
      </c>
      <c r="I184">
        <f t="shared" si="40"/>
        <v>20.201980371894333</v>
      </c>
      <c r="J184">
        <f t="shared" si="41"/>
        <v>13.937573263908902</v>
      </c>
      <c r="K184">
        <f t="shared" si="41"/>
        <v>-14.624091850763783</v>
      </c>
      <c r="L184">
        <f t="shared" si="42"/>
        <v>-8.3187540803315727</v>
      </c>
      <c r="M184">
        <f t="shared" si="43"/>
        <v>-23.445491711566003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2.2984104650122781</v>
      </c>
      <c r="B185">
        <f t="shared" si="35"/>
        <v>2.2984104650122781</v>
      </c>
      <c r="C185" s="9">
        <f t="shared" si="36"/>
        <v>0.83000000000000063</v>
      </c>
      <c r="D185" s="9">
        <f t="shared" si="37"/>
        <v>18.622180748794349</v>
      </c>
      <c r="E185" s="9">
        <f t="shared" si="37"/>
        <v>1.8990586166108896</v>
      </c>
      <c r="F185" s="9">
        <f t="shared" si="38"/>
        <v>6.7283614204843722</v>
      </c>
      <c r="G185" s="10">
        <f t="shared" si="46"/>
        <v>8.6666666666666607</v>
      </c>
      <c r="H185" s="5">
        <f t="shared" si="46"/>
        <v>7.5</v>
      </c>
      <c r="I185">
        <f t="shared" si="40"/>
        <v>20.269815007622736</v>
      </c>
      <c r="J185">
        <f t="shared" si="41"/>
        <v>13.887660739426913</v>
      </c>
      <c r="K185">
        <f t="shared" si="41"/>
        <v>-14.764764801033179</v>
      </c>
      <c r="L185">
        <f t="shared" si="42"/>
        <v>-8.3167962397678998</v>
      </c>
      <c r="M185">
        <f t="shared" si="43"/>
        <v>-23.331939217965264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2.2152342029080323</v>
      </c>
      <c r="B186">
        <f t="shared" si="35"/>
        <v>2.2152342029080323</v>
      </c>
      <c r="C186" s="9">
        <f t="shared" si="36"/>
        <v>0.83500000000000063</v>
      </c>
      <c r="D186" s="9">
        <f t="shared" si="37"/>
        <v>18.705357010898595</v>
      </c>
      <c r="E186" s="9">
        <f t="shared" si="37"/>
        <v>1.8100500528987671</v>
      </c>
      <c r="F186" s="9">
        <f t="shared" si="38"/>
        <v>6.7112262713193083</v>
      </c>
      <c r="G186" s="10">
        <f t="shared" si="46"/>
        <v>8.6666666666666607</v>
      </c>
      <c r="H186" s="5">
        <f t="shared" si="46"/>
        <v>7.5</v>
      </c>
      <c r="I186">
        <f t="shared" si="40"/>
        <v>20.338027563956494</v>
      </c>
      <c r="J186">
        <f t="shared" si="41"/>
        <v>13.837759961988306</v>
      </c>
      <c r="K186">
        <f t="shared" si="41"/>
        <v>-14.904756436340971</v>
      </c>
      <c r="L186">
        <f t="shared" si="42"/>
        <v>-8.314799899306605</v>
      </c>
      <c r="M186">
        <f t="shared" si="43"/>
        <v>-23.218065827380471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2.1323573095342887</v>
      </c>
      <c r="B187">
        <f t="shared" si="35"/>
        <v>2.1323573095342887</v>
      </c>
      <c r="C187" s="9">
        <f t="shared" si="36"/>
        <v>0.84000000000000064</v>
      </c>
      <c r="D187" s="9">
        <f t="shared" si="37"/>
        <v>18.788233904272339</v>
      </c>
      <c r="E187" s="9">
        <f t="shared" si="37"/>
        <v>1.7202035890958285</v>
      </c>
      <c r="F187" s="9">
        <f t="shared" si="38"/>
        <v>6.6938174067384555</v>
      </c>
      <c r="G187" s="10">
        <f t="shared" si="46"/>
        <v>8.6666666666666607</v>
      </c>
      <c r="H187" s="5">
        <f t="shared" si="46"/>
        <v>7.5</v>
      </c>
      <c r="I187">
        <f t="shared" si="40"/>
        <v>20.4065988798909</v>
      </c>
      <c r="J187">
        <f t="shared" si="41"/>
        <v>13.787871162592467</v>
      </c>
      <c r="K187">
        <f t="shared" si="41"/>
        <v>-15.044064831305255</v>
      </c>
      <c r="L187">
        <f t="shared" si="42"/>
        <v>-8.3127557923849427</v>
      </c>
      <c r="M187">
        <f t="shared" si="43"/>
        <v>-23.103880647076384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2.0497797121629979</v>
      </c>
      <c r="B188">
        <f t="shared" si="35"/>
        <v>2.0497797121629979</v>
      </c>
      <c r="C188" s="9">
        <f t="shared" si="36"/>
        <v>0.84500000000000064</v>
      </c>
      <c r="D188" s="9">
        <f t="shared" si="37"/>
        <v>18.87081150164363</v>
      </c>
      <c r="E188" s="9">
        <f t="shared" si="37"/>
        <v>1.6295233302563497</v>
      </c>
      <c r="F188" s="9">
        <f t="shared" si="38"/>
        <v>6.6761384389525347</v>
      </c>
      <c r="G188" s="10">
        <f t="shared" si="46"/>
        <v>8.6666666666666607</v>
      </c>
      <c r="H188" s="5">
        <f t="shared" si="46"/>
        <v>7.5</v>
      </c>
      <c r="I188">
        <f t="shared" si="40"/>
        <v>20.475510123012132</v>
      </c>
      <c r="J188">
        <f t="shared" si="41"/>
        <v>13.737994627838157</v>
      </c>
      <c r="K188">
        <f t="shared" si="41"/>
        <v>-15.182688115187712</v>
      </c>
      <c r="L188">
        <f t="shared" si="42"/>
        <v>-8.3106549350546626</v>
      </c>
      <c r="M188">
        <f t="shared" si="43"/>
        <v>-22.989392979103513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1.9675013361847995</v>
      </c>
      <c r="B189">
        <f t="shared" si="35"/>
        <v>1.9675013361847995</v>
      </c>
      <c r="C189" s="9">
        <f t="shared" si="36"/>
        <v>0.85000000000000064</v>
      </c>
      <c r="D189" s="9">
        <f t="shared" si="37"/>
        <v>18.953089877621828</v>
      </c>
      <c r="E189" s="9">
        <f t="shared" si="37"/>
        <v>1.5380133924915995</v>
      </c>
      <c r="F189" s="9">
        <f t="shared" si="38"/>
        <v>6.6581929654866734</v>
      </c>
      <c r="G189" s="10">
        <f t="shared" si="46"/>
        <v>8.6666666666666607</v>
      </c>
      <c r="H189" s="5">
        <f t="shared" si="46"/>
        <v>7.5</v>
      </c>
      <c r="I189">
        <f t="shared" si="40"/>
        <v>20.5447427887614</v>
      </c>
      <c r="J189">
        <f t="shared" si="41"/>
        <v>13.688130698227829</v>
      </c>
      <c r="K189">
        <f t="shared" si="41"/>
        <v>-15.320624473062333</v>
      </c>
      <c r="L189">
        <f t="shared" si="42"/>
        <v>-8.3084886227587464</v>
      </c>
      <c r="M189">
        <f t="shared" si="43"/>
        <v>-22.874612308992802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1.8855221047906419</v>
      </c>
      <c r="B190">
        <f t="shared" si="35"/>
        <v>1.8855221047906419</v>
      </c>
      <c r="C190" s="9">
        <f t="shared" si="36"/>
        <v>0.85500000000000065</v>
      </c>
      <c r="D190" s="9">
        <f t="shared" si="37"/>
        <v>19.035069109015986</v>
      </c>
      <c r="E190" s="9">
        <f t="shared" si="37"/>
        <v>1.4456779026316637</v>
      </c>
      <c r="F190" s="9">
        <f t="shared" si="38"/>
        <v>6.6399845690820705</v>
      </c>
      <c r="G190" s="10">
        <f t="shared" si="46"/>
        <v>8.6666666666666607</v>
      </c>
      <c r="H190" s="5">
        <f t="shared" si="46"/>
        <v>7.5</v>
      </c>
      <c r="I190">
        <f t="shared" si="40"/>
        <v>20.614278699471775</v>
      </c>
      <c r="J190">
        <f t="shared" si="41"/>
        <v>13.638279766491276</v>
      </c>
      <c r="K190">
        <f t="shared" si="41"/>
        <v>-15.457872146916289</v>
      </c>
      <c r="L190">
        <f t="shared" si="42"/>
        <v>-8.3062484270206216</v>
      </c>
      <c r="M190">
        <f t="shared" si="43"/>
        <v>-22.759548294670154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1.8038419386633819</v>
      </c>
      <c r="B191">
        <f t="shared" si="35"/>
        <v>1.8038419386633819</v>
      </c>
      <c r="C191" s="9">
        <f t="shared" si="36"/>
        <v>0.86000000000000065</v>
      </c>
      <c r="D191" s="9">
        <f t="shared" si="37"/>
        <v>19.116749275143246</v>
      </c>
      <c r="E191" s="9">
        <f t="shared" si="37"/>
        <v>1.3525209978808619</v>
      </c>
      <c r="F191" s="9">
        <f t="shared" si="38"/>
        <v>6.6215168175927523</v>
      </c>
      <c r="G191" s="10">
        <f t="shared" si="46"/>
        <v>8.6666666666666607</v>
      </c>
      <c r="H191" s="5">
        <f t="shared" si="46"/>
        <v>7.5</v>
      </c>
      <c r="I191">
        <f t="shared" si="40"/>
        <v>20.684100003190487</v>
      </c>
      <c r="J191">
        <f t="shared" si="41"/>
        <v>13.588442275929152</v>
      </c>
      <c r="K191">
        <f t="shared" si="41"/>
        <v>-15.59442943668431</v>
      </c>
      <c r="L191">
        <f t="shared" si="42"/>
        <v>-8.3039261920526926</v>
      </c>
      <c r="M191">
        <f t="shared" si="43"/>
        <v>-22.644210755592606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1.7224607556792648</v>
      </c>
      <c r="B192">
        <f t="shared" si="35"/>
        <v>1.7224607556792648</v>
      </c>
      <c r="C192" s="9">
        <f t="shared" si="36"/>
        <v>0.86500000000000066</v>
      </c>
      <c r="D192" s="9">
        <f t="shared" si="37"/>
        <v>19.198130458127363</v>
      </c>
      <c r="E192" s="9">
        <f t="shared" si="37"/>
        <v>1.2585468254671555</v>
      </c>
      <c r="F192" s="9">
        <f t="shared" si="38"/>
        <v>6.6027932638777589</v>
      </c>
      <c r="G192" s="10">
        <f t="shared" si="46"/>
        <v>8.6666666666666607</v>
      </c>
      <c r="H192" s="5">
        <f t="shared" si="46"/>
        <v>7.5</v>
      </c>
      <c r="I192">
        <f t="shared" si="40"/>
        <v>20.754189172299103</v>
      </c>
      <c r="J192">
        <f t="shared" si="41"/>
        <v>13.538618718776837</v>
      </c>
      <c r="K192">
        <f t="shared" si="41"/>
        <v>-15.730294701217865</v>
      </c>
      <c r="L192">
        <f t="shared" si="42"/>
        <v>-8.30151403129077</v>
      </c>
      <c r="M192">
        <f t="shared" si="43"/>
        <v>-22.528609662107623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1.6413784706191663</v>
      </c>
      <c r="B193">
        <f t="shared" si="35"/>
        <v>1.6413784706191663</v>
      </c>
      <c r="C193" s="9">
        <f t="shared" si="36"/>
        <v>0.87000000000000066</v>
      </c>
      <c r="D193" s="9">
        <f t="shared" si="37"/>
        <v>19.279212743187461</v>
      </c>
      <c r="E193" s="9">
        <f t="shared" si="37"/>
        <v>1.1637595422859304</v>
      </c>
      <c r="F193" s="9">
        <f t="shared" si="38"/>
        <v>6.5838174456890801</v>
      </c>
      <c r="G193" s="10">
        <f t="shared" si="46"/>
        <v>8.6666666666666607</v>
      </c>
      <c r="H193" s="5">
        <f t="shared" si="46"/>
        <v>7.5</v>
      </c>
      <c r="I193">
        <f t="shared" si="40"/>
        <v>20.824529001943581</v>
      </c>
      <c r="J193">
        <f t="shared" si="41"/>
        <v>13.488809634589092</v>
      </c>
      <c r="K193">
        <f t="shared" si="41"/>
        <v>-15.86546635919051</v>
      </c>
      <c r="L193">
        <f t="shared" si="42"/>
        <v>-8.2990043238607534</v>
      </c>
      <c r="M193">
        <f t="shared" si="43"/>
        <v>-22.412755125036625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1.5605949948894597</v>
      </c>
      <c r="B194">
        <f t="shared" si="35"/>
        <v>1.5605949948894597</v>
      </c>
      <c r="C194" s="9">
        <f t="shared" si="36"/>
        <v>0.87500000000000067</v>
      </c>
      <c r="D194" s="9">
        <f t="shared" si="37"/>
        <v>19.359996218917168</v>
      </c>
      <c r="E194" s="9">
        <f t="shared" si="37"/>
        <v>1.0681633145385367</v>
      </c>
      <c r="F194" s="9">
        <f t="shared" si="38"/>
        <v>6.564592885555717</v>
      </c>
      <c r="G194" s="10">
        <f t="shared" si="46"/>
        <v>8.6666666666666607</v>
      </c>
      <c r="H194" s="5">
        <f t="shared" si="46"/>
        <v>7.5</v>
      </c>
      <c r="I194">
        <f t="shared" si="40"/>
        <v>20.895102608285843</v>
      </c>
      <c r="J194">
        <f t="shared" si="41"/>
        <v>13.439015608645928</v>
      </c>
      <c r="K194">
        <f t="shared" si="41"/>
        <v>-15.99994288994073</v>
      </c>
      <c r="L194">
        <f t="shared" si="42"/>
        <v>-8.2963897109837035</v>
      </c>
      <c r="M194">
        <f t="shared" si="43"/>
        <v>-22.296657385483478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1.4801102362523828</v>
      </c>
      <c r="B195">
        <f t="shared" si="35"/>
        <v>1.4801102362523828</v>
      </c>
      <c r="C195" s="9">
        <f t="shared" si="36"/>
        <v>0.88000000000000067</v>
      </c>
      <c r="D195" s="9">
        <f t="shared" si="37"/>
        <v>19.440480977554245</v>
      </c>
      <c r="E195" s="9">
        <f t="shared" si="37"/>
        <v>0.97176231736595364</v>
      </c>
      <c r="F195" s="9">
        <f t="shared" si="38"/>
        <v>6.545123090664152</v>
      </c>
      <c r="G195" s="10">
        <f t="shared" si="46"/>
        <v>8.6666666666666607</v>
      </c>
      <c r="H195" s="5">
        <f t="shared" si="46"/>
        <v>7.5</v>
      </c>
      <c r="I195">
        <f t="shared" si="40"/>
        <v>20.965893426588114</v>
      </c>
      <c r="J195">
        <f t="shared" si="41"/>
        <v>13.389237270380026</v>
      </c>
      <c r="K195">
        <f t="shared" si="41"/>
        <v>-16.133722834253632</v>
      </c>
      <c r="L195">
        <f t="shared" si="42"/>
        <v>-8.2936630923252004</v>
      </c>
      <c r="M195">
        <f t="shared" si="43"/>
        <v>-22.180326804868411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1.3999240985657657</v>
      </c>
      <c r="B196">
        <f t="shared" si="35"/>
        <v>1.3999240985657657</v>
      </c>
      <c r="C196" s="9">
        <f t="shared" si="36"/>
        <v>0.88500000000000068</v>
      </c>
      <c r="D196" s="9">
        <f t="shared" si="37"/>
        <v>19.520667115240862</v>
      </c>
      <c r="E196" s="9">
        <f t="shared" si="37"/>
        <v>0.87456073447794425</v>
      </c>
      <c r="F196" s="9">
        <f t="shared" si="38"/>
        <v>6.5254115527355427</v>
      </c>
      <c r="G196" s="10">
        <f t="shared" si="46"/>
        <v>8.6666666666666607</v>
      </c>
      <c r="H196" s="5">
        <f t="shared" si="46"/>
        <v>7.5</v>
      </c>
      <c r="I196">
        <f t="shared" si="40"/>
        <v>21.036885209140838</v>
      </c>
      <c r="J196">
        <f t="shared" si="41"/>
        <v>13.339475291826075</v>
      </c>
      <c r="K196">
        <f t="shared" si="41"/>
        <v>-16.266804795082841</v>
      </c>
      <c r="L196">
        <f t="shared" si="42"/>
        <v>-8.2908176222946661</v>
      </c>
      <c r="M196">
        <f t="shared" si="43"/>
        <v>-22.063773855187513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1.3200364815320107</v>
      </c>
      <c r="B197">
        <f t="shared" si="35"/>
        <v>1.3200364815320107</v>
      </c>
      <c r="C197" s="9">
        <f t="shared" si="36"/>
        <v>0.89000000000000068</v>
      </c>
      <c r="D197" s="9">
        <f t="shared" si="37"/>
        <v>19.600554732274617</v>
      </c>
      <c r="E197" s="9">
        <f t="shared" si="37"/>
        <v>0.77656275777805384</v>
      </c>
      <c r="F197" s="9">
        <f t="shared" si="38"/>
        <v>6.5054617478999575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21.108062023044653</v>
      </c>
      <c r="J197">
        <f t="shared" si="41"/>
        <v>13.289730386092307</v>
      </c>
      <c r="K197">
        <f t="shared" si="41"/>
        <v>-16.399187438213968</v>
      </c>
      <c r="L197">
        <f t="shared" si="42"/>
        <v>-8.2878467063000727</v>
      </c>
      <c r="M197">
        <f t="shared" si="43"/>
        <v>-21.947009109497586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1.2404472804561699</v>
      </c>
      <c r="B198">
        <f t="shared" si="35"/>
        <v>1.2404472804561699</v>
      </c>
      <c r="C198" s="9">
        <f t="shared" si="36"/>
        <v>0.89500000000000068</v>
      </c>
      <c r="D198" s="9">
        <f t="shared" si="37"/>
        <v>19.680143933350458</v>
      </c>
      <c r="E198" s="9">
        <f t="shared" si="37"/>
        <v>0.67777258698479903</v>
      </c>
      <c r="F198" s="9">
        <f t="shared" si="38"/>
        <v>6.4852771365679533</v>
      </c>
      <c r="G198" s="10">
        <f t="shared" si="47"/>
        <v>8.6666666666666607</v>
      </c>
      <c r="H198" s="5">
        <f t="shared" si="47"/>
        <v>7.5</v>
      </c>
      <c r="I198">
        <f t="shared" si="40"/>
        <v>21.179408247856447</v>
      </c>
      <c r="J198">
        <f t="shared" si="41"/>
        <v>13.240003305854506</v>
      </c>
      <c r="K198">
        <f t="shared" si="41"/>
        <v>-16.530869492870952</v>
      </c>
      <c r="L198">
        <f t="shared" si="42"/>
        <v>-8.284743996963309</v>
      </c>
      <c r="M198">
        <f t="shared" si="43"/>
        <v>-21.830043232626103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1.161156386012987</v>
      </c>
      <c r="B199">
        <f t="shared" si="35"/>
        <v>1.161156386012987</v>
      </c>
      <c r="C199" s="9">
        <f t="shared" si="36"/>
        <v>0.90000000000000069</v>
      </c>
      <c r="D199" s="9">
        <f t="shared" si="37"/>
        <v>19.75943482779364</v>
      </c>
      <c r="E199" s="9">
        <f t="shared" si="37"/>
        <v>0.57819442924938602</v>
      </c>
      <c r="F199" s="9">
        <f t="shared" si="38"/>
        <v>6.4648611632997461</v>
      </c>
      <c r="G199" s="10">
        <f t="shared" si="47"/>
        <v>8.6666666666666607</v>
      </c>
      <c r="H199" s="5">
        <f t="shared" si="47"/>
        <v>7.5</v>
      </c>
      <c r="I199">
        <f t="shared" si="40"/>
        <v>21.250908573109161</v>
      </c>
      <c r="J199">
        <f t="shared" si="41"/>
        <v>13.190294841872726</v>
      </c>
      <c r="K199">
        <f t="shared" si="41"/>
        <v>-16.661849752266708</v>
      </c>
      <c r="L199">
        <f t="shared" si="42"/>
        <v>-8.2815033903011361</v>
      </c>
      <c r="M199">
        <f t="shared" si="43"/>
        <v>-21.712886972105462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1.0821636840227775</v>
      </c>
      <c r="B200">
        <f t="shared" si="35"/>
        <v>1.0821636840227775</v>
      </c>
      <c r="C200" s="9">
        <f t="shared" si="36"/>
        <v>0.90500000000000069</v>
      </c>
      <c r="D200" s="9">
        <f t="shared" si="37"/>
        <v>19.83842752978385</v>
      </c>
      <c r="E200" s="9">
        <f t="shared" si="37"/>
        <v>0.47783249877028788</v>
      </c>
      <c r="F200" s="9">
        <f t="shared" si="38"/>
        <v>6.4442172566723048</v>
      </c>
      <c r="G200" s="10">
        <f t="shared" si="47"/>
        <v>8.6666666666666607</v>
      </c>
      <c r="H200" s="5">
        <f t="shared" si="47"/>
        <v>7.5</v>
      </c>
      <c r="I200">
        <f t="shared" si="40"/>
        <v>21.322547995714594</v>
      </c>
      <c r="J200">
        <f t="shared" si="41"/>
        <v>13.140605821530919</v>
      </c>
      <c r="K200">
        <f t="shared" si="41"/>
        <v>-16.792127074099341</v>
      </c>
      <c r="L200">
        <f t="shared" si="42"/>
        <v>-8.2781190218765826</v>
      </c>
      <c r="M200">
        <f t="shared" si="43"/>
        <v>-21.595551149330817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1.0034690552359855</v>
      </c>
      <c r="B201">
        <f t="shared" si="35"/>
        <v>1.0034690552359855</v>
      </c>
      <c r="C201" s="9">
        <f t="shared" si="36"/>
        <v>0.9100000000000007</v>
      </c>
      <c r="D201" s="9">
        <f t="shared" si="37"/>
        <v>19.917122158570642</v>
      </c>
      <c r="E201" s="9">
        <f t="shared" si="37"/>
        <v>0.37669101640500391</v>
      </c>
      <c r="F201" s="9">
        <f t="shared" si="38"/>
        <v>6.4233488291446044</v>
      </c>
      <c r="G201" s="10">
        <f t="shared" si="47"/>
        <v>8.6666666666666607</v>
      </c>
      <c r="H201" s="5">
        <f t="shared" si="47"/>
        <v>7.5</v>
      </c>
      <c r="I201">
        <f t="shared" si="40"/>
        <v>21.394311817258124</v>
      </c>
      <c r="J201">
        <f t="shared" si="41"/>
        <v>13.090937107399659</v>
      </c>
      <c r="K201">
        <f t="shared" si="41"/>
        <v>-16.921700380995325</v>
      </c>
      <c r="L201">
        <f t="shared" si="42"/>
        <v>-8.27458526292531</v>
      </c>
      <c r="M201">
        <f t="shared" si="43"/>
        <v>-21.478046650940279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0.92507237512631946</v>
      </c>
      <c r="B202">
        <f t="shared" si="35"/>
        <v>0.92507237512631946</v>
      </c>
      <c r="C202" s="9">
        <f t="shared" si="36"/>
        <v>0.9150000000000007</v>
      </c>
      <c r="D202" s="9">
        <f t="shared" si="37"/>
        <v>19.995518838680308</v>
      </c>
      <c r="E202" s="9">
        <f t="shared" si="37"/>
        <v>0.27477420927931501</v>
      </c>
      <c r="F202" s="9">
        <f t="shared" si="38"/>
        <v>6.4022592769212974</v>
      </c>
      <c r="G202" s="10">
        <f t="shared" si="47"/>
        <v>8.6666666666666607</v>
      </c>
      <c r="H202" s="5">
        <f t="shared" si="47"/>
        <v>7.5</v>
      </c>
      <c r="I202">
        <f t="shared" si="40"/>
        <v>21.466185641193828</v>
      </c>
      <c r="J202">
        <f t="shared" si="41"/>
        <v>13.041289595822107</v>
      </c>
      <c r="K202">
        <f t="shared" si="41"/>
        <v>-17.050568660900968</v>
      </c>
      <c r="L202">
        <f t="shared" si="42"/>
        <v>-8.2708967164613441</v>
      </c>
      <c r="M202">
        <f t="shared" si="43"/>
        <v>-21.360384420416317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0.84697351369228357</v>
      </c>
      <c r="B203">
        <f t="shared" si="35"/>
        <v>0.84697351369228357</v>
      </c>
      <c r="C203" s="9">
        <f t="shared" si="36"/>
        <v>0.92000000000000071</v>
      </c>
      <c r="D203" s="9">
        <f t="shared" si="37"/>
        <v>20.073617700114344</v>
      </c>
      <c r="E203" s="9">
        <f t="shared" si="37"/>
        <v>0.17208631039434169</v>
      </c>
      <c r="F203" s="9">
        <f t="shared" si="38"/>
        <v>6.3809519798150838</v>
      </c>
      <c r="G203" s="10">
        <f t="shared" si="47"/>
        <v>8.6666666666666607</v>
      </c>
      <c r="H203" s="5">
        <f t="shared" si="47"/>
        <v>7.5</v>
      </c>
      <c r="I203">
        <f t="shared" si="40"/>
        <v>21.538155369948086</v>
      </c>
      <c r="J203">
        <f t="shared" si="41"/>
        <v>12.99166421552334</v>
      </c>
      <c r="K203">
        <f t="shared" si="41"/>
        <v>-17.178730967423466</v>
      </c>
      <c r="L203">
        <f t="shared" si="42"/>
        <v>-8.2670482133662997</v>
      </c>
      <c r="M203">
        <f t="shared" si="43"/>
        <v>-21.242575449906852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0.76917233526698325</v>
      </c>
      <c r="B204">
        <f t="shared" si="35"/>
        <v>0.76917233526698325</v>
      </c>
      <c r="C204" s="9">
        <f t="shared" si="36"/>
        <v>0.92500000000000071</v>
      </c>
      <c r="D204" s="9">
        <f t="shared" si="37"/>
        <v>20.151418878539644</v>
      </c>
      <c r="E204" s="9">
        <f t="shared" si="37"/>
        <v>6.8631558231702569E-2</v>
      </c>
      <c r="F204" s="9">
        <f t="shared" si="38"/>
        <v>6.3594303011080058</v>
      </c>
      <c r="G204" s="10">
        <f t="shared" si="47"/>
        <v>8.6666666666666607</v>
      </c>
      <c r="H204" s="5">
        <f t="shared" si="47"/>
        <v>7.5</v>
      </c>
      <c r="I204">
        <f t="shared" si="40"/>
        <v>21.610207201939524</v>
      </c>
      <c r="J204">
        <f t="shared" si="41"/>
        <v>12.942061926243142</v>
      </c>
      <c r="K204">
        <f t="shared" si="41"/>
        <v>-17.306186420122906</v>
      </c>
      <c r="L204">
        <f t="shared" si="42"/>
        <v>-8.2630348084660969</v>
      </c>
      <c r="M204">
        <f t="shared" si="43"/>
        <v>-21.12463077226445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0.69166869833607691</v>
      </c>
      <c r="B205">
        <f t="shared" si="35"/>
        <v>0.69166869833607691</v>
      </c>
      <c r="C205" s="9">
        <f t="shared" si="36"/>
        <v>0.93000000000000071</v>
      </c>
      <c r="D205" s="9">
        <f t="shared" si="37"/>
        <v>20.228922515470551</v>
      </c>
      <c r="E205" s="9">
        <f t="shared" si="37"/>
        <v>-3.5585803642935621E-2</v>
      </c>
      <c r="F205" s="9">
        <f t="shared" si="38"/>
        <v>6.3376975874119115</v>
      </c>
      <c r="G205" s="10">
        <f t="shared" si="47"/>
        <v>8.6666666666666607</v>
      </c>
      <c r="H205" s="5">
        <f t="shared" si="47"/>
        <v>7.5</v>
      </c>
      <c r="I205">
        <f t="shared" si="40"/>
        <v>21.682327628522625</v>
      </c>
      <c r="J205">
        <f t="shared" si="41"/>
        <v>12.892483717392345</v>
      </c>
      <c r="K205">
        <f t="shared" si="41"/>
        <v>-17.432934204756492</v>
      </c>
      <c r="L205">
        <f t="shared" si="42"/>
        <v>-8.2588517765989309</v>
      </c>
      <c r="M205">
        <f t="shared" si="43"/>
        <v>-21.006561453301856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0.61446245536370014</v>
      </c>
      <c r="B206">
        <f t="shared" si="35"/>
        <v>0.61446245536370014</v>
      </c>
      <c r="C206" s="9">
        <f t="shared" si="36"/>
        <v>0.93500000000000072</v>
      </c>
      <c r="D206" s="9">
        <f t="shared" si="37"/>
        <v>20.306128758442927</v>
      </c>
      <c r="E206" s="9">
        <f t="shared" si="37"/>
        <v>-0.14056152697763402</v>
      </c>
      <c r="F206" s="9">
        <f t="shared" si="38"/>
        <v>6.3157571685283163</v>
      </c>
      <c r="G206" s="10">
        <f t="shared" si="47"/>
        <v>8.6666666666666607</v>
      </c>
      <c r="H206" s="5">
        <f t="shared" si="47"/>
        <v>7.5</v>
      </c>
      <c r="I206">
        <f t="shared" si="40"/>
        <v>21.75450343086213</v>
      </c>
      <c r="J206">
        <f t="shared" si="41"/>
        <v>12.842930606732752</v>
      </c>
      <c r="K206">
        <f t="shared" si="41"/>
        <v>-17.558973573476305</v>
      </c>
      <c r="L206">
        <f t="shared" si="42"/>
        <v>-8.2544946086780815</v>
      </c>
      <c r="M206">
        <f t="shared" si="43"/>
        <v>-20.888378584261929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0.53755345262625909</v>
      </c>
      <c r="B207">
        <f t="shared" si="35"/>
        <v>0.53755345262625909</v>
      </c>
      <c r="C207" s="9">
        <f t="shared" si="36"/>
        <v>0.94000000000000072</v>
      </c>
      <c r="D207" s="9">
        <f t="shared" si="37"/>
        <v>20.383037761180368</v>
      </c>
      <c r="E207" s="9">
        <f t="shared" si="37"/>
        <v>-0.24629135923300854</v>
      </c>
      <c r="F207" s="9">
        <f t="shared" si="38"/>
        <v>6.293612357307893</v>
      </c>
      <c r="G207" s="10">
        <f t="shared" si="47"/>
        <v>8.6666666666666607</v>
      </c>
      <c r="H207" s="5">
        <f t="shared" si="47"/>
        <v>7.5</v>
      </c>
      <c r="I207">
        <f t="shared" si="40"/>
        <v>21.826721676744853</v>
      </c>
      <c r="J207">
        <f t="shared" si="41"/>
        <v>12.793403639080683</v>
      </c>
      <c r="K207">
        <f t="shared" si="41"/>
        <v>-17.684303844981876</v>
      </c>
      <c r="L207">
        <f t="shared" si="42"/>
        <v>-8.2499590077529437</v>
      </c>
      <c r="M207">
        <f t="shared" si="43"/>
        <v>-20.77009327450001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0.46094153005391547</v>
      </c>
      <c r="B208">
        <f t="shared" si="35"/>
        <v>0.46094153005391547</v>
      </c>
      <c r="C208" s="9">
        <f t="shared" si="36"/>
        <v>0.94500000000000073</v>
      </c>
      <c r="D208" s="9">
        <f t="shared" si="37"/>
        <v>20.459649683752712</v>
      </c>
      <c r="E208" s="9">
        <f t="shared" si="37"/>
        <v>-0.35277104398184078</v>
      </c>
      <c r="F208" s="9">
        <f t="shared" si="38"/>
        <v>6.2712664495097847</v>
      </c>
      <c r="G208" s="10">
        <f t="shared" si="47"/>
        <v>8.6666666666666607</v>
      </c>
      <c r="H208" s="5">
        <f t="shared" si="47"/>
        <v>7.5</v>
      </c>
      <c r="I208">
        <f t="shared" si="40"/>
        <v>21.898969717335444</v>
      </c>
      <c r="J208">
        <f t="shared" si="41"/>
        <v>12.743903885034165</v>
      </c>
      <c r="K208">
        <f t="shared" si="41"/>
        <v>-17.808924404628875</v>
      </c>
      <c r="L208">
        <f t="shared" si="42"/>
        <v>-8.2452408850715884</v>
      </c>
      <c r="M208">
        <f t="shared" si="43"/>
        <v>-20.651716644376471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0.38462652107964246</v>
      </c>
      <c r="B209">
        <f t="shared" si="35"/>
        <v>0.38462652107964246</v>
      </c>
      <c r="C209" s="9">
        <f t="shared" si="36"/>
        <v>0.95000000000000073</v>
      </c>
      <c r="D209" s="9">
        <f t="shared" si="37"/>
        <v>20.535964692726985</v>
      </c>
      <c r="E209" s="9">
        <f t="shared" si="37"/>
        <v>-0.45999632130921281</v>
      </c>
      <c r="F209" s="9">
        <f t="shared" si="38"/>
        <v>6.2487227236609773</v>
      </c>
      <c r="G209" s="10">
        <f t="shared" si="47"/>
        <v>8.6666666666666607</v>
      </c>
      <c r="H209" s="5">
        <f t="shared" si="47"/>
        <v>7.5</v>
      </c>
      <c r="I209">
        <f t="shared" si="40"/>
        <v>21.971235183882026</v>
      </c>
      <c r="J209">
        <f t="shared" si="41"/>
        <v>12.694432439723736</v>
      </c>
      <c r="K209">
        <f t="shared" si="41"/>
        <v>-17.932834704495136</v>
      </c>
      <c r="L209">
        <f t="shared" si="42"/>
        <v>-8.2403363561478109</v>
      </c>
      <c r="M209">
        <f t="shared" si="43"/>
        <v>-20.533259818357315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0.30860825249570922</v>
      </c>
      <c r="B210">
        <f t="shared" si="35"/>
        <v>0.30860825249570922</v>
      </c>
      <c r="C210" s="9">
        <f t="shared" si="36"/>
        <v>0.95500000000000074</v>
      </c>
      <c r="D210" s="9">
        <f t="shared" si="37"/>
        <v>20.611982961310918</v>
      </c>
      <c r="E210" s="9">
        <f t="shared" si="37"/>
        <v>-0.56796292821291405</v>
      </c>
      <c r="F210" s="9">
        <f t="shared" si="38"/>
        <v>6.2259844409159015</v>
      </c>
      <c r="G210" s="10">
        <f t="shared" si="47"/>
        <v>8.6666666666666607</v>
      </c>
      <c r="H210" s="5">
        <f t="shared" si="47"/>
        <v>7.5</v>
      </c>
      <c r="I210">
        <f t="shared" si="40"/>
        <v>22.043505984377546</v>
      </c>
      <c r="J210">
        <f t="shared" si="41"/>
        <v>12.644990421586849</v>
      </c>
      <c r="K210">
        <f t="shared" si="41"/>
        <v>-18.05603426340528</v>
      </c>
      <c r="L210">
        <f t="shared" si="42"/>
        <v>-8.235241736835647</v>
      </c>
      <c r="M210">
        <f t="shared" si="43"/>
        <v>-20.414733918320401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0.23288654431745215</v>
      </c>
      <c r="B211">
        <f t="shared" si="35"/>
        <v>0.23288654431745215</v>
      </c>
      <c r="C211" s="9">
        <f t="shared" si="36"/>
        <v>0.96000000000000074</v>
      </c>
      <c r="D211" s="9">
        <f t="shared" si="37"/>
        <v>20.687704669489175</v>
      </c>
      <c r="E211" s="9">
        <f t="shared" si="37"/>
        <v>-0.67666659900387549</v>
      </c>
      <c r="F211" s="9">
        <f t="shared" si="38"/>
        <v>6.2030548449164886</v>
      </c>
      <c r="G211" s="10">
        <f t="shared" si="47"/>
        <v>8.6666666666666607</v>
      </c>
      <c r="H211" s="5">
        <f t="shared" si="47"/>
        <v>7.5</v>
      </c>
      <c r="I211">
        <f t="shared" si="40"/>
        <v>22.115770300182284</v>
      </c>
      <c r="J211">
        <f t="shared" si="41"/>
        <v>12.595578971165835</v>
      </c>
      <c r="K211">
        <f t="shared" si="41"/>
        <v>-18.178522666915203</v>
      </c>
      <c r="L211">
        <f t="shared" si="42"/>
        <v>-8.2299535394140602</v>
      </c>
      <c r="M211">
        <f t="shared" si="43"/>
        <v>-20.296150057064835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0.15746120965416566</v>
      </c>
      <c r="B212">
        <f t="shared" si="35"/>
        <v>0.15746120965416566</v>
      </c>
      <c r="C212" s="9">
        <f t="shared" si="36"/>
        <v>0.96500000000000075</v>
      </c>
      <c r="D212" s="9">
        <f t="shared" si="37"/>
        <v>20.763130004152462</v>
      </c>
      <c r="E212" s="9">
        <f t="shared" si="37"/>
        <v>-0.78610306570639388</v>
      </c>
      <c r="F212" s="9">
        <f t="shared" si="38"/>
        <v>6.1799371616528358</v>
      </c>
      <c r="G212" s="10">
        <f t="shared" si="47"/>
        <v>8.6666666666666607</v>
      </c>
      <c r="H212" s="5">
        <f t="shared" si="47"/>
        <v>7.5</v>
      </c>
      <c r="I212">
        <f t="shared" si="40"/>
        <v>22.188016582612704</v>
      </c>
      <c r="J212">
        <f t="shared" si="41"/>
        <v>12.546199249929352</v>
      </c>
      <c r="K212">
        <f t="shared" si="41"/>
        <v>-18.300299567257593</v>
      </c>
      <c r="L212">
        <f t="shared" si="42"/>
        <v>-8.2244684686844209</v>
      </c>
      <c r="M212">
        <f t="shared" si="43"/>
        <v>-20.17751933202107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8.2332054587027415E-2</v>
      </c>
      <c r="B213">
        <f t="shared" ref="B213:B276" si="51">ABS(D213-$D$11)</f>
        <v>8.2332054587027415E-2</v>
      </c>
      <c r="C213" s="9">
        <f t="shared" ref="C213:C276" si="52">C212+_dt</f>
        <v>0.97000000000000075</v>
      </c>
      <c r="D213" s="9">
        <f t="shared" ref="D213:E276" si="53">D212+$C$7*(J212+J213)/2</f>
        <v>20.8382591592196</v>
      </c>
      <c r="E213" s="9">
        <f t="shared" si="53"/>
        <v>-0.89626805845791579</v>
      </c>
      <c r="F213" s="9">
        <f t="shared" ref="F213:F276" si="54">$O$1*D213^2+$O$2*D213+$O$3</f>
        <v>6.1566345993246667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22.260233549501468</v>
      </c>
      <c r="J213">
        <f t="shared" ref="J213:K276" si="57">J212+L212*$C$7</f>
        <v>12.496852439117244</v>
      </c>
      <c r="K213">
        <f t="shared" si="57"/>
        <v>-18.42136468324972</v>
      </c>
      <c r="L213">
        <f t="shared" ref="L213:L276" si="58">-$C$15*I213*J213</f>
        <v>-8.2187834180831629</v>
      </c>
      <c r="M213">
        <f t="shared" ref="M213:M276" si="59">-$C$6-$C$15*I213*K213</f>
        <v>-20.058852819159132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7.4988780538483013E-3</v>
      </c>
      <c r="B214">
        <f t="shared" si="51"/>
        <v>7.4988780538483013E-3</v>
      </c>
      <c r="C214" s="9">
        <f t="shared" si="52"/>
        <v>0.97500000000000075</v>
      </c>
      <c r="D214" s="9">
        <f t="shared" si="53"/>
        <v>20.913092335752779</v>
      </c>
      <c r="E214" s="9">
        <f t="shared" si="53"/>
        <v>-1.0071573059081589</v>
      </c>
      <c r="F214" s="9">
        <f t="shared" si="54"/>
        <v>6.1331503482037917</v>
      </c>
      <c r="G214" s="10">
        <f t="shared" si="55"/>
        <v>8.6666666666666607</v>
      </c>
      <c r="H214" s="5">
        <f t="shared" si="55"/>
        <v>7.5</v>
      </c>
      <c r="I214">
        <f t="shared" si="56"/>
        <v>22.332410181733351</v>
      </c>
      <c r="J214">
        <f t="shared" si="57"/>
        <v>12.447539738608745</v>
      </c>
      <c r="K214">
        <f t="shared" si="57"/>
        <v>-18.541717800164676</v>
      </c>
      <c r="L214">
        <f t="shared" si="58"/>
        <v>-8.2128954658120072</v>
      </c>
      <c r="M214">
        <f t="shared" si="59"/>
        <v>-19.94016156709224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6.703852825942036E-2</v>
      </c>
      <c r="C215" s="9">
        <f t="shared" si="52"/>
        <v>0.98000000000000076</v>
      </c>
      <c r="D215" s="9">
        <f t="shared" si="53"/>
        <v>20.987629742066048</v>
      </c>
      <c r="E215" s="9">
        <f t="shared" si="53"/>
        <v>-1.1187665356173546</v>
      </c>
      <c r="F215" s="9">
        <f t="shared" si="54"/>
        <v>6.1094875804976763</v>
      </c>
      <c r="G215" s="10">
        <f t="shared" si="55"/>
        <v>8.6666666666666607</v>
      </c>
      <c r="H215" s="5">
        <f t="shared" si="55"/>
        <v>7.5</v>
      </c>
      <c r="I215">
        <f t="shared" si="56"/>
        <v>22.404535719761309</v>
      </c>
      <c r="J215">
        <f t="shared" si="57"/>
        <v>12.398262365813872</v>
      </c>
      <c r="K215">
        <f t="shared" si="57"/>
        <v>-18.661358769567229</v>
      </c>
      <c r="L215">
        <f t="shared" si="58"/>
        <v>-8.2068018709878441</v>
      </c>
      <c r="M215">
        <f t="shared" si="59"/>
        <v>-19.821456591373206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0.14128038002062482</v>
      </c>
      <c r="C216" s="9">
        <f t="shared" si="52"/>
        <v>0.98500000000000076</v>
      </c>
      <c r="D216" s="9">
        <f t="shared" si="53"/>
        <v>21.061871593827252</v>
      </c>
      <c r="E216" s="9">
        <f t="shared" si="53"/>
        <v>-1.2310914744534027</v>
      </c>
      <c r="F216" s="9">
        <f t="shared" si="54"/>
        <v>6.0856494502143139</v>
      </c>
      <c r="G216" s="10">
        <f t="shared" si="55"/>
        <v>8.6666666666666607</v>
      </c>
      <c r="H216" s="5">
        <f t="shared" si="55"/>
        <v>7.5</v>
      </c>
      <c r="I216">
        <f t="shared" si="56"/>
        <v>22.476599660106867</v>
      </c>
      <c r="J216">
        <f t="shared" si="57"/>
        <v>12.349021554587946</v>
      </c>
      <c r="K216">
        <f t="shared" si="57"/>
        <v>-18.780287509115468</v>
      </c>
      <c r="L216">
        <f t="shared" si="58"/>
        <v>-8.2005000698143551</v>
      </c>
      <c r="M216">
        <f t="shared" si="59"/>
        <v>-19.702748868980827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0.21522690034689518</v>
      </c>
      <c r="C217" s="9">
        <f t="shared" si="52"/>
        <v>0.99000000000000077</v>
      </c>
      <c r="D217" s="9">
        <f t="shared" si="53"/>
        <v>21.135818114153523</v>
      </c>
      <c r="E217" s="9">
        <f t="shared" si="53"/>
        <v>-1.3441278489877373</v>
      </c>
      <c r="F217" s="9">
        <f t="shared" si="54"/>
        <v>6.0616390930285498</v>
      </c>
      <c r="G217" s="10">
        <f t="shared" si="55"/>
        <v>8.6666666666666607</v>
      </c>
      <c r="H217" s="5">
        <f t="shared" si="55"/>
        <v>7.5</v>
      </c>
      <c r="I217">
        <f t="shared" si="56"/>
        <v>22.548591751848718</v>
      </c>
      <c r="J217">
        <f t="shared" si="57"/>
        <v>12.299818554169059</v>
      </c>
      <c r="K217">
        <f t="shared" si="57"/>
        <v>-18.898504002329354</v>
      </c>
      <c r="L217">
        <f t="shared" si="58"/>
        <v>-8.1939876717772933</v>
      </c>
      <c r="M217">
        <f t="shared" si="59"/>
        <v>-19.584049332993427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0.28887831989381851</v>
      </c>
      <c r="C218" s="9">
        <f t="shared" si="52"/>
        <v>0.99500000000000077</v>
      </c>
      <c r="D218" s="9">
        <f t="shared" si="53"/>
        <v>21.209469533700446</v>
      </c>
      <c r="E218" s="9">
        <f t="shared" si="53"/>
        <v>-1.4578713858897072</v>
      </c>
      <c r="F218" s="9">
        <f t="shared" si="54"/>
        <v>6.0374596261499924</v>
      </c>
      <c r="G218" s="10">
        <f t="shared" si="55"/>
        <v>8.6666666666666607</v>
      </c>
      <c r="H218" s="5">
        <f t="shared" si="55"/>
        <v>7.5</v>
      </c>
      <c r="I218">
        <f t="shared" si="56"/>
        <v>22.620501993103115</v>
      </c>
      <c r="J218">
        <f t="shared" si="57"/>
        <v>12.250654628138395</v>
      </c>
      <c r="K218">
        <f t="shared" si="57"/>
        <v>-19.016008298327314</v>
      </c>
      <c r="L218">
        <f t="shared" si="58"/>
        <v>-8.1872624558651932</v>
      </c>
      <c r="M218">
        <f t="shared" si="59"/>
        <v>-19.465368867446831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0.36223487693844447</v>
      </c>
      <c r="C219" s="9">
        <f t="shared" si="52"/>
        <v>1.0000000000000007</v>
      </c>
      <c r="D219" s="9">
        <f t="shared" si="53"/>
        <v>21.282826090745072</v>
      </c>
      <c r="E219" s="9">
        <f t="shared" si="53"/>
        <v>-1.5723178123192851</v>
      </c>
      <c r="F219" s="9">
        <f t="shared" si="54"/>
        <v>6.0131141481926527</v>
      </c>
      <c r="G219" s="10">
        <f t="shared" si="55"/>
        <v>8.6666666666666607</v>
      </c>
      <c r="H219" s="5">
        <f t="shared" si="55"/>
        <v>7.5</v>
      </c>
      <c r="I219">
        <f t="shared" si="56"/>
        <v>22.692320627499555</v>
      </c>
      <c r="J219">
        <f t="shared" si="57"/>
        <v>12.201531053403205</v>
      </c>
      <c r="K219">
        <f t="shared" si="57"/>
        <v>-19.132800511531997</v>
      </c>
      <c r="L219">
        <f t="shared" si="58"/>
        <v>-8.1803223668172187</v>
      </c>
      <c r="M219">
        <f t="shared" si="59"/>
        <v>-19.346718302373763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0.43529681745626192</v>
      </c>
      <c r="C220" s="9">
        <f t="shared" si="52"/>
        <v>1.0050000000000006</v>
      </c>
      <c r="D220" s="9">
        <f t="shared" si="53"/>
        <v>21.355888031262889</v>
      </c>
      <c r="E220" s="9">
        <f t="shared" si="53"/>
        <v>-1.6874628563179199</v>
      </c>
      <c r="F220" s="9">
        <f t="shared" si="54"/>
        <v>5.9886057390464398</v>
      </c>
      <c r="G220" s="10">
        <f t="shared" si="55"/>
        <v>8.6666666666666607</v>
      </c>
      <c r="H220" s="5">
        <f t="shared" si="55"/>
        <v>7.5</v>
      </c>
      <c r="I220">
        <f t="shared" si="56"/>
        <v>22.764038140654918</v>
      </c>
      <c r="J220">
        <f t="shared" si="57"/>
        <v>12.152449119202302</v>
      </c>
      <c r="K220">
        <f t="shared" si="57"/>
        <v>-19.248880821346241</v>
      </c>
      <c r="L220">
        <f t="shared" si="58"/>
        <v>-8.1731655113997164</v>
      </c>
      <c r="M220">
        <f t="shared" si="59"/>
        <v>-19.228108409021878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0.50806439519227098</v>
      </c>
      <c r="C221" s="9">
        <f t="shared" si="52"/>
        <v>1.0100000000000005</v>
      </c>
      <c r="D221" s="9">
        <f t="shared" si="53"/>
        <v>21.428655608998898</v>
      </c>
      <c r="E221" s="9">
        <f t="shared" si="53"/>
        <v>-1.8033022471973599</v>
      </c>
      <c r="F221" s="9">
        <f t="shared" si="54"/>
        <v>5.9639374597506603</v>
      </c>
      <c r="G221" s="10">
        <f t="shared" si="55"/>
        <v>8.6666666666666607</v>
      </c>
      <c r="H221" s="5">
        <f t="shared" si="55"/>
        <v>7.5</v>
      </c>
      <c r="I221">
        <f t="shared" si="56"/>
        <v>22.835645256649123</v>
      </c>
      <c r="J221">
        <f t="shared" si="57"/>
        <v>12.103410126133904</v>
      </c>
      <c r="K221">
        <f t="shared" si="57"/>
        <v>-19.36424947180037</v>
      </c>
      <c r="L221">
        <f t="shared" si="58"/>
        <v>-8.1657901547129512</v>
      </c>
      <c r="M221">
        <f t="shared" si="59"/>
        <v>-19.109549895247468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0.58053787172628901</v>
      </c>
      <c r="C222" s="9">
        <f t="shared" si="52"/>
        <v>1.0150000000000003</v>
      </c>
      <c r="D222" s="9">
        <f t="shared" si="53"/>
        <v>21.501129085532916</v>
      </c>
      <c r="E222" s="9">
        <f t="shared" si="53"/>
        <v>-1.9198317159262765</v>
      </c>
      <c r="F222" s="9">
        <f t="shared" si="54"/>
        <v>5.9391123523695963</v>
      </c>
      <c r="G222" s="10">
        <f t="shared" si="55"/>
        <v>8.6666666666666607</v>
      </c>
      <c r="H222" s="5">
        <f t="shared" si="55"/>
        <v>7.5</v>
      </c>
      <c r="I222">
        <f t="shared" si="56"/>
        <v>22.907132934505068</v>
      </c>
      <c r="J222">
        <f t="shared" si="57"/>
        <v>12.054415385205626</v>
      </c>
      <c r="K222">
        <f t="shared" si="57"/>
        <v>-19.478906771171854</v>
      </c>
      <c r="L222">
        <f t="shared" si="58"/>
        <v>-8.1581947165293709</v>
      </c>
      <c r="M222">
        <f t="shared" si="59"/>
        <v>-18.991053401081906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0.65271751653262555</v>
      </c>
      <c r="C223" s="9">
        <f t="shared" si="52"/>
        <v>1.0200000000000002</v>
      </c>
      <c r="D223" s="9">
        <f t="shared" si="53"/>
        <v>21.573308730339253</v>
      </c>
      <c r="E223" s="9">
        <f t="shared" si="53"/>
        <v>-2.0370469955145269</v>
      </c>
      <c r="F223" s="9">
        <f t="shared" si="54"/>
        <v>5.9141334398703407</v>
      </c>
      <c r="G223" s="10">
        <f t="shared" si="55"/>
        <v>8.6666666666666607</v>
      </c>
      <c r="H223" s="5">
        <f t="shared" si="55"/>
        <v>7.5</v>
      </c>
      <c r="I223">
        <f t="shared" si="56"/>
        <v>22.978492364675564</v>
      </c>
      <c r="J223">
        <f t="shared" si="57"/>
        <v>12.00546621690645</v>
      </c>
      <c r="K223">
        <f t="shared" si="57"/>
        <v>-19.592853091578345</v>
      </c>
      <c r="L223">
        <f t="shared" si="58"/>
        <v>-8.1503777676647307</v>
      </c>
      <c r="M223">
        <f t="shared" si="59"/>
        <v>-18.872629494467915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0.72460360703424698</v>
      </c>
      <c r="C224" s="9">
        <f t="shared" si="52"/>
        <v>1.0250000000000001</v>
      </c>
      <c r="D224" s="9">
        <f t="shared" si="53"/>
        <v>21.645194820840874</v>
      </c>
      <c r="E224" s="9">
        <f t="shared" si="53"/>
        <v>-2.1549438213948973</v>
      </c>
      <c r="F224" s="9">
        <f t="shared" si="54"/>
        <v>5.8890037260029242</v>
      </c>
      <c r="G224" s="10">
        <f t="shared" si="55"/>
        <v>8.6666666666666607</v>
      </c>
      <c r="H224" s="5">
        <f t="shared" si="55"/>
        <v>7.5</v>
      </c>
      <c r="I224">
        <f t="shared" si="56"/>
        <v>23.049714965539678</v>
      </c>
      <c r="J224">
        <f t="shared" si="57"/>
        <v>11.956563950300461</v>
      </c>
      <c r="K224">
        <f t="shared" si="57"/>
        <v>-19.706088868545152</v>
      </c>
      <c r="L224">
        <f t="shared" si="58"/>
        <v>-8.1423380263831948</v>
      </c>
      <c r="M224">
        <f t="shared" si="59"/>
        <v>-18.754288667162637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0.79619642865157658</v>
      </c>
      <c r="C225" s="9">
        <f t="shared" si="52"/>
        <v>1.03</v>
      </c>
      <c r="D225" s="9">
        <f t="shared" si="53"/>
        <v>21.716787642458204</v>
      </c>
      <c r="E225" s="9">
        <f t="shared" si="53"/>
        <v>-2.2735179318021772</v>
      </c>
      <c r="F225" s="9">
        <f t="shared" si="54"/>
        <v>5.8637261951829061</v>
      </c>
      <c r="G225" s="10">
        <f t="shared" si="55"/>
        <v>8.6666666666666607</v>
      </c>
      <c r="H225" s="5">
        <f t="shared" si="55"/>
        <v>7.5</v>
      </c>
      <c r="I225">
        <f t="shared" si="56"/>
        <v>23.120792379910821</v>
      </c>
      <c r="J225">
        <f t="shared" si="57"/>
        <v>11.907709922142162</v>
      </c>
      <c r="K225">
        <f t="shared" si="57"/>
        <v>-19.818614600548127</v>
      </c>
      <c r="L225">
        <f t="shared" si="58"/>
        <v>-8.1340743548375798</v>
      </c>
      <c r="M225">
        <f t="shared" si="59"/>
        <v>-18.636041330804638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0.86749627484604375</v>
      </c>
      <c r="C226" s="9">
        <f t="shared" si="52"/>
        <v>1.0349999999999999</v>
      </c>
      <c r="D226" s="9">
        <f t="shared" si="53"/>
        <v>21.788087488652671</v>
      </c>
      <c r="E226" s="9">
        <f t="shared" si="53"/>
        <v>-2.3927650681494206</v>
      </c>
      <c r="F226" s="9">
        <f t="shared" si="54"/>
        <v>5.8383038123764646</v>
      </c>
      <c r="G226" s="10">
        <f t="shared" si="55"/>
        <v>8.6666666666666607</v>
      </c>
      <c r="H226" s="5">
        <f t="shared" si="55"/>
        <v>7.5</v>
      </c>
      <c r="I226">
        <f t="shared" si="56"/>
        <v>23.191716471558728</v>
      </c>
      <c r="J226">
        <f t="shared" si="57"/>
        <v>11.858905476013136</v>
      </c>
      <c r="K226">
        <f t="shared" si="57"/>
        <v>-19.930430848532954</v>
      </c>
      <c r="L226">
        <f t="shared" si="58"/>
        <v>-8.1255857555457212</v>
      </c>
      <c r="M226">
        <f t="shared" si="59"/>
        <v>-18.51789781314174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0.9385034471585243</v>
      </c>
      <c r="C227" s="9">
        <f t="shared" si="52"/>
        <v>1.0399999999999998</v>
      </c>
      <c r="D227" s="9">
        <f t="shared" si="53"/>
        <v>21.859094660965152</v>
      </c>
      <c r="E227" s="9">
        <f t="shared" si="53"/>
        <v>-2.5126809754012549</v>
      </c>
      <c r="F227" s="9">
        <f t="shared" si="54"/>
        <v>5.8127395229881387</v>
      </c>
      <c r="G227" s="10">
        <f t="shared" si="55"/>
        <v>8.6666666666666607</v>
      </c>
      <c r="H227" s="5">
        <f t="shared" si="55"/>
        <v>7.5</v>
      </c>
      <c r="I227">
        <f t="shared" si="56"/>
        <v>23.262479321747282</v>
      </c>
      <c r="J227">
        <f t="shared" si="57"/>
        <v>11.810151961479862</v>
      </c>
      <c r="K227">
        <f t="shared" si="57"/>
        <v>-20.041538235411803</v>
      </c>
      <c r="L227">
        <f t="shared" si="58"/>
        <v>-8.116871367903908</v>
      </c>
      <c r="M227">
        <f t="shared" si="59"/>
        <v>-18.399868354416867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1.0092182552427822</v>
      </c>
      <c r="C228" s="9">
        <f t="shared" si="52"/>
        <v>1.0449999999999997</v>
      </c>
      <c r="D228" s="9">
        <f t="shared" si="53"/>
        <v>21.92980946904941</v>
      </c>
      <c r="E228" s="9">
        <f t="shared" si="53"/>
        <v>-2.6332614024441052</v>
      </c>
      <c r="F228" s="9">
        <f t="shared" si="54"/>
        <v>5.7870362527512462</v>
      </c>
      <c r="G228" s="10">
        <f t="shared" si="55"/>
        <v>8.6666666666666607</v>
      </c>
      <c r="H228" s="5">
        <f t="shared" si="55"/>
        <v>7.5</v>
      </c>
      <c r="I228">
        <f t="shared" si="56"/>
        <v>23.33307322579012</v>
      </c>
      <c r="J228">
        <f t="shared" si="57"/>
        <v>11.761450733272438</v>
      </c>
      <c r="K228">
        <f t="shared" si="57"/>
        <v>-20.151937445538305</v>
      </c>
      <c r="L228">
        <f t="shared" si="58"/>
        <v>-8.1079304647382617</v>
      </c>
      <c r="M228">
        <f t="shared" si="59"/>
        <v>-18.281963103908787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1.0796410168940511</v>
      </c>
      <c r="C229" s="9">
        <f t="shared" si="52"/>
        <v>1.0499999999999996</v>
      </c>
      <c r="D229" s="9">
        <f t="shared" si="53"/>
        <v>22.000232230700679</v>
      </c>
      <c r="E229" s="9">
        <f t="shared" si="53"/>
        <v>-2.7545021024532055</v>
      </c>
      <c r="F229" s="9">
        <f t="shared" si="54"/>
        <v>5.7611969076211196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23.403490689625638</v>
      </c>
      <c r="J229">
        <f t="shared" si="57"/>
        <v>11.712803150484008</v>
      </c>
      <c r="K229">
        <f t="shared" si="57"/>
        <v>-20.261629224161759</v>
      </c>
      <c r="L229">
        <f t="shared" si="58"/>
        <v>-8.0987624488948384</v>
      </c>
      <c r="M229">
        <f t="shared" si="59"/>
        <v>-18.164192116624903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1.1497720580728767</v>
      </c>
      <c r="C230" s="9">
        <f t="shared" si="52"/>
        <v>1.0549999999999995</v>
      </c>
      <c r="D230" s="9">
        <f t="shared" si="53"/>
        <v>22.070363271879504</v>
      </c>
      <c r="E230" s="9">
        <f t="shared" si="53"/>
        <v>-2.8763988332562751</v>
      </c>
      <c r="F230" s="9">
        <f t="shared" si="54"/>
        <v>5.7352243736711745</v>
      </c>
      <c r="G230" s="10">
        <f t="shared" si="61"/>
        <v>8.6666666666666607</v>
      </c>
      <c r="H230" s="5">
        <f t="shared" si="61"/>
        <v>7.5</v>
      </c>
      <c r="I230">
        <f t="shared" si="56"/>
        <v>23.473724426413099</v>
      </c>
      <c r="J230">
        <f t="shared" si="57"/>
        <v>11.664210575790639</v>
      </c>
      <c r="K230">
        <f t="shared" si="57"/>
        <v>-20.370614376861507</v>
      </c>
      <c r="L230">
        <f t="shared" si="58"/>
        <v>-8.0893668498691991</v>
      </c>
      <c r="M230">
        <f t="shared" si="59"/>
        <v>-18.046565350143062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1.2196117129243227</v>
      </c>
      <c r="C231" s="9">
        <f t="shared" si="52"/>
        <v>1.0599999999999994</v>
      </c>
      <c r="D231" s="9">
        <f t="shared" si="53"/>
        <v>22.14020292673095</v>
      </c>
      <c r="E231" s="9">
        <f t="shared" si="53"/>
        <v>-2.9989473576937469</v>
      </c>
      <c r="F231" s="9">
        <f t="shared" si="54"/>
        <v>5.7091215169919369</v>
      </c>
      <c r="G231" s="10">
        <f t="shared" si="61"/>
        <v>8.6666666666666607</v>
      </c>
      <c r="H231" s="5">
        <f t="shared" si="61"/>
        <v>7.5</v>
      </c>
      <c r="I231">
        <f t="shared" si="56"/>
        <v>23.543767353151207</v>
      </c>
      <c r="J231">
        <f t="shared" si="57"/>
        <v>11.615674374691423</v>
      </c>
      <c r="K231">
        <f t="shared" si="57"/>
        <v>-20.478893768962365</v>
      </c>
      <c r="L231">
        <f t="shared" si="58"/>
        <v>-8.0797433204760871</v>
      </c>
      <c r="M231">
        <f t="shared" si="59"/>
        <v>-17.929092661599455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1.2891603237927036</v>
      </c>
      <c r="C232" s="9">
        <f t="shared" si="52"/>
        <v>1.0649999999999993</v>
      </c>
      <c r="D232" s="9">
        <f t="shared" si="53"/>
        <v>22.209751537599331</v>
      </c>
      <c r="E232" s="9">
        <f t="shared" si="53"/>
        <v>-3.1221434439754296</v>
      </c>
      <c r="F232" s="9">
        <f t="shared" si="54"/>
        <v>5.6828911835930711</v>
      </c>
      <c r="G232" s="10">
        <f t="shared" si="61"/>
        <v>8.6666666666666607</v>
      </c>
      <c r="H232" s="5">
        <f t="shared" si="61"/>
        <v>7.5</v>
      </c>
      <c r="I232">
        <f t="shared" si="56"/>
        <v>23.613612587320592</v>
      </c>
      <c r="J232">
        <f t="shared" si="57"/>
        <v>11.567195914768567</v>
      </c>
      <c r="K232">
        <f t="shared" si="57"/>
        <v>-20.58646832493196</v>
      </c>
      <c r="L232">
        <f t="shared" si="58"/>
        <v>-8.0698916335598287</v>
      </c>
      <c r="M232">
        <f t="shared" si="59"/>
        <v>-17.811783804819669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1.3584182412319095</v>
      </c>
      <c r="C233" s="9">
        <f t="shared" si="52"/>
        <v>1.0699999999999992</v>
      </c>
      <c r="D233" s="9">
        <f t="shared" si="53"/>
        <v>22.279009455038537</v>
      </c>
      <c r="E233" s="9">
        <f t="shared" si="53"/>
        <v>-3.2459828660335082</v>
      </c>
      <c r="F233" s="9">
        <f t="shared" si="54"/>
        <v>5.6565361993084675</v>
      </c>
      <c r="G233" s="10">
        <f t="shared" si="61"/>
        <v>8.6666666666666607</v>
      </c>
      <c r="H233" s="5">
        <f t="shared" si="61"/>
        <v>7.5</v>
      </c>
      <c r="I233">
        <f t="shared" si="56"/>
        <v>23.683253443551401</v>
      </c>
      <c r="J233">
        <f t="shared" si="57"/>
        <v>11.518776564967208</v>
      </c>
      <c r="K233">
        <f t="shared" si="57"/>
        <v>-20.693339027760878</v>
      </c>
      <c r="L233">
        <f t="shared" si="58"/>
        <v>-8.0598116787459979</v>
      </c>
      <c r="M233">
        <f t="shared" si="59"/>
        <v>-17.694648427589993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1.4273858240114947</v>
      </c>
      <c r="C234" s="9">
        <f t="shared" si="52"/>
        <v>1.0749999999999991</v>
      </c>
      <c r="D234" s="9">
        <f t="shared" si="53"/>
        <v>22.347977037818122</v>
      </c>
      <c r="E234" s="9">
        <f t="shared" si="53"/>
        <v>-3.37046140387177</v>
      </c>
      <c r="F234" s="9">
        <f t="shared" si="54"/>
        <v>5.6300593697044334</v>
      </c>
      <c r="G234" s="10">
        <f t="shared" si="61"/>
        <v>8.6666666666666607</v>
      </c>
      <c r="H234" s="5">
        <f t="shared" si="61"/>
        <v>7.5</v>
      </c>
      <c r="I234">
        <f t="shared" si="56"/>
        <v>23.752683430317145</v>
      </c>
      <c r="J234">
        <f t="shared" si="57"/>
        <v>11.470417694894731</v>
      </c>
      <c r="K234">
        <f t="shared" si="57"/>
        <v>-20.799506918326419</v>
      </c>
      <c r="L234">
        <f t="shared" si="58"/>
        <v>-8.0495034592348063</v>
      </c>
      <c r="M234">
        <f t="shared" si="59"/>
        <v>-17.577696069066008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1.496063439118597</v>
      </c>
      <c r="C235" s="9">
        <f t="shared" si="52"/>
        <v>1.079999999999999</v>
      </c>
      <c r="D235" s="9">
        <f t="shared" si="53"/>
        <v>22.416654652925224</v>
      </c>
      <c r="E235" s="9">
        <f t="shared" si="53"/>
        <v>-3.4955748439109717</v>
      </c>
      <c r="F235" s="9">
        <f t="shared" si="54"/>
        <v>5.6034634799910918</v>
      </c>
      <c r="G235" s="10">
        <f t="shared" si="61"/>
        <v>8.6666666666666607</v>
      </c>
      <c r="H235" s="5">
        <f t="shared" si="61"/>
        <v>7.5</v>
      </c>
      <c r="I235">
        <f t="shared" si="56"/>
        <v>23.821896246655896</v>
      </c>
      <c r="J235">
        <f t="shared" si="57"/>
        <v>11.422120674139322</v>
      </c>
      <c r="K235">
        <f t="shared" si="57"/>
        <v>-20.904973094740814</v>
      </c>
      <c r="L235">
        <f t="shared" si="58"/>
        <v>-8.0389670886367064</v>
      </c>
      <c r="M235">
        <f t="shared" si="59"/>
        <v>-17.460936157315597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1.5644514617558372</v>
      </c>
      <c r="C236" s="9">
        <f t="shared" si="52"/>
        <v>1.0849999999999989</v>
      </c>
      <c r="D236" s="9">
        <f t="shared" si="53"/>
        <v>22.485042675562465</v>
      </c>
      <c r="E236" s="9">
        <f t="shared" si="53"/>
        <v>-3.6213189793302485</v>
      </c>
      <c r="F236" s="9">
        <f t="shared" si="54"/>
        <v>5.5767512949369866</v>
      </c>
      <c r="G236" s="10">
        <f t="shared" si="61"/>
        <v>8.6666666666666607</v>
      </c>
      <c r="H236" s="5">
        <f t="shared" si="61"/>
        <v>7.5</v>
      </c>
      <c r="I236">
        <f t="shared" si="56"/>
        <v>23.890885778919721</v>
      </c>
      <c r="J236">
        <f t="shared" si="57"/>
        <v>11.373886871607501</v>
      </c>
      <c r="K236">
        <f t="shared" si="57"/>
        <v>-21.009738711684708</v>
      </c>
      <c r="L236">
        <f t="shared" si="58"/>
        <v>-8.0282027878505193</v>
      </c>
      <c r="M236">
        <f t="shared" si="59"/>
        <v>-17.34437800699353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1.6325502753353014</v>
      </c>
      <c r="C237" s="9">
        <f t="shared" si="52"/>
        <v>1.0899999999999987</v>
      </c>
      <c r="D237" s="9">
        <f t="shared" si="53"/>
        <v>22.553141489141929</v>
      </c>
      <c r="E237" s="9">
        <f t="shared" si="53"/>
        <v>-3.7476896104044828</v>
      </c>
      <c r="F237" s="9">
        <f t="shared" si="54"/>
        <v>5.5499255587869332</v>
      </c>
      <c r="G237" s="10">
        <f t="shared" si="61"/>
        <v>8.6666666666666607</v>
      </c>
      <c r="H237" s="5">
        <f t="shared" si="61"/>
        <v>7.5</v>
      </c>
      <c r="I237">
        <f t="shared" si="56"/>
        <v>23.959646097553282</v>
      </c>
      <c r="J237">
        <f t="shared" si="57"/>
        <v>11.325717654880398</v>
      </c>
      <c r="K237">
        <f t="shared" si="57"/>
        <v>-21.11380497972667</v>
      </c>
      <c r="L237">
        <f t="shared" si="58"/>
        <v>-8.0172108819844787</v>
      </c>
      <c r="M237">
        <f t="shared" si="59"/>
        <v>-17.228030817144692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1.7003602714687069</v>
      </c>
      <c r="C238" s="9">
        <f t="shared" si="52"/>
        <v>1.0949999999999986</v>
      </c>
      <c r="D238" s="9">
        <f t="shared" si="53"/>
        <v>22.620951485275334</v>
      </c>
      <c r="E238" s="9">
        <f t="shared" si="53"/>
        <v>-3.8746825448375515</v>
      </c>
      <c r="F238" s="9">
        <f t="shared" si="54"/>
        <v>5.5229889951832334</v>
      </c>
      <c r="G238" s="10">
        <f t="shared" si="61"/>
        <v>8.6666666666666607</v>
      </c>
      <c r="H238" s="5">
        <f t="shared" si="61"/>
        <v>7.5</v>
      </c>
      <c r="I238">
        <f t="shared" si="56"/>
        <v>24.028171453902381</v>
      </c>
      <c r="J238">
        <f t="shared" si="57"/>
        <v>11.277614389588491</v>
      </c>
      <c r="K238">
        <f t="shared" si="57"/>
        <v>-21.217173164629539</v>
      </c>
      <c r="L238">
        <f t="shared" si="58"/>
        <v>-8.0059917973204637</v>
      </c>
      <c r="M238">
        <f t="shared" si="59"/>
        <v>-17.111903669133152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1.7678818499538878</v>
      </c>
      <c r="C239" s="9">
        <f t="shared" si="52"/>
        <v>1.0999999999999985</v>
      </c>
      <c r="D239" s="9">
        <f t="shared" si="53"/>
        <v>22.688473063760515</v>
      </c>
      <c r="E239" s="9">
        <f t="shared" si="53"/>
        <v>-4.0022935980913728</v>
      </c>
      <c r="F239" s="9">
        <f t="shared" si="54"/>
        <v>5.4959443070901575</v>
      </c>
      <c r="G239" s="10">
        <f t="shared" si="61"/>
        <v>8.6666666666666607</v>
      </c>
      <c r="H239" s="5">
        <f t="shared" si="61"/>
        <v>7.5</v>
      </c>
      <c r="I239">
        <f t="shared" si="56"/>
        <v>24.096456277053111</v>
      </c>
      <c r="J239">
        <f t="shared" si="57"/>
        <v>11.229578438804568</v>
      </c>
      <c r="K239">
        <f t="shared" si="57"/>
        <v>-21.319844586644336</v>
      </c>
      <c r="L239">
        <f t="shared" si="58"/>
        <v>-7.994546058321645</v>
      </c>
      <c r="M239">
        <f t="shared" si="59"/>
        <v>-16.996005524694318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1.8351154187576668</v>
      </c>
      <c r="C240" s="9">
        <f t="shared" si="52"/>
        <v>1.1049999999999984</v>
      </c>
      <c r="D240" s="9">
        <f t="shared" si="53"/>
        <v>22.755706632564294</v>
      </c>
      <c r="E240" s="9">
        <f t="shared" si="53"/>
        <v>-4.1305185937106836</v>
      </c>
      <c r="F240" s="9">
        <f t="shared" si="54"/>
        <v>5.4687941767218788</v>
      </c>
      <c r="G240" s="10">
        <f t="shared" si="61"/>
        <v>8.6666666666666607</v>
      </c>
      <c r="H240" s="5">
        <f t="shared" si="61"/>
        <v>7.5</v>
      </c>
      <c r="I240">
        <f t="shared" si="56"/>
        <v>24.164495170702352</v>
      </c>
      <c r="J240">
        <f t="shared" si="57"/>
        <v>11.181611162454638</v>
      </c>
      <c r="K240">
        <f t="shared" si="57"/>
        <v>-21.421820619792502</v>
      </c>
      <c r="L240">
        <f t="shared" si="58"/>
        <v>-7.9828742846837848</v>
      </c>
      <c r="M240">
        <f t="shared" si="59"/>
        <v>-16.880345224107216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1.9020613939952717</v>
      </c>
      <c r="C241" s="9">
        <f t="shared" si="52"/>
        <v>1.1099999999999983</v>
      </c>
      <c r="D241" s="9">
        <f t="shared" si="53"/>
        <v>22.822652607801899</v>
      </c>
      <c r="E241" s="9">
        <f t="shared" si="53"/>
        <v>-4.2593533636434726</v>
      </c>
      <c r="F241" s="9">
        <f t="shared" si="54"/>
        <v>5.4415412654737416</v>
      </c>
      <c r="G241" s="10">
        <f t="shared" si="61"/>
        <v>8.6666666666666607</v>
      </c>
      <c r="H241" s="5">
        <f t="shared" si="61"/>
        <v>7.5</v>
      </c>
      <c r="I241">
        <f t="shared" si="56"/>
        <v>24.232282910060093</v>
      </c>
      <c r="J241">
        <f t="shared" si="57"/>
        <v>11.133713916746535</v>
      </c>
      <c r="K241">
        <f t="shared" si="57"/>
        <v>-21.523102691137144</v>
      </c>
      <c r="L241">
        <f t="shared" si="58"/>
        <v>-7.9709771884303358</v>
      </c>
      <c r="M241">
        <f t="shared" si="59"/>
        <v>-16.764931484484322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1.9687201999063575</v>
      </c>
      <c r="C242" s="9">
        <f t="shared" si="52"/>
        <v>1.1149999999999982</v>
      </c>
      <c r="D242" s="9">
        <f t="shared" si="53"/>
        <v>22.889311413712985</v>
      </c>
      <c r="E242" s="9">
        <f t="shared" si="53"/>
        <v>-4.3887937485570161</v>
      </c>
      <c r="F242" s="9">
        <f t="shared" si="54"/>
        <v>5.4141882138570345</v>
      </c>
      <c r="G242" s="10">
        <f t="shared" si="61"/>
        <v>8.6666666666666607</v>
      </c>
      <c r="H242" s="5">
        <f t="shared" si="61"/>
        <v>7.5</v>
      </c>
      <c r="I242">
        <f t="shared" si="56"/>
        <v>24.299814438784129</v>
      </c>
      <c r="J242">
        <f t="shared" si="57"/>
        <v>11.085888053615953</v>
      </c>
      <c r="K242">
        <f t="shared" si="57"/>
        <v>-21.62369228004405</v>
      </c>
      <c r="L242">
        <f t="shared" si="58"/>
        <v>-7.9588555710514726</v>
      </c>
      <c r="M242">
        <f t="shared" si="59"/>
        <v>-16.649772898176032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2.0350922688277748</v>
      </c>
      <c r="C243" s="9">
        <f t="shared" si="52"/>
        <v>1.1199999999999981</v>
      </c>
      <c r="D243" s="9">
        <f t="shared" si="53"/>
        <v>22.955683482634402</v>
      </c>
      <c r="E243" s="9">
        <f t="shared" si="53"/>
        <v>-4.5188355981494475</v>
      </c>
      <c r="F243" s="9">
        <f t="shared" si="54"/>
        <v>5.3867376414371293</v>
      </c>
      <c r="G243" s="10">
        <f t="shared" si="61"/>
        <v>8.6666666666666607</v>
      </c>
      <c r="H243" s="5">
        <f t="shared" si="61"/>
        <v>7.5</v>
      </c>
      <c r="I243">
        <f t="shared" si="56"/>
        <v>24.367084865947593</v>
      </c>
      <c r="J243">
        <f t="shared" si="57"/>
        <v>11.038134920189645</v>
      </c>
      <c r="K243">
        <f t="shared" si="57"/>
        <v>-21.723590917433107</v>
      </c>
      <c r="L243">
        <f t="shared" si="58"/>
        <v>-7.9465103206871426</v>
      </c>
      <c r="M243">
        <f t="shared" si="59"/>
        <v>-16.534877931287163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2.1011780411631413</v>
      </c>
      <c r="C244" s="9">
        <f t="shared" si="52"/>
        <v>1.124999999999998</v>
      </c>
      <c r="D244" s="9">
        <f t="shared" si="53"/>
        <v>23.021769254969769</v>
      </c>
      <c r="E244" s="9">
        <f t="shared" si="53"/>
        <v>-4.6494747714568092</v>
      </c>
      <c r="F244" s="9">
        <f t="shared" si="54"/>
        <v>5.3591921467751718</v>
      </c>
      <c r="G244" s="10">
        <f t="shared" si="61"/>
        <v>8.6666666666666607</v>
      </c>
      <c r="H244" s="5">
        <f t="shared" si="61"/>
        <v>7.5</v>
      </c>
      <c r="I244">
        <f t="shared" si="56"/>
        <v>24.434089463039708</v>
      </c>
      <c r="J244">
        <f t="shared" si="57"/>
        <v>10.990455858265522</v>
      </c>
      <c r="K244">
        <f t="shared" si="57"/>
        <v>-21.822800185020832</v>
      </c>
      <c r="L244">
        <f t="shared" si="58"/>
        <v>-7.933942409354227</v>
      </c>
      <c r="M244">
        <f t="shared" si="59"/>
        <v>-16.420254922302689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2.1669779653493677</v>
      </c>
      <c r="C245" s="9">
        <f t="shared" si="52"/>
        <v>1.1299999999999979</v>
      </c>
      <c r="D245" s="9">
        <f t="shared" si="53"/>
        <v>23.087569179155995</v>
      </c>
      <c r="E245" s="9">
        <f t="shared" si="53"/>
        <v>-4.7807071371555354</v>
      </c>
      <c r="F245" s="9">
        <f t="shared" si="54"/>
        <v>5.3315543073731995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24.500823661000076</v>
      </c>
      <c r="J245">
        <f t="shared" si="57"/>
        <v>10.942852203809396</v>
      </c>
      <c r="K245">
        <f t="shared" si="57"/>
        <v>-21.921321714554647</v>
      </c>
      <c r="L245">
        <f t="shared" si="58"/>
        <v>-7.9211528902178001</v>
      </c>
      <c r="M245">
        <f t="shared" si="59"/>
        <v>-16.305912080820121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2.2324924978201999</v>
      </c>
      <c r="C246" s="9">
        <f t="shared" si="52"/>
        <v>1.1349999999999978</v>
      </c>
      <c r="D246" s="9">
        <f t="shared" si="53"/>
        <v>23.153083711626827</v>
      </c>
      <c r="E246" s="9">
        <f t="shared" si="53"/>
        <v>-4.9125285738603184</v>
      </c>
      <c r="F246" s="9">
        <f t="shared" si="54"/>
        <v>5.3038266796227838</v>
      </c>
      <c r="G246" s="10">
        <f t="shared" si="62"/>
        <v>8.6666666666666607</v>
      </c>
      <c r="H246" s="5">
        <f t="shared" si="62"/>
        <v>7.5</v>
      </c>
      <c r="I246">
        <f t="shared" si="56"/>
        <v>24.567283047286836</v>
      </c>
      <c r="J246">
        <f t="shared" si="57"/>
        <v>10.89532528646809</v>
      </c>
      <c r="K246">
        <f t="shared" si="57"/>
        <v>-22.019157187039568</v>
      </c>
      <c r="L246">
        <f t="shared" si="58"/>
        <v>-7.9081428949065149</v>
      </c>
      <c r="M246">
        <f t="shared" si="59"/>
        <v>-16.191857486385871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2.297722102966901</v>
      </c>
      <c r="C247" s="9">
        <f t="shared" si="52"/>
        <v>1.1399999999999977</v>
      </c>
      <c r="D247" s="9">
        <f t="shared" si="53"/>
        <v>23.218313316773528</v>
      </c>
      <c r="E247" s="9">
        <f t="shared" si="53"/>
        <v>-5.0449349704173105</v>
      </c>
      <c r="F247" s="9">
        <f t="shared" si="54"/>
        <v>5.2760117987571427</v>
      </c>
      <c r="G247" s="10">
        <f t="shared" si="62"/>
        <v>8.6666666666666607</v>
      </c>
      <c r="H247" s="5">
        <f t="shared" si="62"/>
        <v>7.5</v>
      </c>
      <c r="I247">
        <f t="shared" si="56"/>
        <v>24.633463362978901</v>
      </c>
      <c r="J247">
        <f t="shared" si="57"/>
        <v>10.847876429098651</v>
      </c>
      <c r="K247">
        <f t="shared" si="57"/>
        <v>-22.116308331957882</v>
      </c>
      <c r="L247">
        <f t="shared" si="58"/>
        <v>-7.894913630872078</v>
      </c>
      <c r="M247">
        <f t="shared" si="59"/>
        <v>-16.078099087432911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2.3626672530961379</v>
      </c>
      <c r="C248" s="9">
        <f t="shared" si="52"/>
        <v>1.1449999999999976</v>
      </c>
      <c r="D248" s="9">
        <f t="shared" si="53"/>
        <v>23.283258466902765</v>
      </c>
      <c r="E248" s="9">
        <f t="shared" si="53"/>
        <v>-5.1779222261926314</v>
      </c>
      <c r="F248" s="9">
        <f t="shared" si="54"/>
        <v>5.2481121788068368</v>
      </c>
      <c r="G248" s="10">
        <f t="shared" si="62"/>
        <v>8.6666666666666607</v>
      </c>
      <c r="H248" s="5">
        <f t="shared" si="62"/>
        <v>7.5</v>
      </c>
      <c r="I248">
        <f t="shared" si="56"/>
        <v>24.699360499912501</v>
      </c>
      <c r="J248">
        <f t="shared" si="57"/>
        <v>10.800506947313419</v>
      </c>
      <c r="K248">
        <f t="shared" si="57"/>
        <v>-22.21277692648248</v>
      </c>
      <c r="L248">
        <f t="shared" si="58"/>
        <v>-7.8814663787927497</v>
      </c>
      <c r="M248">
        <f t="shared" si="59"/>
        <v>-15.964644700317258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2.4273284283851986</v>
      </c>
      <c r="C249" s="9">
        <f t="shared" si="52"/>
        <v>1.1499999999999975</v>
      </c>
      <c r="D249" s="9">
        <f t="shared" si="53"/>
        <v>23.347919642191826</v>
      </c>
      <c r="E249" s="9">
        <f t="shared" si="53"/>
        <v>-5.3114862513561318</v>
      </c>
      <c r="F249" s="9">
        <f t="shared" si="54"/>
        <v>5.2201303125588741</v>
      </c>
      <c r="G249" s="10">
        <f t="shared" si="62"/>
        <v>8.6666666666666607</v>
      </c>
      <c r="H249" s="5">
        <f t="shared" si="62"/>
        <v>7.5</v>
      </c>
      <c r="I249">
        <f t="shared" si="56"/>
        <v>24.764970497852183</v>
      </c>
      <c r="J249">
        <f t="shared" si="57"/>
        <v>10.753218149040663</v>
      </c>
      <c r="K249">
        <f t="shared" si="57"/>
        <v>-22.308564794684383</v>
      </c>
      <c r="L249">
        <f t="shared" si="58"/>
        <v>-7.8678024900208134</v>
      </c>
      <c r="M249">
        <f t="shared" si="59"/>
        <v>-15.85150200845063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2.4917061168346208</v>
      </c>
      <c r="C250" s="9">
        <f t="shared" si="52"/>
        <v>1.1549999999999974</v>
      </c>
      <c r="D250" s="9">
        <f t="shared" si="53"/>
        <v>23.412297330641248</v>
      </c>
      <c r="E250" s="9">
        <f t="shared" si="53"/>
        <v>-5.4456229671603902</v>
      </c>
      <c r="F250" s="9">
        <f t="shared" si="54"/>
        <v>5.1920686715194133</v>
      </c>
      <c r="G250" s="10">
        <f t="shared" si="62"/>
        <v>8.6666666666666607</v>
      </c>
      <c r="H250" s="5">
        <f t="shared" si="62"/>
        <v>7.5</v>
      </c>
      <c r="I250">
        <f t="shared" si="56"/>
        <v>24.830289541696388</v>
      </c>
      <c r="J250">
        <f t="shared" si="57"/>
        <v>10.706011334100538</v>
      </c>
      <c r="K250">
        <f t="shared" si="57"/>
        <v>-22.403673806735085</v>
      </c>
      <c r="L250">
        <f t="shared" si="58"/>
        <v>-7.8539233840738687</v>
      </c>
      <c r="M250">
        <f t="shared" si="59"/>
        <v>-15.738678561526772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2.555800814218312</v>
      </c>
      <c r="C251" s="9">
        <f t="shared" si="52"/>
        <v>1.1599999999999973</v>
      </c>
      <c r="D251" s="9">
        <f t="shared" si="53"/>
        <v>23.476392028024939</v>
      </c>
      <c r="E251" s="9">
        <f t="shared" si="53"/>
        <v>-5.5803283062149083</v>
      </c>
      <c r="F251" s="9">
        <f t="shared" si="54"/>
        <v>5.1639297058799407</v>
      </c>
      <c r="G251" s="10">
        <f t="shared" si="62"/>
        <v>8.6666666666666607</v>
      </c>
      <c r="H251" s="5">
        <f t="shared" si="62"/>
        <v>7.5</v>
      </c>
      <c r="I251">
        <f t="shared" si="56"/>
        <v>24.895313958717693</v>
      </c>
      <c r="J251">
        <f t="shared" si="57"/>
        <v>10.658887793796094</v>
      </c>
      <c r="K251">
        <f t="shared" si="57"/>
        <v>-22.498105878104244</v>
      </c>
      <c r="L251">
        <f t="shared" si="58"/>
        <v>-7.8398305461698534</v>
      </c>
      <c r="M251">
        <f t="shared" si="59"/>
        <v>-15.626181774838994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2.6196130240312563</v>
      </c>
      <c r="C252" s="9">
        <f t="shared" si="52"/>
        <v>1.1649999999999971</v>
      </c>
      <c r="D252" s="9">
        <f t="shared" si="53"/>
        <v>23.540204237837884</v>
      </c>
      <c r="E252" s="9">
        <f t="shared" si="53"/>
        <v>-5.7155982127554807</v>
      </c>
      <c r="F252" s="9">
        <f t="shared" si="54"/>
        <v>5.1357158444869384</v>
      </c>
      <c r="G252" s="10">
        <f t="shared" si="62"/>
        <v>8.6666666666666607</v>
      </c>
      <c r="H252" s="5">
        <f t="shared" si="62"/>
        <v>7.5</v>
      </c>
      <c r="I252">
        <f t="shared" si="56"/>
        <v>24.960040215837811</v>
      </c>
      <c r="J252">
        <f t="shared" si="57"/>
        <v>10.611848810519074</v>
      </c>
      <c r="K252">
        <f t="shared" si="57"/>
        <v>-22.591862968753279</v>
      </c>
      <c r="L252">
        <f t="shared" si="58"/>
        <v>-7.8255255248056352</v>
      </c>
      <c r="M252">
        <f t="shared" si="59"/>
        <v>-15.514018928686355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2.6831432574349243</v>
      </c>
      <c r="C253" s="9">
        <f t="shared" si="52"/>
        <v>1.169999999999997</v>
      </c>
      <c r="D253" s="9">
        <f t="shared" si="53"/>
        <v>23.603734471241552</v>
      </c>
      <c r="E253" s="9">
        <f t="shared" si="53"/>
        <v>-5.8514286429087168</v>
      </c>
      <c r="F253" s="9">
        <f t="shared" si="54"/>
        <v>5.1074294948150687</v>
      </c>
      <c r="G253" s="10">
        <f t="shared" si="62"/>
        <v>8.6666666666666607</v>
      </c>
      <c r="H253" s="5">
        <f t="shared" si="62"/>
        <v>7.5</v>
      </c>
      <c r="I253">
        <f t="shared" si="56"/>
        <v>25.024464916937266</v>
      </c>
      <c r="J253">
        <f t="shared" si="57"/>
        <v>10.56489565737024</v>
      </c>
      <c r="K253">
        <f t="shared" si="57"/>
        <v>-22.684947082325397</v>
      </c>
      <c r="L253">
        <f t="shared" si="58"/>
        <v>-7.8110099293789723</v>
      </c>
      <c r="M253">
        <f t="shared" si="59"/>
        <v>-15.402197167866202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2.7463920332004186</v>
      </c>
      <c r="C254" s="9">
        <f t="shared" si="52"/>
        <v>1.1749999999999969</v>
      </c>
      <c r="D254" s="9">
        <f t="shared" si="53"/>
        <v>23.666983247007046</v>
      </c>
      <c r="E254" s="9">
        <f t="shared" si="53"/>
        <v>-5.9878155649516911</v>
      </c>
      <c r="F254" s="9">
        <f t="shared" si="54"/>
        <v>5.0790730429438522</v>
      </c>
      <c r="G254" s="10">
        <f t="shared" si="62"/>
        <v>8.6666666666666607</v>
      </c>
      <c r="H254" s="5">
        <f t="shared" si="62"/>
        <v>7.5</v>
      </c>
      <c r="I254">
        <f t="shared" si="56"/>
        <v>25.088584800199907</v>
      </c>
      <c r="J254">
        <f t="shared" si="57"/>
        <v>10.518029597793966</v>
      </c>
      <c r="K254">
        <f t="shared" si="57"/>
        <v>-22.777360265332593</v>
      </c>
      <c r="L254">
        <f t="shared" si="58"/>
        <v>-7.7962854278537206</v>
      </c>
      <c r="M254">
        <f t="shared" si="59"/>
        <v>-15.290723501250469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2.8093598776494808</v>
      </c>
      <c r="C255" s="9">
        <f t="shared" si="52"/>
        <v>1.1799999999999968</v>
      </c>
      <c r="D255" s="9">
        <f t="shared" si="53"/>
        <v>23.729951091456108</v>
      </c>
      <c r="E255" s="9">
        <f t="shared" si="53"/>
        <v>-6.124754959566709</v>
      </c>
      <c r="F255" s="9">
        <f t="shared" si="54"/>
        <v>5.0506488535377816</v>
      </c>
      <c r="G255" s="10">
        <f t="shared" si="62"/>
        <v>8.6666666666666607</v>
      </c>
      <c r="H255" s="5">
        <f t="shared" si="62"/>
        <v>7.5</v>
      </c>
      <c r="I255">
        <f t="shared" si="56"/>
        <v>25.152396735492076</v>
      </c>
      <c r="J255">
        <f t="shared" si="57"/>
        <v>10.471251885226843</v>
      </c>
      <c r="K255">
        <f t="shared" si="57"/>
        <v>-22.869104606340095</v>
      </c>
      <c r="L255">
        <f t="shared" si="58"/>
        <v>-7.7813537444679879</v>
      </c>
      <c r="M255">
        <f t="shared" si="59"/>
        <v>-15.179604801443514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2.8720473245934421</v>
      </c>
      <c r="C256" s="9">
        <f t="shared" si="52"/>
        <v>1.1849999999999967</v>
      </c>
      <c r="D256" s="9">
        <f t="shared" si="53"/>
        <v>23.79263853840007</v>
      </c>
      <c r="E256" s="9">
        <f t="shared" si="53"/>
        <v>-6.2622428200911759</v>
      </c>
      <c r="F256" s="9">
        <f t="shared" si="54"/>
        <v>5.0221592698299293</v>
      </c>
      <c r="G256" s="10">
        <f t="shared" si="62"/>
        <v>8.6666666666666607</v>
      </c>
      <c r="H256" s="5">
        <f t="shared" si="62"/>
        <v>7.5</v>
      </c>
      <c r="I256">
        <f t="shared" si="56"/>
        <v>25.21589772177644</v>
      </c>
      <c r="J256">
        <f t="shared" si="57"/>
        <v>10.424563762760036</v>
      </c>
      <c r="K256">
        <f t="shared" si="57"/>
        <v>-22.960182235148757</v>
      </c>
      <c r="L256">
        <f t="shared" si="58"/>
        <v>-7.7662166574850815</v>
      </c>
      <c r="M256">
        <f t="shared" si="59"/>
        <v>-15.068847804519113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2.934454915270166</v>
      </c>
      <c r="C257" s="9">
        <f t="shared" si="52"/>
        <v>1.1899999999999966</v>
      </c>
      <c r="D257" s="9">
        <f t="shared" si="53"/>
        <v>23.855046129076793</v>
      </c>
      <c r="E257" s="9">
        <f t="shared" si="53"/>
        <v>-6.4002751527625499</v>
      </c>
      <c r="F257" s="9">
        <f t="shared" si="54"/>
        <v>4.9936066136089661</v>
      </c>
      <c r="G257" s="10">
        <f t="shared" si="62"/>
        <v>8.6666666666666607</v>
      </c>
      <c r="H257" s="5">
        <f t="shared" si="62"/>
        <v>7.5</v>
      </c>
      <c r="I257">
        <f t="shared" si="56"/>
        <v>25.279084884560426</v>
      </c>
      <c r="J257">
        <f t="shared" si="57"/>
        <v>10.377966462815126</v>
      </c>
      <c r="K257">
        <f t="shared" si="57"/>
        <v>-23.050595321975873</v>
      </c>
      <c r="L257">
        <f t="shared" si="58"/>
        <v>-7.7508759969869727</v>
      </c>
      <c r="M257">
        <f t="shared" si="59"/>
        <v>-14.958459109834212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2.9965831982791116</v>
      </c>
      <c r="C258" s="9">
        <f t="shared" si="52"/>
        <v>1.1949999999999965</v>
      </c>
      <c r="D258" s="9">
        <f t="shared" si="53"/>
        <v>23.917174412085739</v>
      </c>
      <c r="E258" s="9">
        <f t="shared" si="53"/>
        <v>-6.5388479769583823</v>
      </c>
      <c r="F258" s="9">
        <f t="shared" si="54"/>
        <v>4.9649931852096199</v>
      </c>
      <c r="G258" s="10">
        <f t="shared" si="62"/>
        <v>8.6666666666666607</v>
      </c>
      <c r="H258" s="5">
        <f t="shared" si="62"/>
        <v>7.5</v>
      </c>
      <c r="I258">
        <f t="shared" si="56"/>
        <v>25.34195547337913</v>
      </c>
      <c r="J258">
        <f t="shared" si="57"/>
        <v>10.331461206833204</v>
      </c>
      <c r="K258">
        <f t="shared" si="57"/>
        <v>-23.140346076634877</v>
      </c>
      <c r="L258">
        <f t="shared" si="58"/>
        <v>-7.7353336427100174</v>
      </c>
      <c r="M258">
        <f t="shared" si="59"/>
        <v>-14.848445179917292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3.0584327295145428</v>
      </c>
      <c r="C259" s="9">
        <f t="shared" si="52"/>
        <v>1.1999999999999964</v>
      </c>
      <c r="D259" s="9">
        <f t="shared" si="53"/>
        <v>23.97902394332117</v>
      </c>
      <c r="E259" s="9">
        <f t="shared" si="53"/>
        <v>-6.6779573254314304</v>
      </c>
      <c r="F259" s="9">
        <f t="shared" si="54"/>
        <v>4.9363212635065263</v>
      </c>
      <c r="G259" s="10">
        <f t="shared" si="62"/>
        <v>8.6666666666666607</v>
      </c>
      <c r="H259" s="5">
        <f t="shared" si="62"/>
        <v>7.5</v>
      </c>
      <c r="I259">
        <f t="shared" si="56"/>
        <v>25.404506859312583</v>
      </c>
      <c r="J259">
        <f t="shared" si="57"/>
        <v>10.285049204976945</v>
      </c>
      <c r="K259">
        <f t="shared" si="57"/>
        <v>-23.229436747714381</v>
      </c>
      <c r="L259">
        <f t="shared" si="58"/>
        <v>-7.7195915219226761</v>
      </c>
      <c r="M259">
        <f t="shared" si="59"/>
        <v>-14.738812340428957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3.1200040720970108</v>
      </c>
      <c r="C260" s="9">
        <f t="shared" si="52"/>
        <v>1.2049999999999963</v>
      </c>
      <c r="D260" s="9">
        <f t="shared" si="53"/>
        <v>24.040595285903638</v>
      </c>
      <c r="E260" s="9">
        <f t="shared" si="53"/>
        <v>-6.8175992445398448</v>
      </c>
      <c r="F260" s="9">
        <f t="shared" si="54"/>
        <v>4.9075931059114595</v>
      </c>
      <c r="G260" s="10">
        <f t="shared" si="62"/>
        <v>8.6666666666666607</v>
      </c>
      <c r="H260" s="5">
        <f t="shared" si="62"/>
        <v>7.5</v>
      </c>
      <c r="I260">
        <f t="shared" si="56"/>
        <v>25.466736532537237</v>
      </c>
      <c r="J260">
        <f t="shared" si="57"/>
        <v>10.238731655845408</v>
      </c>
      <c r="K260">
        <f t="shared" si="57"/>
        <v>-23.317869621756955</v>
      </c>
      <c r="L260">
        <f t="shared" si="58"/>
        <v>-7.7036516073449182</v>
      </c>
      <c r="M260">
        <f t="shared" si="59"/>
        <v>-14.629566780192658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3.1812977963031521</v>
      </c>
      <c r="C261" s="9">
        <f t="shared" si="52"/>
        <v>1.2099999999999962</v>
      </c>
      <c r="D261" s="9">
        <f t="shared" si="53"/>
        <v>24.10188901010978</v>
      </c>
      <c r="E261" s="9">
        <f t="shared" si="53"/>
        <v>-6.9577697944724299</v>
      </c>
      <c r="F261" s="9">
        <f t="shared" si="54"/>
        <v>4.8788109483739035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25.528642099911526</v>
      </c>
      <c r="J261">
        <f t="shared" si="57"/>
        <v>10.192509746201338</v>
      </c>
      <c r="K261">
        <f t="shared" si="57"/>
        <v>-23.40564702243811</v>
      </c>
      <c r="L261">
        <f t="shared" si="58"/>
        <v>-7.6875159151090351</v>
      </c>
      <c r="M261">
        <f t="shared" si="59"/>
        <v>-14.520714551293295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3.2423144794938885</v>
      </c>
      <c r="C262" s="9">
        <f t="shared" si="52"/>
        <v>1.2149999999999961</v>
      </c>
      <c r="D262" s="9">
        <f t="shared" si="53"/>
        <v>24.162905693300516</v>
      </c>
      <c r="E262" s="9">
        <f t="shared" si="53"/>
        <v>-7.0984650494689818</v>
      </c>
      <c r="F262" s="9">
        <f t="shared" si="54"/>
        <v>4.8499770053849591</v>
      </c>
      <c r="G262" s="10">
        <f t="shared" si="63"/>
        <v>8.6666666666666607</v>
      </c>
      <c r="H262" s="5">
        <f t="shared" si="63"/>
        <v>7.5</v>
      </c>
      <c r="I262">
        <f t="shared" si="56"/>
        <v>25.590221282595351</v>
      </c>
      <c r="J262">
        <f t="shared" si="57"/>
        <v>10.146384650710685</v>
      </c>
      <c r="K262">
        <f t="shared" si="57"/>
        <v>-23.492771309745869</v>
      </c>
      <c r="L262">
        <f t="shared" si="58"/>
        <v>-7.6711865027615378</v>
      </c>
      <c r="M262">
        <f t="shared" si="59"/>
        <v>-14.412261569241512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3.3030547060411024</v>
      </c>
      <c r="C263" s="9">
        <f t="shared" si="52"/>
        <v>1.219999999999996</v>
      </c>
      <c r="D263" s="9">
        <f t="shared" si="53"/>
        <v>24.22364591984773</v>
      </c>
      <c r="E263" s="9">
        <f t="shared" si="53"/>
        <v>-7.2396810980357031</v>
      </c>
      <c r="F263" s="9">
        <f t="shared" si="54"/>
        <v>4.8210934699845271</v>
      </c>
      <c r="G263" s="10">
        <f t="shared" si="63"/>
        <v>8.6666666666666607</v>
      </c>
      <c r="H263" s="5">
        <f t="shared" si="63"/>
        <v>7.5</v>
      </c>
      <c r="I263">
        <f t="shared" si="56"/>
        <v>25.651471913703226</v>
      </c>
      <c r="J263">
        <f t="shared" si="57"/>
        <v>10.100357531694115</v>
      </c>
      <c r="K263">
        <f t="shared" si="57"/>
        <v>-23.579244879161319</v>
      </c>
      <c r="L263">
        <f t="shared" si="58"/>
        <v>-7.6546654673057963</v>
      </c>
      <c r="M263">
        <f t="shared" si="59"/>
        <v>-14.3042136132017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3.3635190672528559</v>
      </c>
      <c r="C264" s="9">
        <f t="shared" si="52"/>
        <v>1.2249999999999959</v>
      </c>
      <c r="D264" s="9">
        <f t="shared" si="53"/>
        <v>24.284110281059483</v>
      </c>
      <c r="E264" s="9">
        <f t="shared" si="53"/>
        <v>-7.3814140431557087</v>
      </c>
      <c r="F264" s="9">
        <f t="shared" si="54"/>
        <v>4.7921625137717996</v>
      </c>
      <c r="G264" s="10">
        <f t="shared" si="63"/>
        <v>8.6666666666666607</v>
      </c>
      <c r="H264" s="5">
        <f t="shared" si="63"/>
        <v>7.5</v>
      </c>
      <c r="I264">
        <f t="shared" si="56"/>
        <v>25.712391935990983</v>
      </c>
      <c r="J264">
        <f t="shared" si="57"/>
        <v>10.054429538890281</v>
      </c>
      <c r="K264">
        <f t="shared" si="57"/>
        <v>-23.665070160840529</v>
      </c>
      <c r="L264">
        <f t="shared" si="58"/>
        <v>-7.6379549432851226</v>
      </c>
      <c r="M264">
        <f t="shared" si="59"/>
        <v>-14.196576326281455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3.4237081612972169</v>
      </c>
      <c r="C265" s="9">
        <f t="shared" si="52"/>
        <v>1.2299999999999958</v>
      </c>
      <c r="D265" s="9">
        <f t="shared" si="53"/>
        <v>24.344299375103844</v>
      </c>
      <c r="E265" s="9">
        <f t="shared" si="53"/>
        <v>-7.5236600024946245</v>
      </c>
      <c r="F265" s="9">
        <f t="shared" si="54"/>
        <v>4.7631862869189305</v>
      </c>
      <c r="G265" s="10">
        <f t="shared" si="63"/>
        <v>8.6666666666666607</v>
      </c>
      <c r="H265" s="5">
        <f t="shared" si="63"/>
        <v>7.5</v>
      </c>
      <c r="I265">
        <f t="shared" si="56"/>
        <v>25.772979399575796</v>
      </c>
      <c r="J265">
        <f t="shared" si="57"/>
        <v>10.008601809230569</v>
      </c>
      <c r="K265">
        <f t="shared" si="57"/>
        <v>-23.750249618798218</v>
      </c>
      <c r="L265">
        <f t="shared" si="58"/>
        <v>-7.6210571009059089</v>
      </c>
      <c r="M265">
        <f t="shared" si="59"/>
        <v>-14.089355215880559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3.4836225931247853</v>
      </c>
      <c r="C266" s="9">
        <f t="shared" si="52"/>
        <v>1.2349999999999957</v>
      </c>
      <c r="D266" s="9">
        <f t="shared" si="53"/>
        <v>24.404213806931413</v>
      </c>
      <c r="E266" s="9">
        <f t="shared" si="53"/>
        <v>-7.6664151086012993</v>
      </c>
      <c r="F266" s="9">
        <f t="shared" si="54"/>
        <v>4.7341669181879364</v>
      </c>
      <c r="G266" s="10">
        <f t="shared" si="63"/>
        <v>8.6666666666666607</v>
      </c>
      <c r="H266" s="5">
        <f t="shared" si="63"/>
        <v>7.5</v>
      </c>
      <c r="I266">
        <f t="shared" si="56"/>
        <v>25.833232459689228</v>
      </c>
      <c r="J266">
        <f t="shared" si="57"/>
        <v>9.9628754666251336</v>
      </c>
      <c r="K266">
        <f t="shared" si="57"/>
        <v>-23.834785750093502</v>
      </c>
      <c r="L266">
        <f t="shared" si="58"/>
        <v>-7.6039741442004853</v>
      </c>
      <c r="M266">
        <f t="shared" si="59"/>
        <v>-13.982555654097435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3.5432629743899398</v>
      </c>
      <c r="C267" s="9">
        <f t="shared" si="52"/>
        <v>1.2399999999999956</v>
      </c>
      <c r="D267" s="9">
        <f t="shared" si="53"/>
        <v>24.463854188196567</v>
      </c>
      <c r="E267" s="9">
        <f t="shared" si="53"/>
        <v>-7.8096755091036343</v>
      </c>
      <c r="F267" s="9">
        <f t="shared" si="54"/>
        <v>4.7051065149507938</v>
      </c>
      <c r="G267" s="10">
        <f t="shared" si="63"/>
        <v>8.6666666666666607</v>
      </c>
      <c r="H267" s="5">
        <f t="shared" si="63"/>
        <v>7.5</v>
      </c>
      <c r="I267">
        <f t="shared" si="56"/>
        <v>25.89314937446321</v>
      </c>
      <c r="J267">
        <f t="shared" si="57"/>
        <v>9.9172516217599309</v>
      </c>
      <c r="K267">
        <f t="shared" si="57"/>
        <v>-23.918681084018086</v>
      </c>
      <c r="L267">
        <f t="shared" si="58"/>
        <v>-7.5867083092293335</v>
      </c>
      <c r="M267">
        <f t="shared" si="59"/>
        <v>-13.876182878191042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3.6026299233709338</v>
      </c>
      <c r="C268" s="9">
        <f t="shared" si="52"/>
        <v>1.2449999999999954</v>
      </c>
      <c r="D268" s="9">
        <f t="shared" si="53"/>
        <v>24.523221137177561</v>
      </c>
      <c r="E268" s="9">
        <f t="shared" si="53"/>
        <v>-7.9534373668995499</v>
      </c>
      <c r="F268" s="9">
        <f t="shared" si="54"/>
        <v>4.6760071632125886</v>
      </c>
      <c r="G268" s="10">
        <f t="shared" si="63"/>
        <v>8.6666666666666607</v>
      </c>
      <c r="H268" s="5">
        <f t="shared" si="63"/>
        <v>7.5</v>
      </c>
      <c r="I268">
        <f t="shared" si="56"/>
        <v>25.952728502748581</v>
      </c>
      <c r="J268">
        <f t="shared" si="57"/>
        <v>9.8717313719045556</v>
      </c>
      <c r="K268">
        <f t="shared" si="57"/>
        <v>-24.001938181287233</v>
      </c>
      <c r="L268">
        <f t="shared" si="58"/>
        <v>-7.5692618623222661</v>
      </c>
      <c r="M268">
        <f t="shared" si="59"/>
        <v>-13.770241991096327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3.6617240648888405</v>
      </c>
      <c r="C269" s="9">
        <f t="shared" si="52"/>
        <v>1.2499999999999953</v>
      </c>
      <c r="D269" s="9">
        <f t="shared" si="53"/>
        <v>24.582315278695468</v>
      </c>
      <c r="E269" s="9">
        <f t="shared" si="53"/>
        <v>-8.0976968603431132</v>
      </c>
      <c r="F269" s="9">
        <f t="shared" si="54"/>
        <v>4.6468709276378419</v>
      </c>
      <c r="G269" s="10">
        <f t="shared" si="63"/>
        <v>8.6666666666666607</v>
      </c>
      <c r="H269" s="5">
        <f t="shared" si="63"/>
        <v>7.5</v>
      </c>
      <c r="I269">
        <f t="shared" si="56"/>
        <v>26.011968301966</v>
      </c>
      <c r="J269">
        <f t="shared" si="57"/>
        <v>9.8263158007306224</v>
      </c>
      <c r="K269">
        <f t="shared" si="57"/>
        <v>-24.084559633233813</v>
      </c>
      <c r="L269">
        <f t="shared" si="58"/>
        <v>-7.5516370983581904</v>
      </c>
      <c r="M269">
        <f t="shared" si="59"/>
        <v>-13.664737961991278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3.7205460302254529</v>
      </c>
      <c r="C270" s="9">
        <f t="shared" si="52"/>
        <v>1.2549999999999952</v>
      </c>
      <c r="D270" s="9">
        <f t="shared" si="53"/>
        <v>24.64113724403208</v>
      </c>
      <c r="E270" s="9">
        <f t="shared" si="53"/>
        <v>-8.2424501834258326</v>
      </c>
      <c r="F270" s="9">
        <f t="shared" si="54"/>
        <v>4.6176998515798466</v>
      </c>
      <c r="G270" s="10">
        <f t="shared" si="63"/>
        <v>8.6666666666666607</v>
      </c>
      <c r="H270" s="5">
        <f t="shared" si="63"/>
        <v>7.5</v>
      </c>
      <c r="I270">
        <f t="shared" si="56"/>
        <v>26.070867325989003</v>
      </c>
      <c r="J270">
        <f t="shared" si="57"/>
        <v>9.7810059781404739</v>
      </c>
      <c r="K270">
        <f t="shared" si="57"/>
        <v>-24.166548061005759</v>
      </c>
      <c r="L270">
        <f t="shared" si="58"/>
        <v>-7.5338363390831029</v>
      </c>
      <c r="M270">
        <f t="shared" si="59"/>
        <v>-13.559675626913652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3.7790964570401933</v>
      </c>
      <c r="C271" s="9">
        <f t="shared" si="52"/>
        <v>1.2599999999999951</v>
      </c>
      <c r="D271" s="9">
        <f t="shared" si="53"/>
        <v>24.699687670846821</v>
      </c>
      <c r="E271" s="9">
        <f t="shared" si="53"/>
        <v>-8.3876935459531516</v>
      </c>
      <c r="F271" s="9">
        <f t="shared" si="54"/>
        <v>4.588495957113027</v>
      </c>
      <c r="G271" s="10">
        <f t="shared" si="63"/>
        <v>8.6666666666666607</v>
      </c>
      <c r="H271" s="5">
        <f t="shared" si="63"/>
        <v>7.5</v>
      </c>
      <c r="I271">
        <f t="shared" si="56"/>
        <v>26.129424223058852</v>
      </c>
      <c r="J271">
        <f t="shared" si="57"/>
        <v>9.7358029601059748</v>
      </c>
      <c r="K271">
        <f t="shared" si="57"/>
        <v>-24.24790611476724</v>
      </c>
      <c r="L271">
        <f t="shared" si="58"/>
        <v>-7.515861931465845</v>
      </c>
      <c r="M271">
        <f t="shared" si="59"/>
        <v>-13.455059689425632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3.8373759892860626</v>
      </c>
      <c r="C272" s="9">
        <f t="shared" si="52"/>
        <v>1.264999999999995</v>
      </c>
      <c r="D272" s="9">
        <f t="shared" si="53"/>
        <v>24.75796720309269</v>
      </c>
      <c r="E272" s="9">
        <f t="shared" si="53"/>
        <v>-8.5334231737161641</v>
      </c>
      <c r="F272" s="9">
        <f t="shared" si="54"/>
        <v>4.559261245068301</v>
      </c>
      <c r="G272" s="10">
        <f t="shared" si="63"/>
        <v>8.6666666666666607</v>
      </c>
      <c r="H272" s="5">
        <f t="shared" si="63"/>
        <v>7.5</v>
      </c>
      <c r="I272">
        <f t="shared" si="56"/>
        <v>26.187637733731009</v>
      </c>
      <c r="J272">
        <f t="shared" si="57"/>
        <v>9.6907077885171802</v>
      </c>
      <c r="K272">
        <f t="shared" si="57"/>
        <v>-24.328636472903792</v>
      </c>
      <c r="L272">
        <f t="shared" si="58"/>
        <v>-7.4977162460912954</v>
      </c>
      <c r="M272">
        <f t="shared" si="59"/>
        <v>-13.350894721324448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3.8953852771247348</v>
      </c>
      <c r="C273" s="9">
        <f t="shared" si="52"/>
        <v>1.2699999999999949</v>
      </c>
      <c r="D273" s="9">
        <f t="shared" si="53"/>
        <v>24.815976490931362</v>
      </c>
      <c r="E273" s="9">
        <f t="shared" si="53"/>
        <v>-8.67963530865857</v>
      </c>
      <c r="F273" s="9">
        <f t="shared" si="54"/>
        <v>4.5299976950713354</v>
      </c>
      <c r="G273" s="10">
        <f t="shared" si="63"/>
        <v>8.6666666666666607</v>
      </c>
      <c r="H273" s="5">
        <f t="shared" si="63"/>
        <v>7.5</v>
      </c>
      <c r="I273">
        <f t="shared" si="56"/>
        <v>26.245506688852856</v>
      </c>
      <c r="J273">
        <f t="shared" si="57"/>
        <v>9.6457214910406321</v>
      </c>
      <c r="K273">
        <f t="shared" si="57"/>
        <v>-24.408741841231738</v>
      </c>
      <c r="L273">
        <f t="shared" si="58"/>
        <v>-7.4794016755905153</v>
      </c>
      <c r="M273">
        <f t="shared" si="59"/>
        <v>-13.24718516339734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3.9531249768408188</v>
      </c>
      <c r="C274" s="9">
        <f t="shared" si="52"/>
        <v>1.2749999999999948</v>
      </c>
      <c r="D274" s="9">
        <f t="shared" si="53"/>
        <v>24.873716190647446</v>
      </c>
      <c r="E274" s="9">
        <f t="shared" si="53"/>
        <v>-8.8263262090389016</v>
      </c>
      <c r="F274" s="9">
        <f t="shared" si="54"/>
        <v>4.5007072655837312</v>
      </c>
      <c r="G274" s="10">
        <f t="shared" si="63"/>
        <v>8.6666666666666607</v>
      </c>
      <c r="H274" s="5">
        <f t="shared" si="63"/>
        <v>7.5</v>
      </c>
      <c r="I274">
        <f t="shared" si="56"/>
        <v>26.303030007572477</v>
      </c>
      <c r="J274">
        <f t="shared" si="57"/>
        <v>9.6008450809870887</v>
      </c>
      <c r="K274">
        <f t="shared" si="57"/>
        <v>-24.488224952212121</v>
      </c>
      <c r="L274">
        <f t="shared" si="58"/>
        <v>-7.460920633107496</v>
      </c>
      <c r="M274">
        <f t="shared" si="59"/>
        <v>-13.143935326218923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4.0105957507553462</v>
      </c>
      <c r="C275" s="9">
        <f t="shared" si="52"/>
        <v>1.2799999999999947</v>
      </c>
      <c r="D275" s="9">
        <f t="shared" si="53"/>
        <v>24.931186964561974</v>
      </c>
      <c r="E275" s="9">
        <f t="shared" si="53"/>
        <v>-8.9734921495880471</v>
      </c>
      <c r="F275" s="9">
        <f t="shared" si="54"/>
        <v>4.4713918939470467</v>
      </c>
      <c r="G275" s="10">
        <f t="shared" si="63"/>
        <v>8.6666666666666607</v>
      </c>
      <c r="H275" s="5">
        <f t="shared" si="63"/>
        <v>7.5</v>
      </c>
      <c r="I275">
        <f t="shared" si="56"/>
        <v>26.360206695378157</v>
      </c>
      <c r="J275">
        <f t="shared" si="57"/>
        <v>9.5560795571884434</v>
      </c>
      <c r="K275">
        <f t="shared" si="57"/>
        <v>-24.567088564169435</v>
      </c>
      <c r="L275">
        <f t="shared" si="58"/>
        <v>-7.4422755508020462</v>
      </c>
      <c r="M275">
        <f t="shared" si="59"/>
        <v>-13.041149390989393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4.0677982671385635</v>
      </c>
      <c r="C276" s="9">
        <f t="shared" si="52"/>
        <v>1.2849999999999946</v>
      </c>
      <c r="D276" s="9">
        <f t="shared" si="53"/>
        <v>24.988389480945191</v>
      </c>
      <c r="E276" s="9">
        <f t="shared" si="53"/>
        <v>-9.1211294216621006</v>
      </c>
      <c r="F276" s="9">
        <f t="shared" si="54"/>
        <v>4.4420534964296383</v>
      </c>
      <c r="G276" s="10">
        <f t="shared" si="63"/>
        <v>8.6666666666666607</v>
      </c>
      <c r="H276" s="5">
        <f t="shared" si="63"/>
        <v>7.5</v>
      </c>
      <c r="I276">
        <f t="shared" si="56"/>
        <v>26.41703584216831</v>
      </c>
      <c r="J276">
        <f t="shared" si="57"/>
        <v>9.511425903883632</v>
      </c>
      <c r="K276">
        <f t="shared" si="57"/>
        <v>-24.645335460515373</v>
      </c>
      <c r="L276">
        <f t="shared" si="58"/>
        <v>-7.4234688783884026</v>
      </c>
      <c r="M276">
        <f t="shared" si="59"/>
        <v>-12.938831410411801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4.1247332001220549</v>
      </c>
      <c r="C277" s="9">
        <f t="shared" ref="C277:C289" si="68">C276+_dt</f>
        <v>1.2899999999999945</v>
      </c>
      <c r="D277" s="9">
        <f t="shared" ref="D277:E289" si="69">D276+$C$7*(J276+J277)/2</f>
        <v>25.045324413928682</v>
      </c>
      <c r="E277" s="9">
        <f t="shared" si="69"/>
        <v>-9.26923433339058</v>
      </c>
      <c r="F277" s="9">
        <f t="shared" ref="F277:F289" si="70">$O$1*D277^2+$O$2*D277+$O$3</f>
        <v>4.412693968276244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26.47351662035156</v>
      </c>
      <c r="J277">
        <f t="shared" ref="J277:K289" si="73">J276+L276*$C$7</f>
        <v>9.4668850906133013</v>
      </c>
      <c r="K277">
        <f t="shared" si="73"/>
        <v>-24.722968448977845</v>
      </c>
      <c r="L277">
        <f t="shared" ref="L277:L289" si="74">-$C$15*I277*J277</f>
        <v>-7.4045030817091337</v>
      </c>
      <c r="M277">
        <f t="shared" ref="M277:M289" si="75">-$C$6-$C$15*I277*K277</f>
        <v>-12.83698530960676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4.1814012296102625</v>
      </c>
      <c r="C278" s="9">
        <f t="shared" si="68"/>
        <v>1.2949999999999944</v>
      </c>
      <c r="D278" s="9">
        <f t="shared" si="69"/>
        <v>25.10199244341689</v>
      </c>
      <c r="E278" s="9">
        <f t="shared" si="69"/>
        <v>-9.4178032098200202</v>
      </c>
      <c r="F278" s="9">
        <f t="shared" si="70"/>
        <v>4.3833151837603097</v>
      </c>
      <c r="G278" s="10">
        <f t="shared" si="71"/>
        <v>8.6666666666666607</v>
      </c>
      <c r="H278" s="5">
        <f t="shared" si="71"/>
        <v>7.5</v>
      </c>
      <c r="I278">
        <f t="shared" si="72"/>
        <v>26.529648282976723</v>
      </c>
      <c r="J278">
        <f t="shared" si="73"/>
        <v>9.422458072123046</v>
      </c>
      <c r="K278">
        <f t="shared" si="73"/>
        <v>-24.799990360835487</v>
      </c>
      <c r="L278">
        <f t="shared" si="74"/>
        <v>-7.3853806413439349</v>
      </c>
      <c r="M278">
        <f t="shared" si="75"/>
        <v>-12.735614887062905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4.2378030411914551</v>
      </c>
      <c r="C279" s="9">
        <f t="shared" si="68"/>
        <v>1.2999999999999943</v>
      </c>
      <c r="D279" s="9">
        <f t="shared" si="69"/>
        <v>25.158394254998083</v>
      </c>
      <c r="E279" s="9">
        <f t="shared" si="69"/>
        <v>-9.5668323930529997</v>
      </c>
      <c r="F279" s="9">
        <f t="shared" si="70"/>
        <v>4.3539189962389653</v>
      </c>
      <c r="G279" s="10">
        <f t="shared" si="71"/>
        <v>8.6666666666666607</v>
      </c>
      <c r="H279" s="5">
        <f t="shared" si="71"/>
        <v>7.5</v>
      </c>
      <c r="I279">
        <f t="shared" si="72"/>
        <v>26.585430161892251</v>
      </c>
      <c r="J279">
        <f t="shared" si="73"/>
        <v>9.378145788274983</v>
      </c>
      <c r="K279">
        <f t="shared" si="73"/>
        <v>-24.876404050157863</v>
      </c>
      <c r="L279">
        <f t="shared" si="74"/>
        <v>-7.3661040512528011</v>
      </c>
      <c r="M279">
        <f t="shared" si="75"/>
        <v>-12.634723815621658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4.2939393260481822</v>
      </c>
      <c r="C280" s="9">
        <f t="shared" si="68"/>
        <v>1.3049999999999942</v>
      </c>
      <c r="D280" s="9">
        <f t="shared" si="69"/>
        <v>25.21453053985481</v>
      </c>
      <c r="E280" s="9">
        <f t="shared" si="69"/>
        <v>-9.7163182423826289</v>
      </c>
      <c r="F280" s="9">
        <f t="shared" si="70"/>
        <v>4.3245072382106553</v>
      </c>
      <c r="G280" s="10">
        <f t="shared" si="71"/>
        <v>8.6666666666666607</v>
      </c>
      <c r="H280" s="5">
        <f t="shared" si="71"/>
        <v>7.5</v>
      </c>
      <c r="I280">
        <f t="shared" si="72"/>
        <v>26.640861665935027</v>
      </c>
      <c r="J280">
        <f t="shared" si="73"/>
        <v>9.3339491639674659</v>
      </c>
      <c r="K280">
        <f t="shared" si="73"/>
        <v>-24.952212393051592</v>
      </c>
      <c r="L280">
        <f t="shared" si="74"/>
        <v>-7.3466758174532298</v>
      </c>
      <c r="M280">
        <f t="shared" si="75"/>
        <v>-12.534315643494555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4.3498107808672728</v>
      </c>
      <c r="C281" s="9">
        <f t="shared" si="68"/>
        <v>1.3099999999999941</v>
      </c>
      <c r="D281" s="9">
        <f t="shared" si="69"/>
        <v>25.2704019946739</v>
      </c>
      <c r="E281" s="9">
        <f t="shared" si="69"/>
        <v>-9.8662571344225221</v>
      </c>
      <c r="F281" s="9">
        <f t="shared" si="70"/>
        <v>4.2950817213753236</v>
      </c>
      <c r="G281" s="10">
        <f t="shared" si="71"/>
        <v>8.6666666666666607</v>
      </c>
      <c r="H281" s="5">
        <f t="shared" si="71"/>
        <v>7.5</v>
      </c>
      <c r="I281">
        <f t="shared" si="72"/>
        <v>26.695942279148035</v>
      </c>
      <c r="J281">
        <f t="shared" si="73"/>
        <v>9.2898691090627459</v>
      </c>
      <c r="K281">
        <f t="shared" si="73"/>
        <v>-25.02741828691256</v>
      </c>
      <c r="L281">
        <f t="shared" si="74"/>
        <v>-7.3270984567309387</v>
      </c>
      <c r="M281">
        <f t="shared" si="75"/>
        <v>-12.434393795311749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4.4054181077494299</v>
      </c>
      <c r="C282" s="9">
        <f t="shared" si="68"/>
        <v>1.314999999999994</v>
      </c>
      <c r="D282" s="9">
        <f t="shared" si="69"/>
        <v>25.326009321556057</v>
      </c>
      <c r="E282" s="9">
        <f t="shared" si="69"/>
        <v>-10.016645463232313</v>
      </c>
      <c r="F282" s="9">
        <f t="shared" si="70"/>
        <v>4.2656442366971312</v>
      </c>
      <c r="G282" s="10">
        <f t="shared" si="71"/>
        <v>8.6666666666666607</v>
      </c>
      <c r="H282" s="5">
        <f t="shared" si="71"/>
        <v>7.5</v>
      </c>
      <c r="I282">
        <f t="shared" si="72"/>
        <v>26.750671559026713</v>
      </c>
      <c r="J282">
        <f t="shared" si="73"/>
        <v>9.2459065183223608</v>
      </c>
      <c r="K282">
        <f t="shared" si="73"/>
        <v>-25.102024649684431</v>
      </c>
      <c r="L282">
        <f t="shared" si="74"/>
        <v>-7.307374495383689</v>
      </c>
      <c r="M282">
        <f t="shared" si="75"/>
        <v>-12.334961573200133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4.4607620141184476</v>
      </c>
      <c r="C283" s="9">
        <f t="shared" si="68"/>
        <v>1.3199999999999938</v>
      </c>
      <c r="D283" s="9">
        <f t="shared" si="69"/>
        <v>25.381353227925075</v>
      </c>
      <c r="E283" s="9">
        <f t="shared" si="69"/>
        <v>-10.167479640438737</v>
      </c>
      <c r="F283" s="9">
        <f t="shared" si="70"/>
        <v>4.2361965544697</v>
      </c>
      <c r="G283" s="10">
        <f t="shared" si="71"/>
        <v>8.6666666666666607</v>
      </c>
      <c r="H283" s="5">
        <f t="shared" si="71"/>
        <v>7.5</v>
      </c>
      <c r="I283">
        <f t="shared" si="72"/>
        <v>26.805049134793652</v>
      </c>
      <c r="J283">
        <f t="shared" si="73"/>
        <v>9.2020622713500586</v>
      </c>
      <c r="K283">
        <f t="shared" si="73"/>
        <v>-25.176034419123631</v>
      </c>
      <c r="L283">
        <f t="shared" si="74"/>
        <v>-7.2875064679977575</v>
      </c>
      <c r="M283">
        <f t="shared" si="75"/>
        <v>-12.236022157889593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4.5158432126301236</v>
      </c>
      <c r="C284" s="9">
        <f t="shared" si="68"/>
        <v>1.3249999999999937</v>
      </c>
      <c r="D284" s="9">
        <f t="shared" si="69"/>
        <v>25.436434426436751</v>
      </c>
      <c r="E284" s="9">
        <f t="shared" si="69"/>
        <v>-10.31875609535232</v>
      </c>
      <c r="F284" s="9">
        <f t="shared" si="70"/>
        <v>4.2067404243837441</v>
      </c>
      <c r="G284" s="10">
        <f t="shared" si="71"/>
        <v>8.6666666666666607</v>
      </c>
      <c r="H284" s="5">
        <f t="shared" si="71"/>
        <v>7.5</v>
      </c>
      <c r="I284">
        <f t="shared" si="72"/>
        <v>26.8590747057013</v>
      </c>
      <c r="J284">
        <f t="shared" si="73"/>
        <v>9.1583372325420722</v>
      </c>
      <c r="K284">
        <f t="shared" si="73"/>
        <v>-25.249450552070968</v>
      </c>
      <c r="L284">
        <f t="shared" si="74"/>
        <v>-7.2674969162566052</v>
      </c>
      <c r="M284">
        <f t="shared" si="75"/>
        <v>-12.137578609846038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4.5706624210808826</v>
      </c>
      <c r="C285" s="9">
        <f t="shared" si="68"/>
        <v>1.3299999999999936</v>
      </c>
      <c r="D285" s="9">
        <f t="shared" si="69"/>
        <v>25.49125363488751</v>
      </c>
      <c r="E285" s="9">
        <f t="shared" si="69"/>
        <v>-10.470471275079724</v>
      </c>
      <c r="F285" s="9">
        <f t="shared" si="70"/>
        <v>4.1772775755970954</v>
      </c>
      <c r="G285" s="10">
        <f t="shared" si="71"/>
        <v>8.6666666666666607</v>
      </c>
      <c r="H285" s="5">
        <f t="shared" si="71"/>
        <v>7.5</v>
      </c>
      <c r="I285">
        <f t="shared" si="72"/>
        <v>26.912748039362398</v>
      </c>
      <c r="J285">
        <f t="shared" si="73"/>
        <v>9.1147322510445328</v>
      </c>
      <c r="K285">
        <f t="shared" si="73"/>
        <v>-25.322276023730044</v>
      </c>
      <c r="L285">
        <f t="shared" si="74"/>
        <v>-7.2473483877812868</v>
      </c>
      <c r="M285">
        <f t="shared" si="75"/>
        <v>-12.039633870429746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4.6252203623161705</v>
      </c>
      <c r="C286" s="9">
        <f t="shared" si="68"/>
        <v>1.3349999999999935</v>
      </c>
      <c r="D286" s="9">
        <f t="shared" si="69"/>
        <v>25.545811576122798</v>
      </c>
      <c r="E286" s="9">
        <f t="shared" si="69"/>
        <v>-10.622621644631772</v>
      </c>
      <c r="F286" s="9">
        <f t="shared" si="70"/>
        <v>4.1478097168071137</v>
      </c>
      <c r="G286" s="10">
        <f t="shared" si="71"/>
        <v>8.6666666666666607</v>
      </c>
      <c r="H286" s="5">
        <f t="shared" si="71"/>
        <v>7.5</v>
      </c>
      <c r="I286">
        <f t="shared" si="72"/>
        <v>26.966068970107873</v>
      </c>
      <c r="J286">
        <f t="shared" si="73"/>
        <v>9.071248160717845</v>
      </c>
      <c r="K286">
        <f t="shared" si="73"/>
        <v>-25.394513826952622</v>
      </c>
      <c r="L286">
        <f t="shared" si="74"/>
        <v>-7.227063435002175</v>
      </c>
      <c r="M286">
        <f t="shared" si="75"/>
        <v>-11.942190763077623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4.6795177641386481</v>
      </c>
      <c r="C287" s="9">
        <f t="shared" si="68"/>
        <v>1.3399999999999934</v>
      </c>
      <c r="D287" s="9">
        <f t="shared" si="69"/>
        <v>25.600108977945276</v>
      </c>
      <c r="E287" s="9">
        <f t="shared" si="69"/>
        <v>-10.775203687027224</v>
      </c>
      <c r="F287" s="9">
        <f t="shared" si="70"/>
        <v>4.1183385363253446</v>
      </c>
      <c r="G287" s="10">
        <f t="shared" si="71"/>
        <v>8.6666666666666607</v>
      </c>
      <c r="H287" s="5">
        <f t="shared" si="71"/>
        <v>7.5</v>
      </c>
      <c r="I287">
        <f t="shared" si="72"/>
        <v>27.019037397371765</v>
      </c>
      <c r="J287">
        <f t="shared" si="73"/>
        <v>9.027885780107832</v>
      </c>
      <c r="K287">
        <f t="shared" si="73"/>
        <v>-25.466166971531088</v>
      </c>
      <c r="L287">
        <f t="shared" si="74"/>
        <v>-7.2066446140614993</v>
      </c>
      <c r="M287">
        <f t="shared" si="75"/>
        <v>-11.845251994508146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4.7335553592162434</v>
      </c>
      <c r="C288" s="9">
        <f t="shared" si="68"/>
        <v>1.3449999999999933</v>
      </c>
      <c r="D288" s="9">
        <f t="shared" si="69"/>
        <v>25.654146573022871</v>
      </c>
      <c r="E288" s="9">
        <f t="shared" si="69"/>
        <v>-10.928213903392312</v>
      </c>
      <c r="F288" s="9">
        <f t="shared" si="70"/>
        <v>4.0888657021544255</v>
      </c>
      <c r="G288" s="10">
        <f t="shared" si="71"/>
        <v>8.6666666666666607</v>
      </c>
      <c r="H288" s="5">
        <f t="shared" si="71"/>
        <v>7.5</v>
      </c>
      <c r="I288">
        <f t="shared" si="72"/>
        <v>27.071653284103018</v>
      </c>
      <c r="J288">
        <f t="shared" si="73"/>
        <v>8.9846459124234634</v>
      </c>
      <c r="K288">
        <f t="shared" si="73"/>
        <v>-25.537238483498136</v>
      </c>
      <c r="L288">
        <f t="shared" si="74"/>
        <v>-7.1860944837462961</v>
      </c>
      <c r="M288">
        <f t="shared" si="75"/>
        <v>-11.748820155947591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4.7873338849900762</v>
      </c>
      <c r="C289" s="9">
        <f t="shared" si="68"/>
        <v>1.3499999999999932</v>
      </c>
      <c r="D289" s="9">
        <f t="shared" si="69"/>
        <v>25.707925098796704</v>
      </c>
      <c r="E289" s="9">
        <f t="shared" si="69"/>
        <v>-11.081648813056107</v>
      </c>
      <c r="F289" s="9">
        <f t="shared" si="70"/>
        <v>4.0593928620672131</v>
      </c>
      <c r="G289" s="10">
        <f t="shared" si="71"/>
        <v>8.6666666666666607</v>
      </c>
      <c r="H289" s="5">
        <f t="shared" si="71"/>
        <v>7.5</v>
      </c>
      <c r="I289">
        <f t="shared" si="72"/>
        <v>27.123916655203743</v>
      </c>
      <c r="J289">
        <f t="shared" si="73"/>
        <v>8.9415293455209852</v>
      </c>
      <c r="K289">
        <f t="shared" si="73"/>
        <v>-25.607731404433821</v>
      </c>
      <c r="L289">
        <f t="shared" si="74"/>
        <v>-7.1654156044512725</v>
      </c>
      <c r="M289">
        <f t="shared" si="75"/>
        <v>-11.652897724376274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77" priority="16" stopIfTrue="1" operator="greaterThan">
      <formula>$G$19</formula>
    </cfRule>
    <cfRule type="cellIs" dxfId="76" priority="17" stopIfTrue="1" operator="lessThan">
      <formula>$H$19</formula>
    </cfRule>
    <cfRule type="cellIs" dxfId="75" priority="18" stopIfTrue="1" operator="between">
      <formula>$H$19</formula>
      <formula>$G$19</formula>
    </cfRule>
  </conditionalFormatting>
  <conditionalFormatting sqref="E19:E20">
    <cfRule type="cellIs" dxfId="74" priority="13" stopIfTrue="1" operator="lessThan">
      <formula>$H$19</formula>
    </cfRule>
    <cfRule type="cellIs" dxfId="73" priority="14" stopIfTrue="1" operator="greaterThan">
      <formula>$G$19</formula>
    </cfRule>
    <cfRule type="cellIs" dxfId="72" priority="15" stopIfTrue="1" operator="between">
      <formula>$H$19</formula>
      <formula>$G$19</formula>
    </cfRule>
  </conditionalFormatting>
  <conditionalFormatting sqref="F19">
    <cfRule type="cellIs" dxfId="71" priority="10" stopIfTrue="1" operator="lessThan">
      <formula>$H$19</formula>
    </cfRule>
    <cfRule type="cellIs" dxfId="70" priority="11" stopIfTrue="1" operator="greaterThan">
      <formula>$G$19</formula>
    </cfRule>
    <cfRule type="cellIs" dxfId="69" priority="12" stopIfTrue="1" operator="between">
      <formula>$H$19</formula>
      <formula>$G$19</formula>
    </cfRule>
  </conditionalFormatting>
  <conditionalFormatting sqref="F20">
    <cfRule type="cellIs" dxfId="68" priority="7" stopIfTrue="1" operator="lessThan">
      <formula>$H$19</formula>
    </cfRule>
    <cfRule type="cellIs" dxfId="67" priority="8" stopIfTrue="1" operator="greaterThan">
      <formula>$G$19</formula>
    </cfRule>
    <cfRule type="cellIs" dxfId="66" priority="9" stopIfTrue="1" operator="between">
      <formula>$H$19</formula>
      <formula>$G$19</formula>
    </cfRule>
  </conditionalFormatting>
  <conditionalFormatting sqref="E21:E289">
    <cfRule type="cellIs" dxfId="65" priority="4" stopIfTrue="1" operator="lessThan">
      <formula>$H$19</formula>
    </cfRule>
    <cfRule type="cellIs" dxfId="64" priority="5" stopIfTrue="1" operator="greaterThan">
      <formula>$G$19</formula>
    </cfRule>
    <cfRule type="cellIs" dxfId="63" priority="6" stopIfTrue="1" operator="between">
      <formula>$H$19</formula>
      <formula>$G$19</formula>
    </cfRule>
  </conditionalFormatting>
  <conditionalFormatting sqref="F21:F289">
    <cfRule type="cellIs" dxfId="62" priority="1" stopIfTrue="1" operator="lessThan">
      <formula>$H$19</formula>
    </cfRule>
    <cfRule type="cellIs" dxfId="61" priority="2" stopIfTrue="1" operator="greaterThan">
      <formula>$G$19</formula>
    </cfRule>
    <cfRule type="cellIs" dxfId="6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546"/>
  <sheetViews>
    <sheetView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SummaryChart!I30</f>
        <v>31.415926535897931</v>
      </c>
      <c r="D1" s="1" t="s">
        <v>17</v>
      </c>
      <c r="G1" t="s">
        <v>27</v>
      </c>
      <c r="H1" s="6" t="s">
        <v>22</v>
      </c>
      <c r="O1" s="28">
        <f>-(C6/2)/(COS(C2/180*PI())*C1)^2</f>
        <v>-2.5093358172543146E-2</v>
      </c>
      <c r="P1" s="5" t="s">
        <v>10</v>
      </c>
    </row>
    <row r="2" spans="2:22" ht="22.5" x14ac:dyDescent="0.3">
      <c r="C2" s="24">
        <f>SummaryChart!J30</f>
        <v>36.297868297882978</v>
      </c>
      <c r="D2" s="1" t="s">
        <v>18</v>
      </c>
      <c r="G2" s="9" t="s">
        <v>23</v>
      </c>
      <c r="O2" s="28">
        <f>TAN(C2/180*PI())</f>
        <v>0.73451574869443625</v>
      </c>
      <c r="P2" s="5" t="s">
        <v>12</v>
      </c>
    </row>
    <row r="3" spans="2:22" ht="22.5" x14ac:dyDescent="0.3">
      <c r="C3" s="24">
        <f>SummaryChart!N30/12</f>
        <v>2.0696418205024867</v>
      </c>
      <c r="D3" s="1" t="s">
        <v>19</v>
      </c>
      <c r="G3" s="9" t="s">
        <v>28</v>
      </c>
      <c r="O3" s="28">
        <f>C3</f>
        <v>2.0696418205024867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SummaryChart!M30</f>
        <v>21.912341736508363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3.2569226634169723E-2</v>
      </c>
      <c r="C12" s="14"/>
      <c r="D12" s="15">
        <f ca="1">CELL("contents",INDIRECT("D"&amp;C13-1))</f>
        <v>21.810395947206768</v>
      </c>
      <c r="E12" s="15">
        <f ca="1">CELL("contents",INDIRECT("E"&amp;C13-1))</f>
        <v>-2.4465144408691262</v>
      </c>
      <c r="F12">
        <f ca="1">D13-D12</f>
        <v>6.9376562667425645E-2</v>
      </c>
      <c r="G12">
        <f ca="1">D13-D11</f>
        <v>-3.2569226634169723E-2</v>
      </c>
      <c r="H12" s="27">
        <f ca="1">G12/F12</f>
        <v>-0.469455755401124</v>
      </c>
      <c r="I12">
        <f ca="1">D13-D12</f>
        <v>6.9376562667425645E-2</v>
      </c>
      <c r="J12">
        <f ca="1">E13-E12</f>
        <v>-0.12143857270812086</v>
      </c>
      <c r="K12">
        <f ca="1">ATAN(J12/I12)*180/PI()</f>
        <v>-60.261132557296307</v>
      </c>
      <c r="N12" s="26">
        <f ca="1">E13-E12</f>
        <v>-0.12143857270812086</v>
      </c>
      <c r="O12" s="26">
        <f ca="1">N12+E13-H12*N12</f>
        <v>-2.7464016231708932</v>
      </c>
      <c r="P12">
        <f ca="1">IF(AND(G12&gt;0,G12&lt;F12),1,0)</f>
        <v>0</v>
      </c>
      <c r="Q12" s="26">
        <f ca="1">IF(P12=1,O12,O13)</f>
        <v>-2.6324920108952936</v>
      </c>
    </row>
    <row r="13" spans="2:22" x14ac:dyDescent="0.2">
      <c r="B13" t="str">
        <f ca="1">CELL("address",INDEX(B20:B290,MATCH(MIN(B20:B290),B20:B290,0)))</f>
        <v>$B$231</v>
      </c>
      <c r="C13">
        <f ca="1">CELL("row",INDEX(A20:A289,MATCH(MIN(A20:A289),A20:A289,0)))</f>
        <v>231</v>
      </c>
      <c r="D13" s="15">
        <f ca="1">CELL("contents",INDIRECT("D"&amp;C13))</f>
        <v>21.879772509874194</v>
      </c>
      <c r="E13" s="15">
        <f ca="1">CELL("contents",INDIRECT("E"&amp;C13))</f>
        <v>-2.567953013577247</v>
      </c>
      <c r="F13">
        <f ca="1">D14-D13</f>
        <v>6.9089894978631605E-2</v>
      </c>
      <c r="G13">
        <f ca="1">D14-D11</f>
        <v>3.6520668344461882E-2</v>
      </c>
      <c r="H13" s="27">
        <f ca="1">G13/F13</f>
        <v>0.52859637948150218</v>
      </c>
      <c r="N13" s="26">
        <f ca="1">E14-E13</f>
        <v>-0.12209504231064283</v>
      </c>
      <c r="O13" s="26">
        <f ca="1">E13+H13*N13</f>
        <v>-2.6324920108952936</v>
      </c>
      <c r="P13">
        <f ca="1">IF(G13&lt;F13,1,0)</f>
        <v>1</v>
      </c>
    </row>
    <row r="14" spans="2:22" x14ac:dyDescent="0.2">
      <c r="D14" s="15">
        <f ca="1">CELL("contents",INDIRECT("D"&amp;C13+1))</f>
        <v>21.948862404852825</v>
      </c>
      <c r="E14" s="15">
        <f ca="1">CELL("contents",INDIRECT("E"&amp;C13+1))</f>
        <v>-2.6900480558878899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2.0696418205024867</v>
      </c>
      <c r="F19" s="9">
        <f>$O$1*D19^2+$O$2*D19+$O$3</f>
        <v>2.0696418205024867</v>
      </c>
      <c r="G19" s="18">
        <v>8.6666666666666607</v>
      </c>
      <c r="H19" s="17">
        <v>7.5</v>
      </c>
      <c r="I19">
        <f>C1</f>
        <v>31.415926535897931</v>
      </c>
      <c r="J19">
        <f>C1*COS(C2/180*PI())</f>
        <v>25.319675657396569</v>
      </c>
      <c r="K19">
        <f>C1*SIN(C2/180*PI())</f>
        <v>18.597700522192934</v>
      </c>
      <c r="L19">
        <f>-C15*I19*J19</f>
        <v>-23.500937555501086</v>
      </c>
      <c r="M19">
        <f>-C6-C15*I19*K19</f>
        <v>-49.435808743600077</v>
      </c>
      <c r="N19" s="16">
        <f>MAX(E19:E289)</f>
        <v>6.2068235422572888</v>
      </c>
      <c r="O19" s="19">
        <f>INDEX(C19:C289,MATCH(N19,E19:E289,0),1)</f>
        <v>0.40000000000000024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21.760846699439984</v>
      </c>
      <c r="B20">
        <f>ABS(D20-$D$11)</f>
        <v>21.760846699439984</v>
      </c>
      <c r="C20" s="9">
        <f>C19+_dt</f>
        <v>5.0000000000000001E-3</v>
      </c>
      <c r="D20" s="9">
        <f>D19+$C$7*(J19+J20)/2</f>
        <v>0.15149503706838041</v>
      </c>
      <c r="E20" s="9">
        <f>E19+$C$7*(K19+K20)/2</f>
        <v>2.1803381790782597</v>
      </c>
      <c r="F20" s="9">
        <f>$O$1*D20^2+$O$2*D20+$O$3</f>
        <v>2.1803413997821219</v>
      </c>
      <c r="G20" s="10">
        <f>G19</f>
        <v>8.6666666666666607</v>
      </c>
      <c r="H20" s="5">
        <f>H19</f>
        <v>7.5</v>
      </c>
      <c r="I20">
        <f>SQRT(J20^2+K20^2)</f>
        <v>31.127080834449949</v>
      </c>
      <c r="J20">
        <f>J19+L19*$C$7</f>
        <v>25.178670032063565</v>
      </c>
      <c r="K20">
        <f>K19+M19*$C$7</f>
        <v>18.301085669731332</v>
      </c>
      <c r="L20">
        <f>-$C$15*I20*J20</f>
        <v>-23.155190463810584</v>
      </c>
      <c r="M20">
        <f>-$C$6-$C$15*I20*K20</f>
        <v>-49.004322008172132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21.61019147267595</v>
      </c>
      <c r="B21">
        <f t="shared" ref="B21:B84" si="3">ABS(D21-$D$11)</f>
        <v>21.61019147267595</v>
      </c>
      <c r="C21" s="9">
        <f t="shared" ref="C21:C84" si="4">C20+_dt</f>
        <v>0.01</v>
      </c>
      <c r="D21" s="9">
        <f t="shared" ref="D21:E84" si="5">D20+$C$7*(J20+J21)/2</f>
        <v>0.30215026383241317</v>
      </c>
      <c r="E21" s="9">
        <f t="shared" si="5"/>
        <v>2.2892626153005007</v>
      </c>
      <c r="F21" s="9">
        <f t="shared" ref="F21:F84" si="6">$O$1*D21^2+$O$2*D21+$O$3</f>
        <v>2.2892850550972192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30.842223072272454</v>
      </c>
      <c r="J21">
        <f t="shared" ref="J21:K84" si="9">J20+L20*$C$7</f>
        <v>25.039738889280702</v>
      </c>
      <c r="K21">
        <f t="shared" si="9"/>
        <v>18.007059737682301</v>
      </c>
      <c r="L21">
        <f t="shared" ref="L21:L84" si="10">-$C$15*I21*J21</f>
        <v>-22.816690294584852</v>
      </c>
      <c r="M21">
        <f t="shared" ref="M21:M84" si="11">-$C$6-$C$15*I21*K21</f>
        <v>-48.582378177085211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21.460363739765569</v>
      </c>
      <c r="B22">
        <f t="shared" si="3"/>
        <v>21.460363739765569</v>
      </c>
      <c r="C22" s="9">
        <f t="shared" si="4"/>
        <v>1.4999999999999999E-2</v>
      </c>
      <c r="D22" s="9">
        <f t="shared" si="5"/>
        <v>0.45197799674279487</v>
      </c>
      <c r="E22" s="9">
        <f t="shared" si="5"/>
        <v>2.396430490919407</v>
      </c>
      <c r="F22" s="9">
        <f t="shared" si="6"/>
        <v>2.396500602843795</v>
      </c>
      <c r="G22" s="10">
        <f t="shared" si="7"/>
        <v>8.6666666666666607</v>
      </c>
      <c r="H22" s="5">
        <f t="shared" si="7"/>
        <v>7.5</v>
      </c>
      <c r="I22">
        <f t="shared" si="8"/>
        <v>30.561293126397619</v>
      </c>
      <c r="J22">
        <f t="shared" si="9"/>
        <v>24.902838747513194</v>
      </c>
      <c r="K22">
        <f t="shared" si="9"/>
        <v>17.71556546861979</v>
      </c>
      <c r="L22">
        <f t="shared" si="10"/>
        <v>-22.485252068555518</v>
      </c>
      <c r="M22">
        <f t="shared" si="11"/>
        <v>-48.169724790158398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21.311351441817724</v>
      </c>
      <c r="B23">
        <f t="shared" si="3"/>
        <v>21.311351441817724</v>
      </c>
      <c r="C23" s="9">
        <f t="shared" si="4"/>
        <v>0.02</v>
      </c>
      <c r="D23" s="9">
        <f t="shared" si="5"/>
        <v>0.60099029469064003</v>
      </c>
      <c r="E23" s="9">
        <f t="shared" si="5"/>
        <v>2.501856828684903</v>
      </c>
      <c r="F23" s="9">
        <f t="shared" si="6"/>
        <v>2.5020152034312702</v>
      </c>
      <c r="G23" s="10">
        <f t="shared" si="7"/>
        <v>8.6666666666666607</v>
      </c>
      <c r="H23" s="5">
        <f t="shared" si="7"/>
        <v>7.5</v>
      </c>
      <c r="I23">
        <f t="shared" si="8"/>
        <v>30.284232928120502</v>
      </c>
      <c r="J23">
        <f t="shared" si="9"/>
        <v>24.767927235101862</v>
      </c>
      <c r="K23">
        <f t="shared" si="9"/>
        <v>17.42654711987884</v>
      </c>
      <c r="L23">
        <f t="shared" si="10"/>
        <v>-22.160697150594192</v>
      </c>
      <c r="M23">
        <f t="shared" si="11"/>
        <v>-47.766117557454791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21.163142770955822</v>
      </c>
      <c r="B24">
        <f t="shared" si="3"/>
        <v>21.163142770955822</v>
      </c>
      <c r="C24" s="9">
        <f t="shared" si="4"/>
        <v>2.5000000000000001E-2</v>
      </c>
      <c r="D24" s="9">
        <f t="shared" si="5"/>
        <v>0.74919896555254051</v>
      </c>
      <c r="E24" s="9">
        <f t="shared" si="5"/>
        <v>2.6055563212881419</v>
      </c>
      <c r="F24" s="9">
        <f t="shared" si="6"/>
        <v>2.6058553804994919</v>
      </c>
      <c r="G24" s="10">
        <f t="shared" si="7"/>
        <v>8.6666666666666607</v>
      </c>
      <c r="H24" s="5">
        <f t="shared" si="7"/>
        <v>7.5</v>
      </c>
      <c r="I24">
        <f t="shared" si="8"/>
        <v>30.010986401580727</v>
      </c>
      <c r="J24">
        <f t="shared" si="9"/>
        <v>24.634963052198298</v>
      </c>
      <c r="K24">
        <f t="shared" si="9"/>
        <v>17.139950414534113</v>
      </c>
      <c r="L24">
        <f t="shared" si="10"/>
        <v>-21.842853000346455</v>
      </c>
      <c r="M24">
        <f t="shared" si="11"/>
        <v>-47.37132002620104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21.015726163996639</v>
      </c>
      <c r="B25">
        <f t="shared" si="3"/>
        <v>21.015726163996639</v>
      </c>
      <c r="C25" s="9">
        <f t="shared" si="4"/>
        <v>3.0000000000000002E-2</v>
      </c>
      <c r="D25" s="9">
        <f t="shared" si="5"/>
        <v>0.89661557251172408</v>
      </c>
      <c r="E25" s="9">
        <f t="shared" si="5"/>
        <v>2.7075433400148747</v>
      </c>
      <c r="F25" s="9">
        <f t="shared" si="6"/>
        <v>2.7080470394612837</v>
      </c>
      <c r="G25" s="10">
        <f t="shared" si="7"/>
        <v>8.6666666666666607</v>
      </c>
      <c r="H25" s="5">
        <f t="shared" si="7"/>
        <v>7.5</v>
      </c>
      <c r="I25">
        <f t="shared" si="8"/>
        <v>29.741499404693439</v>
      </c>
      <c r="J25">
        <f t="shared" si="9"/>
        <v>24.503905934196219</v>
      </c>
      <c r="K25">
        <f t="shared" si="9"/>
        <v>16.855722494376906</v>
      </c>
      <c r="L25">
        <f t="shared" si="10"/>
        <v>-21.531552934250911</v>
      </c>
      <c r="M25">
        <f t="shared" si="11"/>
        <v>-46.985103262775603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20.869090296344279</v>
      </c>
      <c r="B26">
        <f t="shared" si="3"/>
        <v>20.869090296344279</v>
      </c>
      <c r="C26" s="9">
        <f t="shared" si="4"/>
        <v>3.5000000000000003E-2</v>
      </c>
      <c r="D26" s="9">
        <f t="shared" si="5"/>
        <v>1.0432514401640849</v>
      </c>
      <c r="E26" s="9">
        <f t="shared" si="5"/>
        <v>2.8078319431224061</v>
      </c>
      <c r="F26" s="9">
        <f t="shared" si="6"/>
        <v>2.8086154853987502</v>
      </c>
      <c r="G26" s="10">
        <f t="shared" si="7"/>
        <v>8.6666666666666607</v>
      </c>
      <c r="H26" s="5">
        <f t="shared" si="7"/>
        <v>7.5</v>
      </c>
      <c r="I26">
        <f t="shared" si="8"/>
        <v>29.475719672306109</v>
      </c>
      <c r="J26">
        <f t="shared" si="9"/>
        <v>24.374716616590714</v>
      </c>
      <c r="K26">
        <f t="shared" si="9"/>
        <v>16.573811874800253</v>
      </c>
      <c r="L26">
        <f t="shared" si="10"/>
        <v>-21.226635898339122</v>
      </c>
      <c r="M26">
        <f t="shared" si="11"/>
        <v>-46.607245548975797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20.723224076090904</v>
      </c>
      <c r="B27">
        <f t="shared" si="3"/>
        <v>20.723224076090904</v>
      </c>
      <c r="C27" s="9">
        <f t="shared" si="4"/>
        <v>0.04</v>
      </c>
      <c r="D27" s="9">
        <f t="shared" si="5"/>
        <v>1.1891176604174591</v>
      </c>
      <c r="E27" s="9">
        <f t="shared" si="5"/>
        <v>2.906435883951326</v>
      </c>
      <c r="F27" s="9">
        <f t="shared" si="6"/>
        <v>2.9075854403402501</v>
      </c>
      <c r="G27" s="10">
        <f t="shared" si="7"/>
        <v>8.6666666666666607</v>
      </c>
      <c r="H27" s="5">
        <f t="shared" si="7"/>
        <v>7.5</v>
      </c>
      <c r="I27">
        <f t="shared" si="8"/>
        <v>29.213596761463357</v>
      </c>
      <c r="J27">
        <f t="shared" si="9"/>
        <v>24.247356801200681</v>
      </c>
      <c r="K27">
        <f t="shared" si="9"/>
        <v>16.294168401506397</v>
      </c>
      <c r="L27">
        <f t="shared" si="10"/>
        <v>-20.927946251247423</v>
      </c>
      <c r="M27">
        <f t="shared" si="11"/>
        <v>-46.237532091820178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20.578116638316221</v>
      </c>
      <c r="B28">
        <f t="shared" si="3"/>
        <v>20.578116638316221</v>
      </c>
      <c r="C28" s="9">
        <f t="shared" si="4"/>
        <v>4.4999999999999998E-2</v>
      </c>
      <c r="D28" s="9">
        <f t="shared" si="5"/>
        <v>1.3342250981921409</v>
      </c>
      <c r="E28" s="9">
        <f t="shared" si="5"/>
        <v>3.0033686187827118</v>
      </c>
      <c r="F28" s="9">
        <f t="shared" si="6"/>
        <v>3.0049810599436517</v>
      </c>
      <c r="G28" s="10">
        <f t="shared" si="7"/>
        <v>8.6666666666666607</v>
      </c>
      <c r="H28" s="5">
        <f t="shared" si="7"/>
        <v>7.5</v>
      </c>
      <c r="I28">
        <f t="shared" si="8"/>
        <v>28.955081998667257</v>
      </c>
      <c r="J28">
        <f t="shared" si="9"/>
        <v>24.121789123693198</v>
      </c>
      <c r="K28">
        <f t="shared" si="9"/>
        <v>16.016743208955475</v>
      </c>
      <c r="L28">
        <f t="shared" si="10"/>
        <v>-20.63533355690404</v>
      </c>
      <c r="M28">
        <f t="shared" si="11"/>
        <v>-45.87575474618653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20.433757339578086</v>
      </c>
      <c r="B29">
        <f t="shared" si="3"/>
        <v>20.433757339578086</v>
      </c>
      <c r="C29" s="9">
        <f t="shared" si="4"/>
        <v>4.9999999999999996E-2</v>
      </c>
      <c r="D29" s="9">
        <f t="shared" si="5"/>
        <v>1.4785843969302759</v>
      </c>
      <c r="E29" s="9">
        <f t="shared" si="5"/>
        <v>3.0986433144510133</v>
      </c>
      <c r="F29" s="9">
        <f t="shared" si="6"/>
        <v>3.1008259496102983</v>
      </c>
      <c r="G29" s="10">
        <f t="shared" si="7"/>
        <v>8.6666666666666607</v>
      </c>
      <c r="H29" s="5">
        <f t="shared" si="7"/>
        <v>7.5</v>
      </c>
      <c r="I29">
        <f t="shared" si="8"/>
        <v>28.70012842902532</v>
      </c>
      <c r="J29">
        <f t="shared" si="9"/>
        <v>23.997977122351774</v>
      </c>
      <c r="K29">
        <f t="shared" si="9"/>
        <v>15.741488680478357</v>
      </c>
      <c r="L29">
        <f t="shared" si="10"/>
        <v>-20.348652386385528</v>
      </c>
      <c r="M29">
        <f t="shared" si="11"/>
        <v>-45.521711749626249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20.290135752586931</v>
      </c>
      <c r="B30">
        <f t="shared" si="3"/>
        <v>20.290135752586931</v>
      </c>
      <c r="C30" s="9">
        <f t="shared" si="4"/>
        <v>5.4999999999999993E-2</v>
      </c>
      <c r="D30" s="9">
        <f t="shared" si="5"/>
        <v>1.6222059839214316</v>
      </c>
      <c r="E30" s="9">
        <f t="shared" si="5"/>
        <v>3.1922728557223903</v>
      </c>
      <c r="F30" s="9">
        <f t="shared" si="6"/>
        <v>3.1951431800529586</v>
      </c>
      <c r="G30" s="10">
        <f t="shared" si="7"/>
        <v>8.6666666666666607</v>
      </c>
      <c r="H30" s="5">
        <f t="shared" si="7"/>
        <v>7.5</v>
      </c>
      <c r="I30">
        <f t="shared" si="8"/>
        <v>28.448690767183091</v>
      </c>
      <c r="J30">
        <f t="shared" si="9"/>
        <v>23.875885208033459</v>
      </c>
      <c r="K30">
        <f t="shared" si="9"/>
        <v>15.468358409980599</v>
      </c>
      <c r="L30">
        <f t="shared" si="10"/>
        <v>-20.067762128465194</v>
      </c>
      <c r="M30">
        <f t="shared" si="11"/>
        <v>-45.175207468734605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20.147241661057045</v>
      </c>
      <c r="B31">
        <f t="shared" si="3"/>
        <v>20.147241661057045</v>
      </c>
      <c r="C31" s="9">
        <f t="shared" si="4"/>
        <v>5.9999999999999991E-2</v>
      </c>
      <c r="D31" s="9">
        <f t="shared" si="5"/>
        <v>1.76510007545132</v>
      </c>
      <c r="E31" s="9">
        <f t="shared" si="5"/>
        <v>3.2842698524478369</v>
      </c>
      <c r="F31" s="9">
        <f t="shared" si="6"/>
        <v>3.2879553023399666</v>
      </c>
      <c r="G31" s="10">
        <f t="shared" si="7"/>
        <v>8.6666666666666607</v>
      </c>
      <c r="H31" s="5">
        <f t="shared" si="7"/>
        <v>7.5</v>
      </c>
      <c r="I31">
        <f t="shared" si="8"/>
        <v>28.200725349942573</v>
      </c>
      <c r="J31">
        <f t="shared" si="9"/>
        <v>23.755478635262669</v>
      </c>
      <c r="K31">
        <f t="shared" si="9"/>
        <v>15.197307165168191</v>
      </c>
      <c r="L31">
        <f t="shared" si="10"/>
        <v>-19.792526808402833</v>
      </c>
      <c r="M31">
        <f t="shared" si="11"/>
        <v>-44.836052156491853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20.005065054728018</v>
      </c>
      <c r="B32">
        <f t="shared" si="3"/>
        <v>20.005065054728018</v>
      </c>
      <c r="C32" s="9">
        <f t="shared" si="4"/>
        <v>6.4999999999999988E-2</v>
      </c>
      <c r="D32" s="9">
        <f t="shared" si="5"/>
        <v>1.9072766817803448</v>
      </c>
      <c r="E32" s="9">
        <f t="shared" si="5"/>
        <v>3.3746466465000293</v>
      </c>
      <c r="F32" s="9">
        <f t="shared" si="6"/>
        <v>3.3792843624367253</v>
      </c>
      <c r="G32" s="10">
        <f t="shared" si="7"/>
        <v>8.6666666666666607</v>
      </c>
      <c r="H32" s="5">
        <f t="shared" si="7"/>
        <v>7.5</v>
      </c>
      <c r="I32">
        <f t="shared" si="8"/>
        <v>27.956190090471598</v>
      </c>
      <c r="J32">
        <f t="shared" si="9"/>
        <v>23.636723474412253</v>
      </c>
      <c r="K32">
        <f t="shared" si="9"/>
        <v>14.928290852229239</v>
      </c>
      <c r="L32">
        <f t="shared" si="10"/>
        <v>-19.522814914550214</v>
      </c>
      <c r="M32">
        <f t="shared" si="11"/>
        <v>-44.504061720024055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19.863596124550007</v>
      </c>
      <c r="B33">
        <f t="shared" si="3"/>
        <v>19.863596124550007</v>
      </c>
      <c r="C33" s="9">
        <f t="shared" si="4"/>
        <v>6.9999999999999993E-2</v>
      </c>
      <c r="D33" s="9">
        <f t="shared" si="5"/>
        <v>2.0487456119583562</v>
      </c>
      <c r="E33" s="9">
        <f t="shared" si="5"/>
        <v>3.4634153185024443</v>
      </c>
      <c r="F33" s="9">
        <f t="shared" si="6"/>
        <v>3.4691519152647823</v>
      </c>
      <c r="G33" s="10">
        <f t="shared" si="7"/>
        <v>8.6666666666666607</v>
      </c>
      <c r="H33" s="5">
        <f t="shared" si="7"/>
        <v>7.5</v>
      </c>
      <c r="I33">
        <f t="shared" si="8"/>
        <v>27.715044434013322</v>
      </c>
      <c r="J33">
        <f t="shared" si="9"/>
        <v>23.519586584924951</v>
      </c>
      <c r="K33">
        <f t="shared" si="9"/>
        <v>14.661266481909095</v>
      </c>
      <c r="L33">
        <f t="shared" si="10"/>
        <v>-19.258499232370358</v>
      </c>
      <c r="M33">
        <f t="shared" si="11"/>
        <v>-44.179057498264036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19.722825258026639</v>
      </c>
      <c r="B34">
        <f t="shared" si="3"/>
        <v>19.722825258026639</v>
      </c>
      <c r="C34" s="9">
        <f t="shared" si="4"/>
        <v>7.4999999999999997E-2</v>
      </c>
      <c r="D34" s="9">
        <f t="shared" si="5"/>
        <v>2.1895164784817234</v>
      </c>
      <c r="E34" s="9">
        <f t="shared" si="5"/>
        <v>3.5505876943589301</v>
      </c>
      <c r="F34" s="9">
        <f t="shared" si="6"/>
        <v>3.557579038297761</v>
      </c>
      <c r="G34" s="10">
        <f t="shared" si="7"/>
        <v>8.6666666666666607</v>
      </c>
      <c r="H34" s="5">
        <f t="shared" si="7"/>
        <v>7.5</v>
      </c>
      <c r="I34">
        <f t="shared" si="8"/>
        <v>27.477249315008301</v>
      </c>
      <c r="J34">
        <f t="shared" si="9"/>
        <v>23.404035589530729</v>
      </c>
      <c r="K34">
        <f t="shared" si="9"/>
        <v>14.396192136919511</v>
      </c>
      <c r="L34">
        <f t="shared" si="10"/>
        <v>-18.999456685490493</v>
      </c>
      <c r="M34">
        <f t="shared" si="11"/>
        <v>-43.860866049022505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19.582743034709793</v>
      </c>
      <c r="B35">
        <f t="shared" si="3"/>
        <v>19.582743034709793</v>
      </c>
      <c r="C35" s="9">
        <f t="shared" si="4"/>
        <v>0.08</v>
      </c>
      <c r="D35" s="9">
        <f t="shared" si="5"/>
        <v>2.3295987017985689</v>
      </c>
      <c r="E35" s="9">
        <f t="shared" si="5"/>
        <v>3.6361753515915649</v>
      </c>
      <c r="F35" s="9">
        <f t="shared" si="6"/>
        <v>3.6445863447125708</v>
      </c>
      <c r="G35" s="10">
        <f t="shared" si="7"/>
        <v>8.6666666666666607</v>
      </c>
      <c r="H35" s="5">
        <f t="shared" si="7"/>
        <v>7.5</v>
      </c>
      <c r="I35">
        <f t="shared" si="8"/>
        <v>27.242767115545227</v>
      </c>
      <c r="J35">
        <f t="shared" si="9"/>
        <v>23.290038849417787</v>
      </c>
      <c r="K35">
        <f t="shared" si="9"/>
        <v>14.133026940625376</v>
      </c>
      <c r="L35">
        <f t="shared" si="10"/>
        <v>-18.745568183429526</v>
      </c>
      <c r="M35">
        <f t="shared" si="11"/>
        <v>-43.54931894500735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19.44334022184059</v>
      </c>
      <c r="B36">
        <f t="shared" si="3"/>
        <v>19.44334022184059</v>
      </c>
      <c r="C36" s="9">
        <f t="shared" si="4"/>
        <v>8.5000000000000006E-2</v>
      </c>
      <c r="D36" s="9">
        <f t="shared" si="5"/>
        <v>2.4690015146677737</v>
      </c>
      <c r="E36" s="9">
        <f t="shared" si="5"/>
        <v>3.720189625494307</v>
      </c>
      <c r="F36" s="9">
        <f t="shared" si="6"/>
        <v>3.7301939961134689</v>
      </c>
      <c r="G36" s="10">
        <f t="shared" si="7"/>
        <v>8.6666666666666607</v>
      </c>
      <c r="H36" s="5">
        <f t="shared" si="7"/>
        <v>7.5</v>
      </c>
      <c r="I36">
        <f t="shared" si="8"/>
        <v>27.011561625059404</v>
      </c>
      <c r="J36">
        <f t="shared" si="9"/>
        <v>23.17756544031721</v>
      </c>
      <c r="K36">
        <f t="shared" si="9"/>
        <v>13.871731026955331</v>
      </c>
      <c r="L36">
        <f t="shared" si="10"/>
        <v>-18.496718475660007</v>
      </c>
      <c r="M36">
        <f t="shared" si="11"/>
        <v>-43.244252578355322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19.304607770131248</v>
      </c>
      <c r="B37">
        <f t="shared" si="3"/>
        <v>19.304607770131248</v>
      </c>
      <c r="C37" s="9">
        <f t="shared" si="4"/>
        <v>9.0000000000000011E-2</v>
      </c>
      <c r="D37" s="9">
        <f t="shared" si="5"/>
        <v>2.6077339663771153</v>
      </c>
      <c r="E37" s="9">
        <f t="shared" si="5"/>
        <v>3.8026416151096285</v>
      </c>
      <c r="F37" s="9">
        <f t="shared" si="6"/>
        <v>3.8144217148457917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26.783598001201121</v>
      </c>
      <c r="J37">
        <f t="shared" si="9"/>
        <v>23.066585129463249</v>
      </c>
      <c r="K37">
        <f t="shared" si="9"/>
        <v>13.6122655114852</v>
      </c>
      <c r="L37">
        <f t="shared" si="10"/>
        <v>-18.252796011683117</v>
      </c>
      <c r="M37">
        <f t="shared" si="11"/>
        <v>-42.945507973264974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19.166536809682679</v>
      </c>
      <c r="B38">
        <f t="shared" si="3"/>
        <v>19.166536809682679</v>
      </c>
      <c r="C38" s="9">
        <f t="shared" si="4"/>
        <v>9.5000000000000015E-2</v>
      </c>
      <c r="D38" s="9">
        <f t="shared" si="5"/>
        <v>2.7458049268256843</v>
      </c>
      <c r="E38" s="9">
        <f t="shared" si="5"/>
        <v>3.8835421890350208</v>
      </c>
      <c r="F38" s="9">
        <f t="shared" si="6"/>
        <v>3.8972887959153955</v>
      </c>
      <c r="G38" s="10">
        <f t="shared" si="13"/>
        <v>8.6666666666666607</v>
      </c>
      <c r="H38" s="5">
        <f t="shared" si="13"/>
        <v>7.5</v>
      </c>
      <c r="I38">
        <f t="shared" si="8"/>
        <v>26.558842731798865</v>
      </c>
      <c r="J38">
        <f t="shared" si="9"/>
        <v>22.957068353393151</v>
      </c>
      <c r="K38">
        <f t="shared" si="9"/>
        <v>13.354592463645609</v>
      </c>
      <c r="L38">
        <f t="shared" si="10"/>
        <v>-18.013692806812024</v>
      </c>
      <c r="M38">
        <f t="shared" si="11"/>
        <v>-42.652930606342963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19.029118646032842</v>
      </c>
      <c r="B39">
        <f t="shared" si="3"/>
        <v>19.029118646032842</v>
      </c>
      <c r="C39" s="9">
        <f t="shared" si="4"/>
        <v>0.10000000000000002</v>
      </c>
      <c r="D39" s="9">
        <f t="shared" si="5"/>
        <v>2.8832230904755205</v>
      </c>
      <c r="E39" s="9">
        <f t="shared" si="5"/>
        <v>3.9629019910659804</v>
      </c>
      <c r="F39" s="9">
        <f t="shared" si="6"/>
        <v>3.9788141185291646</v>
      </c>
      <c r="G39" s="10">
        <f t="shared" si="13"/>
        <v>8.6666666666666607</v>
      </c>
      <c r="H39" s="5">
        <f t="shared" si="13"/>
        <v>7.5</v>
      </c>
      <c r="I39">
        <f t="shared" si="8"/>
        <v>26.337263597845116</v>
      </c>
      <c r="J39">
        <f t="shared" si="9"/>
        <v>22.848986196552278</v>
      </c>
      <c r="K39">
        <f t="shared" si="9"/>
        <v>13.098674880007552</v>
      </c>
      <c r="L39">
        <f t="shared" si="10"/>
        <v>-17.779304313375452</v>
      </c>
      <c r="M39">
        <f t="shared" si="11"/>
        <v>-42.366370234297811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18.89234475633117</v>
      </c>
      <c r="B40">
        <f t="shared" si="3"/>
        <v>18.89234475633117</v>
      </c>
      <c r="C40" s="9">
        <f t="shared" si="4"/>
        <v>0.10500000000000002</v>
      </c>
      <c r="D40" s="9">
        <f t="shared" si="5"/>
        <v>3.0199969801771935</v>
      </c>
      <c r="E40" s="9">
        <f t="shared" si="5"/>
        <v>4.040731445681808</v>
      </c>
      <c r="F40" s="9">
        <f t="shared" si="6"/>
        <v>4.0590161572712553</v>
      </c>
      <c r="G40" s="10">
        <f t="shared" si="13"/>
        <v>8.6666666666666607</v>
      </c>
      <c r="H40" s="5">
        <f t="shared" si="13"/>
        <v>7.5</v>
      </c>
      <c r="I40">
        <f t="shared" si="8"/>
        <v>26.118829637434789</v>
      </c>
      <c r="J40">
        <f t="shared" si="9"/>
        <v>22.742310370672026</v>
      </c>
      <c r="K40">
        <f t="shared" si="9"/>
        <v>12.844476658601765</v>
      </c>
      <c r="L40">
        <f t="shared" si="10"/>
        <v>-17.549529297068094</v>
      </c>
      <c r="M40">
        <f t="shared" si="11"/>
        <v>-42.08568072863558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18.756206785634486</v>
      </c>
      <c r="B41">
        <f t="shared" si="3"/>
        <v>18.756206785634486</v>
      </c>
      <c r="C41" s="9">
        <f t="shared" si="4"/>
        <v>0.11000000000000003</v>
      </c>
      <c r="D41" s="9">
        <f t="shared" si="5"/>
        <v>3.1561349508738785</v>
      </c>
      <c r="E41" s="9">
        <f t="shared" si="5"/>
        <v>4.1170407633803032</v>
      </c>
      <c r="F41" s="9">
        <f t="shared" si="6"/>
        <v>4.1379129929291061</v>
      </c>
      <c r="G41" s="10">
        <f t="shared" si="13"/>
        <v>8.6666666666666607</v>
      </c>
      <c r="H41" s="5">
        <f t="shared" si="13"/>
        <v>7.5</v>
      </c>
      <c r="I41">
        <f t="shared" si="8"/>
        <v>25.903511110589129</v>
      </c>
      <c r="J41">
        <f t="shared" si="9"/>
        <v>22.637013194889619</v>
      </c>
      <c r="K41">
        <f t="shared" si="9"/>
        <v>12.591962574229951</v>
      </c>
      <c r="L41">
        <f t="shared" si="10"/>
        <v>-17.324269718189157</v>
      </c>
      <c r="M41">
        <f t="shared" si="11"/>
        <v>-41.81071991703174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18.620696543320076</v>
      </c>
      <c r="B42">
        <f t="shared" si="3"/>
        <v>18.620696543320076</v>
      </c>
      <c r="C42" s="9">
        <f t="shared" si="4"/>
        <v>0.11500000000000003</v>
      </c>
      <c r="D42" s="9">
        <f t="shared" si="5"/>
        <v>3.2916451931882889</v>
      </c>
      <c r="E42" s="9">
        <f t="shared" si="5"/>
        <v>4.1918399458671765</v>
      </c>
      <c r="F42" s="9">
        <f t="shared" si="6"/>
        <v>4.2155223229826522</v>
      </c>
      <c r="G42" s="10">
        <f t="shared" si="13"/>
        <v>8.6666666666666607</v>
      </c>
      <c r="H42" s="5">
        <f t="shared" si="13"/>
        <v>7.5</v>
      </c>
      <c r="I42">
        <f t="shared" si="8"/>
        <v>25.6912794648999</v>
      </c>
      <c r="J42">
        <f t="shared" si="9"/>
        <v>22.533067576580486</v>
      </c>
      <c r="K42">
        <f t="shared" si="9"/>
        <v>12.341098254727761</v>
      </c>
      <c r="L42">
        <f t="shared" si="10"/>
        <v>-17.103430617523518</v>
      </c>
      <c r="M42">
        <f t="shared" si="11"/>
        <v>-41.541349431071495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18.485805999611706</v>
      </c>
      <c r="B43">
        <f t="shared" si="3"/>
        <v>18.485805999611706</v>
      </c>
      <c r="C43" s="9">
        <f t="shared" si="4"/>
        <v>0.12000000000000004</v>
      </c>
      <c r="D43" s="9">
        <f t="shared" si="5"/>
        <v>3.4265357368966565</v>
      </c>
      <c r="E43" s="9">
        <f t="shared" si="5"/>
        <v>4.2651387911057839</v>
      </c>
      <c r="F43" s="9">
        <f t="shared" si="6"/>
        <v>4.2918614717695629</v>
      </c>
      <c r="G43" s="10">
        <f t="shared" si="13"/>
        <v>8.6666666666666607</v>
      </c>
      <c r="H43" s="5">
        <f t="shared" si="13"/>
        <v>7.5</v>
      </c>
      <c r="I43">
        <f t="shared" si="8"/>
        <v>25.482107301931155</v>
      </c>
      <c r="J43">
        <f t="shared" si="9"/>
        <v>22.430446992875343</v>
      </c>
      <c r="K43">
        <f t="shared" si="9"/>
        <v>12.091850158141332</v>
      </c>
      <c r="L43">
        <f t="shared" si="10"/>
        <v>-16.88692000663286</v>
      </c>
      <c r="M43">
        <f t="shared" si="11"/>
        <v>-41.277434560068393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18.351527282214576</v>
      </c>
      <c r="B44">
        <f t="shared" si="3"/>
        <v>18.351527282214576</v>
      </c>
      <c r="C44" s="9">
        <f t="shared" si="4"/>
        <v>0.12500000000000003</v>
      </c>
      <c r="D44" s="9">
        <f t="shared" si="5"/>
        <v>3.560814454293789</v>
      </c>
      <c r="E44" s="9">
        <f t="shared" si="5"/>
        <v>4.3369468982325508</v>
      </c>
      <c r="F44" s="9">
        <f t="shared" si="6"/>
        <v>4.366947400338832</v>
      </c>
      <c r="G44" s="10">
        <f t="shared" si="13"/>
        <v>8.6666666666666607</v>
      </c>
      <c r="H44" s="5">
        <f t="shared" si="13"/>
        <v>7.5</v>
      </c>
      <c r="I44">
        <f t="shared" si="8"/>
        <v>25.275968344317906</v>
      </c>
      <c r="J44">
        <f t="shared" si="9"/>
        <v>22.329125472835546</v>
      </c>
      <c r="K44">
        <f t="shared" si="9"/>
        <v>11.844185550780921</v>
      </c>
      <c r="L44">
        <f t="shared" si="10"/>
        <v>-16.674648762336037</v>
      </c>
      <c r="M44">
        <f t="shared" si="11"/>
        <v>-41.018844110687311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18.217852673055283</v>
      </c>
      <c r="B45">
        <f t="shared" si="3"/>
        <v>18.217852673055283</v>
      </c>
      <c r="C45" s="9">
        <f t="shared" si="4"/>
        <v>0.13000000000000003</v>
      </c>
      <c r="D45" s="9">
        <f t="shared" si="5"/>
        <v>3.69448906345308</v>
      </c>
      <c r="E45" s="9">
        <f t="shared" si="5"/>
        <v>4.4072736723432442</v>
      </c>
      <c r="F45" s="9">
        <f t="shared" si="6"/>
        <v>4.4407967160044706</v>
      </c>
      <c r="G45" s="10">
        <f t="shared" si="13"/>
        <v>8.6666666666666607</v>
      </c>
      <c r="H45" s="5">
        <f t="shared" si="13"/>
        <v>7.5</v>
      </c>
      <c r="I45">
        <f t="shared" si="8"/>
        <v>25.072837403503126</v>
      </c>
      <c r="J45">
        <f t="shared" si="9"/>
        <v>22.229077580261531</v>
      </c>
      <c r="K45">
        <f t="shared" si="9"/>
        <v>11.598072486116797</v>
      </c>
      <c r="L45">
        <f t="shared" si="10"/>
        <v>-16.466530525169226</v>
      </c>
      <c r="M45">
        <f t="shared" si="11"/>
        <v>-40.765450272113391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18.084774605123165</v>
      </c>
      <c r="B46">
        <f t="shared" si="3"/>
        <v>18.084774605123165</v>
      </c>
      <c r="C46" s="9">
        <f t="shared" si="4"/>
        <v>0.13500000000000004</v>
      </c>
      <c r="D46" s="9">
        <f t="shared" si="5"/>
        <v>3.8275671313851962</v>
      </c>
      <c r="E46" s="9">
        <f t="shared" si="5"/>
        <v>4.4761283291550473</v>
      </c>
      <c r="F46" s="9">
        <f t="shared" si="6"/>
        <v>4.5134256816105669</v>
      </c>
      <c r="G46" s="10">
        <f t="shared" si="13"/>
        <v>8.6666666666666607</v>
      </c>
      <c r="H46" s="5">
        <f t="shared" si="13"/>
        <v>7.5</v>
      </c>
      <c r="I46">
        <f t="shared" si="8"/>
        <v>24.872690348056558</v>
      </c>
      <c r="J46">
        <f t="shared" si="9"/>
        <v>22.130278397110516</v>
      </c>
      <c r="K46">
        <f t="shared" si="9"/>
        <v>11.353479784484117</v>
      </c>
      <c r="L46">
        <f t="shared" si="10"/>
        <v>-16.262481601627304</v>
      </c>
      <c r="M46">
        <f t="shared" si="11"/>
        <v>-40.517128486523141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17.952285659409334</v>
      </c>
      <c r="B47">
        <f t="shared" si="3"/>
        <v>17.952285659409334</v>
      </c>
      <c r="C47" s="9">
        <f t="shared" si="4"/>
        <v>0.14000000000000004</v>
      </c>
      <c r="D47" s="9">
        <f t="shared" si="5"/>
        <v>3.9600560770990301</v>
      </c>
      <c r="E47" s="9">
        <f t="shared" si="5"/>
        <v>4.543519899549195</v>
      </c>
      <c r="F47" s="9">
        <f t="shared" si="6"/>
        <v>4.5848502245185401</v>
      </c>
      <c r="G47" s="10">
        <f t="shared" si="13"/>
        <v>8.6666666666666607</v>
      </c>
      <c r="H47" s="5">
        <f t="shared" si="13"/>
        <v>7.5</v>
      </c>
      <c r="I47">
        <f t="shared" si="8"/>
        <v>24.675504072520766</v>
      </c>
      <c r="J47">
        <f t="shared" si="9"/>
        <v>22.032703507500752</v>
      </c>
      <c r="K47">
        <f t="shared" si="9"/>
        <v>11.110377013564978</v>
      </c>
      <c r="L47">
        <f t="shared" si="10"/>
        <v>-16.062420869997744</v>
      </c>
      <c r="M47">
        <f t="shared" si="11"/>
        <v>-40.273757324627688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17.820378561939989</v>
      </c>
      <c r="B48">
        <f t="shared" si="3"/>
        <v>17.820378561939989</v>
      </c>
      <c r="C48" s="9">
        <f t="shared" si="4"/>
        <v>0.14500000000000005</v>
      </c>
      <c r="D48" s="9">
        <f t="shared" si="5"/>
        <v>4.0919631745683747</v>
      </c>
      <c r="E48" s="9">
        <f t="shared" si="5"/>
        <v>4.6094572339987412</v>
      </c>
      <c r="F48" s="9">
        <f t="shared" si="6"/>
        <v>4.6550859453268885</v>
      </c>
      <c r="G48" s="10">
        <f t="shared" si="13"/>
        <v>8.6666666666666607</v>
      </c>
      <c r="H48" s="5">
        <f t="shared" si="13"/>
        <v>7.5</v>
      </c>
      <c r="I48">
        <f t="shared" si="8"/>
        <v>24.481256466731775</v>
      </c>
      <c r="J48">
        <f t="shared" si="9"/>
        <v>21.936328982280767</v>
      </c>
      <c r="K48">
        <f t="shared" si="9"/>
        <v>10.868734469617213</v>
      </c>
      <c r="L48">
        <f t="shared" si="10"/>
        <v>-15.866269689608171</v>
      </c>
      <c r="M48">
        <f t="shared" si="11"/>
        <v>-40.03521836607127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17.689046180900718</v>
      </c>
      <c r="B49">
        <f t="shared" si="3"/>
        <v>17.689046180900718</v>
      </c>
      <c r="C49" s="9">
        <f t="shared" si="4"/>
        <v>0.15000000000000005</v>
      </c>
      <c r="D49" s="9">
        <f t="shared" si="5"/>
        <v>4.2232955556076464</v>
      </c>
      <c r="E49" s="9">
        <f t="shared" si="5"/>
        <v>4.6739490068858549</v>
      </c>
      <c r="F49" s="9">
        <f t="shared" si="6"/>
        <v>4.7241481263333949</v>
      </c>
      <c r="G49" s="10">
        <f t="shared" si="13"/>
        <v>8.6666666666666607</v>
      </c>
      <c r="H49" s="5">
        <f t="shared" si="13"/>
        <v>7.5</v>
      </c>
      <c r="I49">
        <f t="shared" si="8"/>
        <v>24.289926385563628</v>
      </c>
      <c r="J49">
        <f t="shared" si="9"/>
        <v>21.841131364143116</v>
      </c>
      <c r="K49">
        <f t="shared" si="9"/>
        <v>10.628523159420785</v>
      </c>
      <c r="L49">
        <f t="shared" si="10"/>
        <v>-15.673951813317656</v>
      </c>
      <c r="M49">
        <f t="shared" si="11"/>
        <v>-39.801396084480622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17.5582815238485</v>
      </c>
      <c r="B50">
        <f t="shared" si="3"/>
        <v>17.5582815238485</v>
      </c>
      <c r="C50" s="9">
        <f t="shared" si="4"/>
        <v>0.15500000000000005</v>
      </c>
      <c r="D50" s="9">
        <f t="shared" si="5"/>
        <v>4.3540602126598653</v>
      </c>
      <c r="E50" s="9">
        <f t="shared" si="5"/>
        <v>4.7370037207128588</v>
      </c>
      <c r="F50" s="9">
        <f t="shared" si="6"/>
        <v>4.7920517397492279</v>
      </c>
      <c r="G50" s="10">
        <f t="shared" si="13"/>
        <v>8.6666666666666607</v>
      </c>
      <c r="H50" s="5">
        <f t="shared" si="13"/>
        <v>7.5</v>
      </c>
      <c r="I50">
        <f t="shared" si="8"/>
        <v>24.101493619048028</v>
      </c>
      <c r="J50">
        <f t="shared" si="9"/>
        <v>21.747087653263211</v>
      </c>
      <c r="K50">
        <f t="shared" si="9"/>
        <v>10.389714782913902</v>
      </c>
      <c r="L50">
        <f t="shared" si="10"/>
        <v>-15.485393303090577</v>
      </c>
      <c r="M50">
        <f t="shared" si="11"/>
        <v>-39.572177736972257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17.428077735008372</v>
      </c>
      <c r="B51">
        <f t="shared" si="3"/>
        <v>17.428077735008372</v>
      </c>
      <c r="C51" s="9">
        <f t="shared" si="4"/>
        <v>0.16000000000000006</v>
      </c>
      <c r="D51" s="9">
        <f t="shared" si="5"/>
        <v>4.484264001499989</v>
      </c>
      <c r="E51" s="9">
        <f t="shared" si="5"/>
        <v>4.7986297102110766</v>
      </c>
      <c r="F51" s="9">
        <f t="shared" si="6"/>
        <v>4.8588114556741075</v>
      </c>
      <c r="G51" s="10">
        <f t="shared" si="13"/>
        <v>8.6666666666666607</v>
      </c>
      <c r="H51" s="5">
        <f t="shared" si="13"/>
        <v>7.5</v>
      </c>
      <c r="I51">
        <f t="shared" si="8"/>
        <v>23.915938862822188</v>
      </c>
      <c r="J51">
        <f t="shared" si="9"/>
        <v>21.654175293444666</v>
      </c>
      <c r="K51">
        <f t="shared" si="9"/>
        <v>10.15228171649207</v>
      </c>
      <c r="L51">
        <f t="shared" si="10"/>
        <v>-15.300522448499994</v>
      </c>
      <c r="M51">
        <f t="shared" si="11"/>
        <v>-39.347453257936237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17.298428092651779</v>
      </c>
      <c r="B52">
        <f t="shared" si="3"/>
        <v>17.298428092651779</v>
      </c>
      <c r="C52" s="9">
        <f t="shared" si="4"/>
        <v>0.16500000000000006</v>
      </c>
      <c r="D52" s="9">
        <f t="shared" si="5"/>
        <v>4.6139136438565842</v>
      </c>
      <c r="E52" s="9">
        <f t="shared" si="5"/>
        <v>4.8588351463513861</v>
      </c>
      <c r="F52" s="9">
        <f t="shared" si="6"/>
        <v>4.92444164984121</v>
      </c>
      <c r="G52" s="10">
        <f t="shared" si="13"/>
        <v>8.6666666666666607</v>
      </c>
      <c r="H52" s="5">
        <f t="shared" si="13"/>
        <v>7.5</v>
      </c>
      <c r="I52">
        <f t="shared" si="8"/>
        <v>23.73324368885984</v>
      </c>
      <c r="J52">
        <f t="shared" si="9"/>
        <v>21.562372158753668</v>
      </c>
      <c r="K52">
        <f t="shared" si="9"/>
        <v>9.9161969969444517</v>
      </c>
      <c r="L52">
        <f t="shared" si="10"/>
        <v>-15.119269688015361</v>
      </c>
      <c r="M52">
        <f t="shared" si="11"/>
        <v>-39.127115156925157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17.169326006553639</v>
      </c>
      <c r="B53">
        <f t="shared" si="3"/>
        <v>17.169326006553639</v>
      </c>
      <c r="C53" s="9">
        <f t="shared" si="4"/>
        <v>0.17000000000000007</v>
      </c>
      <c r="D53" s="9">
        <f t="shared" si="5"/>
        <v>4.7430157299547222</v>
      </c>
      <c r="E53" s="9">
        <f t="shared" si="5"/>
        <v>4.9176280402602286</v>
      </c>
      <c r="F53" s="9">
        <f t="shared" si="6"/>
        <v>4.9889564111402365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23.553390516442402</v>
      </c>
      <c r="J53">
        <f t="shared" si="9"/>
        <v>21.471656540625574</v>
      </c>
      <c r="K53">
        <f t="shared" si="9"/>
        <v>9.6814343060029007</v>
      </c>
      <c r="L53">
        <f t="shared" si="10"/>
        <v>-14.941567532936856</v>
      </c>
      <c r="M53">
        <f t="shared" si="11"/>
        <v>-38.911058420487358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17.04076501552548</v>
      </c>
      <c r="B54">
        <f t="shared" si="3"/>
        <v>17.04076501552548</v>
      </c>
      <c r="C54" s="9">
        <f t="shared" si="4"/>
        <v>0.17500000000000007</v>
      </c>
      <c r="D54" s="9">
        <f t="shared" si="5"/>
        <v>4.8715767209828824</v>
      </c>
      <c r="E54" s="9">
        <f t="shared" si="5"/>
        <v>4.9750162470446773</v>
      </c>
      <c r="F54" s="9">
        <f t="shared" si="6"/>
        <v>5.0523695489266247</v>
      </c>
      <c r="G54" s="10">
        <f t="shared" si="14"/>
        <v>8.6666666666666607</v>
      </c>
      <c r="H54" s="5">
        <f t="shared" si="14"/>
        <v>7.5</v>
      </c>
      <c r="I54">
        <f t="shared" si="8"/>
        <v>23.37636258332909</v>
      </c>
      <c r="J54">
        <f t="shared" si="9"/>
        <v>21.382007135427951</v>
      </c>
      <c r="K54">
        <f t="shared" si="9"/>
        <v>9.4479679554799763</v>
      </c>
      <c r="L54">
        <f t="shared" si="10"/>
        <v>-14.767350493845665</v>
      </c>
      <c r="M54">
        <f t="shared" si="11"/>
        <v>-38.699180417792562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16.912738785021801</v>
      </c>
      <c r="B55">
        <f t="shared" si="3"/>
        <v>16.912738785021801</v>
      </c>
      <c r="C55" s="9">
        <f t="shared" si="4"/>
        <v>0.18000000000000008</v>
      </c>
      <c r="D55" s="9">
        <f t="shared" si="5"/>
        <v>4.999602951486561</v>
      </c>
      <c r="E55" s="9">
        <f t="shared" si="5"/>
        <v>5.0310074695300369</v>
      </c>
      <c r="F55" s="9">
        <f t="shared" si="6"/>
        <v>5.1146946001246629</v>
      </c>
      <c r="G55" s="10">
        <f t="shared" si="14"/>
        <v>8.6666666666666607</v>
      </c>
      <c r="H55" s="5">
        <f t="shared" si="14"/>
        <v>7.5</v>
      </c>
      <c r="I55">
        <f t="shared" si="8"/>
        <v>23.202143917086918</v>
      </c>
      <c r="J55">
        <f t="shared" si="9"/>
        <v>21.293403032464877</v>
      </c>
      <c r="K55">
        <f t="shared" si="9"/>
        <v>9.2157728729732202</v>
      </c>
      <c r="L55">
        <f t="shared" si="10"/>
        <v>-14.59655500944641</v>
      </c>
      <c r="M55">
        <f t="shared" si="11"/>
        <v>-38.491380809907398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16.785241104817182</v>
      </c>
      <c r="B56">
        <f t="shared" si="3"/>
        <v>16.785241104817182</v>
      </c>
      <c r="C56" s="9">
        <f t="shared" si="4"/>
        <v>0.18500000000000008</v>
      </c>
      <c r="D56" s="9">
        <f t="shared" si="5"/>
        <v>5.1271006316911798</v>
      </c>
      <c r="E56" s="9">
        <f t="shared" si="5"/>
        <v>5.085609261913298</v>
      </c>
      <c r="F56" s="9">
        <f t="shared" si="6"/>
        <v>5.175944836131845</v>
      </c>
      <c r="G56" s="10">
        <f t="shared" si="14"/>
        <v>8.6666666666666607</v>
      </c>
      <c r="H56" s="5">
        <f t="shared" si="14"/>
        <v>7.5</v>
      </c>
      <c r="I56">
        <f t="shared" si="8"/>
        <v>23.030719306543407</v>
      </c>
      <c r="J56">
        <f t="shared" si="9"/>
        <v>21.2058237024082</v>
      </c>
      <c r="K56">
        <f t="shared" si="9"/>
        <v>8.984824588113776</v>
      </c>
      <c r="L56">
        <f t="shared" si="10"/>
        <v>-14.429119377684389</v>
      </c>
      <c r="M56">
        <f t="shared" si="11"/>
        <v>-38.287561462586567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16.658265886751533</v>
      </c>
      <c r="B57">
        <f t="shared" si="3"/>
        <v>16.658265886751533</v>
      </c>
      <c r="C57" s="9">
        <f t="shared" si="4"/>
        <v>0.19000000000000009</v>
      </c>
      <c r="D57" s="9">
        <f t="shared" si="5"/>
        <v>5.2540758497568305</v>
      </c>
      <c r="E57" s="9">
        <f t="shared" si="5"/>
        <v>5.1388290333356537</v>
      </c>
      <c r="F57" s="9">
        <f t="shared" si="6"/>
        <v>5.2361332695316039</v>
      </c>
      <c r="G57" s="10">
        <f t="shared" si="14"/>
        <v>8.6666666666666607</v>
      </c>
      <c r="H57" s="5">
        <f t="shared" si="14"/>
        <v>7.5</v>
      </c>
      <c r="I57">
        <f t="shared" si="8"/>
        <v>22.862074273327021</v>
      </c>
      <c r="J57">
        <f t="shared" si="9"/>
        <v>21.119248986142093</v>
      </c>
      <c r="K57">
        <f t="shared" si="9"/>
        <v>8.7550992193382573</v>
      </c>
      <c r="L57">
        <f t="shared" si="10"/>
        <v>-14.264983689026524</v>
      </c>
      <c r="M57">
        <f t="shared" si="11"/>
        <v>-38.087626362453491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16.531807162541082</v>
      </c>
      <c r="B58">
        <f t="shared" si="3"/>
        <v>16.531807162541082</v>
      </c>
      <c r="C58" s="9">
        <f t="shared" si="4"/>
        <v>0.19500000000000009</v>
      </c>
      <c r="D58" s="9">
        <f t="shared" si="5"/>
        <v>5.3805345739672807</v>
      </c>
      <c r="E58" s="9">
        <f t="shared" si="5"/>
        <v>5.190674051377159</v>
      </c>
      <c r="F58" s="9">
        <f t="shared" si="6"/>
        <v>5.2952726606212028</v>
      </c>
      <c r="G58" s="10">
        <f t="shared" si="14"/>
        <v>8.6666666666666607</v>
      </c>
      <c r="H58" s="5">
        <f t="shared" si="14"/>
        <v>7.5</v>
      </c>
      <c r="I58">
        <f t="shared" si="8"/>
        <v>22.696195043462414</v>
      </c>
      <c r="J58">
        <f t="shared" si="9"/>
        <v>21.033659084007933</v>
      </c>
      <c r="K58">
        <f t="shared" si="9"/>
        <v>8.5265734611635366</v>
      </c>
      <c r="L58">
        <f t="shared" si="10"/>
        <v>-14.104089761800973</v>
      </c>
      <c r="M58">
        <f t="shared" si="11"/>
        <v>-37.891481536451963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16.405859081652746</v>
      </c>
      <c r="B59">
        <f t="shared" si="3"/>
        <v>16.405859081652746</v>
      </c>
      <c r="C59" s="9">
        <f t="shared" si="4"/>
        <v>0.20000000000000009</v>
      </c>
      <c r="D59" s="9">
        <f t="shared" si="5"/>
        <v>5.5064826548556161</v>
      </c>
      <c r="E59" s="9">
        <f t="shared" si="5"/>
        <v>5.2411514454764845</v>
      </c>
      <c r="F59" s="9">
        <f t="shared" si="6"/>
        <v>5.3533755237613372</v>
      </c>
      <c r="G59" s="10">
        <f t="shared" si="14"/>
        <v>8.6666666666666607</v>
      </c>
      <c r="H59" s="5">
        <f t="shared" si="14"/>
        <v>7.5</v>
      </c>
      <c r="I59">
        <f t="shared" si="8"/>
        <v>22.533068518989836</v>
      </c>
      <c r="J59">
        <f t="shared" si="9"/>
        <v>20.949034545437126</v>
      </c>
      <c r="K59">
        <f t="shared" si="9"/>
        <v>8.2992245719448245</v>
      </c>
      <c r="L59">
        <f t="shared" si="10"/>
        <v>-13.946381079496</v>
      </c>
      <c r="M59">
        <f t="shared" si="11"/>
        <v>-37.699034974457554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16.280415909239554</v>
      </c>
      <c r="B60">
        <f t="shared" si="3"/>
        <v>16.280415909239554</v>
      </c>
      <c r="C60" s="9">
        <f t="shared" si="4"/>
        <v>0.2050000000000001</v>
      </c>
      <c r="D60" s="9">
        <f t="shared" si="5"/>
        <v>5.631925827268808</v>
      </c>
      <c r="E60" s="9">
        <f t="shared" si="5"/>
        <v>5.2902682102786134</v>
      </c>
      <c r="F60" s="9">
        <f t="shared" si="6"/>
        <v>5.4104541335536958</v>
      </c>
      <c r="G60" s="10">
        <f t="shared" si="14"/>
        <v>8.6666666666666607</v>
      </c>
      <c r="H60" s="5">
        <f t="shared" si="14"/>
        <v>7.5</v>
      </c>
      <c r="I60">
        <f t="shared" si="8"/>
        <v>22.37268224958029</v>
      </c>
      <c r="J60">
        <f t="shared" si="9"/>
        <v>20.865356258960151</v>
      </c>
      <c r="K60">
        <f t="shared" si="9"/>
        <v>8.0730303620980788</v>
      </c>
      <c r="L60">
        <f t="shared" si="10"/>
        <v>-13.791802729924392</v>
      </c>
      <c r="M60">
        <f t="shared" si="11"/>
        <v>-37.510196554944208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16.155472024134934</v>
      </c>
      <c r="B61">
        <f t="shared" si="3"/>
        <v>16.155472024134934</v>
      </c>
      <c r="C61" s="9">
        <f t="shared" si="4"/>
        <v>0.2100000000000001</v>
      </c>
      <c r="D61" s="9">
        <f t="shared" si="5"/>
        <v>5.7568697123734305</v>
      </c>
      <c r="E61" s="9">
        <f t="shared" si="5"/>
        <v>5.3380312089132129</v>
      </c>
      <c r="F61" s="9">
        <f t="shared" si="6"/>
        <v>5.4665205308525415</v>
      </c>
      <c r="G61" s="10">
        <f t="shared" si="14"/>
        <v>8.6666666666666607</v>
      </c>
      <c r="H61" s="5">
        <f t="shared" si="14"/>
        <v>7.5</v>
      </c>
      <c r="I61">
        <f t="shared" si="8"/>
        <v>22.215024404120371</v>
      </c>
      <c r="J61">
        <f t="shared" si="9"/>
        <v>20.782605442580603</v>
      </c>
      <c r="K61">
        <f t="shared" si="9"/>
        <v>7.8479691827684137</v>
      </c>
      <c r="L61">
        <f t="shared" si="10"/>
        <v>-13.640301346164911</v>
      </c>
      <c r="M61">
        <f t="shared" si="11"/>
        <v>-37.324877973608125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16.031021916903679</v>
      </c>
      <c r="B62">
        <f t="shared" si="3"/>
        <v>16.031021916903679</v>
      </c>
      <c r="C62" s="9">
        <f t="shared" si="4"/>
        <v>0.21500000000000011</v>
      </c>
      <c r="D62" s="9">
        <f t="shared" si="5"/>
        <v>5.8813198196046832</v>
      </c>
      <c r="E62" s="9">
        <f t="shared" si="5"/>
        <v>5.3844471762062982</v>
      </c>
      <c r="F62" s="9">
        <f t="shared" si="6"/>
        <v>5.5215865286160479</v>
      </c>
      <c r="G62" s="10">
        <f t="shared" si="14"/>
        <v>8.6666666666666607</v>
      </c>
      <c r="H62" s="5">
        <f t="shared" si="14"/>
        <v>7.5</v>
      </c>
      <c r="I62">
        <f t="shared" si="8"/>
        <v>22.0600837422433</v>
      </c>
      <c r="J62">
        <f t="shared" si="9"/>
        <v>20.700763634503613</v>
      </c>
      <c r="K62">
        <f t="shared" si="9"/>
        <v>7.6240199149267651</v>
      </c>
      <c r="L62">
        <f t="shared" si="10"/>
        <v>-13.491825049197674</v>
      </c>
      <c r="M62">
        <f t="shared" si="11"/>
        <v>-37.142992674856814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15.907060187947543</v>
      </c>
      <c r="B63">
        <f t="shared" si="3"/>
        <v>15.907060187947543</v>
      </c>
      <c r="C63" s="9">
        <f t="shared" si="4"/>
        <v>0.22000000000000011</v>
      </c>
      <c r="D63" s="9">
        <f t="shared" si="5"/>
        <v>6.0052815485608191</v>
      </c>
      <c r="E63" s="9">
        <f t="shared" si="5"/>
        <v>5.4295227218277118</v>
      </c>
      <c r="F63" s="9">
        <f t="shared" si="6"/>
        <v>5.5756637176029757</v>
      </c>
      <c r="G63" s="10">
        <f t="shared" si="14"/>
        <v>8.6666666666666607</v>
      </c>
      <c r="H63" s="5">
        <f t="shared" si="14"/>
        <v>7.5</v>
      </c>
      <c r="I63">
        <f t="shared" si="8"/>
        <v>21.907849585785002</v>
      </c>
      <c r="J63">
        <f t="shared" si="9"/>
        <v>20.619812684208426</v>
      </c>
      <c r="K63">
        <f t="shared" si="9"/>
        <v>7.4011619588776245</v>
      </c>
      <c r="L63">
        <f t="shared" si="10"/>
        <v>-13.346323392155046</v>
      </c>
      <c r="M63">
        <f t="shared" si="11"/>
        <v>-36.964455786077309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15.783581545663353</v>
      </c>
      <c r="B64">
        <f t="shared" si="3"/>
        <v>15.783581545663353</v>
      </c>
      <c r="C64" s="9">
        <f t="shared" si="4"/>
        <v>0.22500000000000012</v>
      </c>
      <c r="D64" s="9">
        <f t="shared" si="5"/>
        <v>6.1287601908450107</v>
      </c>
      <c r="E64" s="9">
        <f t="shared" si="5"/>
        <v>5.4732643333768278</v>
      </c>
      <c r="F64" s="9">
        <f t="shared" si="6"/>
        <v>5.6287634719200081</v>
      </c>
      <c r="G64" s="10">
        <f t="shared" si="14"/>
        <v>8.6666666666666607</v>
      </c>
      <c r="H64" s="5">
        <f t="shared" si="14"/>
        <v>7.5</v>
      </c>
      <c r="I64">
        <f t="shared" si="8"/>
        <v>21.758311790146855</v>
      </c>
      <c r="J64">
        <f t="shared" si="9"/>
        <v>20.539734743855497</v>
      </c>
      <c r="K64">
        <f t="shared" si="9"/>
        <v>7.179375224161161</v>
      </c>
      <c r="L64">
        <f t="shared" si="10"/>
        <v>-13.203747306114829</v>
      </c>
      <c r="M64">
        <f t="shared" si="11"/>
        <v>-36.78918405460243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15.66058080465173</v>
      </c>
      <c r="B65">
        <f t="shared" si="3"/>
        <v>15.66058080465173</v>
      </c>
      <c r="C65" s="9">
        <f t="shared" si="4"/>
        <v>0.23000000000000012</v>
      </c>
      <c r="D65" s="9">
        <f t="shared" si="5"/>
        <v>6.2517609318566336</v>
      </c>
      <c r="E65" s="9">
        <f t="shared" si="5"/>
        <v>5.5156783794088122</v>
      </c>
      <c r="F65" s="9">
        <f t="shared" si="6"/>
        <v>5.6808969544248544</v>
      </c>
      <c r="G65" s="10">
        <f t="shared" si="14"/>
        <v>8.6666666666666607</v>
      </c>
      <c r="H65" s="5">
        <f t="shared" si="14"/>
        <v>7.5</v>
      </c>
      <c r="I65">
        <f t="shared" si="8"/>
        <v>21.611460715549448</v>
      </c>
      <c r="J65">
        <f t="shared" si="9"/>
        <v>20.46051226001881</v>
      </c>
      <c r="K65">
        <f t="shared" si="9"/>
        <v>6.9586401198335466</v>
      </c>
      <c r="L65">
        <f t="shared" si="10"/>
        <v>-13.06404904736697</v>
      </c>
      <c r="M65">
        <f t="shared" si="11"/>
        <v>-36.617095787299583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15.538052883974469</v>
      </c>
      <c r="B66">
        <f t="shared" si="3"/>
        <v>15.538052883974469</v>
      </c>
      <c r="C66" s="9">
        <f t="shared" si="4"/>
        <v>0.23500000000000013</v>
      </c>
      <c r="D66" s="9">
        <f t="shared" si="5"/>
        <v>6.3742888525338941</v>
      </c>
      <c r="E66" s="9">
        <f t="shared" si="5"/>
        <v>5.5567711124036423</v>
      </c>
      <c r="F66" s="9">
        <f t="shared" si="6"/>
        <v>5.7320751219900519</v>
      </c>
      <c r="G66" s="10">
        <f t="shared" si="14"/>
        <v>8.6666666666666607</v>
      </c>
      <c r="H66" s="5">
        <f t="shared" si="14"/>
        <v>7.5</v>
      </c>
      <c r="I66">
        <f t="shared" si="8"/>
        <v>21.467287198164342</v>
      </c>
      <c r="J66">
        <f t="shared" si="9"/>
        <v>20.382127965734607</v>
      </c>
      <c r="K66">
        <f t="shared" si="9"/>
        <v>6.7389375451097493</v>
      </c>
      <c r="L66">
        <f t="shared" si="10"/>
        <v>-12.927182146089727</v>
      </c>
      <c r="M66">
        <f t="shared" si="11"/>
        <v>-36.448110792710679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15.415992805458691</v>
      </c>
      <c r="B67">
        <f t="shared" si="3"/>
        <v>15.415992805458691</v>
      </c>
      <c r="C67" s="9">
        <f t="shared" si="4"/>
        <v>0.24000000000000013</v>
      </c>
      <c r="D67" s="9">
        <f t="shared" si="5"/>
        <v>6.4963489310496723</v>
      </c>
      <c r="E67" s="9">
        <f t="shared" si="5"/>
        <v>5.5965486716800319</v>
      </c>
      <c r="F67" s="9">
        <f t="shared" si="6"/>
        <v>5.7823087306321668</v>
      </c>
      <c r="G67" s="10">
        <f t="shared" si="14"/>
        <v>8.6666666666666607</v>
      </c>
      <c r="H67" s="5">
        <f t="shared" si="14"/>
        <v>7.5</v>
      </c>
      <c r="I67">
        <f t="shared" si="8"/>
        <v>21.325782521114029</v>
      </c>
      <c r="J67">
        <f t="shared" si="9"/>
        <v>20.304564872858069</v>
      </c>
      <c r="K67">
        <f t="shared" si="9"/>
        <v>6.5202488803534848</v>
      </c>
      <c r="L67">
        <f t="shared" si="10"/>
        <v>-12.793101356375693</v>
      </c>
      <c r="M67">
        <f t="shared" si="11"/>
        <v>-36.282150325676781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15.294395692045956</v>
      </c>
      <c r="B68">
        <f t="shared" si="3"/>
        <v>15.294395692045956</v>
      </c>
      <c r="C68" s="9">
        <f t="shared" si="4"/>
        <v>0.24500000000000013</v>
      </c>
      <c r="D68" s="9">
        <f t="shared" si="5"/>
        <v>6.6179460444624061</v>
      </c>
      <c r="E68" s="9">
        <f t="shared" si="5"/>
        <v>5.6350170862562905</v>
      </c>
      <c r="F68" s="9">
        <f t="shared" si="6"/>
        <v>5.8316083405109396</v>
      </c>
      <c r="G68" s="10">
        <f t="shared" si="14"/>
        <v>8.6666666666666607</v>
      </c>
      <c r="H68" s="5">
        <f t="shared" si="14"/>
        <v>7.5</v>
      </c>
      <c r="I68">
        <f t="shared" si="8"/>
        <v>21.186938385332994</v>
      </c>
      <c r="J68">
        <f t="shared" si="9"/>
        <v>20.227806264719817</v>
      </c>
      <c r="K68">
        <f t="shared" si="9"/>
        <v>6.3025559783994245</v>
      </c>
      <c r="L68">
        <f t="shared" si="10"/>
        <v>-12.661762607552317</v>
      </c>
      <c r="M68">
        <f t="shared" si="11"/>
        <v>-36.119137034384607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15.173256766184574</v>
      </c>
      <c r="B69">
        <f t="shared" si="3"/>
        <v>15.173256766184574</v>
      </c>
      <c r="C69" s="9">
        <f t="shared" si="4"/>
        <v>0.25000000000000011</v>
      </c>
      <c r="D69" s="9">
        <f t="shared" si="5"/>
        <v>6.7390849703237894</v>
      </c>
      <c r="E69" s="9">
        <f t="shared" si="5"/>
        <v>5.6721822776600686</v>
      </c>
      <c r="F69" s="9">
        <f t="shared" si="6"/>
        <v>5.879984320802718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21.050746880286002</v>
      </c>
      <c r="J69">
        <f t="shared" si="9"/>
        <v>20.151835689074503</v>
      </c>
      <c r="K69">
        <f t="shared" si="9"/>
        <v>6.0858411561931165</v>
      </c>
      <c r="L69">
        <f t="shared" si="10"/>
        <v>-12.533122956745807</v>
      </c>
      <c r="M69">
        <f t="shared" si="11"/>
        <v>-35.958994909776152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15.052571348263349</v>
      </c>
      <c r="B70">
        <f t="shared" si="3"/>
        <v>15.052571348263349</v>
      </c>
      <c r="C70" s="9">
        <f t="shared" si="4"/>
        <v>0.25500000000000012</v>
      </c>
      <c r="D70" s="9">
        <f t="shared" si="5"/>
        <v>6.8597703882450149</v>
      </c>
      <c r="E70" s="9">
        <f t="shared" si="5"/>
        <v>5.7080500626888515</v>
      </c>
      <c r="F70" s="9">
        <f t="shared" si="6"/>
        <v>5.9274468544523415</v>
      </c>
      <c r="G70" s="10">
        <f t="shared" si="15"/>
        <v>8.6666666666666607</v>
      </c>
      <c r="H70" s="5">
        <f t="shared" si="15"/>
        <v>7.5</v>
      </c>
      <c r="I70">
        <f t="shared" si="8"/>
        <v>20.917200454543025</v>
      </c>
      <c r="J70">
        <f t="shared" si="9"/>
        <v>20.076636951334027</v>
      </c>
      <c r="K70">
        <f t="shared" si="9"/>
        <v>5.8700871867344597</v>
      </c>
      <c r="L70">
        <f t="shared" si="10"/>
        <v>-12.407140542641525</v>
      </c>
      <c r="M70">
        <f t="shared" si="11"/>
        <v>-35.80164923726602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14.932334855085113</v>
      </c>
      <c r="B71">
        <f t="shared" si="3"/>
        <v>14.932334855085113</v>
      </c>
      <c r="C71" s="9">
        <f t="shared" si="4"/>
        <v>0.26000000000000012</v>
      </c>
      <c r="D71" s="9">
        <f t="shared" si="5"/>
        <v>6.9800068814232512</v>
      </c>
      <c r="E71" s="9">
        <f t="shared" si="5"/>
        <v>5.7426261561229879</v>
      </c>
      <c r="F71" s="9">
        <f t="shared" si="6"/>
        <v>5.9740059428075076</v>
      </c>
      <c r="G71" s="10">
        <f t="shared" si="15"/>
        <v>8.6666666666666607</v>
      </c>
      <c r="H71" s="5">
        <f t="shared" si="15"/>
        <v>7.5</v>
      </c>
      <c r="I71">
        <f t="shared" si="8"/>
        <v>20.786291886213224</v>
      </c>
      <c r="J71">
        <f t="shared" si="9"/>
        <v>20.002194108078179</v>
      </c>
      <c r="K71">
        <f t="shared" si="9"/>
        <v>5.6552772913108633</v>
      </c>
      <c r="L71">
        <f t="shared" si="10"/>
        <v>-12.283774540397799</v>
      </c>
      <c r="M71">
        <f t="shared" si="11"/>
        <v>-35.64702655071418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14.81254279837837</v>
      </c>
      <c r="B72">
        <f t="shared" si="3"/>
        <v>14.81254279837837</v>
      </c>
      <c r="C72" s="9">
        <f t="shared" si="4"/>
        <v>0.26500000000000012</v>
      </c>
      <c r="D72" s="9">
        <f t="shared" si="5"/>
        <v>7.0997989381299931</v>
      </c>
      <c r="E72" s="9">
        <f t="shared" si="5"/>
        <v>5.7759161733929405</v>
      </c>
      <c r="F72" s="9">
        <f t="shared" si="6"/>
        <v>6.0196714101394502</v>
      </c>
      <c r="G72" s="10">
        <f t="shared" si="15"/>
        <v>8.6666666666666607</v>
      </c>
      <c r="H72" s="5">
        <f t="shared" si="15"/>
        <v>7.5</v>
      </c>
      <c r="I72">
        <f t="shared" si="8"/>
        <v>20.658014253243941</v>
      </c>
      <c r="J72">
        <f t="shared" si="9"/>
        <v>19.92849146083579</v>
      </c>
      <c r="K72">
        <f t="shared" si="9"/>
        <v>5.4413951320065781</v>
      </c>
      <c r="L72">
        <f t="shared" si="10"/>
        <v>-12.162985117674063</v>
      </c>
      <c r="M72">
        <f t="shared" si="11"/>
        <v>-35.495054588604788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14.693190783345473</v>
      </c>
      <c r="B73">
        <f t="shared" si="3"/>
        <v>14.693190783345473</v>
      </c>
      <c r="C73" s="9">
        <f t="shared" si="4"/>
        <v>0.27000000000000013</v>
      </c>
      <c r="D73" s="9">
        <f t="shared" si="5"/>
        <v>7.2191509531628899</v>
      </c>
      <c r="E73" s="9">
        <f t="shared" si="5"/>
        <v>5.8079256332023848</v>
      </c>
      <c r="F73" s="9">
        <f t="shared" si="6"/>
        <v>6.0644529080536245</v>
      </c>
      <c r="G73" s="10">
        <f t="shared" si="15"/>
        <v>8.6666666666666607</v>
      </c>
      <c r="H73" s="5">
        <f t="shared" si="15"/>
        <v>7.5</v>
      </c>
      <c r="I73">
        <f t="shared" si="8"/>
        <v>20.532360903593986</v>
      </c>
      <c r="J73">
        <f t="shared" si="9"/>
        <v>19.855513550129746</v>
      </c>
      <c r="K73">
        <f t="shared" si="9"/>
        <v>5.2284248044749493</v>
      </c>
      <c r="L73">
        <f t="shared" si="10"/>
        <v>-12.044733391738097</v>
      </c>
      <c r="M73">
        <f t="shared" si="11"/>
        <v>-35.34566225238428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14.574274507245747</v>
      </c>
      <c r="B74">
        <f t="shared" si="3"/>
        <v>14.574274507245747</v>
      </c>
      <c r="C74" s="9">
        <f t="shared" si="4"/>
        <v>0.27500000000000013</v>
      </c>
      <c r="D74" s="9">
        <f t="shared" si="5"/>
        <v>7.3380672292626175</v>
      </c>
      <c r="E74" s="9">
        <f t="shared" si="5"/>
        <v>5.8386599601086919</v>
      </c>
      <c r="F74" s="9">
        <f t="shared" si="6"/>
        <v>6.1083599197939407</v>
      </c>
      <c r="G74" s="10">
        <f t="shared" si="15"/>
        <v>8.6666666666666607</v>
      </c>
      <c r="H74" s="5">
        <f t="shared" si="15"/>
        <v>7.5</v>
      </c>
      <c r="I74">
        <f t="shared" si="8"/>
        <v>20.409325425293861</v>
      </c>
      <c r="J74">
        <f t="shared" si="9"/>
        <v>19.783245149779319</v>
      </c>
      <c r="K74">
        <f t="shared" si="9"/>
        <v>5.0163508309606435</v>
      </c>
      <c r="L74">
        <f t="shared" si="10"/>
        <v>-11.92898138762062</v>
      </c>
      <c r="M74">
        <f t="shared" si="11"/>
        <v>-35.198779566914091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14.455789758012047</v>
      </c>
      <c r="B75">
        <f t="shared" si="3"/>
        <v>14.455789758012047</v>
      </c>
      <c r="C75" s="9">
        <f t="shared" si="4"/>
        <v>0.28000000000000014</v>
      </c>
      <c r="D75" s="9">
        <f t="shared" si="5"/>
        <v>7.4565519784963161</v>
      </c>
      <c r="E75" s="9">
        <f t="shared" si="5"/>
        <v>5.8681244870622518</v>
      </c>
      <c r="F75" s="9">
        <f t="shared" si="6"/>
        <v>6.1514017644439498</v>
      </c>
      <c r="G75" s="10">
        <f t="shared" si="15"/>
        <v>8.6666666666666607</v>
      </c>
      <c r="H75" s="5">
        <f t="shared" si="15"/>
        <v>7.5</v>
      </c>
      <c r="I75">
        <f t="shared" si="8"/>
        <v>20.288901616409195</v>
      </c>
      <c r="J75">
        <f t="shared" si="9"/>
        <v>19.711671261453596</v>
      </c>
      <c r="K75">
        <f t="shared" si="9"/>
        <v>4.8051581535591588</v>
      </c>
      <c r="L75">
        <f t="shared" si="10"/>
        <v>-11.815691997289333</v>
      </c>
      <c r="M75">
        <f t="shared" si="11"/>
        <v>-35.054337642995556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14.337732412899276</v>
      </c>
      <c r="B76">
        <f t="shared" si="3"/>
        <v>14.337732412899276</v>
      </c>
      <c r="C76" s="9">
        <f t="shared" si="4"/>
        <v>0.28500000000000014</v>
      </c>
      <c r="D76" s="9">
        <f t="shared" si="5"/>
        <v>7.5746093236090868</v>
      </c>
      <c r="E76" s="9">
        <f t="shared" si="5"/>
        <v>5.896324457906033</v>
      </c>
      <c r="F76" s="9">
        <f t="shared" si="6"/>
        <v>6.1935876010282307</v>
      </c>
      <c r="G76" s="10">
        <f t="shared" si="15"/>
        <v>8.6666666666666607</v>
      </c>
      <c r="H76" s="5">
        <f t="shared" si="15"/>
        <v>7.5</v>
      </c>
      <c r="I76">
        <f t="shared" si="8"/>
        <v>20.171083454927011</v>
      </c>
      <c r="J76">
        <f t="shared" si="9"/>
        <v>19.640777109469859</v>
      </c>
      <c r="K76">
        <f t="shared" si="9"/>
        <v>4.594832127701185</v>
      </c>
      <c r="L76">
        <f t="shared" si="10"/>
        <v>-11.704828939817684</v>
      </c>
      <c r="M76">
        <f t="shared" si="11"/>
        <v>-34.912268641926083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14.220098437163374</v>
      </c>
      <c r="B77">
        <f t="shared" si="3"/>
        <v>14.220098437163374</v>
      </c>
      <c r="C77" s="9">
        <f t="shared" si="4"/>
        <v>0.29000000000000015</v>
      </c>
      <c r="D77" s="9">
        <f t="shared" si="5"/>
        <v>7.6922432993449892</v>
      </c>
      <c r="E77" s="9">
        <f t="shared" si="5"/>
        <v>5.9232650298366858</v>
      </c>
      <c r="F77" s="9">
        <f t="shared" si="6"/>
        <v>6.2349264325171063</v>
      </c>
      <c r="G77" s="10">
        <f t="shared" si="15"/>
        <v>8.6666666666666607</v>
      </c>
      <c r="H77" s="5">
        <f t="shared" si="15"/>
        <v>7.5</v>
      </c>
      <c r="I77">
        <f t="shared" si="8"/>
        <v>20.055865068588073</v>
      </c>
      <c r="J77">
        <f t="shared" si="9"/>
        <v>19.570548135830954</v>
      </c>
      <c r="K77">
        <f t="shared" si="9"/>
        <v>4.3853585158496289</v>
      </c>
      <c r="L77">
        <f t="shared" si="10"/>
        <v>-11.596356722527258</v>
      </c>
      <c r="M77">
        <f t="shared" si="11"/>
        <v>-34.772505742047052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14.102883882769394</v>
      </c>
      <c r="B78">
        <f t="shared" si="3"/>
        <v>14.102883882769394</v>
      </c>
      <c r="C78" s="9">
        <f t="shared" si="4"/>
        <v>0.29500000000000015</v>
      </c>
      <c r="D78" s="9">
        <f t="shared" si="5"/>
        <v>7.8094578537389694</v>
      </c>
      <c r="E78" s="9">
        <f t="shared" si="5"/>
        <v>5.9489512758284269</v>
      </c>
      <c r="F78" s="9">
        <f t="shared" si="6"/>
        <v>6.2754271097376897</v>
      </c>
      <c r="G78" s="10">
        <f t="shared" si="15"/>
        <v>8.6666666666666607</v>
      </c>
      <c r="H78" s="5">
        <f t="shared" si="15"/>
        <v>7.5</v>
      </c>
      <c r="I78">
        <f t="shared" si="8"/>
        <v>19.943240704691981</v>
      </c>
      <c r="J78">
        <f t="shared" si="9"/>
        <v>19.50096999549579</v>
      </c>
      <c r="K78">
        <f t="shared" si="9"/>
        <v>4.1767234813973468</v>
      </c>
      <c r="L78">
        <f t="shared" si="10"/>
        <v>-11.490240603085686</v>
      </c>
      <c r="M78">
        <f t="shared" si="11"/>
        <v>-34.634983107245333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13.986084887127275</v>
      </c>
      <c r="B79">
        <f t="shared" si="3"/>
        <v>13.986084887127275</v>
      </c>
      <c r="C79" s="9">
        <f t="shared" si="4"/>
        <v>0.30000000000000016</v>
      </c>
      <c r="D79" s="9">
        <f t="shared" si="5"/>
        <v>7.9262568493810885</v>
      </c>
      <c r="E79" s="9">
        <f t="shared" si="5"/>
        <v>5.9733881870208805</v>
      </c>
      <c r="F79" s="9">
        <f t="shared" si="6"/>
        <v>6.3150983351941115</v>
      </c>
      <c r="G79" s="10">
        <f t="shared" si="15"/>
        <v>8.6666666666666607</v>
      </c>
      <c r="H79" s="5">
        <f t="shared" si="15"/>
        <v>7.5</v>
      </c>
      <c r="I79">
        <f t="shared" si="8"/>
        <v>19.833204699905206</v>
      </c>
      <c r="J79">
        <f t="shared" si="9"/>
        <v>19.432028551877277</v>
      </c>
      <c r="K79">
        <f t="shared" si="9"/>
        <v>3.9689135827538751</v>
      </c>
      <c r="L79">
        <f t="shared" si="10"/>
        <v>-11.386446552545237</v>
      </c>
      <c r="M79">
        <f t="shared" si="11"/>
        <v>-34.499635857370741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13.869697671853958</v>
      </c>
      <c r="B80">
        <f t="shared" si="3"/>
        <v>13.869697671853958</v>
      </c>
      <c r="C80" s="9">
        <f t="shared" si="4"/>
        <v>0.30500000000000016</v>
      </c>
      <c r="D80" s="9">
        <f t="shared" si="5"/>
        <v>8.0426440646544055</v>
      </c>
      <c r="E80" s="9">
        <f t="shared" si="5"/>
        <v>5.9965806750719715</v>
      </c>
      <c r="F80" s="9">
        <f t="shared" si="6"/>
        <v>6.3539486667997114</v>
      </c>
      <c r="G80" s="10">
        <f t="shared" si="15"/>
        <v>8.6666666666666607</v>
      </c>
      <c r="H80" s="5">
        <f t="shared" si="15"/>
        <v>7.5</v>
      </c>
      <c r="I80">
        <f t="shared" si="8"/>
        <v>19.725751450105655</v>
      </c>
      <c r="J80">
        <f t="shared" si="9"/>
        <v>19.363709872562005</v>
      </c>
      <c r="K80">
        <f t="shared" si="9"/>
        <v>3.7619157676096506</v>
      </c>
      <c r="L80">
        <f t="shared" si="10"/>
        <v>-11.284941219310154</v>
      </c>
      <c r="M80">
        <f t="shared" si="11"/>
        <v>-34.366400040532831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13.753718541560533</v>
      </c>
      <c r="B81">
        <f t="shared" si="3"/>
        <v>13.753718541560533</v>
      </c>
      <c r="C81" s="9">
        <f t="shared" si="4"/>
        <v>0.31000000000000016</v>
      </c>
      <c r="D81" s="9">
        <f t="shared" si="5"/>
        <v>8.1586231949478307</v>
      </c>
      <c r="E81" s="9">
        <f t="shared" si="5"/>
        <v>6.0185335744768995</v>
      </c>
      <c r="F81" s="9">
        <f t="shared" si="6"/>
        <v>6.3919865215237888</v>
      </c>
      <c r="G81" s="10">
        <f t="shared" si="15"/>
        <v>8.6666666666666607</v>
      </c>
      <c r="H81" s="5">
        <f t="shared" si="15"/>
        <v>7.5</v>
      </c>
      <c r="I81">
        <f t="shared" si="8"/>
        <v>19.620875380300713</v>
      </c>
      <c r="J81">
        <f t="shared" si="9"/>
        <v>19.296000225246143</v>
      </c>
      <c r="K81">
        <f t="shared" si="9"/>
        <v>3.5557173673664537</v>
      </c>
      <c r="L81">
        <f t="shared" si="10"/>
        <v>-11.185691894023643</v>
      </c>
      <c r="M81">
        <f t="shared" si="11"/>
        <v>-34.235212607240349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13.638143882663147</v>
      </c>
      <c r="B82">
        <f t="shared" si="3"/>
        <v>13.638143882663147</v>
      </c>
      <c r="C82" s="9">
        <f t="shared" si="4"/>
        <v>0.31500000000000017</v>
      </c>
      <c r="D82" s="9">
        <f t="shared" si="5"/>
        <v>8.2741978538452159</v>
      </c>
      <c r="E82" s="9">
        <f t="shared" si="5"/>
        <v>6.0392516448541675</v>
      </c>
      <c r="F82" s="9">
        <f t="shared" si="6"/>
        <v>6.4292201789554433</v>
      </c>
      <c r="G82" s="10">
        <f t="shared" si="15"/>
        <v>8.6666666666666607</v>
      </c>
      <c r="H82" s="5">
        <f t="shared" si="15"/>
        <v>7.5</v>
      </c>
      <c r="I82">
        <f t="shared" si="8"/>
        <v>19.51857091465893</v>
      </c>
      <c r="J82">
        <f t="shared" si="9"/>
        <v>19.228886073882002</v>
      </c>
      <c r="K82">
        <f t="shared" si="9"/>
        <v>3.3503060917230116</v>
      </c>
      <c r="L82">
        <f t="shared" si="10"/>
        <v>-11.088666475368139</v>
      </c>
      <c r="M82">
        <f t="shared" si="11"/>
        <v>-34.10601138634707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13.522970162216412</v>
      </c>
      <c r="B83">
        <f t="shared" si="3"/>
        <v>13.522970162216412</v>
      </c>
      <c r="C83" s="9">
        <f t="shared" si="4"/>
        <v>0.32000000000000017</v>
      </c>
      <c r="D83" s="9">
        <f t="shared" si="5"/>
        <v>8.3893715742919515</v>
      </c>
      <c r="E83" s="9">
        <f t="shared" si="5"/>
        <v>6.058739573199551</v>
      </c>
      <c r="F83" s="9">
        <f t="shared" si="6"/>
        <v>6.4656577847869503</v>
      </c>
      <c r="G83" s="10">
        <f t="shared" si="15"/>
        <v>8.6666666666666607</v>
      </c>
      <c r="H83" s="5">
        <f t="shared" si="15"/>
        <v>7.5</v>
      </c>
      <c r="I83">
        <f t="shared" si="8"/>
        <v>19.418832446698726</v>
      </c>
      <c r="J83">
        <f t="shared" si="9"/>
        <v>19.162354075029793</v>
      </c>
      <c r="K83">
        <f t="shared" si="9"/>
        <v>3.1456700234049291</v>
      </c>
      <c r="L83">
        <f t="shared" si="10"/>
        <v>-10.993833436774922</v>
      </c>
      <c r="M83">
        <f t="shared" si="11"/>
        <v>-33.978735062767377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13.408193926768096</v>
      </c>
      <c r="B84">
        <f t="shared" si="3"/>
        <v>13.408193926768096</v>
      </c>
      <c r="C84" s="9">
        <f t="shared" si="4"/>
        <v>0.32500000000000018</v>
      </c>
      <c r="D84" s="9">
        <f t="shared" si="5"/>
        <v>8.5041478097402674</v>
      </c>
      <c r="E84" s="9">
        <f t="shared" si="5"/>
        <v>6.0770019761088507</v>
      </c>
      <c r="F84" s="9">
        <f t="shared" si="6"/>
        <v>6.5013073542189126</v>
      </c>
      <c r="G84" s="10">
        <f t="shared" si="15"/>
        <v>8.6666666666666607</v>
      </c>
      <c r="H84" s="5">
        <f t="shared" si="15"/>
        <v>7.5</v>
      </c>
      <c r="I84">
        <f t="shared" si="8"/>
        <v>19.321654309680429</v>
      </c>
      <c r="J84">
        <f t="shared" si="9"/>
        <v>19.096391074409144</v>
      </c>
      <c r="K84">
        <f t="shared" si="9"/>
        <v>2.9417976130283248</v>
      </c>
      <c r="L84">
        <f t="shared" si="10"/>
        <v>-10.901161794041682</v>
      </c>
      <c r="M84">
        <f t="shared" si="11"/>
        <v>-33.853323156924802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13.293811801233934</v>
      </c>
      <c r="B85">
        <f t="shared" ref="B85:B148" si="19">ABS(D85-$D$11)</f>
        <v>13.293811801233934</v>
      </c>
      <c r="C85" s="9">
        <f t="shared" ref="C85:C148" si="20">C84+_dt</f>
        <v>0.33000000000000018</v>
      </c>
      <c r="D85" s="9">
        <f t="shared" ref="D85:E148" si="21">D84+$C$7*(J84+J85)/2</f>
        <v>8.6185299352744291</v>
      </c>
      <c r="E85" s="9">
        <f t="shared" si="21"/>
        <v>6.0940434019701959</v>
      </c>
      <c r="F85" s="9">
        <f t="shared" ref="F85:F148" si="22">$O$1*D85^2+$O$2*D85+$O$3</f>
        <v>6.5361767752894586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19.227030747250755</v>
      </c>
      <c r="J85">
        <f t="shared" ref="J85:K148" si="25">J84+L84*$C$7</f>
        <v>19.030984103644894</v>
      </c>
      <c r="K85">
        <f t="shared" si="25"/>
        <v>2.7386776740867758</v>
      </c>
      <c r="L85">
        <f t="shared" ref="L85:L148" si="26">-$C$15*I85*J85</f>
        <v>-10.810621073858599</v>
      </c>
      <c r="M85">
        <f t="shared" ref="M85:M148" si="27">-$C$6-$C$15*I85*K85</f>
        <v>-33.729716005895781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13.179820487791394</v>
      </c>
      <c r="B86">
        <f t="shared" si="19"/>
        <v>13.179820487791394</v>
      </c>
      <c r="C86" s="9">
        <f t="shared" si="20"/>
        <v>0.33500000000000019</v>
      </c>
      <c r="D86" s="9">
        <f t="shared" si="21"/>
        <v>8.732521248716969</v>
      </c>
      <c r="E86" s="9">
        <f t="shared" si="21"/>
        <v>6.1098683331266104</v>
      </c>
      <c r="F86" s="9">
        <f t="shared" si="22"/>
        <v>6.5702738121295514</v>
      </c>
      <c r="G86" s="10">
        <f t="shared" si="23"/>
        <v>8.6666666666666607</v>
      </c>
      <c r="H86" s="5">
        <f t="shared" si="23"/>
        <v>7.5</v>
      </c>
      <c r="I86">
        <f t="shared" si="24"/>
        <v>19.134955884391559</v>
      </c>
      <c r="J86">
        <f t="shared" si="25"/>
        <v>18.966120377201744</v>
      </c>
      <c r="K86">
        <f t="shared" si="25"/>
        <v>2.5362993780514009</v>
      </c>
      <c r="L86">
        <f t="shared" si="26"/>
        <v>-10.722181283245764</v>
      </c>
      <c r="M86">
        <f t="shared" si="27"/>
        <v>-33.607854746210513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13.066216764791282</v>
      </c>
      <c r="B87">
        <f t="shared" si="19"/>
        <v>13.066216764791282</v>
      </c>
      <c r="C87" s="9">
        <f t="shared" si="20"/>
        <v>0.34000000000000019</v>
      </c>
      <c r="D87" s="9">
        <f t="shared" si="21"/>
        <v>8.8461249717170816</v>
      </c>
      <c r="E87" s="9">
        <f t="shared" si="21"/>
        <v>6.1244811880094874</v>
      </c>
      <c r="F87" s="9">
        <f t="shared" si="22"/>
        <v>6.6036061081464261</v>
      </c>
      <c r="G87" s="10">
        <f t="shared" si="23"/>
        <v>8.6666666666666607</v>
      </c>
      <c r="H87" s="5">
        <f t="shared" si="23"/>
        <v>7.5</v>
      </c>
      <c r="I87">
        <f t="shared" si="24"/>
        <v>19.045423698726978</v>
      </c>
      <c r="J87">
        <f t="shared" si="25"/>
        <v>18.90178728950227</v>
      </c>
      <c r="K87">
        <f t="shared" si="25"/>
        <v>2.334652249574138</v>
      </c>
      <c r="L87">
        <f t="shared" si="26"/>
        <v>-10.635812879906357</v>
      </c>
      <c r="M87">
        <f t="shared" si="27"/>
        <v>-33.48768129827139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12.952997485686106</v>
      </c>
      <c r="B88">
        <f t="shared" si="19"/>
        <v>12.952997485686106</v>
      </c>
      <c r="C88" s="9">
        <f t="shared" si="20"/>
        <v>0.3450000000000002</v>
      </c>
      <c r="D88" s="9">
        <f t="shared" si="21"/>
        <v>8.9593442508222569</v>
      </c>
      <c r="E88" s="9">
        <f t="shared" si="21"/>
        <v>6.1378863232435634</v>
      </c>
      <c r="F88" s="9">
        <f t="shared" si="22"/>
        <v>6.636181189137103</v>
      </c>
      <c r="G88" s="10">
        <f t="shared" si="23"/>
        <v>8.6666666666666607</v>
      </c>
      <c r="H88" s="5">
        <f t="shared" si="23"/>
        <v>7.5</v>
      </c>
      <c r="I88">
        <f t="shared" si="24"/>
        <v>18.958427992245355</v>
      </c>
      <c r="J88">
        <f t="shared" si="25"/>
        <v>18.837972412222832</v>
      </c>
      <c r="K88">
        <f t="shared" si="25"/>
        <v>2.1337261617845096</v>
      </c>
      <c r="L88">
        <f t="shared" si="26"/>
        <v>-10.551486743501817</v>
      </c>
      <c r="M88">
        <f t="shared" si="27"/>
        <v>-33.369138352348592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12.840159577974152</v>
      </c>
      <c r="B89">
        <f t="shared" si="19"/>
        <v>12.840159577974152</v>
      </c>
      <c r="C89" s="9">
        <f t="shared" si="20"/>
        <v>0.3500000000000002</v>
      </c>
      <c r="D89" s="9">
        <f t="shared" si="21"/>
        <v>9.0721821585342113</v>
      </c>
      <c r="E89" s="9">
        <f t="shared" si="21"/>
        <v>6.150088035723928</v>
      </c>
      <c r="F89" s="9">
        <f t="shared" si="22"/>
        <v>6.6680064663337681</v>
      </c>
      <c r="G89" s="10">
        <f t="shared" si="23"/>
        <v>8.6666666666666607</v>
      </c>
      <c r="H89" s="5">
        <f t="shared" si="23"/>
        <v>7.5</v>
      </c>
      <c r="I89">
        <f t="shared" si="24"/>
        <v>18.873962363494108</v>
      </c>
      <c r="J89">
        <f t="shared" si="25"/>
        <v>18.774663491761821</v>
      </c>
      <c r="K89">
        <f t="shared" si="25"/>
        <v>1.933511331670418</v>
      </c>
      <c r="L89">
        <f t="shared" si="26"/>
        <v>-10.469174147856473</v>
      </c>
      <c r="M89">
        <f t="shared" si="27"/>
        <v>-33.25216935611089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12.727700042158242</v>
      </c>
      <c r="B90">
        <f t="shared" si="19"/>
        <v>12.727700042158242</v>
      </c>
      <c r="C90" s="9">
        <f t="shared" si="20"/>
        <v>0.3550000000000002</v>
      </c>
      <c r="D90" s="9">
        <f t="shared" si="21"/>
        <v>9.1846416943501215</v>
      </c>
      <c r="E90" s="9">
        <f t="shared" si="21"/>
        <v>6.1610905646655407</v>
      </c>
      <c r="F90" s="9">
        <f t="shared" si="22"/>
        <v>6.6990892393828041</v>
      </c>
      <c r="G90" s="10">
        <f t="shared" si="23"/>
        <v>8.6666666666666607</v>
      </c>
      <c r="H90" s="5">
        <f t="shared" si="23"/>
        <v>7.5</v>
      </c>
      <c r="I90">
        <f t="shared" si="24"/>
        <v>18.792020180307397</v>
      </c>
      <c r="J90">
        <f t="shared" si="25"/>
        <v>18.711848446874683</v>
      </c>
      <c r="K90">
        <f t="shared" si="25"/>
        <v>1.7339983155337526</v>
      </c>
      <c r="L90">
        <f t="shared" si="26"/>
        <v>-10.388846734100452</v>
      </c>
      <c r="M90">
        <f t="shared" si="27"/>
        <v>-33.136718503648275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12.615615950718208</v>
      </c>
      <c r="B91">
        <f t="shared" si="19"/>
        <v>12.615615950718208</v>
      </c>
      <c r="C91" s="9">
        <f t="shared" si="20"/>
        <v>0.36000000000000021</v>
      </c>
      <c r="D91" s="9">
        <f t="shared" si="21"/>
        <v>9.2967257857901551</v>
      </c>
      <c r="E91" s="9">
        <f t="shared" si="21"/>
        <v>6.1708980936256772</v>
      </c>
      <c r="F91" s="9">
        <f t="shared" si="22"/>
        <v>6.729436699259109</v>
      </c>
      <c r="G91" s="10">
        <f t="shared" si="23"/>
        <v>8.6666666666666607</v>
      </c>
      <c r="H91" s="5">
        <f t="shared" si="23"/>
        <v>7.5</v>
      </c>
      <c r="I91">
        <f t="shared" si="24"/>
        <v>18.712594553127598</v>
      </c>
      <c r="J91">
        <f t="shared" si="25"/>
        <v>18.64951536647008</v>
      </c>
      <c r="K91">
        <f t="shared" si="25"/>
        <v>1.535178004511863</v>
      </c>
      <c r="L91">
        <f t="shared" si="26"/>
        <v>-10.310476484760516</v>
      </c>
      <c r="M91">
        <f t="shared" si="27"/>
        <v>-33.022730725941493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12.503904447096113</v>
      </c>
      <c r="B92">
        <f t="shared" si="19"/>
        <v>12.503904447096113</v>
      </c>
      <c r="C92" s="9">
        <f t="shared" si="20"/>
        <v>0.36500000000000021</v>
      </c>
      <c r="D92" s="9">
        <f t="shared" si="21"/>
        <v>9.4084372894122499</v>
      </c>
      <c r="E92" s="9">
        <f t="shared" si="21"/>
        <v>6.1795147524996814</v>
      </c>
      <c r="F92" s="9">
        <f t="shared" si="22"/>
        <v>6.7590559311173148</v>
      </c>
      <c r="G92" s="10">
        <f t="shared" si="23"/>
        <v>8.6666666666666607</v>
      </c>
      <c r="H92" s="5">
        <f t="shared" si="23"/>
        <v>7.5</v>
      </c>
      <c r="I92">
        <f t="shared" si="24"/>
        <v>18.635678308982691</v>
      </c>
      <c r="J92">
        <f t="shared" si="25"/>
        <v>18.587652507561518</v>
      </c>
      <c r="K92">
        <f t="shared" si="25"/>
        <v>1.3370416201562141</v>
      </c>
      <c r="L92">
        <f t="shared" si="26"/>
        <v>-10.234035698809379</v>
      </c>
      <c r="M92">
        <f t="shared" si="27"/>
        <v>-32.910151682731652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12.392562744693322</v>
      </c>
      <c r="B93">
        <f t="shared" si="19"/>
        <v>12.392562744693322</v>
      </c>
      <c r="C93" s="9">
        <f t="shared" si="20"/>
        <v>0.37000000000000022</v>
      </c>
      <c r="D93" s="9">
        <f t="shared" si="21"/>
        <v>9.5197789918150413</v>
      </c>
      <c r="E93" s="9">
        <f t="shared" si="21"/>
        <v>6.1869446194903297</v>
      </c>
      <c r="F93" s="9">
        <f t="shared" si="22"/>
        <v>6.7879539170813903</v>
      </c>
      <c r="G93" s="10">
        <f t="shared" si="23"/>
        <v>8.6666666666666607</v>
      </c>
      <c r="H93" s="5">
        <f t="shared" si="23"/>
        <v>7.5</v>
      </c>
      <c r="I93">
        <f t="shared" si="24"/>
        <v>18.561263966181986</v>
      </c>
      <c r="J93">
        <f t="shared" si="25"/>
        <v>18.526248293368663</v>
      </c>
      <c r="K93">
        <f t="shared" si="25"/>
        <v>1.1395807100598241</v>
      </c>
      <c r="L93">
        <f t="shared" si="26"/>
        <v>-10.159496967684374</v>
      </c>
      <c r="M93">
        <f t="shared" si="27"/>
        <v>-32.798927755741481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12.281588125878528</v>
      </c>
      <c r="B94">
        <f t="shared" si="19"/>
        <v>12.281588125878528</v>
      </c>
      <c r="C94" s="9">
        <f t="shared" si="20"/>
        <v>0.37500000000000022</v>
      </c>
      <c r="D94" s="9">
        <f t="shared" si="21"/>
        <v>9.630753610629835</v>
      </c>
      <c r="E94" s="9">
        <f t="shared" si="21"/>
        <v>6.1931917230510853</v>
      </c>
      <c r="F94" s="9">
        <f t="shared" si="22"/>
        <v>6.816137538974079</v>
      </c>
      <c r="G94" s="10">
        <f t="shared" si="23"/>
        <v>8.6666666666666607</v>
      </c>
      <c r="H94" s="5">
        <f t="shared" si="23"/>
        <v>7.5</v>
      </c>
      <c r="I94">
        <f t="shared" si="24"/>
        <v>18.489343709793065</v>
      </c>
      <c r="J94">
        <f t="shared" si="25"/>
        <v>18.465291311562556</v>
      </c>
      <c r="K94">
        <f t="shared" si="25"/>
        <v>0.94278714352537518</v>
      </c>
      <c r="L94">
        <f t="shared" si="26"/>
        <v>-10.086833152286818</v>
      </c>
      <c r="M94">
        <f t="shared" si="27"/>
        <v>-32.689006043197743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12.170977941005894</v>
      </c>
      <c r="B95">
        <f t="shared" si="19"/>
        <v>12.170977941005894</v>
      </c>
      <c r="C95" s="9">
        <f t="shared" si="20"/>
        <v>0.38000000000000023</v>
      </c>
      <c r="D95" s="9">
        <f t="shared" si="21"/>
        <v>9.741363795502469</v>
      </c>
      <c r="E95" s="9">
        <f t="shared" si="21"/>
        <v>6.1982600438034599</v>
      </c>
      <c r="F95" s="9">
        <f t="shared" si="22"/>
        <v>6.8436135809875456</v>
      </c>
      <c r="G95" s="10">
        <f t="shared" si="23"/>
        <v>8.6666666666666607</v>
      </c>
      <c r="H95" s="5">
        <f t="shared" si="23"/>
        <v>7.5</v>
      </c>
      <c r="I95">
        <f t="shared" si="24"/>
        <v>18.419909367962433</v>
      </c>
      <c r="J95">
        <f t="shared" si="25"/>
        <v>18.404770312648836</v>
      </c>
      <c r="K95">
        <f t="shared" si="25"/>
        <v>0.74665310726618872</v>
      </c>
      <c r="L95">
        <f t="shared" si="26"/>
        <v>-10.016017360973308</v>
      </c>
      <c r="M95">
        <f t="shared" si="27"/>
        <v>-32.580334355602531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12.060729607442498</v>
      </c>
      <c r="B96">
        <f t="shared" si="19"/>
        <v>12.060729607442498</v>
      </c>
      <c r="C96" s="9">
        <f t="shared" si="20"/>
        <v>0.38500000000000023</v>
      </c>
      <c r="D96" s="9">
        <f t="shared" si="21"/>
        <v>9.8516121290658649</v>
      </c>
      <c r="E96" s="9">
        <f t="shared" si="21"/>
        <v>6.2021535164286563</v>
      </c>
      <c r="F96" s="9">
        <f t="shared" si="22"/>
        <v>6.8703887322965027</v>
      </c>
      <c r="G96" s="10">
        <f t="shared" si="23"/>
        <v>8.6666666666666607</v>
      </c>
      <c r="H96" s="5">
        <f t="shared" si="23"/>
        <v>7.5</v>
      </c>
      <c r="I96">
        <f t="shared" si="24"/>
        <v>18.35295238914178</v>
      </c>
      <c r="J96">
        <f t="shared" si="25"/>
        <v>18.344674208482996</v>
      </c>
      <c r="K96">
        <f t="shared" si="25"/>
        <v>0.5511711011325735</v>
      </c>
      <c r="L96">
        <f t="shared" si="26"/>
        <v>-9.9470229285500391</v>
      </c>
      <c r="M96">
        <f t="shared" si="27"/>
        <v>-32.47286121269925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11.950840608604315</v>
      </c>
      <c r="B97">
        <f t="shared" si="19"/>
        <v>11.950840608604315</v>
      </c>
      <c r="C97" s="9">
        <f t="shared" si="20"/>
        <v>0.39000000000000024</v>
      </c>
      <c r="D97" s="9">
        <f t="shared" si="21"/>
        <v>9.9615011279040484</v>
      </c>
      <c r="E97" s="9">
        <f t="shared" si="21"/>
        <v>6.2048760315336233</v>
      </c>
      <c r="F97" s="9">
        <f t="shared" si="22"/>
        <v>6.8964695896150783</v>
      </c>
      <c r="G97" s="10">
        <f t="shared" si="23"/>
        <v>8.6666666666666607</v>
      </c>
      <c r="H97" s="5">
        <f t="shared" si="23"/>
        <v>7.5</v>
      </c>
      <c r="I97">
        <f t="shared" si="24"/>
        <v>18.288463820280835</v>
      </c>
      <c r="J97">
        <f t="shared" si="25"/>
        <v>18.284992070911695</v>
      </c>
      <c r="K97">
        <f t="shared" si="25"/>
        <v>0.35633393385637802</v>
      </c>
      <c r="L97">
        <f t="shared" si="26"/>
        <v>-9.8798233962807842</v>
      </c>
      <c r="M97">
        <f t="shared" si="27"/>
        <v>-32.366535841577068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11.841308492999978</v>
      </c>
      <c r="B98">
        <f t="shared" si="19"/>
        <v>11.841308492999978</v>
      </c>
      <c r="C98" s="9">
        <f t="shared" si="20"/>
        <v>0.39500000000000024</v>
      </c>
      <c r="D98" s="9">
        <f t="shared" si="21"/>
        <v>10.071033243508385</v>
      </c>
      <c r="E98" s="9">
        <f t="shared" si="21"/>
        <v>6.206431437491613</v>
      </c>
      <c r="F98" s="9">
        <f t="shared" si="22"/>
        <v>6.9218626596985846</v>
      </c>
      <c r="G98" s="10">
        <f t="shared" si="23"/>
        <v>8.6666666666666607</v>
      </c>
      <c r="H98" s="5">
        <f t="shared" si="23"/>
        <v>7.5</v>
      </c>
      <c r="I98">
        <f t="shared" si="24"/>
        <v>18.226434286046256</v>
      </c>
      <c r="J98">
        <f t="shared" si="25"/>
        <v>18.225713130534011</v>
      </c>
      <c r="K98">
        <f t="shared" si="25"/>
        <v>0.1621347188069156</v>
      </c>
      <c r="L98">
        <f t="shared" si="26"/>
        <v>-9.8143924929185804</v>
      </c>
      <c r="M98">
        <f t="shared" si="27"/>
        <v>-32.261308175855909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11.732130873281648</v>
      </c>
      <c r="B99">
        <f t="shared" si="19"/>
        <v>11.732130873281648</v>
      </c>
      <c r="C99" s="9">
        <f t="shared" si="20"/>
        <v>0.40000000000000024</v>
      </c>
      <c r="D99" s="9">
        <f t="shared" si="21"/>
        <v>10.180210863226716</v>
      </c>
      <c r="E99" s="9">
        <f t="shared" si="21"/>
        <v>6.2068235422572888</v>
      </c>
      <c r="F99" s="9">
        <f t="shared" si="22"/>
        <v>6.9465743617912992</v>
      </c>
      <c r="G99" s="10">
        <f t="shared" si="23"/>
        <v>8.6666666666666607</v>
      </c>
      <c r="H99" s="5">
        <f t="shared" si="23"/>
        <v>7.5</v>
      </c>
      <c r="I99">
        <f t="shared" si="24"/>
        <v>18.166853969124109</v>
      </c>
      <c r="J99">
        <f t="shared" si="25"/>
        <v>18.166826775576499</v>
      </c>
      <c r="K99">
        <f t="shared" si="25"/>
        <v>-3.1433130248219865E-2</v>
      </c>
      <c r="L99">
        <f t="shared" si="26"/>
        <v>-9.7507041167700539</v>
      </c>
      <c r="M99">
        <f t="shared" si="27"/>
        <v>-32.157128855892083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11.62330542530229</v>
      </c>
      <c r="B100">
        <f t="shared" si="19"/>
        <v>11.62330542530229</v>
      </c>
      <c r="C100" s="9">
        <f t="shared" si="20"/>
        <v>0.40500000000000025</v>
      </c>
      <c r="D100" s="9">
        <f t="shared" si="21"/>
        <v>10.289036311206074</v>
      </c>
      <c r="E100" s="9">
        <f t="shared" si="21"/>
        <v>6.2060561151563931</v>
      </c>
      <c r="F100" s="9">
        <f t="shared" si="22"/>
        <v>6.9706110300213169</v>
      </c>
      <c r="G100" s="10">
        <f t="shared" si="23"/>
        <v>8.6666666666666607</v>
      </c>
      <c r="H100" s="5">
        <f t="shared" si="23"/>
        <v>7.5</v>
      </c>
      <c r="I100">
        <f t="shared" si="24"/>
        <v>18.109712591661388</v>
      </c>
      <c r="J100">
        <f t="shared" si="25"/>
        <v>18.108322550875879</v>
      </c>
      <c r="K100">
        <f t="shared" si="25"/>
        <v>-0.22437590338357236</v>
      </c>
      <c r="L100">
        <f t="shared" si="26"/>
        <v>-9.6887323188005077</v>
      </c>
      <c r="M100">
        <f t="shared" si="27"/>
        <v>-32.053949229943036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11.514829887178772</v>
      </c>
      <c r="B101">
        <f t="shared" si="19"/>
        <v>11.514829887178772</v>
      </c>
      <c r="C101" s="9">
        <f t="shared" si="20"/>
        <v>0.41000000000000025</v>
      </c>
      <c r="D101" s="9">
        <f t="shared" si="21"/>
        <v>10.397511849329591</v>
      </c>
      <c r="E101" s="9">
        <f t="shared" si="21"/>
        <v>6.2041328886499523</v>
      </c>
      <c r="F101" s="9">
        <f t="shared" si="22"/>
        <v>6.9939789157434671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18.054999397899081</v>
      </c>
      <c r="J101">
        <f t="shared" si="25"/>
        <v>18.050190156963076</v>
      </c>
      <c r="K101">
        <f t="shared" si="25"/>
        <v>-0.41669959876323059</v>
      </c>
      <c r="L101">
        <f t="shared" si="26"/>
        <v>-9.6284512867862304</v>
      </c>
      <c r="M101">
        <f t="shared" si="27"/>
        <v>-31.951721356228074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11.406702058360155</v>
      </c>
      <c r="B102">
        <f t="shared" si="19"/>
        <v>11.406702058360155</v>
      </c>
      <c r="C102" s="9">
        <f t="shared" si="20"/>
        <v>0.41500000000000026</v>
      </c>
      <c r="D102" s="9">
        <f t="shared" si="21"/>
        <v>10.505639678148208</v>
      </c>
      <c r="E102" s="9">
        <f t="shared" si="21"/>
        <v>6.2010575600729609</v>
      </c>
      <c r="F102" s="9">
        <f t="shared" si="22"/>
        <v>7.0166841898312562</v>
      </c>
      <c r="G102" s="10">
        <f t="shared" si="29"/>
        <v>8.6666666666666607</v>
      </c>
      <c r="H102" s="5">
        <f t="shared" si="29"/>
        <v>7.5</v>
      </c>
      <c r="I102">
        <f t="shared" si="24"/>
        <v>18.002703138046407</v>
      </c>
      <c r="J102">
        <f t="shared" si="25"/>
        <v>17.992419449242359</v>
      </c>
      <c r="K102">
        <f t="shared" si="25"/>
        <v>-0.60840992690059903</v>
      </c>
      <c r="L102">
        <f t="shared" si="26"/>
        <v>-9.5698353305192203</v>
      </c>
      <c r="M102">
        <f t="shared" si="27"/>
        <v>-31.850398005820328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11.29891979870065</v>
      </c>
      <c r="B103">
        <f t="shared" si="19"/>
        <v>11.29891979870065</v>
      </c>
      <c r="C103" s="9">
        <f t="shared" si="20"/>
        <v>0.42000000000000026</v>
      </c>
      <c r="D103" s="9">
        <f t="shared" si="21"/>
        <v>10.613421937807713</v>
      </c>
      <c r="E103" s="9">
        <f t="shared" si="21"/>
        <v>6.1968337933474524</v>
      </c>
      <c r="F103" s="9">
        <f t="shared" si="22"/>
        <v>7.0387329449187312</v>
      </c>
      <c r="G103" s="10">
        <f t="shared" si="29"/>
        <v>8.6666666666666607</v>
      </c>
      <c r="H103" s="5">
        <f t="shared" si="29"/>
        <v>7.5</v>
      </c>
      <c r="I103">
        <f t="shared" si="24"/>
        <v>17.95281205344229</v>
      </c>
      <c r="J103">
        <f t="shared" si="25"/>
        <v>17.935000437259244</v>
      </c>
      <c r="K103">
        <f t="shared" si="25"/>
        <v>-0.799512314935521</v>
      </c>
      <c r="L103">
        <f t="shared" si="26"/>
        <v>-9.5128588680676014</v>
      </c>
      <c r="M103">
        <f t="shared" si="27"/>
        <v>-31.749932666304083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11.191481027536719</v>
      </c>
      <c r="B104">
        <f t="shared" si="19"/>
        <v>11.191481027536719</v>
      </c>
      <c r="C104" s="9">
        <f t="shared" si="20"/>
        <v>0.42500000000000027</v>
      </c>
      <c r="D104" s="9">
        <f t="shared" si="21"/>
        <v>10.720860708971644</v>
      </c>
      <c r="E104" s="9">
        <f t="shared" si="21"/>
        <v>6.1914652206698459</v>
      </c>
      <c r="F104" s="9">
        <f t="shared" si="22"/>
        <v>7.06013119759311</v>
      </c>
      <c r="G104" s="10">
        <f t="shared" si="29"/>
        <v>8.6666666666666607</v>
      </c>
      <c r="H104" s="5">
        <f t="shared" si="29"/>
        <v>7.5</v>
      </c>
      <c r="I104">
        <f t="shared" si="24"/>
        <v>17.90531386304627</v>
      </c>
      <c r="J104">
        <f t="shared" si="25"/>
        <v>17.877923284050837</v>
      </c>
      <c r="K104">
        <f t="shared" si="25"/>
        <v>-0.99001191093334551</v>
      </c>
      <c r="L104">
        <f t="shared" si="26"/>
        <v>-9.4574964130932315</v>
      </c>
      <c r="M104">
        <f t="shared" si="27"/>
        <v>-31.65027954613025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11.08438372276785</v>
      </c>
      <c r="B105">
        <f t="shared" si="19"/>
        <v>11.08438372276785</v>
      </c>
      <c r="C105" s="9">
        <f t="shared" si="20"/>
        <v>0.43000000000000027</v>
      </c>
      <c r="D105" s="9">
        <f t="shared" si="21"/>
        <v>10.827958013740513</v>
      </c>
      <c r="E105" s="9">
        <f t="shared" si="21"/>
        <v>6.1849554441724157</v>
      </c>
      <c r="F105" s="9">
        <f t="shared" si="22"/>
        <v>7.0808848905390089</v>
      </c>
      <c r="G105" s="10">
        <f t="shared" si="29"/>
        <v>8.6666666666666607</v>
      </c>
      <c r="H105" s="5">
        <f t="shared" si="29"/>
        <v>7.5</v>
      </c>
      <c r="I105">
        <f t="shared" si="24"/>
        <v>17.860195751296875</v>
      </c>
      <c r="J105">
        <f t="shared" si="25"/>
        <v>17.821178305572278</v>
      </c>
      <c r="K105">
        <f t="shared" si="25"/>
        <v>-1.179913588210127</v>
      </c>
      <c r="L105">
        <f t="shared" si="26"/>
        <v>-9.4037225632258465</v>
      </c>
      <c r="M105">
        <f t="shared" si="27"/>
        <v>-31.551393579601914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10.977625919940554</v>
      </c>
      <c r="B106">
        <f t="shared" si="19"/>
        <v>10.977625919940554</v>
      </c>
      <c r="C106" s="9">
        <f t="shared" si="20"/>
        <v>0.43500000000000028</v>
      </c>
      <c r="D106" s="9">
        <f t="shared" si="21"/>
        <v>10.93471581656781</v>
      </c>
      <c r="E106" s="9">
        <f t="shared" si="21"/>
        <v>6.1773080375587224</v>
      </c>
      <c r="F106" s="9">
        <f t="shared" si="22"/>
        <v>7.1009998946350272</v>
      </c>
      <c r="G106" s="10">
        <f t="shared" si="29"/>
        <v>8.6666666666666607</v>
      </c>
      <c r="H106" s="5">
        <f t="shared" si="29"/>
        <v>7.5</v>
      </c>
      <c r="I106">
        <f t="shared" si="24"/>
        <v>17.817444357371002</v>
      </c>
      <c r="J106">
        <f t="shared" si="25"/>
        <v>17.764755970192923</v>
      </c>
      <c r="K106">
        <f t="shared" si="25"/>
        <v>-1.3692219496877385</v>
      </c>
      <c r="L106">
        <f t="shared" si="26"/>
        <v>-9.3515119894909642</v>
      </c>
      <c r="M106">
        <f t="shared" si="27"/>
        <v>-31.453230432421186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10.871205711335207</v>
      </c>
      <c r="B107">
        <f t="shared" si="19"/>
        <v>10.871205711335207</v>
      </c>
      <c r="C107" s="9">
        <f t="shared" si="20"/>
        <v>0.44000000000000028</v>
      </c>
      <c r="D107" s="9">
        <f t="shared" si="21"/>
        <v>11.041136025173156</v>
      </c>
      <c r="E107" s="9">
        <f t="shared" si="21"/>
        <v>6.1685265477128119</v>
      </c>
      <c r="F107" s="9">
        <f t="shared" si="22"/>
        <v>7.1204820110033982</v>
      </c>
      <c r="G107" s="10">
        <f t="shared" si="29"/>
        <v>8.6666666666666607</v>
      </c>
      <c r="H107" s="5">
        <f t="shared" si="29"/>
        <v>7.5</v>
      </c>
      <c r="I107">
        <f t="shared" si="24"/>
        <v>17.777045765873037</v>
      </c>
      <c r="J107">
        <f t="shared" si="25"/>
        <v>17.708646898255978</v>
      </c>
      <c r="K107">
        <f t="shared" si="25"/>
        <v>-1.5579413322822655</v>
      </c>
      <c r="L107">
        <f t="shared" si="26"/>
        <v>-9.3008394267864212</v>
      </c>
      <c r="M107">
        <f t="shared" si="27"/>
        <v>-31.355746507727922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10.765121245055354</v>
      </c>
      <c r="B108">
        <f t="shared" si="19"/>
        <v>10.765121245055354</v>
      </c>
      <c r="C108" s="9">
        <f t="shared" si="20"/>
        <v>0.44500000000000028</v>
      </c>
      <c r="D108" s="9">
        <f t="shared" si="21"/>
        <v>11.147220491453009</v>
      </c>
      <c r="E108" s="9">
        <f t="shared" si="21"/>
        <v>6.1586144962819791</v>
      </c>
      <c r="F108" s="9">
        <f t="shared" si="22"/>
        <v>7.1393369730134584</v>
      </c>
      <c r="G108" s="10">
        <f t="shared" si="29"/>
        <v>8.6666666666666607</v>
      </c>
      <c r="H108" s="5">
        <f t="shared" si="29"/>
        <v>7.5</v>
      </c>
      <c r="I108">
        <f t="shared" si="24"/>
        <v>17.738985498977314</v>
      </c>
      <c r="J108">
        <f t="shared" si="25"/>
        <v>17.652841861695258</v>
      </c>
      <c r="K108">
        <f t="shared" si="25"/>
        <v>-1.746075811328633</v>
      </c>
      <c r="L108">
        <f t="shared" si="26"/>
        <v>-9.2516796653999283</v>
      </c>
      <c r="M108">
        <f t="shared" si="27"/>
        <v>-31.258898952560806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10.65937072411916</v>
      </c>
      <c r="B109">
        <f t="shared" si="19"/>
        <v>10.65937072411916</v>
      </c>
      <c r="C109" s="9">
        <f t="shared" si="20"/>
        <v>0.45000000000000029</v>
      </c>
      <c r="D109" s="9">
        <f t="shared" si="21"/>
        <v>11.252971012389203</v>
      </c>
      <c r="E109" s="9">
        <f t="shared" si="21"/>
        <v>6.1475753812328611</v>
      </c>
      <c r="F109" s="9">
        <f t="shared" si="22"/>
        <v>7.1575704482395182</v>
      </c>
      <c r="G109" s="10">
        <f t="shared" si="29"/>
        <v>8.6666666666666607</v>
      </c>
      <c r="H109" s="5">
        <f t="shared" si="29"/>
        <v>7.5</v>
      </c>
      <c r="I109">
        <f t="shared" si="24"/>
        <v>17.703248510042386</v>
      </c>
      <c r="J109">
        <f t="shared" si="25"/>
        <v>17.59733178370286</v>
      </c>
      <c r="K109">
        <f t="shared" si="25"/>
        <v>-1.9336292050439978</v>
      </c>
      <c r="L109">
        <f t="shared" si="26"/>
        <v>-9.2040075435576778</v>
      </c>
      <c r="M109">
        <f t="shared" si="27"/>
        <v>-31.162645664671132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10.553952405552726</v>
      </c>
      <c r="B110">
        <f t="shared" si="19"/>
        <v>10.553952405552726</v>
      </c>
      <c r="C110" s="9">
        <f t="shared" si="20"/>
        <v>0.45500000000000029</v>
      </c>
      <c r="D110" s="9">
        <f t="shared" si="21"/>
        <v>11.358389330955637</v>
      </c>
      <c r="E110" s="9">
        <f t="shared" si="21"/>
        <v>6.1354126783806331</v>
      </c>
      <c r="F110" s="9">
        <f t="shared" si="22"/>
        <v>7.1751880403738468</v>
      </c>
      <c r="G110" s="10">
        <f t="shared" si="29"/>
        <v>8.6666666666666607</v>
      </c>
      <c r="H110" s="5">
        <f t="shared" si="29"/>
        <v>7.5</v>
      </c>
      <c r="I110">
        <f t="shared" si="24"/>
        <v>17.66981917870995</v>
      </c>
      <c r="J110">
        <f t="shared" si="25"/>
        <v>17.542107738441512</v>
      </c>
      <c r="K110">
        <f t="shared" si="25"/>
        <v>-2.1206050790320248</v>
      </c>
      <c r="L110">
        <f t="shared" si="26"/>
        <v>-9.1577979409912942</v>
      </c>
      <c r="M110">
        <f t="shared" si="27"/>
        <v>-31.066945299619935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10.448864599485015</v>
      </c>
      <c r="B111">
        <f t="shared" si="19"/>
        <v>10.448864599485015</v>
      </c>
      <c r="C111" s="9">
        <f t="shared" si="20"/>
        <v>0.4600000000000003</v>
      </c>
      <c r="D111" s="9">
        <f t="shared" si="21"/>
        <v>11.463477137023348</v>
      </c>
      <c r="E111" s="9">
        <f t="shared" si="21"/>
        <v>6.1221298428910478</v>
      </c>
      <c r="F111" s="9">
        <f t="shared" si="22"/>
        <v>7.1921952910953006</v>
      </c>
      <c r="G111" s="10">
        <f t="shared" si="29"/>
        <v>8.6666666666666607</v>
      </c>
      <c r="H111" s="5">
        <f t="shared" si="29"/>
        <v>7.5</v>
      </c>
      <c r="I111">
        <f t="shared" si="24"/>
        <v>17.63868130749584</v>
      </c>
      <c r="J111">
        <f t="shared" si="25"/>
        <v>17.487160950795563</v>
      </c>
      <c r="K111">
        <f t="shared" si="25"/>
        <v>-2.3070067508297445</v>
      </c>
      <c r="L111">
        <f t="shared" si="26"/>
        <v>-9.1130257735080011</v>
      </c>
      <c r="M111">
        <f t="shared" si="27"/>
        <v>-30.971757278089672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10.344105668244165</v>
      </c>
      <c r="B112">
        <f t="shared" si="19"/>
        <v>10.344105668244165</v>
      </c>
      <c r="C112" s="9">
        <f t="shared" si="20"/>
        <v>0.4650000000000003</v>
      </c>
      <c r="D112" s="9">
        <f t="shared" si="21"/>
        <v>11.568236068264198</v>
      </c>
      <c r="E112" s="9">
        <f t="shared" si="21"/>
        <v>6.1077303107550636</v>
      </c>
      <c r="F112" s="9">
        <f t="shared" si="22"/>
        <v>7.208597681894215</v>
      </c>
      <c r="G112" s="10">
        <f t="shared" si="29"/>
        <v>8.6666666666666607</v>
      </c>
      <c r="H112" s="5">
        <f t="shared" si="29"/>
        <v>7.5</v>
      </c>
      <c r="I112">
        <f t="shared" si="24"/>
        <v>17.609818119874625</v>
      </c>
      <c r="J112">
        <f t="shared" si="25"/>
        <v>17.432482796154513</v>
      </c>
      <c r="K112">
        <f t="shared" si="25"/>
        <v>-2.4928372944982824</v>
      </c>
      <c r="L112">
        <f t="shared" si="26"/>
        <v>-9.069665988546129</v>
      </c>
      <c r="M112">
        <f t="shared" si="27"/>
        <v>-30.877041793342375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10.239674025455031</v>
      </c>
      <c r="B113">
        <f t="shared" si="19"/>
        <v>10.239674025455031</v>
      </c>
      <c r="C113" s="9">
        <f t="shared" si="20"/>
        <v>0.47000000000000031</v>
      </c>
      <c r="D113" s="9">
        <f t="shared" si="21"/>
        <v>11.672667711053332</v>
      </c>
      <c r="E113" s="9">
        <f t="shared" si="21"/>
        <v>6.0922175002357939</v>
      </c>
      <c r="F113" s="9">
        <f t="shared" si="22"/>
        <v>7.2244006358541011</v>
      </c>
      <c r="G113" s="10">
        <f t="shared" si="29"/>
        <v>8.6666666666666607</v>
      </c>
      <c r="H113" s="5">
        <f t="shared" si="29"/>
        <v>7.5</v>
      </c>
      <c r="I113">
        <f t="shared" si="24"/>
        <v>17.583212259853735</v>
      </c>
      <c r="J113">
        <f t="shared" si="25"/>
        <v>17.378064800223235</v>
      </c>
      <c r="K113">
        <f t="shared" si="25"/>
        <v>-2.6780995452583367</v>
      </c>
      <c r="L113">
        <f t="shared" si="26"/>
        <v>-9.0276935616955836</v>
      </c>
      <c r="M113">
        <f t="shared" si="27"/>
        <v>-30.782759818757381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10.135568135137802</v>
      </c>
      <c r="B114">
        <f t="shared" si="19"/>
        <v>10.135568135137802</v>
      </c>
      <c r="C114" s="9">
        <f t="shared" si="20"/>
        <v>0.47500000000000031</v>
      </c>
      <c r="D114" s="9">
        <f t="shared" si="21"/>
        <v>11.776773601370561</v>
      </c>
      <c r="E114" s="9">
        <f t="shared" si="21"/>
        <v>6.0755948132875064</v>
      </c>
      <c r="F114" s="9">
        <f t="shared" si="22"/>
        <v>7.2396095193906493</v>
      </c>
      <c r="G114" s="10">
        <f t="shared" si="29"/>
        <v>8.6666666666666607</v>
      </c>
      <c r="H114" s="5">
        <f t="shared" si="29"/>
        <v>7.5</v>
      </c>
      <c r="I114">
        <f t="shared" si="24"/>
        <v>17.558845793027256</v>
      </c>
      <c r="J114">
        <f t="shared" si="25"/>
        <v>17.323898638853063</v>
      </c>
      <c r="K114">
        <f t="shared" si="25"/>
        <v>-2.8627961041708812</v>
      </c>
      <c r="L114">
        <f t="shared" si="26"/>
        <v>-8.9870834941603661</v>
      </c>
      <c r="M114">
        <f t="shared" si="27"/>
        <v>-30.688873115382989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10.03178651080758</v>
      </c>
      <c r="B115">
        <f t="shared" si="19"/>
        <v>10.03178651080758</v>
      </c>
      <c r="C115" s="9">
        <f t="shared" si="20"/>
        <v>0.48000000000000032</v>
      </c>
      <c r="D115" s="9">
        <f t="shared" si="21"/>
        <v>11.880555225700784</v>
      </c>
      <c r="E115" s="9">
        <f t="shared" si="21"/>
        <v>6.0578656369464046</v>
      </c>
      <c r="F115" s="9">
        <f t="shared" si="22"/>
        <v>7.2542296439485909</v>
      </c>
      <c r="G115" s="10">
        <f t="shared" si="29"/>
        <v>8.6666666666666607</v>
      </c>
      <c r="H115" s="5">
        <f t="shared" si="29"/>
        <v>7.5</v>
      </c>
      <c r="I115">
        <f t="shared" si="24"/>
        <v>17.536700209093645</v>
      </c>
      <c r="J115">
        <f t="shared" si="25"/>
        <v>17.269976137888101</v>
      </c>
      <c r="K115">
        <f t="shared" si="25"/>
        <v>-3.0469293428631792</v>
      </c>
      <c r="L115">
        <f t="shared" si="26"/>
        <v>-8.9478108111375914</v>
      </c>
      <c r="M115">
        <f t="shared" si="27"/>
        <v>-30.595344239438106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9.9283277145748521</v>
      </c>
      <c r="B116">
        <f t="shared" si="19"/>
        <v>9.9283277145748521</v>
      </c>
      <c r="C116" s="9">
        <f t="shared" si="20"/>
        <v>0.48500000000000032</v>
      </c>
      <c r="D116" s="9">
        <f t="shared" si="21"/>
        <v>11.984014021933511</v>
      </c>
      <c r="E116" s="9">
        <f t="shared" si="21"/>
        <v>6.0390333446929159</v>
      </c>
      <c r="F116" s="9">
        <f t="shared" si="22"/>
        <v>7.268266267656859</v>
      </c>
      <c r="G116" s="10">
        <f t="shared" si="29"/>
        <v>8.6666666666666607</v>
      </c>
      <c r="H116" s="5">
        <f t="shared" si="29"/>
        <v>7.5</v>
      </c>
      <c r="I116">
        <f t="shared" si="24"/>
        <v>17.516756425816236</v>
      </c>
      <c r="J116">
        <f t="shared" si="25"/>
        <v>17.216289273021275</v>
      </c>
      <c r="K116">
        <f t="shared" si="25"/>
        <v>-3.2305014082998076</v>
      </c>
      <c r="L116">
        <f t="shared" si="26"/>
        <v>-8.9098505610852552</v>
      </c>
      <c r="M116">
        <f t="shared" si="27"/>
        <v>-30.50213654970171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9.8251903562468232</v>
      </c>
      <c r="B117">
        <f t="shared" si="19"/>
        <v>9.8251903562468232</v>
      </c>
      <c r="C117" s="9">
        <f t="shared" si="20"/>
        <v>0.49000000000000032</v>
      </c>
      <c r="D117" s="9">
        <f t="shared" si="21"/>
        <v>12.08715138026154</v>
      </c>
      <c r="E117" s="9">
        <f t="shared" si="21"/>
        <v>6.0191012977852223</v>
      </c>
      <c r="F117" s="9">
        <f t="shared" si="22"/>
        <v>7.2817245969425883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17.498994794399646</v>
      </c>
      <c r="J117">
        <f t="shared" si="25"/>
        <v>17.162830169654764</v>
      </c>
      <c r="K117">
        <f t="shared" si="25"/>
        <v>-3.4135142275980179</v>
      </c>
      <c r="L117">
        <f t="shared" si="26"/>
        <v>-8.8731778158485035</v>
      </c>
      <c r="M117">
        <f t="shared" si="27"/>
        <v>-30.409214214730223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9.7223730924295797</v>
      </c>
      <c r="B118">
        <f t="shared" si="19"/>
        <v>9.7223730924295797</v>
      </c>
      <c r="C118" s="9">
        <f t="shared" si="20"/>
        <v>0.49500000000000033</v>
      </c>
      <c r="D118" s="9">
        <f t="shared" si="21"/>
        <v>12.189968644078784</v>
      </c>
      <c r="E118" s="9">
        <f t="shared" si="21"/>
        <v>5.9980728465637689</v>
      </c>
      <c r="F118" s="9">
        <f t="shared" si="22"/>
        <v>7.2946097881043297</v>
      </c>
      <c r="G118" s="10">
        <f t="shared" si="30"/>
        <v>8.6666666666666607</v>
      </c>
      <c r="H118" s="5">
        <f t="shared" si="30"/>
        <v>7.5</v>
      </c>
      <c r="I118">
        <f t="shared" si="24"/>
        <v>17.483395106249855</v>
      </c>
      <c r="J118">
        <f t="shared" si="25"/>
        <v>17.109591102759673</v>
      </c>
      <c r="K118">
        <f t="shared" si="25"/>
        <v>-3.5959695128863993</v>
      </c>
      <c r="L118">
        <f t="shared" si="26"/>
        <v>-8.8377676716120437</v>
      </c>
      <c r="M118">
        <f t="shared" si="27"/>
        <v>-30.316542219845104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9.6198746256311107</v>
      </c>
      <c r="B119">
        <f t="shared" si="19"/>
        <v>9.6198746256311107</v>
      </c>
      <c r="C119" s="9">
        <f t="shared" si="20"/>
        <v>0.50000000000000033</v>
      </c>
      <c r="D119" s="9">
        <f t="shared" si="21"/>
        <v>12.292467110877253</v>
      </c>
      <c r="E119" s="9">
        <f t="shared" si="21"/>
        <v>5.9759513317264936</v>
      </c>
      <c r="F119" s="9">
        <f t="shared" si="22"/>
        <v>7.3069269488449997</v>
      </c>
      <c r="G119" s="10">
        <f t="shared" si="30"/>
        <v>8.6666666666666607</v>
      </c>
      <c r="H119" s="5">
        <f t="shared" si="30"/>
        <v>7.5</v>
      </c>
      <c r="I119">
        <f t="shared" si="24"/>
        <v>17.469936601080761</v>
      </c>
      <c r="J119">
        <f t="shared" si="25"/>
        <v>17.056564496730001</v>
      </c>
      <c r="K119">
        <f t="shared" si="25"/>
        <v>-3.77786876620547</v>
      </c>
      <c r="L119">
        <f t="shared" si="26"/>
        <v>-8.8035952506443156</v>
      </c>
      <c r="M119">
        <f t="shared" si="27"/>
        <v>-30.224086373835704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9.5176937033652429</v>
      </c>
      <c r="B120">
        <f t="shared" si="19"/>
        <v>9.5176937033652429</v>
      </c>
      <c r="C120" s="9">
        <f t="shared" si="20"/>
        <v>0.50500000000000034</v>
      </c>
      <c r="D120" s="9">
        <f t="shared" si="21"/>
        <v>12.39464803314312</v>
      </c>
      <c r="E120" s="9">
        <f t="shared" si="21"/>
        <v>5.9527400855745318</v>
      </c>
      <c r="F120" s="9">
        <f t="shared" si="22"/>
        <v>7.3186811397649816</v>
      </c>
      <c r="G120" s="10">
        <f t="shared" si="30"/>
        <v>8.6666666666666607</v>
      </c>
      <c r="H120" s="5">
        <f t="shared" si="30"/>
        <v>7.5</v>
      </c>
      <c r="I120">
        <f t="shared" si="24"/>
        <v>17.458597976324764</v>
      </c>
      <c r="J120">
        <f t="shared" si="25"/>
        <v>17.003742925226135</v>
      </c>
      <c r="K120">
        <f t="shared" si="25"/>
        <v>-3.9592132844484844</v>
      </c>
      <c r="L120">
        <f t="shared" si="26"/>
        <v>-8.7706357037970726</v>
      </c>
      <c r="M120">
        <f t="shared" si="27"/>
        <v>-30.131813315325118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9.4158291172565551</v>
      </c>
      <c r="B121">
        <f t="shared" si="19"/>
        <v>9.4158291172565551</v>
      </c>
      <c r="C121" s="9">
        <f t="shared" si="20"/>
        <v>0.51000000000000034</v>
      </c>
      <c r="D121" s="9">
        <f t="shared" si="21"/>
        <v>12.496512619251808</v>
      </c>
      <c r="E121" s="9">
        <f t="shared" si="21"/>
        <v>5.9284424332281649</v>
      </c>
      <c r="F121" s="9">
        <f t="shared" si="22"/>
        <v>7.3298773758157747</v>
      </c>
      <c r="G121" s="10">
        <f t="shared" si="30"/>
        <v>8.6666666666666607</v>
      </c>
      <c r="H121" s="5">
        <f t="shared" si="30"/>
        <v>7.5</v>
      </c>
      <c r="I121">
        <f t="shared" si="24"/>
        <v>17.449357397800618</v>
      </c>
      <c r="J121">
        <f t="shared" si="25"/>
        <v>16.951119111003351</v>
      </c>
      <c r="K121">
        <f t="shared" si="25"/>
        <v>-4.1400041643404348</v>
      </c>
      <c r="L121">
        <f t="shared" si="26"/>
        <v>-8.7388642137223922</v>
      </c>
      <c r="M121">
        <f t="shared" si="27"/>
        <v>-30.039690518749776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9.3142797021463828</v>
      </c>
      <c r="B122">
        <f t="shared" si="19"/>
        <v>9.3142797021463828</v>
      </c>
      <c r="C122" s="9">
        <f t="shared" si="20"/>
        <v>0.51500000000000035</v>
      </c>
      <c r="D122" s="9">
        <f t="shared" si="21"/>
        <v>12.59806203436198</v>
      </c>
      <c r="E122" s="9">
        <f t="shared" si="21"/>
        <v>5.9030616938127851</v>
      </c>
      <c r="F122" s="9">
        <f t="shared" si="22"/>
        <v>7.3405206277146817</v>
      </c>
      <c r="G122" s="10">
        <f t="shared" si="30"/>
        <v>8.6666666666666607</v>
      </c>
      <c r="H122" s="5">
        <f t="shared" si="30"/>
        <v>7.5</v>
      </c>
      <c r="I122">
        <f t="shared" si="24"/>
        <v>17.442192511587177</v>
      </c>
      <c r="J122">
        <f t="shared" si="25"/>
        <v>16.898685925721015</v>
      </c>
      <c r="K122">
        <f t="shared" si="25"/>
        <v>-4.3202423074529337</v>
      </c>
      <c r="L122">
        <f t="shared" si="26"/>
        <v>-8.7082559987674966</v>
      </c>
      <c r="M122">
        <f t="shared" si="27"/>
        <v>-29.947686299906721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9.2130443352000349</v>
      </c>
      <c r="B123">
        <f t="shared" si="19"/>
        <v>9.2130443352000349</v>
      </c>
      <c r="C123" s="9">
        <f t="shared" si="20"/>
        <v>0.52000000000000035</v>
      </c>
      <c r="D123" s="9">
        <f t="shared" si="21"/>
        <v>12.699297401308328</v>
      </c>
      <c r="E123" s="9">
        <f t="shared" si="21"/>
        <v>5.876601181614669</v>
      </c>
      <c r="F123" s="9">
        <f t="shared" si="22"/>
        <v>7.3506158233208794</v>
      </c>
      <c r="G123" s="10">
        <f t="shared" si="30"/>
        <v>8.6666666666666607</v>
      </c>
      <c r="H123" s="5">
        <f t="shared" si="30"/>
        <v>7.5</v>
      </c>
      <c r="I123">
        <f t="shared" si="24"/>
        <v>17.437080457047845</v>
      </c>
      <c r="J123">
        <f t="shared" si="25"/>
        <v>16.84643638972841</v>
      </c>
      <c r="K123">
        <f t="shared" si="25"/>
        <v>-4.4999284252523744</v>
      </c>
      <c r="L123">
        <f t="shared" si="26"/>
        <v>-8.6787863175065212</v>
      </c>
      <c r="M123">
        <f t="shared" si="27"/>
        <v>-29.855769821025717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9.112121935015379</v>
      </c>
      <c r="B124">
        <f t="shared" si="19"/>
        <v>9.112121935015379</v>
      </c>
      <c r="C124" s="9">
        <f t="shared" si="20"/>
        <v>0.52500000000000036</v>
      </c>
      <c r="D124" s="9">
        <f t="shared" si="21"/>
        <v>12.800219801492984</v>
      </c>
      <c r="E124" s="9">
        <f t="shared" si="21"/>
        <v>5.8490642072063768</v>
      </c>
      <c r="F124" s="9">
        <f t="shared" si="22"/>
        <v>7.3601678489733455</v>
      </c>
      <c r="G124" s="10">
        <f t="shared" si="30"/>
        <v>8.6666666666666607</v>
      </c>
      <c r="H124" s="5">
        <f t="shared" si="30"/>
        <v>7.5</v>
      </c>
      <c r="I124">
        <f t="shared" si="24"/>
        <v>17.433997880946812</v>
      </c>
      <c r="J124">
        <f t="shared" si="25"/>
        <v>16.794363671823373</v>
      </c>
      <c r="K124">
        <f t="shared" si="25"/>
        <v>-4.6790630441785286</v>
      </c>
      <c r="L124">
        <f t="shared" si="26"/>
        <v>-8.6504304738671784</v>
      </c>
      <c r="M124">
        <f t="shared" si="27"/>
        <v>-29.763911095326829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9.0115114607329687</v>
      </c>
      <c r="B125">
        <f t="shared" si="19"/>
        <v>9.0115114607329687</v>
      </c>
      <c r="C125" s="9">
        <f t="shared" si="20"/>
        <v>0.53000000000000036</v>
      </c>
      <c r="D125" s="9">
        <f t="shared" si="21"/>
        <v>12.900830275775395</v>
      </c>
      <c r="E125" s="9">
        <f t="shared" si="21"/>
        <v>5.8204540785415899</v>
      </c>
      <c r="F125" s="9">
        <f t="shared" si="22"/>
        <v>7.3691815507910121</v>
      </c>
      <c r="G125" s="10">
        <f t="shared" si="30"/>
        <v>8.6666666666666607</v>
      </c>
      <c r="H125" s="5">
        <f t="shared" si="30"/>
        <v>7.5</v>
      </c>
      <c r="I125">
        <f t="shared" si="24"/>
        <v>17.432920952594881</v>
      </c>
      <c r="J125">
        <f t="shared" si="25"/>
        <v>16.742461088980171</v>
      </c>
      <c r="K125">
        <f t="shared" si="25"/>
        <v>-4.8576465107504898</v>
      </c>
      <c r="L125">
        <f t="shared" si="26"/>
        <v>-8.6231638228093477</v>
      </c>
      <c r="M125">
        <f t="shared" si="27"/>
        <v>-29.672080991027634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8.9112119111478982</v>
      </c>
      <c r="B126">
        <f t="shared" si="19"/>
        <v>8.9112119111478982</v>
      </c>
      <c r="C126" s="9">
        <f t="shared" si="20"/>
        <v>0.53500000000000036</v>
      </c>
      <c r="D126" s="9">
        <f t="shared" si="21"/>
        <v>13.001129825360465</v>
      </c>
      <c r="E126" s="9">
        <f t="shared" si="21"/>
        <v>5.7907741020192489</v>
      </c>
      <c r="F126" s="9">
        <f t="shared" si="22"/>
        <v>7.3776617359355896</v>
      </c>
      <c r="G126" s="10">
        <f t="shared" si="30"/>
        <v>8.6666666666666607</v>
      </c>
      <c r="H126" s="5">
        <f t="shared" si="30"/>
        <v>7.5</v>
      </c>
      <c r="I126">
        <f t="shared" si="24"/>
        <v>17.433825379959924</v>
      </c>
      <c r="J126">
        <f t="shared" si="25"/>
        <v>16.690722106043314</v>
      </c>
      <c r="K126">
        <f t="shared" si="25"/>
        <v>-5.0356789966966558</v>
      </c>
      <c r="L126">
        <f t="shared" si="26"/>
        <v>-8.5969617765119342</v>
      </c>
      <c r="M126">
        <f t="shared" si="27"/>
        <v>-29.580251234767712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8.8112223238236158</v>
      </c>
      <c r="B127">
        <f t="shared" si="19"/>
        <v>8.8112223238236158</v>
      </c>
      <c r="C127" s="9">
        <f t="shared" si="20"/>
        <v>0.54000000000000037</v>
      </c>
      <c r="D127" s="9">
        <f t="shared" si="21"/>
        <v>13.101119412684747</v>
      </c>
      <c r="E127" s="9">
        <f t="shared" si="21"/>
        <v>5.7600275835168429</v>
      </c>
      <c r="F127" s="9">
        <f t="shared" si="22"/>
        <v>7.3856131738374415</v>
      </c>
      <c r="G127" s="10">
        <f t="shared" si="30"/>
        <v>8.6666666666666607</v>
      </c>
      <c r="H127" s="5">
        <f t="shared" si="30"/>
        <v>7.5</v>
      </c>
      <c r="I127">
        <f t="shared" si="24"/>
        <v>17.436686426674473</v>
      </c>
      <c r="J127">
        <f t="shared" si="25"/>
        <v>16.639140335384241</v>
      </c>
      <c r="K127">
        <f t="shared" si="25"/>
        <v>-5.2131605041052618</v>
      </c>
      <c r="L127">
        <f t="shared" si="26"/>
        <v>-8.5717998110238423</v>
      </c>
      <c r="M127">
        <f t="shared" si="27"/>
        <v>-29.488394414421858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8.7115417742079089</v>
      </c>
      <c r="B128">
        <f t="shared" si="19"/>
        <v>8.7115417742079089</v>
      </c>
      <c r="C128" s="9">
        <f t="shared" si="20"/>
        <v>0.54500000000000037</v>
      </c>
      <c r="D128" s="9">
        <f t="shared" si="21"/>
        <v>13.200799962300454</v>
      </c>
      <c r="E128" s="9">
        <f t="shared" si="21"/>
        <v>5.7282178293927517</v>
      </c>
      <c r="F128" s="9">
        <f t="shared" si="22"/>
        <v>7.3930405973849496</v>
      </c>
      <c r="G128" s="10">
        <f t="shared" si="30"/>
        <v>8.6666666666666607</v>
      </c>
      <c r="H128" s="5">
        <f t="shared" si="30"/>
        <v>7.5</v>
      </c>
      <c r="I128">
        <f t="shared" si="24"/>
        <v>17.441478929870897</v>
      </c>
      <c r="J128">
        <f t="shared" si="25"/>
        <v>16.587709536518098</v>
      </c>
      <c r="K128">
        <f t="shared" si="25"/>
        <v>-5.3900908705917931</v>
      </c>
      <c r="L128">
        <f t="shared" si="26"/>
        <v>-8.5476534733346092</v>
      </c>
      <c r="M128">
        <f t="shared" si="27"/>
        <v>-29.396483981277012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8.6121693747513195</v>
      </c>
      <c r="B129">
        <f t="shared" si="19"/>
        <v>8.6121693747513195</v>
      </c>
      <c r="C129" s="9">
        <f t="shared" si="20"/>
        <v>0.55000000000000038</v>
      </c>
      <c r="D129" s="9">
        <f t="shared" si="21"/>
        <v>13.300172361757044</v>
      </c>
      <c r="E129" s="9">
        <f t="shared" si="21"/>
        <v>5.6953481474575378</v>
      </c>
      <c r="F129" s="9">
        <f t="shared" si="22"/>
        <v>7.3999487040777598</v>
      </c>
      <c r="G129" s="10">
        <f t="shared" si="30"/>
        <v>8.6666666666666607</v>
      </c>
      <c r="H129" s="5">
        <f t="shared" si="30"/>
        <v>7.5</v>
      </c>
      <c r="I129">
        <f t="shared" si="24"/>
        <v>17.448177318773137</v>
      </c>
      <c r="J129">
        <f t="shared" si="25"/>
        <v>16.536423615678089</v>
      </c>
      <c r="K129">
        <f t="shared" si="25"/>
        <v>-5.5664697744794553</v>
      </c>
      <c r="L129">
        <f t="shared" si="26"/>
        <v>-8.5244983888202217</v>
      </c>
      <c r="M129">
        <f t="shared" si="27"/>
        <v>-29.304494251551574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8.5131042740282492</v>
      </c>
      <c r="B130">
        <f t="shared" si="19"/>
        <v>8.5131042740282492</v>
      </c>
      <c r="C130" s="9">
        <f t="shared" si="20"/>
        <v>0.55500000000000038</v>
      </c>
      <c r="D130" s="9">
        <f t="shared" si="21"/>
        <v>13.399237462480114</v>
      </c>
      <c r="E130" s="9">
        <f t="shared" si="21"/>
        <v>5.6614218479141334</v>
      </c>
      <c r="F130" s="9">
        <f t="shared" si="22"/>
        <v>7.4063421571443424</v>
      </c>
      <c r="G130" s="10">
        <f t="shared" si="30"/>
        <v>8.6666666666666607</v>
      </c>
      <c r="H130" s="5">
        <f t="shared" si="30"/>
        <v>7.5</v>
      </c>
      <c r="I130">
        <f t="shared" si="24"/>
        <v>17.456755633972694</v>
      </c>
      <c r="J130">
        <f t="shared" si="25"/>
        <v>16.485276625345168</v>
      </c>
      <c r="K130">
        <f t="shared" si="25"/>
        <v>-5.742296739988765</v>
      </c>
      <c r="L130">
        <f t="shared" si="26"/>
        <v>-8.5023102690198336</v>
      </c>
      <c r="M130">
        <f t="shared" si="27"/>
        <v>-29.212400407239549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8.4143456558610197</v>
      </c>
      <c r="B131">
        <f t="shared" si="19"/>
        <v>8.4143456558610197</v>
      </c>
      <c r="C131" s="9">
        <f t="shared" si="20"/>
        <v>0.56000000000000039</v>
      </c>
      <c r="D131" s="9">
        <f t="shared" si="21"/>
        <v>13.497996080647344</v>
      </c>
      <c r="E131" s="9">
        <f t="shared" si="21"/>
        <v>5.6264422442668707</v>
      </c>
      <c r="F131" s="9">
        <f t="shared" si="22"/>
        <v>7.4122255866242881</v>
      </c>
      <c r="G131" s="10">
        <f t="shared" si="30"/>
        <v>8.6666666666666607</v>
      </c>
      <c r="H131" s="5">
        <f t="shared" si="30"/>
        <v>7.5</v>
      </c>
      <c r="I131">
        <f t="shared" si="24"/>
        <v>17.467187547315774</v>
      </c>
      <c r="J131">
        <f t="shared" si="25"/>
        <v>16.434262763731049</v>
      </c>
      <c r="K131">
        <f t="shared" si="25"/>
        <v>-5.9175711424322026</v>
      </c>
      <c r="L131">
        <f t="shared" si="26"/>
        <v>-8.4810649196993229</v>
      </c>
      <c r="M131">
        <f t="shared" si="27"/>
        <v>-29.120178496265392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8.3158927384471877</v>
      </c>
      <c r="B132">
        <f t="shared" si="19"/>
        <v>8.3158927384471877</v>
      </c>
      <c r="C132" s="9">
        <f t="shared" si="20"/>
        <v>0.56500000000000039</v>
      </c>
      <c r="D132" s="9">
        <f t="shared" si="21"/>
        <v>13.596448998061176</v>
      </c>
      <c r="E132" s="9">
        <f t="shared" si="21"/>
        <v>5.5904126541993451</v>
      </c>
      <c r="F132" s="9">
        <f t="shared" si="22"/>
        <v>7.4176035904157569</v>
      </c>
      <c r="G132" s="10">
        <f t="shared" si="30"/>
        <v>8.6666666666666607</v>
      </c>
      <c r="H132" s="5">
        <f t="shared" si="30"/>
        <v>7.5</v>
      </c>
      <c r="I132">
        <f t="shared" si="24"/>
        <v>17.479446382328288</v>
      </c>
      <c r="J132">
        <f t="shared" si="25"/>
        <v>16.383376374212851</v>
      </c>
      <c r="K132">
        <f t="shared" si="25"/>
        <v>-6.0922922134097952</v>
      </c>
      <c r="L132">
        <f t="shared" si="26"/>
        <v>-8.460738249158398</v>
      </c>
      <c r="M132">
        <f t="shared" si="27"/>
        <v>-29.027805431939075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8.217744773490395</v>
      </c>
      <c r="B133">
        <f t="shared" si="19"/>
        <v>8.217744773490395</v>
      </c>
      <c r="C133" s="9">
        <f t="shared" si="20"/>
        <v>0.5700000000000004</v>
      </c>
      <c r="D133" s="9">
        <f t="shared" si="21"/>
        <v>13.694596963017968</v>
      </c>
      <c r="E133" s="9">
        <f t="shared" si="21"/>
        <v>5.5533364004211112</v>
      </c>
      <c r="F133" s="9">
        <f t="shared" si="22"/>
        <v>7.4224807352884987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17.493505135105284</v>
      </c>
      <c r="J133">
        <f t="shared" si="25"/>
        <v>16.3326119447179</v>
      </c>
      <c r="K133">
        <f t="shared" si="25"/>
        <v>-6.2664590460014296</v>
      </c>
      <c r="L133">
        <f t="shared" si="26"/>
        <v>-8.4413062767384996</v>
      </c>
      <c r="M133">
        <f t="shared" si="27"/>
        <v>-28.935258991704387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8.1199010453350695</v>
      </c>
      <c r="B134">
        <f t="shared" si="19"/>
        <v>8.1199010453350695</v>
      </c>
      <c r="C134" s="9">
        <f t="shared" si="20"/>
        <v>0.5750000000000004</v>
      </c>
      <c r="D134" s="9">
        <f t="shared" si="21"/>
        <v>13.792440691173294</v>
      </c>
      <c r="E134" s="9">
        <f t="shared" si="21"/>
        <v>5.5152168114832518</v>
      </c>
      <c r="F134" s="9">
        <f t="shared" si="22"/>
        <v>7.4268615578629422</v>
      </c>
      <c r="G134" s="10">
        <f t="shared" si="31"/>
        <v>8.6666666666666607</v>
      </c>
      <c r="H134" s="5">
        <f t="shared" si="31"/>
        <v>7.5</v>
      </c>
      <c r="I134">
        <f t="shared" si="24"/>
        <v>17.509336495591985</v>
      </c>
      <c r="J134">
        <f t="shared" si="25"/>
        <v>16.281964107057469</v>
      </c>
      <c r="K134">
        <f t="shared" si="25"/>
        <v>-6.4400705999516559</v>
      </c>
      <c r="L134">
        <f t="shared" si="26"/>
        <v>-8.4227451414898233</v>
      </c>
      <c r="M134">
        <f t="shared" si="27"/>
        <v>-28.842517815176706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8.0223608701052722</v>
      </c>
      <c r="B135">
        <f t="shared" si="19"/>
        <v>8.0223608701052722</v>
      </c>
      <c r="C135" s="9">
        <f t="shared" si="20"/>
        <v>0.5800000000000004</v>
      </c>
      <c r="D135" s="9">
        <f t="shared" si="21"/>
        <v>13.889980866403091</v>
      </c>
      <c r="E135" s="9">
        <f t="shared" si="21"/>
        <v>5.4760572225628685</v>
      </c>
      <c r="F135" s="9">
        <f t="shared" si="22"/>
        <v>7.4307505655556945</v>
      </c>
      <c r="G135" s="10">
        <f t="shared" si="31"/>
        <v>8.6666666666666607</v>
      </c>
      <c r="H135" s="5">
        <f t="shared" si="31"/>
        <v>7.5</v>
      </c>
      <c r="I135">
        <f t="shared" si="24"/>
        <v>17.526912869184294</v>
      </c>
      <c r="J135">
        <f t="shared" si="25"/>
        <v>16.231427636208529</v>
      </c>
      <c r="K135">
        <f t="shared" si="25"/>
        <v>-6.6131257068427161</v>
      </c>
      <c r="L135">
        <f t="shared" si="26"/>
        <v>-8.4050311109568216</v>
      </c>
      <c r="M135">
        <f t="shared" si="27"/>
        <v>-28.749561401469858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7.925123594848019</v>
      </c>
      <c r="B136">
        <f t="shared" si="19"/>
        <v>7.925123594848019</v>
      </c>
      <c r="C136" s="9">
        <f t="shared" si="20"/>
        <v>0.58500000000000041</v>
      </c>
      <c r="D136" s="9">
        <f t="shared" si="21"/>
        <v>13.987218141660344</v>
      </c>
      <c r="E136" s="9">
        <f t="shared" si="21"/>
        <v>5.4358609762165857</v>
      </c>
      <c r="F136" s="9">
        <f t="shared" si="22"/>
        <v>7.4341522374920128</v>
      </c>
      <c r="G136" s="10">
        <f t="shared" si="31"/>
        <v>8.6666666666666607</v>
      </c>
      <c r="H136" s="5">
        <f t="shared" si="31"/>
        <v>7.5</v>
      </c>
      <c r="I136">
        <f t="shared" si="24"/>
        <v>17.546206398577908</v>
      </c>
      <c r="J136">
        <f t="shared" si="25"/>
        <v>16.18099744954279</v>
      </c>
      <c r="K136">
        <f t="shared" si="25"/>
        <v>-6.785623075251535</v>
      </c>
      <c r="L136">
        <f t="shared" si="26"/>
        <v>-8.3881405900427968</v>
      </c>
      <c r="M136">
        <f t="shared" si="27"/>
        <v>-28.656370105814663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7.8281885966813824</v>
      </c>
      <c r="B137">
        <f t="shared" si="19"/>
        <v>7.8281885966813824</v>
      </c>
      <c r="C137" s="9">
        <f t="shared" si="20"/>
        <v>0.59000000000000041</v>
      </c>
      <c r="D137" s="9">
        <f t="shared" si="21"/>
        <v>14.084153139826981</v>
      </c>
      <c r="E137" s="9">
        <f t="shared" si="21"/>
        <v>5.3946314231031716</v>
      </c>
      <c r="F137" s="9">
        <f t="shared" si="22"/>
        <v>7.4370710253856132</v>
      </c>
      <c r="G137" s="10">
        <f t="shared" si="31"/>
        <v>8.6666666666666607</v>
      </c>
      <c r="H137" s="5">
        <f t="shared" si="31"/>
        <v>7.5</v>
      </c>
      <c r="I137">
        <f t="shared" si="24"/>
        <v>17.567188985796573</v>
      </c>
      <c r="J137">
        <f t="shared" si="25"/>
        <v>16.130668606002533</v>
      </c>
      <c r="K137">
        <f t="shared" si="25"/>
        <v>-6.957561295886423</v>
      </c>
      <c r="L137">
        <f t="shared" si="26"/>
        <v>-8.372050129915575</v>
      </c>
      <c r="M137">
        <f t="shared" si="27"/>
        <v>-28.562925135474799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7.7315552819477062</v>
      </c>
      <c r="B138">
        <f t="shared" si="19"/>
        <v>7.7315552819477062</v>
      </c>
      <c r="C138" s="9">
        <f t="shared" si="20"/>
        <v>0.59500000000000042</v>
      </c>
      <c r="D138" s="9">
        <f t="shared" si="21"/>
        <v>14.180786454560657</v>
      </c>
      <c r="E138" s="9">
        <f t="shared" si="21"/>
        <v>5.3523719226754141</v>
      </c>
      <c r="F138" s="9">
        <f t="shared" si="22"/>
        <v>7.4395113543863438</v>
      </c>
      <c r="G138" s="10">
        <f t="shared" si="31"/>
        <v>8.6666666666666607</v>
      </c>
      <c r="H138" s="5">
        <f t="shared" si="31"/>
        <v>7.5</v>
      </c>
      <c r="I138">
        <f t="shared" si="24"/>
        <v>17.589832314331854</v>
      </c>
      <c r="J138">
        <f t="shared" si="25"/>
        <v>16.080436305223039</v>
      </c>
      <c r="K138">
        <f t="shared" si="25"/>
        <v>-7.1289388466992722</v>
      </c>
      <c r="L138">
        <f t="shared" si="26"/>
        <v>-8.3567364369177994</v>
      </c>
      <c r="M138">
        <f t="shared" si="27"/>
        <v>-28.469208544968378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7.6352230853722318</v>
      </c>
      <c r="B139">
        <f t="shared" si="19"/>
        <v>7.6352230853722318</v>
      </c>
      <c r="C139" s="9">
        <f t="shared" si="20"/>
        <v>0.60000000000000042</v>
      </c>
      <c r="D139" s="9">
        <f t="shared" si="21"/>
        <v>14.277118651136131</v>
      </c>
      <c r="E139" s="9">
        <f t="shared" si="21"/>
        <v>5.3090858438414088</v>
      </c>
      <c r="F139" s="9">
        <f t="shared" si="22"/>
        <v>7.441477623896148</v>
      </c>
      <c r="G139" s="10">
        <f t="shared" si="31"/>
        <v>8.6666666666666607</v>
      </c>
      <c r="H139" s="5">
        <f t="shared" si="31"/>
        <v>7.5</v>
      </c>
      <c r="I139">
        <f t="shared" si="24"/>
        <v>17.614107871328891</v>
      </c>
      <c r="J139">
        <f t="shared" si="25"/>
        <v>16.030295886601532</v>
      </c>
      <c r="K139">
        <f t="shared" si="25"/>
        <v>-7.2997540979690827</v>
      </c>
      <c r="L139">
        <f t="shared" si="26"/>
        <v>-8.3421763814469632</v>
      </c>
      <c r="M139">
        <f t="shared" si="27"/>
        <v>-28.375203230606214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7.5391914692274895</v>
      </c>
      <c r="B140">
        <f t="shared" si="19"/>
        <v>7.5391914692274895</v>
      </c>
      <c r="C140" s="9">
        <f t="shared" si="20"/>
        <v>0.60500000000000043</v>
      </c>
      <c r="D140" s="9">
        <f t="shared" si="21"/>
        <v>14.373150267280874</v>
      </c>
      <c r="E140" s="9">
        <f t="shared" si="21"/>
        <v>5.2647765655954437</v>
      </c>
      <c r="F140" s="9">
        <f t="shared" si="22"/>
        <v>7.4429742083538368</v>
      </c>
      <c r="G140" s="10">
        <f t="shared" si="31"/>
        <v>8.6666666666666607</v>
      </c>
      <c r="H140" s="5">
        <f t="shared" si="31"/>
        <v>7.5</v>
      </c>
      <c r="I140">
        <f t="shared" si="24"/>
        <v>17.639986969754887</v>
      </c>
      <c r="J140">
        <f t="shared" si="25"/>
        <v>15.98024282831285</v>
      </c>
      <c r="K140">
        <f t="shared" si="25"/>
        <v>-7.4700053173527197</v>
      </c>
      <c r="L140">
        <f t="shared" si="26"/>
        <v>-8.3283470067720362</v>
      </c>
      <c r="M140">
        <f t="shared" si="27"/>
        <v>-28.280892924360273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7.4434599225037346</v>
      </c>
      <c r="B141">
        <f t="shared" si="19"/>
        <v>7.4434599225037346</v>
      </c>
      <c r="C141" s="9">
        <f t="shared" si="20"/>
        <v>0.61000000000000043</v>
      </c>
      <c r="D141" s="9">
        <f t="shared" si="21"/>
        <v>14.468881814004629</v>
      </c>
      <c r="E141" s="9">
        <f t="shared" si="21"/>
        <v>5.2194474776186892</v>
      </c>
      <c r="F141" s="9">
        <f t="shared" si="22"/>
        <v>7.4440054579891193</v>
      </c>
      <c r="G141" s="10">
        <f t="shared" si="31"/>
        <v>8.6666666666666607</v>
      </c>
      <c r="H141" s="5">
        <f t="shared" si="31"/>
        <v>7.5</v>
      </c>
      <c r="I141">
        <f t="shared" si="24"/>
        <v>17.667440770489662</v>
      </c>
      <c r="J141">
        <f t="shared" si="25"/>
        <v>15.930272746272218</v>
      </c>
      <c r="K141">
        <f t="shared" si="25"/>
        <v>-7.6396906748988815</v>
      </c>
      <c r="L141">
        <f t="shared" si="26"/>
        <v>-8.3152255377553352</v>
      </c>
      <c r="M141">
        <f t="shared" si="27"/>
        <v>-28.186262187078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7.3480279600857816</v>
      </c>
      <c r="B142">
        <f t="shared" si="19"/>
        <v>7.3480279600857816</v>
      </c>
      <c r="C142" s="9">
        <f t="shared" si="20"/>
        <v>0.61500000000000044</v>
      </c>
      <c r="D142" s="9">
        <f t="shared" si="21"/>
        <v>14.564313776422582</v>
      </c>
      <c r="E142" s="9">
        <f t="shared" si="21"/>
        <v>5.1731019808499283</v>
      </c>
      <c r="F142" s="9">
        <f t="shared" si="22"/>
        <v>7.4445756995464052</v>
      </c>
      <c r="G142" s="10">
        <f t="shared" si="31"/>
        <v>8.6666666666666607</v>
      </c>
      <c r="H142" s="5">
        <f t="shared" si="31"/>
        <v>7.5</v>
      </c>
      <c r="I142">
        <f t="shared" si="24"/>
        <v>17.696440304280348</v>
      </c>
      <c r="J142">
        <f t="shared" si="25"/>
        <v>15.880381393045687</v>
      </c>
      <c r="K142">
        <f t="shared" si="25"/>
        <v>-7.8088082480213492</v>
      </c>
      <c r="L142">
        <f t="shared" si="26"/>
        <v>-8.302789389450167</v>
      </c>
      <c r="M142">
        <f t="shared" si="27"/>
        <v>-28.091296401060305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7.2528951219365183</v>
      </c>
      <c r="B143">
        <f t="shared" si="19"/>
        <v>7.2528951219365183</v>
      </c>
      <c r="C143" s="9">
        <f t="shared" si="20"/>
        <v>0.62000000000000044</v>
      </c>
      <c r="D143" s="9">
        <f t="shared" si="21"/>
        <v>14.659446614571845</v>
      </c>
      <c r="E143" s="9">
        <f t="shared" si="21"/>
        <v>5.1257434880265809</v>
      </c>
      <c r="F143" s="9">
        <f t="shared" si="22"/>
        <v>7.4446892369788866</v>
      </c>
      <c r="G143" s="10">
        <f t="shared" si="31"/>
        <v>8.6666666666666607</v>
      </c>
      <c r="H143" s="5">
        <f t="shared" si="31"/>
        <v>7.5</v>
      </c>
      <c r="I143">
        <f t="shared" si="24"/>
        <v>17.726956493505199</v>
      </c>
      <c r="J143">
        <f t="shared" si="25"/>
        <v>15.830564656708985</v>
      </c>
      <c r="K143">
        <f t="shared" si="25"/>
        <v>-7.977356026427711</v>
      </c>
      <c r="L143">
        <f t="shared" si="26"/>
        <v>-8.2910161755466429</v>
      </c>
      <c r="M143">
        <f t="shared" si="27"/>
        <v>-27.995981762022847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7.1580609722874247</v>
      </c>
      <c r="B144">
        <f t="shared" si="19"/>
        <v>7.1580609722874247</v>
      </c>
      <c r="C144" s="9">
        <f t="shared" si="20"/>
        <v>0.62500000000000044</v>
      </c>
      <c r="D144" s="9">
        <f t="shared" si="21"/>
        <v>14.754280764220939</v>
      </c>
      <c r="E144" s="9">
        <f t="shared" si="21"/>
        <v>5.0773754241962985</v>
      </c>
      <c r="F144" s="9">
        <f t="shared" si="22"/>
        <v>7.444350352113366</v>
      </c>
      <c r="G144" s="10">
        <f t="shared" si="31"/>
        <v>8.6666666666666607</v>
      </c>
      <c r="H144" s="5">
        <f t="shared" si="31"/>
        <v>7.5</v>
      </c>
      <c r="I144">
        <f t="shared" si="24"/>
        <v>17.758960173694582</v>
      </c>
      <c r="J144">
        <f t="shared" si="25"/>
        <v>15.780818559655705</v>
      </c>
      <c r="K144">
        <f t="shared" si="25"/>
        <v>-8.1453319169998473</v>
      </c>
      <c r="L144">
        <f t="shared" si="26"/>
        <v>-8.2798837166400698</v>
      </c>
      <c r="M144">
        <f t="shared" si="27"/>
        <v>-27.900305270462024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7.06352509883639</v>
      </c>
      <c r="B145">
        <f t="shared" si="19"/>
        <v>7.06352509883639</v>
      </c>
      <c r="C145" s="9">
        <f t="shared" si="20"/>
        <v>0.63000000000000045</v>
      </c>
      <c r="D145" s="9">
        <f t="shared" si="21"/>
        <v>14.848816637671973</v>
      </c>
      <c r="E145" s="9">
        <f t="shared" si="21"/>
        <v>5.0280012271994314</v>
      </c>
      <c r="F145" s="9">
        <f t="shared" si="22"/>
        <v>7.443563305286407</v>
      </c>
      <c r="G145" s="10">
        <f t="shared" si="31"/>
        <v>8.6666666666666607</v>
      </c>
      <c r="H145" s="5">
        <f t="shared" si="31"/>
        <v>7.5</v>
      </c>
      <c r="I145">
        <f t="shared" si="24"/>
        <v>17.792422114760328</v>
      </c>
      <c r="J145">
        <f t="shared" si="25"/>
        <v>15.731139257355865</v>
      </c>
      <c r="K145">
        <f t="shared" si="25"/>
        <v>-8.3127337486226196</v>
      </c>
      <c r="L145">
        <f t="shared" si="26"/>
        <v>-8.2693700482982049</v>
      </c>
      <c r="M145">
        <f t="shared" si="27"/>
        <v>-27.804254722448388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6.9692871119531237</v>
      </c>
      <c r="B146">
        <f t="shared" si="19"/>
        <v>6.9692871119531237</v>
      </c>
      <c r="C146" s="9">
        <f t="shared" si="20"/>
        <v>0.63500000000000045</v>
      </c>
      <c r="D146" s="9">
        <f t="shared" si="21"/>
        <v>14.94305462455524</v>
      </c>
      <c r="E146" s="9">
        <f t="shared" si="21"/>
        <v>4.9776243481226921</v>
      </c>
      <c r="F146" s="9">
        <f t="shared" si="22"/>
        <v>7.4423323359522531</v>
      </c>
      <c r="G146" s="10">
        <f t="shared" si="31"/>
        <v>8.6666666666666607</v>
      </c>
      <c r="H146" s="5">
        <f t="shared" si="31"/>
        <v>7.5</v>
      </c>
      <c r="I146">
        <f t="shared" si="24"/>
        <v>17.827313041887912</v>
      </c>
      <c r="J146">
        <f t="shared" si="25"/>
        <v>15.681523037066077</v>
      </c>
      <c r="K146">
        <f t="shared" si="25"/>
        <v>-8.4795592769573105</v>
      </c>
      <c r="L146">
        <f t="shared" si="26"/>
        <v>-8.2594534289057417</v>
      </c>
      <c r="M146">
        <f t="shared" si="27"/>
        <v>-27.707818699871769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6.8753466438924473</v>
      </c>
      <c r="B147">
        <f t="shared" si="19"/>
        <v>6.8753466438924473</v>
      </c>
      <c r="C147" s="9">
        <f t="shared" si="20"/>
        <v>0.64000000000000046</v>
      </c>
      <c r="D147" s="9">
        <f t="shared" si="21"/>
        <v>15.036995092615916</v>
      </c>
      <c r="E147" s="9">
        <f t="shared" si="21"/>
        <v>4.9262482517243509</v>
      </c>
      <c r="F147" s="9">
        <f t="shared" si="22"/>
        <v>7.440661663263116</v>
      </c>
      <c r="G147" s="10">
        <f t="shared" si="31"/>
        <v>8.6666666666666607</v>
      </c>
      <c r="H147" s="5">
        <f t="shared" si="31"/>
        <v>7.5</v>
      </c>
      <c r="I147">
        <f t="shared" si="24"/>
        <v>17.863603656049307</v>
      </c>
      <c r="J147">
        <f t="shared" si="25"/>
        <v>15.631966316492642</v>
      </c>
      <c r="K147">
        <f t="shared" si="25"/>
        <v>-8.6458061891565414</v>
      </c>
      <c r="L147">
        <f t="shared" si="26"/>
        <v>-8.2501123472663025</v>
      </c>
      <c r="M147">
        <f t="shared" si="27"/>
        <v>-27.610986560163216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6.7817033480157427</v>
      </c>
      <c r="B148">
        <f t="shared" si="19"/>
        <v>6.7817033480157427</v>
      </c>
      <c r="C148" s="9">
        <f t="shared" si="20"/>
        <v>0.64500000000000046</v>
      </c>
      <c r="D148" s="9">
        <f t="shared" si="21"/>
        <v>15.130638388492621</v>
      </c>
      <c r="E148" s="9">
        <f t="shared" si="21"/>
        <v>4.8738764168313287</v>
      </c>
      <c r="F148" s="9">
        <f t="shared" si="22"/>
        <v>7.4385554866222936</v>
      </c>
      <c r="G148" s="10">
        <f t="shared" si="31"/>
        <v>8.6666666666666607</v>
      </c>
      <c r="H148" s="5">
        <f t="shared" si="31"/>
        <v>7.5</v>
      </c>
      <c r="I148">
        <f t="shared" si="24"/>
        <v>17.901264654097499</v>
      </c>
      <c r="J148">
        <f t="shared" si="25"/>
        <v>15.582465642409044</v>
      </c>
      <c r="K148">
        <f t="shared" si="25"/>
        <v>-8.8114721085175205</v>
      </c>
      <c r="L148">
        <f t="shared" si="26"/>
        <v>-8.241325529944131</v>
      </c>
      <c r="M148">
        <f t="shared" si="27"/>
        <v>-27.513748425520074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6.6883568980208281</v>
      </c>
      <c r="B149">
        <f t="shared" ref="B149:B212" si="35">ABS(D149-$D$11)</f>
        <v>6.6883568980208281</v>
      </c>
      <c r="C149" s="9">
        <f t="shared" ref="C149:C212" si="36">C148+_dt</f>
        <v>0.65000000000000047</v>
      </c>
      <c r="D149" s="9">
        <f t="shared" ref="D149:E212" si="37">D148+$C$7*(J148+J149)/2</f>
        <v>15.223984838487535</v>
      </c>
      <c r="E149" s="9">
        <f t="shared" si="37"/>
        <v>4.820512336708564</v>
      </c>
      <c r="F149" s="9">
        <f t="shared" ref="F149:F212" si="38">$O$1*D149^2+$O$2*D149+$O$3</f>
        <v>7.4360179862107163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17.940266748407311</v>
      </c>
      <c r="J149">
        <f t="shared" ref="J149:K212" si="41">J148+L148*$C$7</f>
        <v>15.533017689229379</v>
      </c>
      <c r="K149">
        <f t="shared" si="41"/>
        <v>-8.9765545990706404</v>
      </c>
      <c r="L149">
        <f t="shared" ref="L149:L212" si="42">-$C$15*I149*J149</f>
        <v>-8.2330719483297301</v>
      </c>
      <c r="M149">
        <f t="shared" ref="M149:M212" si="43">-$C$6-$C$15*I149*K149</f>
        <v>-27.416095171661055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6.5953069871805212</v>
      </c>
      <c r="B150">
        <f t="shared" si="35"/>
        <v>6.5953069871805212</v>
      </c>
      <c r="C150" s="9">
        <f t="shared" si="36"/>
        <v>0.65500000000000047</v>
      </c>
      <c r="D150" s="9">
        <f t="shared" si="37"/>
        <v>15.317034749327842</v>
      </c>
      <c r="E150" s="9">
        <f t="shared" si="37"/>
        <v>4.7661595194010502</v>
      </c>
      <c r="F150" s="9">
        <f t="shared" si="38"/>
        <v>7.4330533234874085</v>
      </c>
      <c r="G150" s="10">
        <f t="shared" si="39"/>
        <v>8.6666666666666607</v>
      </c>
      <c r="H150" s="5">
        <f t="shared" si="39"/>
        <v>7.5</v>
      </c>
      <c r="I150">
        <f t="shared" si="40"/>
        <v>17.980580686030212</v>
      </c>
      <c r="J150">
        <f t="shared" si="41"/>
        <v>15.4836192575394</v>
      </c>
      <c r="K150">
        <f t="shared" si="41"/>
        <v>-9.1410511701006065</v>
      </c>
      <c r="L150">
        <f t="shared" si="42"/>
        <v>-8.2253308254154174</v>
      </c>
      <c r="M150">
        <f t="shared" si="43"/>
        <v>-27.318018416138912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6.5025533275901424</v>
      </c>
      <c r="B151">
        <f t="shared" si="35"/>
        <v>6.5025533275901424</v>
      </c>
      <c r="C151" s="9">
        <f t="shared" si="36"/>
        <v>0.66000000000000048</v>
      </c>
      <c r="D151" s="9">
        <f t="shared" si="37"/>
        <v>15.409788408918221</v>
      </c>
      <c r="E151" s="9">
        <f t="shared" si="37"/>
        <v>4.7108214880489561</v>
      </c>
      <c r="F151" s="9">
        <f t="shared" si="38"/>
        <v>7.4296656416644495</v>
      </c>
      <c r="G151" s="10">
        <f t="shared" si="39"/>
        <v>8.6666666666666607</v>
      </c>
      <c r="H151" s="5">
        <f t="shared" si="39"/>
        <v>7.5</v>
      </c>
      <c r="I151">
        <f t="shared" si="40"/>
        <v>18.022177267334371</v>
      </c>
      <c r="J151">
        <f t="shared" si="41"/>
        <v>15.434267272586908</v>
      </c>
      <c r="K151">
        <f t="shared" si="41"/>
        <v>-9.3049592805974406</v>
      </c>
      <c r="L151">
        <f t="shared" si="42"/>
        <v>-8.2180816422687641</v>
      </c>
      <c r="M151">
        <f t="shared" si="43"/>
        <v>-27.219510506238667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6.4100956494241821</v>
      </c>
      <c r="B152">
        <f t="shared" si="35"/>
        <v>6.4100956494241821</v>
      </c>
      <c r="C152" s="9">
        <f t="shared" si="36"/>
        <v>0.66500000000000048</v>
      </c>
      <c r="D152" s="9">
        <f t="shared" si="37"/>
        <v>15.502246087084181</v>
      </c>
      <c r="E152" s="9">
        <f t="shared" si="37"/>
        <v>4.6545017811762595</v>
      </c>
      <c r="F152" s="9">
        <f t="shared" si="38"/>
        <v>7.4258590661569723</v>
      </c>
      <c r="G152" s="10">
        <f t="shared" si="39"/>
        <v>8.6666666666666607</v>
      </c>
      <c r="H152" s="5">
        <f t="shared" si="39"/>
        <v>7.5</v>
      </c>
      <c r="I152">
        <f t="shared" si="40"/>
        <v>18.065027364104328</v>
      </c>
      <c r="J152">
        <f t="shared" si="41"/>
        <v>15.384958782733296</v>
      </c>
      <c r="K152">
        <f t="shared" si="41"/>
        <v>-9.4682763436348729</v>
      </c>
      <c r="L152">
        <f t="shared" si="42"/>
        <v>-8.2113041441935763</v>
      </c>
      <c r="M152">
        <f t="shared" si="43"/>
        <v>-27.120564506489597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6.3179337002023779</v>
      </c>
      <c r="B153">
        <f t="shared" si="35"/>
        <v>6.3179337002023779</v>
      </c>
      <c r="C153" s="9">
        <f t="shared" si="36"/>
        <v>0.67000000000000048</v>
      </c>
      <c r="D153" s="9">
        <f t="shared" si="37"/>
        <v>15.594408036305985</v>
      </c>
      <c r="E153" s="9">
        <f t="shared" si="37"/>
        <v>4.5972039529533335</v>
      </c>
      <c r="F153" s="9">
        <f t="shared" si="38"/>
        <v>7.4216377050087345</v>
      </c>
      <c r="G153" s="10">
        <f t="shared" si="39"/>
        <v>8.6666666666666607</v>
      </c>
      <c r="H153" s="5">
        <f t="shared" si="39"/>
        <v>7.5</v>
      </c>
      <c r="I153">
        <f t="shared" si="40"/>
        <v>18.10910193707787</v>
      </c>
      <c r="J153">
        <f t="shared" si="41"/>
        <v>15.335690957868135</v>
      </c>
      <c r="K153">
        <f t="shared" si="41"/>
        <v>-9.6309997306738104</v>
      </c>
      <c r="L153">
        <f t="shared" si="42"/>
        <v>-8.2049783465698152</v>
      </c>
      <c r="M153">
        <f t="shared" si="43"/>
        <v>-27.02117418581944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6.2260672440654066</v>
      </c>
      <c r="B154">
        <f t="shared" si="35"/>
        <v>6.2260672440654066</v>
      </c>
      <c r="C154" s="9">
        <f t="shared" si="36"/>
        <v>0.67500000000000049</v>
      </c>
      <c r="D154" s="9">
        <f t="shared" si="37"/>
        <v>15.686274492442957</v>
      </c>
      <c r="E154" s="9">
        <f t="shared" si="37"/>
        <v>4.5389315734339455</v>
      </c>
      <c r="F154" s="9">
        <f t="shared" si="38"/>
        <v>7.4170056492938414</v>
      </c>
      <c r="G154" s="10">
        <f t="shared" si="39"/>
        <v>8.6666666666666607</v>
      </c>
      <c r="H154" s="5">
        <f t="shared" si="39"/>
        <v>7.5</v>
      </c>
      <c r="I154">
        <f t="shared" si="40"/>
        <v>18.154372052900882</v>
      </c>
      <c r="J154">
        <f t="shared" si="41"/>
        <v>15.286461087788716</v>
      </c>
      <c r="K154">
        <f t="shared" si="41"/>
        <v>-9.7931267757887266</v>
      </c>
      <c r="L154">
        <f t="shared" si="42"/>
        <v>-8.1990845403655559</v>
      </c>
      <c r="M154">
        <f t="shared" si="43"/>
        <v>-26.921334004379133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6.1344960610604016</v>
      </c>
      <c r="B155">
        <f t="shared" si="35"/>
        <v>6.1344960610604016</v>
      </c>
      <c r="C155" s="9">
        <f t="shared" si="36"/>
        <v>0.68000000000000049</v>
      </c>
      <c r="D155" s="9">
        <f t="shared" si="37"/>
        <v>15.777845675447962</v>
      </c>
      <c r="E155" s="9">
        <f t="shared" si="37"/>
        <v>4.4796882287671345</v>
      </c>
      <c r="F155" s="9">
        <f t="shared" si="38"/>
        <v>7.4119669734951739</v>
      </c>
      <c r="G155" s="10">
        <f t="shared" si="39"/>
        <v>8.6666666666666607</v>
      </c>
      <c r="H155" s="5">
        <f t="shared" si="39"/>
        <v>7.5</v>
      </c>
      <c r="I155">
        <f t="shared" si="40"/>
        <v>18.200808900483889</v>
      </c>
      <c r="J155">
        <f t="shared" si="41"/>
        <v>15.237266580546523</v>
      </c>
      <c r="K155">
        <f t="shared" si="41"/>
        <v>-9.9546547798150016</v>
      </c>
      <c r="L155">
        <f t="shared" si="42"/>
        <v>-8.1936032973156259</v>
      </c>
      <c r="M155">
        <f t="shared" si="43"/>
        <v>-26.821039100066368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6.0432199464364746</v>
      </c>
      <c r="B156">
        <f t="shared" si="35"/>
        <v>6.0432199464364746</v>
      </c>
      <c r="C156" s="9">
        <f t="shared" si="36"/>
        <v>0.6850000000000005</v>
      </c>
      <c r="D156" s="9">
        <f t="shared" si="37"/>
        <v>15.869121790071889</v>
      </c>
      <c r="E156" s="9">
        <f t="shared" si="37"/>
        <v>4.4194775213844428</v>
      </c>
      <c r="F156" s="9">
        <f t="shared" si="38"/>
        <v>7.4065257358600558</v>
      </c>
      <c r="G156" s="10">
        <f t="shared" si="39"/>
        <v>8.6666666666666607</v>
      </c>
      <c r="H156" s="5">
        <f t="shared" si="39"/>
        <v>7.5</v>
      </c>
      <c r="I156">
        <f t="shared" si="40"/>
        <v>18.248383806746933</v>
      </c>
      <c r="J156">
        <f t="shared" si="41"/>
        <v>15.18810496076263</v>
      </c>
      <c r="K156">
        <f t="shared" si="41"/>
        <v>-10.115581014415399</v>
      </c>
      <c r="L156">
        <f t="shared" si="42"/>
        <v>-8.1885154747630793</v>
      </c>
      <c r="M156">
        <f t="shared" si="43"/>
        <v>-26.720285274775915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5.9522387099504446</v>
      </c>
      <c r="B157">
        <f t="shared" si="35"/>
        <v>5.9522387099504446</v>
      </c>
      <c r="C157" s="9">
        <f t="shared" si="36"/>
        <v>0.6900000000000005</v>
      </c>
      <c r="D157" s="9">
        <f t="shared" si="37"/>
        <v>15.960103026557919</v>
      </c>
      <c r="E157" s="9">
        <f t="shared" si="37"/>
        <v>4.3583030701630046</v>
      </c>
      <c r="F157" s="9">
        <f t="shared" si="38"/>
        <v>7.4006859787337689</v>
      </c>
      <c r="G157" s="10">
        <f t="shared" si="39"/>
        <v>8.6666666666666607</v>
      </c>
      <c r="H157" s="5">
        <f t="shared" si="39"/>
        <v>7.5</v>
      </c>
      <c r="I157">
        <f t="shared" si="40"/>
        <v>18.297068251742278</v>
      </c>
      <c r="J157">
        <f t="shared" si="41"/>
        <v>15.138973867914052</v>
      </c>
      <c r="K157">
        <f t="shared" si="41"/>
        <v>-10.275902726064055</v>
      </c>
      <c r="L157">
        <f t="shared" si="42"/>
        <v>-8.1838022201611071</v>
      </c>
      <c r="M157">
        <f t="shared" si="43"/>
        <v>-26.619068980404421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5.861552175182922</v>
      </c>
      <c r="B158">
        <f t="shared" si="35"/>
        <v>5.861552175182922</v>
      </c>
      <c r="C158" s="9">
        <f t="shared" si="36"/>
        <v>0.69500000000000051</v>
      </c>
      <c r="D158" s="9">
        <f t="shared" si="37"/>
        <v>16.050789561325441</v>
      </c>
      <c r="E158" s="9">
        <f t="shared" si="37"/>
        <v>4.2961685105649732</v>
      </c>
      <c r="F158" s="9">
        <f t="shared" si="38"/>
        <v>7.3944517288714167</v>
      </c>
      <c r="G158" s="10">
        <f t="shared" si="39"/>
        <v>8.6666666666666607</v>
      </c>
      <c r="H158" s="5">
        <f t="shared" si="39"/>
        <v>7.5</v>
      </c>
      <c r="I158">
        <f t="shared" si="40"/>
        <v>18.346833883147006</v>
      </c>
      <c r="J158">
        <f t="shared" si="41"/>
        <v>15.089871054593084</v>
      </c>
      <c r="K158">
        <f t="shared" si="41"/>
        <v>-10.435617139946482</v>
      </c>
      <c r="L158">
        <f t="shared" si="42"/>
        <v>-8.1794449752343024</v>
      </c>
      <c r="M158">
        <f t="shared" si="43"/>
        <v>-26.517387304636848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5.7711601788649176</v>
      </c>
      <c r="B159">
        <f t="shared" si="35"/>
        <v>5.7711601788649176</v>
      </c>
      <c r="C159" s="9">
        <f t="shared" si="36"/>
        <v>0.70000000000000051</v>
      </c>
      <c r="D159" s="9">
        <f t="shared" si="37"/>
        <v>16.141181557643446</v>
      </c>
      <c r="E159" s="9">
        <f t="shared" si="37"/>
        <v>4.233077494753811</v>
      </c>
      <c r="F159" s="9">
        <f t="shared" si="38"/>
        <v>7.387826997728757</v>
      </c>
      <c r="G159" s="10">
        <f t="shared" si="39"/>
        <v>8.6666666666666607</v>
      </c>
      <c r="H159" s="5">
        <f t="shared" si="39"/>
        <v>7.5</v>
      </c>
      <c r="I159">
        <f t="shared" si="40"/>
        <v>18.397652530120158</v>
      </c>
      <c r="J159">
        <f t="shared" si="41"/>
        <v>15.040794384741679</v>
      </c>
      <c r="K159">
        <f t="shared" si="41"/>
        <v>-10.594721463774302</v>
      </c>
      <c r="L159">
        <f t="shared" si="42"/>
        <v>-8.1754254797994967</v>
      </c>
      <c r="M159">
        <f t="shared" si="43"/>
        <v>-26.415237956541173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5.6810625702151043</v>
      </c>
      <c r="B160">
        <f t="shared" si="35"/>
        <v>5.6810625702151043</v>
      </c>
      <c r="C160" s="9">
        <f t="shared" si="36"/>
        <v>0.70500000000000052</v>
      </c>
      <c r="D160" s="9">
        <f t="shared" si="37"/>
        <v>16.231279166293259</v>
      </c>
      <c r="E160" s="9">
        <f t="shared" si="37"/>
        <v>4.1690336916879476</v>
      </c>
      <c r="F160" s="9">
        <f t="shared" si="38"/>
        <v>7.3808157817325259</v>
      </c>
      <c r="G160" s="10">
        <f t="shared" si="39"/>
        <v>8.6666666666666607</v>
      </c>
      <c r="H160" s="5">
        <f t="shared" si="39"/>
        <v>7.5</v>
      </c>
      <c r="I160">
        <f t="shared" si="40"/>
        <v>18.449496216521485</v>
      </c>
      <c r="J160">
        <f t="shared" si="41"/>
        <v>14.991741831862882</v>
      </c>
      <c r="K160">
        <f t="shared" si="41"/>
        <v>-10.753212891513549</v>
      </c>
      <c r="L160">
        <f t="shared" si="42"/>
        <v>-8.171725775247495</v>
      </c>
      <c r="M160">
        <f t="shared" si="43"/>
        <v>-26.312619251997493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5.5912592102878804</v>
      </c>
      <c r="B161">
        <f t="shared" si="35"/>
        <v>5.5912592102878804</v>
      </c>
      <c r="C161" s="9">
        <f t="shared" si="36"/>
        <v>0.71000000000000052</v>
      </c>
      <c r="D161" s="9">
        <f t="shared" si="37"/>
        <v>16.321082526220483</v>
      </c>
      <c r="E161" s="9">
        <f t="shared" si="37"/>
        <v>4.1040407871923303</v>
      </c>
      <c r="F161" s="9">
        <f t="shared" si="38"/>
        <v>7.3734220625308211</v>
      </c>
      <c r="G161" s="10">
        <f t="shared" si="39"/>
        <v>8.6666666666666607</v>
      </c>
      <c r="H161" s="5">
        <f t="shared" si="39"/>
        <v>7.5</v>
      </c>
      <c r="I161">
        <f t="shared" si="40"/>
        <v>18.502337173491018</v>
      </c>
      <c r="J161">
        <f t="shared" si="41"/>
        <v>14.942711477211397</v>
      </c>
      <c r="K161">
        <f t="shared" si="41"/>
        <v>-10.911088607025533</v>
      </c>
      <c r="L161">
        <f t="shared" si="42"/>
        <v>-8.1683282076881856</v>
      </c>
      <c r="M161">
        <f t="shared" si="43"/>
        <v>-26.2095300989868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5.5017499713323517</v>
      </c>
      <c r="B162">
        <f t="shared" si="35"/>
        <v>5.5017499713323517</v>
      </c>
      <c r="C162" s="9">
        <f t="shared" si="36"/>
        <v>0.71500000000000052</v>
      </c>
      <c r="D162" s="9">
        <f t="shared" si="37"/>
        <v>16.410591765176012</v>
      </c>
      <c r="E162" s="9">
        <f t="shared" si="37"/>
        <v>4.0381024840083954</v>
      </c>
      <c r="F162" s="9">
        <f t="shared" si="38"/>
        <v>7.365649807224111</v>
      </c>
      <c r="G162" s="10">
        <f t="shared" si="39"/>
        <v>8.6666666666666607</v>
      </c>
      <c r="H162" s="5">
        <f t="shared" si="39"/>
        <v>7.5</v>
      </c>
      <c r="I162">
        <f t="shared" si="40"/>
        <v>18.556147851390929</v>
      </c>
      <c r="J162">
        <f t="shared" si="41"/>
        <v>14.893701507965268</v>
      </c>
      <c r="K162">
        <f t="shared" si="41"/>
        <v>-11.068345787619455</v>
      </c>
      <c r="L162">
        <f t="shared" si="42"/>
        <v>-8.1652154307624567</v>
      </c>
      <c r="M162">
        <f t="shared" si="43"/>
        <v>-26.105969982764087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5.4125347361623142</v>
      </c>
      <c r="B163">
        <f t="shared" si="35"/>
        <v>5.4125347361623142</v>
      </c>
      <c r="C163" s="9">
        <f t="shared" si="36"/>
        <v>0.72000000000000053</v>
      </c>
      <c r="D163" s="9">
        <f t="shared" si="37"/>
        <v>16.499807000346049</v>
      </c>
      <c r="E163" s="9">
        <f t="shared" si="37"/>
        <v>3.971222501822989</v>
      </c>
      <c r="F163" s="9">
        <f t="shared" si="38"/>
        <v>7.3575029685774389</v>
      </c>
      <c r="G163" s="10">
        <f t="shared" si="39"/>
        <v>8.6666666666666607</v>
      </c>
      <c r="H163" s="5">
        <f t="shared" si="39"/>
        <v>7.5</v>
      </c>
      <c r="I163">
        <f t="shared" si="40"/>
        <v>18.610900931112962</v>
      </c>
      <c r="J163">
        <f t="shared" si="41"/>
        <v>14.844710215380694</v>
      </c>
      <c r="K163">
        <f t="shared" si="41"/>
        <v>-11.224981607516039</v>
      </c>
      <c r="L163">
        <f t="shared" si="42"/>
        <v>-8.1623704081253248</v>
      </c>
      <c r="M163">
        <f t="shared" si="43"/>
        <v>-26.001938950939618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5.3236133975373754</v>
      </c>
      <c r="B164">
        <f t="shared" si="35"/>
        <v>5.3236133975373754</v>
      </c>
      <c r="C164" s="9">
        <f t="shared" si="36"/>
        <v>0.72500000000000053</v>
      </c>
      <c r="D164" s="9">
        <f t="shared" si="37"/>
        <v>16.588728338970988</v>
      </c>
      <c r="E164" s="9">
        <f t="shared" si="37"/>
        <v>3.9034045772767758</v>
      </c>
      <c r="F164" s="9">
        <f t="shared" si="38"/>
        <v>7.3489854852143353</v>
      </c>
      <c r="G164" s="10">
        <f t="shared" si="39"/>
        <v>8.6666666666666607</v>
      </c>
      <c r="H164" s="5">
        <f t="shared" si="39"/>
        <v>7.5</v>
      </c>
      <c r="I164">
        <f t="shared" si="40"/>
        <v>18.666569334756595</v>
      </c>
      <c r="J164">
        <f t="shared" si="41"/>
        <v>14.795735992931942</v>
      </c>
      <c r="K164">
        <f t="shared" si="41"/>
        <v>-11.380993241221677</v>
      </c>
      <c r="L164">
        <f t="shared" si="42"/>
        <v>-8.1597764156054104</v>
      </c>
      <c r="M164">
        <f t="shared" si="43"/>
        <v>-25.897437598491326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5.2349858575552659</v>
      </c>
      <c r="B165">
        <f t="shared" si="35"/>
        <v>5.2349858575552659</v>
      </c>
      <c r="C165" s="9">
        <f t="shared" si="36"/>
        <v>0.73000000000000054</v>
      </c>
      <c r="D165" s="9">
        <f t="shared" si="37"/>
        <v>16.677355878953097</v>
      </c>
      <c r="E165" s="9">
        <f t="shared" si="37"/>
        <v>3.8346524639526729</v>
      </c>
      <c r="F165" s="9">
        <f t="shared" si="38"/>
        <v>7.3401012817930287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18.723126235684777</v>
      </c>
      <c r="J165">
        <f t="shared" si="41"/>
        <v>14.74677733443831</v>
      </c>
      <c r="K165">
        <f t="shared" si="41"/>
        <v>-11.536377866812625</v>
      </c>
      <c r="L165">
        <f t="shared" si="42"/>
        <v>-8.1574170430467774</v>
      </c>
      <c r="M165">
        <f t="shared" si="43"/>
        <v>-25.792467052730515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5.1466520270554099</v>
      </c>
      <c r="B166">
        <f t="shared" si="35"/>
        <v>5.1466520270554099</v>
      </c>
      <c r="C166" s="9">
        <f t="shared" si="36"/>
        <v>0.73500000000000054</v>
      </c>
      <c r="D166" s="9">
        <f t="shared" si="37"/>
        <v>16.765689709452953</v>
      </c>
      <c r="E166" s="9">
        <f t="shared" si="37"/>
        <v>3.7649699323448482</v>
      </c>
      <c r="F166" s="9">
        <f t="shared" si="38"/>
        <v>7.3308542691654992</v>
      </c>
      <c r="G166" s="10">
        <f t="shared" si="45"/>
        <v>8.6666666666666607</v>
      </c>
      <c r="H166" s="5">
        <f t="shared" si="45"/>
        <v>7.5</v>
      </c>
      <c r="I166">
        <f t="shared" si="40"/>
        <v>18.780545067965541</v>
      </c>
      <c r="J166">
        <f t="shared" si="41"/>
        <v>14.69783283218003</v>
      </c>
      <c r="K166">
        <f t="shared" si="41"/>
        <v>-11.691132669129008</v>
      </c>
      <c r="L166">
        <f t="shared" si="42"/>
        <v>-8.1552761958397202</v>
      </c>
      <c r="M166">
        <f t="shared" si="43"/>
        <v>-25.687028958241996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5.0586118250338536</v>
      </c>
      <c r="B167">
        <f t="shared" si="35"/>
        <v>5.0586118250338536</v>
      </c>
      <c r="C167" s="9">
        <f t="shared" si="36"/>
        <v>0.74000000000000055</v>
      </c>
      <c r="D167" s="9">
        <f t="shared" si="37"/>
        <v>16.85372991147451</v>
      </c>
      <c r="E167" s="9">
        <f t="shared" si="37"/>
        <v>3.6943607698088257</v>
      </c>
      <c r="F167" s="9">
        <f t="shared" si="38"/>
        <v>7.321248344519903</v>
      </c>
      <c r="G167" s="10">
        <f t="shared" si="45"/>
        <v>8.6666666666666607</v>
      </c>
      <c r="H167" s="5">
        <f t="shared" si="45"/>
        <v>7.5</v>
      </c>
      <c r="I167">
        <f t="shared" si="40"/>
        <v>18.838799535209198</v>
      </c>
      <c r="J167">
        <f t="shared" si="41"/>
        <v>14.648901175004992</v>
      </c>
      <c r="K167">
        <f t="shared" si="41"/>
        <v>-11.845254842878459</v>
      </c>
      <c r="L167">
        <f t="shared" si="42"/>
        <v>-8.1533380961477349</v>
      </c>
      <c r="M167">
        <f t="shared" si="43"/>
        <v>-25.581125461819049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4.9708651780695554</v>
      </c>
      <c r="B168">
        <f t="shared" si="35"/>
        <v>4.9708651780695554</v>
      </c>
      <c r="C168" s="9">
        <f t="shared" si="36"/>
        <v>0.74500000000000055</v>
      </c>
      <c r="D168" s="9">
        <f t="shared" si="37"/>
        <v>16.941476558438808</v>
      </c>
      <c r="E168" s="9">
        <f t="shared" si="37"/>
        <v>3.6228287804932422</v>
      </c>
      <c r="F168" s="9">
        <f t="shared" si="38"/>
        <v>7.3112873915069141</v>
      </c>
      <c r="G168" s="10">
        <f t="shared" si="45"/>
        <v>8.6666666666666607</v>
      </c>
      <c r="H168" s="5">
        <f t="shared" si="45"/>
        <v>7.5</v>
      </c>
      <c r="I168">
        <f t="shared" si="40"/>
        <v>18.897863618812117</v>
      </c>
      <c r="J168">
        <f t="shared" si="41"/>
        <v>14.599981146428107</v>
      </c>
      <c r="K168">
        <f t="shared" si="41"/>
        <v>-11.998741595649374</v>
      </c>
      <c r="L168">
        <f t="shared" si="42"/>
        <v>-8.1515872838384134</v>
      </c>
      <c r="M168">
        <f t="shared" si="43"/>
        <v>-25.474759197412563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4.8834120197620976</v>
      </c>
      <c r="B169">
        <f t="shared" si="35"/>
        <v>4.8834120197620976</v>
      </c>
      <c r="C169" s="9">
        <f t="shared" si="36"/>
        <v>0.75000000000000056</v>
      </c>
      <c r="D169" s="9">
        <f t="shared" si="37"/>
        <v>17.028929716746266</v>
      </c>
      <c r="E169" s="9">
        <f t="shared" si="37"/>
        <v>3.5503777852537923</v>
      </c>
      <c r="F169" s="9">
        <f t="shared" si="38"/>
        <v>7.3009752803505386</v>
      </c>
      <c r="G169" s="10">
        <f t="shared" si="45"/>
        <v>8.6666666666666607</v>
      </c>
      <c r="H169" s="5">
        <f t="shared" si="45"/>
        <v>7.5</v>
      </c>
      <c r="I169">
        <f t="shared" si="40"/>
        <v>18.957711585619116</v>
      </c>
      <c r="J169">
        <f t="shared" si="41"/>
        <v>14.551071622725075</v>
      </c>
      <c r="K169">
        <f t="shared" si="41"/>
        <v>-12.151590150833849</v>
      </c>
      <c r="L169">
        <f t="shared" si="42"/>
        <v>-8.150008617126467</v>
      </c>
      <c r="M169">
        <f t="shared" si="43"/>
        <v>-25.367933271112719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4.7962522901808562</v>
      </c>
      <c r="B170">
        <f t="shared" si="35"/>
        <v>4.7962522901808562</v>
      </c>
      <c r="C170" s="9">
        <f t="shared" si="36"/>
        <v>0.75500000000000056</v>
      </c>
      <c r="D170" s="9">
        <f t="shared" si="37"/>
        <v>17.116089446327507</v>
      </c>
      <c r="E170" s="9">
        <f t="shared" si="37"/>
        <v>3.4770116215499094</v>
      </c>
      <c r="F170" s="9">
        <f t="shared" si="38"/>
        <v>7.2903158679439013</v>
      </c>
      <c r="G170" s="10">
        <f t="shared" si="45"/>
        <v>8.6666666666666607</v>
      </c>
      <c r="H170" s="5">
        <f t="shared" si="45"/>
        <v>7.5</v>
      </c>
      <c r="I170">
        <f t="shared" si="40"/>
        <v>19.018317995017469</v>
      </c>
      <c r="J170">
        <f t="shared" si="41"/>
        <v>14.502171571022316</v>
      </c>
      <c r="K170">
        <f t="shared" si="41"/>
        <v>-12.303797750460525</v>
      </c>
      <c r="L170">
        <f t="shared" si="42"/>
        <v>-8.1485872729374549</v>
      </c>
      <c r="M170">
        <f t="shared" si="43"/>
        <v>-25.260651246180814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4.7093859353256349</v>
      </c>
      <c r="B171">
        <f t="shared" si="35"/>
        <v>4.7093859353256349</v>
      </c>
      <c r="C171" s="9">
        <f t="shared" si="36"/>
        <v>0.76000000000000056</v>
      </c>
      <c r="D171" s="9">
        <f t="shared" si="37"/>
        <v>17.202955801182728</v>
      </c>
      <c r="E171" s="9">
        <f t="shared" si="37"/>
        <v>3.4027341433247149</v>
      </c>
      <c r="F171" s="9">
        <f t="shared" si="38"/>
        <v>7.2793129979305693</v>
      </c>
      <c r="G171" s="10">
        <f t="shared" si="45"/>
        <v>8.6666666666666607</v>
      </c>
      <c r="H171" s="5">
        <f t="shared" si="45"/>
        <v>7.5</v>
      </c>
      <c r="I171">
        <f t="shared" si="40"/>
        <v>19.079657705476553</v>
      </c>
      <c r="J171">
        <f t="shared" si="41"/>
        <v>14.453280047384691</v>
      </c>
      <c r="K171">
        <f t="shared" si="41"/>
        <v>-12.45536165793761</v>
      </c>
      <c r="L171">
        <f t="shared" si="42"/>
        <v>-8.1473087470011372</v>
      </c>
      <c r="M171">
        <f t="shared" si="43"/>
        <v>-25.152917128147671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4.6228129065987744</v>
      </c>
      <c r="B172">
        <f t="shared" si="35"/>
        <v>4.6228129065987744</v>
      </c>
      <c r="C172" s="9">
        <f t="shared" si="36"/>
        <v>0.76500000000000057</v>
      </c>
      <c r="D172" s="9">
        <f t="shared" si="37"/>
        <v>17.289528829909589</v>
      </c>
      <c r="E172" s="9">
        <f t="shared" si="37"/>
        <v>3.3275492208687827</v>
      </c>
      <c r="F172" s="9">
        <f t="shared" si="38"/>
        <v>7.2679705007718844</v>
      </c>
      <c r="G172" s="10">
        <f t="shared" si="45"/>
        <v>8.6666666666666607</v>
      </c>
      <c r="H172" s="5">
        <f t="shared" si="45"/>
        <v>7.5</v>
      </c>
      <c r="I172">
        <f t="shared" si="40"/>
        <v>19.14170588054758</v>
      </c>
      <c r="J172">
        <f t="shared" si="41"/>
        <v>14.404396194902684</v>
      </c>
      <c r="K172">
        <f t="shared" si="41"/>
        <v>-12.606279160706496</v>
      </c>
      <c r="L172">
        <f t="shared" si="42"/>
        <v>-8.1461588536835965</v>
      </c>
      <c r="M172">
        <f t="shared" si="43"/>
        <v>-25.044735349994305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4.5365331602887231</v>
      </c>
      <c r="B173">
        <f t="shared" si="35"/>
        <v>4.5365331602887231</v>
      </c>
      <c r="C173" s="9">
        <f t="shared" si="36"/>
        <v>0.77000000000000057</v>
      </c>
      <c r="D173" s="9">
        <f t="shared" si="37"/>
        <v>17.37580857621964</v>
      </c>
      <c r="E173" s="9">
        <f t="shared" si="37"/>
        <v>3.2514607406682439</v>
      </c>
      <c r="F173" s="9">
        <f t="shared" si="38"/>
        <v>7.2562921938008795</v>
      </c>
      <c r="G173" s="10">
        <f t="shared" si="45"/>
        <v>8.6666666666666607</v>
      </c>
      <c r="H173" s="5">
        <f t="shared" si="45"/>
        <v>7.5</v>
      </c>
      <c r="I173">
        <f t="shared" si="40"/>
        <v>19.204437994338885</v>
      </c>
      <c r="J173">
        <f t="shared" si="41"/>
        <v>14.355519241780582</v>
      </c>
      <c r="K173">
        <f t="shared" si="41"/>
        <v>-12.756547572806461</v>
      </c>
      <c r="L173">
        <f t="shared" si="42"/>
        <v>-8.1451237255675597</v>
      </c>
      <c r="M173">
        <f t="shared" si="43"/>
        <v>-24.936110757429525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4.4505466570651002</v>
      </c>
      <c r="B174">
        <f t="shared" si="35"/>
        <v>4.4505466570651002</v>
      </c>
      <c r="C174" s="9">
        <f t="shared" si="36"/>
        <v>0.77500000000000058</v>
      </c>
      <c r="D174" s="9">
        <f t="shared" si="37"/>
        <v>17.461795079443263</v>
      </c>
      <c r="E174" s="9">
        <f t="shared" si="37"/>
        <v>3.1744726052377712</v>
      </c>
      <c r="F174" s="9">
        <f t="shared" si="38"/>
        <v>7.244281881263225</v>
      </c>
      <c r="G174" s="10">
        <f t="shared" si="45"/>
        <v>8.6666666666666607</v>
      </c>
      <c r="H174" s="5">
        <f t="shared" si="45"/>
        <v>7.5</v>
      </c>
      <c r="I174">
        <f t="shared" si="40"/>
        <v>19.267829836482385</v>
      </c>
      <c r="J174">
        <f t="shared" si="41"/>
        <v>14.306648499427178</v>
      </c>
      <c r="K174">
        <f t="shared" si="41"/>
        <v>-12.906164237351039</v>
      </c>
      <c r="L174">
        <f t="shared" si="42"/>
        <v>-8.144189812790394</v>
      </c>
      <c r="M174">
        <f t="shared" si="43"/>
        <v>-24.82704859427821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4.3648533614851672</v>
      </c>
      <c r="B175">
        <f t="shared" si="35"/>
        <v>4.3648533614851672</v>
      </c>
      <c r="C175" s="9">
        <f t="shared" si="36"/>
        <v>0.78000000000000058</v>
      </c>
      <c r="D175" s="9">
        <f t="shared" si="37"/>
        <v>17.547488375023196</v>
      </c>
      <c r="E175" s="9">
        <f t="shared" si="37"/>
        <v>3.0965887329389679</v>
      </c>
      <c r="F175" s="9">
        <f t="shared" si="38"/>
        <v>7.2319433543457627</v>
      </c>
      <c r="G175" s="10">
        <f t="shared" si="45"/>
        <v>8.6666666666666607</v>
      </c>
      <c r="H175" s="5">
        <f t="shared" si="45"/>
        <v>7.5</v>
      </c>
      <c r="I175">
        <f t="shared" si="40"/>
        <v>19.331857516607492</v>
      </c>
      <c r="J175">
        <f t="shared" si="41"/>
        <v>14.257783360550436</v>
      </c>
      <c r="K175">
        <f t="shared" si="41"/>
        <v>-13.055126528916707</v>
      </c>
      <c r="L175">
        <f t="shared" si="42"/>
        <v>-8.143343882149491</v>
      </c>
      <c r="M175">
        <f t="shared" si="43"/>
        <v>-24.717554487993208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4.2794532415117423</v>
      </c>
      <c r="B176">
        <f t="shared" si="35"/>
        <v>4.2794532415117423</v>
      </c>
      <c r="C176" s="9">
        <f t="shared" si="36"/>
        <v>0.78500000000000059</v>
      </c>
      <c r="D176" s="9">
        <f t="shared" si="37"/>
        <v>17.632888494996621</v>
      </c>
      <c r="E176" s="9">
        <f t="shared" si="37"/>
        <v>3.0178130577846836</v>
      </c>
      <c r="F176" s="9">
        <f t="shared" si="38"/>
        <v>7.2192803911930863</v>
      </c>
      <c r="G176" s="10">
        <f t="shared" si="45"/>
        <v>8.6666666666666607</v>
      </c>
      <c r="H176" s="5">
        <f t="shared" si="45"/>
        <v>7.5</v>
      </c>
      <c r="I176">
        <f t="shared" si="40"/>
        <v>19.396497468339014</v>
      </c>
      <c r="J176">
        <f t="shared" si="41"/>
        <v>14.208923297257538</v>
      </c>
      <c r="K176">
        <f t="shared" si="41"/>
        <v>-13.203431855844666</v>
      </c>
      <c r="L176">
        <f t="shared" si="42"/>
        <v>-8.1425730159846701</v>
      </c>
      <c r="M176">
        <f t="shared" si="43"/>
        <v>-24.607634435302806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4.1943462680424837</v>
      </c>
      <c r="B177">
        <f t="shared" si="35"/>
        <v>4.1943462680424837</v>
      </c>
      <c r="C177" s="9">
        <f t="shared" si="36"/>
        <v>0.79000000000000059</v>
      </c>
      <c r="D177" s="9">
        <f t="shared" si="37"/>
        <v>17.71799546846588</v>
      </c>
      <c r="E177" s="9">
        <f t="shared" si="37"/>
        <v>2.9381495292297801</v>
      </c>
      <c r="F177" s="9">
        <f t="shared" si="38"/>
        <v>7.2062967569126624</v>
      </c>
      <c r="G177" s="10">
        <f t="shared" si="45"/>
        <v>8.6666666666666607</v>
      </c>
      <c r="H177" s="5">
        <f t="shared" si="45"/>
        <v>7.5</v>
      </c>
      <c r="I177">
        <f t="shared" si="40"/>
        <v>19.461726452835748</v>
      </c>
      <c r="J177">
        <f t="shared" si="41"/>
        <v>14.16006785916163</v>
      </c>
      <c r="K177">
        <f t="shared" si="41"/>
        <v>-13.351077662456483</v>
      </c>
      <c r="L177">
        <f t="shared" si="42"/>
        <v>-8.1418646108474011</v>
      </c>
      <c r="M177">
        <f t="shared" si="43"/>
        <v>-24.49729478800495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4.1095324144505092</v>
      </c>
      <c r="B178">
        <f t="shared" si="35"/>
        <v>4.1095324144505092</v>
      </c>
      <c r="C178" s="9">
        <f t="shared" si="36"/>
        <v>0.7950000000000006</v>
      </c>
      <c r="D178" s="9">
        <f t="shared" si="37"/>
        <v>17.802809322057854</v>
      </c>
      <c r="E178" s="9">
        <f t="shared" si="37"/>
        <v>2.8576021119488573</v>
      </c>
      <c r="F178" s="9">
        <f t="shared" si="38"/>
        <v>7.1929962035689954</v>
      </c>
      <c r="G178" s="10">
        <f t="shared" si="45"/>
        <v>8.6666666666666607</v>
      </c>
      <c r="H178" s="5">
        <f t="shared" si="45"/>
        <v>7.5</v>
      </c>
      <c r="I178">
        <f t="shared" si="40"/>
        <v>19.527521561886775</v>
      </c>
      <c r="J178">
        <f t="shared" si="41"/>
        <v>14.111216671496546</v>
      </c>
      <c r="K178">
        <f t="shared" si="41"/>
        <v>-13.498061431184512</v>
      </c>
      <c r="L178">
        <f t="shared" si="42"/>
        <v>-8.1412063759665134</v>
      </c>
      <c r="M178">
        <f t="shared" si="43"/>
        <v>-24.386542238918597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4.0250116561362965</v>
      </c>
      <c r="B179">
        <f t="shared" si="35"/>
        <v>4.0250116561362965</v>
      </c>
      <c r="C179" s="9">
        <f t="shared" si="36"/>
        <v>0.8000000000000006</v>
      </c>
      <c r="D179" s="9">
        <f t="shared" si="37"/>
        <v>17.887330080372067</v>
      </c>
      <c r="E179" s="9">
        <f t="shared" si="37"/>
        <v>2.7761747856014498</v>
      </c>
      <c r="F179" s="9">
        <f t="shared" si="38"/>
        <v>7.1793824701672868</v>
      </c>
      <c r="G179" s="10">
        <f t="shared" si="45"/>
        <v>8.6666666666666607</v>
      </c>
      <c r="H179" s="5">
        <f t="shared" si="45"/>
        <v>7.5</v>
      </c>
      <c r="I179">
        <f t="shared" si="40"/>
        <v>19.593860220582393</v>
      </c>
      <c r="J179">
        <f t="shared" si="41"/>
        <v>14.062369433240747</v>
      </c>
      <c r="K179">
        <f t="shared" si="41"/>
        <v>-13.644380684618024</v>
      </c>
      <c r="L179">
        <f t="shared" si="42"/>
        <v>-8.1405863315200708</v>
      </c>
      <c r="M179">
        <f t="shared" si="43"/>
        <v>-24.275383808001653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3.9407839700908198</v>
      </c>
      <c r="B180">
        <f t="shared" si="35"/>
        <v>3.9407839700908198</v>
      </c>
      <c r="C180" s="9">
        <f t="shared" si="36"/>
        <v>0.8050000000000006</v>
      </c>
      <c r="D180" s="9">
        <f t="shared" si="37"/>
        <v>17.971557766417543</v>
      </c>
      <c r="E180" s="9">
        <f t="shared" si="37"/>
        <v>2.6938715445851975</v>
      </c>
      <c r="F180" s="9">
        <f t="shared" si="38"/>
        <v>7.1654592826270544</v>
      </c>
      <c r="G180" s="10">
        <f t="shared" si="45"/>
        <v>8.6666666666666607</v>
      </c>
      <c r="H180" s="5">
        <f t="shared" si="45"/>
        <v>7.5</v>
      </c>
      <c r="I180">
        <f t="shared" si="40"/>
        <v>19.66072018957674</v>
      </c>
      <c r="J180">
        <f t="shared" si="41"/>
        <v>14.013525915251627</v>
      </c>
      <c r="K180">
        <f t="shared" si="41"/>
        <v>-13.790032987466034</v>
      </c>
      <c r="L180">
        <f t="shared" si="42"/>
        <v>-8.1399928067229901</v>
      </c>
      <c r="M180">
        <f t="shared" si="43"/>
        <v>-24.163826828644311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3.8568493344698318</v>
      </c>
      <c r="B181">
        <f t="shared" si="35"/>
        <v>3.8568493344698318</v>
      </c>
      <c r="C181" s="9">
        <f t="shared" si="36"/>
        <v>0.81000000000000061</v>
      </c>
      <c r="D181" s="9">
        <f t="shared" si="37"/>
        <v>18.055492402038531</v>
      </c>
      <c r="E181" s="9">
        <f t="shared" si="37"/>
        <v>2.6106963977774855</v>
      </c>
      <c r="F181" s="9">
        <f t="shared" si="38"/>
        <v>7.1512303537461879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19.728079566959074</v>
      </c>
      <c r="J181">
        <f t="shared" si="41"/>
        <v>13.964685958411289</v>
      </c>
      <c r="K181">
        <f t="shared" si="41"/>
        <v>-13.935015948437901</v>
      </c>
      <c r="L181">
        <f t="shared" si="42"/>
        <v>-8.1394144377398732</v>
      </c>
      <c r="M181">
        <f t="shared" si="43"/>
        <v>-24.05187893414579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3.7732077281792442</v>
      </c>
      <c r="B182">
        <f t="shared" si="35"/>
        <v>3.7732077281792442</v>
      </c>
      <c r="C182" s="9">
        <f t="shared" si="36"/>
        <v>0.81500000000000061</v>
      </c>
      <c r="D182" s="9">
        <f t="shared" si="37"/>
        <v>18.139134008329119</v>
      </c>
      <c r="E182" s="9">
        <f t="shared" si="37"/>
        <v>2.5266533682660435</v>
      </c>
      <c r="F182" s="9">
        <f t="shared" si="38"/>
        <v>7.136699383155884</v>
      </c>
      <c r="G182" s="10">
        <f t="shared" si="46"/>
        <v>8.6666666666666607</v>
      </c>
      <c r="H182" s="5">
        <f t="shared" si="46"/>
        <v>7.5</v>
      </c>
      <c r="I182">
        <f t="shared" si="40"/>
        <v>19.795916789750596</v>
      </c>
      <c r="J182">
        <f t="shared" si="41"/>
        <v>13.915849471784851</v>
      </c>
      <c r="K182">
        <f t="shared" si="41"/>
        <v>-14.079327222042775</v>
      </c>
      <c r="L182">
        <f t="shared" si="42"/>
        <v>-8.1388401654324145</v>
      </c>
      <c r="M182">
        <f t="shared" si="43"/>
        <v>-23.939548044381766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3.6898591304715112</v>
      </c>
      <c r="B183">
        <f t="shared" si="35"/>
        <v>3.6898591304715112</v>
      </c>
      <c r="C183" s="9">
        <f t="shared" si="36"/>
        <v>0.82000000000000062</v>
      </c>
      <c r="D183" s="9">
        <f t="shared" si="37"/>
        <v>18.222482606036852</v>
      </c>
      <c r="E183" s="9">
        <f t="shared" si="37"/>
        <v>2.4417464930689881</v>
      </c>
      <c r="F183" s="9">
        <f t="shared" si="38"/>
        <v>7.1218700572668805</v>
      </c>
      <c r="G183" s="10">
        <f t="shared" si="46"/>
        <v>8.6666666666666607</v>
      </c>
      <c r="H183" s="5">
        <f t="shared" si="46"/>
        <v>7.5</v>
      </c>
      <c r="I183">
        <f t="shared" si="40"/>
        <v>19.864210635043456</v>
      </c>
      <c r="J183">
        <f t="shared" si="41"/>
        <v>13.867016430792257</v>
      </c>
      <c r="K183">
        <f t="shared" si="41"/>
        <v>-14.222964510309065</v>
      </c>
      <c r="L183">
        <f t="shared" si="42"/>
        <v>-8.138259232950503</v>
      </c>
      <c r="M183">
        <f t="shared" si="43"/>
        <v>-23.826842352669154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3.6068035205529512</v>
      </c>
      <c r="B184">
        <f t="shared" si="35"/>
        <v>3.6068035205529512</v>
      </c>
      <c r="C184" s="9">
        <f t="shared" si="36"/>
        <v>0.82500000000000062</v>
      </c>
      <c r="D184" s="9">
        <f t="shared" si="37"/>
        <v>18.305538215955412</v>
      </c>
      <c r="E184" s="9">
        <f t="shared" si="37"/>
        <v>2.3559798228447857</v>
      </c>
      <c r="F184" s="9">
        <f t="shared" si="38"/>
        <v>7.1067460492074712</v>
      </c>
      <c r="G184" s="10">
        <f t="shared" si="46"/>
        <v>8.6666666666666607</v>
      </c>
      <c r="H184" s="5">
        <f t="shared" si="46"/>
        <v>7.5</v>
      </c>
      <c r="I184">
        <f t="shared" si="40"/>
        <v>19.932940220798546</v>
      </c>
      <c r="J184">
        <f t="shared" si="41"/>
        <v>13.818186875394554</v>
      </c>
      <c r="K184">
        <f t="shared" si="41"/>
        <v>-14.36592556442508</v>
      </c>
      <c r="L184">
        <f t="shared" si="42"/>
        <v>-8.1376611831761192</v>
      </c>
      <c r="M184">
        <f t="shared" si="43"/>
        <v>-23.713770312834082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3.5240408772018803</v>
      </c>
      <c r="B185">
        <f t="shared" si="35"/>
        <v>3.5240408772018803</v>
      </c>
      <c r="C185" s="9">
        <f t="shared" si="36"/>
        <v>0.83000000000000063</v>
      </c>
      <c r="D185" s="9">
        <f t="shared" si="37"/>
        <v>18.388300859306483</v>
      </c>
      <c r="E185" s="9">
        <f t="shared" si="37"/>
        <v>2.2693574215926042</v>
      </c>
      <c r="F185" s="9">
        <f t="shared" si="38"/>
        <v>7.0913310187536673</v>
      </c>
      <c r="G185" s="10">
        <f t="shared" si="46"/>
        <v>8.6666666666666607</v>
      </c>
      <c r="H185" s="5">
        <f t="shared" si="46"/>
        <v>7.5</v>
      </c>
      <c r="I185">
        <f t="shared" si="40"/>
        <v>20.002085006318193</v>
      </c>
      <c r="J185">
        <f t="shared" si="41"/>
        <v>13.769360908295498</v>
      </c>
      <c r="K185">
        <f t="shared" si="41"/>
        <v>-14.508208186302085</v>
      </c>
      <c r="L185">
        <f t="shared" si="42"/>
        <v>-8.1370358560287332</v>
      </c>
      <c r="M185">
        <f t="shared" si="43"/>
        <v>-23.600340626488563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3.4415711783975169</v>
      </c>
      <c r="B186">
        <f t="shared" si="35"/>
        <v>3.4415711783975169</v>
      </c>
      <c r="C186" s="9">
        <f t="shared" si="36"/>
        <v>0.83500000000000063</v>
      </c>
      <c r="D186" s="9">
        <f t="shared" si="37"/>
        <v>18.470770558110846</v>
      </c>
      <c r="E186" s="9">
        <f t="shared" si="37"/>
        <v>2.1818833663435151</v>
      </c>
      <c r="F186" s="9">
        <f t="shared" si="38"/>
        <v>7.0756286122519896</v>
      </c>
      <c r="G186" s="10">
        <f t="shared" si="46"/>
        <v>8.6666666666666607</v>
      </c>
      <c r="H186" s="5">
        <f t="shared" si="46"/>
        <v>7.5</v>
      </c>
      <c r="I186">
        <f t="shared" si="40"/>
        <v>20.071624792409871</v>
      </c>
      <c r="J186">
        <f t="shared" si="41"/>
        <v>13.720538693159325</v>
      </c>
      <c r="K186">
        <f t="shared" si="41"/>
        <v>-14.649810230061016</v>
      </c>
      <c r="L186">
        <f t="shared" si="42"/>
        <v>-8.1363733856408977</v>
      </c>
      <c r="M186">
        <f t="shared" si="43"/>
        <v>-23.486562230520427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3.359394400959502</v>
      </c>
      <c r="B187">
        <f t="shared" si="35"/>
        <v>3.359394400959502</v>
      </c>
      <c r="C187" s="9">
        <f t="shared" si="36"/>
        <v>0.84000000000000064</v>
      </c>
      <c r="D187" s="9">
        <f t="shared" si="37"/>
        <v>18.552947335548861</v>
      </c>
      <c r="E187" s="9">
        <f t="shared" si="37"/>
        <v>2.0935617468429997</v>
      </c>
      <c r="F187" s="9">
        <f t="shared" si="38"/>
        <v>7.059642462535221</v>
      </c>
      <c r="G187" s="10">
        <f t="shared" si="46"/>
        <v>8.6666666666666607</v>
      </c>
      <c r="H187" s="5">
        <f t="shared" si="46"/>
        <v>7.5</v>
      </c>
      <c r="I187">
        <f t="shared" si="40"/>
        <v>20.141539721256471</v>
      </c>
      <c r="J187">
        <f t="shared" si="41"/>
        <v>13.671720452845479</v>
      </c>
      <c r="K187">
        <f t="shared" si="41"/>
        <v>-14.790729603444138</v>
      </c>
      <c r="L187">
        <f t="shared" si="42"/>
        <v>-8.1356641974123995</v>
      </c>
      <c r="M187">
        <f t="shared" si="43"/>
        <v>-23.372444284800778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3.2775105201979819</v>
      </c>
      <c r="B188">
        <f t="shared" si="35"/>
        <v>3.2775105201979819</v>
      </c>
      <c r="C188" s="9">
        <f t="shared" si="36"/>
        <v>0.84500000000000064</v>
      </c>
      <c r="D188" s="9">
        <f t="shared" si="37"/>
        <v>18.634831216310381</v>
      </c>
      <c r="E188" s="9">
        <f t="shared" si="37"/>
        <v>2.0043966652252085</v>
      </c>
      <c r="F188" s="9">
        <f t="shared" si="38"/>
        <v>7.0433761888316049</v>
      </c>
      <c r="G188" s="10">
        <f t="shared" si="46"/>
        <v>8.6666666666666607</v>
      </c>
      <c r="H188" s="5">
        <f t="shared" si="46"/>
        <v>7.5</v>
      </c>
      <c r="I188">
        <f t="shared" si="40"/>
        <v>20.211810276008478</v>
      </c>
      <c r="J188">
        <f t="shared" si="41"/>
        <v>13.622906467661005</v>
      </c>
      <c r="K188">
        <f t="shared" si="41"/>
        <v>-14.930964269152943</v>
      </c>
      <c r="L188">
        <f t="shared" si="42"/>
        <v>-8.1348990049510892</v>
      </c>
      <c r="M188">
        <f t="shared" si="43"/>
        <v>-23.25799616011259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3.1959195095741038</v>
      </c>
      <c r="B189">
        <f t="shared" si="35"/>
        <v>3.1959195095741038</v>
      </c>
      <c r="C189" s="9">
        <f t="shared" si="36"/>
        <v>0.85000000000000064</v>
      </c>
      <c r="D189" s="9">
        <f t="shared" si="37"/>
        <v>18.716422226934259</v>
      </c>
      <c r="E189" s="9">
        <f t="shared" si="37"/>
        <v>1.9143922356794087</v>
      </c>
      <c r="F189" s="9">
        <f t="shared" si="38"/>
        <v>7.0268333966678096</v>
      </c>
      <c r="G189" s="10">
        <f t="shared" si="46"/>
        <v>8.6666666666666607</v>
      </c>
      <c r="H189" s="5">
        <f t="shared" si="46"/>
        <v>7.5</v>
      </c>
      <c r="I189">
        <f t="shared" si="40"/>
        <v>20.282417280112998</v>
      </c>
      <c r="J189">
        <f t="shared" si="41"/>
        <v>13.574097073631298</v>
      </c>
      <c r="K189">
        <f t="shared" si="41"/>
        <v>-15.070512246113619</v>
      </c>
      <c r="L189">
        <f t="shared" si="42"/>
        <v>-8.134068806908358</v>
      </c>
      <c r="M189">
        <f t="shared" si="43"/>
        <v>-23.143227426303518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3.1146213403708387</v>
      </c>
      <c r="B190">
        <f t="shared" si="35"/>
        <v>3.1146213403708387</v>
      </c>
      <c r="C190" s="9">
        <f t="shared" si="36"/>
        <v>0.85500000000000065</v>
      </c>
      <c r="D190" s="9">
        <f t="shared" si="37"/>
        <v>18.797720396137525</v>
      </c>
      <c r="E190" s="9">
        <f t="shared" si="37"/>
        <v>1.8235525841090536</v>
      </c>
      <c r="F190" s="9">
        <f t="shared" si="38"/>
        <v>7.0100176777660703</v>
      </c>
      <c r="G190" s="10">
        <f t="shared" si="46"/>
        <v>8.6666666666666607</v>
      </c>
      <c r="H190" s="5">
        <f t="shared" si="46"/>
        <v>7.5</v>
      </c>
      <c r="I190">
        <f t="shared" si="40"/>
        <v>20.353341896394166</v>
      </c>
      <c r="J190">
        <f t="shared" si="41"/>
        <v>13.525292660789848</v>
      </c>
      <c r="K190">
        <f t="shared" si="41"/>
        <v>-15.20937161067144</v>
      </c>
      <c r="L190">
        <f t="shared" si="42"/>
        <v>-8.1331648837169315</v>
      </c>
      <c r="M190">
        <f t="shared" si="43"/>
        <v>-23.028147840665625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3.0336159813740053</v>
      </c>
      <c r="B191">
        <f t="shared" si="35"/>
        <v>3.0336159813740053</v>
      </c>
      <c r="C191" s="9">
        <f t="shared" si="36"/>
        <v>0.86000000000000065</v>
      </c>
      <c r="D191" s="9">
        <f t="shared" si="37"/>
        <v>18.878725755134358</v>
      </c>
      <c r="E191" s="9">
        <f t="shared" si="37"/>
        <v>1.7318818477838931</v>
      </c>
      <c r="F191" s="9">
        <f t="shared" si="38"/>
        <v>6.9929326099359095</v>
      </c>
      <c r="G191" s="10">
        <f t="shared" si="46"/>
        <v>8.6666666666666607</v>
      </c>
      <c r="H191" s="5">
        <f t="shared" si="46"/>
        <v>7.5</v>
      </c>
      <c r="I191">
        <f t="shared" si="40"/>
        <v>20.424565625899103</v>
      </c>
      <c r="J191">
        <f t="shared" si="41"/>
        <v>13.476493671487546</v>
      </c>
      <c r="K191">
        <f t="shared" si="41"/>
        <v>-15.347540497715434</v>
      </c>
      <c r="L191">
        <f t="shared" si="42"/>
        <v>-8.1321787942383992</v>
      </c>
      <c r="M191">
        <f t="shared" si="43"/>
        <v>-22.91276733654415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2.9529033985633752</v>
      </c>
      <c r="B192">
        <f t="shared" si="35"/>
        <v>2.9529033985633752</v>
      </c>
      <c r="C192" s="9">
        <f t="shared" si="36"/>
        <v>0.86500000000000066</v>
      </c>
      <c r="D192" s="9">
        <f t="shared" si="37"/>
        <v>18.959438337944988</v>
      </c>
      <c r="E192" s="9">
        <f t="shared" si="37"/>
        <v>1.6393841749855427</v>
      </c>
      <c r="F192" s="9">
        <f t="shared" si="38"/>
        <v>6.9755817569607306</v>
      </c>
      <c r="G192" s="10">
        <f t="shared" si="46"/>
        <v>8.6666666666666607</v>
      </c>
      <c r="H192" s="5">
        <f t="shared" si="46"/>
        <v>7.5</v>
      </c>
      <c r="I192">
        <f t="shared" si="40"/>
        <v>20.496070306523112</v>
      </c>
      <c r="J192">
        <f t="shared" si="41"/>
        <v>13.427700598722115</v>
      </c>
      <c r="K192">
        <f t="shared" si="41"/>
        <v>-15.485017101734698</v>
      </c>
      <c r="L192">
        <f t="shared" si="42"/>
        <v>-8.1311023723276534</v>
      </c>
      <c r="M192">
        <f t="shared" si="43"/>
        <v>-22.797096012177104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2.8724835548137442</v>
      </c>
      <c r="B193">
        <f t="shared" si="35"/>
        <v>2.8724835548137442</v>
      </c>
      <c r="C193" s="9">
        <f t="shared" si="36"/>
        <v>0.87000000000000066</v>
      </c>
      <c r="D193" s="9">
        <f t="shared" si="37"/>
        <v>19.039858181694619</v>
      </c>
      <c r="E193" s="9">
        <f t="shared" si="37"/>
        <v>1.5460637246469153</v>
      </c>
      <c r="F193" s="9">
        <f t="shared" si="38"/>
        <v>6.9579686684797242</v>
      </c>
      <c r="G193" s="10">
        <f t="shared" si="46"/>
        <v>8.6666666666666607</v>
      </c>
      <c r="H193" s="5">
        <f t="shared" si="46"/>
        <v>7.5</v>
      </c>
      <c r="I193">
        <f t="shared" si="40"/>
        <v>20.567838111427445</v>
      </c>
      <c r="J193">
        <f t="shared" si="41"/>
        <v>13.378913984488149</v>
      </c>
      <c r="K193">
        <f t="shared" si="41"/>
        <v>-15.621799677807761</v>
      </c>
      <c r="L193">
        <f t="shared" si="42"/>
        <v>-8.1299277233211935</v>
      </c>
      <c r="M193">
        <f t="shared" si="43"/>
        <v>-22.681144119767033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2.7923564096058335</v>
      </c>
      <c r="B194">
        <f t="shared" si="35"/>
        <v>2.7923564096058335</v>
      </c>
      <c r="C194" s="9">
        <f t="shared" si="36"/>
        <v>0.87500000000000067</v>
      </c>
      <c r="D194" s="9">
        <f t="shared" si="37"/>
        <v>19.11998532690253</v>
      </c>
      <c r="E194" s="9">
        <f t="shared" si="37"/>
        <v>1.4519246659859129</v>
      </c>
      <c r="F194" s="9">
        <f t="shared" si="38"/>
        <v>6.9400968798653544</v>
      </c>
      <c r="G194" s="10">
        <f t="shared" si="46"/>
        <v>8.6666666666666607</v>
      </c>
      <c r="H194" s="5">
        <f t="shared" si="46"/>
        <v>7.5</v>
      </c>
      <c r="I194">
        <f t="shared" si="40"/>
        <v>20.639851547262477</v>
      </c>
      <c r="J194">
        <f t="shared" si="41"/>
        <v>13.330134418148221</v>
      </c>
      <c r="K194">
        <f t="shared" si="41"/>
        <v>-15.757886542526364</v>
      </c>
      <c r="L194">
        <f t="shared" si="42"/>
        <v>-8.1286472204559299</v>
      </c>
      <c r="M194">
        <f t="shared" si="43"/>
        <v>-22.564922054785946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2.7125219187469121</v>
      </c>
      <c r="B195">
        <f t="shared" si="35"/>
        <v>2.7125219187469121</v>
      </c>
      <c r="C195" s="9">
        <f t="shared" si="36"/>
        <v>0.88000000000000067</v>
      </c>
      <c r="D195" s="9">
        <f t="shared" si="37"/>
        <v>19.199819817761451</v>
      </c>
      <c r="E195" s="9">
        <f t="shared" si="37"/>
        <v>1.3569711781337686</v>
      </c>
      <c r="F195" s="9">
        <f t="shared" si="38"/>
        <v>6.9219699120968485</v>
      </c>
      <c r="G195" s="10">
        <f t="shared" si="46"/>
        <v>8.6666666666666607</v>
      </c>
      <c r="H195" s="5">
        <f t="shared" si="46"/>
        <v>7.5</v>
      </c>
      <c r="I195">
        <f t="shared" si="40"/>
        <v>20.712093452208709</v>
      </c>
      <c r="J195">
        <f t="shared" si="41"/>
        <v>13.281362534825485</v>
      </c>
      <c r="K195">
        <f t="shared" si="41"/>
        <v>-15.893276074855081</v>
      </c>
      <c r="L195">
        <f t="shared" si="42"/>
        <v>-8.1272535012249385</v>
      </c>
      <c r="M195">
        <f t="shared" si="43"/>
        <v>-22.448440345514008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2.6329800341009815</v>
      </c>
      <c r="B196">
        <f t="shared" si="35"/>
        <v>2.6329800341009815</v>
      </c>
      <c r="C196" s="9">
        <f t="shared" si="36"/>
        <v>0.88500000000000068</v>
      </c>
      <c r="D196" s="9">
        <f t="shared" si="37"/>
        <v>19.279361702407382</v>
      </c>
      <c r="E196" s="9">
        <f t="shared" si="37"/>
        <v>1.2612074497584187</v>
      </c>
      <c r="F196" s="9">
        <f t="shared" si="38"/>
        <v>6.903591271629919</v>
      </c>
      <c r="G196" s="10">
        <f t="shared" si="46"/>
        <v>8.6666666666666607</v>
      </c>
      <c r="H196" s="5">
        <f t="shared" si="46"/>
        <v>7.5</v>
      </c>
      <c r="I196">
        <f t="shared" si="40"/>
        <v>20.784546993847563</v>
      </c>
      <c r="J196">
        <f t="shared" si="41"/>
        <v>13.232599013818135</v>
      </c>
      <c r="K196">
        <f t="shared" si="41"/>
        <v>-16.027966716928166</v>
      </c>
      <c r="L196">
        <f t="shared" si="42"/>
        <v>-8.1257394636763145</v>
      </c>
      <c r="M196">
        <f t="shared" si="43"/>
        <v>-22.331709642812299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2.5537307033284193</v>
      </c>
      <c r="B197">
        <f t="shared" si="35"/>
        <v>2.5537307033284193</v>
      </c>
      <c r="C197" s="9">
        <f t="shared" si="36"/>
        <v>0.89000000000000068</v>
      </c>
      <c r="D197" s="9">
        <f t="shared" si="37"/>
        <v>19.358611033179944</v>
      </c>
      <c r="E197" s="9">
        <f t="shared" si="37"/>
        <v>1.1646376786832791</v>
      </c>
      <c r="F197" s="9">
        <f t="shared" si="38"/>
        <v>6.8849644502631477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20.857195666873491</v>
      </c>
      <c r="J197">
        <f t="shared" si="41"/>
        <v>13.183844577036076</v>
      </c>
      <c r="K197">
        <f t="shared" si="41"/>
        <v>-16.161956974785038</v>
      </c>
      <c r="L197">
        <f t="shared" si="42"/>
        <v>-8.1240982626610325</v>
      </c>
      <c r="M197">
        <f t="shared" si="43"/>
        <v>-22.214740710129639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2.4747738696349302</v>
      </c>
      <c r="B198">
        <f t="shared" si="35"/>
        <v>2.4747738696349302</v>
      </c>
      <c r="C198" s="9">
        <f t="shared" si="36"/>
        <v>0.89500000000000068</v>
      </c>
      <c r="D198" s="9">
        <f t="shared" si="37"/>
        <v>19.437567866873433</v>
      </c>
      <c r="E198" s="9">
        <f t="shared" si="37"/>
        <v>1.0672660715017865</v>
      </c>
      <c r="F198" s="9">
        <f t="shared" si="38"/>
        <v>6.8660929250012543</v>
      </c>
      <c r="G198" s="10">
        <f t="shared" si="47"/>
        <v>8.6666666666666607</v>
      </c>
      <c r="H198" s="5">
        <f t="shared" si="47"/>
        <v>7.5</v>
      </c>
      <c r="I198">
        <f t="shared" si="40"/>
        <v>20.930023290658522</v>
      </c>
      <c r="J198">
        <f t="shared" si="41"/>
        <v>13.13509998746011</v>
      </c>
      <c r="K198">
        <f t="shared" si="41"/>
        <v>-16.295245419045816</v>
      </c>
      <c r="L198">
        <f t="shared" si="42"/>
        <v>-8.1223233060355362</v>
      </c>
      <c r="M198">
        <f t="shared" si="43"/>
        <v>-22.097544413743158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2.3961094715296767</v>
      </c>
      <c r="B199">
        <f t="shared" si="35"/>
        <v>2.3961094715296767</v>
      </c>
      <c r="C199" s="9">
        <f t="shared" si="36"/>
        <v>0.90000000000000069</v>
      </c>
      <c r="D199" s="9">
        <f t="shared" si="37"/>
        <v>19.516232264978687</v>
      </c>
      <c r="E199" s="9">
        <f t="shared" si="37"/>
        <v>0.96909684318806422</v>
      </c>
      <c r="F199" s="9">
        <f t="shared" si="38"/>
        <v>6.846980157915608</v>
      </c>
      <c r="G199" s="10">
        <f t="shared" si="47"/>
        <v>8.6666666666666607</v>
      </c>
      <c r="H199" s="5">
        <f t="shared" si="47"/>
        <v>7.5</v>
      </c>
      <c r="I199">
        <f t="shared" si="40"/>
        <v>21.003014006679802</v>
      </c>
      <c r="J199">
        <f t="shared" si="41"/>
        <v>13.086366047623898</v>
      </c>
      <c r="K199">
        <f t="shared" si="41"/>
        <v>-16.427830685528274</v>
      </c>
      <c r="L199">
        <f t="shared" si="42"/>
        <v>-8.1204082508244007</v>
      </c>
      <c r="M199">
        <f t="shared" si="43"/>
        <v>-21.980131713232051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2.3177374425924491</v>
      </c>
      <c r="B200">
        <f t="shared" si="35"/>
        <v>2.3177374425924491</v>
      </c>
      <c r="C200" s="9">
        <f t="shared" si="36"/>
        <v>0.90500000000000069</v>
      </c>
      <c r="D200" s="9">
        <f t="shared" si="37"/>
        <v>19.594604293915914</v>
      </c>
      <c r="E200" s="9">
        <f t="shared" si="37"/>
        <v>0.87013421670405644</v>
      </c>
      <c r="F200" s="9">
        <f t="shared" si="38"/>
        <v>6.8276295960022537</v>
      </c>
      <c r="G200" s="10">
        <f t="shared" si="47"/>
        <v>8.6666666666666607</v>
      </c>
      <c r="H200" s="5">
        <f t="shared" si="47"/>
        <v>7.5</v>
      </c>
      <c r="I200">
        <f t="shared" si="40"/>
        <v>21.07615227582037</v>
      </c>
      <c r="J200">
        <f t="shared" si="41"/>
        <v>13.037643598118951</v>
      </c>
      <c r="K200">
        <f t="shared" si="41"/>
        <v>-16.559711475807667</v>
      </c>
      <c r="L200">
        <f t="shared" si="42"/>
        <v>-8.1183469993483239</v>
      </c>
      <c r="M200">
        <f t="shared" si="43"/>
        <v>-21.862513652183772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2.2396577112497233</v>
      </c>
      <c r="B201">
        <f t="shared" si="35"/>
        <v>2.2396577112497233</v>
      </c>
      <c r="C201" s="9">
        <f t="shared" si="36"/>
        <v>0.9100000000000007</v>
      </c>
      <c r="D201" s="9">
        <f t="shared" si="37"/>
        <v>19.67268402525864</v>
      </c>
      <c r="E201" s="9">
        <f t="shared" si="37"/>
        <v>0.77038242260347112</v>
      </c>
      <c r="F201" s="9">
        <f t="shared" si="38"/>
        <v>6.8080446710377487</v>
      </c>
      <c r="G201" s="10">
        <f t="shared" si="47"/>
        <v>8.6666666666666607</v>
      </c>
      <c r="H201" s="5">
        <f t="shared" si="47"/>
        <v>7.5</v>
      </c>
      <c r="I201">
        <f t="shared" si="40"/>
        <v>21.149422875552979</v>
      </c>
      <c r="J201">
        <f t="shared" si="41"/>
        <v>12.988933516122861</v>
      </c>
      <c r="K201">
        <f t="shared" si="41"/>
        <v>-16.69088655772077</v>
      </c>
      <c r="L201">
        <f t="shared" si="42"/>
        <v>-8.1161336953224037</v>
      </c>
      <c r="M201">
        <f t="shared" si="43"/>
        <v>-21.744701349131461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2.1618702005595019</v>
      </c>
      <c r="B202">
        <f t="shared" si="35"/>
        <v>2.1618702005595019</v>
      </c>
      <c r="C202" s="9">
        <f t="shared" si="36"/>
        <v>0.9150000000000007</v>
      </c>
      <c r="D202" s="9">
        <f t="shared" si="37"/>
        <v>19.750471535948861</v>
      </c>
      <c r="E202" s="9">
        <f t="shared" si="37"/>
        <v>0.66984569863286214</v>
      </c>
      <c r="F202" s="9">
        <f t="shared" si="38"/>
        <v>6.7882287994330834</v>
      </c>
      <c r="G202" s="10">
        <f t="shared" si="47"/>
        <v>8.6666666666666607</v>
      </c>
      <c r="H202" s="5">
        <f t="shared" si="47"/>
        <v>7.5</v>
      </c>
      <c r="I202">
        <f t="shared" si="40"/>
        <v>21.222810897016195</v>
      </c>
      <c r="J202">
        <f t="shared" si="41"/>
        <v>12.940236713950927</v>
      </c>
      <c r="K202">
        <f t="shared" si="41"/>
        <v>-16.82135476581556</v>
      </c>
      <c r="L202">
        <f t="shared" si="42"/>
        <v>-8.1137627199293529</v>
      </c>
      <c r="M202">
        <f t="shared" si="43"/>
        <v>-21.626705988721543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2.0843748280047549</v>
      </c>
      <c r="B203">
        <f t="shared" si="35"/>
        <v>2.0843748280047549</v>
      </c>
      <c r="C203" s="9">
        <f t="shared" si="36"/>
        <v>0.92000000000000071</v>
      </c>
      <c r="D203" s="9">
        <f t="shared" si="37"/>
        <v>19.827966908503608</v>
      </c>
      <c r="E203" s="9">
        <f t="shared" si="37"/>
        <v>0.56852828933017174</v>
      </c>
      <c r="F203" s="9">
        <f t="shared" si="38"/>
        <v>6.7681853820859512</v>
      </c>
      <c r="G203" s="10">
        <f t="shared" si="47"/>
        <v>8.6666666666666607</v>
      </c>
      <c r="H203" s="5">
        <f t="shared" si="47"/>
        <v>7.5</v>
      </c>
      <c r="I203">
        <f t="shared" si="40"/>
        <v>21.296301741991787</v>
      </c>
      <c r="J203">
        <f t="shared" si="41"/>
        <v>12.891554137631351</v>
      </c>
      <c r="K203">
        <f t="shared" si="41"/>
        <v>-16.95111500174789</v>
      </c>
      <c r="L203">
        <f t="shared" si="42"/>
        <v>-8.1112286878722575</v>
      </c>
      <c r="M203">
        <f t="shared" si="43"/>
        <v>-21.508538813109929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2.00717150529535</v>
      </c>
      <c r="B204">
        <f t="shared" si="35"/>
        <v>2.00717150529535</v>
      </c>
      <c r="C204" s="9">
        <f t="shared" si="36"/>
        <v>0.92500000000000071</v>
      </c>
      <c r="D204" s="9">
        <f t="shared" si="37"/>
        <v>19.905170231213013</v>
      </c>
      <c r="E204" s="9">
        <f t="shared" si="37"/>
        <v>0.46643444562104841</v>
      </c>
      <c r="F204" s="9">
        <f t="shared" si="38"/>
        <v>6.7479178042316637</v>
      </c>
      <c r="G204" s="10">
        <f t="shared" si="47"/>
        <v>8.6666666666666607</v>
      </c>
      <c r="H204" s="5">
        <f t="shared" si="47"/>
        <v>7.5</v>
      </c>
      <c r="I204">
        <f t="shared" si="40"/>
        <v>21.369881119791884</v>
      </c>
      <c r="J204">
        <f t="shared" si="41"/>
        <v>12.842886765504117</v>
      </c>
      <c r="K204">
        <f t="shared" si="41"/>
        <v>-17.080166234626549</v>
      </c>
      <c r="L204">
        <f t="shared" si="42"/>
        <v>-8.1085264434110957</v>
      </c>
      <c r="M204">
        <f t="shared" si="43"/>
        <v>-21.390211113585224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1.9302601381783084</v>
      </c>
      <c r="B205">
        <f t="shared" si="35"/>
        <v>1.9302601381783084</v>
      </c>
      <c r="C205" s="9">
        <f t="shared" si="36"/>
        <v>0.93000000000000071</v>
      </c>
      <c r="D205" s="9">
        <f t="shared" si="37"/>
        <v>19.982081598330055</v>
      </c>
      <c r="E205" s="9">
        <f t="shared" si="37"/>
        <v>0.36356842441324455</v>
      </c>
      <c r="F205" s="9">
        <f t="shared" si="38"/>
        <v>6.7274294352928958</v>
      </c>
      <c r="G205" s="10">
        <f t="shared" si="47"/>
        <v>8.6666666666666607</v>
      </c>
      <c r="H205" s="5">
        <f t="shared" si="47"/>
        <v>7.5</v>
      </c>
      <c r="I205">
        <f t="shared" si="40"/>
        <v>21.443535044064021</v>
      </c>
      <c r="J205">
        <f t="shared" si="41"/>
        <v>12.79423560684365</v>
      </c>
      <c r="K205">
        <f t="shared" si="41"/>
        <v>-17.208507501308063</v>
      </c>
      <c r="L205">
        <f t="shared" si="42"/>
        <v>-8.1056510563871189</v>
      </c>
      <c r="M205">
        <f t="shared" si="43"/>
        <v>-21.271734222417159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1.8536406262562615</v>
      </c>
      <c r="B206">
        <f t="shared" si="35"/>
        <v>1.8536406262562615</v>
      </c>
      <c r="C206" s="9">
        <f t="shared" si="36"/>
        <v>0.93500000000000072</v>
      </c>
      <c r="D206" s="9">
        <f t="shared" si="37"/>
        <v>20.058701110252102</v>
      </c>
      <c r="E206" s="9">
        <f t="shared" si="37"/>
        <v>0.25993448818939269</v>
      </c>
      <c r="F206" s="9">
        <f t="shared" si="38"/>
        <v>6.7067236287285805</v>
      </c>
      <c r="G206" s="10">
        <f t="shared" si="47"/>
        <v>8.6666666666666607</v>
      </c>
      <c r="H206" s="5">
        <f t="shared" si="47"/>
        <v>7.5</v>
      </c>
      <c r="I206">
        <f t="shared" si="40"/>
        <v>21.517249829521745</v>
      </c>
      <c r="J206">
        <f t="shared" si="41"/>
        <v>12.745601700505327</v>
      </c>
      <c r="K206">
        <f t="shared" si="41"/>
        <v>-17.336137906642566</v>
      </c>
      <c r="L206">
        <f t="shared" si="42"/>
        <v>-8.1025978182389604</v>
      </c>
      <c r="M206">
        <f t="shared" si="43"/>
        <v>-21.153119504928306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1.7773128628139574</v>
      </c>
      <c r="B207">
        <f t="shared" si="35"/>
        <v>1.7773128628139574</v>
      </c>
      <c r="C207" s="9">
        <f t="shared" si="36"/>
        <v>0.94000000000000072</v>
      </c>
      <c r="D207" s="9">
        <f t="shared" si="37"/>
        <v>20.135028873694406</v>
      </c>
      <c r="E207" s="9">
        <f t="shared" si="37"/>
        <v>0.15553690459844854</v>
      </c>
      <c r="F207" s="9">
        <f t="shared" si="38"/>
        <v>6.6858037218821504</v>
      </c>
      <c r="G207" s="10">
        <f t="shared" si="47"/>
        <v>8.6666666666666607</v>
      </c>
      <c r="H207" s="5">
        <f t="shared" si="47"/>
        <v>7.5</v>
      </c>
      <c r="I207">
        <f t="shared" si="40"/>
        <v>21.59101208860822</v>
      </c>
      <c r="J207">
        <f t="shared" si="41"/>
        <v>12.696986113595894</v>
      </c>
      <c r="K207">
        <f t="shared" si="41"/>
        <v>-17.463056623672138</v>
      </c>
      <c r="L207">
        <f t="shared" si="42"/>
        <v>-8.0993622380141606</v>
      </c>
      <c r="M207">
        <f t="shared" si="43"/>
        <v>-21.034378351786962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1.7012767346526658</v>
      </c>
      <c r="B208">
        <f t="shared" si="35"/>
        <v>1.7012767346526658</v>
      </c>
      <c r="C208" s="9">
        <f t="shared" si="36"/>
        <v>0.94500000000000073</v>
      </c>
      <c r="D208" s="9">
        <f t="shared" si="37"/>
        <v>20.211065001855697</v>
      </c>
      <c r="E208" s="9">
        <f t="shared" si="37"/>
        <v>5.0379946046083549E-2</v>
      </c>
      <c r="F208" s="9">
        <f t="shared" si="38"/>
        <v>6.6646730358293524</v>
      </c>
      <c r="G208" s="10">
        <f t="shared" si="47"/>
        <v>8.6666666666666607</v>
      </c>
      <c r="H208" s="5">
        <f t="shared" si="47"/>
        <v>7.5</v>
      </c>
      <c r="I208">
        <f t="shared" si="40"/>
        <v>21.664808728099697</v>
      </c>
      <c r="J208">
        <f t="shared" si="41"/>
        <v>12.64838994016781</v>
      </c>
      <c r="K208">
        <f t="shared" si="41"/>
        <v>-17.589262893782859</v>
      </c>
      <c r="L208">
        <f t="shared" si="42"/>
        <v>-8.095940038379565</v>
      </c>
      <c r="M208">
        <f t="shared" si="43"/>
        <v>-20.915522171519058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1.6255321219323484</v>
      </c>
      <c r="B209">
        <f t="shared" si="35"/>
        <v>1.6255321219323484</v>
      </c>
      <c r="C209" s="9">
        <f t="shared" si="36"/>
        <v>0.95000000000000073</v>
      </c>
      <c r="D209" s="9">
        <f t="shared" si="37"/>
        <v>20.286809614576015</v>
      </c>
      <c r="E209" s="9">
        <f t="shared" si="37"/>
        <v>-5.5532110715700939E-2</v>
      </c>
      <c r="F209" s="9">
        <f t="shared" si="38"/>
        <v>6.6433348752258841</v>
      </c>
      <c r="G209" s="10">
        <f t="shared" si="47"/>
        <v>8.6666666666666607</v>
      </c>
      <c r="H209" s="5">
        <f t="shared" si="47"/>
        <v>7.5</v>
      </c>
      <c r="I209">
        <f t="shared" si="40"/>
        <v>21.738626945655547</v>
      </c>
      <c r="J209">
        <f t="shared" si="41"/>
        <v>12.599814299937533</v>
      </c>
      <c r="K209">
        <f t="shared" si="41"/>
        <v>-17.714756026811973</v>
      </c>
      <c r="L209">
        <f t="shared" si="42"/>
        <v>-8.092327151633933</v>
      </c>
      <c r="M209">
        <f t="shared" si="43"/>
        <v>-20.796562383236704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1.5500788980214537</v>
      </c>
      <c r="B210">
        <f t="shared" si="35"/>
        <v>1.5500788980214537</v>
      </c>
      <c r="C210" s="9">
        <f t="shared" si="36"/>
        <v>0.95500000000000074</v>
      </c>
      <c r="D210" s="9">
        <f t="shared" si="37"/>
        <v>20.36226283848691</v>
      </c>
      <c r="E210" s="9">
        <f t="shared" si="37"/>
        <v>-0.16219498499947105</v>
      </c>
      <c r="F210" s="9">
        <f t="shared" si="38"/>
        <v>6.6217925281550443</v>
      </c>
      <c r="G210" s="10">
        <f t="shared" si="47"/>
        <v>8.6666666666666607</v>
      </c>
      <c r="H210" s="5">
        <f t="shared" si="47"/>
        <v>7.5</v>
      </c>
      <c r="I210">
        <f t="shared" si="40"/>
        <v>21.812454226321076</v>
      </c>
      <c r="J210">
        <f t="shared" si="41"/>
        <v>12.551260337027729</v>
      </c>
      <c r="K210">
        <f t="shared" si="41"/>
        <v>-17.839535401111394</v>
      </c>
      <c r="L210">
        <f t="shared" si="42"/>
        <v>-8.0885197157258375</v>
      </c>
      <c r="M210">
        <f t="shared" si="43"/>
        <v>-20.677510409580968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1.4749169293541691</v>
      </c>
      <c r="B211">
        <f t="shared" si="35"/>
        <v>1.4749169293541691</v>
      </c>
      <c r="C211" s="9">
        <f t="shared" si="36"/>
        <v>0.96000000000000074</v>
      </c>
      <c r="D211" s="9">
        <f t="shared" si="37"/>
        <v>20.437424807154194</v>
      </c>
      <c r="E211" s="9">
        <f t="shared" si="37"/>
        <v>-0.26960439259351188</v>
      </c>
      <c r="F211" s="9">
        <f t="shared" si="38"/>
        <v>6.6000492659755974</v>
      </c>
      <c r="G211" s="10">
        <f t="shared" si="47"/>
        <v>8.6666666666666607</v>
      </c>
      <c r="H211" s="5">
        <f t="shared" si="47"/>
        <v>7.5</v>
      </c>
      <c r="I211">
        <f t="shared" si="40"/>
        <v>21.886278338989051</v>
      </c>
      <c r="J211">
        <f t="shared" si="41"/>
        <v>12.502729218733375</v>
      </c>
      <c r="K211">
        <f t="shared" si="41"/>
        <v>-17.963600463568881</v>
      </c>
      <c r="L211">
        <f t="shared" si="42"/>
        <v>-8.0845140702798179</v>
      </c>
      <c r="M211">
        <f t="shared" si="43"/>
        <v>-20.558377669876442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1.4000460752950339</v>
      </c>
      <c r="B212">
        <f t="shared" si="35"/>
        <v>1.4000460752950339</v>
      </c>
      <c r="C212" s="9">
        <f t="shared" si="36"/>
        <v>0.96500000000000075</v>
      </c>
      <c r="D212" s="9">
        <f t="shared" si="37"/>
        <v>20.512295661213329</v>
      </c>
      <c r="E212" s="9">
        <f t="shared" si="37"/>
        <v>-0.37775604617298292</v>
      </c>
      <c r="F212" s="9">
        <f t="shared" si="38"/>
        <v>6.5781083431700953</v>
      </c>
      <c r="G212" s="10">
        <f t="shared" si="47"/>
        <v>8.6666666666666607</v>
      </c>
      <c r="H212" s="5">
        <f t="shared" si="47"/>
        <v>7.5</v>
      </c>
      <c r="I212">
        <f t="shared" si="40"/>
        <v>21.960087332825619</v>
      </c>
      <c r="J212">
        <f t="shared" si="41"/>
        <v>12.454222134311696</v>
      </c>
      <c r="K212">
        <f t="shared" si="41"/>
        <v>-18.086950729588139</v>
      </c>
      <c r="L212">
        <f t="shared" si="42"/>
        <v>-8.0803067526335912</v>
      </c>
      <c r="M212">
        <f t="shared" si="43"/>
        <v>-20.439175573494843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1.3254661880107115</v>
      </c>
      <c r="B213">
        <f t="shared" ref="B213:B276" si="51">ABS(D213-$D$11)</f>
        <v>1.3254661880107115</v>
      </c>
      <c r="C213" s="9">
        <f t="shared" ref="C213:C276" si="52">C212+_dt</f>
        <v>0.97000000000000075</v>
      </c>
      <c r="D213" s="9">
        <f t="shared" ref="D213:E276" si="53">D212+$C$7*(J212+J213)/2</f>
        <v>20.586875548497652</v>
      </c>
      <c r="E213" s="9">
        <f t="shared" si="53"/>
        <v>-0.48664565571083468</v>
      </c>
      <c r="F213" s="9">
        <f t="shared" ref="F213:F276" si="54">$O$1*D213^2+$O$2*D213+$O$3</f>
        <v>6.555972997193777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22.033869533665822</v>
      </c>
      <c r="J213">
        <f t="shared" ref="J213:K276" si="57">J212+L212*$C$7</f>
        <v>12.405740293795894</v>
      </c>
      <c r="K213">
        <f t="shared" si="57"/>
        <v>-18.209585783029109</v>
      </c>
      <c r="L213">
        <f t="shared" ref="L213:L276" si="58">-$C$15*I213*J213</f>
        <v>-8.0758944938889154</v>
      </c>
      <c r="M213">
        <f t="shared" ref="M213:M276" si="59">-$C$6-$C$15*I213*K213</f>
        <v>-20.31991551342513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1.2511771123488273</v>
      </c>
      <c r="B214">
        <f t="shared" si="51"/>
        <v>1.2511771123488273</v>
      </c>
      <c r="C214" s="9">
        <f t="shared" si="52"/>
        <v>0.97500000000000075</v>
      </c>
      <c r="D214" s="9">
        <f t="shared" si="53"/>
        <v>20.661164624159536</v>
      </c>
      <c r="E214" s="9">
        <f t="shared" si="53"/>
        <v>-0.596268928888251</v>
      </c>
      <c r="F214" s="9">
        <f t="shared" si="54"/>
        <v>6.533646448324296</v>
      </c>
      <c r="G214" s="10">
        <f t="shared" si="55"/>
        <v>8.6666666666666607</v>
      </c>
      <c r="H214" s="5">
        <f t="shared" si="55"/>
        <v>7.5</v>
      </c>
      <c r="I214">
        <f t="shared" si="56"/>
        <v>22.107613540383763</v>
      </c>
      <c r="J214">
        <f t="shared" si="57"/>
        <v>12.357284926832561</v>
      </c>
      <c r="K214">
        <f t="shared" si="57"/>
        <v>-18.33150527610966</v>
      </c>
      <c r="L214">
        <f t="shared" si="58"/>
        <v>-8.0712742149785868</v>
      </c>
      <c r="M214">
        <f t="shared" si="59"/>
        <v>-20.200608860047318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1.1771786857237032</v>
      </c>
      <c r="B215">
        <f t="shared" si="51"/>
        <v>1.1771786857237032</v>
      </c>
      <c r="C215" s="9">
        <f t="shared" si="52"/>
        <v>0.98000000000000076</v>
      </c>
      <c r="D215" s="9">
        <f t="shared" si="53"/>
        <v>20.73516305078466</v>
      </c>
      <c r="E215" s="9">
        <f t="shared" si="53"/>
        <v>-0.70662157150438976</v>
      </c>
      <c r="F215" s="9">
        <f t="shared" si="54"/>
        <v>6.5111318995124314</v>
      </c>
      <c r="G215" s="10">
        <f t="shared" si="55"/>
        <v>8.6666666666666607</v>
      </c>
      <c r="H215" s="5">
        <f t="shared" si="55"/>
        <v>7.5</v>
      </c>
      <c r="I215">
        <f t="shared" si="56"/>
        <v>22.181308221242162</v>
      </c>
      <c r="J215">
        <f t="shared" si="57"/>
        <v>12.308857281542689</v>
      </c>
      <c r="K215">
        <f t="shared" si="57"/>
        <v>-18.452708929269942</v>
      </c>
      <c r="L215">
        <f t="shared" si="58"/>
        <v>-8.0664430227519102</v>
      </c>
      <c r="M215">
        <f t="shared" si="59"/>
        <v>-20.081266955107139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1.1034707380088555</v>
      </c>
      <c r="B216">
        <f t="shared" si="51"/>
        <v>1.1034707380088555</v>
      </c>
      <c r="C216" s="9">
        <f t="shared" si="52"/>
        <v>0.98500000000000076</v>
      </c>
      <c r="D216" s="9">
        <f t="shared" si="53"/>
        <v>20.808870998499508</v>
      </c>
      <c r="E216" s="9">
        <f t="shared" si="53"/>
        <v>-0.8176992878852013</v>
      </c>
      <c r="F216" s="9">
        <f t="shared" si="54"/>
        <v>6.488432536233919</v>
      </c>
      <c r="G216" s="10">
        <f t="shared" si="55"/>
        <v>8.6666666666666607</v>
      </c>
      <c r="H216" s="5">
        <f t="shared" si="55"/>
        <v>7.5</v>
      </c>
      <c r="I216">
        <f t="shared" si="56"/>
        <v>22.254942710225677</v>
      </c>
      <c r="J216">
        <f t="shared" si="57"/>
        <v>12.260458623406178</v>
      </c>
      <c r="K216">
        <f t="shared" si="57"/>
        <v>-18.573196531000583</v>
      </c>
      <c r="L216">
        <f t="shared" si="58"/>
        <v>-8.0613982060808151</v>
      </c>
      <c r="M216">
        <f t="shared" si="59"/>
        <v>-19.961901105888813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1.0300530914361268</v>
      </c>
      <c r="B217">
        <f t="shared" si="51"/>
        <v>1.0300530914361268</v>
      </c>
      <c r="C217" s="9">
        <f t="shared" si="52"/>
        <v>0.99000000000000077</v>
      </c>
      <c r="D217" s="9">
        <f t="shared" si="53"/>
        <v>20.882288645072236</v>
      </c>
      <c r="E217" s="9">
        <f t="shared" si="53"/>
        <v>-0.92949778129111083</v>
      </c>
      <c r="F217" s="9">
        <f t="shared" si="54"/>
        <v>6.4655515263426171</v>
      </c>
      <c r="G217" s="10">
        <f t="shared" si="55"/>
        <v>8.6666666666666607</v>
      </c>
      <c r="H217" s="5">
        <f t="shared" si="55"/>
        <v>7.5</v>
      </c>
      <c r="I217">
        <f t="shared" si="56"/>
        <v>22.328506403362208</v>
      </c>
      <c r="J217">
        <f t="shared" si="57"/>
        <v>12.212090234169693</v>
      </c>
      <c r="K217">
        <f t="shared" si="57"/>
        <v>-18.692967937635917</v>
      </c>
      <c r="L217">
        <f t="shared" si="58"/>
        <v>-8.056137231988675</v>
      </c>
      <c r="M217">
        <f t="shared" si="59"/>
        <v>-19.842522579582941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0.95692556050128275</v>
      </c>
      <c r="B218">
        <f t="shared" si="51"/>
        <v>0.95692556050128275</v>
      </c>
      <c r="C218" s="9">
        <f t="shared" si="52"/>
        <v>0.99500000000000077</v>
      </c>
      <c r="D218" s="9">
        <f t="shared" si="53"/>
        <v>20.955416176007081</v>
      </c>
      <c r="E218" s="9">
        <f t="shared" si="53"/>
        <v>-1.0420127543233588</v>
      </c>
      <c r="F218" s="9">
        <f t="shared" si="54"/>
        <v>6.4424920199251439</v>
      </c>
      <c r="G218" s="10">
        <f t="shared" si="55"/>
        <v>8.6666666666666607</v>
      </c>
      <c r="H218" s="5">
        <f t="shared" si="55"/>
        <v>7.5</v>
      </c>
      <c r="I218">
        <f t="shared" si="56"/>
        <v>22.401988955036096</v>
      </c>
      <c r="J218">
        <f t="shared" si="57"/>
        <v>12.163753410777762</v>
      </c>
      <c r="K218">
        <f t="shared" si="57"/>
        <v>-18.812023073113416</v>
      </c>
      <c r="L218">
        <f t="shared" si="58"/>
        <v>-8.0506577418037448</v>
      </c>
      <c r="M218">
        <f t="shared" si="59"/>
        <v>-19.723142597846582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0.88408795187596922</v>
      </c>
      <c r="B219">
        <f t="shared" si="51"/>
        <v>0.88408795187596922</v>
      </c>
      <c r="C219" s="9">
        <f t="shared" si="52"/>
        <v>1.0000000000000007</v>
      </c>
      <c r="D219" s="9">
        <f t="shared" si="53"/>
        <v>21.028253784632394</v>
      </c>
      <c r="E219" s="9">
        <f t="shared" si="53"/>
        <v>-1.1552399093288006</v>
      </c>
      <c r="F219" s="9">
        <f t="shared" si="54"/>
        <v>6.4192571491571186</v>
      </c>
      <c r="G219" s="10">
        <f t="shared" si="55"/>
        <v>8.6666666666666607</v>
      </c>
      <c r="H219" s="5">
        <f t="shared" si="55"/>
        <v>7.5</v>
      </c>
      <c r="I219">
        <f t="shared" si="56"/>
        <v>22.475380274296874</v>
      </c>
      <c r="J219">
        <f t="shared" si="57"/>
        <v>12.115449464326939</v>
      </c>
      <c r="K219">
        <f t="shared" si="57"/>
        <v>-18.930361928700496</v>
      </c>
      <c r="L219">
        <f t="shared" si="58"/>
        <v>-8.0449575473390347</v>
      </c>
      <c r="M219">
        <f t="shared" si="59"/>
        <v>-19.603772331552612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0.81154006432586101</v>
      </c>
      <c r="B220">
        <f t="shared" si="51"/>
        <v>0.81154006432586101</v>
      </c>
      <c r="C220" s="9">
        <f t="shared" si="52"/>
        <v>1.0050000000000006</v>
      </c>
      <c r="D220" s="9">
        <f t="shared" si="53"/>
        <v>21.100801672182502</v>
      </c>
      <c r="E220" s="9">
        <f t="shared" si="53"/>
        <v>-1.2691749488029715</v>
      </c>
      <c r="F220" s="9">
        <f t="shared" si="54"/>
        <v>6.3958500281611705</v>
      </c>
      <c r="G220" s="10">
        <f t="shared" si="55"/>
        <v>8.6666666666666607</v>
      </c>
      <c r="H220" s="5">
        <f t="shared" si="55"/>
        <v>7.5</v>
      </c>
      <c r="I220">
        <f t="shared" si="56"/>
        <v>22.548670521167093</v>
      </c>
      <c r="J220">
        <f t="shared" si="57"/>
        <v>12.067179719042905</v>
      </c>
      <c r="K220">
        <f t="shared" si="57"/>
        <v>-19.047984562689813</v>
      </c>
      <c r="L220">
        <f t="shared" si="58"/>
        <v>-8.0390346271003015</v>
      </c>
      <c r="M220">
        <f t="shared" si="59"/>
        <v>-19.484422895725256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0.73928168863488963</v>
      </c>
      <c r="B221">
        <f t="shared" si="51"/>
        <v>0.73928168863488963</v>
      </c>
      <c r="C221" s="9">
        <f t="shared" si="52"/>
        <v>1.0100000000000005</v>
      </c>
      <c r="D221" s="9">
        <f t="shared" si="53"/>
        <v>21.173060047873474</v>
      </c>
      <c r="E221" s="9">
        <f t="shared" si="53"/>
        <v>-1.3838135757912335</v>
      </c>
      <c r="F221" s="9">
        <f t="shared" si="54"/>
        <v>6.3722737528668514</v>
      </c>
      <c r="G221" s="10">
        <f t="shared" si="55"/>
        <v>8.6666666666666607</v>
      </c>
      <c r="H221" s="5">
        <f t="shared" si="55"/>
        <v>7.5</v>
      </c>
      <c r="I221">
        <f t="shared" si="56"/>
        <v>22.621850102952312</v>
      </c>
      <c r="J221">
        <f t="shared" si="57"/>
        <v>12.018945511280302</v>
      </c>
      <c r="K221">
        <f t="shared" si="57"/>
        <v>-19.164891100064164</v>
      </c>
      <c r="L221">
        <f t="shared" si="58"/>
        <v>-8.0328871225236966</v>
      </c>
      <c r="M221">
        <f t="shared" si="59"/>
        <v>-19.365105344658879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0.66731260753541477</v>
      </c>
      <c r="B222">
        <f t="shared" si="51"/>
        <v>0.66731260753541477</v>
      </c>
      <c r="C222" s="9">
        <f t="shared" si="52"/>
        <v>1.0150000000000003</v>
      </c>
      <c r="D222" s="9">
        <f t="shared" si="53"/>
        <v>21.245029128972948</v>
      </c>
      <c r="E222" s="9">
        <f t="shared" si="53"/>
        <v>-1.4991514942878224</v>
      </c>
      <c r="F222" s="9">
        <f t="shared" si="54"/>
        <v>6.3485314008725666</v>
      </c>
      <c r="G222" s="10">
        <f t="shared" si="55"/>
        <v>8.6666666666666607</v>
      </c>
      <c r="H222" s="5">
        <f t="shared" si="55"/>
        <v>7.5</v>
      </c>
      <c r="I222">
        <f t="shared" si="56"/>
        <v>22.694909670556438</v>
      </c>
      <c r="J222">
        <f t="shared" si="57"/>
        <v>11.97074818854516</v>
      </c>
      <c r="K222">
        <f t="shared" si="57"/>
        <v>-19.281081732132119</v>
      </c>
      <c r="L222">
        <f t="shared" si="58"/>
        <v>-8.0265133342446084</v>
      </c>
      <c r="M222">
        <f t="shared" si="59"/>
        <v>-19.245830667216886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0.59563259564416171</v>
      </c>
      <c r="B223">
        <f t="shared" si="51"/>
        <v>0.59563259564416171</v>
      </c>
      <c r="C223" s="9">
        <f t="shared" si="52"/>
        <v>1.0200000000000002</v>
      </c>
      <c r="D223" s="9">
        <f t="shared" si="53"/>
        <v>21.316709140864202</v>
      </c>
      <c r="E223" s="9">
        <f t="shared" si="53"/>
        <v>-1.6151844096326249</v>
      </c>
      <c r="F223" s="9">
        <f t="shared" si="54"/>
        <v>6.3246260313096734</v>
      </c>
      <c r="G223" s="10">
        <f t="shared" si="55"/>
        <v>8.6666666666666607</v>
      </c>
      <c r="H223" s="5">
        <f t="shared" si="55"/>
        <v>7.5</v>
      </c>
      <c r="I223">
        <f t="shared" si="56"/>
        <v>22.767840114805082</v>
      </c>
      <c r="J223">
        <f t="shared" si="57"/>
        <v>11.922589108539693</v>
      </c>
      <c r="K223">
        <f t="shared" si="57"/>
        <v>-19.396556716135422</v>
      </c>
      <c r="L223">
        <f t="shared" si="58"/>
        <v>-8.0199117183989621</v>
      </c>
      <c r="M223">
        <f t="shared" si="59"/>
        <v>-19.126609782307781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0.52424141940385383</v>
      </c>
      <c r="B224">
        <f t="shared" si="51"/>
        <v>0.52424141940385383</v>
      </c>
      <c r="C224" s="9">
        <f t="shared" si="52"/>
        <v>1.0250000000000001</v>
      </c>
      <c r="D224" s="9">
        <f t="shared" si="53"/>
        <v>21.388100317104509</v>
      </c>
      <c r="E224" s="9">
        <f t="shared" si="53"/>
        <v>-1.7319080289055189</v>
      </c>
      <c r="F224" s="9">
        <f t="shared" si="54"/>
        <v>6.3005606847088345</v>
      </c>
      <c r="G224" s="10">
        <f t="shared" si="55"/>
        <v>8.6666666666666607</v>
      </c>
      <c r="H224" s="5">
        <f t="shared" si="55"/>
        <v>7.5</v>
      </c>
      <c r="I224">
        <f t="shared" si="56"/>
        <v>22.840632562779653</v>
      </c>
      <c r="J224">
        <f t="shared" si="57"/>
        <v>11.8744696382293</v>
      </c>
      <c r="K224">
        <f t="shared" si="57"/>
        <v>-19.511316374829267</v>
      </c>
      <c r="L224">
        <f t="shared" si="58"/>
        <v>-8.0130808829583522</v>
      </c>
      <c r="M224">
        <f t="shared" si="59"/>
        <v>-19.007453534535234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0.4531388370303695</v>
      </c>
      <c r="B225">
        <f t="shared" si="51"/>
        <v>0.4531388370303695</v>
      </c>
      <c r="C225" s="9">
        <f t="shared" si="52"/>
        <v>1.03</v>
      </c>
      <c r="D225" s="9">
        <f t="shared" si="53"/>
        <v>21.459202899477994</v>
      </c>
      <c r="E225" s="9">
        <f t="shared" si="53"/>
        <v>-1.8493180613181162</v>
      </c>
      <c r="F225" s="9">
        <f t="shared" si="54"/>
        <v>6.276338382868774</v>
      </c>
      <c r="G225" s="10">
        <f t="shared" si="55"/>
        <v>8.6666666666666607</v>
      </c>
      <c r="H225" s="5">
        <f t="shared" si="55"/>
        <v>7.5</v>
      </c>
      <c r="I225">
        <f t="shared" si="56"/>
        <v>22.913278374164612</v>
      </c>
      <c r="J225">
        <f t="shared" si="57"/>
        <v>11.826391152931549</v>
      </c>
      <c r="K225">
        <f t="shared" si="57"/>
        <v>-19.625361096036478</v>
      </c>
      <c r="L225">
        <f t="shared" si="58"/>
        <v>-8.0060195841000965</v>
      </c>
      <c r="M225">
        <f t="shared" si="59"/>
        <v>-18.888372690019075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0.38232459846529565</v>
      </c>
      <c r="B226">
        <f t="shared" si="51"/>
        <v>0.38232459846529565</v>
      </c>
      <c r="C226" s="9">
        <f t="shared" si="52"/>
        <v>1.0349999999999999</v>
      </c>
      <c r="D226" s="9">
        <f t="shared" si="53"/>
        <v>21.530017138043068</v>
      </c>
      <c r="E226" s="9">
        <f t="shared" si="53"/>
        <v>-1.9674102186027553</v>
      </c>
      <c r="F226" s="9">
        <f t="shared" si="54"/>
        <v>6.2519621287275129</v>
      </c>
      <c r="G226" s="10">
        <f t="shared" si="55"/>
        <v>8.6666666666666607</v>
      </c>
      <c r="H226" s="5">
        <f t="shared" si="55"/>
        <v>7.5</v>
      </c>
      <c r="I226">
        <f t="shared" si="56"/>
        <v>22.985769137610138</v>
      </c>
      <c r="J226">
        <f t="shared" si="57"/>
        <v>11.778355035426948</v>
      </c>
      <c r="K226">
        <f t="shared" si="57"/>
        <v>-19.738691332176593</v>
      </c>
      <c r="L226">
        <f t="shared" si="58"/>
        <v>-7.9987267226133589</v>
      </c>
      <c r="M226">
        <f t="shared" si="59"/>
        <v>-18.769377932384213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0.31179844533373924</v>
      </c>
      <c r="B227">
        <f t="shared" si="51"/>
        <v>0.31179844533373924</v>
      </c>
      <c r="C227" s="9">
        <f t="shared" si="52"/>
        <v>1.0399999999999998</v>
      </c>
      <c r="D227" s="9">
        <f t="shared" si="53"/>
        <v>21.600543291174624</v>
      </c>
      <c r="E227" s="9">
        <f t="shared" si="53"/>
        <v>-2.0861802153985978</v>
      </c>
      <c r="F227" s="9">
        <f t="shared" si="54"/>
        <v>6.2274349062361871</v>
      </c>
      <c r="G227" s="10">
        <f t="shared" si="55"/>
        <v>8.6666666666666607</v>
      </c>
      <c r="H227" s="5">
        <f t="shared" si="55"/>
        <v>7.5</v>
      </c>
      <c r="I227">
        <f t="shared" si="56"/>
        <v>23.058096667112316</v>
      </c>
      <c r="J227">
        <f t="shared" si="57"/>
        <v>11.730362675091268</v>
      </c>
      <c r="K227">
        <f t="shared" si="57"/>
        <v>-19.851307599770898</v>
      </c>
      <c r="L227">
        <f t="shared" si="58"/>
        <v>-7.9912013403422808</v>
      </c>
      <c r="M227">
        <f t="shared" si="59"/>
        <v>-18.650479858914352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0.24156011090731866</v>
      </c>
      <c r="B228">
        <f t="shared" si="51"/>
        <v>0.24156011090731866</v>
      </c>
      <c r="C228" s="9">
        <f t="shared" si="52"/>
        <v>1.0449999999999997</v>
      </c>
      <c r="D228" s="9">
        <f t="shared" si="53"/>
        <v>21.670781625601045</v>
      </c>
      <c r="E228" s="9">
        <f t="shared" si="53"/>
        <v>-2.2056237696346837</v>
      </c>
      <c r="F228" s="9">
        <f t="shared" si="54"/>
        <v>6.202759680235582</v>
      </c>
      <c r="G228" s="10">
        <f t="shared" si="55"/>
        <v>8.6666666666666607</v>
      </c>
      <c r="H228" s="5">
        <f t="shared" si="55"/>
        <v>7.5</v>
      </c>
      <c r="I228">
        <f t="shared" si="56"/>
        <v>23.13025299841286</v>
      </c>
      <c r="J228">
        <f t="shared" si="57"/>
        <v>11.682415467049214</v>
      </c>
      <c r="K228">
        <f t="shared" si="57"/>
        <v>-19.963210478924385</v>
      </c>
      <c r="L228">
        <f t="shared" si="58"/>
        <v>-7.9834426166671246</v>
      </c>
      <c r="M228">
        <f t="shared" si="59"/>
        <v>-18.531688976867368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0.17160932007212182</v>
      </c>
      <c r="B229">
        <f t="shared" si="51"/>
        <v>0.17160932007212182</v>
      </c>
      <c r="C229" s="9">
        <f t="shared" si="52"/>
        <v>1.0499999999999996</v>
      </c>
      <c r="D229" s="9">
        <f t="shared" si="53"/>
        <v>21.740732416436241</v>
      </c>
      <c r="E229" s="9">
        <f t="shared" si="53"/>
        <v>-2.3257366029098137</v>
      </c>
      <c r="F229" s="9">
        <f t="shared" si="54"/>
        <v>6.1779393963354092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23.202230385420076</v>
      </c>
      <c r="J229">
        <f t="shared" si="57"/>
        <v>11.634514811349211</v>
      </c>
      <c r="K229">
        <f t="shared" si="57"/>
        <v>-20.074400612785588</v>
      </c>
      <c r="L229">
        <f t="shared" si="58"/>
        <v>-7.9754498650241956</v>
      </c>
      <c r="M229">
        <f t="shared" si="59"/>
        <v>-18.413015699949419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0.10194578930159537</v>
      </c>
      <c r="B230">
        <f t="shared" si="51"/>
        <v>0.10194578930159537</v>
      </c>
      <c r="C230" s="9">
        <f t="shared" si="52"/>
        <v>1.0549999999999995</v>
      </c>
      <c r="D230" s="9">
        <f t="shared" si="53"/>
        <v>21.810395947206768</v>
      </c>
      <c r="E230" s="9">
        <f t="shared" si="53"/>
        <v>-2.4465144408691262</v>
      </c>
      <c r="F230" s="9">
        <f t="shared" si="54"/>
        <v>6.1529769807964705</v>
      </c>
      <c r="G230" s="10">
        <f t="shared" si="61"/>
        <v>8.6666666666666607</v>
      </c>
      <c r="H230" s="5">
        <f t="shared" si="61"/>
        <v>7.5</v>
      </c>
      <c r="I230">
        <f t="shared" si="56"/>
        <v>23.274021296652847</v>
      </c>
      <c r="J230">
        <f t="shared" si="57"/>
        <v>11.586662112159066</v>
      </c>
      <c r="K230">
        <f t="shared" si="57"/>
        <v>-20.184878706985284</v>
      </c>
      <c r="L230">
        <f t="shared" si="58"/>
        <v>-7.967222529465384</v>
      </c>
      <c r="M230">
        <f t="shared" si="59"/>
        <v>-18.294470344944543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3.2569226634169723E-2</v>
      </c>
      <c r="B231">
        <f t="shared" si="51"/>
        <v>3.2569226634169723E-2</v>
      </c>
      <c r="C231" s="9">
        <f t="shared" si="52"/>
        <v>1.0599999999999994</v>
      </c>
      <c r="D231" s="9">
        <f t="shared" si="53"/>
        <v>21.879772509874194</v>
      </c>
      <c r="E231" s="9">
        <f t="shared" si="53"/>
        <v>-2.567953013577247</v>
      </c>
      <c r="F231" s="9">
        <f t="shared" si="54"/>
        <v>6.1278753404157538</v>
      </c>
      <c r="G231" s="10">
        <f t="shared" si="61"/>
        <v>8.6666666666666607</v>
      </c>
      <c r="H231" s="5">
        <f t="shared" si="61"/>
        <v>7.5</v>
      </c>
      <c r="I231">
        <f t="shared" si="56"/>
        <v>23.345618411709101</v>
      </c>
      <c r="J231">
        <f t="shared" si="57"/>
        <v>11.538858776982273</v>
      </c>
      <c r="K231">
        <f t="shared" si="57"/>
        <v>-20.29464552905495</v>
      </c>
      <c r="L231">
        <f t="shared" si="58"/>
        <v>-7.9587601812579924</v>
      </c>
      <c r="M231">
        <f t="shared" si="59"/>
        <v>-18.176063128496835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3.6520668344461882E-2</v>
      </c>
      <c r="C232" s="9">
        <f t="shared" si="52"/>
        <v>1.0649999999999993</v>
      </c>
      <c r="D232" s="9">
        <f t="shared" si="53"/>
        <v>21.948862404852825</v>
      </c>
      <c r="E232" s="9">
        <f t="shared" si="53"/>
        <v>-2.6900480558878899</v>
      </c>
      <c r="F232" s="9">
        <f t="shared" si="54"/>
        <v>6.1026373624145442</v>
      </c>
      <c r="G232" s="10">
        <f t="shared" si="61"/>
        <v>8.6666666666666607</v>
      </c>
      <c r="H232" s="5">
        <f t="shared" si="61"/>
        <v>7.5</v>
      </c>
      <c r="I232">
        <f t="shared" si="56"/>
        <v>23.417014617760177</v>
      </c>
      <c r="J232">
        <f t="shared" si="57"/>
        <v>11.491106215894726</v>
      </c>
      <c r="K232">
        <f t="shared" si="57"/>
        <v>-20.40370190782593</v>
      </c>
      <c r="L232">
        <f t="shared" si="58"/>
        <v>-7.9500625155255031</v>
      </c>
      <c r="M232">
        <f t="shared" si="59"/>
        <v>-18.057804164042096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0.10532420451455238</v>
      </c>
      <c r="C233" s="9">
        <f t="shared" si="52"/>
        <v>1.0699999999999992</v>
      </c>
      <c r="D233" s="9">
        <f t="shared" si="53"/>
        <v>22.017665941022916</v>
      </c>
      <c r="E233" s="9">
        <f t="shared" si="53"/>
        <v>-2.812795307809798</v>
      </c>
      <c r="F233" s="9">
        <f t="shared" si="54"/>
        <v>6.0772659143296099</v>
      </c>
      <c r="G233" s="10">
        <f t="shared" si="61"/>
        <v>8.6666666666666607</v>
      </c>
      <c r="H233" s="5">
        <f t="shared" si="61"/>
        <v>7.5</v>
      </c>
      <c r="I233">
        <f t="shared" si="56"/>
        <v>23.48820300607246</v>
      </c>
      <c r="J233">
        <f t="shared" si="57"/>
        <v>11.443405840801573</v>
      </c>
      <c r="K233">
        <f t="shared" si="57"/>
        <v>-20.512048732810182</v>
      </c>
      <c r="L233">
        <f t="shared" si="58"/>
        <v>-7.9411293479298797</v>
      </c>
      <c r="M233">
        <f t="shared" si="59"/>
        <v>-17.939703458885887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0.17384169923109738</v>
      </c>
      <c r="C234" s="9">
        <f t="shared" si="52"/>
        <v>1.0749999999999991</v>
      </c>
      <c r="D234" s="9">
        <f t="shared" si="53"/>
        <v>22.086183435739461</v>
      </c>
      <c r="E234" s="9">
        <f t="shared" si="53"/>
        <v>-2.9361905148689189</v>
      </c>
      <c r="F234" s="9">
        <f t="shared" si="54"/>
        <v>6.0517638439075814</v>
      </c>
      <c r="G234" s="10">
        <f t="shared" si="61"/>
        <v>8.6666666666666607</v>
      </c>
      <c r="H234" s="5">
        <f t="shared" si="61"/>
        <v>7.5</v>
      </c>
      <c r="I234">
        <f t="shared" si="56"/>
        <v>23.559176868557355</v>
      </c>
      <c r="J234">
        <f t="shared" si="57"/>
        <v>11.395759064713994</v>
      </c>
      <c r="K234">
        <f t="shared" si="57"/>
        <v>-20.619686953563498</v>
      </c>
      <c r="L234">
        <f t="shared" si="58"/>
        <v>-7.9319606113959011</v>
      </c>
      <c r="M234">
        <f t="shared" si="59"/>
        <v>-17.82177091142507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0.24207347832837556</v>
      </c>
      <c r="C235" s="9">
        <f t="shared" si="52"/>
        <v>1.079999999999999</v>
      </c>
      <c r="D235" s="9">
        <f t="shared" si="53"/>
        <v>22.154415214836739</v>
      </c>
      <c r="E235" s="9">
        <f t="shared" si="53"/>
        <v>-3.0602294284667058</v>
      </c>
      <c r="F235" s="9">
        <f t="shared" si="54"/>
        <v>6.0261339790024682</v>
      </c>
      <c r="G235" s="10">
        <f t="shared" si="61"/>
        <v>8.6666666666666607</v>
      </c>
      <c r="H235" s="5">
        <f t="shared" si="61"/>
        <v>7.5</v>
      </c>
      <c r="I235">
        <f t="shared" si="56"/>
        <v>23.629929694350789</v>
      </c>
      <c r="J235">
        <f t="shared" si="57"/>
        <v>11.348167301045619</v>
      </c>
      <c r="K235">
        <f t="shared" si="57"/>
        <v>-20.726617579032048</v>
      </c>
      <c r="L235">
        <f t="shared" si="58"/>
        <v>-7.9225563528780087</v>
      </c>
      <c r="M235">
        <f t="shared" si="59"/>
        <v>-17.704016308509722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0.3100198761202968</v>
      </c>
      <c r="C236" s="9">
        <f t="shared" si="52"/>
        <v>1.0849999999999989</v>
      </c>
      <c r="D236" s="9">
        <f t="shared" si="53"/>
        <v>22.22236161262866</v>
      </c>
      <c r="E236" s="9">
        <f t="shared" si="53"/>
        <v>-3.1849078062344511</v>
      </c>
      <c r="F236" s="9">
        <f t="shared" si="54"/>
        <v>6.0003791274765028</v>
      </c>
      <c r="G236" s="10">
        <f t="shared" si="61"/>
        <v>8.6666666666666607</v>
      </c>
      <c r="H236" s="5">
        <f t="shared" si="61"/>
        <v>7.5</v>
      </c>
      <c r="I236">
        <f t="shared" si="56"/>
        <v>23.700455166423186</v>
      </c>
      <c r="J236">
        <f t="shared" si="57"/>
        <v>11.300631962928351</v>
      </c>
      <c r="K236">
        <f t="shared" si="57"/>
        <v>-20.832841676883106</v>
      </c>
      <c r="L236">
        <f t="shared" si="58"/>
        <v>-7.9129167301700898</v>
      </c>
      <c r="M236">
        <f t="shared" si="59"/>
        <v>-17.586449322942507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0.37768123539672516</v>
      </c>
      <c r="C237" s="9">
        <f t="shared" si="52"/>
        <v>1.0899999999999987</v>
      </c>
      <c r="D237" s="9">
        <f t="shared" si="53"/>
        <v>22.290022971905088</v>
      </c>
      <c r="E237" s="9">
        <f t="shared" si="53"/>
        <v>-3.3102214123835627</v>
      </c>
      <c r="F237" s="9">
        <f t="shared" si="54"/>
        <v>5.9745020771042885</v>
      </c>
      <c r="G237" s="10">
        <f t="shared" si="61"/>
        <v>8.6666666666666607</v>
      </c>
      <c r="H237" s="5">
        <f t="shared" si="61"/>
        <v>7.5</v>
      </c>
      <c r="I237">
        <f t="shared" si="56"/>
        <v>23.770747158220747</v>
      </c>
      <c r="J237">
        <f t="shared" si="57"/>
        <v>11.253154462547331</v>
      </c>
      <c r="K237">
        <f t="shared" si="57"/>
        <v>-20.93836037282076</v>
      </c>
      <c r="L237">
        <f t="shared" si="58"/>
        <v>-7.9030420087585265</v>
      </c>
      <c r="M237">
        <f t="shared" si="59"/>
        <v>-17.469079511112565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0.44505790741585116</v>
      </c>
      <c r="C238" s="9">
        <f t="shared" si="52"/>
        <v>1.0949999999999986</v>
      </c>
      <c r="D238" s="9">
        <f t="shared" si="53"/>
        <v>22.357399643924214</v>
      </c>
      <c r="E238" s="9">
        <f t="shared" si="53"/>
        <v>-3.4361660180516873</v>
      </c>
      <c r="F238" s="9">
        <f t="shared" si="54"/>
        <v>5.9485055954802846</v>
      </c>
      <c r="G238" s="10">
        <f t="shared" si="61"/>
        <v>8.6666666666666607</v>
      </c>
      <c r="H238" s="5">
        <f t="shared" si="61"/>
        <v>7.5</v>
      </c>
      <c r="I238">
        <f t="shared" si="56"/>
        <v>23.840799730338933</v>
      </c>
      <c r="J238">
        <f t="shared" si="57"/>
        <v>11.205736210494779</v>
      </c>
      <c r="K238">
        <f t="shared" si="57"/>
        <v>-21.043174849887436</v>
      </c>
      <c r="L238">
        <f t="shared" si="58"/>
        <v>-7.8929325587188632</v>
      </c>
      <c r="M238">
        <f t="shared" si="59"/>
        <v>-17.351916310760913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0.51215025189276275</v>
      </c>
      <c r="C239" s="9">
        <f t="shared" si="52"/>
        <v>1.0999999999999985</v>
      </c>
      <c r="D239" s="9">
        <f t="shared" si="53"/>
        <v>22.424491988401126</v>
      </c>
      <c r="E239" s="9">
        <f t="shared" si="53"/>
        <v>-3.5627374016446058</v>
      </c>
      <c r="F239" s="9">
        <f t="shared" si="54"/>
        <v>5.9223924299297206</v>
      </c>
      <c r="G239" s="10">
        <f t="shared" si="61"/>
        <v>8.6666666666666607</v>
      </c>
      <c r="H239" s="5">
        <f t="shared" si="61"/>
        <v>7.5</v>
      </c>
      <c r="I239">
        <f t="shared" si="56"/>
        <v>23.910607127228847</v>
      </c>
      <c r="J239">
        <f t="shared" si="57"/>
        <v>11.158378615142466</v>
      </c>
      <c r="K239">
        <f t="shared" si="57"/>
        <v>-21.147286347752001</v>
      </c>
      <c r="L239">
        <f t="shared" si="58"/>
        <v>-7.88258885165635</v>
      </c>
      <c r="M239">
        <f t="shared" si="59"/>
        <v>-17.234969038874457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0.5789586369842894</v>
      </c>
      <c r="C240" s="9">
        <f t="shared" si="52"/>
        <v>1.1049999999999984</v>
      </c>
      <c r="D240" s="9">
        <f t="shared" si="53"/>
        <v>22.491300373492653</v>
      </c>
      <c r="E240" s="9">
        <f t="shared" si="53"/>
        <v>-3.6899313491738175</v>
      </c>
      <c r="F240" s="9">
        <f t="shared" si="54"/>
        <v>5.8961653074229528</v>
      </c>
      <c r="G240" s="10">
        <f t="shared" si="61"/>
        <v>8.6666666666666607</v>
      </c>
      <c r="H240" s="5">
        <f t="shared" si="61"/>
        <v>7.5</v>
      </c>
      <c r="I240">
        <f t="shared" si="56"/>
        <v>23.980163773937072</v>
      </c>
      <c r="J240">
        <f t="shared" si="57"/>
        <v>11.111083082032527</v>
      </c>
      <c r="K240">
        <f t="shared" si="57"/>
        <v>-21.250696161985246</v>
      </c>
      <c r="L240">
        <f t="shared" si="58"/>
        <v>-7.8720114576905624</v>
      </c>
      <c r="M240">
        <f t="shared" si="59"/>
        <v>-17.11824688970578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0.64548343927024732</v>
      </c>
      <c r="C241" s="9">
        <f t="shared" si="52"/>
        <v>1.1099999999999983</v>
      </c>
      <c r="D241" s="9">
        <f t="shared" si="53"/>
        <v>22.557825175778611</v>
      </c>
      <c r="E241" s="9">
        <f t="shared" si="53"/>
        <v>-3.8177436545897439</v>
      </c>
      <c r="F241" s="9">
        <f t="shared" si="54"/>
        <v>5.8698269344932914</v>
      </c>
      <c r="G241" s="10">
        <f t="shared" si="61"/>
        <v>8.6666666666666607</v>
      </c>
      <c r="H241" s="5">
        <f t="shared" si="61"/>
        <v>7.5</v>
      </c>
      <c r="I241">
        <f t="shared" si="56"/>
        <v>24.0494642728797</v>
      </c>
      <c r="J241">
        <f t="shared" si="57"/>
        <v>11.063851013286383</v>
      </c>
      <c r="K241">
        <f t="shared" si="57"/>
        <v>-21.35340564332348</v>
      </c>
      <c r="L241">
        <f t="shared" si="58"/>
        <v>-7.861201042484347</v>
      </c>
      <c r="M241">
        <f t="shared" si="59"/>
        <v>-17.00175893291572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0.71172504373119949</v>
      </c>
      <c r="C242" s="9">
        <f t="shared" si="52"/>
        <v>1.1149999999999982</v>
      </c>
      <c r="D242" s="9">
        <f t="shared" si="53"/>
        <v>22.624066780239563</v>
      </c>
      <c r="E242" s="9">
        <f t="shared" si="53"/>
        <v>-3.9461701201104771</v>
      </c>
      <c r="F242" s="9">
        <f t="shared" si="54"/>
        <v>5.8433799971583529</v>
      </c>
      <c r="G242" s="10">
        <f t="shared" si="61"/>
        <v>8.6666666666666607</v>
      </c>
      <c r="H242" s="5">
        <f t="shared" si="61"/>
        <v>7.5</v>
      </c>
      <c r="I242">
        <f t="shared" si="56"/>
        <v>24.118503400650887</v>
      </c>
      <c r="J242">
        <f t="shared" si="57"/>
        <v>11.016683807031477</v>
      </c>
      <c r="K242">
        <f t="shared" si="57"/>
        <v>-21.455416196920975</v>
      </c>
      <c r="L242">
        <f t="shared" si="58"/>
        <v>-7.8501583643171671</v>
      </c>
      <c r="M242">
        <f t="shared" si="59"/>
        <v>-16.885514111836034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0.77768384372282995</v>
      </c>
      <c r="C243" s="9">
        <f t="shared" si="52"/>
        <v>1.1199999999999981</v>
      </c>
      <c r="D243" s="9">
        <f t="shared" si="53"/>
        <v>22.690025580231193</v>
      </c>
      <c r="E243" s="9">
        <f t="shared" si="53"/>
        <v>-4.075206556546016</v>
      </c>
      <c r="F243" s="9">
        <f t="shared" si="54"/>
        <v>5.8168271608449125</v>
      </c>
      <c r="G243" s="10">
        <f t="shared" si="61"/>
        <v>8.6666666666666607</v>
      </c>
      <c r="H243" s="5">
        <f t="shared" si="61"/>
        <v>7.5</v>
      </c>
      <c r="I243">
        <f t="shared" si="56"/>
        <v>24.187276104866498</v>
      </c>
      <c r="J243">
        <f t="shared" si="57"/>
        <v>10.969582856845573</v>
      </c>
      <c r="K243">
        <f t="shared" si="57"/>
        <v>-21.556729281591991</v>
      </c>
      <c r="L243">
        <f t="shared" si="58"/>
        <v>-7.8388842712030122</v>
      </c>
      <c r="M243">
        <f t="shared" si="59"/>
        <v>-16.769521241849191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0.84336024094702111</v>
      </c>
      <c r="C244" s="9">
        <f t="shared" si="52"/>
        <v>1.124999999999998</v>
      </c>
      <c r="D244" s="9">
        <f t="shared" si="53"/>
        <v>22.755701977455384</v>
      </c>
      <c r="E244" s="9">
        <f t="shared" si="53"/>
        <v>-4.2048487836179209</v>
      </c>
      <c r="F244" s="9">
        <f t="shared" si="54"/>
        <v>5.790171070317367</v>
      </c>
      <c r="G244" s="10">
        <f t="shared" si="61"/>
        <v>8.6666666666666607</v>
      </c>
      <c r="H244" s="5">
        <f t="shared" si="61"/>
        <v>7.5</v>
      </c>
      <c r="I244">
        <f t="shared" si="56"/>
        <v>24.255777501043163</v>
      </c>
      <c r="J244">
        <f t="shared" si="57"/>
        <v>10.922549551218355</v>
      </c>
      <c r="K244">
        <f t="shared" si="57"/>
        <v>-21.657346409043086</v>
      </c>
      <c r="L244">
        <f t="shared" si="58"/>
        <v>-7.8273796980529422</v>
      </c>
      <c r="M244">
        <f t="shared" si="59"/>
        <v>-16.65378900888259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0.90875464541976569</v>
      </c>
      <c r="C245" s="9">
        <f t="shared" si="52"/>
        <v>1.1299999999999979</v>
      </c>
      <c r="D245" s="9">
        <f t="shared" si="53"/>
        <v>22.821096381928129</v>
      </c>
      <c r="E245" s="9">
        <f t="shared" si="53"/>
        <v>-4.3350926302743389</v>
      </c>
      <c r="F245" s="9">
        <f t="shared" si="54"/>
        <v>5.7634143496097359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24.324002869513102</v>
      </c>
      <c r="J245">
        <f t="shared" si="57"/>
        <v>10.875585273030037</v>
      </c>
      <c r="K245">
        <f t="shared" si="57"/>
        <v>-21.75726914309638</v>
      </c>
      <c r="L245">
        <f t="shared" si="58"/>
        <v>-7.8156456638822762</v>
      </c>
      <c r="M245">
        <f t="shared" si="59"/>
        <v>-16.538325968014391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0.97386747543599483</v>
      </c>
      <c r="C246" s="9">
        <f t="shared" si="52"/>
        <v>1.1349999999999978</v>
      </c>
      <c r="D246" s="9">
        <f t="shared" si="53"/>
        <v>22.886209211944358</v>
      </c>
      <c r="E246" s="9">
        <f t="shared" si="53"/>
        <v>-4.4659339350003417</v>
      </c>
      <c r="F246" s="9">
        <f t="shared" si="54"/>
        <v>5.7365596019612823</v>
      </c>
      <c r="G246" s="10">
        <f t="shared" si="62"/>
        <v>8.6666666666666607</v>
      </c>
      <c r="H246" s="5">
        <f t="shared" si="62"/>
        <v>7.5</v>
      </c>
      <c r="I246">
        <f t="shared" si="56"/>
        <v>24.39194765237497</v>
      </c>
      <c r="J246">
        <f t="shared" si="57"/>
        <v>10.828691399046743</v>
      </c>
      <c r="K246">
        <f t="shared" si="57"/>
        <v>-21.856499098904468</v>
      </c>
      <c r="L246">
        <f t="shared" si="58"/>
        <v>-7.8036832690624909</v>
      </c>
      <c r="M246">
        <f t="shared" si="59"/>
        <v>-16.423140542188243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1.0386991575314326</v>
      </c>
      <c r="C247" s="9">
        <f t="shared" si="52"/>
        <v>1.1399999999999977</v>
      </c>
      <c r="D247" s="9">
        <f t="shared" si="53"/>
        <v>22.951040894039796</v>
      </c>
      <c r="E247" s="9">
        <f t="shared" si="53"/>
        <v>-4.5973685461235281</v>
      </c>
      <c r="F247" s="9">
        <f t="shared" si="54"/>
        <v>5.7096094097557071</v>
      </c>
      <c r="G247" s="10">
        <f t="shared" si="62"/>
        <v>8.6666666666666607</v>
      </c>
      <c r="H247" s="5">
        <f t="shared" si="62"/>
        <v>7.5</v>
      </c>
      <c r="I247">
        <f t="shared" si="56"/>
        <v>24.459607450480924</v>
      </c>
      <c r="J247">
        <f t="shared" si="57"/>
        <v>10.781869299432369</v>
      </c>
      <c r="K247">
        <f t="shared" si="57"/>
        <v>-21.955037942157599</v>
      </c>
      <c r="L247">
        <f t="shared" si="58"/>
        <v>-7.7914936926177534</v>
      </c>
      <c r="M247">
        <f t="shared" si="59"/>
        <v>-16.308241021034242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1.1032501264415586</v>
      </c>
      <c r="C248" s="9">
        <f t="shared" si="52"/>
        <v>1.1449999999999976</v>
      </c>
      <c r="D248" s="9">
        <f t="shared" si="53"/>
        <v>23.015591862949922</v>
      </c>
      <c r="E248" s="9">
        <f t="shared" si="53"/>
        <v>-4.7293923221148519</v>
      </c>
      <c r="F248" s="9">
        <f t="shared" si="54"/>
        <v>5.6825663344640329</v>
      </c>
      <c r="G248" s="10">
        <f t="shared" si="62"/>
        <v>8.6666666666666607</v>
      </c>
      <c r="H248" s="5">
        <f t="shared" si="62"/>
        <v>7.5</v>
      </c>
      <c r="I248">
        <f t="shared" si="56"/>
        <v>24.526978020460202</v>
      </c>
      <c r="J248">
        <f t="shared" si="57"/>
        <v>10.735120337276662</v>
      </c>
      <c r="K248">
        <f t="shared" si="57"/>
        <v>-22.052887388283803</v>
      </c>
      <c r="L248">
        <f t="shared" si="58"/>
        <v>-7.7790781895661087</v>
      </c>
      <c r="M248">
        <f t="shared" si="59"/>
        <v>-16.193635559793272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1.1675208250578066</v>
      </c>
      <c r="C249" s="9">
        <f t="shared" si="52"/>
        <v>1.1499999999999975</v>
      </c>
      <c r="D249" s="9">
        <f t="shared" si="53"/>
        <v>23.07986256156617</v>
      </c>
      <c r="E249" s="9">
        <f t="shared" si="53"/>
        <v>-4.8620011318846315</v>
      </c>
      <c r="F249" s="9">
        <f t="shared" si="54"/>
        <v>5.655432916591014</v>
      </c>
      <c r="G249" s="10">
        <f t="shared" si="62"/>
        <v>8.6666666666666607</v>
      </c>
      <c r="H249" s="5">
        <f t="shared" si="62"/>
        <v>7.5</v>
      </c>
      <c r="I249">
        <f t="shared" si="56"/>
        <v>24.59405527177919</v>
      </c>
      <c r="J249">
        <f t="shared" si="57"/>
        <v>10.688445868139265</v>
      </c>
      <c r="K249">
        <f t="shared" si="57"/>
        <v>-22.150049201642563</v>
      </c>
      <c r="L249">
        <f t="shared" si="58"/>
        <v>-7.7664380883051978</v>
      </c>
      <c r="M249">
        <f t="shared" si="59"/>
        <v>-16.079332178342327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1.2315117043810524</v>
      </c>
      <c r="C250" s="9">
        <f t="shared" si="52"/>
        <v>1.1549999999999974</v>
      </c>
      <c r="D250" s="9">
        <f t="shared" si="53"/>
        <v>23.143853440889416</v>
      </c>
      <c r="E250" s="9">
        <f t="shared" si="53"/>
        <v>-4.9951908550736972</v>
      </c>
      <c r="F250" s="9">
        <f t="shared" si="54"/>
        <v>5.628211675625268</v>
      </c>
      <c r="G250" s="10">
        <f t="shared" si="62"/>
        <v>8.6666666666666607</v>
      </c>
      <c r="H250" s="5">
        <f t="shared" si="62"/>
        <v>7.5</v>
      </c>
      <c r="I250">
        <f t="shared" si="56"/>
        <v>24.660835263838212</v>
      </c>
      <c r="J250">
        <f t="shared" si="57"/>
        <v>10.641847239609435</v>
      </c>
      <c r="K250">
        <f t="shared" si="57"/>
        <v>-22.246525194712618</v>
      </c>
      <c r="L250">
        <f t="shared" si="58"/>
        <v>-7.7535747880424282</v>
      </c>
      <c r="M250">
        <f t="shared" si="59"/>
        <v>-15.965338760317991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1.2952232234725258</v>
      </c>
      <c r="C251" s="9">
        <f t="shared" si="52"/>
        <v>1.1599999999999973</v>
      </c>
      <c r="D251" s="9">
        <f t="shared" si="53"/>
        <v>23.207564959980889</v>
      </c>
      <c r="E251" s="9">
        <f t="shared" si="53"/>
        <v>-5.1289573823396584</v>
      </c>
      <c r="F251" s="9">
        <f t="shared" si="54"/>
        <v>5.6009051099929774</v>
      </c>
      <c r="G251" s="10">
        <f t="shared" si="62"/>
        <v>8.6666666666666607</v>
      </c>
      <c r="H251" s="5">
        <f t="shared" si="62"/>
        <v>7.5</v>
      </c>
      <c r="I251">
        <f t="shared" si="56"/>
        <v>24.727314203105035</v>
      </c>
      <c r="J251">
        <f t="shared" si="57"/>
        <v>10.59532579088118</v>
      </c>
      <c r="K251">
        <f t="shared" si="57"/>
        <v>-22.342317227274524</v>
      </c>
      <c r="L251">
        <f t="shared" si="58"/>
        <v>-7.7404897562694925</v>
      </c>
      <c r="M251">
        <f t="shared" si="59"/>
        <v>-15.851663052335557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1.3586558494022007</v>
      </c>
      <c r="C252" s="9">
        <f t="shared" si="52"/>
        <v>1.1649999999999971</v>
      </c>
      <c r="D252" s="9">
        <f t="shared" si="53"/>
        <v>23.270997585910564</v>
      </c>
      <c r="E252" s="9">
        <f t="shared" si="53"/>
        <v>-5.2632966156382475</v>
      </c>
      <c r="F252" s="9">
        <f t="shared" si="54"/>
        <v>5.5735156970152264</v>
      </c>
      <c r="G252" s="10">
        <f t="shared" si="62"/>
        <v>8.6666666666666607</v>
      </c>
      <c r="H252" s="5">
        <f t="shared" si="62"/>
        <v>7.5</v>
      </c>
      <c r="I252">
        <f t="shared" si="56"/>
        <v>24.793488440285138</v>
      </c>
      <c r="J252">
        <f t="shared" si="57"/>
        <v>10.548882852343564</v>
      </c>
      <c r="K252">
        <f t="shared" si="57"/>
        <v>-22.437427205588538</v>
      </c>
      <c r="L252">
        <f t="shared" si="58"/>
        <v>-7.7271845262810626</v>
      </c>
      <c r="M252">
        <f t="shared" si="59"/>
        <v>-15.738312663301269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1.42181005719479</v>
      </c>
      <c r="C253" s="9">
        <f t="shared" si="52"/>
        <v>1.169999999999997</v>
      </c>
      <c r="D253" s="9">
        <f t="shared" si="53"/>
        <v>23.334151793703153</v>
      </c>
      <c r="E253" s="9">
        <f t="shared" si="53"/>
        <v>-5.3982044684997179</v>
      </c>
      <c r="F253" s="9">
        <f t="shared" si="54"/>
        <v>5.546045892868996</v>
      </c>
      <c r="G253" s="10">
        <f t="shared" si="62"/>
        <v>8.6666666666666607</v>
      </c>
      <c r="H253" s="5">
        <f t="shared" si="62"/>
        <v>7.5</v>
      </c>
      <c r="I253">
        <f t="shared" si="56"/>
        <v>24.859354467528732</v>
      </c>
      <c r="J253">
        <f t="shared" si="57"/>
        <v>10.502519745185877</v>
      </c>
      <c r="K253">
        <f t="shared" si="57"/>
        <v>-22.531857081568344</v>
      </c>
      <c r="L253">
        <f t="shared" si="58"/>
        <v>-7.7136606947375244</v>
      </c>
      <c r="M253">
        <f t="shared" si="59"/>
        <v>-15.625295063815081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1.4846863297733996</v>
      </c>
      <c r="C254" s="9">
        <f t="shared" si="52"/>
        <v>1.1749999999999969</v>
      </c>
      <c r="D254" s="9">
        <f t="shared" si="53"/>
        <v>23.397028066281763</v>
      </c>
      <c r="E254" s="9">
        <f t="shared" si="53"/>
        <v>-5.5336768663002767</v>
      </c>
      <c r="F254" s="9">
        <f t="shared" si="54"/>
        <v>5.5184981325517395</v>
      </c>
      <c r="G254" s="10">
        <f t="shared" si="62"/>
        <v>8.6666666666666607</v>
      </c>
      <c r="H254" s="5">
        <f t="shared" si="62"/>
        <v>7.5</v>
      </c>
      <c r="I254">
        <f t="shared" si="56"/>
        <v>24.924908915674514</v>
      </c>
      <c r="J254">
        <f t="shared" si="57"/>
        <v>10.456237781017451</v>
      </c>
      <c r="K254">
        <f t="shared" si="57"/>
        <v>-22.625608851951235</v>
      </c>
      <c r="L254">
        <f t="shared" si="58"/>
        <v>-7.6999199192715517</v>
      </c>
      <c r="M254">
        <f t="shared" si="59"/>
        <v>-15.512617585661491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1.5472851579009586</v>
      </c>
      <c r="C255" s="9">
        <f t="shared" si="52"/>
        <v>1.1799999999999968</v>
      </c>
      <c r="D255" s="9">
        <f t="shared" si="53"/>
        <v>23.459626894409322</v>
      </c>
      <c r="E255" s="9">
        <f t="shared" si="53"/>
        <v>-5.6697097465285262</v>
      </c>
      <c r="F255" s="9">
        <f t="shared" si="54"/>
        <v>5.4908748298495507</v>
      </c>
      <c r="G255" s="10">
        <f t="shared" si="62"/>
        <v>8.6666666666666607</v>
      </c>
      <c r="H255" s="5">
        <f t="shared" si="62"/>
        <v>7.5</v>
      </c>
      <c r="I255">
        <f t="shared" si="56"/>
        <v>24.990148551530055</v>
      </c>
      <c r="J255">
        <f t="shared" si="57"/>
        <v>10.410038261501821</v>
      </c>
      <c r="K255">
        <f t="shared" si="57"/>
        <v>-22.718684557465203</v>
      </c>
      <c r="L255">
        <f t="shared" si="58"/>
        <v>-7.6859639161383155</v>
      </c>
      <c r="M255">
        <f t="shared" si="59"/>
        <v>-15.400287421385979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1.609607040119478</v>
      </c>
      <c r="C256" s="9">
        <f t="shared" si="52"/>
        <v>1.1849999999999967</v>
      </c>
      <c r="D256" s="9">
        <f t="shared" si="53"/>
        <v>23.521948776627841</v>
      </c>
      <c r="E256" s="9">
        <f t="shared" si="53"/>
        <v>-5.8062990590469026</v>
      </c>
      <c r="F256" s="9">
        <f t="shared" si="54"/>
        <v>5.4631783773089744</v>
      </c>
      <c r="G256" s="10">
        <f t="shared" si="62"/>
        <v>8.6666666666666607</v>
      </c>
      <c r="H256" s="5">
        <f t="shared" si="62"/>
        <v>7.5</v>
      </c>
      <c r="I256">
        <f t="shared" si="56"/>
        <v>25.055070275188811</v>
      </c>
      <c r="J256">
        <f t="shared" si="57"/>
        <v>10.363922478004991</v>
      </c>
      <c r="K256">
        <f t="shared" si="57"/>
        <v>-22.811086281993518</v>
      </c>
      <c r="L256">
        <f t="shared" si="58"/>
        <v>-7.6717944579091224</v>
      </c>
      <c r="M256">
        <f t="shared" si="59"/>
        <v>-15.288311623954584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1.6716524826872643</v>
      </c>
      <c r="C257" s="9">
        <f t="shared" si="52"/>
        <v>1.1899999999999966</v>
      </c>
      <c r="D257" s="9">
        <f t="shared" si="53"/>
        <v>23.583994219195628</v>
      </c>
      <c r="E257" s="9">
        <f t="shared" si="53"/>
        <v>-5.943440766348095</v>
      </c>
      <c r="F257" s="9">
        <f t="shared" si="54"/>
        <v>5.4354111462123544</v>
      </c>
      <c r="G257" s="10">
        <f t="shared" si="62"/>
        <v>8.6666666666666607</v>
      </c>
      <c r="H257" s="5">
        <f t="shared" si="62"/>
        <v>7.5</v>
      </c>
      <c r="I257">
        <f t="shared" si="56"/>
        <v>25.11967111738355</v>
      </c>
      <c r="J257">
        <f t="shared" si="57"/>
        <v>10.317891711257536</v>
      </c>
      <c r="K257">
        <f t="shared" si="57"/>
        <v>-22.902816151737245</v>
      </c>
      <c r="L257">
        <f t="shared" si="58"/>
        <v>-7.657413371208226</v>
      </c>
      <c r="M257">
        <f t="shared" si="59"/>
        <v>-15.17669710649427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1.7334219995141282</v>
      </c>
      <c r="C258" s="9">
        <f t="shared" si="52"/>
        <v>1.1949999999999965</v>
      </c>
      <c r="D258" s="9">
        <f t="shared" si="53"/>
        <v>23.645763736022491</v>
      </c>
      <c r="E258" s="9">
        <f t="shared" si="53"/>
        <v>-6.0811308438064353</v>
      </c>
      <c r="F258" s="9">
        <f t="shared" si="54"/>
        <v>5.4075754865567625</v>
      </c>
      <c r="G258" s="10">
        <f t="shared" si="62"/>
        <v>8.6666666666666607</v>
      </c>
      <c r="H258" s="5">
        <f t="shared" si="62"/>
        <v>7.5</v>
      </c>
      <c r="I258">
        <f t="shared" si="56"/>
        <v>25.183948236876144</v>
      </c>
      <c r="J258">
        <f t="shared" si="57"/>
        <v>10.271947231030287</v>
      </c>
      <c r="K258">
        <f t="shared" si="57"/>
        <v>-22.99387633437621</v>
      </c>
      <c r="L258">
        <f t="shared" si="58"/>
        <v>-7.6428225344925664</v>
      </c>
      <c r="M258">
        <f t="shared" si="59"/>
        <v>-15.065450642111688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1.7949161120946897</v>
      </c>
      <c r="C259" s="9">
        <f t="shared" si="52"/>
        <v>1.1999999999999964</v>
      </c>
      <c r="D259" s="9">
        <f t="shared" si="53"/>
        <v>23.707257848603053</v>
      </c>
      <c r="E259" s="9">
        <f t="shared" si="53"/>
        <v>-6.2193652799242507</v>
      </c>
      <c r="F259" s="9">
        <f t="shared" si="54"/>
        <v>5.3796737270364456</v>
      </c>
      <c r="G259" s="10">
        <f t="shared" si="62"/>
        <v>8.6666666666666607</v>
      </c>
      <c r="H259" s="5">
        <f t="shared" si="62"/>
        <v>7.5</v>
      </c>
      <c r="I259">
        <f t="shared" si="56"/>
        <v>25.247898917883539</v>
      </c>
      <c r="J259">
        <f t="shared" si="57"/>
        <v>10.226090295823331</v>
      </c>
      <c r="K259">
        <f t="shared" si="57"/>
        <v>-23.084269038228882</v>
      </c>
      <c r="L259">
        <f t="shared" si="58"/>
        <v>-7.6280238758741641</v>
      </c>
      <c r="M259">
        <f t="shared" si="59"/>
        <v>-14.954578863788004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1.8561353494398638</v>
      </c>
      <c r="C260" s="9">
        <f t="shared" si="52"/>
        <v>1.2049999999999963</v>
      </c>
      <c r="D260" s="9">
        <f t="shared" si="53"/>
        <v>23.768477085948227</v>
      </c>
      <c r="E260" s="9">
        <f t="shared" si="53"/>
        <v>-6.3581400765731724</v>
      </c>
      <c r="F260" s="9">
        <f t="shared" si="54"/>
        <v>5.3517081750288469</v>
      </c>
      <c r="G260" s="10">
        <f t="shared" si="62"/>
        <v>8.6666666666666607</v>
      </c>
      <c r="H260" s="5">
        <f t="shared" si="62"/>
        <v>7.5</v>
      </c>
      <c r="I260">
        <f t="shared" si="56"/>
        <v>25.311520567539713</v>
      </c>
      <c r="J260">
        <f t="shared" si="57"/>
        <v>10.180322152568086</v>
      </c>
      <c r="K260">
        <f t="shared" si="57"/>
        <v>-23.173996511411609</v>
      </c>
      <c r="L260">
        <f t="shared" si="58"/>
        <v>-7.6130193709848877</v>
      </c>
      <c r="M260">
        <f t="shared" si="59"/>
        <v>-14.844088264347501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1.9170802480065952</v>
      </c>
      <c r="C261" s="9">
        <f t="shared" si="52"/>
        <v>1.2099999999999962</v>
      </c>
      <c r="D261" s="9">
        <f t="shared" si="53"/>
        <v>23.829421984514958</v>
      </c>
      <c r="E261" s="9">
        <f t="shared" si="53"/>
        <v>-6.4974512492304006</v>
      </c>
      <c r="F261" s="9">
        <f t="shared" si="54"/>
        <v>5.3236811165840425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25.374810713393526</v>
      </c>
      <c r="J261">
        <f t="shared" si="57"/>
        <v>10.134644036342177</v>
      </c>
      <c r="K261">
        <f t="shared" si="57"/>
        <v>-23.263061040997695</v>
      </c>
      <c r="L261">
        <f t="shared" si="58"/>
        <v>-7.5978110408833004</v>
      </c>
      <c r="M261">
        <f t="shared" si="59"/>
        <v>-14.733985196497642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1.977751351625912</v>
      </c>
      <c r="C262" s="9">
        <f t="shared" si="52"/>
        <v>1.2149999999999961</v>
      </c>
      <c r="D262" s="9">
        <f t="shared" si="53"/>
        <v>23.890093088134275</v>
      </c>
      <c r="E262" s="9">
        <f t="shared" si="53"/>
        <v>-6.6372948272099235</v>
      </c>
      <c r="F262" s="9">
        <f t="shared" si="54"/>
        <v>5.2955948164177524</v>
      </c>
      <c r="G262" s="10">
        <f t="shared" si="63"/>
        <v>8.6666666666666607</v>
      </c>
      <c r="H262" s="5">
        <f t="shared" si="63"/>
        <v>7.5</v>
      </c>
      <c r="I262">
        <f t="shared" si="56"/>
        <v>25.437767000942106</v>
      </c>
      <c r="J262">
        <f t="shared" si="57"/>
        <v>10.089057170096877</v>
      </c>
      <c r="K262">
        <f t="shared" si="57"/>
        <v>-23.351464952176681</v>
      </c>
      <c r="L262">
        <f t="shared" si="58"/>
        <v>-7.5824009500032545</v>
      </c>
      <c r="M262">
        <f t="shared" si="59"/>
        <v>-14.62427587293848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2.038149211429392</v>
      </c>
      <c r="C263" s="9">
        <f t="shared" si="52"/>
        <v>1.219999999999996</v>
      </c>
      <c r="D263" s="9">
        <f t="shared" si="53"/>
        <v>23.950490947937755</v>
      </c>
      <c r="E263" s="9">
        <f t="shared" si="53"/>
        <v>-6.7776668538886966</v>
      </c>
      <c r="F263" s="9">
        <f t="shared" si="54"/>
        <v>5.2674515179077055</v>
      </c>
      <c r="G263" s="10">
        <f t="shared" si="63"/>
        <v>8.6666666666666607</v>
      </c>
      <c r="H263" s="5">
        <f t="shared" si="63"/>
        <v>7.5</v>
      </c>
      <c r="I263">
        <f t="shared" si="56"/>
        <v>25.500387191199714</v>
      </c>
      <c r="J263">
        <f t="shared" si="57"/>
        <v>10.043562764396858</v>
      </c>
      <c r="K263">
        <f t="shared" si="57"/>
        <v>-23.43921060741431</v>
      </c>
      <c r="L263">
        <f t="shared" si="58"/>
        <v>-7.5667912041439376</v>
      </c>
      <c r="M263">
        <f t="shared" si="59"/>
        <v>-14.514966366539078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2.0982743857740971</v>
      </c>
      <c r="C264" s="9">
        <f t="shared" si="52"/>
        <v>1.2249999999999959</v>
      </c>
      <c r="D264" s="9">
        <f t="shared" si="53"/>
        <v>24.01061612228246</v>
      </c>
      <c r="E264" s="9">
        <f t="shared" si="53"/>
        <v>-6.9185633869277803</v>
      </c>
      <c r="F264" s="9">
        <f t="shared" si="54"/>
        <v>5.2392534430934816</v>
      </c>
      <c r="G264" s="10">
        <f t="shared" si="63"/>
        <v>8.6666666666666607</v>
      </c>
      <c r="H264" s="5">
        <f t="shared" si="63"/>
        <v>7.5</v>
      </c>
      <c r="I264">
        <f t="shared" si="56"/>
        <v>25.562669158301773</v>
      </c>
      <c r="J264">
        <f t="shared" si="57"/>
        <v>9.9981620171719943</v>
      </c>
      <c r="K264">
        <f t="shared" si="57"/>
        <v>-23.526300405613544</v>
      </c>
      <c r="L264">
        <f t="shared" si="58"/>
        <v>-7.5509839485010222</v>
      </c>
      <c r="M264">
        <f t="shared" si="59"/>
        <v>-14.406062610578822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2.1581274401660551</v>
      </c>
      <c r="C265" s="9">
        <f t="shared" si="52"/>
        <v>1.2299999999999958</v>
      </c>
      <c r="D265" s="9">
        <f t="shared" si="53"/>
        <v>24.070469176674418</v>
      </c>
      <c r="E265" s="9">
        <f t="shared" si="53"/>
        <v>-7.0599804984884518</v>
      </c>
      <c r="F265" s="9">
        <f t="shared" si="54"/>
        <v>5.2110027926797233</v>
      </c>
      <c r="G265" s="10">
        <f t="shared" si="63"/>
        <v>8.6666666666666607</v>
      </c>
      <c r="H265" s="5">
        <f t="shared" si="63"/>
        <v>7.5</v>
      </c>
      <c r="I265">
        <f t="shared" si="56"/>
        <v>25.624610887143795</v>
      </c>
      <c r="J265">
        <f t="shared" si="57"/>
        <v>9.9528561134809888</v>
      </c>
      <c r="K265">
        <f t="shared" si="57"/>
        <v>-23.612736781277018</v>
      </c>
      <c r="L265">
        <f t="shared" si="58"/>
        <v>-7.5349813657385685</v>
      </c>
      <c r="M265">
        <f t="shared" si="59"/>
        <v>-14.297570399051576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2.2177089471823592</v>
      </c>
      <c r="C266" s="9">
        <f t="shared" si="52"/>
        <v>1.2349999999999957</v>
      </c>
      <c r="D266" s="9">
        <f t="shared" si="53"/>
        <v>24.130050683690722</v>
      </c>
      <c r="E266" s="9">
        <f t="shared" si="53"/>
        <v>-7.201914275443297</v>
      </c>
      <c r="F266" s="9">
        <f t="shared" si="54"/>
        <v>5.1827017460427012</v>
      </c>
      <c r="G266" s="10">
        <f t="shared" si="63"/>
        <v>8.6666666666666607</v>
      </c>
      <c r="H266" s="5">
        <f t="shared" si="63"/>
        <v>7.5</v>
      </c>
      <c r="I266">
        <f t="shared" si="56"/>
        <v>25.686210471055045</v>
      </c>
      <c r="J266">
        <f t="shared" si="57"/>
        <v>9.9076462252865571</v>
      </c>
      <c r="K266">
        <f t="shared" si="57"/>
        <v>-23.698522203671327</v>
      </c>
      <c r="L266">
        <f t="shared" si="58"/>
        <v>-7.5187856741013377</v>
      </c>
      <c r="M266">
        <f t="shared" si="59"/>
        <v>-14.189495387030448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2.2770194863919464</v>
      </c>
      <c r="C267" s="9">
        <f t="shared" si="52"/>
        <v>1.2399999999999956</v>
      </c>
      <c r="D267" s="9">
        <f t="shared" si="53"/>
        <v>24.18936122290031</v>
      </c>
      <c r="E267" s="9">
        <f t="shared" si="53"/>
        <v>-7.3443608195822918</v>
      </c>
      <c r="F267" s="9">
        <f t="shared" si="54"/>
        <v>5.1543524612402063</v>
      </c>
      <c r="G267" s="10">
        <f t="shared" si="63"/>
        <v>8.6666666666666607</v>
      </c>
      <c r="H267" s="5">
        <f t="shared" si="63"/>
        <v>7.5</v>
      </c>
      <c r="I267">
        <f t="shared" si="56"/>
        <v>25.747466109506597</v>
      </c>
      <c r="J267">
        <f t="shared" si="57"/>
        <v>9.8625335112419492</v>
      </c>
      <c r="K267">
        <f t="shared" si="57"/>
        <v>-23.78365917599351</v>
      </c>
      <c r="L267">
        <f t="shared" si="58"/>
        <v>-7.5023991255671465</v>
      </c>
      <c r="M267">
        <f t="shared" si="59"/>
        <v>-14.081843091091184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2.3360596442751387</v>
      </c>
      <c r="C268" s="9">
        <f t="shared" si="52"/>
        <v>1.2449999999999954</v>
      </c>
      <c r="D268" s="9">
        <f t="shared" si="53"/>
        <v>24.248401380783502</v>
      </c>
      <c r="E268" s="9">
        <f t="shared" si="53"/>
        <v>-7.4873162478138928</v>
      </c>
      <c r="F268" s="9">
        <f t="shared" si="54"/>
        <v>5.1259570750247416</v>
      </c>
      <c r="G268" s="10">
        <f t="shared" si="63"/>
        <v>8.6666666666666607</v>
      </c>
      <c r="H268" s="5">
        <f t="shared" si="63"/>
        <v>7.5</v>
      </c>
      <c r="I268">
        <f t="shared" si="56"/>
        <v>25.808376105853554</v>
      </c>
      <c r="J268">
        <f t="shared" si="57"/>
        <v>9.8175191164885458</v>
      </c>
      <c r="K268">
        <f t="shared" si="57"/>
        <v>-23.868150234540057</v>
      </c>
      <c r="L268">
        <f t="shared" si="58"/>
        <v>-7.4858240040388759</v>
      </c>
      <c r="M268">
        <f t="shared" si="59"/>
        <v>-13.974618889792151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2.3948300141419985</v>
      </c>
      <c r="C269" s="9">
        <f t="shared" si="52"/>
        <v>1.2499999999999953</v>
      </c>
      <c r="D269" s="9">
        <f t="shared" si="53"/>
        <v>24.307171750650362</v>
      </c>
      <c r="E269" s="9">
        <f t="shared" si="53"/>
        <v>-7.6307766923611497</v>
      </c>
      <c r="F269" s="9">
        <f t="shared" si="54"/>
        <v>5.0975177028599425</v>
      </c>
      <c r="G269" s="10">
        <f t="shared" si="63"/>
        <v>8.6666666666666607</v>
      </c>
      <c r="H269" s="5">
        <f t="shared" si="63"/>
        <v>7.5</v>
      </c>
      <c r="I269">
        <f t="shared" si="56"/>
        <v>25.86893886511114</v>
      </c>
      <c r="J269">
        <f t="shared" si="57"/>
        <v>9.7726041724643125</v>
      </c>
      <c r="K269">
        <f t="shared" si="57"/>
        <v>-23.951997947878809</v>
      </c>
      <c r="L269">
        <f t="shared" si="58"/>
        <v>-7.4690626235757849</v>
      </c>
      <c r="M269">
        <f t="shared" si="59"/>
        <v>-13.867828024208887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2.453331196049561</v>
      </c>
      <c r="C270" s="9">
        <f t="shared" si="52"/>
        <v>1.2549999999999952</v>
      </c>
      <c r="D270" s="9">
        <f t="shared" si="53"/>
        <v>24.365672932557924</v>
      </c>
      <c r="E270" s="9">
        <f t="shared" si="53"/>
        <v>-7.7747383009528583</v>
      </c>
      <c r="F270" s="9">
        <f t="shared" si="54"/>
        <v>5.0690364389402376</v>
      </c>
      <c r="G270" s="10">
        <f t="shared" si="63"/>
        <v>8.6666666666666607</v>
      </c>
      <c r="H270" s="5">
        <f t="shared" si="63"/>
        <v>7.5</v>
      </c>
      <c r="I270">
        <f t="shared" si="56"/>
        <v>25.929152891764367</v>
      </c>
      <c r="J270">
        <f t="shared" si="57"/>
        <v>9.7277897967228579</v>
      </c>
      <c r="K270">
        <f t="shared" si="57"/>
        <v>-24.03520491602406</v>
      </c>
      <c r="L270">
        <f t="shared" si="58"/>
        <v>-7.4521173266636902</v>
      </c>
      <c r="M270">
        <f t="shared" si="59"/>
        <v>-13.761475598521294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2.5115637967180184</v>
      </c>
      <c r="C271" s="9">
        <f t="shared" si="52"/>
        <v>1.2599999999999951</v>
      </c>
      <c r="D271" s="9">
        <f t="shared" si="53"/>
        <v>24.423905533226382</v>
      </c>
      <c r="E271" s="9">
        <f t="shared" si="53"/>
        <v>-7.9191972370097758</v>
      </c>
      <c r="F271" s="9">
        <f t="shared" si="54"/>
        <v>5.0405153562136746</v>
      </c>
      <c r="G271" s="10">
        <f t="shared" si="63"/>
        <v>8.6666666666666607</v>
      </c>
      <c r="H271" s="5">
        <f t="shared" si="63"/>
        <v>7.5</v>
      </c>
      <c r="I271">
        <f t="shared" si="56"/>
        <v>25.989016787611021</v>
      </c>
      <c r="J271">
        <f t="shared" si="57"/>
        <v>9.6830770927628755</v>
      </c>
      <c r="K271">
        <f t="shared" si="57"/>
        <v>-24.117773769615187</v>
      </c>
      <c r="L271">
        <f t="shared" si="58"/>
        <v>-7.434990482523669</v>
      </c>
      <c r="M271">
        <f t="shared" si="59"/>
        <v>-13.655566580651502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2.56952842944591</v>
      </c>
      <c r="C272" s="9">
        <f t="shared" si="52"/>
        <v>1.264999999999995</v>
      </c>
      <c r="D272" s="9">
        <f t="shared" si="53"/>
        <v>24.481870165954273</v>
      </c>
      <c r="E272" s="9">
        <f t="shared" si="53"/>
        <v>-8.0641496798259187</v>
      </c>
      <c r="F272" s="9">
        <f t="shared" si="54"/>
        <v>5.0119565064078948</v>
      </c>
      <c r="G272" s="10">
        <f t="shared" si="63"/>
        <v>8.6666666666666607</v>
      </c>
      <c r="H272" s="5">
        <f t="shared" si="63"/>
        <v>7.5</v>
      </c>
      <c r="I272">
        <f t="shared" si="56"/>
        <v>26.0485292496376</v>
      </c>
      <c r="J272">
        <f t="shared" si="57"/>
        <v>9.6384671498677328</v>
      </c>
      <c r="K272">
        <f t="shared" si="57"/>
        <v>-24.199707169099096</v>
      </c>
      <c r="L272">
        <f t="shared" si="58"/>
        <v>-7.4176844854588389</v>
      </c>
      <c r="M272">
        <f t="shared" si="59"/>
        <v>-13.550105802950551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2.6272257140243767</v>
      </c>
      <c r="C273" s="9">
        <f t="shared" si="52"/>
        <v>1.2699999999999949</v>
      </c>
      <c r="D273" s="9">
        <f t="shared" si="53"/>
        <v>24.53956745053274</v>
      </c>
      <c r="E273" s="9">
        <f t="shared" si="53"/>
        <v>-8.2095918247449671</v>
      </c>
      <c r="F273" s="9">
        <f t="shared" si="54"/>
        <v>4.9833619200591848</v>
      </c>
      <c r="G273" s="10">
        <f t="shared" si="63"/>
        <v>8.6666666666666607</v>
      </c>
      <c r="H273" s="5">
        <f t="shared" si="63"/>
        <v>7.5</v>
      </c>
      <c r="I273">
        <f t="shared" si="56"/>
        <v>26.107689067927986</v>
      </c>
      <c r="J273">
        <f t="shared" si="57"/>
        <v>9.5939610429549802</v>
      </c>
      <c r="K273">
        <f t="shared" si="57"/>
        <v>-24.2810078039168</v>
      </c>
      <c r="L273">
        <f t="shared" si="58"/>
        <v>-7.400201753238826</v>
      </c>
      <c r="M273">
        <f t="shared" si="59"/>
        <v>-13.445097962931982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2.68465627665055</v>
      </c>
      <c r="C274" s="9">
        <f t="shared" si="52"/>
        <v>1.2749999999999948</v>
      </c>
      <c r="D274" s="9">
        <f t="shared" si="53"/>
        <v>24.596998013158913</v>
      </c>
      <c r="E274" s="9">
        <f t="shared" si="53"/>
        <v>-8.3555198833317998</v>
      </c>
      <c r="F274" s="9">
        <f t="shared" si="54"/>
        <v>4.9547336065446022</v>
      </c>
      <c r="G274" s="10">
        <f t="shared" si="63"/>
        <v>8.6666666666666607</v>
      </c>
      <c r="H274" s="5">
        <f t="shared" si="63"/>
        <v>7.5</v>
      </c>
      <c r="I274">
        <f t="shared" si="56"/>
        <v>26.166495123604459</v>
      </c>
      <c r="J274">
        <f t="shared" si="57"/>
        <v>9.5495598324355466</v>
      </c>
      <c r="K274">
        <f t="shared" si="57"/>
        <v>-24.361678391694394</v>
      </c>
      <c r="L274">
        <f t="shared" si="58"/>
        <v>-7.3825447255214973</v>
      </c>
      <c r="M274">
        <f t="shared" si="59"/>
        <v>-13.340547624050568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2.7418207498401053</v>
      </c>
      <c r="C275" s="9">
        <f t="shared" si="52"/>
        <v>1.2799999999999947</v>
      </c>
      <c r="D275" s="9">
        <f t="shared" si="53"/>
        <v>24.654162486348469</v>
      </c>
      <c r="E275" s="9">
        <f t="shared" si="53"/>
        <v>-8.5019300835391984</v>
      </c>
      <c r="F275" s="9">
        <f t="shared" si="54"/>
        <v>4.9260735541171083</v>
      </c>
      <c r="G275" s="10">
        <f t="shared" si="63"/>
        <v>8.6666666666666607</v>
      </c>
      <c r="H275" s="5">
        <f t="shared" si="63"/>
        <v>7.5</v>
      </c>
      <c r="I275">
        <f t="shared" si="56"/>
        <v>26.224946386800827</v>
      </c>
      <c r="J275">
        <f t="shared" si="57"/>
        <v>9.5052645640824185</v>
      </c>
      <c r="K275">
        <f t="shared" si="57"/>
        <v>-24.441721677438697</v>
      </c>
      <c r="L275">
        <f t="shared" si="58"/>
        <v>-7.3647158623115478</v>
      </c>
      <c r="M275">
        <f t="shared" si="59"/>
        <v>-13.236459216524342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2.7987197723390764</v>
      </c>
      <c r="C276" s="9">
        <f t="shared" si="52"/>
        <v>1.2849999999999946</v>
      </c>
      <c r="D276" s="9">
        <f t="shared" si="53"/>
        <v>24.71106150884744</v>
      </c>
      <c r="E276" s="9">
        <f t="shared" si="53"/>
        <v>-8.648818669869728</v>
      </c>
      <c r="F276" s="9">
        <f t="shared" si="54"/>
        <v>4.8973837299436926</v>
      </c>
      <c r="G276" s="10">
        <f t="shared" si="63"/>
        <v>8.6666666666666607</v>
      </c>
      <c r="H276" s="5">
        <f t="shared" si="63"/>
        <v>7.5</v>
      </c>
      <c r="I276">
        <f t="shared" si="56"/>
        <v>26.28304191466724</v>
      </c>
      <c r="J276">
        <f t="shared" si="57"/>
        <v>9.461076268908549</v>
      </c>
      <c r="K276">
        <f t="shared" si="57"/>
        <v>-24.521140432737841</v>
      </c>
      <c r="L276">
        <f t="shared" si="58"/>
        <v>-7.3467176424554879</v>
      </c>
      <c r="M276">
        <f t="shared" si="59"/>
        <v>-13.132837038198172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2.8553539890349633</v>
      </c>
      <c r="C277" s="9">
        <f t="shared" ref="C277:C289" si="68">C276+_dt</f>
        <v>1.2899999999999945</v>
      </c>
      <c r="D277" s="9">
        <f t="shared" ref="D277:E289" si="69">D276+$C$7*(J276+J277)/2</f>
        <v>24.767695725543327</v>
      </c>
      <c r="E277" s="9">
        <f t="shared" si="69"/>
        <v>-8.7961819035328421</v>
      </c>
      <c r="F277" s="9">
        <f t="shared" ref="F277:F289" si="70">$O$1*D277^2+$O$2*D277+$O$3</f>
        <v>4.8686660801463564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26.340780849406528</v>
      </c>
      <c r="J277">
        <f t="shared" ref="J277:K289" si="73">J276+L276*$C$7</f>
        <v>9.4169959630538163</v>
      </c>
      <c r="K277">
        <f t="shared" si="73"/>
        <v>-24.59993745496703</v>
      </c>
      <c r="L277">
        <f t="shared" ref="L277:L289" si="74">-$C$15*I277*J277</f>
        <v>-7.3285525621726473</v>
      </c>
      <c r="M277">
        <f t="shared" ref="M277:M289" si="75">-$C$6-$C$15*I277*K277</f>
        <v>-13.029685255447184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2.9117240508671678</v>
      </c>
      <c r="C278" s="9">
        <f t="shared" si="68"/>
        <v>1.2949999999999944</v>
      </c>
      <c r="D278" s="9">
        <f t="shared" si="69"/>
        <v>24.824065787375531</v>
      </c>
      <c r="E278" s="9">
        <f t="shared" si="69"/>
        <v>-8.9440160625972425</v>
      </c>
      <c r="F278" s="9">
        <f t="shared" si="70"/>
        <v>4.8399225298460635</v>
      </c>
      <c r="G278" s="10">
        <f t="shared" si="71"/>
        <v>8.6666666666666607</v>
      </c>
      <c r="H278" s="5">
        <f t="shared" si="71"/>
        <v>7.5</v>
      </c>
      <c r="I278">
        <f t="shared" si="72"/>
        <v>26.398162416341535</v>
      </c>
      <c r="J278">
        <f t="shared" si="73"/>
        <v>9.373024647680781</v>
      </c>
      <c r="K278">
        <f t="shared" si="73"/>
        <v>-24.678115566499713</v>
      </c>
      <c r="L278">
        <f t="shared" si="74"/>
        <v>-7.3102231336216992</v>
      </c>
      <c r="M278">
        <f t="shared" si="75"/>
        <v>-12.927007904118341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2.9678306147368474</v>
      </c>
      <c r="C279" s="9">
        <f t="shared" si="68"/>
        <v>1.2999999999999943</v>
      </c>
      <c r="D279" s="9">
        <f t="shared" si="69"/>
        <v>24.880172351245211</v>
      </c>
      <c r="E279" s="9">
        <f t="shared" si="69"/>
        <v>-9.0923174421385156</v>
      </c>
      <c r="F279" s="9">
        <f t="shared" si="70"/>
        <v>4.8111549832094731</v>
      </c>
      <c r="G279" s="10">
        <f t="shared" si="71"/>
        <v>8.6666666666666607</v>
      </c>
      <c r="H279" s="5">
        <f t="shared" si="71"/>
        <v>7.5</v>
      </c>
      <c r="I279">
        <f t="shared" si="72"/>
        <v>26.455185922013364</v>
      </c>
      <c r="J279">
        <f t="shared" si="73"/>
        <v>9.3291633088790515</v>
      </c>
      <c r="K279">
        <f t="shared" si="73"/>
        <v>-24.755677613924423</v>
      </c>
      <c r="L279">
        <f t="shared" si="74"/>
        <v>-7.2917318835023348</v>
      </c>
      <c r="M279">
        <f t="shared" si="75"/>
        <v>-12.824808890508407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3.0236743434162179</v>
      </c>
      <c r="C280" s="9">
        <f t="shared" si="68"/>
        <v>1.3049999999999942</v>
      </c>
      <c r="D280" s="9">
        <f t="shared" si="69"/>
        <v>24.936016079924581</v>
      </c>
      <c r="E280" s="9">
        <f t="shared" si="69"/>
        <v>-9.2410823543820904</v>
      </c>
      <c r="F280" s="9">
        <f t="shared" si="70"/>
        <v>4.7823653234984675</v>
      </c>
      <c r="G280" s="10">
        <f t="shared" si="71"/>
        <v>8.6666666666666607</v>
      </c>
      <c r="H280" s="5">
        <f t="shared" si="71"/>
        <v>7.5</v>
      </c>
      <c r="I280">
        <f t="shared" si="72"/>
        <v>26.511850752309961</v>
      </c>
      <c r="J280">
        <f t="shared" si="73"/>
        <v>9.2854129175780376</v>
      </c>
      <c r="K280">
        <f t="shared" si="73"/>
        <v>-24.832626467267474</v>
      </c>
      <c r="L280">
        <f t="shared" si="74"/>
        <v>-7.2730813516915722</v>
      </c>
      <c r="M280">
        <f t="shared" si="75"/>
        <v>-12.723091992376897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3.0792559054573552</v>
      </c>
      <c r="C281" s="9">
        <f t="shared" si="68"/>
        <v>1.3099999999999941</v>
      </c>
      <c r="D281" s="9">
        <f t="shared" si="69"/>
        <v>24.991597641965718</v>
      </c>
      <c r="E281" s="9">
        <f t="shared" si="69"/>
        <v>-9.3903071288415578</v>
      </c>
      <c r="F281" s="9">
        <f t="shared" si="70"/>
        <v>4.7535554131224202</v>
      </c>
      <c r="G281" s="10">
        <f t="shared" si="71"/>
        <v>8.6666666666666607</v>
      </c>
      <c r="H281" s="5">
        <f t="shared" si="71"/>
        <v>7.5</v>
      </c>
      <c r="I281">
        <f t="shared" si="72"/>
        <v>26.568156370624941</v>
      </c>
      <c r="J281">
        <f t="shared" si="73"/>
        <v>9.2417744294678883</v>
      </c>
      <c r="K281">
        <f t="shared" si="73"/>
        <v>-24.908965019221736</v>
      </c>
      <c r="L281">
        <f t="shared" si="74"/>
        <v>-7.2542740899143352</v>
      </c>
      <c r="M281">
        <f t="shared" si="75"/>
        <v>-12.621860859992154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3.1345759751005424</v>
      </c>
      <c r="C282" s="9">
        <f t="shared" si="68"/>
        <v>1.314999999999994</v>
      </c>
      <c r="D282" s="9">
        <f t="shared" si="69"/>
        <v>25.046917711608906</v>
      </c>
      <c r="E282" s="9">
        <f t="shared" si="69"/>
        <v>-9.5399881124523684</v>
      </c>
      <c r="F282" s="9">
        <f t="shared" si="70"/>
        <v>4.724727093693188</v>
      </c>
      <c r="G282" s="10">
        <f t="shared" si="71"/>
        <v>8.6666666666666607</v>
      </c>
      <c r="H282" s="5">
        <f t="shared" si="71"/>
        <v>7.5</v>
      </c>
      <c r="I282">
        <f t="shared" si="72"/>
        <v>26.624102316046145</v>
      </c>
      <c r="J282">
        <f t="shared" si="73"/>
        <v>9.1982487849284027</v>
      </c>
      <c r="K282">
        <f t="shared" si="73"/>
        <v>-24.98469618438169</v>
      </c>
      <c r="L282">
        <f t="shared" si="74"/>
        <v>-7.235312660447776</v>
      </c>
      <c r="M282">
        <f t="shared" si="75"/>
        <v>-12.521119017209191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3.1896352321822263</v>
      </c>
      <c r="C283" s="9">
        <f t="shared" si="68"/>
        <v>1.3199999999999938</v>
      </c>
      <c r="D283" s="9">
        <f t="shared" si="69"/>
        <v>25.10197696869059</v>
      </c>
      <c r="E283" s="9">
        <f t="shared" si="69"/>
        <v>-9.690121669700968</v>
      </c>
      <c r="F283" s="9">
        <f t="shared" si="70"/>
        <v>4.6958821860826969</v>
      </c>
      <c r="G283" s="10">
        <f t="shared" si="71"/>
        <v>8.6666666666666607</v>
      </c>
      <c r="H283" s="5">
        <f t="shared" si="71"/>
        <v>7.5</v>
      </c>
      <c r="I283">
        <f t="shared" si="72"/>
        <v>26.679688201573708</v>
      </c>
      <c r="J283">
        <f t="shared" si="73"/>
        <v>9.1548369089657164</v>
      </c>
      <c r="K283">
        <f t="shared" si="73"/>
        <v>-25.059822898484946</v>
      </c>
      <c r="L283">
        <f t="shared" si="74"/>
        <v>-7.2161996348589446</v>
      </c>
      <c r="M283">
        <f t="shared" si="75"/>
        <v>-12.420869862577678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3.2444343620425933</v>
      </c>
      <c r="C284" s="9">
        <f t="shared" si="68"/>
        <v>1.3249999999999937</v>
      </c>
      <c r="D284" s="9">
        <f t="shared" si="69"/>
        <v>25.156776098550957</v>
      </c>
      <c r="E284" s="9">
        <f t="shared" si="69"/>
        <v>-9.8407041827494037</v>
      </c>
      <c r="F284" s="9">
        <f t="shared" si="70"/>
        <v>4.667022490483177</v>
      </c>
      <c r="G284" s="10">
        <f t="shared" si="71"/>
        <v>8.6666666666666607</v>
      </c>
      <c r="H284" s="5">
        <f t="shared" si="71"/>
        <v>7.5</v>
      </c>
      <c r="I284">
        <f t="shared" si="72"/>
        <v>26.734913712367252</v>
      </c>
      <c r="J284">
        <f t="shared" si="73"/>
        <v>9.1115397111565635</v>
      </c>
      <c r="K284">
        <f t="shared" si="73"/>
        <v>-25.134348117660412</v>
      </c>
      <c r="L284">
        <f t="shared" si="74"/>
        <v>-7.1969375927753392</v>
      </c>
      <c r="M284">
        <f t="shared" si="75"/>
        <v>-12.321116670478606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3.2989740554328613</v>
      </c>
      <c r="C285" s="9">
        <f t="shared" si="68"/>
        <v>1.3299999999999936</v>
      </c>
      <c r="D285" s="9">
        <f t="shared" si="69"/>
        <v>25.211315791941225</v>
      </c>
      <c r="E285" s="9">
        <f t="shared" si="69"/>
        <v>-9.9917320515554344</v>
      </c>
      <c r="F285" s="9">
        <f t="shared" si="70"/>
        <v>4.6381497864698975</v>
      </c>
      <c r="G285" s="10">
        <f t="shared" si="71"/>
        <v>8.6666666666666607</v>
      </c>
      <c r="H285" s="5">
        <f t="shared" si="71"/>
        <v>7.5</v>
      </c>
      <c r="I285">
        <f t="shared" si="72"/>
        <v>26.789778604021915</v>
      </c>
      <c r="J285">
        <f t="shared" si="73"/>
        <v>9.0683580855999111</v>
      </c>
      <c r="K285">
        <f t="shared" si="73"/>
        <v>-25.208274817683282</v>
      </c>
      <c r="L285">
        <f t="shared" si="74"/>
        <v>-7.177529120687864</v>
      </c>
      <c r="M285">
        <f t="shared" si="75"/>
        <v>-12.22186259228814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3.3532550084222876</v>
      </c>
      <c r="C286" s="9">
        <f t="shared" si="68"/>
        <v>1.3349999999999935</v>
      </c>
      <c r="D286" s="9">
        <f t="shared" si="69"/>
        <v>25.265596744930651</v>
      </c>
      <c r="E286" s="9">
        <f t="shared" si="69"/>
        <v>-10.143201693988196</v>
      </c>
      <c r="F286" s="9">
        <f t="shared" si="70"/>
        <v>4.609265833066452</v>
      </c>
      <c r="G286" s="10">
        <f t="shared" si="71"/>
        <v>8.6666666666666607</v>
      </c>
      <c r="H286" s="5">
        <f t="shared" si="71"/>
        <v>7.5</v>
      </c>
      <c r="I286">
        <f t="shared" si="72"/>
        <v>26.844282700872867</v>
      </c>
      <c r="J286">
        <f t="shared" si="73"/>
        <v>9.025292910875784</v>
      </c>
      <c r="K286">
        <f t="shared" si="73"/>
        <v>-25.281605993237012</v>
      </c>
      <c r="L286">
        <f t="shared" si="74"/>
        <v>-7.1579768107857777</v>
      </c>
      <c r="M286">
        <f t="shared" si="75"/>
        <v>-12.123110657567231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3.4072779223049494</v>
      </c>
      <c r="C287" s="9">
        <f t="shared" si="68"/>
        <v>1.3399999999999934</v>
      </c>
      <c r="D287" s="9">
        <f t="shared" si="69"/>
        <v>25.319619658813313</v>
      </c>
      <c r="E287" s="9">
        <f t="shared" si="69"/>
        <v>-10.295109545939454</v>
      </c>
      <c r="F287" s="9">
        <f t="shared" si="70"/>
        <v>4.5803723688124407</v>
      </c>
      <c r="G287" s="10">
        <f t="shared" si="71"/>
        <v>8.6666666666666607</v>
      </c>
      <c r="H287" s="5">
        <f t="shared" si="71"/>
        <v>7.5</v>
      </c>
      <c r="I287">
        <f t="shared" si="72"/>
        <v>26.898425894327961</v>
      </c>
      <c r="J287">
        <f t="shared" si="73"/>
        <v>8.9823450500110695</v>
      </c>
      <c r="K287">
        <f t="shared" si="73"/>
        <v>-25.354344657182416</v>
      </c>
      <c r="L287">
        <f t="shared" si="74"/>
        <v>-7.1382832598231349</v>
      </c>
      <c r="M287">
        <f t="shared" si="75"/>
        <v>-12.024863775275662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3.4610435035063389</v>
      </c>
      <c r="C288" s="9">
        <f t="shared" si="68"/>
        <v>1.3449999999999933</v>
      </c>
      <c r="D288" s="9">
        <f t="shared" si="69"/>
        <v>25.373385240014702</v>
      </c>
      <c r="E288" s="9">
        <f t="shared" si="69"/>
        <v>-10.447452061430504</v>
      </c>
      <c r="F288" s="9">
        <f t="shared" si="70"/>
        <v>4.5514711118335995</v>
      </c>
      <c r="G288" s="10">
        <f t="shared" si="71"/>
        <v>8.6666666666666607</v>
      </c>
      <c r="H288" s="5">
        <f t="shared" si="71"/>
        <v>7.5</v>
      </c>
      <c r="I288">
        <f t="shared" si="72"/>
        <v>26.95220814122823</v>
      </c>
      <c r="J288">
        <f t="shared" si="73"/>
        <v>8.9395153504521314</v>
      </c>
      <c r="K288">
        <f t="shared" si="73"/>
        <v>-25.42649383983407</v>
      </c>
      <c r="L288">
        <f t="shared" si="74"/>
        <v>-7.1184510680162854</v>
      </c>
      <c r="M288">
        <f t="shared" si="75"/>
        <v>-11.927124735009031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3.514552463489828</v>
      </c>
      <c r="C289" s="9">
        <f t="shared" si="68"/>
        <v>1.3499999999999932</v>
      </c>
      <c r="D289" s="9">
        <f t="shared" si="69"/>
        <v>25.426894199998191</v>
      </c>
      <c r="E289" s="9">
        <f t="shared" si="69"/>
        <v>-10.600225712714739</v>
      </c>
      <c r="F289" s="9">
        <f t="shared" si="70"/>
        <v>4.5225637599142381</v>
      </c>
      <c r="G289" s="10">
        <f t="shared" si="71"/>
        <v>8.6666666666666607</v>
      </c>
      <c r="H289" s="5">
        <f t="shared" si="71"/>
        <v>7.5</v>
      </c>
      <c r="I289">
        <f t="shared" si="72"/>
        <v>27.005629462235891</v>
      </c>
      <c r="J289">
        <f t="shared" si="73"/>
        <v>8.8968046440440336</v>
      </c>
      <c r="K289">
        <f t="shared" si="73"/>
        <v>-25.498056588244125</v>
      </c>
      <c r="L289">
        <f t="shared" si="74"/>
        <v>-7.0984828379719804</v>
      </c>
      <c r="M289">
        <f t="shared" si="75"/>
        <v>-11.829896208257409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59" priority="16" stopIfTrue="1" operator="greaterThan">
      <formula>$G$19</formula>
    </cfRule>
    <cfRule type="cellIs" dxfId="58" priority="17" stopIfTrue="1" operator="lessThan">
      <formula>$H$19</formula>
    </cfRule>
    <cfRule type="cellIs" dxfId="57" priority="18" stopIfTrue="1" operator="between">
      <formula>$H$19</formula>
      <formula>$G$19</formula>
    </cfRule>
  </conditionalFormatting>
  <conditionalFormatting sqref="E19:E20">
    <cfRule type="cellIs" dxfId="56" priority="13" stopIfTrue="1" operator="lessThan">
      <formula>$H$19</formula>
    </cfRule>
    <cfRule type="cellIs" dxfId="55" priority="14" stopIfTrue="1" operator="greaterThan">
      <formula>$G$19</formula>
    </cfRule>
    <cfRule type="cellIs" dxfId="54" priority="15" stopIfTrue="1" operator="between">
      <formula>$H$19</formula>
      <formula>$G$19</formula>
    </cfRule>
  </conditionalFormatting>
  <conditionalFormatting sqref="F19">
    <cfRule type="cellIs" dxfId="53" priority="10" stopIfTrue="1" operator="lessThan">
      <formula>$H$19</formula>
    </cfRule>
    <cfRule type="cellIs" dxfId="52" priority="11" stopIfTrue="1" operator="greaterThan">
      <formula>$G$19</formula>
    </cfRule>
    <cfRule type="cellIs" dxfId="51" priority="12" stopIfTrue="1" operator="between">
      <formula>$H$19</formula>
      <formula>$G$19</formula>
    </cfRule>
  </conditionalFormatting>
  <conditionalFormatting sqref="F20">
    <cfRule type="cellIs" dxfId="50" priority="7" stopIfTrue="1" operator="lessThan">
      <formula>$H$19</formula>
    </cfRule>
    <cfRule type="cellIs" dxfId="49" priority="8" stopIfTrue="1" operator="greaterThan">
      <formula>$G$19</formula>
    </cfRule>
    <cfRule type="cellIs" dxfId="48" priority="9" stopIfTrue="1" operator="between">
      <formula>$H$19</formula>
      <formula>$G$19</formula>
    </cfRule>
  </conditionalFormatting>
  <conditionalFormatting sqref="E21:E289">
    <cfRule type="cellIs" dxfId="47" priority="4" stopIfTrue="1" operator="lessThan">
      <formula>$H$19</formula>
    </cfRule>
    <cfRule type="cellIs" dxfId="46" priority="5" stopIfTrue="1" operator="greaterThan">
      <formula>$G$19</formula>
    </cfRule>
    <cfRule type="cellIs" dxfId="45" priority="6" stopIfTrue="1" operator="between">
      <formula>$H$19</formula>
      <formula>$G$19</formula>
    </cfRule>
  </conditionalFormatting>
  <conditionalFormatting sqref="F21:F289">
    <cfRule type="cellIs" dxfId="44" priority="1" stopIfTrue="1" operator="lessThan">
      <formula>$H$19</formula>
    </cfRule>
    <cfRule type="cellIs" dxfId="43" priority="2" stopIfTrue="1" operator="greaterThan">
      <formula>$G$19</formula>
    </cfRule>
    <cfRule type="cellIs" dxfId="4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546"/>
  <sheetViews>
    <sheetView zoomScale="70" zoomScaleNormal="70" workbookViewId="0">
      <selection activeCell="C6" sqref="C6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SummaryChart!I31</f>
        <v>-10541404.29073129</v>
      </c>
      <c r="D1" s="1" t="s">
        <v>17</v>
      </c>
      <c r="G1" t="s">
        <v>27</v>
      </c>
      <c r="H1" s="6" t="s">
        <v>22</v>
      </c>
      <c r="O1" s="28">
        <f>-(C6/2)/(COS(C2/180*PI())*C1)^2</f>
        <v>-2.3506423293028441E-13</v>
      </c>
      <c r="P1" s="5" t="s">
        <v>10</v>
      </c>
    </row>
    <row r="2" spans="2:22" ht="22.5" x14ac:dyDescent="0.3">
      <c r="C2" s="24">
        <f>SummaryChart!J31</f>
        <v>38.300022278195733</v>
      </c>
      <c r="D2" s="1" t="s">
        <v>18</v>
      </c>
      <c r="G2" s="9" t="s">
        <v>23</v>
      </c>
      <c r="O2" s="28">
        <f>TAN(C2/180*PI())</f>
        <v>0.78975304370792743</v>
      </c>
      <c r="P2" s="5" t="s">
        <v>12</v>
      </c>
    </row>
    <row r="3" spans="2:22" ht="22.5" x14ac:dyDescent="0.3">
      <c r="C3" s="24">
        <f>SummaryChart!N31/12</f>
        <v>2.0590547314394989</v>
      </c>
      <c r="D3" s="1" t="s">
        <v>19</v>
      </c>
      <c r="G3" s="9" t="s">
        <v>28</v>
      </c>
      <c r="O3" s="28">
        <f>C3</f>
        <v>2.0590547314394989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SummaryChart!M31</f>
        <v>22.898443664864327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 t="e">
        <f>MIN(B20:B289)</f>
        <v>#NUM!</v>
      </c>
      <c r="C12" s="14"/>
      <c r="D12" s="15" t="e">
        <f ca="1">CELL("contents",INDIRECT("D"&amp;C13-1))</f>
        <v>#NUM!</v>
      </c>
      <c r="E12" s="15" t="e">
        <f ca="1">CELL("contents",INDIRECT("E"&amp;C13-1))</f>
        <v>#NUM!</v>
      </c>
      <c r="F12" t="e">
        <f ca="1">D13-D12</f>
        <v>#NUM!</v>
      </c>
      <c r="G12" t="e">
        <f ca="1">D13-D11</f>
        <v>#NUM!</v>
      </c>
      <c r="H12" s="27" t="e">
        <f ca="1">G12/F12</f>
        <v>#NUM!</v>
      </c>
      <c r="I12" t="e">
        <f ca="1">D13-D12</f>
        <v>#NUM!</v>
      </c>
      <c r="J12" t="e">
        <f ca="1">E13-E12</f>
        <v>#NUM!</v>
      </c>
      <c r="K12" t="e">
        <f ca="1">ATAN(J12/I12)*180/PI()</f>
        <v>#NUM!</v>
      </c>
      <c r="N12" s="26" t="e">
        <f ca="1">E13-E12</f>
        <v>#NUM!</v>
      </c>
      <c r="O12" s="26" t="e">
        <f ca="1">N12+E13-H12*N12</f>
        <v>#NUM!</v>
      </c>
      <c r="P12" t="e">
        <f ca="1">IF(AND(G12&gt;0,G12&lt;F12),1,0)</f>
        <v>#NUM!</v>
      </c>
      <c r="Q12" s="26" t="e">
        <f ca="1">IF(P12=1,O12,O13)</f>
        <v>#NUM!</v>
      </c>
    </row>
    <row r="13" spans="2:22" x14ac:dyDescent="0.2">
      <c r="B13" t="e">
        <f ca="1">CELL("address",INDEX(B20:B290,MATCH(MIN(B20:B290),B20:B290,0)))</f>
        <v>#NUM!</v>
      </c>
      <c r="C13" t="e">
        <f ca="1">CELL("row",INDEX(A20:A289,MATCH(MIN(A20:A289),A20:A289,0)))</f>
        <v>#NUM!</v>
      </c>
      <c r="D13" s="15" t="e">
        <f ca="1">CELL("contents",INDIRECT("D"&amp;C13))</f>
        <v>#NUM!</v>
      </c>
      <c r="E13" s="15" t="e">
        <f ca="1">CELL("contents",INDIRECT("E"&amp;C13))</f>
        <v>#NUM!</v>
      </c>
      <c r="F13" t="e">
        <f ca="1">D14-D13</f>
        <v>#NUM!</v>
      </c>
      <c r="G13" t="e">
        <f ca="1">D14-D11</f>
        <v>#NUM!</v>
      </c>
      <c r="H13" s="27" t="e">
        <f ca="1">G13/F13</f>
        <v>#NUM!</v>
      </c>
      <c r="N13" s="26" t="e">
        <f ca="1">E14-E13</f>
        <v>#NUM!</v>
      </c>
      <c r="O13" s="26" t="e">
        <f ca="1">E13+H13*N13</f>
        <v>#NUM!</v>
      </c>
      <c r="P13" t="e">
        <f ca="1">IF(G13&lt;F13,1,0)</f>
        <v>#NUM!</v>
      </c>
    </row>
    <row r="14" spans="2:22" x14ac:dyDescent="0.2">
      <c r="D14" s="15" t="e">
        <f ca="1">CELL("contents",INDIRECT("D"&amp;C13+1))</f>
        <v>#NUM!</v>
      </c>
      <c r="E14" s="15" t="e">
        <f ca="1">CELL("contents",INDIRECT("E"&amp;C13+1))</f>
        <v>#NUM!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162110270019247.25</v>
      </c>
      <c r="P15" s="10">
        <f>Q19</f>
        <v>162110270019247.25</v>
      </c>
      <c r="Q15" s="10">
        <f>Q19</f>
        <v>162110270019247.25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I17" s="29">
        <f>AVERAGE(G19:H19)</f>
        <v>8.0833333333333304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2.0590547314394989</v>
      </c>
      <c r="F19" s="9">
        <f>$O$1*D19^2+$O$2*D19+$O$3</f>
        <v>2.0590547314394989</v>
      </c>
      <c r="G19" s="18">
        <v>8.6666666666666607</v>
      </c>
      <c r="H19" s="17">
        <v>7.5</v>
      </c>
      <c r="I19">
        <f>C1</f>
        <v>-10541404.29073129</v>
      </c>
      <c r="J19">
        <f>C1*COS(C2/180*PI())</f>
        <v>-8272642.4592561647</v>
      </c>
      <c r="K19">
        <f>C1*SIN(C2/180*PI())</f>
        <v>-6533344.5617049905</v>
      </c>
      <c r="L19">
        <f>-C15*I19*J19</f>
        <v>-2576439224663.5176</v>
      </c>
      <c r="M19">
        <f>-C6-C15*I19*K19</f>
        <v>-2034750719638.6799</v>
      </c>
      <c r="N19" s="16" t="e">
        <f>MAX(E19:E289)</f>
        <v>#NUM!</v>
      </c>
      <c r="O19" s="19" t="e">
        <f>INDEX(C19:C289,MATCH(N19,E19:E289,0),1)</f>
        <v>#NUM!</v>
      </c>
      <c r="P19" s="19">
        <f>COUNTIF(E19:E289,"&gt;"&amp;H19)*_dt</f>
        <v>1.4999999999999999E-2</v>
      </c>
      <c r="Q19" s="21">
        <f>INDEX(D19:D289,MATCH(T17,T19:T289,0),1)</f>
        <v>162110270019247.25</v>
      </c>
      <c r="R19" s="21">
        <f>INDEX(D19:D289,MATCH(T17,U19:U289,0),1)</f>
        <v>162110270019247.25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0</v>
      </c>
    </row>
    <row r="20" spans="1:22" x14ac:dyDescent="0.2">
      <c r="A20">
        <f>B20</f>
        <v>46425564.797142513</v>
      </c>
      <c r="B20">
        <f>ABS(D20-$D$11)</f>
        <v>46425564.797142513</v>
      </c>
      <c r="C20" s="9">
        <f>C19+_dt</f>
        <v>5.0000000000000001E-3</v>
      </c>
      <c r="D20" s="9">
        <f>D19+$C$7*(J19+J20)/2</f>
        <v>-46425541.898698851</v>
      </c>
      <c r="E20" s="9">
        <f>E19+$C$7*(K19+K20)/2</f>
        <v>-36664710.961811736</v>
      </c>
      <c r="F20" s="9">
        <f>$O$1*D20^2+$O$2*D20+$O$3</f>
        <v>-36665217.602446854</v>
      </c>
      <c r="G20" s="10">
        <f>G19</f>
        <v>8.6666666666666607</v>
      </c>
      <c r="H20" s="5">
        <f>H19</f>
        <v>7.5</v>
      </c>
      <c r="I20">
        <f>SQRT(J20^2+K20^2)</f>
        <v>19708688131.848007</v>
      </c>
      <c r="J20">
        <f>J19+L19*$C$7</f>
        <v>-15466907990.440361</v>
      </c>
      <c r="K20">
        <f>K19+M19*$C$7</f>
        <v>-12215037662.393784</v>
      </c>
      <c r="L20">
        <f>-$C$15*I20*J20</f>
        <v>9.0061338470131722E+18</v>
      </c>
      <c r="M20">
        <f>-$C$6-$C$15*I20*K20</f>
        <v>7.1126216178320456E+18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100</v>
      </c>
      <c r="B21">
        <f t="shared" ref="B21:B84" si="3">ABS(D21-$D$11)</f>
        <v>162110270019224.34</v>
      </c>
      <c r="C21" s="9">
        <f t="shared" ref="C21:C84" si="4">C20+_dt</f>
        <v>0.01</v>
      </c>
      <c r="D21" s="9">
        <f t="shared" ref="D21:E84" si="5">D20+$C$7*(J20+J21)/2</f>
        <v>162110270019247.25</v>
      </c>
      <c r="E21" s="9">
        <f t="shared" si="5"/>
        <v>128027079166039.86</v>
      </c>
      <c r="F21" s="9">
        <f t="shared" ref="F21:F84" si="6">$O$1*D21^2+$O$2*D21+$O$3</f>
        <v>-6049399762263155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6.8856308928232728E+16</v>
      </c>
      <c r="J21">
        <f t="shared" ref="J21:K84" si="9">J20+L20*$C$7</f>
        <v>5.403678761517104E+16</v>
      </c>
      <c r="K21">
        <f t="shared" si="9"/>
        <v>4.2675717491954608E+16</v>
      </c>
      <c r="L21">
        <f t="shared" ref="L21:L84" si="10">-$C$15*I21*J21</f>
        <v>-1.0992853476551787E+32</v>
      </c>
      <c r="M21">
        <f t="shared" ref="M21:M84" si="11">-$C$6-$C$15*I21*K21</f>
        <v>-8.6816394922792488E+31</v>
      </c>
      <c r="S21">
        <f t="shared" si="0"/>
        <v>1</v>
      </c>
      <c r="T21" t="b">
        <f t="shared" si="1"/>
        <v>1</v>
      </c>
      <c r="U21" t="b">
        <f t="shared" si="2"/>
        <v>1</v>
      </c>
    </row>
    <row r="22" spans="1:22" x14ac:dyDescent="0.2">
      <c r="A22">
        <f t="shared" ref="A22:A85" si="12">IF(B22&lt;B21,B22,100)</f>
        <v>100</v>
      </c>
      <c r="B22">
        <f t="shared" si="3"/>
        <v>1.9787136257788352E+27</v>
      </c>
      <c r="C22" s="9">
        <f t="shared" si="4"/>
        <v>1.4999999999999999E-2</v>
      </c>
      <c r="D22" s="9">
        <f t="shared" si="5"/>
        <v>-1.9787136257788352E+27</v>
      </c>
      <c r="E22" s="9">
        <f t="shared" si="5"/>
        <v>-1.5626951086098811E+27</v>
      </c>
      <c r="F22" s="9">
        <f t="shared" si="6"/>
        <v>-9.2034878069900304E+41</v>
      </c>
      <c r="G22" s="10">
        <f t="shared" si="7"/>
        <v>8.6666666666666607</v>
      </c>
      <c r="H22" s="5">
        <f t="shared" si="7"/>
        <v>7.5</v>
      </c>
      <c r="I22">
        <f t="shared" si="8"/>
        <v>8.4045778632296941E+29</v>
      </c>
      <c r="J22">
        <f t="shared" si="9"/>
        <v>-6.5957120859305317E+29</v>
      </c>
      <c r="K22">
        <f t="shared" si="9"/>
        <v>-5.2089836953671232E+29</v>
      </c>
      <c r="L22">
        <f t="shared" si="10"/>
        <v>1.6377770173151002E+58</v>
      </c>
      <c r="M22">
        <f t="shared" si="11"/>
        <v>1.293439384359933E+58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100</v>
      </c>
      <c r="B23">
        <f t="shared" si="3"/>
        <v>2.9479986311671805E+53</v>
      </c>
      <c r="C23" s="9">
        <f t="shared" si="4"/>
        <v>0.02</v>
      </c>
      <c r="D23" s="9">
        <f t="shared" si="5"/>
        <v>2.9479986311671805E+53</v>
      </c>
      <c r="E23" s="9">
        <f t="shared" si="5"/>
        <v>2.3281908918478798E+53</v>
      </c>
      <c r="F23" s="9">
        <f t="shared" si="6"/>
        <v>-2.0428717722661928E+94</v>
      </c>
      <c r="G23" s="10">
        <f t="shared" si="7"/>
        <v>8.6666666666666607</v>
      </c>
      <c r="H23" s="5">
        <f t="shared" si="7"/>
        <v>7.5</v>
      </c>
      <c r="I23">
        <f t="shared" si="8"/>
        <v>1.2521611876293012E+56</v>
      </c>
      <c r="J23">
        <f t="shared" si="9"/>
        <v>9.8266621038906018E+55</v>
      </c>
      <c r="K23">
        <f t="shared" si="9"/>
        <v>7.7606363061595983E+55</v>
      </c>
      <c r="L23">
        <f t="shared" si="10"/>
        <v>-3.635326637144174E+110</v>
      </c>
      <c r="M23">
        <f t="shared" si="11"/>
        <v>-2.8710102766024894E+110</v>
      </c>
      <c r="S23">
        <f t="shared" si="0"/>
        <v>1</v>
      </c>
      <c r="T23" t="b">
        <f t="shared" si="1"/>
        <v>1</v>
      </c>
      <c r="U23" t="b">
        <f t="shared" si="2"/>
        <v>1</v>
      </c>
    </row>
    <row r="24" spans="1:22" x14ac:dyDescent="0.2">
      <c r="A24">
        <f t="shared" si="12"/>
        <v>100</v>
      </c>
      <c r="B24">
        <f t="shared" si="3"/>
        <v>6.5435879468595135E+105</v>
      </c>
      <c r="C24" s="9">
        <f t="shared" si="4"/>
        <v>2.5000000000000001E-2</v>
      </c>
      <c r="D24" s="9">
        <f t="shared" si="5"/>
        <v>-6.5435879468595135E+105</v>
      </c>
      <c r="E24" s="9">
        <f t="shared" si="5"/>
        <v>-5.1678184978844812E+105</v>
      </c>
      <c r="F24" s="9">
        <f t="shared" si="6"/>
        <v>-1.0065108016798418E+199</v>
      </c>
      <c r="G24" s="10">
        <f t="shared" si="7"/>
        <v>8.6666666666666607</v>
      </c>
      <c r="H24" s="5">
        <f t="shared" si="7"/>
        <v>7.5</v>
      </c>
      <c r="I24">
        <f t="shared" si="8"/>
        <v>2.7793862481043088E+108</v>
      </c>
      <c r="J24">
        <f t="shared" si="9"/>
        <v>-2.1811959822865043E+108</v>
      </c>
      <c r="K24">
        <f t="shared" si="9"/>
        <v>-1.7226061659614937E+108</v>
      </c>
      <c r="L24">
        <f t="shared" si="10"/>
        <v>1.791103865447746E+215</v>
      </c>
      <c r="M24">
        <f t="shared" si="11"/>
        <v>1.4145297293567471E+215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100</v>
      </c>
      <c r="B25">
        <f t="shared" si="3"/>
        <v>3.2239869578059428E+210</v>
      </c>
      <c r="C25" s="9">
        <f t="shared" si="4"/>
        <v>3.0000000000000002E-2</v>
      </c>
      <c r="D25" s="9">
        <f t="shared" si="5"/>
        <v>3.2239869578059428E+210</v>
      </c>
      <c r="E25" s="9">
        <f t="shared" si="5"/>
        <v>2.5461535128421451E+210</v>
      </c>
      <c r="F25" s="9" t="e">
        <f t="shared" si="6"/>
        <v>#NUM!</v>
      </c>
      <c r="G25" s="10">
        <f t="shared" si="7"/>
        <v>8.6666666666666607</v>
      </c>
      <c r="H25" s="5">
        <f t="shared" si="7"/>
        <v>7.5</v>
      </c>
      <c r="I25" t="e">
        <f t="shared" si="8"/>
        <v>#NUM!</v>
      </c>
      <c r="J25">
        <f t="shared" si="9"/>
        <v>1.0746623192686476E+213</v>
      </c>
      <c r="K25">
        <f t="shared" si="9"/>
        <v>8.4871783761404833E+212</v>
      </c>
      <c r="L25" t="e">
        <f t="shared" si="10"/>
        <v>#NUM!</v>
      </c>
      <c r="M25" t="e">
        <f t="shared" si="11"/>
        <v>#NUM!</v>
      </c>
      <c r="S25">
        <f t="shared" si="0"/>
        <v>1</v>
      </c>
      <c r="T25" t="b">
        <f t="shared" si="1"/>
        <v>1</v>
      </c>
      <c r="U25" t="e">
        <f t="shared" si="2"/>
        <v>#NUM!</v>
      </c>
    </row>
    <row r="26" spans="1:22" x14ac:dyDescent="0.2">
      <c r="A26" t="e">
        <f t="shared" si="12"/>
        <v>#NUM!</v>
      </c>
      <c r="B26" t="e">
        <f t="shared" si="3"/>
        <v>#NUM!</v>
      </c>
      <c r="C26" s="9">
        <f t="shared" si="4"/>
        <v>3.5000000000000003E-2</v>
      </c>
      <c r="D26" s="9" t="e">
        <f t="shared" si="5"/>
        <v>#NUM!</v>
      </c>
      <c r="E26" s="9" t="e">
        <f t="shared" si="5"/>
        <v>#NUM!</v>
      </c>
      <c r="F26" s="9" t="e">
        <f t="shared" si="6"/>
        <v>#NUM!</v>
      </c>
      <c r="G26" s="10">
        <f t="shared" si="7"/>
        <v>8.6666666666666607</v>
      </c>
      <c r="H26" s="5">
        <f t="shared" si="7"/>
        <v>7.5</v>
      </c>
      <c r="I26" t="e">
        <f t="shared" si="8"/>
        <v>#NUM!</v>
      </c>
      <c r="J26" t="e">
        <f t="shared" si="9"/>
        <v>#NUM!</v>
      </c>
      <c r="K26" t="e">
        <f t="shared" si="9"/>
        <v>#NUM!</v>
      </c>
      <c r="L26" t="e">
        <f t="shared" si="10"/>
        <v>#NUM!</v>
      </c>
      <c r="M26" t="e">
        <f t="shared" si="11"/>
        <v>#NUM!</v>
      </c>
      <c r="S26" t="e">
        <f t="shared" si="0"/>
        <v>#NUM!</v>
      </c>
      <c r="T26" t="e">
        <f t="shared" si="1"/>
        <v>#NUM!</v>
      </c>
      <c r="U26" t="e">
        <f t="shared" si="2"/>
        <v>#NUM!</v>
      </c>
    </row>
    <row r="27" spans="1:22" x14ac:dyDescent="0.2">
      <c r="A27" t="e">
        <f t="shared" si="12"/>
        <v>#NUM!</v>
      </c>
      <c r="B27" t="e">
        <f t="shared" si="3"/>
        <v>#NUM!</v>
      </c>
      <c r="C27" s="9">
        <f t="shared" si="4"/>
        <v>0.04</v>
      </c>
      <c r="D27" s="9" t="e">
        <f t="shared" si="5"/>
        <v>#NUM!</v>
      </c>
      <c r="E27" s="9" t="e">
        <f t="shared" si="5"/>
        <v>#NUM!</v>
      </c>
      <c r="F27" s="9" t="e">
        <f t="shared" si="6"/>
        <v>#NUM!</v>
      </c>
      <c r="G27" s="10">
        <f t="shared" si="7"/>
        <v>8.6666666666666607</v>
      </c>
      <c r="H27" s="5">
        <f t="shared" si="7"/>
        <v>7.5</v>
      </c>
      <c r="I27" t="e">
        <f t="shared" si="8"/>
        <v>#NUM!</v>
      </c>
      <c r="J27" t="e">
        <f t="shared" si="9"/>
        <v>#NUM!</v>
      </c>
      <c r="K27" t="e">
        <f t="shared" si="9"/>
        <v>#NUM!</v>
      </c>
      <c r="L27" t="e">
        <f t="shared" si="10"/>
        <v>#NUM!</v>
      </c>
      <c r="M27" t="e">
        <f t="shared" si="11"/>
        <v>#NUM!</v>
      </c>
      <c r="S27" t="e">
        <f t="shared" si="0"/>
        <v>#NUM!</v>
      </c>
      <c r="T27" t="e">
        <f t="shared" si="1"/>
        <v>#NUM!</v>
      </c>
      <c r="U27" t="e">
        <f t="shared" si="2"/>
        <v>#NUM!</v>
      </c>
    </row>
    <row r="28" spans="1:22" x14ac:dyDescent="0.2">
      <c r="A28" t="e">
        <f t="shared" si="12"/>
        <v>#NUM!</v>
      </c>
      <c r="B28" t="e">
        <f t="shared" si="3"/>
        <v>#NUM!</v>
      </c>
      <c r="C28" s="9">
        <f t="shared" si="4"/>
        <v>4.4999999999999998E-2</v>
      </c>
      <c r="D28" s="9" t="e">
        <f t="shared" si="5"/>
        <v>#NUM!</v>
      </c>
      <c r="E28" s="9" t="e">
        <f t="shared" si="5"/>
        <v>#NUM!</v>
      </c>
      <c r="F28" s="9" t="e">
        <f t="shared" si="6"/>
        <v>#NUM!</v>
      </c>
      <c r="G28" s="10">
        <f t="shared" si="7"/>
        <v>8.6666666666666607</v>
      </c>
      <c r="H28" s="5">
        <f t="shared" si="7"/>
        <v>7.5</v>
      </c>
      <c r="I28" t="e">
        <f t="shared" si="8"/>
        <v>#NUM!</v>
      </c>
      <c r="J28" t="e">
        <f t="shared" si="9"/>
        <v>#NUM!</v>
      </c>
      <c r="K28" t="e">
        <f t="shared" si="9"/>
        <v>#NUM!</v>
      </c>
      <c r="L28" t="e">
        <f t="shared" si="10"/>
        <v>#NUM!</v>
      </c>
      <c r="M28" t="e">
        <f t="shared" si="11"/>
        <v>#NUM!</v>
      </c>
      <c r="S28" t="e">
        <f t="shared" si="0"/>
        <v>#NUM!</v>
      </c>
      <c r="T28" t="e">
        <f t="shared" si="1"/>
        <v>#NUM!</v>
      </c>
      <c r="U28" t="e">
        <f t="shared" si="2"/>
        <v>#NUM!</v>
      </c>
    </row>
    <row r="29" spans="1:22" x14ac:dyDescent="0.2">
      <c r="A29" t="e">
        <f t="shared" si="12"/>
        <v>#NUM!</v>
      </c>
      <c r="B29" t="e">
        <f t="shared" si="3"/>
        <v>#NUM!</v>
      </c>
      <c r="C29" s="9">
        <f t="shared" si="4"/>
        <v>4.9999999999999996E-2</v>
      </c>
      <c r="D29" s="9" t="e">
        <f t="shared" si="5"/>
        <v>#NUM!</v>
      </c>
      <c r="E29" s="9" t="e">
        <f t="shared" si="5"/>
        <v>#NUM!</v>
      </c>
      <c r="F29" s="9" t="e">
        <f t="shared" si="6"/>
        <v>#NUM!</v>
      </c>
      <c r="G29" s="10">
        <f t="shared" si="7"/>
        <v>8.6666666666666607</v>
      </c>
      <c r="H29" s="5">
        <f t="shared" si="7"/>
        <v>7.5</v>
      </c>
      <c r="I29" t="e">
        <f t="shared" si="8"/>
        <v>#NUM!</v>
      </c>
      <c r="J29" t="e">
        <f t="shared" si="9"/>
        <v>#NUM!</v>
      </c>
      <c r="K29" t="e">
        <f t="shared" si="9"/>
        <v>#NUM!</v>
      </c>
      <c r="L29" t="e">
        <f t="shared" si="10"/>
        <v>#NUM!</v>
      </c>
      <c r="M29" t="e">
        <f t="shared" si="11"/>
        <v>#NUM!</v>
      </c>
      <c r="S29" t="e">
        <f t="shared" si="0"/>
        <v>#NUM!</v>
      </c>
      <c r="T29" t="e">
        <f t="shared" si="1"/>
        <v>#NUM!</v>
      </c>
      <c r="U29" t="e">
        <f t="shared" si="2"/>
        <v>#NUM!</v>
      </c>
    </row>
    <row r="30" spans="1:22" x14ac:dyDescent="0.2">
      <c r="A30" t="e">
        <f t="shared" si="12"/>
        <v>#NUM!</v>
      </c>
      <c r="B30" t="e">
        <f t="shared" si="3"/>
        <v>#NUM!</v>
      </c>
      <c r="C30" s="9">
        <f t="shared" si="4"/>
        <v>5.4999999999999993E-2</v>
      </c>
      <c r="D30" s="9" t="e">
        <f t="shared" si="5"/>
        <v>#NUM!</v>
      </c>
      <c r="E30" s="9" t="e">
        <f t="shared" si="5"/>
        <v>#NUM!</v>
      </c>
      <c r="F30" s="9" t="e">
        <f t="shared" si="6"/>
        <v>#NUM!</v>
      </c>
      <c r="G30" s="10">
        <f t="shared" si="7"/>
        <v>8.6666666666666607</v>
      </c>
      <c r="H30" s="5">
        <f t="shared" si="7"/>
        <v>7.5</v>
      </c>
      <c r="I30" t="e">
        <f t="shared" si="8"/>
        <v>#NUM!</v>
      </c>
      <c r="J30" t="e">
        <f t="shared" si="9"/>
        <v>#NUM!</v>
      </c>
      <c r="K30" t="e">
        <f t="shared" si="9"/>
        <v>#NUM!</v>
      </c>
      <c r="L30" t="e">
        <f t="shared" si="10"/>
        <v>#NUM!</v>
      </c>
      <c r="M30" t="e">
        <f t="shared" si="11"/>
        <v>#NUM!</v>
      </c>
      <c r="S30" t="e">
        <f t="shared" si="0"/>
        <v>#NUM!</v>
      </c>
      <c r="T30" t="e">
        <f t="shared" si="1"/>
        <v>#NUM!</v>
      </c>
      <c r="U30" t="e">
        <f t="shared" si="2"/>
        <v>#NUM!</v>
      </c>
    </row>
    <row r="31" spans="1:22" x14ac:dyDescent="0.2">
      <c r="A31" t="e">
        <f t="shared" si="12"/>
        <v>#NUM!</v>
      </c>
      <c r="B31" t="e">
        <f t="shared" si="3"/>
        <v>#NUM!</v>
      </c>
      <c r="C31" s="9">
        <f t="shared" si="4"/>
        <v>5.9999999999999991E-2</v>
      </c>
      <c r="D31" s="9" t="e">
        <f t="shared" si="5"/>
        <v>#NUM!</v>
      </c>
      <c r="E31" s="9" t="e">
        <f t="shared" si="5"/>
        <v>#NUM!</v>
      </c>
      <c r="F31" s="9" t="e">
        <f t="shared" si="6"/>
        <v>#NUM!</v>
      </c>
      <c r="G31" s="10">
        <f t="shared" si="7"/>
        <v>8.6666666666666607</v>
      </c>
      <c r="H31" s="5">
        <f t="shared" si="7"/>
        <v>7.5</v>
      </c>
      <c r="I31" t="e">
        <f t="shared" si="8"/>
        <v>#NUM!</v>
      </c>
      <c r="J31" t="e">
        <f t="shared" si="9"/>
        <v>#NUM!</v>
      </c>
      <c r="K31" t="e">
        <f t="shared" si="9"/>
        <v>#NUM!</v>
      </c>
      <c r="L31" t="e">
        <f t="shared" si="10"/>
        <v>#NUM!</v>
      </c>
      <c r="M31" t="e">
        <f t="shared" si="11"/>
        <v>#NUM!</v>
      </c>
      <c r="S31" t="e">
        <f t="shared" si="0"/>
        <v>#NUM!</v>
      </c>
      <c r="T31" t="e">
        <f t="shared" si="1"/>
        <v>#NUM!</v>
      </c>
      <c r="U31" t="e">
        <f t="shared" si="2"/>
        <v>#NUM!</v>
      </c>
    </row>
    <row r="32" spans="1:22" x14ac:dyDescent="0.2">
      <c r="A32" t="e">
        <f t="shared" si="12"/>
        <v>#NUM!</v>
      </c>
      <c r="B32" t="e">
        <f t="shared" si="3"/>
        <v>#NUM!</v>
      </c>
      <c r="C32" s="9">
        <f t="shared" si="4"/>
        <v>6.4999999999999988E-2</v>
      </c>
      <c r="D32" s="9" t="e">
        <f t="shared" si="5"/>
        <v>#NUM!</v>
      </c>
      <c r="E32" s="9" t="e">
        <f t="shared" si="5"/>
        <v>#NUM!</v>
      </c>
      <c r="F32" s="9" t="e">
        <f t="shared" si="6"/>
        <v>#NUM!</v>
      </c>
      <c r="G32" s="10">
        <f t="shared" si="7"/>
        <v>8.6666666666666607</v>
      </c>
      <c r="H32" s="5">
        <f t="shared" si="7"/>
        <v>7.5</v>
      </c>
      <c r="I32" t="e">
        <f t="shared" si="8"/>
        <v>#NUM!</v>
      </c>
      <c r="J32" t="e">
        <f t="shared" si="9"/>
        <v>#NUM!</v>
      </c>
      <c r="K32" t="e">
        <f t="shared" si="9"/>
        <v>#NUM!</v>
      </c>
      <c r="L32" t="e">
        <f t="shared" si="10"/>
        <v>#NUM!</v>
      </c>
      <c r="M32" t="e">
        <f t="shared" si="11"/>
        <v>#NUM!</v>
      </c>
      <c r="S32" t="e">
        <f t="shared" si="0"/>
        <v>#NUM!</v>
      </c>
      <c r="T32" t="e">
        <f t="shared" si="1"/>
        <v>#NUM!</v>
      </c>
      <c r="U32" t="e">
        <f t="shared" si="2"/>
        <v>#NUM!</v>
      </c>
    </row>
    <row r="33" spans="1:21" x14ac:dyDescent="0.2">
      <c r="A33" t="e">
        <f t="shared" si="12"/>
        <v>#NUM!</v>
      </c>
      <c r="B33" t="e">
        <f t="shared" si="3"/>
        <v>#NUM!</v>
      </c>
      <c r="C33" s="9">
        <f t="shared" si="4"/>
        <v>6.9999999999999993E-2</v>
      </c>
      <c r="D33" s="9" t="e">
        <f t="shared" si="5"/>
        <v>#NUM!</v>
      </c>
      <c r="E33" s="9" t="e">
        <f t="shared" si="5"/>
        <v>#NUM!</v>
      </c>
      <c r="F33" s="9" t="e">
        <f t="shared" si="6"/>
        <v>#NUM!</v>
      </c>
      <c r="G33" s="10">
        <f t="shared" si="7"/>
        <v>8.6666666666666607</v>
      </c>
      <c r="H33" s="5">
        <f t="shared" si="7"/>
        <v>7.5</v>
      </c>
      <c r="I33" t="e">
        <f t="shared" si="8"/>
        <v>#NUM!</v>
      </c>
      <c r="J33" t="e">
        <f t="shared" si="9"/>
        <v>#NUM!</v>
      </c>
      <c r="K33" t="e">
        <f t="shared" si="9"/>
        <v>#NUM!</v>
      </c>
      <c r="L33" t="e">
        <f t="shared" si="10"/>
        <v>#NUM!</v>
      </c>
      <c r="M33" t="e">
        <f t="shared" si="11"/>
        <v>#NUM!</v>
      </c>
      <c r="S33" t="e">
        <f t="shared" si="0"/>
        <v>#NUM!</v>
      </c>
      <c r="T33" t="e">
        <f t="shared" si="1"/>
        <v>#NUM!</v>
      </c>
      <c r="U33" t="e">
        <f t="shared" si="2"/>
        <v>#NUM!</v>
      </c>
    </row>
    <row r="34" spans="1:21" x14ac:dyDescent="0.2">
      <c r="A34" t="e">
        <f t="shared" si="12"/>
        <v>#NUM!</v>
      </c>
      <c r="B34" t="e">
        <f t="shared" si="3"/>
        <v>#NUM!</v>
      </c>
      <c r="C34" s="9">
        <f t="shared" si="4"/>
        <v>7.4999999999999997E-2</v>
      </c>
      <c r="D34" s="9" t="e">
        <f t="shared" si="5"/>
        <v>#NUM!</v>
      </c>
      <c r="E34" s="9" t="e">
        <f t="shared" si="5"/>
        <v>#NUM!</v>
      </c>
      <c r="F34" s="9" t="e">
        <f t="shared" si="6"/>
        <v>#NUM!</v>
      </c>
      <c r="G34" s="10">
        <f t="shared" si="7"/>
        <v>8.6666666666666607</v>
      </c>
      <c r="H34" s="5">
        <f t="shared" si="7"/>
        <v>7.5</v>
      </c>
      <c r="I34" t="e">
        <f t="shared" si="8"/>
        <v>#NUM!</v>
      </c>
      <c r="J34" t="e">
        <f t="shared" si="9"/>
        <v>#NUM!</v>
      </c>
      <c r="K34" t="e">
        <f t="shared" si="9"/>
        <v>#NUM!</v>
      </c>
      <c r="L34" t="e">
        <f t="shared" si="10"/>
        <v>#NUM!</v>
      </c>
      <c r="M34" t="e">
        <f t="shared" si="11"/>
        <v>#NUM!</v>
      </c>
      <c r="S34" t="e">
        <f t="shared" si="0"/>
        <v>#NUM!</v>
      </c>
      <c r="T34" t="e">
        <f t="shared" si="1"/>
        <v>#NUM!</v>
      </c>
      <c r="U34" t="e">
        <f t="shared" si="2"/>
        <v>#NUM!</v>
      </c>
    </row>
    <row r="35" spans="1:21" x14ac:dyDescent="0.2">
      <c r="A35" t="e">
        <f t="shared" si="12"/>
        <v>#NUM!</v>
      </c>
      <c r="B35" t="e">
        <f t="shared" si="3"/>
        <v>#NUM!</v>
      </c>
      <c r="C35" s="9">
        <f t="shared" si="4"/>
        <v>0.08</v>
      </c>
      <c r="D35" s="9" t="e">
        <f t="shared" si="5"/>
        <v>#NUM!</v>
      </c>
      <c r="E35" s="9" t="e">
        <f t="shared" si="5"/>
        <v>#NUM!</v>
      </c>
      <c r="F35" s="9" t="e">
        <f t="shared" si="6"/>
        <v>#NUM!</v>
      </c>
      <c r="G35" s="10">
        <f t="shared" si="7"/>
        <v>8.6666666666666607</v>
      </c>
      <c r="H35" s="5">
        <f t="shared" si="7"/>
        <v>7.5</v>
      </c>
      <c r="I35" t="e">
        <f t="shared" si="8"/>
        <v>#NUM!</v>
      </c>
      <c r="J35" t="e">
        <f t="shared" si="9"/>
        <v>#NUM!</v>
      </c>
      <c r="K35" t="e">
        <f t="shared" si="9"/>
        <v>#NUM!</v>
      </c>
      <c r="L35" t="e">
        <f t="shared" si="10"/>
        <v>#NUM!</v>
      </c>
      <c r="M35" t="e">
        <f t="shared" si="11"/>
        <v>#NUM!</v>
      </c>
      <c r="S35" t="e">
        <f t="shared" si="0"/>
        <v>#NUM!</v>
      </c>
      <c r="T35" t="e">
        <f t="shared" si="1"/>
        <v>#NUM!</v>
      </c>
      <c r="U35" t="e">
        <f t="shared" si="2"/>
        <v>#NUM!</v>
      </c>
    </row>
    <row r="36" spans="1:21" x14ac:dyDescent="0.2">
      <c r="A36" t="e">
        <f t="shared" si="12"/>
        <v>#NUM!</v>
      </c>
      <c r="B36" t="e">
        <f t="shared" si="3"/>
        <v>#NUM!</v>
      </c>
      <c r="C36" s="9">
        <f t="shared" si="4"/>
        <v>8.5000000000000006E-2</v>
      </c>
      <c r="D36" s="9" t="e">
        <f t="shared" si="5"/>
        <v>#NUM!</v>
      </c>
      <c r="E36" s="9" t="e">
        <f t="shared" si="5"/>
        <v>#NUM!</v>
      </c>
      <c r="F36" s="9" t="e">
        <f t="shared" si="6"/>
        <v>#NUM!</v>
      </c>
      <c r="G36" s="10">
        <f t="shared" si="7"/>
        <v>8.6666666666666607</v>
      </c>
      <c r="H36" s="5">
        <f t="shared" si="7"/>
        <v>7.5</v>
      </c>
      <c r="I36" t="e">
        <f t="shared" si="8"/>
        <v>#NUM!</v>
      </c>
      <c r="J36" t="e">
        <f t="shared" si="9"/>
        <v>#NUM!</v>
      </c>
      <c r="K36" t="e">
        <f t="shared" si="9"/>
        <v>#NUM!</v>
      </c>
      <c r="L36" t="e">
        <f t="shared" si="10"/>
        <v>#NUM!</v>
      </c>
      <c r="M36" t="e">
        <f t="shared" si="11"/>
        <v>#NUM!</v>
      </c>
      <c r="S36" t="e">
        <f t="shared" si="0"/>
        <v>#NUM!</v>
      </c>
      <c r="T36" t="e">
        <f t="shared" si="1"/>
        <v>#NUM!</v>
      </c>
      <c r="U36" t="e">
        <f t="shared" si="2"/>
        <v>#NUM!</v>
      </c>
    </row>
    <row r="37" spans="1:21" x14ac:dyDescent="0.2">
      <c r="A37" t="e">
        <f t="shared" si="12"/>
        <v>#NUM!</v>
      </c>
      <c r="B37" t="e">
        <f t="shared" si="3"/>
        <v>#NUM!</v>
      </c>
      <c r="C37" s="9">
        <f t="shared" si="4"/>
        <v>9.0000000000000011E-2</v>
      </c>
      <c r="D37" s="9" t="e">
        <f t="shared" si="5"/>
        <v>#NUM!</v>
      </c>
      <c r="E37" s="9" t="e">
        <f t="shared" si="5"/>
        <v>#NUM!</v>
      </c>
      <c r="F37" s="9" t="e">
        <f t="shared" si="6"/>
        <v>#NUM!</v>
      </c>
      <c r="G37" s="10">
        <f t="shared" ref="G37:H52" si="13">G36</f>
        <v>8.6666666666666607</v>
      </c>
      <c r="H37" s="5">
        <f t="shared" si="13"/>
        <v>7.5</v>
      </c>
      <c r="I37" t="e">
        <f t="shared" si="8"/>
        <v>#NUM!</v>
      </c>
      <c r="J37" t="e">
        <f t="shared" si="9"/>
        <v>#NUM!</v>
      </c>
      <c r="K37" t="e">
        <f t="shared" si="9"/>
        <v>#NUM!</v>
      </c>
      <c r="L37" t="e">
        <f t="shared" si="10"/>
        <v>#NUM!</v>
      </c>
      <c r="M37" t="e">
        <f t="shared" si="11"/>
        <v>#NUM!</v>
      </c>
      <c r="S37" t="e">
        <f t="shared" si="0"/>
        <v>#NUM!</v>
      </c>
      <c r="T37" t="e">
        <f t="shared" si="1"/>
        <v>#NUM!</v>
      </c>
      <c r="U37" t="e">
        <f t="shared" si="2"/>
        <v>#NUM!</v>
      </c>
    </row>
    <row r="38" spans="1:21" x14ac:dyDescent="0.2">
      <c r="A38" t="e">
        <f t="shared" si="12"/>
        <v>#NUM!</v>
      </c>
      <c r="B38" t="e">
        <f t="shared" si="3"/>
        <v>#NUM!</v>
      </c>
      <c r="C38" s="9">
        <f t="shared" si="4"/>
        <v>9.5000000000000015E-2</v>
      </c>
      <c r="D38" s="9" t="e">
        <f t="shared" si="5"/>
        <v>#NUM!</v>
      </c>
      <c r="E38" s="9" t="e">
        <f t="shared" si="5"/>
        <v>#NUM!</v>
      </c>
      <c r="F38" s="9" t="e">
        <f t="shared" si="6"/>
        <v>#NUM!</v>
      </c>
      <c r="G38" s="10">
        <f t="shared" si="13"/>
        <v>8.6666666666666607</v>
      </c>
      <c r="H38" s="5">
        <f t="shared" si="13"/>
        <v>7.5</v>
      </c>
      <c r="I38" t="e">
        <f t="shared" si="8"/>
        <v>#NUM!</v>
      </c>
      <c r="J38" t="e">
        <f t="shared" si="9"/>
        <v>#NUM!</v>
      </c>
      <c r="K38" t="e">
        <f t="shared" si="9"/>
        <v>#NUM!</v>
      </c>
      <c r="L38" t="e">
        <f t="shared" si="10"/>
        <v>#NUM!</v>
      </c>
      <c r="M38" t="e">
        <f t="shared" si="11"/>
        <v>#NUM!</v>
      </c>
      <c r="S38" t="e">
        <f t="shared" si="0"/>
        <v>#NUM!</v>
      </c>
      <c r="T38" t="e">
        <f t="shared" si="1"/>
        <v>#NUM!</v>
      </c>
      <c r="U38" t="e">
        <f t="shared" si="2"/>
        <v>#NUM!</v>
      </c>
    </row>
    <row r="39" spans="1:21" x14ac:dyDescent="0.2">
      <c r="A39" t="e">
        <f t="shared" si="12"/>
        <v>#NUM!</v>
      </c>
      <c r="B39" t="e">
        <f t="shared" si="3"/>
        <v>#NUM!</v>
      </c>
      <c r="C39" s="9">
        <f t="shared" si="4"/>
        <v>0.10000000000000002</v>
      </c>
      <c r="D39" s="9" t="e">
        <f t="shared" si="5"/>
        <v>#NUM!</v>
      </c>
      <c r="E39" s="9" t="e">
        <f t="shared" si="5"/>
        <v>#NUM!</v>
      </c>
      <c r="F39" s="9" t="e">
        <f t="shared" si="6"/>
        <v>#NUM!</v>
      </c>
      <c r="G39" s="10">
        <f t="shared" si="13"/>
        <v>8.6666666666666607</v>
      </c>
      <c r="H39" s="5">
        <f t="shared" si="13"/>
        <v>7.5</v>
      </c>
      <c r="I39" t="e">
        <f t="shared" si="8"/>
        <v>#NUM!</v>
      </c>
      <c r="J39" t="e">
        <f t="shared" si="9"/>
        <v>#NUM!</v>
      </c>
      <c r="K39" t="e">
        <f t="shared" si="9"/>
        <v>#NUM!</v>
      </c>
      <c r="L39" t="e">
        <f t="shared" si="10"/>
        <v>#NUM!</v>
      </c>
      <c r="M39" t="e">
        <f t="shared" si="11"/>
        <v>#NUM!</v>
      </c>
      <c r="S39" t="e">
        <f t="shared" si="0"/>
        <v>#NUM!</v>
      </c>
      <c r="T39" t="e">
        <f t="shared" si="1"/>
        <v>#NUM!</v>
      </c>
      <c r="U39" t="e">
        <f t="shared" si="2"/>
        <v>#NUM!</v>
      </c>
    </row>
    <row r="40" spans="1:21" x14ac:dyDescent="0.2">
      <c r="A40" t="e">
        <f t="shared" si="12"/>
        <v>#NUM!</v>
      </c>
      <c r="B40" t="e">
        <f t="shared" si="3"/>
        <v>#NUM!</v>
      </c>
      <c r="C40" s="9">
        <f t="shared" si="4"/>
        <v>0.10500000000000002</v>
      </c>
      <c r="D40" s="9" t="e">
        <f t="shared" si="5"/>
        <v>#NUM!</v>
      </c>
      <c r="E40" s="9" t="e">
        <f t="shared" si="5"/>
        <v>#NUM!</v>
      </c>
      <c r="F40" s="9" t="e">
        <f t="shared" si="6"/>
        <v>#NUM!</v>
      </c>
      <c r="G40" s="10">
        <f t="shared" si="13"/>
        <v>8.6666666666666607</v>
      </c>
      <c r="H40" s="5">
        <f t="shared" si="13"/>
        <v>7.5</v>
      </c>
      <c r="I40" t="e">
        <f t="shared" si="8"/>
        <v>#NUM!</v>
      </c>
      <c r="J40" t="e">
        <f t="shared" si="9"/>
        <v>#NUM!</v>
      </c>
      <c r="K40" t="e">
        <f t="shared" si="9"/>
        <v>#NUM!</v>
      </c>
      <c r="L40" t="e">
        <f t="shared" si="10"/>
        <v>#NUM!</v>
      </c>
      <c r="M40" t="e">
        <f t="shared" si="11"/>
        <v>#NUM!</v>
      </c>
      <c r="S40" t="e">
        <f t="shared" si="0"/>
        <v>#NUM!</v>
      </c>
      <c r="T40" t="e">
        <f t="shared" si="1"/>
        <v>#NUM!</v>
      </c>
      <c r="U40" t="e">
        <f t="shared" si="2"/>
        <v>#NUM!</v>
      </c>
    </row>
    <row r="41" spans="1:21" x14ac:dyDescent="0.2">
      <c r="A41" t="e">
        <f t="shared" si="12"/>
        <v>#NUM!</v>
      </c>
      <c r="B41" t="e">
        <f t="shared" si="3"/>
        <v>#NUM!</v>
      </c>
      <c r="C41" s="9">
        <f t="shared" si="4"/>
        <v>0.11000000000000003</v>
      </c>
      <c r="D41" s="9" t="e">
        <f t="shared" si="5"/>
        <v>#NUM!</v>
      </c>
      <c r="E41" s="9" t="e">
        <f t="shared" si="5"/>
        <v>#NUM!</v>
      </c>
      <c r="F41" s="9" t="e">
        <f t="shared" si="6"/>
        <v>#NUM!</v>
      </c>
      <c r="G41" s="10">
        <f t="shared" si="13"/>
        <v>8.6666666666666607</v>
      </c>
      <c r="H41" s="5">
        <f t="shared" si="13"/>
        <v>7.5</v>
      </c>
      <c r="I41" t="e">
        <f t="shared" si="8"/>
        <v>#NUM!</v>
      </c>
      <c r="J41" t="e">
        <f t="shared" si="9"/>
        <v>#NUM!</v>
      </c>
      <c r="K41" t="e">
        <f t="shared" si="9"/>
        <v>#NUM!</v>
      </c>
      <c r="L41" t="e">
        <f t="shared" si="10"/>
        <v>#NUM!</v>
      </c>
      <c r="M41" t="e">
        <f t="shared" si="11"/>
        <v>#NUM!</v>
      </c>
      <c r="S41" t="e">
        <f t="shared" si="0"/>
        <v>#NUM!</v>
      </c>
      <c r="T41" t="e">
        <f t="shared" si="1"/>
        <v>#NUM!</v>
      </c>
      <c r="U41" t="e">
        <f t="shared" si="2"/>
        <v>#NUM!</v>
      </c>
    </row>
    <row r="42" spans="1:21" x14ac:dyDescent="0.2">
      <c r="A42" t="e">
        <f t="shared" si="12"/>
        <v>#NUM!</v>
      </c>
      <c r="B42" t="e">
        <f t="shared" si="3"/>
        <v>#NUM!</v>
      </c>
      <c r="C42" s="9">
        <f t="shared" si="4"/>
        <v>0.11500000000000003</v>
      </c>
      <c r="D42" s="9" t="e">
        <f t="shared" si="5"/>
        <v>#NUM!</v>
      </c>
      <c r="E42" s="9" t="e">
        <f t="shared" si="5"/>
        <v>#NUM!</v>
      </c>
      <c r="F42" s="9" t="e">
        <f t="shared" si="6"/>
        <v>#NUM!</v>
      </c>
      <c r="G42" s="10">
        <f t="shared" si="13"/>
        <v>8.6666666666666607</v>
      </c>
      <c r="H42" s="5">
        <f t="shared" si="13"/>
        <v>7.5</v>
      </c>
      <c r="I42" t="e">
        <f t="shared" si="8"/>
        <v>#NUM!</v>
      </c>
      <c r="J42" t="e">
        <f t="shared" si="9"/>
        <v>#NUM!</v>
      </c>
      <c r="K42" t="e">
        <f t="shared" si="9"/>
        <v>#NUM!</v>
      </c>
      <c r="L42" t="e">
        <f t="shared" si="10"/>
        <v>#NUM!</v>
      </c>
      <c r="M42" t="e">
        <f t="shared" si="11"/>
        <v>#NUM!</v>
      </c>
      <c r="S42" t="e">
        <f t="shared" si="0"/>
        <v>#NUM!</v>
      </c>
      <c r="T42" t="e">
        <f t="shared" si="1"/>
        <v>#NUM!</v>
      </c>
      <c r="U42" t="e">
        <f t="shared" si="2"/>
        <v>#NUM!</v>
      </c>
    </row>
    <row r="43" spans="1:21" x14ac:dyDescent="0.2">
      <c r="A43" t="e">
        <f t="shared" si="12"/>
        <v>#NUM!</v>
      </c>
      <c r="B43" t="e">
        <f t="shared" si="3"/>
        <v>#NUM!</v>
      </c>
      <c r="C43" s="9">
        <f t="shared" si="4"/>
        <v>0.12000000000000004</v>
      </c>
      <c r="D43" s="9" t="e">
        <f t="shared" si="5"/>
        <v>#NUM!</v>
      </c>
      <c r="E43" s="9" t="e">
        <f t="shared" si="5"/>
        <v>#NUM!</v>
      </c>
      <c r="F43" s="9" t="e">
        <f t="shared" si="6"/>
        <v>#NUM!</v>
      </c>
      <c r="G43" s="10">
        <f t="shared" si="13"/>
        <v>8.6666666666666607</v>
      </c>
      <c r="H43" s="5">
        <f t="shared" si="13"/>
        <v>7.5</v>
      </c>
      <c r="I43" t="e">
        <f t="shared" si="8"/>
        <v>#NUM!</v>
      </c>
      <c r="J43" t="e">
        <f t="shared" si="9"/>
        <v>#NUM!</v>
      </c>
      <c r="K43" t="e">
        <f t="shared" si="9"/>
        <v>#NUM!</v>
      </c>
      <c r="L43" t="e">
        <f t="shared" si="10"/>
        <v>#NUM!</v>
      </c>
      <c r="M43" t="e">
        <f t="shared" si="11"/>
        <v>#NUM!</v>
      </c>
      <c r="S43" t="e">
        <f t="shared" si="0"/>
        <v>#NUM!</v>
      </c>
      <c r="T43" t="e">
        <f t="shared" si="1"/>
        <v>#NUM!</v>
      </c>
      <c r="U43" t="e">
        <f t="shared" si="2"/>
        <v>#NUM!</v>
      </c>
    </row>
    <row r="44" spans="1:21" x14ac:dyDescent="0.2">
      <c r="A44" t="e">
        <f t="shared" si="12"/>
        <v>#NUM!</v>
      </c>
      <c r="B44" t="e">
        <f t="shared" si="3"/>
        <v>#NUM!</v>
      </c>
      <c r="C44" s="9">
        <f t="shared" si="4"/>
        <v>0.12500000000000003</v>
      </c>
      <c r="D44" s="9" t="e">
        <f t="shared" si="5"/>
        <v>#NUM!</v>
      </c>
      <c r="E44" s="9" t="e">
        <f t="shared" si="5"/>
        <v>#NUM!</v>
      </c>
      <c r="F44" s="9" t="e">
        <f t="shared" si="6"/>
        <v>#NUM!</v>
      </c>
      <c r="G44" s="10">
        <f t="shared" si="13"/>
        <v>8.6666666666666607</v>
      </c>
      <c r="H44" s="5">
        <f t="shared" si="13"/>
        <v>7.5</v>
      </c>
      <c r="I44" t="e">
        <f t="shared" si="8"/>
        <v>#NUM!</v>
      </c>
      <c r="J44" t="e">
        <f t="shared" si="9"/>
        <v>#NUM!</v>
      </c>
      <c r="K44" t="e">
        <f t="shared" si="9"/>
        <v>#NUM!</v>
      </c>
      <c r="L44" t="e">
        <f t="shared" si="10"/>
        <v>#NUM!</v>
      </c>
      <c r="M44" t="e">
        <f t="shared" si="11"/>
        <v>#NUM!</v>
      </c>
      <c r="S44" t="e">
        <f t="shared" si="0"/>
        <v>#NUM!</v>
      </c>
      <c r="T44" t="e">
        <f t="shared" si="1"/>
        <v>#NUM!</v>
      </c>
      <c r="U44" t="e">
        <f t="shared" si="2"/>
        <v>#NUM!</v>
      </c>
    </row>
    <row r="45" spans="1:21" x14ac:dyDescent="0.2">
      <c r="A45" t="e">
        <f t="shared" si="12"/>
        <v>#NUM!</v>
      </c>
      <c r="B45" t="e">
        <f t="shared" si="3"/>
        <v>#NUM!</v>
      </c>
      <c r="C45" s="9">
        <f t="shared" si="4"/>
        <v>0.13000000000000003</v>
      </c>
      <c r="D45" s="9" t="e">
        <f t="shared" si="5"/>
        <v>#NUM!</v>
      </c>
      <c r="E45" s="9" t="e">
        <f t="shared" si="5"/>
        <v>#NUM!</v>
      </c>
      <c r="F45" s="9" t="e">
        <f t="shared" si="6"/>
        <v>#NUM!</v>
      </c>
      <c r="G45" s="10">
        <f t="shared" si="13"/>
        <v>8.6666666666666607</v>
      </c>
      <c r="H45" s="5">
        <f t="shared" si="13"/>
        <v>7.5</v>
      </c>
      <c r="I45" t="e">
        <f t="shared" si="8"/>
        <v>#NUM!</v>
      </c>
      <c r="J45" t="e">
        <f t="shared" si="9"/>
        <v>#NUM!</v>
      </c>
      <c r="K45" t="e">
        <f t="shared" si="9"/>
        <v>#NUM!</v>
      </c>
      <c r="L45" t="e">
        <f t="shared" si="10"/>
        <v>#NUM!</v>
      </c>
      <c r="M45" t="e">
        <f t="shared" si="11"/>
        <v>#NUM!</v>
      </c>
      <c r="S45" t="e">
        <f t="shared" si="0"/>
        <v>#NUM!</v>
      </c>
      <c r="T45" t="e">
        <f t="shared" si="1"/>
        <v>#NUM!</v>
      </c>
      <c r="U45" t="e">
        <f t="shared" si="2"/>
        <v>#NUM!</v>
      </c>
    </row>
    <row r="46" spans="1:21" x14ac:dyDescent="0.2">
      <c r="A46" t="e">
        <f t="shared" si="12"/>
        <v>#NUM!</v>
      </c>
      <c r="B46" t="e">
        <f t="shared" si="3"/>
        <v>#NUM!</v>
      </c>
      <c r="C46" s="9">
        <f t="shared" si="4"/>
        <v>0.13500000000000004</v>
      </c>
      <c r="D46" s="9" t="e">
        <f t="shared" si="5"/>
        <v>#NUM!</v>
      </c>
      <c r="E46" s="9" t="e">
        <f t="shared" si="5"/>
        <v>#NUM!</v>
      </c>
      <c r="F46" s="9" t="e">
        <f t="shared" si="6"/>
        <v>#NUM!</v>
      </c>
      <c r="G46" s="10">
        <f t="shared" si="13"/>
        <v>8.6666666666666607</v>
      </c>
      <c r="H46" s="5">
        <f t="shared" si="13"/>
        <v>7.5</v>
      </c>
      <c r="I46" t="e">
        <f t="shared" si="8"/>
        <v>#NUM!</v>
      </c>
      <c r="J46" t="e">
        <f t="shared" si="9"/>
        <v>#NUM!</v>
      </c>
      <c r="K46" t="e">
        <f t="shared" si="9"/>
        <v>#NUM!</v>
      </c>
      <c r="L46" t="e">
        <f t="shared" si="10"/>
        <v>#NUM!</v>
      </c>
      <c r="M46" t="e">
        <f t="shared" si="11"/>
        <v>#NUM!</v>
      </c>
      <c r="S46" t="e">
        <f t="shared" si="0"/>
        <v>#NUM!</v>
      </c>
      <c r="T46" t="e">
        <f t="shared" si="1"/>
        <v>#NUM!</v>
      </c>
      <c r="U46" t="e">
        <f t="shared" si="2"/>
        <v>#NUM!</v>
      </c>
    </row>
    <row r="47" spans="1:21" x14ac:dyDescent="0.2">
      <c r="A47" t="e">
        <f t="shared" si="12"/>
        <v>#NUM!</v>
      </c>
      <c r="B47" t="e">
        <f t="shared" si="3"/>
        <v>#NUM!</v>
      </c>
      <c r="C47" s="9">
        <f t="shared" si="4"/>
        <v>0.14000000000000004</v>
      </c>
      <c r="D47" s="9" t="e">
        <f t="shared" si="5"/>
        <v>#NUM!</v>
      </c>
      <c r="E47" s="9" t="e">
        <f t="shared" si="5"/>
        <v>#NUM!</v>
      </c>
      <c r="F47" s="9" t="e">
        <f t="shared" si="6"/>
        <v>#NUM!</v>
      </c>
      <c r="G47" s="10">
        <f t="shared" si="13"/>
        <v>8.6666666666666607</v>
      </c>
      <c r="H47" s="5">
        <f t="shared" si="13"/>
        <v>7.5</v>
      </c>
      <c r="I47" t="e">
        <f t="shared" si="8"/>
        <v>#NUM!</v>
      </c>
      <c r="J47" t="e">
        <f t="shared" si="9"/>
        <v>#NUM!</v>
      </c>
      <c r="K47" t="e">
        <f t="shared" si="9"/>
        <v>#NUM!</v>
      </c>
      <c r="L47" t="e">
        <f t="shared" si="10"/>
        <v>#NUM!</v>
      </c>
      <c r="M47" t="e">
        <f t="shared" si="11"/>
        <v>#NUM!</v>
      </c>
      <c r="S47" t="e">
        <f t="shared" si="0"/>
        <v>#NUM!</v>
      </c>
      <c r="T47" t="e">
        <f t="shared" si="1"/>
        <v>#NUM!</v>
      </c>
      <c r="U47" t="e">
        <f t="shared" si="2"/>
        <v>#NUM!</v>
      </c>
    </row>
    <row r="48" spans="1:21" x14ac:dyDescent="0.2">
      <c r="A48" t="e">
        <f t="shared" si="12"/>
        <v>#NUM!</v>
      </c>
      <c r="B48" t="e">
        <f t="shared" si="3"/>
        <v>#NUM!</v>
      </c>
      <c r="C48" s="9">
        <f t="shared" si="4"/>
        <v>0.14500000000000005</v>
      </c>
      <c r="D48" s="9" t="e">
        <f t="shared" si="5"/>
        <v>#NUM!</v>
      </c>
      <c r="E48" s="9" t="e">
        <f t="shared" si="5"/>
        <v>#NUM!</v>
      </c>
      <c r="F48" s="9" t="e">
        <f t="shared" si="6"/>
        <v>#NUM!</v>
      </c>
      <c r="G48" s="10">
        <f t="shared" si="13"/>
        <v>8.6666666666666607</v>
      </c>
      <c r="H48" s="5">
        <f t="shared" si="13"/>
        <v>7.5</v>
      </c>
      <c r="I48" t="e">
        <f t="shared" si="8"/>
        <v>#NUM!</v>
      </c>
      <c r="J48" t="e">
        <f t="shared" si="9"/>
        <v>#NUM!</v>
      </c>
      <c r="K48" t="e">
        <f t="shared" si="9"/>
        <v>#NUM!</v>
      </c>
      <c r="L48" t="e">
        <f t="shared" si="10"/>
        <v>#NUM!</v>
      </c>
      <c r="M48" t="e">
        <f t="shared" si="11"/>
        <v>#NUM!</v>
      </c>
      <c r="S48" t="e">
        <f t="shared" si="0"/>
        <v>#NUM!</v>
      </c>
      <c r="T48" t="e">
        <f t="shared" si="1"/>
        <v>#NUM!</v>
      </c>
      <c r="U48" t="e">
        <f t="shared" si="2"/>
        <v>#NUM!</v>
      </c>
    </row>
    <row r="49" spans="1:21" x14ac:dyDescent="0.2">
      <c r="A49" t="e">
        <f t="shared" si="12"/>
        <v>#NUM!</v>
      </c>
      <c r="B49" t="e">
        <f t="shared" si="3"/>
        <v>#NUM!</v>
      </c>
      <c r="C49" s="9">
        <f t="shared" si="4"/>
        <v>0.15000000000000005</v>
      </c>
      <c r="D49" s="9" t="e">
        <f t="shared" si="5"/>
        <v>#NUM!</v>
      </c>
      <c r="E49" s="9" t="e">
        <f t="shared" si="5"/>
        <v>#NUM!</v>
      </c>
      <c r="F49" s="9" t="e">
        <f t="shared" si="6"/>
        <v>#NUM!</v>
      </c>
      <c r="G49" s="10">
        <f t="shared" si="13"/>
        <v>8.6666666666666607</v>
      </c>
      <c r="H49" s="5">
        <f t="shared" si="13"/>
        <v>7.5</v>
      </c>
      <c r="I49" t="e">
        <f t="shared" si="8"/>
        <v>#NUM!</v>
      </c>
      <c r="J49" t="e">
        <f t="shared" si="9"/>
        <v>#NUM!</v>
      </c>
      <c r="K49" t="e">
        <f t="shared" si="9"/>
        <v>#NUM!</v>
      </c>
      <c r="L49" t="e">
        <f t="shared" si="10"/>
        <v>#NUM!</v>
      </c>
      <c r="M49" t="e">
        <f t="shared" si="11"/>
        <v>#NUM!</v>
      </c>
      <c r="S49" t="e">
        <f t="shared" si="0"/>
        <v>#NUM!</v>
      </c>
      <c r="T49" t="e">
        <f t="shared" si="1"/>
        <v>#NUM!</v>
      </c>
      <c r="U49" t="e">
        <f t="shared" si="2"/>
        <v>#NUM!</v>
      </c>
    </row>
    <row r="50" spans="1:21" x14ac:dyDescent="0.2">
      <c r="A50" t="e">
        <f t="shared" si="12"/>
        <v>#NUM!</v>
      </c>
      <c r="B50" t="e">
        <f t="shared" si="3"/>
        <v>#NUM!</v>
      </c>
      <c r="C50" s="9">
        <f t="shared" si="4"/>
        <v>0.15500000000000005</v>
      </c>
      <c r="D50" s="9" t="e">
        <f t="shared" si="5"/>
        <v>#NUM!</v>
      </c>
      <c r="E50" s="9" t="e">
        <f t="shared" si="5"/>
        <v>#NUM!</v>
      </c>
      <c r="F50" s="9" t="e">
        <f t="shared" si="6"/>
        <v>#NUM!</v>
      </c>
      <c r="G50" s="10">
        <f t="shared" si="13"/>
        <v>8.6666666666666607</v>
      </c>
      <c r="H50" s="5">
        <f t="shared" si="13"/>
        <v>7.5</v>
      </c>
      <c r="I50" t="e">
        <f t="shared" si="8"/>
        <v>#NUM!</v>
      </c>
      <c r="J50" t="e">
        <f t="shared" si="9"/>
        <v>#NUM!</v>
      </c>
      <c r="K50" t="e">
        <f t="shared" si="9"/>
        <v>#NUM!</v>
      </c>
      <c r="L50" t="e">
        <f t="shared" si="10"/>
        <v>#NUM!</v>
      </c>
      <c r="M50" t="e">
        <f t="shared" si="11"/>
        <v>#NUM!</v>
      </c>
      <c r="S50" t="e">
        <f t="shared" si="0"/>
        <v>#NUM!</v>
      </c>
      <c r="T50" t="e">
        <f t="shared" si="1"/>
        <v>#NUM!</v>
      </c>
      <c r="U50" t="e">
        <f t="shared" si="2"/>
        <v>#NUM!</v>
      </c>
    </row>
    <row r="51" spans="1:21" x14ac:dyDescent="0.2">
      <c r="A51" t="e">
        <f t="shared" si="12"/>
        <v>#NUM!</v>
      </c>
      <c r="B51" t="e">
        <f t="shared" si="3"/>
        <v>#NUM!</v>
      </c>
      <c r="C51" s="9">
        <f t="shared" si="4"/>
        <v>0.16000000000000006</v>
      </c>
      <c r="D51" s="9" t="e">
        <f t="shared" si="5"/>
        <v>#NUM!</v>
      </c>
      <c r="E51" s="9" t="e">
        <f t="shared" si="5"/>
        <v>#NUM!</v>
      </c>
      <c r="F51" s="9" t="e">
        <f t="shared" si="6"/>
        <v>#NUM!</v>
      </c>
      <c r="G51" s="10">
        <f t="shared" si="13"/>
        <v>8.6666666666666607</v>
      </c>
      <c r="H51" s="5">
        <f t="shared" si="13"/>
        <v>7.5</v>
      </c>
      <c r="I51" t="e">
        <f t="shared" si="8"/>
        <v>#NUM!</v>
      </c>
      <c r="J51" t="e">
        <f t="shared" si="9"/>
        <v>#NUM!</v>
      </c>
      <c r="K51" t="e">
        <f t="shared" si="9"/>
        <v>#NUM!</v>
      </c>
      <c r="L51" t="e">
        <f t="shared" si="10"/>
        <v>#NUM!</v>
      </c>
      <c r="M51" t="e">
        <f t="shared" si="11"/>
        <v>#NUM!</v>
      </c>
      <c r="S51" t="e">
        <f t="shared" si="0"/>
        <v>#NUM!</v>
      </c>
      <c r="T51" t="e">
        <f t="shared" si="1"/>
        <v>#NUM!</v>
      </c>
      <c r="U51" t="e">
        <f t="shared" si="2"/>
        <v>#NUM!</v>
      </c>
    </row>
    <row r="52" spans="1:21" x14ac:dyDescent="0.2">
      <c r="A52" t="e">
        <f t="shared" si="12"/>
        <v>#NUM!</v>
      </c>
      <c r="B52" t="e">
        <f t="shared" si="3"/>
        <v>#NUM!</v>
      </c>
      <c r="C52" s="9">
        <f t="shared" si="4"/>
        <v>0.16500000000000006</v>
      </c>
      <c r="D52" s="9" t="e">
        <f t="shared" si="5"/>
        <v>#NUM!</v>
      </c>
      <c r="E52" s="9" t="e">
        <f t="shared" si="5"/>
        <v>#NUM!</v>
      </c>
      <c r="F52" s="9" t="e">
        <f t="shared" si="6"/>
        <v>#NUM!</v>
      </c>
      <c r="G52" s="10">
        <f t="shared" si="13"/>
        <v>8.6666666666666607</v>
      </c>
      <c r="H52" s="5">
        <f t="shared" si="13"/>
        <v>7.5</v>
      </c>
      <c r="I52" t="e">
        <f t="shared" si="8"/>
        <v>#NUM!</v>
      </c>
      <c r="J52" t="e">
        <f t="shared" si="9"/>
        <v>#NUM!</v>
      </c>
      <c r="K52" t="e">
        <f t="shared" si="9"/>
        <v>#NUM!</v>
      </c>
      <c r="L52" t="e">
        <f t="shared" si="10"/>
        <v>#NUM!</v>
      </c>
      <c r="M52" t="e">
        <f t="shared" si="11"/>
        <v>#NUM!</v>
      </c>
      <c r="S52" t="e">
        <f t="shared" si="0"/>
        <v>#NUM!</v>
      </c>
      <c r="T52" t="e">
        <f t="shared" si="1"/>
        <v>#NUM!</v>
      </c>
      <c r="U52" t="e">
        <f t="shared" si="2"/>
        <v>#NUM!</v>
      </c>
    </row>
    <row r="53" spans="1:21" x14ac:dyDescent="0.2">
      <c r="A53" t="e">
        <f t="shared" si="12"/>
        <v>#NUM!</v>
      </c>
      <c r="B53" t="e">
        <f t="shared" si="3"/>
        <v>#NUM!</v>
      </c>
      <c r="C53" s="9">
        <f t="shared" si="4"/>
        <v>0.17000000000000007</v>
      </c>
      <c r="D53" s="9" t="e">
        <f t="shared" si="5"/>
        <v>#NUM!</v>
      </c>
      <c r="E53" s="9" t="e">
        <f t="shared" si="5"/>
        <v>#NUM!</v>
      </c>
      <c r="F53" s="9" t="e">
        <f t="shared" si="6"/>
        <v>#NUM!</v>
      </c>
      <c r="G53" s="10">
        <f t="shared" ref="G53:H68" si="14">G52</f>
        <v>8.6666666666666607</v>
      </c>
      <c r="H53" s="5">
        <f t="shared" si="14"/>
        <v>7.5</v>
      </c>
      <c r="I53" t="e">
        <f t="shared" si="8"/>
        <v>#NUM!</v>
      </c>
      <c r="J53" t="e">
        <f t="shared" si="9"/>
        <v>#NUM!</v>
      </c>
      <c r="K53" t="e">
        <f t="shared" si="9"/>
        <v>#NUM!</v>
      </c>
      <c r="L53" t="e">
        <f t="shared" si="10"/>
        <v>#NUM!</v>
      </c>
      <c r="M53" t="e">
        <f t="shared" si="11"/>
        <v>#NUM!</v>
      </c>
      <c r="S53" t="e">
        <f t="shared" si="0"/>
        <v>#NUM!</v>
      </c>
      <c r="T53" t="e">
        <f t="shared" si="1"/>
        <v>#NUM!</v>
      </c>
      <c r="U53" t="e">
        <f t="shared" si="2"/>
        <v>#NUM!</v>
      </c>
    </row>
    <row r="54" spans="1:21" x14ac:dyDescent="0.2">
      <c r="A54" t="e">
        <f t="shared" si="12"/>
        <v>#NUM!</v>
      </c>
      <c r="B54" t="e">
        <f t="shared" si="3"/>
        <v>#NUM!</v>
      </c>
      <c r="C54" s="9">
        <f t="shared" si="4"/>
        <v>0.17500000000000007</v>
      </c>
      <c r="D54" s="9" t="e">
        <f t="shared" si="5"/>
        <v>#NUM!</v>
      </c>
      <c r="E54" s="9" t="e">
        <f t="shared" si="5"/>
        <v>#NUM!</v>
      </c>
      <c r="F54" s="9" t="e">
        <f t="shared" si="6"/>
        <v>#NUM!</v>
      </c>
      <c r="G54" s="10">
        <f t="shared" si="14"/>
        <v>8.6666666666666607</v>
      </c>
      <c r="H54" s="5">
        <f t="shared" si="14"/>
        <v>7.5</v>
      </c>
      <c r="I54" t="e">
        <f t="shared" si="8"/>
        <v>#NUM!</v>
      </c>
      <c r="J54" t="e">
        <f t="shared" si="9"/>
        <v>#NUM!</v>
      </c>
      <c r="K54" t="e">
        <f t="shared" si="9"/>
        <v>#NUM!</v>
      </c>
      <c r="L54" t="e">
        <f t="shared" si="10"/>
        <v>#NUM!</v>
      </c>
      <c r="M54" t="e">
        <f t="shared" si="11"/>
        <v>#NUM!</v>
      </c>
      <c r="S54" t="e">
        <f t="shared" si="0"/>
        <v>#NUM!</v>
      </c>
      <c r="T54" t="e">
        <f t="shared" si="1"/>
        <v>#NUM!</v>
      </c>
      <c r="U54" t="e">
        <f t="shared" si="2"/>
        <v>#NUM!</v>
      </c>
    </row>
    <row r="55" spans="1:21" x14ac:dyDescent="0.2">
      <c r="A55" t="e">
        <f t="shared" si="12"/>
        <v>#NUM!</v>
      </c>
      <c r="B55" t="e">
        <f t="shared" si="3"/>
        <v>#NUM!</v>
      </c>
      <c r="C55" s="9">
        <f t="shared" si="4"/>
        <v>0.18000000000000008</v>
      </c>
      <c r="D55" s="9" t="e">
        <f t="shared" si="5"/>
        <v>#NUM!</v>
      </c>
      <c r="E55" s="9" t="e">
        <f t="shared" si="5"/>
        <v>#NUM!</v>
      </c>
      <c r="F55" s="9" t="e">
        <f t="shared" si="6"/>
        <v>#NUM!</v>
      </c>
      <c r="G55" s="10">
        <f t="shared" si="14"/>
        <v>8.6666666666666607</v>
      </c>
      <c r="H55" s="5">
        <f t="shared" si="14"/>
        <v>7.5</v>
      </c>
      <c r="I55" t="e">
        <f t="shared" si="8"/>
        <v>#NUM!</v>
      </c>
      <c r="J55" t="e">
        <f t="shared" si="9"/>
        <v>#NUM!</v>
      </c>
      <c r="K55" t="e">
        <f t="shared" si="9"/>
        <v>#NUM!</v>
      </c>
      <c r="L55" t="e">
        <f t="shared" si="10"/>
        <v>#NUM!</v>
      </c>
      <c r="M55" t="e">
        <f t="shared" si="11"/>
        <v>#NUM!</v>
      </c>
      <c r="S55" t="e">
        <f t="shared" si="0"/>
        <v>#NUM!</v>
      </c>
      <c r="T55" t="e">
        <f t="shared" si="1"/>
        <v>#NUM!</v>
      </c>
      <c r="U55" t="e">
        <f t="shared" si="2"/>
        <v>#NUM!</v>
      </c>
    </row>
    <row r="56" spans="1:21" x14ac:dyDescent="0.2">
      <c r="A56" t="e">
        <f t="shared" si="12"/>
        <v>#NUM!</v>
      </c>
      <c r="B56" t="e">
        <f t="shared" si="3"/>
        <v>#NUM!</v>
      </c>
      <c r="C56" s="9">
        <f t="shared" si="4"/>
        <v>0.18500000000000008</v>
      </c>
      <c r="D56" s="9" t="e">
        <f t="shared" si="5"/>
        <v>#NUM!</v>
      </c>
      <c r="E56" s="9" t="e">
        <f t="shared" si="5"/>
        <v>#NUM!</v>
      </c>
      <c r="F56" s="9" t="e">
        <f t="shared" si="6"/>
        <v>#NUM!</v>
      </c>
      <c r="G56" s="10">
        <f t="shared" si="14"/>
        <v>8.6666666666666607</v>
      </c>
      <c r="H56" s="5">
        <f t="shared" si="14"/>
        <v>7.5</v>
      </c>
      <c r="I56" t="e">
        <f t="shared" si="8"/>
        <v>#NUM!</v>
      </c>
      <c r="J56" t="e">
        <f t="shared" si="9"/>
        <v>#NUM!</v>
      </c>
      <c r="K56" t="e">
        <f t="shared" si="9"/>
        <v>#NUM!</v>
      </c>
      <c r="L56" t="e">
        <f t="shared" si="10"/>
        <v>#NUM!</v>
      </c>
      <c r="M56" t="e">
        <f t="shared" si="11"/>
        <v>#NUM!</v>
      </c>
      <c r="S56" t="e">
        <f t="shared" si="0"/>
        <v>#NUM!</v>
      </c>
      <c r="T56" t="e">
        <f t="shared" si="1"/>
        <v>#NUM!</v>
      </c>
      <c r="U56" t="e">
        <f t="shared" si="2"/>
        <v>#NUM!</v>
      </c>
    </row>
    <row r="57" spans="1:21" x14ac:dyDescent="0.2">
      <c r="A57" t="e">
        <f t="shared" si="12"/>
        <v>#NUM!</v>
      </c>
      <c r="B57" t="e">
        <f t="shared" si="3"/>
        <v>#NUM!</v>
      </c>
      <c r="C57" s="9">
        <f t="shared" si="4"/>
        <v>0.19000000000000009</v>
      </c>
      <c r="D57" s="9" t="e">
        <f t="shared" si="5"/>
        <v>#NUM!</v>
      </c>
      <c r="E57" s="9" t="e">
        <f t="shared" si="5"/>
        <v>#NUM!</v>
      </c>
      <c r="F57" s="9" t="e">
        <f t="shared" si="6"/>
        <v>#NUM!</v>
      </c>
      <c r="G57" s="10">
        <f t="shared" si="14"/>
        <v>8.6666666666666607</v>
      </c>
      <c r="H57" s="5">
        <f t="shared" si="14"/>
        <v>7.5</v>
      </c>
      <c r="I57" t="e">
        <f t="shared" si="8"/>
        <v>#NUM!</v>
      </c>
      <c r="J57" t="e">
        <f t="shared" si="9"/>
        <v>#NUM!</v>
      </c>
      <c r="K57" t="e">
        <f t="shared" si="9"/>
        <v>#NUM!</v>
      </c>
      <c r="L57" t="e">
        <f t="shared" si="10"/>
        <v>#NUM!</v>
      </c>
      <c r="M57" t="e">
        <f t="shared" si="11"/>
        <v>#NUM!</v>
      </c>
      <c r="S57" t="e">
        <f t="shared" si="0"/>
        <v>#NUM!</v>
      </c>
      <c r="T57" t="e">
        <f t="shared" si="1"/>
        <v>#NUM!</v>
      </c>
      <c r="U57" t="e">
        <f t="shared" si="2"/>
        <v>#NUM!</v>
      </c>
    </row>
    <row r="58" spans="1:21" x14ac:dyDescent="0.2">
      <c r="A58" t="e">
        <f t="shared" si="12"/>
        <v>#NUM!</v>
      </c>
      <c r="B58" t="e">
        <f t="shared" si="3"/>
        <v>#NUM!</v>
      </c>
      <c r="C58" s="9">
        <f t="shared" si="4"/>
        <v>0.19500000000000009</v>
      </c>
      <c r="D58" s="9" t="e">
        <f t="shared" si="5"/>
        <v>#NUM!</v>
      </c>
      <c r="E58" s="9" t="e">
        <f t="shared" si="5"/>
        <v>#NUM!</v>
      </c>
      <c r="F58" s="9" t="e">
        <f t="shared" si="6"/>
        <v>#NUM!</v>
      </c>
      <c r="G58" s="10">
        <f t="shared" si="14"/>
        <v>8.6666666666666607</v>
      </c>
      <c r="H58" s="5">
        <f t="shared" si="14"/>
        <v>7.5</v>
      </c>
      <c r="I58" t="e">
        <f t="shared" si="8"/>
        <v>#NUM!</v>
      </c>
      <c r="J58" t="e">
        <f t="shared" si="9"/>
        <v>#NUM!</v>
      </c>
      <c r="K58" t="e">
        <f t="shared" si="9"/>
        <v>#NUM!</v>
      </c>
      <c r="L58" t="e">
        <f t="shared" si="10"/>
        <v>#NUM!</v>
      </c>
      <c r="M58" t="e">
        <f t="shared" si="11"/>
        <v>#NUM!</v>
      </c>
      <c r="S58" t="e">
        <f t="shared" si="0"/>
        <v>#NUM!</v>
      </c>
      <c r="T58" t="e">
        <f t="shared" si="1"/>
        <v>#NUM!</v>
      </c>
      <c r="U58" t="e">
        <f t="shared" si="2"/>
        <v>#NUM!</v>
      </c>
    </row>
    <row r="59" spans="1:21" x14ac:dyDescent="0.2">
      <c r="A59" t="e">
        <f t="shared" si="12"/>
        <v>#NUM!</v>
      </c>
      <c r="B59" t="e">
        <f t="shared" si="3"/>
        <v>#NUM!</v>
      </c>
      <c r="C59" s="9">
        <f t="shared" si="4"/>
        <v>0.20000000000000009</v>
      </c>
      <c r="D59" s="9" t="e">
        <f t="shared" si="5"/>
        <v>#NUM!</v>
      </c>
      <c r="E59" s="9" t="e">
        <f t="shared" si="5"/>
        <v>#NUM!</v>
      </c>
      <c r="F59" s="9" t="e">
        <f t="shared" si="6"/>
        <v>#NUM!</v>
      </c>
      <c r="G59" s="10">
        <f t="shared" si="14"/>
        <v>8.6666666666666607</v>
      </c>
      <c r="H59" s="5">
        <f t="shared" si="14"/>
        <v>7.5</v>
      </c>
      <c r="I59" t="e">
        <f t="shared" si="8"/>
        <v>#NUM!</v>
      </c>
      <c r="J59" t="e">
        <f t="shared" si="9"/>
        <v>#NUM!</v>
      </c>
      <c r="K59" t="e">
        <f t="shared" si="9"/>
        <v>#NUM!</v>
      </c>
      <c r="L59" t="e">
        <f t="shared" si="10"/>
        <v>#NUM!</v>
      </c>
      <c r="M59" t="e">
        <f t="shared" si="11"/>
        <v>#NUM!</v>
      </c>
      <c r="S59" t="e">
        <f t="shared" si="0"/>
        <v>#NUM!</v>
      </c>
      <c r="T59" t="e">
        <f t="shared" si="1"/>
        <v>#NUM!</v>
      </c>
      <c r="U59" t="e">
        <f t="shared" si="2"/>
        <v>#NUM!</v>
      </c>
    </row>
    <row r="60" spans="1:21" x14ac:dyDescent="0.2">
      <c r="A60" t="e">
        <f t="shared" si="12"/>
        <v>#NUM!</v>
      </c>
      <c r="B60" t="e">
        <f t="shared" si="3"/>
        <v>#NUM!</v>
      </c>
      <c r="C60" s="9">
        <f t="shared" si="4"/>
        <v>0.2050000000000001</v>
      </c>
      <c r="D60" s="9" t="e">
        <f t="shared" si="5"/>
        <v>#NUM!</v>
      </c>
      <c r="E60" s="9" t="e">
        <f t="shared" si="5"/>
        <v>#NUM!</v>
      </c>
      <c r="F60" s="9" t="e">
        <f t="shared" si="6"/>
        <v>#NUM!</v>
      </c>
      <c r="G60" s="10">
        <f t="shared" si="14"/>
        <v>8.6666666666666607</v>
      </c>
      <c r="H60" s="5">
        <f t="shared" si="14"/>
        <v>7.5</v>
      </c>
      <c r="I60" t="e">
        <f t="shared" si="8"/>
        <v>#NUM!</v>
      </c>
      <c r="J60" t="e">
        <f t="shared" si="9"/>
        <v>#NUM!</v>
      </c>
      <c r="K60" t="e">
        <f t="shared" si="9"/>
        <v>#NUM!</v>
      </c>
      <c r="L60" t="e">
        <f t="shared" si="10"/>
        <v>#NUM!</v>
      </c>
      <c r="M60" t="e">
        <f t="shared" si="11"/>
        <v>#NUM!</v>
      </c>
      <c r="S60" t="e">
        <f t="shared" si="0"/>
        <v>#NUM!</v>
      </c>
      <c r="T60" t="e">
        <f t="shared" si="1"/>
        <v>#NUM!</v>
      </c>
      <c r="U60" t="e">
        <f t="shared" si="2"/>
        <v>#NUM!</v>
      </c>
    </row>
    <row r="61" spans="1:21" x14ac:dyDescent="0.2">
      <c r="A61" t="e">
        <f t="shared" si="12"/>
        <v>#NUM!</v>
      </c>
      <c r="B61" t="e">
        <f t="shared" si="3"/>
        <v>#NUM!</v>
      </c>
      <c r="C61" s="9">
        <f t="shared" si="4"/>
        <v>0.2100000000000001</v>
      </c>
      <c r="D61" s="9" t="e">
        <f t="shared" si="5"/>
        <v>#NUM!</v>
      </c>
      <c r="E61" s="9" t="e">
        <f t="shared" si="5"/>
        <v>#NUM!</v>
      </c>
      <c r="F61" s="9" t="e">
        <f t="shared" si="6"/>
        <v>#NUM!</v>
      </c>
      <c r="G61" s="10">
        <f t="shared" si="14"/>
        <v>8.6666666666666607</v>
      </c>
      <c r="H61" s="5">
        <f t="shared" si="14"/>
        <v>7.5</v>
      </c>
      <c r="I61" t="e">
        <f t="shared" si="8"/>
        <v>#NUM!</v>
      </c>
      <c r="J61" t="e">
        <f t="shared" si="9"/>
        <v>#NUM!</v>
      </c>
      <c r="K61" t="e">
        <f t="shared" si="9"/>
        <v>#NUM!</v>
      </c>
      <c r="L61" t="e">
        <f t="shared" si="10"/>
        <v>#NUM!</v>
      </c>
      <c r="M61" t="e">
        <f t="shared" si="11"/>
        <v>#NUM!</v>
      </c>
      <c r="S61" t="e">
        <f t="shared" si="0"/>
        <v>#NUM!</v>
      </c>
      <c r="T61" t="e">
        <f t="shared" si="1"/>
        <v>#NUM!</v>
      </c>
      <c r="U61" t="e">
        <f t="shared" si="2"/>
        <v>#NUM!</v>
      </c>
    </row>
    <row r="62" spans="1:21" x14ac:dyDescent="0.2">
      <c r="A62" t="e">
        <f t="shared" si="12"/>
        <v>#NUM!</v>
      </c>
      <c r="B62" t="e">
        <f t="shared" si="3"/>
        <v>#NUM!</v>
      </c>
      <c r="C62" s="9">
        <f t="shared" si="4"/>
        <v>0.21500000000000011</v>
      </c>
      <c r="D62" s="9" t="e">
        <f t="shared" si="5"/>
        <v>#NUM!</v>
      </c>
      <c r="E62" s="9" t="e">
        <f t="shared" si="5"/>
        <v>#NUM!</v>
      </c>
      <c r="F62" s="9" t="e">
        <f t="shared" si="6"/>
        <v>#NUM!</v>
      </c>
      <c r="G62" s="10">
        <f t="shared" si="14"/>
        <v>8.6666666666666607</v>
      </c>
      <c r="H62" s="5">
        <f t="shared" si="14"/>
        <v>7.5</v>
      </c>
      <c r="I62" t="e">
        <f t="shared" si="8"/>
        <v>#NUM!</v>
      </c>
      <c r="J62" t="e">
        <f t="shared" si="9"/>
        <v>#NUM!</v>
      </c>
      <c r="K62" t="e">
        <f t="shared" si="9"/>
        <v>#NUM!</v>
      </c>
      <c r="L62" t="e">
        <f t="shared" si="10"/>
        <v>#NUM!</v>
      </c>
      <c r="M62" t="e">
        <f t="shared" si="11"/>
        <v>#NUM!</v>
      </c>
      <c r="S62" t="e">
        <f t="shared" si="0"/>
        <v>#NUM!</v>
      </c>
      <c r="T62" t="e">
        <f t="shared" si="1"/>
        <v>#NUM!</v>
      </c>
      <c r="U62" t="e">
        <f t="shared" si="2"/>
        <v>#NUM!</v>
      </c>
    </row>
    <row r="63" spans="1:21" x14ac:dyDescent="0.2">
      <c r="A63" t="e">
        <f t="shared" si="12"/>
        <v>#NUM!</v>
      </c>
      <c r="B63" t="e">
        <f t="shared" si="3"/>
        <v>#NUM!</v>
      </c>
      <c r="C63" s="9">
        <f t="shared" si="4"/>
        <v>0.22000000000000011</v>
      </c>
      <c r="D63" s="9" t="e">
        <f t="shared" si="5"/>
        <v>#NUM!</v>
      </c>
      <c r="E63" s="9" t="e">
        <f t="shared" si="5"/>
        <v>#NUM!</v>
      </c>
      <c r="F63" s="9" t="e">
        <f t="shared" si="6"/>
        <v>#NUM!</v>
      </c>
      <c r="G63" s="10">
        <f t="shared" si="14"/>
        <v>8.6666666666666607</v>
      </c>
      <c r="H63" s="5">
        <f t="shared" si="14"/>
        <v>7.5</v>
      </c>
      <c r="I63" t="e">
        <f t="shared" si="8"/>
        <v>#NUM!</v>
      </c>
      <c r="J63" t="e">
        <f t="shared" si="9"/>
        <v>#NUM!</v>
      </c>
      <c r="K63" t="e">
        <f t="shared" si="9"/>
        <v>#NUM!</v>
      </c>
      <c r="L63" t="e">
        <f t="shared" si="10"/>
        <v>#NUM!</v>
      </c>
      <c r="M63" t="e">
        <f t="shared" si="11"/>
        <v>#NUM!</v>
      </c>
      <c r="S63" t="e">
        <f t="shared" si="0"/>
        <v>#NUM!</v>
      </c>
      <c r="T63" t="e">
        <f t="shared" si="1"/>
        <v>#NUM!</v>
      </c>
      <c r="U63" t="e">
        <f t="shared" si="2"/>
        <v>#NUM!</v>
      </c>
    </row>
    <row r="64" spans="1:21" x14ac:dyDescent="0.2">
      <c r="A64" t="e">
        <f t="shared" si="12"/>
        <v>#NUM!</v>
      </c>
      <c r="B64" t="e">
        <f t="shared" si="3"/>
        <v>#NUM!</v>
      </c>
      <c r="C64" s="9">
        <f t="shared" si="4"/>
        <v>0.22500000000000012</v>
      </c>
      <c r="D64" s="9" t="e">
        <f t="shared" si="5"/>
        <v>#NUM!</v>
      </c>
      <c r="E64" s="9" t="e">
        <f t="shared" si="5"/>
        <v>#NUM!</v>
      </c>
      <c r="F64" s="9" t="e">
        <f t="shared" si="6"/>
        <v>#NUM!</v>
      </c>
      <c r="G64" s="10">
        <f t="shared" si="14"/>
        <v>8.6666666666666607</v>
      </c>
      <c r="H64" s="5">
        <f t="shared" si="14"/>
        <v>7.5</v>
      </c>
      <c r="I64" t="e">
        <f t="shared" si="8"/>
        <v>#NUM!</v>
      </c>
      <c r="J64" t="e">
        <f t="shared" si="9"/>
        <v>#NUM!</v>
      </c>
      <c r="K64" t="e">
        <f t="shared" si="9"/>
        <v>#NUM!</v>
      </c>
      <c r="L64" t="e">
        <f t="shared" si="10"/>
        <v>#NUM!</v>
      </c>
      <c r="M64" t="e">
        <f t="shared" si="11"/>
        <v>#NUM!</v>
      </c>
      <c r="S64" t="e">
        <f t="shared" si="0"/>
        <v>#NUM!</v>
      </c>
      <c r="T64" t="e">
        <f t="shared" si="1"/>
        <v>#NUM!</v>
      </c>
      <c r="U64" t="e">
        <f t="shared" si="2"/>
        <v>#NUM!</v>
      </c>
    </row>
    <row r="65" spans="1:21" x14ac:dyDescent="0.2">
      <c r="A65" t="e">
        <f t="shared" si="12"/>
        <v>#NUM!</v>
      </c>
      <c r="B65" t="e">
        <f t="shared" si="3"/>
        <v>#NUM!</v>
      </c>
      <c r="C65" s="9">
        <f t="shared" si="4"/>
        <v>0.23000000000000012</v>
      </c>
      <c r="D65" s="9" t="e">
        <f t="shared" si="5"/>
        <v>#NUM!</v>
      </c>
      <c r="E65" s="9" t="e">
        <f t="shared" si="5"/>
        <v>#NUM!</v>
      </c>
      <c r="F65" s="9" t="e">
        <f t="shared" si="6"/>
        <v>#NUM!</v>
      </c>
      <c r="G65" s="10">
        <f t="shared" si="14"/>
        <v>8.6666666666666607</v>
      </c>
      <c r="H65" s="5">
        <f t="shared" si="14"/>
        <v>7.5</v>
      </c>
      <c r="I65" t="e">
        <f t="shared" si="8"/>
        <v>#NUM!</v>
      </c>
      <c r="J65" t="e">
        <f t="shared" si="9"/>
        <v>#NUM!</v>
      </c>
      <c r="K65" t="e">
        <f t="shared" si="9"/>
        <v>#NUM!</v>
      </c>
      <c r="L65" t="e">
        <f t="shared" si="10"/>
        <v>#NUM!</v>
      </c>
      <c r="M65" t="e">
        <f t="shared" si="11"/>
        <v>#NUM!</v>
      </c>
      <c r="S65" t="e">
        <f t="shared" si="0"/>
        <v>#NUM!</v>
      </c>
      <c r="T65" t="e">
        <f t="shared" si="1"/>
        <v>#NUM!</v>
      </c>
      <c r="U65" t="e">
        <f t="shared" si="2"/>
        <v>#NUM!</v>
      </c>
    </row>
    <row r="66" spans="1:21" x14ac:dyDescent="0.2">
      <c r="A66" t="e">
        <f t="shared" si="12"/>
        <v>#NUM!</v>
      </c>
      <c r="B66" t="e">
        <f t="shared" si="3"/>
        <v>#NUM!</v>
      </c>
      <c r="C66" s="9">
        <f t="shared" si="4"/>
        <v>0.23500000000000013</v>
      </c>
      <c r="D66" s="9" t="e">
        <f t="shared" si="5"/>
        <v>#NUM!</v>
      </c>
      <c r="E66" s="9" t="e">
        <f t="shared" si="5"/>
        <v>#NUM!</v>
      </c>
      <c r="F66" s="9" t="e">
        <f t="shared" si="6"/>
        <v>#NUM!</v>
      </c>
      <c r="G66" s="10">
        <f t="shared" si="14"/>
        <v>8.6666666666666607</v>
      </c>
      <c r="H66" s="5">
        <f t="shared" si="14"/>
        <v>7.5</v>
      </c>
      <c r="I66" t="e">
        <f t="shared" si="8"/>
        <v>#NUM!</v>
      </c>
      <c r="J66" t="e">
        <f t="shared" si="9"/>
        <v>#NUM!</v>
      </c>
      <c r="K66" t="e">
        <f t="shared" si="9"/>
        <v>#NUM!</v>
      </c>
      <c r="L66" t="e">
        <f t="shared" si="10"/>
        <v>#NUM!</v>
      </c>
      <c r="M66" t="e">
        <f t="shared" si="11"/>
        <v>#NUM!</v>
      </c>
      <c r="S66" t="e">
        <f t="shared" si="0"/>
        <v>#NUM!</v>
      </c>
      <c r="T66" t="e">
        <f t="shared" si="1"/>
        <v>#NUM!</v>
      </c>
      <c r="U66" t="e">
        <f t="shared" si="2"/>
        <v>#NUM!</v>
      </c>
    </row>
    <row r="67" spans="1:21" x14ac:dyDescent="0.2">
      <c r="A67" t="e">
        <f t="shared" si="12"/>
        <v>#NUM!</v>
      </c>
      <c r="B67" t="e">
        <f t="shared" si="3"/>
        <v>#NUM!</v>
      </c>
      <c r="C67" s="9">
        <f t="shared" si="4"/>
        <v>0.24000000000000013</v>
      </c>
      <c r="D67" s="9" t="e">
        <f t="shared" si="5"/>
        <v>#NUM!</v>
      </c>
      <c r="E67" s="9" t="e">
        <f t="shared" si="5"/>
        <v>#NUM!</v>
      </c>
      <c r="F67" s="9" t="e">
        <f t="shared" si="6"/>
        <v>#NUM!</v>
      </c>
      <c r="G67" s="10">
        <f t="shared" si="14"/>
        <v>8.6666666666666607</v>
      </c>
      <c r="H67" s="5">
        <f t="shared" si="14"/>
        <v>7.5</v>
      </c>
      <c r="I67" t="e">
        <f t="shared" si="8"/>
        <v>#NUM!</v>
      </c>
      <c r="J67" t="e">
        <f t="shared" si="9"/>
        <v>#NUM!</v>
      </c>
      <c r="K67" t="e">
        <f t="shared" si="9"/>
        <v>#NUM!</v>
      </c>
      <c r="L67" t="e">
        <f t="shared" si="10"/>
        <v>#NUM!</v>
      </c>
      <c r="M67" t="e">
        <f t="shared" si="11"/>
        <v>#NUM!</v>
      </c>
      <c r="S67" t="e">
        <f t="shared" si="0"/>
        <v>#NUM!</v>
      </c>
      <c r="T67" t="e">
        <f t="shared" si="1"/>
        <v>#NUM!</v>
      </c>
      <c r="U67" t="e">
        <f t="shared" si="2"/>
        <v>#NUM!</v>
      </c>
    </row>
    <row r="68" spans="1:21" x14ac:dyDescent="0.2">
      <c r="A68" t="e">
        <f t="shared" si="12"/>
        <v>#NUM!</v>
      </c>
      <c r="B68" t="e">
        <f t="shared" si="3"/>
        <v>#NUM!</v>
      </c>
      <c r="C68" s="9">
        <f t="shared" si="4"/>
        <v>0.24500000000000013</v>
      </c>
      <c r="D68" s="9" t="e">
        <f t="shared" si="5"/>
        <v>#NUM!</v>
      </c>
      <c r="E68" s="9" t="e">
        <f t="shared" si="5"/>
        <v>#NUM!</v>
      </c>
      <c r="F68" s="9" t="e">
        <f t="shared" si="6"/>
        <v>#NUM!</v>
      </c>
      <c r="G68" s="10">
        <f t="shared" si="14"/>
        <v>8.6666666666666607</v>
      </c>
      <c r="H68" s="5">
        <f t="shared" si="14"/>
        <v>7.5</v>
      </c>
      <c r="I68" t="e">
        <f t="shared" si="8"/>
        <v>#NUM!</v>
      </c>
      <c r="J68" t="e">
        <f t="shared" si="9"/>
        <v>#NUM!</v>
      </c>
      <c r="K68" t="e">
        <f t="shared" si="9"/>
        <v>#NUM!</v>
      </c>
      <c r="L68" t="e">
        <f t="shared" si="10"/>
        <v>#NUM!</v>
      </c>
      <c r="M68" t="e">
        <f t="shared" si="11"/>
        <v>#NUM!</v>
      </c>
      <c r="S68" t="e">
        <f t="shared" si="0"/>
        <v>#NUM!</v>
      </c>
      <c r="T68" t="e">
        <f t="shared" si="1"/>
        <v>#NUM!</v>
      </c>
      <c r="U68" t="e">
        <f t="shared" si="2"/>
        <v>#NUM!</v>
      </c>
    </row>
    <row r="69" spans="1:21" x14ac:dyDescent="0.2">
      <c r="A69" t="e">
        <f t="shared" si="12"/>
        <v>#NUM!</v>
      </c>
      <c r="B69" t="e">
        <f t="shared" si="3"/>
        <v>#NUM!</v>
      </c>
      <c r="C69" s="9">
        <f t="shared" si="4"/>
        <v>0.25000000000000011</v>
      </c>
      <c r="D69" s="9" t="e">
        <f t="shared" si="5"/>
        <v>#NUM!</v>
      </c>
      <c r="E69" s="9" t="e">
        <f t="shared" si="5"/>
        <v>#NUM!</v>
      </c>
      <c r="F69" s="9" t="e">
        <f t="shared" si="6"/>
        <v>#NUM!</v>
      </c>
      <c r="G69" s="10">
        <f t="shared" ref="G69:H84" si="15">G68</f>
        <v>8.6666666666666607</v>
      </c>
      <c r="H69" s="5">
        <f t="shared" si="15"/>
        <v>7.5</v>
      </c>
      <c r="I69" t="e">
        <f t="shared" si="8"/>
        <v>#NUM!</v>
      </c>
      <c r="J69" t="e">
        <f t="shared" si="9"/>
        <v>#NUM!</v>
      </c>
      <c r="K69" t="e">
        <f t="shared" si="9"/>
        <v>#NUM!</v>
      </c>
      <c r="L69" t="e">
        <f t="shared" si="10"/>
        <v>#NUM!</v>
      </c>
      <c r="M69" t="e">
        <f t="shared" si="11"/>
        <v>#NUM!</v>
      </c>
      <c r="S69" t="e">
        <f t="shared" si="0"/>
        <v>#NUM!</v>
      </c>
      <c r="T69" t="e">
        <f t="shared" si="1"/>
        <v>#NUM!</v>
      </c>
      <c r="U69" t="e">
        <f t="shared" si="2"/>
        <v>#NUM!</v>
      </c>
    </row>
    <row r="70" spans="1:21" x14ac:dyDescent="0.2">
      <c r="A70" t="e">
        <f t="shared" si="12"/>
        <v>#NUM!</v>
      </c>
      <c r="B70" t="e">
        <f t="shared" si="3"/>
        <v>#NUM!</v>
      </c>
      <c r="C70" s="9">
        <f t="shared" si="4"/>
        <v>0.25500000000000012</v>
      </c>
      <c r="D70" s="9" t="e">
        <f t="shared" si="5"/>
        <v>#NUM!</v>
      </c>
      <c r="E70" s="9" t="e">
        <f t="shared" si="5"/>
        <v>#NUM!</v>
      </c>
      <c r="F70" s="9" t="e">
        <f t="shared" si="6"/>
        <v>#NUM!</v>
      </c>
      <c r="G70" s="10">
        <f t="shared" si="15"/>
        <v>8.6666666666666607</v>
      </c>
      <c r="H70" s="5">
        <f t="shared" si="15"/>
        <v>7.5</v>
      </c>
      <c r="I70" t="e">
        <f t="shared" si="8"/>
        <v>#NUM!</v>
      </c>
      <c r="J70" t="e">
        <f t="shared" si="9"/>
        <v>#NUM!</v>
      </c>
      <c r="K70" t="e">
        <f t="shared" si="9"/>
        <v>#NUM!</v>
      </c>
      <c r="L70" t="e">
        <f t="shared" si="10"/>
        <v>#NUM!</v>
      </c>
      <c r="M70" t="e">
        <f t="shared" si="11"/>
        <v>#NUM!</v>
      </c>
      <c r="S70" t="e">
        <f t="shared" si="0"/>
        <v>#NUM!</v>
      </c>
      <c r="T70" t="e">
        <f t="shared" si="1"/>
        <v>#NUM!</v>
      </c>
      <c r="U70" t="e">
        <f t="shared" si="2"/>
        <v>#NUM!</v>
      </c>
    </row>
    <row r="71" spans="1:21" x14ac:dyDescent="0.2">
      <c r="A71" t="e">
        <f t="shared" si="12"/>
        <v>#NUM!</v>
      </c>
      <c r="B71" t="e">
        <f t="shared" si="3"/>
        <v>#NUM!</v>
      </c>
      <c r="C71" s="9">
        <f t="shared" si="4"/>
        <v>0.26000000000000012</v>
      </c>
      <c r="D71" s="9" t="e">
        <f t="shared" si="5"/>
        <v>#NUM!</v>
      </c>
      <c r="E71" s="9" t="e">
        <f t="shared" si="5"/>
        <v>#NUM!</v>
      </c>
      <c r="F71" s="9" t="e">
        <f t="shared" si="6"/>
        <v>#NUM!</v>
      </c>
      <c r="G71" s="10">
        <f t="shared" si="15"/>
        <v>8.6666666666666607</v>
      </c>
      <c r="H71" s="5">
        <f t="shared" si="15"/>
        <v>7.5</v>
      </c>
      <c r="I71" t="e">
        <f t="shared" si="8"/>
        <v>#NUM!</v>
      </c>
      <c r="J71" t="e">
        <f t="shared" si="9"/>
        <v>#NUM!</v>
      </c>
      <c r="K71" t="e">
        <f t="shared" si="9"/>
        <v>#NUM!</v>
      </c>
      <c r="L71" t="e">
        <f t="shared" si="10"/>
        <v>#NUM!</v>
      </c>
      <c r="M71" t="e">
        <f t="shared" si="11"/>
        <v>#NUM!</v>
      </c>
      <c r="S71" t="e">
        <f t="shared" si="0"/>
        <v>#NUM!</v>
      </c>
      <c r="T71" t="e">
        <f t="shared" si="1"/>
        <v>#NUM!</v>
      </c>
      <c r="U71" t="e">
        <f t="shared" si="2"/>
        <v>#NUM!</v>
      </c>
    </row>
    <row r="72" spans="1:21" x14ac:dyDescent="0.2">
      <c r="A72" t="e">
        <f t="shared" si="12"/>
        <v>#NUM!</v>
      </c>
      <c r="B72" t="e">
        <f t="shared" si="3"/>
        <v>#NUM!</v>
      </c>
      <c r="C72" s="9">
        <f t="shared" si="4"/>
        <v>0.26500000000000012</v>
      </c>
      <c r="D72" s="9" t="e">
        <f t="shared" si="5"/>
        <v>#NUM!</v>
      </c>
      <c r="E72" s="9" t="e">
        <f t="shared" si="5"/>
        <v>#NUM!</v>
      </c>
      <c r="F72" s="9" t="e">
        <f t="shared" si="6"/>
        <v>#NUM!</v>
      </c>
      <c r="G72" s="10">
        <f t="shared" si="15"/>
        <v>8.6666666666666607</v>
      </c>
      <c r="H72" s="5">
        <f t="shared" si="15"/>
        <v>7.5</v>
      </c>
      <c r="I72" t="e">
        <f t="shared" si="8"/>
        <v>#NUM!</v>
      </c>
      <c r="J72" t="e">
        <f t="shared" si="9"/>
        <v>#NUM!</v>
      </c>
      <c r="K72" t="e">
        <f t="shared" si="9"/>
        <v>#NUM!</v>
      </c>
      <c r="L72" t="e">
        <f t="shared" si="10"/>
        <v>#NUM!</v>
      </c>
      <c r="M72" t="e">
        <f t="shared" si="11"/>
        <v>#NUM!</v>
      </c>
      <c r="S72" t="e">
        <f t="shared" si="0"/>
        <v>#NUM!</v>
      </c>
      <c r="T72" t="e">
        <f t="shared" si="1"/>
        <v>#NUM!</v>
      </c>
      <c r="U72" t="e">
        <f t="shared" si="2"/>
        <v>#NUM!</v>
      </c>
    </row>
    <row r="73" spans="1:21" x14ac:dyDescent="0.2">
      <c r="A73" t="e">
        <f t="shared" si="12"/>
        <v>#NUM!</v>
      </c>
      <c r="B73" t="e">
        <f t="shared" si="3"/>
        <v>#NUM!</v>
      </c>
      <c r="C73" s="9">
        <f t="shared" si="4"/>
        <v>0.27000000000000013</v>
      </c>
      <c r="D73" s="9" t="e">
        <f t="shared" si="5"/>
        <v>#NUM!</v>
      </c>
      <c r="E73" s="9" t="e">
        <f t="shared" si="5"/>
        <v>#NUM!</v>
      </c>
      <c r="F73" s="9" t="e">
        <f t="shared" si="6"/>
        <v>#NUM!</v>
      </c>
      <c r="G73" s="10">
        <f t="shared" si="15"/>
        <v>8.6666666666666607</v>
      </c>
      <c r="H73" s="5">
        <f t="shared" si="15"/>
        <v>7.5</v>
      </c>
      <c r="I73" t="e">
        <f t="shared" si="8"/>
        <v>#NUM!</v>
      </c>
      <c r="J73" t="e">
        <f t="shared" si="9"/>
        <v>#NUM!</v>
      </c>
      <c r="K73" t="e">
        <f t="shared" si="9"/>
        <v>#NUM!</v>
      </c>
      <c r="L73" t="e">
        <f t="shared" si="10"/>
        <v>#NUM!</v>
      </c>
      <c r="M73" t="e">
        <f t="shared" si="11"/>
        <v>#NUM!</v>
      </c>
      <c r="S73" t="e">
        <f t="shared" si="0"/>
        <v>#NUM!</v>
      </c>
      <c r="T73" t="e">
        <f t="shared" si="1"/>
        <v>#NUM!</v>
      </c>
      <c r="U73" t="e">
        <f t="shared" si="2"/>
        <v>#NUM!</v>
      </c>
    </row>
    <row r="74" spans="1:21" x14ac:dyDescent="0.2">
      <c r="A74" t="e">
        <f t="shared" si="12"/>
        <v>#NUM!</v>
      </c>
      <c r="B74" t="e">
        <f t="shared" si="3"/>
        <v>#NUM!</v>
      </c>
      <c r="C74" s="9">
        <f t="shared" si="4"/>
        <v>0.27500000000000013</v>
      </c>
      <c r="D74" s="9" t="e">
        <f t="shared" si="5"/>
        <v>#NUM!</v>
      </c>
      <c r="E74" s="9" t="e">
        <f t="shared" si="5"/>
        <v>#NUM!</v>
      </c>
      <c r="F74" s="9" t="e">
        <f t="shared" si="6"/>
        <v>#NUM!</v>
      </c>
      <c r="G74" s="10">
        <f t="shared" si="15"/>
        <v>8.6666666666666607</v>
      </c>
      <c r="H74" s="5">
        <f t="shared" si="15"/>
        <v>7.5</v>
      </c>
      <c r="I74" t="e">
        <f t="shared" si="8"/>
        <v>#NUM!</v>
      </c>
      <c r="J74" t="e">
        <f t="shared" si="9"/>
        <v>#NUM!</v>
      </c>
      <c r="K74" t="e">
        <f t="shared" si="9"/>
        <v>#NUM!</v>
      </c>
      <c r="L74" t="e">
        <f t="shared" si="10"/>
        <v>#NUM!</v>
      </c>
      <c r="M74" t="e">
        <f t="shared" si="11"/>
        <v>#NUM!</v>
      </c>
      <c r="S74" t="e">
        <f t="shared" si="0"/>
        <v>#NUM!</v>
      </c>
      <c r="T74" t="e">
        <f t="shared" si="1"/>
        <v>#NUM!</v>
      </c>
      <c r="U74" t="e">
        <f t="shared" si="2"/>
        <v>#NUM!</v>
      </c>
    </row>
    <row r="75" spans="1:21" x14ac:dyDescent="0.2">
      <c r="A75" t="e">
        <f t="shared" si="12"/>
        <v>#NUM!</v>
      </c>
      <c r="B75" t="e">
        <f t="shared" si="3"/>
        <v>#NUM!</v>
      </c>
      <c r="C75" s="9">
        <f t="shared" si="4"/>
        <v>0.28000000000000014</v>
      </c>
      <c r="D75" s="9" t="e">
        <f t="shared" si="5"/>
        <v>#NUM!</v>
      </c>
      <c r="E75" s="9" t="e">
        <f t="shared" si="5"/>
        <v>#NUM!</v>
      </c>
      <c r="F75" s="9" t="e">
        <f t="shared" si="6"/>
        <v>#NUM!</v>
      </c>
      <c r="G75" s="10">
        <f t="shared" si="15"/>
        <v>8.6666666666666607</v>
      </c>
      <c r="H75" s="5">
        <f t="shared" si="15"/>
        <v>7.5</v>
      </c>
      <c r="I75" t="e">
        <f t="shared" si="8"/>
        <v>#NUM!</v>
      </c>
      <c r="J75" t="e">
        <f t="shared" si="9"/>
        <v>#NUM!</v>
      </c>
      <c r="K75" t="e">
        <f t="shared" si="9"/>
        <v>#NUM!</v>
      </c>
      <c r="L75" t="e">
        <f t="shared" si="10"/>
        <v>#NUM!</v>
      </c>
      <c r="M75" t="e">
        <f t="shared" si="11"/>
        <v>#NUM!</v>
      </c>
      <c r="S75" t="e">
        <f t="shared" si="0"/>
        <v>#NUM!</v>
      </c>
      <c r="T75" t="e">
        <f t="shared" si="1"/>
        <v>#NUM!</v>
      </c>
      <c r="U75" t="e">
        <f t="shared" si="2"/>
        <v>#NUM!</v>
      </c>
    </row>
    <row r="76" spans="1:21" x14ac:dyDescent="0.2">
      <c r="A76" t="e">
        <f t="shared" si="12"/>
        <v>#NUM!</v>
      </c>
      <c r="B76" t="e">
        <f t="shared" si="3"/>
        <v>#NUM!</v>
      </c>
      <c r="C76" s="9">
        <f t="shared" si="4"/>
        <v>0.28500000000000014</v>
      </c>
      <c r="D76" s="9" t="e">
        <f t="shared" si="5"/>
        <v>#NUM!</v>
      </c>
      <c r="E76" s="9" t="e">
        <f t="shared" si="5"/>
        <v>#NUM!</v>
      </c>
      <c r="F76" s="9" t="e">
        <f t="shared" si="6"/>
        <v>#NUM!</v>
      </c>
      <c r="G76" s="10">
        <f t="shared" si="15"/>
        <v>8.6666666666666607</v>
      </c>
      <c r="H76" s="5">
        <f t="shared" si="15"/>
        <v>7.5</v>
      </c>
      <c r="I76" t="e">
        <f t="shared" si="8"/>
        <v>#NUM!</v>
      </c>
      <c r="J76" t="e">
        <f t="shared" si="9"/>
        <v>#NUM!</v>
      </c>
      <c r="K76" t="e">
        <f t="shared" si="9"/>
        <v>#NUM!</v>
      </c>
      <c r="L76" t="e">
        <f t="shared" si="10"/>
        <v>#NUM!</v>
      </c>
      <c r="M76" t="e">
        <f t="shared" si="11"/>
        <v>#NUM!</v>
      </c>
      <c r="S76" t="e">
        <f t="shared" si="0"/>
        <v>#NUM!</v>
      </c>
      <c r="T76" t="e">
        <f t="shared" si="1"/>
        <v>#NUM!</v>
      </c>
      <c r="U76" t="e">
        <f t="shared" si="2"/>
        <v>#NUM!</v>
      </c>
    </row>
    <row r="77" spans="1:21" x14ac:dyDescent="0.2">
      <c r="A77" t="e">
        <f t="shared" si="12"/>
        <v>#NUM!</v>
      </c>
      <c r="B77" t="e">
        <f t="shared" si="3"/>
        <v>#NUM!</v>
      </c>
      <c r="C77" s="9">
        <f t="shared" si="4"/>
        <v>0.29000000000000015</v>
      </c>
      <c r="D77" s="9" t="e">
        <f t="shared" si="5"/>
        <v>#NUM!</v>
      </c>
      <c r="E77" s="9" t="e">
        <f t="shared" si="5"/>
        <v>#NUM!</v>
      </c>
      <c r="F77" s="9" t="e">
        <f t="shared" si="6"/>
        <v>#NUM!</v>
      </c>
      <c r="G77" s="10">
        <f t="shared" si="15"/>
        <v>8.6666666666666607</v>
      </c>
      <c r="H77" s="5">
        <f t="shared" si="15"/>
        <v>7.5</v>
      </c>
      <c r="I77" t="e">
        <f t="shared" si="8"/>
        <v>#NUM!</v>
      </c>
      <c r="J77" t="e">
        <f t="shared" si="9"/>
        <v>#NUM!</v>
      </c>
      <c r="K77" t="e">
        <f t="shared" si="9"/>
        <v>#NUM!</v>
      </c>
      <c r="L77" t="e">
        <f t="shared" si="10"/>
        <v>#NUM!</v>
      </c>
      <c r="M77" t="e">
        <f t="shared" si="11"/>
        <v>#NUM!</v>
      </c>
      <c r="S77" t="e">
        <f t="shared" si="0"/>
        <v>#NUM!</v>
      </c>
      <c r="T77" t="e">
        <f t="shared" si="1"/>
        <v>#NUM!</v>
      </c>
      <c r="U77" t="e">
        <f t="shared" si="2"/>
        <v>#NUM!</v>
      </c>
    </row>
    <row r="78" spans="1:21" x14ac:dyDescent="0.2">
      <c r="A78" t="e">
        <f t="shared" si="12"/>
        <v>#NUM!</v>
      </c>
      <c r="B78" t="e">
        <f t="shared" si="3"/>
        <v>#NUM!</v>
      </c>
      <c r="C78" s="9">
        <f t="shared" si="4"/>
        <v>0.29500000000000015</v>
      </c>
      <c r="D78" s="9" t="e">
        <f t="shared" si="5"/>
        <v>#NUM!</v>
      </c>
      <c r="E78" s="9" t="e">
        <f t="shared" si="5"/>
        <v>#NUM!</v>
      </c>
      <c r="F78" s="9" t="e">
        <f t="shared" si="6"/>
        <v>#NUM!</v>
      </c>
      <c r="G78" s="10">
        <f t="shared" si="15"/>
        <v>8.6666666666666607</v>
      </c>
      <c r="H78" s="5">
        <f t="shared" si="15"/>
        <v>7.5</v>
      </c>
      <c r="I78" t="e">
        <f t="shared" si="8"/>
        <v>#NUM!</v>
      </c>
      <c r="J78" t="e">
        <f t="shared" si="9"/>
        <v>#NUM!</v>
      </c>
      <c r="K78" t="e">
        <f t="shared" si="9"/>
        <v>#NUM!</v>
      </c>
      <c r="L78" t="e">
        <f t="shared" si="10"/>
        <v>#NUM!</v>
      </c>
      <c r="M78" t="e">
        <f t="shared" si="11"/>
        <v>#NUM!</v>
      </c>
      <c r="S78" t="e">
        <f t="shared" si="0"/>
        <v>#NUM!</v>
      </c>
      <c r="T78" t="e">
        <f t="shared" si="1"/>
        <v>#NUM!</v>
      </c>
      <c r="U78" t="e">
        <f t="shared" si="2"/>
        <v>#NUM!</v>
      </c>
    </row>
    <row r="79" spans="1:21" x14ac:dyDescent="0.2">
      <c r="A79" t="e">
        <f t="shared" si="12"/>
        <v>#NUM!</v>
      </c>
      <c r="B79" t="e">
        <f t="shared" si="3"/>
        <v>#NUM!</v>
      </c>
      <c r="C79" s="9">
        <f t="shared" si="4"/>
        <v>0.30000000000000016</v>
      </c>
      <c r="D79" s="9" t="e">
        <f t="shared" si="5"/>
        <v>#NUM!</v>
      </c>
      <c r="E79" s="9" t="e">
        <f t="shared" si="5"/>
        <v>#NUM!</v>
      </c>
      <c r="F79" s="9" t="e">
        <f t="shared" si="6"/>
        <v>#NUM!</v>
      </c>
      <c r="G79" s="10">
        <f t="shared" si="15"/>
        <v>8.6666666666666607</v>
      </c>
      <c r="H79" s="5">
        <f t="shared" si="15"/>
        <v>7.5</v>
      </c>
      <c r="I79" t="e">
        <f t="shared" si="8"/>
        <v>#NUM!</v>
      </c>
      <c r="J79" t="e">
        <f t="shared" si="9"/>
        <v>#NUM!</v>
      </c>
      <c r="K79" t="e">
        <f t="shared" si="9"/>
        <v>#NUM!</v>
      </c>
      <c r="L79" t="e">
        <f t="shared" si="10"/>
        <v>#NUM!</v>
      </c>
      <c r="M79" t="e">
        <f t="shared" si="11"/>
        <v>#NUM!</v>
      </c>
      <c r="S79" t="e">
        <f t="shared" si="0"/>
        <v>#NUM!</v>
      </c>
      <c r="T79" t="e">
        <f t="shared" si="1"/>
        <v>#NUM!</v>
      </c>
      <c r="U79" t="e">
        <f t="shared" si="2"/>
        <v>#NUM!</v>
      </c>
    </row>
    <row r="80" spans="1:21" x14ac:dyDescent="0.2">
      <c r="A80" t="e">
        <f t="shared" si="12"/>
        <v>#NUM!</v>
      </c>
      <c r="B80" t="e">
        <f t="shared" si="3"/>
        <v>#NUM!</v>
      </c>
      <c r="C80" s="9">
        <f t="shared" si="4"/>
        <v>0.30500000000000016</v>
      </c>
      <c r="D80" s="9" t="e">
        <f t="shared" si="5"/>
        <v>#NUM!</v>
      </c>
      <c r="E80" s="9" t="e">
        <f t="shared" si="5"/>
        <v>#NUM!</v>
      </c>
      <c r="F80" s="9" t="e">
        <f t="shared" si="6"/>
        <v>#NUM!</v>
      </c>
      <c r="G80" s="10">
        <f t="shared" si="15"/>
        <v>8.6666666666666607</v>
      </c>
      <c r="H80" s="5">
        <f t="shared" si="15"/>
        <v>7.5</v>
      </c>
      <c r="I80" t="e">
        <f t="shared" si="8"/>
        <v>#NUM!</v>
      </c>
      <c r="J80" t="e">
        <f t="shared" si="9"/>
        <v>#NUM!</v>
      </c>
      <c r="K80" t="e">
        <f t="shared" si="9"/>
        <v>#NUM!</v>
      </c>
      <c r="L80" t="e">
        <f t="shared" si="10"/>
        <v>#NUM!</v>
      </c>
      <c r="M80" t="e">
        <f t="shared" si="11"/>
        <v>#NUM!</v>
      </c>
      <c r="S80" t="e">
        <f t="shared" si="0"/>
        <v>#NUM!</v>
      </c>
      <c r="T80" t="e">
        <f t="shared" si="1"/>
        <v>#NUM!</v>
      </c>
      <c r="U80" t="e">
        <f t="shared" si="2"/>
        <v>#NUM!</v>
      </c>
    </row>
    <row r="81" spans="1:21" x14ac:dyDescent="0.2">
      <c r="A81" t="e">
        <f t="shared" si="12"/>
        <v>#NUM!</v>
      </c>
      <c r="B81" t="e">
        <f t="shared" si="3"/>
        <v>#NUM!</v>
      </c>
      <c r="C81" s="9">
        <f t="shared" si="4"/>
        <v>0.31000000000000016</v>
      </c>
      <c r="D81" s="9" t="e">
        <f t="shared" si="5"/>
        <v>#NUM!</v>
      </c>
      <c r="E81" s="9" t="e">
        <f t="shared" si="5"/>
        <v>#NUM!</v>
      </c>
      <c r="F81" s="9" t="e">
        <f t="shared" si="6"/>
        <v>#NUM!</v>
      </c>
      <c r="G81" s="10">
        <f t="shared" si="15"/>
        <v>8.6666666666666607</v>
      </c>
      <c r="H81" s="5">
        <f t="shared" si="15"/>
        <v>7.5</v>
      </c>
      <c r="I81" t="e">
        <f t="shared" si="8"/>
        <v>#NUM!</v>
      </c>
      <c r="J81" t="e">
        <f t="shared" si="9"/>
        <v>#NUM!</v>
      </c>
      <c r="K81" t="e">
        <f t="shared" si="9"/>
        <v>#NUM!</v>
      </c>
      <c r="L81" t="e">
        <f t="shared" si="10"/>
        <v>#NUM!</v>
      </c>
      <c r="M81" t="e">
        <f t="shared" si="11"/>
        <v>#NUM!</v>
      </c>
      <c r="S81" t="e">
        <f t="shared" si="0"/>
        <v>#NUM!</v>
      </c>
      <c r="T81" t="e">
        <f t="shared" si="1"/>
        <v>#NUM!</v>
      </c>
      <c r="U81" t="e">
        <f t="shared" si="2"/>
        <v>#NUM!</v>
      </c>
    </row>
    <row r="82" spans="1:21" x14ac:dyDescent="0.2">
      <c r="A82" t="e">
        <f t="shared" si="12"/>
        <v>#NUM!</v>
      </c>
      <c r="B82" t="e">
        <f t="shared" si="3"/>
        <v>#NUM!</v>
      </c>
      <c r="C82" s="9">
        <f t="shared" si="4"/>
        <v>0.31500000000000017</v>
      </c>
      <c r="D82" s="9" t="e">
        <f t="shared" si="5"/>
        <v>#NUM!</v>
      </c>
      <c r="E82" s="9" t="e">
        <f t="shared" si="5"/>
        <v>#NUM!</v>
      </c>
      <c r="F82" s="9" t="e">
        <f t="shared" si="6"/>
        <v>#NUM!</v>
      </c>
      <c r="G82" s="10">
        <f t="shared" si="15"/>
        <v>8.6666666666666607</v>
      </c>
      <c r="H82" s="5">
        <f t="shared" si="15"/>
        <v>7.5</v>
      </c>
      <c r="I82" t="e">
        <f t="shared" si="8"/>
        <v>#NUM!</v>
      </c>
      <c r="J82" t="e">
        <f t="shared" si="9"/>
        <v>#NUM!</v>
      </c>
      <c r="K82" t="e">
        <f t="shared" si="9"/>
        <v>#NUM!</v>
      </c>
      <c r="L82" t="e">
        <f t="shared" si="10"/>
        <v>#NUM!</v>
      </c>
      <c r="M82" t="e">
        <f t="shared" si="11"/>
        <v>#NUM!</v>
      </c>
      <c r="S82" t="e">
        <f t="shared" si="0"/>
        <v>#NUM!</v>
      </c>
      <c r="T82" t="e">
        <f t="shared" si="1"/>
        <v>#NUM!</v>
      </c>
      <c r="U82" t="e">
        <f t="shared" si="2"/>
        <v>#NUM!</v>
      </c>
    </row>
    <row r="83" spans="1:21" x14ac:dyDescent="0.2">
      <c r="A83" t="e">
        <f t="shared" si="12"/>
        <v>#NUM!</v>
      </c>
      <c r="B83" t="e">
        <f t="shared" si="3"/>
        <v>#NUM!</v>
      </c>
      <c r="C83" s="9">
        <f t="shared" si="4"/>
        <v>0.32000000000000017</v>
      </c>
      <c r="D83" s="9" t="e">
        <f t="shared" si="5"/>
        <v>#NUM!</v>
      </c>
      <c r="E83" s="9" t="e">
        <f t="shared" si="5"/>
        <v>#NUM!</v>
      </c>
      <c r="F83" s="9" t="e">
        <f t="shared" si="6"/>
        <v>#NUM!</v>
      </c>
      <c r="G83" s="10">
        <f t="shared" si="15"/>
        <v>8.6666666666666607</v>
      </c>
      <c r="H83" s="5">
        <f t="shared" si="15"/>
        <v>7.5</v>
      </c>
      <c r="I83" t="e">
        <f t="shared" si="8"/>
        <v>#NUM!</v>
      </c>
      <c r="J83" t="e">
        <f t="shared" si="9"/>
        <v>#NUM!</v>
      </c>
      <c r="K83" t="e">
        <f t="shared" si="9"/>
        <v>#NUM!</v>
      </c>
      <c r="L83" t="e">
        <f t="shared" si="10"/>
        <v>#NUM!</v>
      </c>
      <c r="M83" t="e">
        <f t="shared" si="11"/>
        <v>#NUM!</v>
      </c>
      <c r="S83" t="e">
        <f t="shared" si="0"/>
        <v>#NUM!</v>
      </c>
      <c r="T83" t="e">
        <f t="shared" si="1"/>
        <v>#NUM!</v>
      </c>
      <c r="U83" t="e">
        <f t="shared" si="2"/>
        <v>#NUM!</v>
      </c>
    </row>
    <row r="84" spans="1:21" x14ac:dyDescent="0.2">
      <c r="A84" t="e">
        <f t="shared" si="12"/>
        <v>#NUM!</v>
      </c>
      <c r="B84" t="e">
        <f t="shared" si="3"/>
        <v>#NUM!</v>
      </c>
      <c r="C84" s="9">
        <f t="shared" si="4"/>
        <v>0.32500000000000018</v>
      </c>
      <c r="D84" s="9" t="e">
        <f t="shared" si="5"/>
        <v>#NUM!</v>
      </c>
      <c r="E84" s="9" t="e">
        <f t="shared" si="5"/>
        <v>#NUM!</v>
      </c>
      <c r="F84" s="9" t="e">
        <f t="shared" si="6"/>
        <v>#NUM!</v>
      </c>
      <c r="G84" s="10">
        <f t="shared" si="15"/>
        <v>8.6666666666666607</v>
      </c>
      <c r="H84" s="5">
        <f t="shared" si="15"/>
        <v>7.5</v>
      </c>
      <c r="I84" t="e">
        <f t="shared" si="8"/>
        <v>#NUM!</v>
      </c>
      <c r="J84" t="e">
        <f t="shared" si="9"/>
        <v>#NUM!</v>
      </c>
      <c r="K84" t="e">
        <f t="shared" si="9"/>
        <v>#NUM!</v>
      </c>
      <c r="L84" t="e">
        <f t="shared" si="10"/>
        <v>#NUM!</v>
      </c>
      <c r="M84" t="e">
        <f t="shared" si="11"/>
        <v>#NUM!</v>
      </c>
      <c r="S84" t="e">
        <f t="shared" ref="S84:S147" si="16">GESTEP(E84,H84)</f>
        <v>#NUM!</v>
      </c>
      <c r="T84" t="e">
        <f t="shared" ref="T84:T147" si="17">AND(S83=0,S84=1)</f>
        <v>#NUM!</v>
      </c>
      <c r="U84" t="e">
        <f t="shared" ref="U84:U147" si="18">AND(S84=1,S85=0)</f>
        <v>#NUM!</v>
      </c>
    </row>
    <row r="85" spans="1:21" x14ac:dyDescent="0.2">
      <c r="A85" t="e">
        <f t="shared" si="12"/>
        <v>#NUM!</v>
      </c>
      <c r="B85" t="e">
        <f t="shared" ref="B85:B148" si="19">ABS(D85-$D$11)</f>
        <v>#NUM!</v>
      </c>
      <c r="C85" s="9">
        <f t="shared" ref="C85:C148" si="20">C84+_dt</f>
        <v>0.33000000000000018</v>
      </c>
      <c r="D85" s="9" t="e">
        <f t="shared" ref="D85:E148" si="21">D84+$C$7*(J84+J85)/2</f>
        <v>#NUM!</v>
      </c>
      <c r="E85" s="9" t="e">
        <f t="shared" si="21"/>
        <v>#NUM!</v>
      </c>
      <c r="F85" s="9" t="e">
        <f t="shared" ref="F85:F148" si="22">$O$1*D85^2+$O$2*D85+$O$3</f>
        <v>#NUM!</v>
      </c>
      <c r="G85" s="10">
        <f t="shared" ref="G85:H100" si="23">G84</f>
        <v>8.6666666666666607</v>
      </c>
      <c r="H85" s="5">
        <f t="shared" si="23"/>
        <v>7.5</v>
      </c>
      <c r="I85" t="e">
        <f t="shared" ref="I85:I148" si="24">SQRT(J85^2+K85^2)</f>
        <v>#NUM!</v>
      </c>
      <c r="J85" t="e">
        <f t="shared" ref="J85:K148" si="25">J84+L84*$C$7</f>
        <v>#NUM!</v>
      </c>
      <c r="K85" t="e">
        <f t="shared" si="25"/>
        <v>#NUM!</v>
      </c>
      <c r="L85" t="e">
        <f t="shared" ref="L85:L148" si="26">-$C$15*I85*J85</f>
        <v>#NUM!</v>
      </c>
      <c r="M85" t="e">
        <f t="shared" ref="M85:M148" si="27">-$C$6-$C$15*I85*K85</f>
        <v>#NUM!</v>
      </c>
      <c r="S85" t="e">
        <f t="shared" si="16"/>
        <v>#NUM!</v>
      </c>
      <c r="T85" t="e">
        <f t="shared" si="17"/>
        <v>#NUM!</v>
      </c>
      <c r="U85" t="e">
        <f t="shared" si="18"/>
        <v>#NUM!</v>
      </c>
    </row>
    <row r="86" spans="1:21" x14ac:dyDescent="0.2">
      <c r="A86" t="e">
        <f t="shared" ref="A86:A149" si="28">IF(B86&lt;B85,B86,100)</f>
        <v>#NUM!</v>
      </c>
      <c r="B86" t="e">
        <f t="shared" si="19"/>
        <v>#NUM!</v>
      </c>
      <c r="C86" s="9">
        <f t="shared" si="20"/>
        <v>0.33500000000000019</v>
      </c>
      <c r="D86" s="9" t="e">
        <f t="shared" si="21"/>
        <v>#NUM!</v>
      </c>
      <c r="E86" s="9" t="e">
        <f t="shared" si="21"/>
        <v>#NUM!</v>
      </c>
      <c r="F86" s="9" t="e">
        <f t="shared" si="22"/>
        <v>#NUM!</v>
      </c>
      <c r="G86" s="10">
        <f t="shared" si="23"/>
        <v>8.6666666666666607</v>
      </c>
      <c r="H86" s="5">
        <f t="shared" si="23"/>
        <v>7.5</v>
      </c>
      <c r="I86" t="e">
        <f t="shared" si="24"/>
        <v>#NUM!</v>
      </c>
      <c r="J86" t="e">
        <f t="shared" si="25"/>
        <v>#NUM!</v>
      </c>
      <c r="K86" t="e">
        <f t="shared" si="25"/>
        <v>#NUM!</v>
      </c>
      <c r="L86" t="e">
        <f t="shared" si="26"/>
        <v>#NUM!</v>
      </c>
      <c r="M86" t="e">
        <f t="shared" si="27"/>
        <v>#NUM!</v>
      </c>
      <c r="S86" t="e">
        <f t="shared" si="16"/>
        <v>#NUM!</v>
      </c>
      <c r="T86" t="e">
        <f t="shared" si="17"/>
        <v>#NUM!</v>
      </c>
      <c r="U86" t="e">
        <f t="shared" si="18"/>
        <v>#NUM!</v>
      </c>
    </row>
    <row r="87" spans="1:21" x14ac:dyDescent="0.2">
      <c r="A87" t="e">
        <f t="shared" si="28"/>
        <v>#NUM!</v>
      </c>
      <c r="B87" t="e">
        <f t="shared" si="19"/>
        <v>#NUM!</v>
      </c>
      <c r="C87" s="9">
        <f t="shared" si="20"/>
        <v>0.34000000000000019</v>
      </c>
      <c r="D87" s="9" t="e">
        <f t="shared" si="21"/>
        <v>#NUM!</v>
      </c>
      <c r="E87" s="9" t="e">
        <f t="shared" si="21"/>
        <v>#NUM!</v>
      </c>
      <c r="F87" s="9" t="e">
        <f t="shared" si="22"/>
        <v>#NUM!</v>
      </c>
      <c r="G87" s="10">
        <f t="shared" si="23"/>
        <v>8.6666666666666607</v>
      </c>
      <c r="H87" s="5">
        <f t="shared" si="23"/>
        <v>7.5</v>
      </c>
      <c r="I87" t="e">
        <f t="shared" si="24"/>
        <v>#NUM!</v>
      </c>
      <c r="J87" t="e">
        <f t="shared" si="25"/>
        <v>#NUM!</v>
      </c>
      <c r="K87" t="e">
        <f t="shared" si="25"/>
        <v>#NUM!</v>
      </c>
      <c r="L87" t="e">
        <f t="shared" si="26"/>
        <v>#NUM!</v>
      </c>
      <c r="M87" t="e">
        <f t="shared" si="27"/>
        <v>#NUM!</v>
      </c>
      <c r="S87" t="e">
        <f t="shared" si="16"/>
        <v>#NUM!</v>
      </c>
      <c r="T87" t="e">
        <f t="shared" si="17"/>
        <v>#NUM!</v>
      </c>
      <c r="U87" t="e">
        <f t="shared" si="18"/>
        <v>#NUM!</v>
      </c>
    </row>
    <row r="88" spans="1:21" x14ac:dyDescent="0.2">
      <c r="A88" t="e">
        <f t="shared" si="28"/>
        <v>#NUM!</v>
      </c>
      <c r="B88" t="e">
        <f t="shared" si="19"/>
        <v>#NUM!</v>
      </c>
      <c r="C88" s="9">
        <f t="shared" si="20"/>
        <v>0.3450000000000002</v>
      </c>
      <c r="D88" s="9" t="e">
        <f t="shared" si="21"/>
        <v>#NUM!</v>
      </c>
      <c r="E88" s="9" t="e">
        <f t="shared" si="21"/>
        <v>#NUM!</v>
      </c>
      <c r="F88" s="9" t="e">
        <f t="shared" si="22"/>
        <v>#NUM!</v>
      </c>
      <c r="G88" s="10">
        <f t="shared" si="23"/>
        <v>8.6666666666666607</v>
      </c>
      <c r="H88" s="5">
        <f t="shared" si="23"/>
        <v>7.5</v>
      </c>
      <c r="I88" t="e">
        <f t="shared" si="24"/>
        <v>#NUM!</v>
      </c>
      <c r="J88" t="e">
        <f t="shared" si="25"/>
        <v>#NUM!</v>
      </c>
      <c r="K88" t="e">
        <f t="shared" si="25"/>
        <v>#NUM!</v>
      </c>
      <c r="L88" t="e">
        <f t="shared" si="26"/>
        <v>#NUM!</v>
      </c>
      <c r="M88" t="e">
        <f t="shared" si="27"/>
        <v>#NUM!</v>
      </c>
      <c r="S88" t="e">
        <f t="shared" si="16"/>
        <v>#NUM!</v>
      </c>
      <c r="T88" t="e">
        <f t="shared" si="17"/>
        <v>#NUM!</v>
      </c>
      <c r="U88" t="e">
        <f t="shared" si="18"/>
        <v>#NUM!</v>
      </c>
    </row>
    <row r="89" spans="1:21" x14ac:dyDescent="0.2">
      <c r="A89" t="e">
        <f t="shared" si="28"/>
        <v>#NUM!</v>
      </c>
      <c r="B89" t="e">
        <f t="shared" si="19"/>
        <v>#NUM!</v>
      </c>
      <c r="C89" s="9">
        <f t="shared" si="20"/>
        <v>0.3500000000000002</v>
      </c>
      <c r="D89" s="9" t="e">
        <f t="shared" si="21"/>
        <v>#NUM!</v>
      </c>
      <c r="E89" s="9" t="e">
        <f t="shared" si="21"/>
        <v>#NUM!</v>
      </c>
      <c r="F89" s="9" t="e">
        <f t="shared" si="22"/>
        <v>#NUM!</v>
      </c>
      <c r="G89" s="10">
        <f t="shared" si="23"/>
        <v>8.6666666666666607</v>
      </c>
      <c r="H89" s="5">
        <f t="shared" si="23"/>
        <v>7.5</v>
      </c>
      <c r="I89" t="e">
        <f t="shared" si="24"/>
        <v>#NUM!</v>
      </c>
      <c r="J89" t="e">
        <f t="shared" si="25"/>
        <v>#NUM!</v>
      </c>
      <c r="K89" t="e">
        <f t="shared" si="25"/>
        <v>#NUM!</v>
      </c>
      <c r="L89" t="e">
        <f t="shared" si="26"/>
        <v>#NUM!</v>
      </c>
      <c r="M89" t="e">
        <f t="shared" si="27"/>
        <v>#NUM!</v>
      </c>
      <c r="S89" t="e">
        <f t="shared" si="16"/>
        <v>#NUM!</v>
      </c>
      <c r="T89" t="e">
        <f t="shared" si="17"/>
        <v>#NUM!</v>
      </c>
      <c r="U89" t="e">
        <f t="shared" si="18"/>
        <v>#NUM!</v>
      </c>
    </row>
    <row r="90" spans="1:21" x14ac:dyDescent="0.2">
      <c r="A90" t="e">
        <f t="shared" si="28"/>
        <v>#NUM!</v>
      </c>
      <c r="B90" t="e">
        <f t="shared" si="19"/>
        <v>#NUM!</v>
      </c>
      <c r="C90" s="9">
        <f t="shared" si="20"/>
        <v>0.3550000000000002</v>
      </c>
      <c r="D90" s="9" t="e">
        <f t="shared" si="21"/>
        <v>#NUM!</v>
      </c>
      <c r="E90" s="9" t="e">
        <f t="shared" si="21"/>
        <v>#NUM!</v>
      </c>
      <c r="F90" s="9" t="e">
        <f t="shared" si="22"/>
        <v>#NUM!</v>
      </c>
      <c r="G90" s="10">
        <f t="shared" si="23"/>
        <v>8.6666666666666607</v>
      </c>
      <c r="H90" s="5">
        <f t="shared" si="23"/>
        <v>7.5</v>
      </c>
      <c r="I90" t="e">
        <f t="shared" si="24"/>
        <v>#NUM!</v>
      </c>
      <c r="J90" t="e">
        <f t="shared" si="25"/>
        <v>#NUM!</v>
      </c>
      <c r="K90" t="e">
        <f t="shared" si="25"/>
        <v>#NUM!</v>
      </c>
      <c r="L90" t="e">
        <f t="shared" si="26"/>
        <v>#NUM!</v>
      </c>
      <c r="M90" t="e">
        <f t="shared" si="27"/>
        <v>#NUM!</v>
      </c>
      <c r="S90" t="e">
        <f t="shared" si="16"/>
        <v>#NUM!</v>
      </c>
      <c r="T90" t="e">
        <f t="shared" si="17"/>
        <v>#NUM!</v>
      </c>
      <c r="U90" t="e">
        <f t="shared" si="18"/>
        <v>#NUM!</v>
      </c>
    </row>
    <row r="91" spans="1:21" x14ac:dyDescent="0.2">
      <c r="A91" t="e">
        <f t="shared" si="28"/>
        <v>#NUM!</v>
      </c>
      <c r="B91" t="e">
        <f t="shared" si="19"/>
        <v>#NUM!</v>
      </c>
      <c r="C91" s="9">
        <f t="shared" si="20"/>
        <v>0.36000000000000021</v>
      </c>
      <c r="D91" s="9" t="e">
        <f t="shared" si="21"/>
        <v>#NUM!</v>
      </c>
      <c r="E91" s="9" t="e">
        <f t="shared" si="21"/>
        <v>#NUM!</v>
      </c>
      <c r="F91" s="9" t="e">
        <f t="shared" si="22"/>
        <v>#NUM!</v>
      </c>
      <c r="G91" s="10">
        <f t="shared" si="23"/>
        <v>8.6666666666666607</v>
      </c>
      <c r="H91" s="5">
        <f t="shared" si="23"/>
        <v>7.5</v>
      </c>
      <c r="I91" t="e">
        <f t="shared" si="24"/>
        <v>#NUM!</v>
      </c>
      <c r="J91" t="e">
        <f t="shared" si="25"/>
        <v>#NUM!</v>
      </c>
      <c r="K91" t="e">
        <f t="shared" si="25"/>
        <v>#NUM!</v>
      </c>
      <c r="L91" t="e">
        <f t="shared" si="26"/>
        <v>#NUM!</v>
      </c>
      <c r="M91" t="e">
        <f t="shared" si="27"/>
        <v>#NUM!</v>
      </c>
      <c r="S91" t="e">
        <f t="shared" si="16"/>
        <v>#NUM!</v>
      </c>
      <c r="T91" t="e">
        <f t="shared" si="17"/>
        <v>#NUM!</v>
      </c>
      <c r="U91" t="e">
        <f t="shared" si="18"/>
        <v>#NUM!</v>
      </c>
    </row>
    <row r="92" spans="1:21" x14ac:dyDescent="0.2">
      <c r="A92" t="e">
        <f t="shared" si="28"/>
        <v>#NUM!</v>
      </c>
      <c r="B92" t="e">
        <f t="shared" si="19"/>
        <v>#NUM!</v>
      </c>
      <c r="C92" s="9">
        <f t="shared" si="20"/>
        <v>0.36500000000000021</v>
      </c>
      <c r="D92" s="9" t="e">
        <f t="shared" si="21"/>
        <v>#NUM!</v>
      </c>
      <c r="E92" s="9" t="e">
        <f t="shared" si="21"/>
        <v>#NUM!</v>
      </c>
      <c r="F92" s="9" t="e">
        <f t="shared" si="22"/>
        <v>#NUM!</v>
      </c>
      <c r="G92" s="10">
        <f t="shared" si="23"/>
        <v>8.6666666666666607</v>
      </c>
      <c r="H92" s="5">
        <f t="shared" si="23"/>
        <v>7.5</v>
      </c>
      <c r="I92" t="e">
        <f t="shared" si="24"/>
        <v>#NUM!</v>
      </c>
      <c r="J92" t="e">
        <f t="shared" si="25"/>
        <v>#NUM!</v>
      </c>
      <c r="K92" t="e">
        <f t="shared" si="25"/>
        <v>#NUM!</v>
      </c>
      <c r="L92" t="e">
        <f t="shared" si="26"/>
        <v>#NUM!</v>
      </c>
      <c r="M92" t="e">
        <f t="shared" si="27"/>
        <v>#NUM!</v>
      </c>
      <c r="S92" t="e">
        <f t="shared" si="16"/>
        <v>#NUM!</v>
      </c>
      <c r="T92" t="e">
        <f t="shared" si="17"/>
        <v>#NUM!</v>
      </c>
      <c r="U92" t="e">
        <f t="shared" si="18"/>
        <v>#NUM!</v>
      </c>
    </row>
    <row r="93" spans="1:21" x14ac:dyDescent="0.2">
      <c r="A93" t="e">
        <f t="shared" si="28"/>
        <v>#NUM!</v>
      </c>
      <c r="B93" t="e">
        <f t="shared" si="19"/>
        <v>#NUM!</v>
      </c>
      <c r="C93" s="9">
        <f t="shared" si="20"/>
        <v>0.37000000000000022</v>
      </c>
      <c r="D93" s="9" t="e">
        <f t="shared" si="21"/>
        <v>#NUM!</v>
      </c>
      <c r="E93" s="9" t="e">
        <f t="shared" si="21"/>
        <v>#NUM!</v>
      </c>
      <c r="F93" s="9" t="e">
        <f t="shared" si="22"/>
        <v>#NUM!</v>
      </c>
      <c r="G93" s="10">
        <f t="shared" si="23"/>
        <v>8.6666666666666607</v>
      </c>
      <c r="H93" s="5">
        <f t="shared" si="23"/>
        <v>7.5</v>
      </c>
      <c r="I93" t="e">
        <f t="shared" si="24"/>
        <v>#NUM!</v>
      </c>
      <c r="J93" t="e">
        <f t="shared" si="25"/>
        <v>#NUM!</v>
      </c>
      <c r="K93" t="e">
        <f t="shared" si="25"/>
        <v>#NUM!</v>
      </c>
      <c r="L93" t="e">
        <f t="shared" si="26"/>
        <v>#NUM!</v>
      </c>
      <c r="M93" t="e">
        <f t="shared" si="27"/>
        <v>#NUM!</v>
      </c>
      <c r="S93" t="e">
        <f t="shared" si="16"/>
        <v>#NUM!</v>
      </c>
      <c r="T93" t="e">
        <f t="shared" si="17"/>
        <v>#NUM!</v>
      </c>
      <c r="U93" t="e">
        <f t="shared" si="18"/>
        <v>#NUM!</v>
      </c>
    </row>
    <row r="94" spans="1:21" x14ac:dyDescent="0.2">
      <c r="A94" t="e">
        <f t="shared" si="28"/>
        <v>#NUM!</v>
      </c>
      <c r="B94" t="e">
        <f t="shared" si="19"/>
        <v>#NUM!</v>
      </c>
      <c r="C94" s="9">
        <f t="shared" si="20"/>
        <v>0.37500000000000022</v>
      </c>
      <c r="D94" s="9" t="e">
        <f t="shared" si="21"/>
        <v>#NUM!</v>
      </c>
      <c r="E94" s="9" t="e">
        <f t="shared" si="21"/>
        <v>#NUM!</v>
      </c>
      <c r="F94" s="9" t="e">
        <f t="shared" si="22"/>
        <v>#NUM!</v>
      </c>
      <c r="G94" s="10">
        <f t="shared" si="23"/>
        <v>8.6666666666666607</v>
      </c>
      <c r="H94" s="5">
        <f t="shared" si="23"/>
        <v>7.5</v>
      </c>
      <c r="I94" t="e">
        <f t="shared" si="24"/>
        <v>#NUM!</v>
      </c>
      <c r="J94" t="e">
        <f t="shared" si="25"/>
        <v>#NUM!</v>
      </c>
      <c r="K94" t="e">
        <f t="shared" si="25"/>
        <v>#NUM!</v>
      </c>
      <c r="L94" t="e">
        <f t="shared" si="26"/>
        <v>#NUM!</v>
      </c>
      <c r="M94" t="e">
        <f t="shared" si="27"/>
        <v>#NUM!</v>
      </c>
      <c r="S94" t="e">
        <f t="shared" si="16"/>
        <v>#NUM!</v>
      </c>
      <c r="T94" t="e">
        <f t="shared" si="17"/>
        <v>#NUM!</v>
      </c>
      <c r="U94" t="e">
        <f t="shared" si="18"/>
        <v>#NUM!</v>
      </c>
    </row>
    <row r="95" spans="1:21" x14ac:dyDescent="0.2">
      <c r="A95" t="e">
        <f t="shared" si="28"/>
        <v>#NUM!</v>
      </c>
      <c r="B95" t="e">
        <f t="shared" si="19"/>
        <v>#NUM!</v>
      </c>
      <c r="C95" s="9">
        <f t="shared" si="20"/>
        <v>0.38000000000000023</v>
      </c>
      <c r="D95" s="9" t="e">
        <f t="shared" si="21"/>
        <v>#NUM!</v>
      </c>
      <c r="E95" s="9" t="e">
        <f t="shared" si="21"/>
        <v>#NUM!</v>
      </c>
      <c r="F95" s="9" t="e">
        <f t="shared" si="22"/>
        <v>#NUM!</v>
      </c>
      <c r="G95" s="10">
        <f t="shared" si="23"/>
        <v>8.6666666666666607</v>
      </c>
      <c r="H95" s="5">
        <f t="shared" si="23"/>
        <v>7.5</v>
      </c>
      <c r="I95" t="e">
        <f t="shared" si="24"/>
        <v>#NUM!</v>
      </c>
      <c r="J95" t="e">
        <f t="shared" si="25"/>
        <v>#NUM!</v>
      </c>
      <c r="K95" t="e">
        <f t="shared" si="25"/>
        <v>#NUM!</v>
      </c>
      <c r="L95" t="e">
        <f t="shared" si="26"/>
        <v>#NUM!</v>
      </c>
      <c r="M95" t="e">
        <f t="shared" si="27"/>
        <v>#NUM!</v>
      </c>
      <c r="S95" t="e">
        <f t="shared" si="16"/>
        <v>#NUM!</v>
      </c>
      <c r="T95" t="e">
        <f t="shared" si="17"/>
        <v>#NUM!</v>
      </c>
      <c r="U95" t="e">
        <f t="shared" si="18"/>
        <v>#NUM!</v>
      </c>
    </row>
    <row r="96" spans="1:21" x14ac:dyDescent="0.2">
      <c r="A96" t="e">
        <f t="shared" si="28"/>
        <v>#NUM!</v>
      </c>
      <c r="B96" t="e">
        <f t="shared" si="19"/>
        <v>#NUM!</v>
      </c>
      <c r="C96" s="9">
        <f t="shared" si="20"/>
        <v>0.38500000000000023</v>
      </c>
      <c r="D96" s="9" t="e">
        <f t="shared" si="21"/>
        <v>#NUM!</v>
      </c>
      <c r="E96" s="9" t="e">
        <f t="shared" si="21"/>
        <v>#NUM!</v>
      </c>
      <c r="F96" s="9" t="e">
        <f t="shared" si="22"/>
        <v>#NUM!</v>
      </c>
      <c r="G96" s="10">
        <f t="shared" si="23"/>
        <v>8.6666666666666607</v>
      </c>
      <c r="H96" s="5">
        <f t="shared" si="23"/>
        <v>7.5</v>
      </c>
      <c r="I96" t="e">
        <f t="shared" si="24"/>
        <v>#NUM!</v>
      </c>
      <c r="J96" t="e">
        <f t="shared" si="25"/>
        <v>#NUM!</v>
      </c>
      <c r="K96" t="e">
        <f t="shared" si="25"/>
        <v>#NUM!</v>
      </c>
      <c r="L96" t="e">
        <f t="shared" si="26"/>
        <v>#NUM!</v>
      </c>
      <c r="M96" t="e">
        <f t="shared" si="27"/>
        <v>#NUM!</v>
      </c>
      <c r="S96" t="e">
        <f t="shared" si="16"/>
        <v>#NUM!</v>
      </c>
      <c r="T96" t="e">
        <f t="shared" si="17"/>
        <v>#NUM!</v>
      </c>
      <c r="U96" t="e">
        <f t="shared" si="18"/>
        <v>#NUM!</v>
      </c>
    </row>
    <row r="97" spans="1:21" x14ac:dyDescent="0.2">
      <c r="A97" t="e">
        <f t="shared" si="28"/>
        <v>#NUM!</v>
      </c>
      <c r="B97" t="e">
        <f t="shared" si="19"/>
        <v>#NUM!</v>
      </c>
      <c r="C97" s="9">
        <f t="shared" si="20"/>
        <v>0.39000000000000024</v>
      </c>
      <c r="D97" s="9" t="e">
        <f t="shared" si="21"/>
        <v>#NUM!</v>
      </c>
      <c r="E97" s="9" t="e">
        <f t="shared" si="21"/>
        <v>#NUM!</v>
      </c>
      <c r="F97" s="9" t="e">
        <f t="shared" si="22"/>
        <v>#NUM!</v>
      </c>
      <c r="G97" s="10">
        <f t="shared" si="23"/>
        <v>8.6666666666666607</v>
      </c>
      <c r="H97" s="5">
        <f t="shared" si="23"/>
        <v>7.5</v>
      </c>
      <c r="I97" t="e">
        <f t="shared" si="24"/>
        <v>#NUM!</v>
      </c>
      <c r="J97" t="e">
        <f t="shared" si="25"/>
        <v>#NUM!</v>
      </c>
      <c r="K97" t="e">
        <f t="shared" si="25"/>
        <v>#NUM!</v>
      </c>
      <c r="L97" t="e">
        <f t="shared" si="26"/>
        <v>#NUM!</v>
      </c>
      <c r="M97" t="e">
        <f t="shared" si="27"/>
        <v>#NUM!</v>
      </c>
      <c r="S97" t="e">
        <f t="shared" si="16"/>
        <v>#NUM!</v>
      </c>
      <c r="T97" t="e">
        <f t="shared" si="17"/>
        <v>#NUM!</v>
      </c>
      <c r="U97" t="e">
        <f t="shared" si="18"/>
        <v>#NUM!</v>
      </c>
    </row>
    <row r="98" spans="1:21" x14ac:dyDescent="0.2">
      <c r="A98" t="e">
        <f t="shared" si="28"/>
        <v>#NUM!</v>
      </c>
      <c r="B98" t="e">
        <f t="shared" si="19"/>
        <v>#NUM!</v>
      </c>
      <c r="C98" s="9">
        <f t="shared" si="20"/>
        <v>0.39500000000000024</v>
      </c>
      <c r="D98" s="9" t="e">
        <f t="shared" si="21"/>
        <v>#NUM!</v>
      </c>
      <c r="E98" s="9" t="e">
        <f t="shared" si="21"/>
        <v>#NUM!</v>
      </c>
      <c r="F98" s="9" t="e">
        <f t="shared" si="22"/>
        <v>#NUM!</v>
      </c>
      <c r="G98" s="10">
        <f t="shared" si="23"/>
        <v>8.6666666666666607</v>
      </c>
      <c r="H98" s="5">
        <f t="shared" si="23"/>
        <v>7.5</v>
      </c>
      <c r="I98" t="e">
        <f t="shared" si="24"/>
        <v>#NUM!</v>
      </c>
      <c r="J98" t="e">
        <f t="shared" si="25"/>
        <v>#NUM!</v>
      </c>
      <c r="K98" t="e">
        <f t="shared" si="25"/>
        <v>#NUM!</v>
      </c>
      <c r="L98" t="e">
        <f t="shared" si="26"/>
        <v>#NUM!</v>
      </c>
      <c r="M98" t="e">
        <f t="shared" si="27"/>
        <v>#NUM!</v>
      </c>
      <c r="S98" t="e">
        <f t="shared" si="16"/>
        <v>#NUM!</v>
      </c>
      <c r="T98" t="e">
        <f t="shared" si="17"/>
        <v>#NUM!</v>
      </c>
      <c r="U98" t="e">
        <f t="shared" si="18"/>
        <v>#NUM!</v>
      </c>
    </row>
    <row r="99" spans="1:21" x14ac:dyDescent="0.2">
      <c r="A99" t="e">
        <f t="shared" si="28"/>
        <v>#NUM!</v>
      </c>
      <c r="B99" t="e">
        <f t="shared" si="19"/>
        <v>#NUM!</v>
      </c>
      <c r="C99" s="9">
        <f t="shared" si="20"/>
        <v>0.40000000000000024</v>
      </c>
      <c r="D99" s="9" t="e">
        <f t="shared" si="21"/>
        <v>#NUM!</v>
      </c>
      <c r="E99" s="9" t="e">
        <f t="shared" si="21"/>
        <v>#NUM!</v>
      </c>
      <c r="F99" s="9" t="e">
        <f t="shared" si="22"/>
        <v>#NUM!</v>
      </c>
      <c r="G99" s="10">
        <f t="shared" si="23"/>
        <v>8.6666666666666607</v>
      </c>
      <c r="H99" s="5">
        <f t="shared" si="23"/>
        <v>7.5</v>
      </c>
      <c r="I99" t="e">
        <f t="shared" si="24"/>
        <v>#NUM!</v>
      </c>
      <c r="J99" t="e">
        <f t="shared" si="25"/>
        <v>#NUM!</v>
      </c>
      <c r="K99" t="e">
        <f t="shared" si="25"/>
        <v>#NUM!</v>
      </c>
      <c r="L99" t="e">
        <f t="shared" si="26"/>
        <v>#NUM!</v>
      </c>
      <c r="M99" t="e">
        <f t="shared" si="27"/>
        <v>#NUM!</v>
      </c>
      <c r="S99" t="e">
        <f t="shared" si="16"/>
        <v>#NUM!</v>
      </c>
      <c r="T99" t="e">
        <f t="shared" si="17"/>
        <v>#NUM!</v>
      </c>
      <c r="U99" t="e">
        <f t="shared" si="18"/>
        <v>#NUM!</v>
      </c>
    </row>
    <row r="100" spans="1:21" x14ac:dyDescent="0.2">
      <c r="A100" t="e">
        <f t="shared" si="28"/>
        <v>#NUM!</v>
      </c>
      <c r="B100" t="e">
        <f t="shared" si="19"/>
        <v>#NUM!</v>
      </c>
      <c r="C100" s="9">
        <f t="shared" si="20"/>
        <v>0.40500000000000025</v>
      </c>
      <c r="D100" s="9" t="e">
        <f t="shared" si="21"/>
        <v>#NUM!</v>
      </c>
      <c r="E100" s="9" t="e">
        <f t="shared" si="21"/>
        <v>#NUM!</v>
      </c>
      <c r="F100" s="9" t="e">
        <f t="shared" si="22"/>
        <v>#NUM!</v>
      </c>
      <c r="G100" s="10">
        <f t="shared" si="23"/>
        <v>8.6666666666666607</v>
      </c>
      <c r="H100" s="5">
        <f t="shared" si="23"/>
        <v>7.5</v>
      </c>
      <c r="I100" t="e">
        <f t="shared" si="24"/>
        <v>#NUM!</v>
      </c>
      <c r="J100" t="e">
        <f t="shared" si="25"/>
        <v>#NUM!</v>
      </c>
      <c r="K100" t="e">
        <f t="shared" si="25"/>
        <v>#NUM!</v>
      </c>
      <c r="L100" t="e">
        <f t="shared" si="26"/>
        <v>#NUM!</v>
      </c>
      <c r="M100" t="e">
        <f t="shared" si="27"/>
        <v>#NUM!</v>
      </c>
      <c r="S100" t="e">
        <f t="shared" si="16"/>
        <v>#NUM!</v>
      </c>
      <c r="T100" t="e">
        <f t="shared" si="17"/>
        <v>#NUM!</v>
      </c>
      <c r="U100" t="e">
        <f t="shared" si="18"/>
        <v>#NUM!</v>
      </c>
    </row>
    <row r="101" spans="1:21" x14ac:dyDescent="0.2">
      <c r="A101" t="e">
        <f t="shared" si="28"/>
        <v>#NUM!</v>
      </c>
      <c r="B101" t="e">
        <f t="shared" si="19"/>
        <v>#NUM!</v>
      </c>
      <c r="C101" s="9">
        <f t="shared" si="20"/>
        <v>0.41000000000000025</v>
      </c>
      <c r="D101" s="9" t="e">
        <f t="shared" si="21"/>
        <v>#NUM!</v>
      </c>
      <c r="E101" s="9" t="e">
        <f t="shared" si="21"/>
        <v>#NUM!</v>
      </c>
      <c r="F101" s="9" t="e">
        <f t="shared" si="22"/>
        <v>#NUM!</v>
      </c>
      <c r="G101" s="10">
        <f t="shared" ref="G101:H116" si="29">G100</f>
        <v>8.6666666666666607</v>
      </c>
      <c r="H101" s="5">
        <f t="shared" si="29"/>
        <v>7.5</v>
      </c>
      <c r="I101" t="e">
        <f t="shared" si="24"/>
        <v>#NUM!</v>
      </c>
      <c r="J101" t="e">
        <f t="shared" si="25"/>
        <v>#NUM!</v>
      </c>
      <c r="K101" t="e">
        <f t="shared" si="25"/>
        <v>#NUM!</v>
      </c>
      <c r="L101" t="e">
        <f t="shared" si="26"/>
        <v>#NUM!</v>
      </c>
      <c r="M101" t="e">
        <f t="shared" si="27"/>
        <v>#NUM!</v>
      </c>
      <c r="S101" t="e">
        <f t="shared" si="16"/>
        <v>#NUM!</v>
      </c>
      <c r="T101" t="e">
        <f t="shared" si="17"/>
        <v>#NUM!</v>
      </c>
      <c r="U101" t="e">
        <f t="shared" si="18"/>
        <v>#NUM!</v>
      </c>
    </row>
    <row r="102" spans="1:21" x14ac:dyDescent="0.2">
      <c r="A102" t="e">
        <f t="shared" si="28"/>
        <v>#NUM!</v>
      </c>
      <c r="B102" t="e">
        <f t="shared" si="19"/>
        <v>#NUM!</v>
      </c>
      <c r="C102" s="9">
        <f t="shared" si="20"/>
        <v>0.41500000000000026</v>
      </c>
      <c r="D102" s="9" t="e">
        <f t="shared" si="21"/>
        <v>#NUM!</v>
      </c>
      <c r="E102" s="9" t="e">
        <f t="shared" si="21"/>
        <v>#NUM!</v>
      </c>
      <c r="F102" s="9" t="e">
        <f t="shared" si="22"/>
        <v>#NUM!</v>
      </c>
      <c r="G102" s="10">
        <f t="shared" si="29"/>
        <v>8.6666666666666607</v>
      </c>
      <c r="H102" s="5">
        <f t="shared" si="29"/>
        <v>7.5</v>
      </c>
      <c r="I102" t="e">
        <f t="shared" si="24"/>
        <v>#NUM!</v>
      </c>
      <c r="J102" t="e">
        <f t="shared" si="25"/>
        <v>#NUM!</v>
      </c>
      <c r="K102" t="e">
        <f t="shared" si="25"/>
        <v>#NUM!</v>
      </c>
      <c r="L102" t="e">
        <f t="shared" si="26"/>
        <v>#NUM!</v>
      </c>
      <c r="M102" t="e">
        <f t="shared" si="27"/>
        <v>#NUM!</v>
      </c>
      <c r="S102" t="e">
        <f t="shared" si="16"/>
        <v>#NUM!</v>
      </c>
      <c r="T102" t="e">
        <f t="shared" si="17"/>
        <v>#NUM!</v>
      </c>
      <c r="U102" t="e">
        <f t="shared" si="18"/>
        <v>#NUM!</v>
      </c>
    </row>
    <row r="103" spans="1:21" x14ac:dyDescent="0.2">
      <c r="A103" t="e">
        <f t="shared" si="28"/>
        <v>#NUM!</v>
      </c>
      <c r="B103" t="e">
        <f t="shared" si="19"/>
        <v>#NUM!</v>
      </c>
      <c r="C103" s="9">
        <f t="shared" si="20"/>
        <v>0.42000000000000026</v>
      </c>
      <c r="D103" s="9" t="e">
        <f t="shared" si="21"/>
        <v>#NUM!</v>
      </c>
      <c r="E103" s="9" t="e">
        <f t="shared" si="21"/>
        <v>#NUM!</v>
      </c>
      <c r="F103" s="9" t="e">
        <f t="shared" si="22"/>
        <v>#NUM!</v>
      </c>
      <c r="G103" s="10">
        <f t="shared" si="29"/>
        <v>8.6666666666666607</v>
      </c>
      <c r="H103" s="5">
        <f t="shared" si="29"/>
        <v>7.5</v>
      </c>
      <c r="I103" t="e">
        <f t="shared" si="24"/>
        <v>#NUM!</v>
      </c>
      <c r="J103" t="e">
        <f t="shared" si="25"/>
        <v>#NUM!</v>
      </c>
      <c r="K103" t="e">
        <f t="shared" si="25"/>
        <v>#NUM!</v>
      </c>
      <c r="L103" t="e">
        <f t="shared" si="26"/>
        <v>#NUM!</v>
      </c>
      <c r="M103" t="e">
        <f t="shared" si="27"/>
        <v>#NUM!</v>
      </c>
      <c r="S103" t="e">
        <f t="shared" si="16"/>
        <v>#NUM!</v>
      </c>
      <c r="T103" t="e">
        <f t="shared" si="17"/>
        <v>#NUM!</v>
      </c>
      <c r="U103" t="e">
        <f t="shared" si="18"/>
        <v>#NUM!</v>
      </c>
    </row>
    <row r="104" spans="1:21" x14ac:dyDescent="0.2">
      <c r="A104" t="e">
        <f t="shared" si="28"/>
        <v>#NUM!</v>
      </c>
      <c r="B104" t="e">
        <f t="shared" si="19"/>
        <v>#NUM!</v>
      </c>
      <c r="C104" s="9">
        <f t="shared" si="20"/>
        <v>0.42500000000000027</v>
      </c>
      <c r="D104" s="9" t="e">
        <f t="shared" si="21"/>
        <v>#NUM!</v>
      </c>
      <c r="E104" s="9" t="e">
        <f t="shared" si="21"/>
        <v>#NUM!</v>
      </c>
      <c r="F104" s="9" t="e">
        <f t="shared" si="22"/>
        <v>#NUM!</v>
      </c>
      <c r="G104" s="10">
        <f t="shared" si="29"/>
        <v>8.6666666666666607</v>
      </c>
      <c r="H104" s="5">
        <f t="shared" si="29"/>
        <v>7.5</v>
      </c>
      <c r="I104" t="e">
        <f t="shared" si="24"/>
        <v>#NUM!</v>
      </c>
      <c r="J104" t="e">
        <f t="shared" si="25"/>
        <v>#NUM!</v>
      </c>
      <c r="K104" t="e">
        <f t="shared" si="25"/>
        <v>#NUM!</v>
      </c>
      <c r="L104" t="e">
        <f t="shared" si="26"/>
        <v>#NUM!</v>
      </c>
      <c r="M104" t="e">
        <f t="shared" si="27"/>
        <v>#NUM!</v>
      </c>
      <c r="S104" t="e">
        <f t="shared" si="16"/>
        <v>#NUM!</v>
      </c>
      <c r="T104" t="e">
        <f t="shared" si="17"/>
        <v>#NUM!</v>
      </c>
      <c r="U104" t="e">
        <f t="shared" si="18"/>
        <v>#NUM!</v>
      </c>
    </row>
    <row r="105" spans="1:21" x14ac:dyDescent="0.2">
      <c r="A105" t="e">
        <f t="shared" si="28"/>
        <v>#NUM!</v>
      </c>
      <c r="B105" t="e">
        <f t="shared" si="19"/>
        <v>#NUM!</v>
      </c>
      <c r="C105" s="9">
        <f t="shared" si="20"/>
        <v>0.43000000000000027</v>
      </c>
      <c r="D105" s="9" t="e">
        <f t="shared" si="21"/>
        <v>#NUM!</v>
      </c>
      <c r="E105" s="9" t="e">
        <f t="shared" si="21"/>
        <v>#NUM!</v>
      </c>
      <c r="F105" s="9" t="e">
        <f t="shared" si="22"/>
        <v>#NUM!</v>
      </c>
      <c r="G105" s="10">
        <f t="shared" si="29"/>
        <v>8.6666666666666607</v>
      </c>
      <c r="H105" s="5">
        <f t="shared" si="29"/>
        <v>7.5</v>
      </c>
      <c r="I105" t="e">
        <f t="shared" si="24"/>
        <v>#NUM!</v>
      </c>
      <c r="J105" t="e">
        <f t="shared" si="25"/>
        <v>#NUM!</v>
      </c>
      <c r="K105" t="e">
        <f t="shared" si="25"/>
        <v>#NUM!</v>
      </c>
      <c r="L105" t="e">
        <f t="shared" si="26"/>
        <v>#NUM!</v>
      </c>
      <c r="M105" t="e">
        <f t="shared" si="27"/>
        <v>#NUM!</v>
      </c>
      <c r="S105" t="e">
        <f t="shared" si="16"/>
        <v>#NUM!</v>
      </c>
      <c r="T105" t="e">
        <f t="shared" si="17"/>
        <v>#NUM!</v>
      </c>
      <c r="U105" t="e">
        <f t="shared" si="18"/>
        <v>#NUM!</v>
      </c>
    </row>
    <row r="106" spans="1:21" x14ac:dyDescent="0.2">
      <c r="A106" t="e">
        <f t="shared" si="28"/>
        <v>#NUM!</v>
      </c>
      <c r="B106" t="e">
        <f t="shared" si="19"/>
        <v>#NUM!</v>
      </c>
      <c r="C106" s="9">
        <f t="shared" si="20"/>
        <v>0.43500000000000028</v>
      </c>
      <c r="D106" s="9" t="e">
        <f t="shared" si="21"/>
        <v>#NUM!</v>
      </c>
      <c r="E106" s="9" t="e">
        <f t="shared" si="21"/>
        <v>#NUM!</v>
      </c>
      <c r="F106" s="9" t="e">
        <f t="shared" si="22"/>
        <v>#NUM!</v>
      </c>
      <c r="G106" s="10">
        <f t="shared" si="29"/>
        <v>8.6666666666666607</v>
      </c>
      <c r="H106" s="5">
        <f t="shared" si="29"/>
        <v>7.5</v>
      </c>
      <c r="I106" t="e">
        <f t="shared" si="24"/>
        <v>#NUM!</v>
      </c>
      <c r="J106" t="e">
        <f t="shared" si="25"/>
        <v>#NUM!</v>
      </c>
      <c r="K106" t="e">
        <f t="shared" si="25"/>
        <v>#NUM!</v>
      </c>
      <c r="L106" t="e">
        <f t="shared" si="26"/>
        <v>#NUM!</v>
      </c>
      <c r="M106" t="e">
        <f t="shared" si="27"/>
        <v>#NUM!</v>
      </c>
      <c r="S106" t="e">
        <f t="shared" si="16"/>
        <v>#NUM!</v>
      </c>
      <c r="T106" t="e">
        <f t="shared" si="17"/>
        <v>#NUM!</v>
      </c>
      <c r="U106" t="e">
        <f t="shared" si="18"/>
        <v>#NUM!</v>
      </c>
    </row>
    <row r="107" spans="1:21" x14ac:dyDescent="0.2">
      <c r="A107" t="e">
        <f t="shared" si="28"/>
        <v>#NUM!</v>
      </c>
      <c r="B107" t="e">
        <f t="shared" si="19"/>
        <v>#NUM!</v>
      </c>
      <c r="C107" s="9">
        <f t="shared" si="20"/>
        <v>0.44000000000000028</v>
      </c>
      <c r="D107" s="9" t="e">
        <f t="shared" si="21"/>
        <v>#NUM!</v>
      </c>
      <c r="E107" s="9" t="e">
        <f t="shared" si="21"/>
        <v>#NUM!</v>
      </c>
      <c r="F107" s="9" t="e">
        <f t="shared" si="22"/>
        <v>#NUM!</v>
      </c>
      <c r="G107" s="10">
        <f t="shared" si="29"/>
        <v>8.6666666666666607</v>
      </c>
      <c r="H107" s="5">
        <f t="shared" si="29"/>
        <v>7.5</v>
      </c>
      <c r="I107" t="e">
        <f t="shared" si="24"/>
        <v>#NUM!</v>
      </c>
      <c r="J107" t="e">
        <f t="shared" si="25"/>
        <v>#NUM!</v>
      </c>
      <c r="K107" t="e">
        <f t="shared" si="25"/>
        <v>#NUM!</v>
      </c>
      <c r="L107" t="e">
        <f t="shared" si="26"/>
        <v>#NUM!</v>
      </c>
      <c r="M107" t="e">
        <f t="shared" si="27"/>
        <v>#NUM!</v>
      </c>
      <c r="S107" t="e">
        <f t="shared" si="16"/>
        <v>#NUM!</v>
      </c>
      <c r="T107" t="e">
        <f t="shared" si="17"/>
        <v>#NUM!</v>
      </c>
      <c r="U107" t="e">
        <f t="shared" si="18"/>
        <v>#NUM!</v>
      </c>
    </row>
    <row r="108" spans="1:21" x14ac:dyDescent="0.2">
      <c r="A108" t="e">
        <f t="shared" si="28"/>
        <v>#NUM!</v>
      </c>
      <c r="B108" t="e">
        <f t="shared" si="19"/>
        <v>#NUM!</v>
      </c>
      <c r="C108" s="9">
        <f t="shared" si="20"/>
        <v>0.44500000000000028</v>
      </c>
      <c r="D108" s="9" t="e">
        <f t="shared" si="21"/>
        <v>#NUM!</v>
      </c>
      <c r="E108" s="9" t="e">
        <f t="shared" si="21"/>
        <v>#NUM!</v>
      </c>
      <c r="F108" s="9" t="e">
        <f t="shared" si="22"/>
        <v>#NUM!</v>
      </c>
      <c r="G108" s="10">
        <f t="shared" si="29"/>
        <v>8.6666666666666607</v>
      </c>
      <c r="H108" s="5">
        <f t="shared" si="29"/>
        <v>7.5</v>
      </c>
      <c r="I108" t="e">
        <f t="shared" si="24"/>
        <v>#NUM!</v>
      </c>
      <c r="J108" t="e">
        <f t="shared" si="25"/>
        <v>#NUM!</v>
      </c>
      <c r="K108" t="e">
        <f t="shared" si="25"/>
        <v>#NUM!</v>
      </c>
      <c r="L108" t="e">
        <f t="shared" si="26"/>
        <v>#NUM!</v>
      </c>
      <c r="M108" t="e">
        <f t="shared" si="27"/>
        <v>#NUM!</v>
      </c>
      <c r="S108" t="e">
        <f t="shared" si="16"/>
        <v>#NUM!</v>
      </c>
      <c r="T108" t="e">
        <f t="shared" si="17"/>
        <v>#NUM!</v>
      </c>
      <c r="U108" t="e">
        <f t="shared" si="18"/>
        <v>#NUM!</v>
      </c>
    </row>
    <row r="109" spans="1:21" x14ac:dyDescent="0.2">
      <c r="A109" t="e">
        <f t="shared" si="28"/>
        <v>#NUM!</v>
      </c>
      <c r="B109" t="e">
        <f t="shared" si="19"/>
        <v>#NUM!</v>
      </c>
      <c r="C109" s="9">
        <f t="shared" si="20"/>
        <v>0.45000000000000029</v>
      </c>
      <c r="D109" s="9" t="e">
        <f t="shared" si="21"/>
        <v>#NUM!</v>
      </c>
      <c r="E109" s="9" t="e">
        <f t="shared" si="21"/>
        <v>#NUM!</v>
      </c>
      <c r="F109" s="9" t="e">
        <f t="shared" si="22"/>
        <v>#NUM!</v>
      </c>
      <c r="G109" s="10">
        <f t="shared" si="29"/>
        <v>8.6666666666666607</v>
      </c>
      <c r="H109" s="5">
        <f t="shared" si="29"/>
        <v>7.5</v>
      </c>
      <c r="I109" t="e">
        <f t="shared" si="24"/>
        <v>#NUM!</v>
      </c>
      <c r="J109" t="e">
        <f t="shared" si="25"/>
        <v>#NUM!</v>
      </c>
      <c r="K109" t="e">
        <f t="shared" si="25"/>
        <v>#NUM!</v>
      </c>
      <c r="L109" t="e">
        <f t="shared" si="26"/>
        <v>#NUM!</v>
      </c>
      <c r="M109" t="e">
        <f t="shared" si="27"/>
        <v>#NUM!</v>
      </c>
      <c r="S109" t="e">
        <f t="shared" si="16"/>
        <v>#NUM!</v>
      </c>
      <c r="T109" t="e">
        <f t="shared" si="17"/>
        <v>#NUM!</v>
      </c>
      <c r="U109" t="e">
        <f t="shared" si="18"/>
        <v>#NUM!</v>
      </c>
    </row>
    <row r="110" spans="1:21" x14ac:dyDescent="0.2">
      <c r="A110" t="e">
        <f t="shared" si="28"/>
        <v>#NUM!</v>
      </c>
      <c r="B110" t="e">
        <f t="shared" si="19"/>
        <v>#NUM!</v>
      </c>
      <c r="C110" s="9">
        <f t="shared" si="20"/>
        <v>0.45500000000000029</v>
      </c>
      <c r="D110" s="9" t="e">
        <f t="shared" si="21"/>
        <v>#NUM!</v>
      </c>
      <c r="E110" s="9" t="e">
        <f t="shared" si="21"/>
        <v>#NUM!</v>
      </c>
      <c r="F110" s="9" t="e">
        <f t="shared" si="22"/>
        <v>#NUM!</v>
      </c>
      <c r="G110" s="10">
        <f t="shared" si="29"/>
        <v>8.6666666666666607</v>
      </c>
      <c r="H110" s="5">
        <f t="shared" si="29"/>
        <v>7.5</v>
      </c>
      <c r="I110" t="e">
        <f t="shared" si="24"/>
        <v>#NUM!</v>
      </c>
      <c r="J110" t="e">
        <f t="shared" si="25"/>
        <v>#NUM!</v>
      </c>
      <c r="K110" t="e">
        <f t="shared" si="25"/>
        <v>#NUM!</v>
      </c>
      <c r="L110" t="e">
        <f t="shared" si="26"/>
        <v>#NUM!</v>
      </c>
      <c r="M110" t="e">
        <f t="shared" si="27"/>
        <v>#NUM!</v>
      </c>
      <c r="S110" t="e">
        <f t="shared" si="16"/>
        <v>#NUM!</v>
      </c>
      <c r="T110" t="e">
        <f t="shared" si="17"/>
        <v>#NUM!</v>
      </c>
      <c r="U110" t="e">
        <f t="shared" si="18"/>
        <v>#NUM!</v>
      </c>
    </row>
    <row r="111" spans="1:21" x14ac:dyDescent="0.2">
      <c r="A111" t="e">
        <f t="shared" si="28"/>
        <v>#NUM!</v>
      </c>
      <c r="B111" t="e">
        <f t="shared" si="19"/>
        <v>#NUM!</v>
      </c>
      <c r="C111" s="9">
        <f t="shared" si="20"/>
        <v>0.4600000000000003</v>
      </c>
      <c r="D111" s="9" t="e">
        <f t="shared" si="21"/>
        <v>#NUM!</v>
      </c>
      <c r="E111" s="9" t="e">
        <f t="shared" si="21"/>
        <v>#NUM!</v>
      </c>
      <c r="F111" s="9" t="e">
        <f t="shared" si="22"/>
        <v>#NUM!</v>
      </c>
      <c r="G111" s="10">
        <f t="shared" si="29"/>
        <v>8.6666666666666607</v>
      </c>
      <c r="H111" s="5">
        <f t="shared" si="29"/>
        <v>7.5</v>
      </c>
      <c r="I111" t="e">
        <f t="shared" si="24"/>
        <v>#NUM!</v>
      </c>
      <c r="J111" t="e">
        <f t="shared" si="25"/>
        <v>#NUM!</v>
      </c>
      <c r="K111" t="e">
        <f t="shared" si="25"/>
        <v>#NUM!</v>
      </c>
      <c r="L111" t="e">
        <f t="shared" si="26"/>
        <v>#NUM!</v>
      </c>
      <c r="M111" t="e">
        <f t="shared" si="27"/>
        <v>#NUM!</v>
      </c>
      <c r="S111" t="e">
        <f t="shared" si="16"/>
        <v>#NUM!</v>
      </c>
      <c r="T111" t="e">
        <f t="shared" si="17"/>
        <v>#NUM!</v>
      </c>
      <c r="U111" t="e">
        <f t="shared" si="18"/>
        <v>#NUM!</v>
      </c>
    </row>
    <row r="112" spans="1:21" x14ac:dyDescent="0.2">
      <c r="A112" t="e">
        <f t="shared" si="28"/>
        <v>#NUM!</v>
      </c>
      <c r="B112" t="e">
        <f t="shared" si="19"/>
        <v>#NUM!</v>
      </c>
      <c r="C112" s="9">
        <f t="shared" si="20"/>
        <v>0.4650000000000003</v>
      </c>
      <c r="D112" s="9" t="e">
        <f t="shared" si="21"/>
        <v>#NUM!</v>
      </c>
      <c r="E112" s="9" t="e">
        <f t="shared" si="21"/>
        <v>#NUM!</v>
      </c>
      <c r="F112" s="9" t="e">
        <f t="shared" si="22"/>
        <v>#NUM!</v>
      </c>
      <c r="G112" s="10">
        <f t="shared" si="29"/>
        <v>8.6666666666666607</v>
      </c>
      <c r="H112" s="5">
        <f t="shared" si="29"/>
        <v>7.5</v>
      </c>
      <c r="I112" t="e">
        <f t="shared" si="24"/>
        <v>#NUM!</v>
      </c>
      <c r="J112" t="e">
        <f t="shared" si="25"/>
        <v>#NUM!</v>
      </c>
      <c r="K112" t="e">
        <f t="shared" si="25"/>
        <v>#NUM!</v>
      </c>
      <c r="L112" t="e">
        <f t="shared" si="26"/>
        <v>#NUM!</v>
      </c>
      <c r="M112" t="e">
        <f t="shared" si="27"/>
        <v>#NUM!</v>
      </c>
      <c r="S112" t="e">
        <f t="shared" si="16"/>
        <v>#NUM!</v>
      </c>
      <c r="T112" t="e">
        <f t="shared" si="17"/>
        <v>#NUM!</v>
      </c>
      <c r="U112" t="e">
        <f t="shared" si="18"/>
        <v>#NUM!</v>
      </c>
    </row>
    <row r="113" spans="1:21" x14ac:dyDescent="0.2">
      <c r="A113" t="e">
        <f t="shared" si="28"/>
        <v>#NUM!</v>
      </c>
      <c r="B113" t="e">
        <f t="shared" si="19"/>
        <v>#NUM!</v>
      </c>
      <c r="C113" s="9">
        <f t="shared" si="20"/>
        <v>0.47000000000000031</v>
      </c>
      <c r="D113" s="9" t="e">
        <f t="shared" si="21"/>
        <v>#NUM!</v>
      </c>
      <c r="E113" s="9" t="e">
        <f t="shared" si="21"/>
        <v>#NUM!</v>
      </c>
      <c r="F113" s="9" t="e">
        <f t="shared" si="22"/>
        <v>#NUM!</v>
      </c>
      <c r="G113" s="10">
        <f t="shared" si="29"/>
        <v>8.6666666666666607</v>
      </c>
      <c r="H113" s="5">
        <f t="shared" si="29"/>
        <v>7.5</v>
      </c>
      <c r="I113" t="e">
        <f t="shared" si="24"/>
        <v>#NUM!</v>
      </c>
      <c r="J113" t="e">
        <f t="shared" si="25"/>
        <v>#NUM!</v>
      </c>
      <c r="K113" t="e">
        <f t="shared" si="25"/>
        <v>#NUM!</v>
      </c>
      <c r="L113" t="e">
        <f t="shared" si="26"/>
        <v>#NUM!</v>
      </c>
      <c r="M113" t="e">
        <f t="shared" si="27"/>
        <v>#NUM!</v>
      </c>
      <c r="S113" t="e">
        <f t="shared" si="16"/>
        <v>#NUM!</v>
      </c>
      <c r="T113" t="e">
        <f t="shared" si="17"/>
        <v>#NUM!</v>
      </c>
      <c r="U113" t="e">
        <f t="shared" si="18"/>
        <v>#NUM!</v>
      </c>
    </row>
    <row r="114" spans="1:21" x14ac:dyDescent="0.2">
      <c r="A114" t="e">
        <f t="shared" si="28"/>
        <v>#NUM!</v>
      </c>
      <c r="B114" t="e">
        <f t="shared" si="19"/>
        <v>#NUM!</v>
      </c>
      <c r="C114" s="9">
        <f t="shared" si="20"/>
        <v>0.47500000000000031</v>
      </c>
      <c r="D114" s="9" t="e">
        <f t="shared" si="21"/>
        <v>#NUM!</v>
      </c>
      <c r="E114" s="9" t="e">
        <f t="shared" si="21"/>
        <v>#NUM!</v>
      </c>
      <c r="F114" s="9" t="e">
        <f t="shared" si="22"/>
        <v>#NUM!</v>
      </c>
      <c r="G114" s="10">
        <f t="shared" si="29"/>
        <v>8.6666666666666607</v>
      </c>
      <c r="H114" s="5">
        <f t="shared" si="29"/>
        <v>7.5</v>
      </c>
      <c r="I114" t="e">
        <f t="shared" si="24"/>
        <v>#NUM!</v>
      </c>
      <c r="J114" t="e">
        <f t="shared" si="25"/>
        <v>#NUM!</v>
      </c>
      <c r="K114" t="e">
        <f t="shared" si="25"/>
        <v>#NUM!</v>
      </c>
      <c r="L114" t="e">
        <f t="shared" si="26"/>
        <v>#NUM!</v>
      </c>
      <c r="M114" t="e">
        <f t="shared" si="27"/>
        <v>#NUM!</v>
      </c>
      <c r="S114" t="e">
        <f t="shared" si="16"/>
        <v>#NUM!</v>
      </c>
      <c r="T114" t="e">
        <f t="shared" si="17"/>
        <v>#NUM!</v>
      </c>
      <c r="U114" t="e">
        <f t="shared" si="18"/>
        <v>#NUM!</v>
      </c>
    </row>
    <row r="115" spans="1:21" x14ac:dyDescent="0.2">
      <c r="A115" t="e">
        <f t="shared" si="28"/>
        <v>#NUM!</v>
      </c>
      <c r="B115" t="e">
        <f t="shared" si="19"/>
        <v>#NUM!</v>
      </c>
      <c r="C115" s="9">
        <f t="shared" si="20"/>
        <v>0.48000000000000032</v>
      </c>
      <c r="D115" s="9" t="e">
        <f t="shared" si="21"/>
        <v>#NUM!</v>
      </c>
      <c r="E115" s="9" t="e">
        <f t="shared" si="21"/>
        <v>#NUM!</v>
      </c>
      <c r="F115" s="9" t="e">
        <f t="shared" si="22"/>
        <v>#NUM!</v>
      </c>
      <c r="G115" s="10">
        <f t="shared" si="29"/>
        <v>8.6666666666666607</v>
      </c>
      <c r="H115" s="5">
        <f t="shared" si="29"/>
        <v>7.5</v>
      </c>
      <c r="I115" t="e">
        <f t="shared" si="24"/>
        <v>#NUM!</v>
      </c>
      <c r="J115" t="e">
        <f t="shared" si="25"/>
        <v>#NUM!</v>
      </c>
      <c r="K115" t="e">
        <f t="shared" si="25"/>
        <v>#NUM!</v>
      </c>
      <c r="L115" t="e">
        <f t="shared" si="26"/>
        <v>#NUM!</v>
      </c>
      <c r="M115" t="e">
        <f t="shared" si="27"/>
        <v>#NUM!</v>
      </c>
      <c r="S115" t="e">
        <f t="shared" si="16"/>
        <v>#NUM!</v>
      </c>
      <c r="T115" t="e">
        <f t="shared" si="17"/>
        <v>#NUM!</v>
      </c>
      <c r="U115" t="e">
        <f t="shared" si="18"/>
        <v>#NUM!</v>
      </c>
    </row>
    <row r="116" spans="1:21" x14ac:dyDescent="0.2">
      <c r="A116" t="e">
        <f t="shared" si="28"/>
        <v>#NUM!</v>
      </c>
      <c r="B116" t="e">
        <f t="shared" si="19"/>
        <v>#NUM!</v>
      </c>
      <c r="C116" s="9">
        <f t="shared" si="20"/>
        <v>0.48500000000000032</v>
      </c>
      <c r="D116" s="9" t="e">
        <f t="shared" si="21"/>
        <v>#NUM!</v>
      </c>
      <c r="E116" s="9" t="e">
        <f t="shared" si="21"/>
        <v>#NUM!</v>
      </c>
      <c r="F116" s="9" t="e">
        <f t="shared" si="22"/>
        <v>#NUM!</v>
      </c>
      <c r="G116" s="10">
        <f t="shared" si="29"/>
        <v>8.6666666666666607</v>
      </c>
      <c r="H116" s="5">
        <f t="shared" si="29"/>
        <v>7.5</v>
      </c>
      <c r="I116" t="e">
        <f t="shared" si="24"/>
        <v>#NUM!</v>
      </c>
      <c r="J116" t="e">
        <f t="shared" si="25"/>
        <v>#NUM!</v>
      </c>
      <c r="K116" t="e">
        <f t="shared" si="25"/>
        <v>#NUM!</v>
      </c>
      <c r="L116" t="e">
        <f t="shared" si="26"/>
        <v>#NUM!</v>
      </c>
      <c r="M116" t="e">
        <f t="shared" si="27"/>
        <v>#NUM!</v>
      </c>
      <c r="S116" t="e">
        <f t="shared" si="16"/>
        <v>#NUM!</v>
      </c>
      <c r="T116" t="e">
        <f t="shared" si="17"/>
        <v>#NUM!</v>
      </c>
      <c r="U116" t="e">
        <f t="shared" si="18"/>
        <v>#NUM!</v>
      </c>
    </row>
    <row r="117" spans="1:21" x14ac:dyDescent="0.2">
      <c r="A117" t="e">
        <f t="shared" si="28"/>
        <v>#NUM!</v>
      </c>
      <c r="B117" t="e">
        <f t="shared" si="19"/>
        <v>#NUM!</v>
      </c>
      <c r="C117" s="9">
        <f t="shared" si="20"/>
        <v>0.49000000000000032</v>
      </c>
      <c r="D117" s="9" t="e">
        <f t="shared" si="21"/>
        <v>#NUM!</v>
      </c>
      <c r="E117" s="9" t="e">
        <f t="shared" si="21"/>
        <v>#NUM!</v>
      </c>
      <c r="F117" s="9" t="e">
        <f t="shared" si="22"/>
        <v>#NUM!</v>
      </c>
      <c r="G117" s="10">
        <f t="shared" ref="G117:H132" si="30">G116</f>
        <v>8.6666666666666607</v>
      </c>
      <c r="H117" s="5">
        <f t="shared" si="30"/>
        <v>7.5</v>
      </c>
      <c r="I117" t="e">
        <f t="shared" si="24"/>
        <v>#NUM!</v>
      </c>
      <c r="J117" t="e">
        <f t="shared" si="25"/>
        <v>#NUM!</v>
      </c>
      <c r="K117" t="e">
        <f t="shared" si="25"/>
        <v>#NUM!</v>
      </c>
      <c r="L117" t="e">
        <f t="shared" si="26"/>
        <v>#NUM!</v>
      </c>
      <c r="M117" t="e">
        <f t="shared" si="27"/>
        <v>#NUM!</v>
      </c>
      <c r="S117" t="e">
        <f t="shared" si="16"/>
        <v>#NUM!</v>
      </c>
      <c r="T117" t="e">
        <f t="shared" si="17"/>
        <v>#NUM!</v>
      </c>
      <c r="U117" t="e">
        <f t="shared" si="18"/>
        <v>#NUM!</v>
      </c>
    </row>
    <row r="118" spans="1:21" x14ac:dyDescent="0.2">
      <c r="A118" t="e">
        <f t="shared" si="28"/>
        <v>#NUM!</v>
      </c>
      <c r="B118" t="e">
        <f t="shared" si="19"/>
        <v>#NUM!</v>
      </c>
      <c r="C118" s="9">
        <f t="shared" si="20"/>
        <v>0.49500000000000033</v>
      </c>
      <c r="D118" s="9" t="e">
        <f t="shared" si="21"/>
        <v>#NUM!</v>
      </c>
      <c r="E118" s="9" t="e">
        <f t="shared" si="21"/>
        <v>#NUM!</v>
      </c>
      <c r="F118" s="9" t="e">
        <f t="shared" si="22"/>
        <v>#NUM!</v>
      </c>
      <c r="G118" s="10">
        <f t="shared" si="30"/>
        <v>8.6666666666666607</v>
      </c>
      <c r="H118" s="5">
        <f t="shared" si="30"/>
        <v>7.5</v>
      </c>
      <c r="I118" t="e">
        <f t="shared" si="24"/>
        <v>#NUM!</v>
      </c>
      <c r="J118" t="e">
        <f t="shared" si="25"/>
        <v>#NUM!</v>
      </c>
      <c r="K118" t="e">
        <f t="shared" si="25"/>
        <v>#NUM!</v>
      </c>
      <c r="L118" t="e">
        <f t="shared" si="26"/>
        <v>#NUM!</v>
      </c>
      <c r="M118" t="e">
        <f t="shared" si="27"/>
        <v>#NUM!</v>
      </c>
      <c r="S118" t="e">
        <f t="shared" si="16"/>
        <v>#NUM!</v>
      </c>
      <c r="T118" t="e">
        <f t="shared" si="17"/>
        <v>#NUM!</v>
      </c>
      <c r="U118" t="e">
        <f t="shared" si="18"/>
        <v>#NUM!</v>
      </c>
    </row>
    <row r="119" spans="1:21" x14ac:dyDescent="0.2">
      <c r="A119" t="e">
        <f t="shared" si="28"/>
        <v>#NUM!</v>
      </c>
      <c r="B119" t="e">
        <f t="shared" si="19"/>
        <v>#NUM!</v>
      </c>
      <c r="C119" s="9">
        <f t="shared" si="20"/>
        <v>0.50000000000000033</v>
      </c>
      <c r="D119" s="9" t="e">
        <f t="shared" si="21"/>
        <v>#NUM!</v>
      </c>
      <c r="E119" s="9" t="e">
        <f t="shared" si="21"/>
        <v>#NUM!</v>
      </c>
      <c r="F119" s="9" t="e">
        <f t="shared" si="22"/>
        <v>#NUM!</v>
      </c>
      <c r="G119" s="10">
        <f t="shared" si="30"/>
        <v>8.6666666666666607</v>
      </c>
      <c r="H119" s="5">
        <f t="shared" si="30"/>
        <v>7.5</v>
      </c>
      <c r="I119" t="e">
        <f t="shared" si="24"/>
        <v>#NUM!</v>
      </c>
      <c r="J119" t="e">
        <f t="shared" si="25"/>
        <v>#NUM!</v>
      </c>
      <c r="K119" t="e">
        <f t="shared" si="25"/>
        <v>#NUM!</v>
      </c>
      <c r="L119" t="e">
        <f t="shared" si="26"/>
        <v>#NUM!</v>
      </c>
      <c r="M119" t="e">
        <f t="shared" si="27"/>
        <v>#NUM!</v>
      </c>
      <c r="S119" t="e">
        <f t="shared" si="16"/>
        <v>#NUM!</v>
      </c>
      <c r="T119" t="e">
        <f t="shared" si="17"/>
        <v>#NUM!</v>
      </c>
      <c r="U119" t="e">
        <f t="shared" si="18"/>
        <v>#NUM!</v>
      </c>
    </row>
    <row r="120" spans="1:21" x14ac:dyDescent="0.2">
      <c r="A120" t="e">
        <f t="shared" si="28"/>
        <v>#NUM!</v>
      </c>
      <c r="B120" t="e">
        <f t="shared" si="19"/>
        <v>#NUM!</v>
      </c>
      <c r="C120" s="9">
        <f t="shared" si="20"/>
        <v>0.50500000000000034</v>
      </c>
      <c r="D120" s="9" t="e">
        <f t="shared" si="21"/>
        <v>#NUM!</v>
      </c>
      <c r="E120" s="9" t="e">
        <f t="shared" si="21"/>
        <v>#NUM!</v>
      </c>
      <c r="F120" s="9" t="e">
        <f t="shared" si="22"/>
        <v>#NUM!</v>
      </c>
      <c r="G120" s="10">
        <f t="shared" si="30"/>
        <v>8.6666666666666607</v>
      </c>
      <c r="H120" s="5">
        <f t="shared" si="30"/>
        <v>7.5</v>
      </c>
      <c r="I120" t="e">
        <f t="shared" si="24"/>
        <v>#NUM!</v>
      </c>
      <c r="J120" t="e">
        <f t="shared" si="25"/>
        <v>#NUM!</v>
      </c>
      <c r="K120" t="e">
        <f t="shared" si="25"/>
        <v>#NUM!</v>
      </c>
      <c r="L120" t="e">
        <f t="shared" si="26"/>
        <v>#NUM!</v>
      </c>
      <c r="M120" t="e">
        <f t="shared" si="27"/>
        <v>#NUM!</v>
      </c>
      <c r="S120" t="e">
        <f t="shared" si="16"/>
        <v>#NUM!</v>
      </c>
      <c r="T120" t="e">
        <f t="shared" si="17"/>
        <v>#NUM!</v>
      </c>
      <c r="U120" t="e">
        <f t="shared" si="18"/>
        <v>#NUM!</v>
      </c>
    </row>
    <row r="121" spans="1:21" x14ac:dyDescent="0.2">
      <c r="A121" t="e">
        <f t="shared" si="28"/>
        <v>#NUM!</v>
      </c>
      <c r="B121" t="e">
        <f t="shared" si="19"/>
        <v>#NUM!</v>
      </c>
      <c r="C121" s="9">
        <f t="shared" si="20"/>
        <v>0.51000000000000034</v>
      </c>
      <c r="D121" s="9" t="e">
        <f t="shared" si="21"/>
        <v>#NUM!</v>
      </c>
      <c r="E121" s="9" t="e">
        <f t="shared" si="21"/>
        <v>#NUM!</v>
      </c>
      <c r="F121" s="9" t="e">
        <f t="shared" si="22"/>
        <v>#NUM!</v>
      </c>
      <c r="G121" s="10">
        <f t="shared" si="30"/>
        <v>8.6666666666666607</v>
      </c>
      <c r="H121" s="5">
        <f t="shared" si="30"/>
        <v>7.5</v>
      </c>
      <c r="I121" t="e">
        <f t="shared" si="24"/>
        <v>#NUM!</v>
      </c>
      <c r="J121" t="e">
        <f t="shared" si="25"/>
        <v>#NUM!</v>
      </c>
      <c r="K121" t="e">
        <f t="shared" si="25"/>
        <v>#NUM!</v>
      </c>
      <c r="L121" t="e">
        <f t="shared" si="26"/>
        <v>#NUM!</v>
      </c>
      <c r="M121" t="e">
        <f t="shared" si="27"/>
        <v>#NUM!</v>
      </c>
      <c r="S121" t="e">
        <f t="shared" si="16"/>
        <v>#NUM!</v>
      </c>
      <c r="T121" t="e">
        <f t="shared" si="17"/>
        <v>#NUM!</v>
      </c>
      <c r="U121" t="e">
        <f t="shared" si="18"/>
        <v>#NUM!</v>
      </c>
    </row>
    <row r="122" spans="1:21" x14ac:dyDescent="0.2">
      <c r="A122" t="e">
        <f t="shared" si="28"/>
        <v>#NUM!</v>
      </c>
      <c r="B122" t="e">
        <f t="shared" si="19"/>
        <v>#NUM!</v>
      </c>
      <c r="C122" s="9">
        <f t="shared" si="20"/>
        <v>0.51500000000000035</v>
      </c>
      <c r="D122" s="9" t="e">
        <f t="shared" si="21"/>
        <v>#NUM!</v>
      </c>
      <c r="E122" s="9" t="e">
        <f t="shared" si="21"/>
        <v>#NUM!</v>
      </c>
      <c r="F122" s="9" t="e">
        <f t="shared" si="22"/>
        <v>#NUM!</v>
      </c>
      <c r="G122" s="10">
        <f t="shared" si="30"/>
        <v>8.6666666666666607</v>
      </c>
      <c r="H122" s="5">
        <f t="shared" si="30"/>
        <v>7.5</v>
      </c>
      <c r="I122" t="e">
        <f t="shared" si="24"/>
        <v>#NUM!</v>
      </c>
      <c r="J122" t="e">
        <f t="shared" si="25"/>
        <v>#NUM!</v>
      </c>
      <c r="K122" t="e">
        <f t="shared" si="25"/>
        <v>#NUM!</v>
      </c>
      <c r="L122" t="e">
        <f t="shared" si="26"/>
        <v>#NUM!</v>
      </c>
      <c r="M122" t="e">
        <f t="shared" si="27"/>
        <v>#NUM!</v>
      </c>
      <c r="S122" t="e">
        <f t="shared" si="16"/>
        <v>#NUM!</v>
      </c>
      <c r="T122" t="e">
        <f t="shared" si="17"/>
        <v>#NUM!</v>
      </c>
      <c r="U122" t="e">
        <f t="shared" si="18"/>
        <v>#NUM!</v>
      </c>
    </row>
    <row r="123" spans="1:21" x14ac:dyDescent="0.2">
      <c r="A123" t="e">
        <f t="shared" si="28"/>
        <v>#NUM!</v>
      </c>
      <c r="B123" t="e">
        <f t="shared" si="19"/>
        <v>#NUM!</v>
      </c>
      <c r="C123" s="9">
        <f t="shared" si="20"/>
        <v>0.52000000000000035</v>
      </c>
      <c r="D123" s="9" t="e">
        <f t="shared" si="21"/>
        <v>#NUM!</v>
      </c>
      <c r="E123" s="9" t="e">
        <f t="shared" si="21"/>
        <v>#NUM!</v>
      </c>
      <c r="F123" s="9" t="e">
        <f t="shared" si="22"/>
        <v>#NUM!</v>
      </c>
      <c r="G123" s="10">
        <f t="shared" si="30"/>
        <v>8.6666666666666607</v>
      </c>
      <c r="H123" s="5">
        <f t="shared" si="30"/>
        <v>7.5</v>
      </c>
      <c r="I123" t="e">
        <f t="shared" si="24"/>
        <v>#NUM!</v>
      </c>
      <c r="J123" t="e">
        <f t="shared" si="25"/>
        <v>#NUM!</v>
      </c>
      <c r="K123" t="e">
        <f t="shared" si="25"/>
        <v>#NUM!</v>
      </c>
      <c r="L123" t="e">
        <f t="shared" si="26"/>
        <v>#NUM!</v>
      </c>
      <c r="M123" t="e">
        <f t="shared" si="27"/>
        <v>#NUM!</v>
      </c>
      <c r="S123" t="e">
        <f t="shared" si="16"/>
        <v>#NUM!</v>
      </c>
      <c r="T123" t="e">
        <f t="shared" si="17"/>
        <v>#NUM!</v>
      </c>
      <c r="U123" t="e">
        <f t="shared" si="18"/>
        <v>#NUM!</v>
      </c>
    </row>
    <row r="124" spans="1:21" x14ac:dyDescent="0.2">
      <c r="A124" t="e">
        <f t="shared" si="28"/>
        <v>#NUM!</v>
      </c>
      <c r="B124" t="e">
        <f t="shared" si="19"/>
        <v>#NUM!</v>
      </c>
      <c r="C124" s="9">
        <f t="shared" si="20"/>
        <v>0.52500000000000036</v>
      </c>
      <c r="D124" s="9" t="e">
        <f t="shared" si="21"/>
        <v>#NUM!</v>
      </c>
      <c r="E124" s="9" t="e">
        <f t="shared" si="21"/>
        <v>#NUM!</v>
      </c>
      <c r="F124" s="9" t="e">
        <f t="shared" si="22"/>
        <v>#NUM!</v>
      </c>
      <c r="G124" s="10">
        <f t="shared" si="30"/>
        <v>8.6666666666666607</v>
      </c>
      <c r="H124" s="5">
        <f t="shared" si="30"/>
        <v>7.5</v>
      </c>
      <c r="I124" t="e">
        <f t="shared" si="24"/>
        <v>#NUM!</v>
      </c>
      <c r="J124" t="e">
        <f t="shared" si="25"/>
        <v>#NUM!</v>
      </c>
      <c r="K124" t="e">
        <f t="shared" si="25"/>
        <v>#NUM!</v>
      </c>
      <c r="L124" t="e">
        <f t="shared" si="26"/>
        <v>#NUM!</v>
      </c>
      <c r="M124" t="e">
        <f t="shared" si="27"/>
        <v>#NUM!</v>
      </c>
      <c r="S124" t="e">
        <f t="shared" si="16"/>
        <v>#NUM!</v>
      </c>
      <c r="T124" t="e">
        <f t="shared" si="17"/>
        <v>#NUM!</v>
      </c>
      <c r="U124" t="e">
        <f t="shared" si="18"/>
        <v>#NUM!</v>
      </c>
    </row>
    <row r="125" spans="1:21" x14ac:dyDescent="0.2">
      <c r="A125" t="e">
        <f t="shared" si="28"/>
        <v>#NUM!</v>
      </c>
      <c r="B125" t="e">
        <f t="shared" si="19"/>
        <v>#NUM!</v>
      </c>
      <c r="C125" s="9">
        <f t="shared" si="20"/>
        <v>0.53000000000000036</v>
      </c>
      <c r="D125" s="9" t="e">
        <f t="shared" si="21"/>
        <v>#NUM!</v>
      </c>
      <c r="E125" s="9" t="e">
        <f t="shared" si="21"/>
        <v>#NUM!</v>
      </c>
      <c r="F125" s="9" t="e">
        <f t="shared" si="22"/>
        <v>#NUM!</v>
      </c>
      <c r="G125" s="10">
        <f t="shared" si="30"/>
        <v>8.6666666666666607</v>
      </c>
      <c r="H125" s="5">
        <f t="shared" si="30"/>
        <v>7.5</v>
      </c>
      <c r="I125" t="e">
        <f t="shared" si="24"/>
        <v>#NUM!</v>
      </c>
      <c r="J125" t="e">
        <f t="shared" si="25"/>
        <v>#NUM!</v>
      </c>
      <c r="K125" t="e">
        <f t="shared" si="25"/>
        <v>#NUM!</v>
      </c>
      <c r="L125" t="e">
        <f t="shared" si="26"/>
        <v>#NUM!</v>
      </c>
      <c r="M125" t="e">
        <f t="shared" si="27"/>
        <v>#NUM!</v>
      </c>
      <c r="S125" t="e">
        <f t="shared" si="16"/>
        <v>#NUM!</v>
      </c>
      <c r="T125" t="e">
        <f t="shared" si="17"/>
        <v>#NUM!</v>
      </c>
      <c r="U125" t="e">
        <f t="shared" si="18"/>
        <v>#NUM!</v>
      </c>
    </row>
    <row r="126" spans="1:21" x14ac:dyDescent="0.2">
      <c r="A126" t="e">
        <f t="shared" si="28"/>
        <v>#NUM!</v>
      </c>
      <c r="B126" t="e">
        <f t="shared" si="19"/>
        <v>#NUM!</v>
      </c>
      <c r="C126" s="9">
        <f t="shared" si="20"/>
        <v>0.53500000000000036</v>
      </c>
      <c r="D126" s="9" t="e">
        <f t="shared" si="21"/>
        <v>#NUM!</v>
      </c>
      <c r="E126" s="9" t="e">
        <f t="shared" si="21"/>
        <v>#NUM!</v>
      </c>
      <c r="F126" s="9" t="e">
        <f t="shared" si="22"/>
        <v>#NUM!</v>
      </c>
      <c r="G126" s="10">
        <f t="shared" si="30"/>
        <v>8.6666666666666607</v>
      </c>
      <c r="H126" s="5">
        <f t="shared" si="30"/>
        <v>7.5</v>
      </c>
      <c r="I126" t="e">
        <f t="shared" si="24"/>
        <v>#NUM!</v>
      </c>
      <c r="J126" t="e">
        <f t="shared" si="25"/>
        <v>#NUM!</v>
      </c>
      <c r="K126" t="e">
        <f t="shared" si="25"/>
        <v>#NUM!</v>
      </c>
      <c r="L126" t="e">
        <f t="shared" si="26"/>
        <v>#NUM!</v>
      </c>
      <c r="M126" t="e">
        <f t="shared" si="27"/>
        <v>#NUM!</v>
      </c>
      <c r="S126" t="e">
        <f t="shared" si="16"/>
        <v>#NUM!</v>
      </c>
      <c r="T126" t="e">
        <f t="shared" si="17"/>
        <v>#NUM!</v>
      </c>
      <c r="U126" t="e">
        <f t="shared" si="18"/>
        <v>#NUM!</v>
      </c>
    </row>
    <row r="127" spans="1:21" x14ac:dyDescent="0.2">
      <c r="A127" t="e">
        <f t="shared" si="28"/>
        <v>#NUM!</v>
      </c>
      <c r="B127" t="e">
        <f t="shared" si="19"/>
        <v>#NUM!</v>
      </c>
      <c r="C127" s="9">
        <f t="shared" si="20"/>
        <v>0.54000000000000037</v>
      </c>
      <c r="D127" s="9" t="e">
        <f t="shared" si="21"/>
        <v>#NUM!</v>
      </c>
      <c r="E127" s="9" t="e">
        <f t="shared" si="21"/>
        <v>#NUM!</v>
      </c>
      <c r="F127" s="9" t="e">
        <f t="shared" si="22"/>
        <v>#NUM!</v>
      </c>
      <c r="G127" s="10">
        <f t="shared" si="30"/>
        <v>8.6666666666666607</v>
      </c>
      <c r="H127" s="5">
        <f t="shared" si="30"/>
        <v>7.5</v>
      </c>
      <c r="I127" t="e">
        <f t="shared" si="24"/>
        <v>#NUM!</v>
      </c>
      <c r="J127" t="e">
        <f t="shared" si="25"/>
        <v>#NUM!</v>
      </c>
      <c r="K127" t="e">
        <f t="shared" si="25"/>
        <v>#NUM!</v>
      </c>
      <c r="L127" t="e">
        <f t="shared" si="26"/>
        <v>#NUM!</v>
      </c>
      <c r="M127" t="e">
        <f t="shared" si="27"/>
        <v>#NUM!</v>
      </c>
      <c r="S127" t="e">
        <f t="shared" si="16"/>
        <v>#NUM!</v>
      </c>
      <c r="T127" t="e">
        <f t="shared" si="17"/>
        <v>#NUM!</v>
      </c>
      <c r="U127" t="e">
        <f t="shared" si="18"/>
        <v>#NUM!</v>
      </c>
    </row>
    <row r="128" spans="1:21" x14ac:dyDescent="0.2">
      <c r="A128" t="e">
        <f t="shared" si="28"/>
        <v>#NUM!</v>
      </c>
      <c r="B128" t="e">
        <f t="shared" si="19"/>
        <v>#NUM!</v>
      </c>
      <c r="C128" s="9">
        <f t="shared" si="20"/>
        <v>0.54500000000000037</v>
      </c>
      <c r="D128" s="9" t="e">
        <f t="shared" si="21"/>
        <v>#NUM!</v>
      </c>
      <c r="E128" s="9" t="e">
        <f t="shared" si="21"/>
        <v>#NUM!</v>
      </c>
      <c r="F128" s="9" t="e">
        <f t="shared" si="22"/>
        <v>#NUM!</v>
      </c>
      <c r="G128" s="10">
        <f t="shared" si="30"/>
        <v>8.6666666666666607</v>
      </c>
      <c r="H128" s="5">
        <f t="shared" si="30"/>
        <v>7.5</v>
      </c>
      <c r="I128" t="e">
        <f t="shared" si="24"/>
        <v>#NUM!</v>
      </c>
      <c r="J128" t="e">
        <f t="shared" si="25"/>
        <v>#NUM!</v>
      </c>
      <c r="K128" t="e">
        <f t="shared" si="25"/>
        <v>#NUM!</v>
      </c>
      <c r="L128" t="e">
        <f t="shared" si="26"/>
        <v>#NUM!</v>
      </c>
      <c r="M128" t="e">
        <f t="shared" si="27"/>
        <v>#NUM!</v>
      </c>
      <c r="S128" t="e">
        <f t="shared" si="16"/>
        <v>#NUM!</v>
      </c>
      <c r="T128" t="e">
        <f t="shared" si="17"/>
        <v>#NUM!</v>
      </c>
      <c r="U128" t="e">
        <f t="shared" si="18"/>
        <v>#NUM!</v>
      </c>
    </row>
    <row r="129" spans="1:21" x14ac:dyDescent="0.2">
      <c r="A129" t="e">
        <f t="shared" si="28"/>
        <v>#NUM!</v>
      </c>
      <c r="B129" t="e">
        <f t="shared" si="19"/>
        <v>#NUM!</v>
      </c>
      <c r="C129" s="9">
        <f t="shared" si="20"/>
        <v>0.55000000000000038</v>
      </c>
      <c r="D129" s="9" t="e">
        <f t="shared" si="21"/>
        <v>#NUM!</v>
      </c>
      <c r="E129" s="9" t="e">
        <f t="shared" si="21"/>
        <v>#NUM!</v>
      </c>
      <c r="F129" s="9" t="e">
        <f t="shared" si="22"/>
        <v>#NUM!</v>
      </c>
      <c r="G129" s="10">
        <f t="shared" si="30"/>
        <v>8.6666666666666607</v>
      </c>
      <c r="H129" s="5">
        <f t="shared" si="30"/>
        <v>7.5</v>
      </c>
      <c r="I129" t="e">
        <f t="shared" si="24"/>
        <v>#NUM!</v>
      </c>
      <c r="J129" t="e">
        <f t="shared" si="25"/>
        <v>#NUM!</v>
      </c>
      <c r="K129" t="e">
        <f t="shared" si="25"/>
        <v>#NUM!</v>
      </c>
      <c r="L129" t="e">
        <f t="shared" si="26"/>
        <v>#NUM!</v>
      </c>
      <c r="M129" t="e">
        <f t="shared" si="27"/>
        <v>#NUM!</v>
      </c>
      <c r="S129" t="e">
        <f t="shared" si="16"/>
        <v>#NUM!</v>
      </c>
      <c r="T129" t="e">
        <f t="shared" si="17"/>
        <v>#NUM!</v>
      </c>
      <c r="U129" t="e">
        <f t="shared" si="18"/>
        <v>#NUM!</v>
      </c>
    </row>
    <row r="130" spans="1:21" x14ac:dyDescent="0.2">
      <c r="A130" t="e">
        <f t="shared" si="28"/>
        <v>#NUM!</v>
      </c>
      <c r="B130" t="e">
        <f t="shared" si="19"/>
        <v>#NUM!</v>
      </c>
      <c r="C130" s="9">
        <f t="shared" si="20"/>
        <v>0.55500000000000038</v>
      </c>
      <c r="D130" s="9" t="e">
        <f t="shared" si="21"/>
        <v>#NUM!</v>
      </c>
      <c r="E130" s="9" t="e">
        <f t="shared" si="21"/>
        <v>#NUM!</v>
      </c>
      <c r="F130" s="9" t="e">
        <f t="shared" si="22"/>
        <v>#NUM!</v>
      </c>
      <c r="G130" s="10">
        <f t="shared" si="30"/>
        <v>8.6666666666666607</v>
      </c>
      <c r="H130" s="5">
        <f t="shared" si="30"/>
        <v>7.5</v>
      </c>
      <c r="I130" t="e">
        <f t="shared" si="24"/>
        <v>#NUM!</v>
      </c>
      <c r="J130" t="e">
        <f t="shared" si="25"/>
        <v>#NUM!</v>
      </c>
      <c r="K130" t="e">
        <f t="shared" si="25"/>
        <v>#NUM!</v>
      </c>
      <c r="L130" t="e">
        <f t="shared" si="26"/>
        <v>#NUM!</v>
      </c>
      <c r="M130" t="e">
        <f t="shared" si="27"/>
        <v>#NUM!</v>
      </c>
      <c r="S130" t="e">
        <f t="shared" si="16"/>
        <v>#NUM!</v>
      </c>
      <c r="T130" t="e">
        <f t="shared" si="17"/>
        <v>#NUM!</v>
      </c>
      <c r="U130" t="e">
        <f t="shared" si="18"/>
        <v>#NUM!</v>
      </c>
    </row>
    <row r="131" spans="1:21" x14ac:dyDescent="0.2">
      <c r="A131" t="e">
        <f t="shared" si="28"/>
        <v>#NUM!</v>
      </c>
      <c r="B131" t="e">
        <f t="shared" si="19"/>
        <v>#NUM!</v>
      </c>
      <c r="C131" s="9">
        <f t="shared" si="20"/>
        <v>0.56000000000000039</v>
      </c>
      <c r="D131" s="9" t="e">
        <f t="shared" si="21"/>
        <v>#NUM!</v>
      </c>
      <c r="E131" s="9" t="e">
        <f t="shared" si="21"/>
        <v>#NUM!</v>
      </c>
      <c r="F131" s="9" t="e">
        <f t="shared" si="22"/>
        <v>#NUM!</v>
      </c>
      <c r="G131" s="10">
        <f t="shared" si="30"/>
        <v>8.6666666666666607</v>
      </c>
      <c r="H131" s="5">
        <f t="shared" si="30"/>
        <v>7.5</v>
      </c>
      <c r="I131" t="e">
        <f t="shared" si="24"/>
        <v>#NUM!</v>
      </c>
      <c r="J131" t="e">
        <f t="shared" si="25"/>
        <v>#NUM!</v>
      </c>
      <c r="K131" t="e">
        <f t="shared" si="25"/>
        <v>#NUM!</v>
      </c>
      <c r="L131" t="e">
        <f t="shared" si="26"/>
        <v>#NUM!</v>
      </c>
      <c r="M131" t="e">
        <f t="shared" si="27"/>
        <v>#NUM!</v>
      </c>
      <c r="S131" t="e">
        <f t="shared" si="16"/>
        <v>#NUM!</v>
      </c>
      <c r="T131" t="e">
        <f t="shared" si="17"/>
        <v>#NUM!</v>
      </c>
      <c r="U131" t="e">
        <f t="shared" si="18"/>
        <v>#NUM!</v>
      </c>
    </row>
    <row r="132" spans="1:21" x14ac:dyDescent="0.2">
      <c r="A132" t="e">
        <f t="shared" si="28"/>
        <v>#NUM!</v>
      </c>
      <c r="B132" t="e">
        <f t="shared" si="19"/>
        <v>#NUM!</v>
      </c>
      <c r="C132" s="9">
        <f t="shared" si="20"/>
        <v>0.56500000000000039</v>
      </c>
      <c r="D132" s="9" t="e">
        <f t="shared" si="21"/>
        <v>#NUM!</v>
      </c>
      <c r="E132" s="9" t="e">
        <f t="shared" si="21"/>
        <v>#NUM!</v>
      </c>
      <c r="F132" s="9" t="e">
        <f t="shared" si="22"/>
        <v>#NUM!</v>
      </c>
      <c r="G132" s="10">
        <f t="shared" si="30"/>
        <v>8.6666666666666607</v>
      </c>
      <c r="H132" s="5">
        <f t="shared" si="30"/>
        <v>7.5</v>
      </c>
      <c r="I132" t="e">
        <f t="shared" si="24"/>
        <v>#NUM!</v>
      </c>
      <c r="J132" t="e">
        <f t="shared" si="25"/>
        <v>#NUM!</v>
      </c>
      <c r="K132" t="e">
        <f t="shared" si="25"/>
        <v>#NUM!</v>
      </c>
      <c r="L132" t="e">
        <f t="shared" si="26"/>
        <v>#NUM!</v>
      </c>
      <c r="M132" t="e">
        <f t="shared" si="27"/>
        <v>#NUM!</v>
      </c>
      <c r="S132" t="e">
        <f t="shared" si="16"/>
        <v>#NUM!</v>
      </c>
      <c r="T132" t="e">
        <f t="shared" si="17"/>
        <v>#NUM!</v>
      </c>
      <c r="U132" t="e">
        <f t="shared" si="18"/>
        <v>#NUM!</v>
      </c>
    </row>
    <row r="133" spans="1:21" x14ac:dyDescent="0.2">
      <c r="A133" t="e">
        <f t="shared" si="28"/>
        <v>#NUM!</v>
      </c>
      <c r="B133" t="e">
        <f t="shared" si="19"/>
        <v>#NUM!</v>
      </c>
      <c r="C133" s="9">
        <f t="shared" si="20"/>
        <v>0.5700000000000004</v>
      </c>
      <c r="D133" s="9" t="e">
        <f t="shared" si="21"/>
        <v>#NUM!</v>
      </c>
      <c r="E133" s="9" t="e">
        <f t="shared" si="21"/>
        <v>#NUM!</v>
      </c>
      <c r="F133" s="9" t="e">
        <f t="shared" si="22"/>
        <v>#NUM!</v>
      </c>
      <c r="G133" s="10">
        <f t="shared" ref="G133:H148" si="31">G132</f>
        <v>8.6666666666666607</v>
      </c>
      <c r="H133" s="5">
        <f t="shared" si="31"/>
        <v>7.5</v>
      </c>
      <c r="I133" t="e">
        <f t="shared" si="24"/>
        <v>#NUM!</v>
      </c>
      <c r="J133" t="e">
        <f t="shared" si="25"/>
        <v>#NUM!</v>
      </c>
      <c r="K133" t="e">
        <f t="shared" si="25"/>
        <v>#NUM!</v>
      </c>
      <c r="L133" t="e">
        <f t="shared" si="26"/>
        <v>#NUM!</v>
      </c>
      <c r="M133" t="e">
        <f t="shared" si="27"/>
        <v>#NUM!</v>
      </c>
      <c r="S133" t="e">
        <f t="shared" si="16"/>
        <v>#NUM!</v>
      </c>
      <c r="T133" t="e">
        <f t="shared" si="17"/>
        <v>#NUM!</v>
      </c>
      <c r="U133" t="e">
        <f t="shared" si="18"/>
        <v>#NUM!</v>
      </c>
    </row>
    <row r="134" spans="1:21" x14ac:dyDescent="0.2">
      <c r="A134" t="e">
        <f t="shared" si="28"/>
        <v>#NUM!</v>
      </c>
      <c r="B134" t="e">
        <f t="shared" si="19"/>
        <v>#NUM!</v>
      </c>
      <c r="C134" s="9">
        <f t="shared" si="20"/>
        <v>0.5750000000000004</v>
      </c>
      <c r="D134" s="9" t="e">
        <f t="shared" si="21"/>
        <v>#NUM!</v>
      </c>
      <c r="E134" s="9" t="e">
        <f t="shared" si="21"/>
        <v>#NUM!</v>
      </c>
      <c r="F134" s="9" t="e">
        <f t="shared" si="22"/>
        <v>#NUM!</v>
      </c>
      <c r="G134" s="10">
        <f t="shared" si="31"/>
        <v>8.6666666666666607</v>
      </c>
      <c r="H134" s="5">
        <f t="shared" si="31"/>
        <v>7.5</v>
      </c>
      <c r="I134" t="e">
        <f t="shared" si="24"/>
        <v>#NUM!</v>
      </c>
      <c r="J134" t="e">
        <f t="shared" si="25"/>
        <v>#NUM!</v>
      </c>
      <c r="K134" t="e">
        <f t="shared" si="25"/>
        <v>#NUM!</v>
      </c>
      <c r="L134" t="e">
        <f t="shared" si="26"/>
        <v>#NUM!</v>
      </c>
      <c r="M134" t="e">
        <f t="shared" si="27"/>
        <v>#NUM!</v>
      </c>
      <c r="S134" t="e">
        <f t="shared" si="16"/>
        <v>#NUM!</v>
      </c>
      <c r="T134" t="e">
        <f t="shared" si="17"/>
        <v>#NUM!</v>
      </c>
      <c r="U134" t="e">
        <f t="shared" si="18"/>
        <v>#NUM!</v>
      </c>
    </row>
    <row r="135" spans="1:21" x14ac:dyDescent="0.2">
      <c r="A135" t="e">
        <f t="shared" si="28"/>
        <v>#NUM!</v>
      </c>
      <c r="B135" t="e">
        <f t="shared" si="19"/>
        <v>#NUM!</v>
      </c>
      <c r="C135" s="9">
        <f t="shared" si="20"/>
        <v>0.5800000000000004</v>
      </c>
      <c r="D135" s="9" t="e">
        <f t="shared" si="21"/>
        <v>#NUM!</v>
      </c>
      <c r="E135" s="9" t="e">
        <f t="shared" si="21"/>
        <v>#NUM!</v>
      </c>
      <c r="F135" s="9" t="e">
        <f t="shared" si="22"/>
        <v>#NUM!</v>
      </c>
      <c r="G135" s="10">
        <f t="shared" si="31"/>
        <v>8.6666666666666607</v>
      </c>
      <c r="H135" s="5">
        <f t="shared" si="31"/>
        <v>7.5</v>
      </c>
      <c r="I135" t="e">
        <f t="shared" si="24"/>
        <v>#NUM!</v>
      </c>
      <c r="J135" t="e">
        <f t="shared" si="25"/>
        <v>#NUM!</v>
      </c>
      <c r="K135" t="e">
        <f t="shared" si="25"/>
        <v>#NUM!</v>
      </c>
      <c r="L135" t="e">
        <f t="shared" si="26"/>
        <v>#NUM!</v>
      </c>
      <c r="M135" t="e">
        <f t="shared" si="27"/>
        <v>#NUM!</v>
      </c>
      <c r="S135" t="e">
        <f t="shared" si="16"/>
        <v>#NUM!</v>
      </c>
      <c r="T135" t="e">
        <f t="shared" si="17"/>
        <v>#NUM!</v>
      </c>
      <c r="U135" t="e">
        <f t="shared" si="18"/>
        <v>#NUM!</v>
      </c>
    </row>
    <row r="136" spans="1:21" x14ac:dyDescent="0.2">
      <c r="A136" t="e">
        <f t="shared" si="28"/>
        <v>#NUM!</v>
      </c>
      <c r="B136" t="e">
        <f t="shared" si="19"/>
        <v>#NUM!</v>
      </c>
      <c r="C136" s="9">
        <f t="shared" si="20"/>
        <v>0.58500000000000041</v>
      </c>
      <c r="D136" s="9" t="e">
        <f t="shared" si="21"/>
        <v>#NUM!</v>
      </c>
      <c r="E136" s="9" t="e">
        <f t="shared" si="21"/>
        <v>#NUM!</v>
      </c>
      <c r="F136" s="9" t="e">
        <f t="shared" si="22"/>
        <v>#NUM!</v>
      </c>
      <c r="G136" s="10">
        <f t="shared" si="31"/>
        <v>8.6666666666666607</v>
      </c>
      <c r="H136" s="5">
        <f t="shared" si="31"/>
        <v>7.5</v>
      </c>
      <c r="I136" t="e">
        <f t="shared" si="24"/>
        <v>#NUM!</v>
      </c>
      <c r="J136" t="e">
        <f t="shared" si="25"/>
        <v>#NUM!</v>
      </c>
      <c r="K136" t="e">
        <f t="shared" si="25"/>
        <v>#NUM!</v>
      </c>
      <c r="L136" t="e">
        <f t="shared" si="26"/>
        <v>#NUM!</v>
      </c>
      <c r="M136" t="e">
        <f t="shared" si="27"/>
        <v>#NUM!</v>
      </c>
      <c r="S136" t="e">
        <f t="shared" si="16"/>
        <v>#NUM!</v>
      </c>
      <c r="T136" t="e">
        <f t="shared" si="17"/>
        <v>#NUM!</v>
      </c>
      <c r="U136" t="e">
        <f t="shared" si="18"/>
        <v>#NUM!</v>
      </c>
    </row>
    <row r="137" spans="1:21" x14ac:dyDescent="0.2">
      <c r="A137" t="e">
        <f t="shared" si="28"/>
        <v>#NUM!</v>
      </c>
      <c r="B137" t="e">
        <f t="shared" si="19"/>
        <v>#NUM!</v>
      </c>
      <c r="C137" s="9">
        <f t="shared" si="20"/>
        <v>0.59000000000000041</v>
      </c>
      <c r="D137" s="9" t="e">
        <f t="shared" si="21"/>
        <v>#NUM!</v>
      </c>
      <c r="E137" s="9" t="e">
        <f t="shared" si="21"/>
        <v>#NUM!</v>
      </c>
      <c r="F137" s="9" t="e">
        <f t="shared" si="22"/>
        <v>#NUM!</v>
      </c>
      <c r="G137" s="10">
        <f t="shared" si="31"/>
        <v>8.6666666666666607</v>
      </c>
      <c r="H137" s="5">
        <f t="shared" si="31"/>
        <v>7.5</v>
      </c>
      <c r="I137" t="e">
        <f t="shared" si="24"/>
        <v>#NUM!</v>
      </c>
      <c r="J137" t="e">
        <f t="shared" si="25"/>
        <v>#NUM!</v>
      </c>
      <c r="K137" t="e">
        <f t="shared" si="25"/>
        <v>#NUM!</v>
      </c>
      <c r="L137" t="e">
        <f t="shared" si="26"/>
        <v>#NUM!</v>
      </c>
      <c r="M137" t="e">
        <f t="shared" si="27"/>
        <v>#NUM!</v>
      </c>
      <c r="S137" t="e">
        <f t="shared" si="16"/>
        <v>#NUM!</v>
      </c>
      <c r="T137" t="e">
        <f t="shared" si="17"/>
        <v>#NUM!</v>
      </c>
      <c r="U137" t="e">
        <f t="shared" si="18"/>
        <v>#NUM!</v>
      </c>
    </row>
    <row r="138" spans="1:21" x14ac:dyDescent="0.2">
      <c r="A138" t="e">
        <f t="shared" si="28"/>
        <v>#NUM!</v>
      </c>
      <c r="B138" t="e">
        <f t="shared" si="19"/>
        <v>#NUM!</v>
      </c>
      <c r="C138" s="9">
        <f t="shared" si="20"/>
        <v>0.59500000000000042</v>
      </c>
      <c r="D138" s="9" t="e">
        <f t="shared" si="21"/>
        <v>#NUM!</v>
      </c>
      <c r="E138" s="9" t="e">
        <f t="shared" si="21"/>
        <v>#NUM!</v>
      </c>
      <c r="F138" s="9" t="e">
        <f t="shared" si="22"/>
        <v>#NUM!</v>
      </c>
      <c r="G138" s="10">
        <f t="shared" si="31"/>
        <v>8.6666666666666607</v>
      </c>
      <c r="H138" s="5">
        <f t="shared" si="31"/>
        <v>7.5</v>
      </c>
      <c r="I138" t="e">
        <f t="shared" si="24"/>
        <v>#NUM!</v>
      </c>
      <c r="J138" t="e">
        <f t="shared" si="25"/>
        <v>#NUM!</v>
      </c>
      <c r="K138" t="e">
        <f t="shared" si="25"/>
        <v>#NUM!</v>
      </c>
      <c r="L138" t="e">
        <f t="shared" si="26"/>
        <v>#NUM!</v>
      </c>
      <c r="M138" t="e">
        <f t="shared" si="27"/>
        <v>#NUM!</v>
      </c>
      <c r="S138" t="e">
        <f t="shared" si="16"/>
        <v>#NUM!</v>
      </c>
      <c r="T138" t="e">
        <f t="shared" si="17"/>
        <v>#NUM!</v>
      </c>
      <c r="U138" t="e">
        <f t="shared" si="18"/>
        <v>#NUM!</v>
      </c>
    </row>
    <row r="139" spans="1:21" x14ac:dyDescent="0.2">
      <c r="A139" t="e">
        <f t="shared" si="28"/>
        <v>#NUM!</v>
      </c>
      <c r="B139" t="e">
        <f t="shared" si="19"/>
        <v>#NUM!</v>
      </c>
      <c r="C139" s="9">
        <f t="shared" si="20"/>
        <v>0.60000000000000042</v>
      </c>
      <c r="D139" s="9" t="e">
        <f t="shared" si="21"/>
        <v>#NUM!</v>
      </c>
      <c r="E139" s="9" t="e">
        <f t="shared" si="21"/>
        <v>#NUM!</v>
      </c>
      <c r="F139" s="9" t="e">
        <f t="shared" si="22"/>
        <v>#NUM!</v>
      </c>
      <c r="G139" s="10">
        <f t="shared" si="31"/>
        <v>8.6666666666666607</v>
      </c>
      <c r="H139" s="5">
        <f t="shared" si="31"/>
        <v>7.5</v>
      </c>
      <c r="I139" t="e">
        <f t="shared" si="24"/>
        <v>#NUM!</v>
      </c>
      <c r="J139" t="e">
        <f t="shared" si="25"/>
        <v>#NUM!</v>
      </c>
      <c r="K139" t="e">
        <f t="shared" si="25"/>
        <v>#NUM!</v>
      </c>
      <c r="L139" t="e">
        <f t="shared" si="26"/>
        <v>#NUM!</v>
      </c>
      <c r="M139" t="e">
        <f t="shared" si="27"/>
        <v>#NUM!</v>
      </c>
      <c r="S139" t="e">
        <f t="shared" si="16"/>
        <v>#NUM!</v>
      </c>
      <c r="T139" t="e">
        <f t="shared" si="17"/>
        <v>#NUM!</v>
      </c>
      <c r="U139" t="e">
        <f t="shared" si="18"/>
        <v>#NUM!</v>
      </c>
    </row>
    <row r="140" spans="1:21" x14ac:dyDescent="0.2">
      <c r="A140" t="e">
        <f t="shared" si="28"/>
        <v>#NUM!</v>
      </c>
      <c r="B140" t="e">
        <f t="shared" si="19"/>
        <v>#NUM!</v>
      </c>
      <c r="C140" s="9">
        <f t="shared" si="20"/>
        <v>0.60500000000000043</v>
      </c>
      <c r="D140" s="9" t="e">
        <f t="shared" si="21"/>
        <v>#NUM!</v>
      </c>
      <c r="E140" s="9" t="e">
        <f t="shared" si="21"/>
        <v>#NUM!</v>
      </c>
      <c r="F140" s="9" t="e">
        <f t="shared" si="22"/>
        <v>#NUM!</v>
      </c>
      <c r="G140" s="10">
        <f t="shared" si="31"/>
        <v>8.6666666666666607</v>
      </c>
      <c r="H140" s="5">
        <f t="shared" si="31"/>
        <v>7.5</v>
      </c>
      <c r="I140" t="e">
        <f t="shared" si="24"/>
        <v>#NUM!</v>
      </c>
      <c r="J140" t="e">
        <f t="shared" si="25"/>
        <v>#NUM!</v>
      </c>
      <c r="K140" t="e">
        <f t="shared" si="25"/>
        <v>#NUM!</v>
      </c>
      <c r="L140" t="e">
        <f t="shared" si="26"/>
        <v>#NUM!</v>
      </c>
      <c r="M140" t="e">
        <f t="shared" si="27"/>
        <v>#NUM!</v>
      </c>
      <c r="S140" t="e">
        <f t="shared" si="16"/>
        <v>#NUM!</v>
      </c>
      <c r="T140" t="e">
        <f t="shared" si="17"/>
        <v>#NUM!</v>
      </c>
      <c r="U140" t="e">
        <f t="shared" si="18"/>
        <v>#NUM!</v>
      </c>
    </row>
    <row r="141" spans="1:21" x14ac:dyDescent="0.2">
      <c r="A141" t="e">
        <f t="shared" si="28"/>
        <v>#NUM!</v>
      </c>
      <c r="B141" t="e">
        <f t="shared" si="19"/>
        <v>#NUM!</v>
      </c>
      <c r="C141" s="9">
        <f t="shared" si="20"/>
        <v>0.61000000000000043</v>
      </c>
      <c r="D141" s="9" t="e">
        <f t="shared" si="21"/>
        <v>#NUM!</v>
      </c>
      <c r="E141" s="9" t="e">
        <f t="shared" si="21"/>
        <v>#NUM!</v>
      </c>
      <c r="F141" s="9" t="e">
        <f t="shared" si="22"/>
        <v>#NUM!</v>
      </c>
      <c r="G141" s="10">
        <f t="shared" si="31"/>
        <v>8.6666666666666607</v>
      </c>
      <c r="H141" s="5">
        <f t="shared" si="31"/>
        <v>7.5</v>
      </c>
      <c r="I141" t="e">
        <f t="shared" si="24"/>
        <v>#NUM!</v>
      </c>
      <c r="J141" t="e">
        <f t="shared" si="25"/>
        <v>#NUM!</v>
      </c>
      <c r="K141" t="e">
        <f t="shared" si="25"/>
        <v>#NUM!</v>
      </c>
      <c r="L141" t="e">
        <f t="shared" si="26"/>
        <v>#NUM!</v>
      </c>
      <c r="M141" t="e">
        <f t="shared" si="27"/>
        <v>#NUM!</v>
      </c>
      <c r="S141" t="e">
        <f t="shared" si="16"/>
        <v>#NUM!</v>
      </c>
      <c r="T141" t="e">
        <f t="shared" si="17"/>
        <v>#NUM!</v>
      </c>
      <c r="U141" t="e">
        <f t="shared" si="18"/>
        <v>#NUM!</v>
      </c>
    </row>
    <row r="142" spans="1:21" x14ac:dyDescent="0.2">
      <c r="A142" t="e">
        <f t="shared" si="28"/>
        <v>#NUM!</v>
      </c>
      <c r="B142" t="e">
        <f t="shared" si="19"/>
        <v>#NUM!</v>
      </c>
      <c r="C142" s="9">
        <f t="shared" si="20"/>
        <v>0.61500000000000044</v>
      </c>
      <c r="D142" s="9" t="e">
        <f t="shared" si="21"/>
        <v>#NUM!</v>
      </c>
      <c r="E142" s="9" t="e">
        <f t="shared" si="21"/>
        <v>#NUM!</v>
      </c>
      <c r="F142" s="9" t="e">
        <f t="shared" si="22"/>
        <v>#NUM!</v>
      </c>
      <c r="G142" s="10">
        <f t="shared" si="31"/>
        <v>8.6666666666666607</v>
      </c>
      <c r="H142" s="5">
        <f t="shared" si="31"/>
        <v>7.5</v>
      </c>
      <c r="I142" t="e">
        <f t="shared" si="24"/>
        <v>#NUM!</v>
      </c>
      <c r="J142" t="e">
        <f t="shared" si="25"/>
        <v>#NUM!</v>
      </c>
      <c r="K142" t="e">
        <f t="shared" si="25"/>
        <v>#NUM!</v>
      </c>
      <c r="L142" t="e">
        <f t="shared" si="26"/>
        <v>#NUM!</v>
      </c>
      <c r="M142" t="e">
        <f t="shared" si="27"/>
        <v>#NUM!</v>
      </c>
      <c r="S142" t="e">
        <f t="shared" si="16"/>
        <v>#NUM!</v>
      </c>
      <c r="T142" t="e">
        <f t="shared" si="17"/>
        <v>#NUM!</v>
      </c>
      <c r="U142" t="e">
        <f t="shared" si="18"/>
        <v>#NUM!</v>
      </c>
    </row>
    <row r="143" spans="1:21" x14ac:dyDescent="0.2">
      <c r="A143" t="e">
        <f t="shared" si="28"/>
        <v>#NUM!</v>
      </c>
      <c r="B143" t="e">
        <f t="shared" si="19"/>
        <v>#NUM!</v>
      </c>
      <c r="C143" s="9">
        <f t="shared" si="20"/>
        <v>0.62000000000000044</v>
      </c>
      <c r="D143" s="9" t="e">
        <f t="shared" si="21"/>
        <v>#NUM!</v>
      </c>
      <c r="E143" s="9" t="e">
        <f t="shared" si="21"/>
        <v>#NUM!</v>
      </c>
      <c r="F143" s="9" t="e">
        <f t="shared" si="22"/>
        <v>#NUM!</v>
      </c>
      <c r="G143" s="10">
        <f t="shared" si="31"/>
        <v>8.6666666666666607</v>
      </c>
      <c r="H143" s="5">
        <f t="shared" si="31"/>
        <v>7.5</v>
      </c>
      <c r="I143" t="e">
        <f t="shared" si="24"/>
        <v>#NUM!</v>
      </c>
      <c r="J143" t="e">
        <f t="shared" si="25"/>
        <v>#NUM!</v>
      </c>
      <c r="K143" t="e">
        <f t="shared" si="25"/>
        <v>#NUM!</v>
      </c>
      <c r="L143" t="e">
        <f t="shared" si="26"/>
        <v>#NUM!</v>
      </c>
      <c r="M143" t="e">
        <f t="shared" si="27"/>
        <v>#NUM!</v>
      </c>
      <c r="S143" t="e">
        <f t="shared" si="16"/>
        <v>#NUM!</v>
      </c>
      <c r="T143" t="e">
        <f t="shared" si="17"/>
        <v>#NUM!</v>
      </c>
      <c r="U143" t="e">
        <f t="shared" si="18"/>
        <v>#NUM!</v>
      </c>
    </row>
    <row r="144" spans="1:21" x14ac:dyDescent="0.2">
      <c r="A144" t="e">
        <f t="shared" si="28"/>
        <v>#NUM!</v>
      </c>
      <c r="B144" t="e">
        <f t="shared" si="19"/>
        <v>#NUM!</v>
      </c>
      <c r="C144" s="9">
        <f t="shared" si="20"/>
        <v>0.62500000000000044</v>
      </c>
      <c r="D144" s="9" t="e">
        <f t="shared" si="21"/>
        <v>#NUM!</v>
      </c>
      <c r="E144" s="9" t="e">
        <f t="shared" si="21"/>
        <v>#NUM!</v>
      </c>
      <c r="F144" s="9" t="e">
        <f t="shared" si="22"/>
        <v>#NUM!</v>
      </c>
      <c r="G144" s="10">
        <f t="shared" si="31"/>
        <v>8.6666666666666607</v>
      </c>
      <c r="H144" s="5">
        <f t="shared" si="31"/>
        <v>7.5</v>
      </c>
      <c r="I144" t="e">
        <f t="shared" si="24"/>
        <v>#NUM!</v>
      </c>
      <c r="J144" t="e">
        <f t="shared" si="25"/>
        <v>#NUM!</v>
      </c>
      <c r="K144" t="e">
        <f t="shared" si="25"/>
        <v>#NUM!</v>
      </c>
      <c r="L144" t="e">
        <f t="shared" si="26"/>
        <v>#NUM!</v>
      </c>
      <c r="M144" t="e">
        <f t="shared" si="27"/>
        <v>#NUM!</v>
      </c>
      <c r="S144" t="e">
        <f t="shared" si="16"/>
        <v>#NUM!</v>
      </c>
      <c r="T144" t="e">
        <f t="shared" si="17"/>
        <v>#NUM!</v>
      </c>
      <c r="U144" t="e">
        <f t="shared" si="18"/>
        <v>#NUM!</v>
      </c>
    </row>
    <row r="145" spans="1:21" x14ac:dyDescent="0.2">
      <c r="A145" t="e">
        <f t="shared" si="28"/>
        <v>#NUM!</v>
      </c>
      <c r="B145" t="e">
        <f t="shared" si="19"/>
        <v>#NUM!</v>
      </c>
      <c r="C145" s="9">
        <f t="shared" si="20"/>
        <v>0.63000000000000045</v>
      </c>
      <c r="D145" s="9" t="e">
        <f t="shared" si="21"/>
        <v>#NUM!</v>
      </c>
      <c r="E145" s="9" t="e">
        <f t="shared" si="21"/>
        <v>#NUM!</v>
      </c>
      <c r="F145" s="9" t="e">
        <f t="shared" si="22"/>
        <v>#NUM!</v>
      </c>
      <c r="G145" s="10">
        <f t="shared" si="31"/>
        <v>8.6666666666666607</v>
      </c>
      <c r="H145" s="5">
        <f t="shared" si="31"/>
        <v>7.5</v>
      </c>
      <c r="I145" t="e">
        <f t="shared" si="24"/>
        <v>#NUM!</v>
      </c>
      <c r="J145" t="e">
        <f t="shared" si="25"/>
        <v>#NUM!</v>
      </c>
      <c r="K145" t="e">
        <f t="shared" si="25"/>
        <v>#NUM!</v>
      </c>
      <c r="L145" t="e">
        <f t="shared" si="26"/>
        <v>#NUM!</v>
      </c>
      <c r="M145" t="e">
        <f t="shared" si="27"/>
        <v>#NUM!</v>
      </c>
      <c r="S145" t="e">
        <f t="shared" si="16"/>
        <v>#NUM!</v>
      </c>
      <c r="T145" t="e">
        <f t="shared" si="17"/>
        <v>#NUM!</v>
      </c>
      <c r="U145" t="e">
        <f t="shared" si="18"/>
        <v>#NUM!</v>
      </c>
    </row>
    <row r="146" spans="1:21" x14ac:dyDescent="0.2">
      <c r="A146" t="e">
        <f t="shared" si="28"/>
        <v>#NUM!</v>
      </c>
      <c r="B146" t="e">
        <f t="shared" si="19"/>
        <v>#NUM!</v>
      </c>
      <c r="C146" s="9">
        <f t="shared" si="20"/>
        <v>0.63500000000000045</v>
      </c>
      <c r="D146" s="9" t="e">
        <f t="shared" si="21"/>
        <v>#NUM!</v>
      </c>
      <c r="E146" s="9" t="e">
        <f t="shared" si="21"/>
        <v>#NUM!</v>
      </c>
      <c r="F146" s="9" t="e">
        <f t="shared" si="22"/>
        <v>#NUM!</v>
      </c>
      <c r="G146" s="10">
        <f t="shared" si="31"/>
        <v>8.6666666666666607</v>
      </c>
      <c r="H146" s="5">
        <f t="shared" si="31"/>
        <v>7.5</v>
      </c>
      <c r="I146" t="e">
        <f t="shared" si="24"/>
        <v>#NUM!</v>
      </c>
      <c r="J146" t="e">
        <f t="shared" si="25"/>
        <v>#NUM!</v>
      </c>
      <c r="K146" t="e">
        <f t="shared" si="25"/>
        <v>#NUM!</v>
      </c>
      <c r="L146" t="e">
        <f t="shared" si="26"/>
        <v>#NUM!</v>
      </c>
      <c r="M146" t="e">
        <f t="shared" si="27"/>
        <v>#NUM!</v>
      </c>
      <c r="S146" t="e">
        <f t="shared" si="16"/>
        <v>#NUM!</v>
      </c>
      <c r="T146" t="e">
        <f t="shared" si="17"/>
        <v>#NUM!</v>
      </c>
      <c r="U146" t="e">
        <f t="shared" si="18"/>
        <v>#NUM!</v>
      </c>
    </row>
    <row r="147" spans="1:21" x14ac:dyDescent="0.2">
      <c r="A147" t="e">
        <f t="shared" si="28"/>
        <v>#NUM!</v>
      </c>
      <c r="B147" t="e">
        <f t="shared" si="19"/>
        <v>#NUM!</v>
      </c>
      <c r="C147" s="9">
        <f t="shared" si="20"/>
        <v>0.64000000000000046</v>
      </c>
      <c r="D147" s="9" t="e">
        <f t="shared" si="21"/>
        <v>#NUM!</v>
      </c>
      <c r="E147" s="9" t="e">
        <f t="shared" si="21"/>
        <v>#NUM!</v>
      </c>
      <c r="F147" s="9" t="e">
        <f t="shared" si="22"/>
        <v>#NUM!</v>
      </c>
      <c r="G147" s="10">
        <f t="shared" si="31"/>
        <v>8.6666666666666607</v>
      </c>
      <c r="H147" s="5">
        <f t="shared" si="31"/>
        <v>7.5</v>
      </c>
      <c r="I147" t="e">
        <f t="shared" si="24"/>
        <v>#NUM!</v>
      </c>
      <c r="J147" t="e">
        <f t="shared" si="25"/>
        <v>#NUM!</v>
      </c>
      <c r="K147" t="e">
        <f t="shared" si="25"/>
        <v>#NUM!</v>
      </c>
      <c r="L147" t="e">
        <f t="shared" si="26"/>
        <v>#NUM!</v>
      </c>
      <c r="M147" t="e">
        <f t="shared" si="27"/>
        <v>#NUM!</v>
      </c>
      <c r="S147" t="e">
        <f t="shared" si="16"/>
        <v>#NUM!</v>
      </c>
      <c r="T147" t="e">
        <f t="shared" si="17"/>
        <v>#NUM!</v>
      </c>
      <c r="U147" t="e">
        <f t="shared" si="18"/>
        <v>#NUM!</v>
      </c>
    </row>
    <row r="148" spans="1:21" x14ac:dyDescent="0.2">
      <c r="A148" t="e">
        <f t="shared" si="28"/>
        <v>#NUM!</v>
      </c>
      <c r="B148" t="e">
        <f t="shared" si="19"/>
        <v>#NUM!</v>
      </c>
      <c r="C148" s="9">
        <f t="shared" si="20"/>
        <v>0.64500000000000046</v>
      </c>
      <c r="D148" s="9" t="e">
        <f t="shared" si="21"/>
        <v>#NUM!</v>
      </c>
      <c r="E148" s="9" t="e">
        <f t="shared" si="21"/>
        <v>#NUM!</v>
      </c>
      <c r="F148" s="9" t="e">
        <f t="shared" si="22"/>
        <v>#NUM!</v>
      </c>
      <c r="G148" s="10">
        <f t="shared" si="31"/>
        <v>8.6666666666666607</v>
      </c>
      <c r="H148" s="5">
        <f t="shared" si="31"/>
        <v>7.5</v>
      </c>
      <c r="I148" t="e">
        <f t="shared" si="24"/>
        <v>#NUM!</v>
      </c>
      <c r="J148" t="e">
        <f t="shared" si="25"/>
        <v>#NUM!</v>
      </c>
      <c r="K148" t="e">
        <f t="shared" si="25"/>
        <v>#NUM!</v>
      </c>
      <c r="L148" t="e">
        <f t="shared" si="26"/>
        <v>#NUM!</v>
      </c>
      <c r="M148" t="e">
        <f t="shared" si="27"/>
        <v>#NUM!</v>
      </c>
      <c r="S148" t="e">
        <f t="shared" ref="S148:S211" si="32">GESTEP(E148,H148)</f>
        <v>#NUM!</v>
      </c>
      <c r="T148" t="e">
        <f t="shared" ref="T148:T211" si="33">AND(S147=0,S148=1)</f>
        <v>#NUM!</v>
      </c>
      <c r="U148" t="e">
        <f t="shared" ref="U148:U211" si="34">AND(S148=1,S149=0)</f>
        <v>#NUM!</v>
      </c>
    </row>
    <row r="149" spans="1:21" x14ac:dyDescent="0.2">
      <c r="A149" t="e">
        <f t="shared" si="28"/>
        <v>#NUM!</v>
      </c>
      <c r="B149" t="e">
        <f t="shared" ref="B149:B212" si="35">ABS(D149-$D$11)</f>
        <v>#NUM!</v>
      </c>
      <c r="C149" s="9">
        <f t="shared" ref="C149:C212" si="36">C148+_dt</f>
        <v>0.65000000000000047</v>
      </c>
      <c r="D149" s="9" t="e">
        <f t="shared" ref="D149:E212" si="37">D148+$C$7*(J148+J149)/2</f>
        <v>#NUM!</v>
      </c>
      <c r="E149" s="9" t="e">
        <f t="shared" si="37"/>
        <v>#NUM!</v>
      </c>
      <c r="F149" s="9" t="e">
        <f t="shared" ref="F149:F212" si="38">$O$1*D149^2+$O$2*D149+$O$3</f>
        <v>#NUM!</v>
      </c>
      <c r="G149" s="10">
        <f t="shared" ref="G149:H164" si="39">G148</f>
        <v>8.6666666666666607</v>
      </c>
      <c r="H149" s="5">
        <f t="shared" si="39"/>
        <v>7.5</v>
      </c>
      <c r="I149" t="e">
        <f t="shared" ref="I149:I212" si="40">SQRT(J149^2+K149^2)</f>
        <v>#NUM!</v>
      </c>
      <c r="J149" t="e">
        <f t="shared" ref="J149:K212" si="41">J148+L148*$C$7</f>
        <v>#NUM!</v>
      </c>
      <c r="K149" t="e">
        <f t="shared" si="41"/>
        <v>#NUM!</v>
      </c>
      <c r="L149" t="e">
        <f t="shared" ref="L149:L212" si="42">-$C$15*I149*J149</f>
        <v>#NUM!</v>
      </c>
      <c r="M149" t="e">
        <f t="shared" ref="M149:M212" si="43">-$C$6-$C$15*I149*K149</f>
        <v>#NUM!</v>
      </c>
      <c r="S149" t="e">
        <f t="shared" si="32"/>
        <v>#NUM!</v>
      </c>
      <c r="T149" t="e">
        <f t="shared" si="33"/>
        <v>#NUM!</v>
      </c>
      <c r="U149" t="e">
        <f t="shared" si="34"/>
        <v>#NUM!</v>
      </c>
    </row>
    <row r="150" spans="1:21" x14ac:dyDescent="0.2">
      <c r="A150" t="e">
        <f t="shared" ref="A150:A213" si="44">IF(B150&lt;B149,B150,100)</f>
        <v>#NUM!</v>
      </c>
      <c r="B150" t="e">
        <f t="shared" si="35"/>
        <v>#NUM!</v>
      </c>
      <c r="C150" s="9">
        <f t="shared" si="36"/>
        <v>0.65500000000000047</v>
      </c>
      <c r="D150" s="9" t="e">
        <f t="shared" si="37"/>
        <v>#NUM!</v>
      </c>
      <c r="E150" s="9" t="e">
        <f t="shared" si="37"/>
        <v>#NUM!</v>
      </c>
      <c r="F150" s="9" t="e">
        <f t="shared" si="38"/>
        <v>#NUM!</v>
      </c>
      <c r="G150" s="10">
        <f t="shared" si="39"/>
        <v>8.6666666666666607</v>
      </c>
      <c r="H150" s="5">
        <f t="shared" si="39"/>
        <v>7.5</v>
      </c>
      <c r="I150" t="e">
        <f t="shared" si="40"/>
        <v>#NUM!</v>
      </c>
      <c r="J150" t="e">
        <f t="shared" si="41"/>
        <v>#NUM!</v>
      </c>
      <c r="K150" t="e">
        <f t="shared" si="41"/>
        <v>#NUM!</v>
      </c>
      <c r="L150" t="e">
        <f t="shared" si="42"/>
        <v>#NUM!</v>
      </c>
      <c r="M150" t="e">
        <f t="shared" si="43"/>
        <v>#NUM!</v>
      </c>
      <c r="S150" t="e">
        <f t="shared" si="32"/>
        <v>#NUM!</v>
      </c>
      <c r="T150" t="e">
        <f t="shared" si="33"/>
        <v>#NUM!</v>
      </c>
      <c r="U150" t="e">
        <f t="shared" si="34"/>
        <v>#NUM!</v>
      </c>
    </row>
    <row r="151" spans="1:21" x14ac:dyDescent="0.2">
      <c r="A151" t="e">
        <f t="shared" si="44"/>
        <v>#NUM!</v>
      </c>
      <c r="B151" t="e">
        <f t="shared" si="35"/>
        <v>#NUM!</v>
      </c>
      <c r="C151" s="9">
        <f t="shared" si="36"/>
        <v>0.66000000000000048</v>
      </c>
      <c r="D151" s="9" t="e">
        <f t="shared" si="37"/>
        <v>#NUM!</v>
      </c>
      <c r="E151" s="9" t="e">
        <f t="shared" si="37"/>
        <v>#NUM!</v>
      </c>
      <c r="F151" s="9" t="e">
        <f t="shared" si="38"/>
        <v>#NUM!</v>
      </c>
      <c r="G151" s="10">
        <f t="shared" si="39"/>
        <v>8.6666666666666607</v>
      </c>
      <c r="H151" s="5">
        <f t="shared" si="39"/>
        <v>7.5</v>
      </c>
      <c r="I151" t="e">
        <f t="shared" si="40"/>
        <v>#NUM!</v>
      </c>
      <c r="J151" t="e">
        <f t="shared" si="41"/>
        <v>#NUM!</v>
      </c>
      <c r="K151" t="e">
        <f t="shared" si="41"/>
        <v>#NUM!</v>
      </c>
      <c r="L151" t="e">
        <f t="shared" si="42"/>
        <v>#NUM!</v>
      </c>
      <c r="M151" t="e">
        <f t="shared" si="43"/>
        <v>#NUM!</v>
      </c>
      <c r="S151" t="e">
        <f t="shared" si="32"/>
        <v>#NUM!</v>
      </c>
      <c r="T151" t="e">
        <f t="shared" si="33"/>
        <v>#NUM!</v>
      </c>
      <c r="U151" t="e">
        <f t="shared" si="34"/>
        <v>#NUM!</v>
      </c>
    </row>
    <row r="152" spans="1:21" x14ac:dyDescent="0.2">
      <c r="A152" t="e">
        <f t="shared" si="44"/>
        <v>#NUM!</v>
      </c>
      <c r="B152" t="e">
        <f t="shared" si="35"/>
        <v>#NUM!</v>
      </c>
      <c r="C152" s="9">
        <f t="shared" si="36"/>
        <v>0.66500000000000048</v>
      </c>
      <c r="D152" s="9" t="e">
        <f t="shared" si="37"/>
        <v>#NUM!</v>
      </c>
      <c r="E152" s="9" t="e">
        <f t="shared" si="37"/>
        <v>#NUM!</v>
      </c>
      <c r="F152" s="9" t="e">
        <f t="shared" si="38"/>
        <v>#NUM!</v>
      </c>
      <c r="G152" s="10">
        <f t="shared" si="39"/>
        <v>8.6666666666666607</v>
      </c>
      <c r="H152" s="5">
        <f t="shared" si="39"/>
        <v>7.5</v>
      </c>
      <c r="I152" t="e">
        <f t="shared" si="40"/>
        <v>#NUM!</v>
      </c>
      <c r="J152" t="e">
        <f t="shared" si="41"/>
        <v>#NUM!</v>
      </c>
      <c r="K152" t="e">
        <f t="shared" si="41"/>
        <v>#NUM!</v>
      </c>
      <c r="L152" t="e">
        <f t="shared" si="42"/>
        <v>#NUM!</v>
      </c>
      <c r="M152" t="e">
        <f t="shared" si="43"/>
        <v>#NUM!</v>
      </c>
      <c r="S152" t="e">
        <f t="shared" si="32"/>
        <v>#NUM!</v>
      </c>
      <c r="T152" t="e">
        <f t="shared" si="33"/>
        <v>#NUM!</v>
      </c>
      <c r="U152" t="e">
        <f t="shared" si="34"/>
        <v>#NUM!</v>
      </c>
    </row>
    <row r="153" spans="1:21" x14ac:dyDescent="0.2">
      <c r="A153" t="e">
        <f t="shared" si="44"/>
        <v>#NUM!</v>
      </c>
      <c r="B153" t="e">
        <f t="shared" si="35"/>
        <v>#NUM!</v>
      </c>
      <c r="C153" s="9">
        <f t="shared" si="36"/>
        <v>0.67000000000000048</v>
      </c>
      <c r="D153" s="9" t="e">
        <f t="shared" si="37"/>
        <v>#NUM!</v>
      </c>
      <c r="E153" s="9" t="e">
        <f t="shared" si="37"/>
        <v>#NUM!</v>
      </c>
      <c r="F153" s="9" t="e">
        <f t="shared" si="38"/>
        <v>#NUM!</v>
      </c>
      <c r="G153" s="10">
        <f t="shared" si="39"/>
        <v>8.6666666666666607</v>
      </c>
      <c r="H153" s="5">
        <f t="shared" si="39"/>
        <v>7.5</v>
      </c>
      <c r="I153" t="e">
        <f t="shared" si="40"/>
        <v>#NUM!</v>
      </c>
      <c r="J153" t="e">
        <f t="shared" si="41"/>
        <v>#NUM!</v>
      </c>
      <c r="K153" t="e">
        <f t="shared" si="41"/>
        <v>#NUM!</v>
      </c>
      <c r="L153" t="e">
        <f t="shared" si="42"/>
        <v>#NUM!</v>
      </c>
      <c r="M153" t="e">
        <f t="shared" si="43"/>
        <v>#NUM!</v>
      </c>
      <c r="S153" t="e">
        <f t="shared" si="32"/>
        <v>#NUM!</v>
      </c>
      <c r="T153" t="e">
        <f t="shared" si="33"/>
        <v>#NUM!</v>
      </c>
      <c r="U153" t="e">
        <f t="shared" si="34"/>
        <v>#NUM!</v>
      </c>
    </row>
    <row r="154" spans="1:21" x14ac:dyDescent="0.2">
      <c r="A154" t="e">
        <f t="shared" si="44"/>
        <v>#NUM!</v>
      </c>
      <c r="B154" t="e">
        <f t="shared" si="35"/>
        <v>#NUM!</v>
      </c>
      <c r="C154" s="9">
        <f t="shared" si="36"/>
        <v>0.67500000000000049</v>
      </c>
      <c r="D154" s="9" t="e">
        <f t="shared" si="37"/>
        <v>#NUM!</v>
      </c>
      <c r="E154" s="9" t="e">
        <f t="shared" si="37"/>
        <v>#NUM!</v>
      </c>
      <c r="F154" s="9" t="e">
        <f t="shared" si="38"/>
        <v>#NUM!</v>
      </c>
      <c r="G154" s="10">
        <f t="shared" si="39"/>
        <v>8.6666666666666607</v>
      </c>
      <c r="H154" s="5">
        <f t="shared" si="39"/>
        <v>7.5</v>
      </c>
      <c r="I154" t="e">
        <f t="shared" si="40"/>
        <v>#NUM!</v>
      </c>
      <c r="J154" t="e">
        <f t="shared" si="41"/>
        <v>#NUM!</v>
      </c>
      <c r="K154" t="e">
        <f t="shared" si="41"/>
        <v>#NUM!</v>
      </c>
      <c r="L154" t="e">
        <f t="shared" si="42"/>
        <v>#NUM!</v>
      </c>
      <c r="M154" t="e">
        <f t="shared" si="43"/>
        <v>#NUM!</v>
      </c>
      <c r="S154" t="e">
        <f t="shared" si="32"/>
        <v>#NUM!</v>
      </c>
      <c r="T154" t="e">
        <f t="shared" si="33"/>
        <v>#NUM!</v>
      </c>
      <c r="U154" t="e">
        <f t="shared" si="34"/>
        <v>#NUM!</v>
      </c>
    </row>
    <row r="155" spans="1:21" x14ac:dyDescent="0.2">
      <c r="A155" t="e">
        <f t="shared" si="44"/>
        <v>#NUM!</v>
      </c>
      <c r="B155" t="e">
        <f t="shared" si="35"/>
        <v>#NUM!</v>
      </c>
      <c r="C155" s="9">
        <f t="shared" si="36"/>
        <v>0.68000000000000049</v>
      </c>
      <c r="D155" s="9" t="e">
        <f t="shared" si="37"/>
        <v>#NUM!</v>
      </c>
      <c r="E155" s="9" t="e">
        <f t="shared" si="37"/>
        <v>#NUM!</v>
      </c>
      <c r="F155" s="9" t="e">
        <f t="shared" si="38"/>
        <v>#NUM!</v>
      </c>
      <c r="G155" s="10">
        <f t="shared" si="39"/>
        <v>8.6666666666666607</v>
      </c>
      <c r="H155" s="5">
        <f t="shared" si="39"/>
        <v>7.5</v>
      </c>
      <c r="I155" t="e">
        <f t="shared" si="40"/>
        <v>#NUM!</v>
      </c>
      <c r="J155" t="e">
        <f t="shared" si="41"/>
        <v>#NUM!</v>
      </c>
      <c r="K155" t="e">
        <f t="shared" si="41"/>
        <v>#NUM!</v>
      </c>
      <c r="L155" t="e">
        <f t="shared" si="42"/>
        <v>#NUM!</v>
      </c>
      <c r="M155" t="e">
        <f t="shared" si="43"/>
        <v>#NUM!</v>
      </c>
      <c r="S155" t="e">
        <f t="shared" si="32"/>
        <v>#NUM!</v>
      </c>
      <c r="T155" t="e">
        <f t="shared" si="33"/>
        <v>#NUM!</v>
      </c>
      <c r="U155" t="e">
        <f t="shared" si="34"/>
        <v>#NUM!</v>
      </c>
    </row>
    <row r="156" spans="1:21" x14ac:dyDescent="0.2">
      <c r="A156" t="e">
        <f t="shared" si="44"/>
        <v>#NUM!</v>
      </c>
      <c r="B156" t="e">
        <f t="shared" si="35"/>
        <v>#NUM!</v>
      </c>
      <c r="C156" s="9">
        <f t="shared" si="36"/>
        <v>0.6850000000000005</v>
      </c>
      <c r="D156" s="9" t="e">
        <f t="shared" si="37"/>
        <v>#NUM!</v>
      </c>
      <c r="E156" s="9" t="e">
        <f t="shared" si="37"/>
        <v>#NUM!</v>
      </c>
      <c r="F156" s="9" t="e">
        <f t="shared" si="38"/>
        <v>#NUM!</v>
      </c>
      <c r="G156" s="10">
        <f t="shared" si="39"/>
        <v>8.6666666666666607</v>
      </c>
      <c r="H156" s="5">
        <f t="shared" si="39"/>
        <v>7.5</v>
      </c>
      <c r="I156" t="e">
        <f t="shared" si="40"/>
        <v>#NUM!</v>
      </c>
      <c r="J156" t="e">
        <f t="shared" si="41"/>
        <v>#NUM!</v>
      </c>
      <c r="K156" t="e">
        <f t="shared" si="41"/>
        <v>#NUM!</v>
      </c>
      <c r="L156" t="e">
        <f t="shared" si="42"/>
        <v>#NUM!</v>
      </c>
      <c r="M156" t="e">
        <f t="shared" si="43"/>
        <v>#NUM!</v>
      </c>
      <c r="S156" t="e">
        <f t="shared" si="32"/>
        <v>#NUM!</v>
      </c>
      <c r="T156" t="e">
        <f t="shared" si="33"/>
        <v>#NUM!</v>
      </c>
      <c r="U156" t="e">
        <f t="shared" si="34"/>
        <v>#NUM!</v>
      </c>
    </row>
    <row r="157" spans="1:21" x14ac:dyDescent="0.2">
      <c r="A157" t="e">
        <f t="shared" si="44"/>
        <v>#NUM!</v>
      </c>
      <c r="B157" t="e">
        <f t="shared" si="35"/>
        <v>#NUM!</v>
      </c>
      <c r="C157" s="9">
        <f t="shared" si="36"/>
        <v>0.6900000000000005</v>
      </c>
      <c r="D157" s="9" t="e">
        <f t="shared" si="37"/>
        <v>#NUM!</v>
      </c>
      <c r="E157" s="9" t="e">
        <f t="shared" si="37"/>
        <v>#NUM!</v>
      </c>
      <c r="F157" s="9" t="e">
        <f t="shared" si="38"/>
        <v>#NUM!</v>
      </c>
      <c r="G157" s="10">
        <f t="shared" si="39"/>
        <v>8.6666666666666607</v>
      </c>
      <c r="H157" s="5">
        <f t="shared" si="39"/>
        <v>7.5</v>
      </c>
      <c r="I157" t="e">
        <f t="shared" si="40"/>
        <v>#NUM!</v>
      </c>
      <c r="J157" t="e">
        <f t="shared" si="41"/>
        <v>#NUM!</v>
      </c>
      <c r="K157" t="e">
        <f t="shared" si="41"/>
        <v>#NUM!</v>
      </c>
      <c r="L157" t="e">
        <f t="shared" si="42"/>
        <v>#NUM!</v>
      </c>
      <c r="M157" t="e">
        <f t="shared" si="43"/>
        <v>#NUM!</v>
      </c>
      <c r="S157" t="e">
        <f t="shared" si="32"/>
        <v>#NUM!</v>
      </c>
      <c r="T157" t="e">
        <f t="shared" si="33"/>
        <v>#NUM!</v>
      </c>
      <c r="U157" t="e">
        <f t="shared" si="34"/>
        <v>#NUM!</v>
      </c>
    </row>
    <row r="158" spans="1:21" x14ac:dyDescent="0.2">
      <c r="A158" t="e">
        <f t="shared" si="44"/>
        <v>#NUM!</v>
      </c>
      <c r="B158" t="e">
        <f t="shared" si="35"/>
        <v>#NUM!</v>
      </c>
      <c r="C158" s="9">
        <f t="shared" si="36"/>
        <v>0.69500000000000051</v>
      </c>
      <c r="D158" s="9" t="e">
        <f t="shared" si="37"/>
        <v>#NUM!</v>
      </c>
      <c r="E158" s="9" t="e">
        <f t="shared" si="37"/>
        <v>#NUM!</v>
      </c>
      <c r="F158" s="9" t="e">
        <f t="shared" si="38"/>
        <v>#NUM!</v>
      </c>
      <c r="G158" s="10">
        <f t="shared" si="39"/>
        <v>8.6666666666666607</v>
      </c>
      <c r="H158" s="5">
        <f t="shared" si="39"/>
        <v>7.5</v>
      </c>
      <c r="I158" t="e">
        <f t="shared" si="40"/>
        <v>#NUM!</v>
      </c>
      <c r="J158" t="e">
        <f t="shared" si="41"/>
        <v>#NUM!</v>
      </c>
      <c r="K158" t="e">
        <f t="shared" si="41"/>
        <v>#NUM!</v>
      </c>
      <c r="L158" t="e">
        <f t="shared" si="42"/>
        <v>#NUM!</v>
      </c>
      <c r="M158" t="e">
        <f t="shared" si="43"/>
        <v>#NUM!</v>
      </c>
      <c r="S158" t="e">
        <f t="shared" si="32"/>
        <v>#NUM!</v>
      </c>
      <c r="T158" t="e">
        <f t="shared" si="33"/>
        <v>#NUM!</v>
      </c>
      <c r="U158" t="e">
        <f t="shared" si="34"/>
        <v>#NUM!</v>
      </c>
    </row>
    <row r="159" spans="1:21" x14ac:dyDescent="0.2">
      <c r="A159" t="e">
        <f t="shared" si="44"/>
        <v>#NUM!</v>
      </c>
      <c r="B159" t="e">
        <f t="shared" si="35"/>
        <v>#NUM!</v>
      </c>
      <c r="C159" s="9">
        <f t="shared" si="36"/>
        <v>0.70000000000000051</v>
      </c>
      <c r="D159" s="9" t="e">
        <f t="shared" si="37"/>
        <v>#NUM!</v>
      </c>
      <c r="E159" s="9" t="e">
        <f t="shared" si="37"/>
        <v>#NUM!</v>
      </c>
      <c r="F159" s="9" t="e">
        <f t="shared" si="38"/>
        <v>#NUM!</v>
      </c>
      <c r="G159" s="10">
        <f t="shared" si="39"/>
        <v>8.6666666666666607</v>
      </c>
      <c r="H159" s="5">
        <f t="shared" si="39"/>
        <v>7.5</v>
      </c>
      <c r="I159" t="e">
        <f t="shared" si="40"/>
        <v>#NUM!</v>
      </c>
      <c r="J159" t="e">
        <f t="shared" si="41"/>
        <v>#NUM!</v>
      </c>
      <c r="K159" t="e">
        <f t="shared" si="41"/>
        <v>#NUM!</v>
      </c>
      <c r="L159" t="e">
        <f t="shared" si="42"/>
        <v>#NUM!</v>
      </c>
      <c r="M159" t="e">
        <f t="shared" si="43"/>
        <v>#NUM!</v>
      </c>
      <c r="S159" t="e">
        <f t="shared" si="32"/>
        <v>#NUM!</v>
      </c>
      <c r="T159" t="e">
        <f t="shared" si="33"/>
        <v>#NUM!</v>
      </c>
      <c r="U159" t="e">
        <f t="shared" si="34"/>
        <v>#NUM!</v>
      </c>
    </row>
    <row r="160" spans="1:21" x14ac:dyDescent="0.2">
      <c r="A160" t="e">
        <f t="shared" si="44"/>
        <v>#NUM!</v>
      </c>
      <c r="B160" t="e">
        <f t="shared" si="35"/>
        <v>#NUM!</v>
      </c>
      <c r="C160" s="9">
        <f t="shared" si="36"/>
        <v>0.70500000000000052</v>
      </c>
      <c r="D160" s="9" t="e">
        <f t="shared" si="37"/>
        <v>#NUM!</v>
      </c>
      <c r="E160" s="9" t="e">
        <f t="shared" si="37"/>
        <v>#NUM!</v>
      </c>
      <c r="F160" s="9" t="e">
        <f t="shared" si="38"/>
        <v>#NUM!</v>
      </c>
      <c r="G160" s="10">
        <f t="shared" si="39"/>
        <v>8.6666666666666607</v>
      </c>
      <c r="H160" s="5">
        <f t="shared" si="39"/>
        <v>7.5</v>
      </c>
      <c r="I160" t="e">
        <f t="shared" si="40"/>
        <v>#NUM!</v>
      </c>
      <c r="J160" t="e">
        <f t="shared" si="41"/>
        <v>#NUM!</v>
      </c>
      <c r="K160" t="e">
        <f t="shared" si="41"/>
        <v>#NUM!</v>
      </c>
      <c r="L160" t="e">
        <f t="shared" si="42"/>
        <v>#NUM!</v>
      </c>
      <c r="M160" t="e">
        <f t="shared" si="43"/>
        <v>#NUM!</v>
      </c>
      <c r="S160" t="e">
        <f t="shared" si="32"/>
        <v>#NUM!</v>
      </c>
      <c r="T160" t="e">
        <f t="shared" si="33"/>
        <v>#NUM!</v>
      </c>
      <c r="U160" t="e">
        <f t="shared" si="34"/>
        <v>#NUM!</v>
      </c>
    </row>
    <row r="161" spans="1:21" x14ac:dyDescent="0.2">
      <c r="A161" t="e">
        <f t="shared" si="44"/>
        <v>#NUM!</v>
      </c>
      <c r="B161" t="e">
        <f t="shared" si="35"/>
        <v>#NUM!</v>
      </c>
      <c r="C161" s="9">
        <f t="shared" si="36"/>
        <v>0.71000000000000052</v>
      </c>
      <c r="D161" s="9" t="e">
        <f t="shared" si="37"/>
        <v>#NUM!</v>
      </c>
      <c r="E161" s="9" t="e">
        <f t="shared" si="37"/>
        <v>#NUM!</v>
      </c>
      <c r="F161" s="9" t="e">
        <f t="shared" si="38"/>
        <v>#NUM!</v>
      </c>
      <c r="G161" s="10">
        <f t="shared" si="39"/>
        <v>8.6666666666666607</v>
      </c>
      <c r="H161" s="5">
        <f t="shared" si="39"/>
        <v>7.5</v>
      </c>
      <c r="I161" t="e">
        <f t="shared" si="40"/>
        <v>#NUM!</v>
      </c>
      <c r="J161" t="e">
        <f t="shared" si="41"/>
        <v>#NUM!</v>
      </c>
      <c r="K161" t="e">
        <f t="shared" si="41"/>
        <v>#NUM!</v>
      </c>
      <c r="L161" t="e">
        <f t="shared" si="42"/>
        <v>#NUM!</v>
      </c>
      <c r="M161" t="e">
        <f t="shared" si="43"/>
        <v>#NUM!</v>
      </c>
      <c r="S161" t="e">
        <f t="shared" si="32"/>
        <v>#NUM!</v>
      </c>
      <c r="T161" t="e">
        <f t="shared" si="33"/>
        <v>#NUM!</v>
      </c>
      <c r="U161" t="e">
        <f t="shared" si="34"/>
        <v>#NUM!</v>
      </c>
    </row>
    <row r="162" spans="1:21" x14ac:dyDescent="0.2">
      <c r="A162" t="e">
        <f t="shared" si="44"/>
        <v>#NUM!</v>
      </c>
      <c r="B162" t="e">
        <f t="shared" si="35"/>
        <v>#NUM!</v>
      </c>
      <c r="C162" s="9">
        <f t="shared" si="36"/>
        <v>0.71500000000000052</v>
      </c>
      <c r="D162" s="9" t="e">
        <f t="shared" si="37"/>
        <v>#NUM!</v>
      </c>
      <c r="E162" s="9" t="e">
        <f t="shared" si="37"/>
        <v>#NUM!</v>
      </c>
      <c r="F162" s="9" t="e">
        <f t="shared" si="38"/>
        <v>#NUM!</v>
      </c>
      <c r="G162" s="10">
        <f t="shared" si="39"/>
        <v>8.6666666666666607</v>
      </c>
      <c r="H162" s="5">
        <f t="shared" si="39"/>
        <v>7.5</v>
      </c>
      <c r="I162" t="e">
        <f t="shared" si="40"/>
        <v>#NUM!</v>
      </c>
      <c r="J162" t="e">
        <f t="shared" si="41"/>
        <v>#NUM!</v>
      </c>
      <c r="K162" t="e">
        <f t="shared" si="41"/>
        <v>#NUM!</v>
      </c>
      <c r="L162" t="e">
        <f t="shared" si="42"/>
        <v>#NUM!</v>
      </c>
      <c r="M162" t="e">
        <f t="shared" si="43"/>
        <v>#NUM!</v>
      </c>
      <c r="S162" t="e">
        <f t="shared" si="32"/>
        <v>#NUM!</v>
      </c>
      <c r="T162" t="e">
        <f t="shared" si="33"/>
        <v>#NUM!</v>
      </c>
      <c r="U162" t="e">
        <f t="shared" si="34"/>
        <v>#NUM!</v>
      </c>
    </row>
    <row r="163" spans="1:21" x14ac:dyDescent="0.2">
      <c r="A163" t="e">
        <f t="shared" si="44"/>
        <v>#NUM!</v>
      </c>
      <c r="B163" t="e">
        <f t="shared" si="35"/>
        <v>#NUM!</v>
      </c>
      <c r="C163" s="9">
        <f t="shared" si="36"/>
        <v>0.72000000000000053</v>
      </c>
      <c r="D163" s="9" t="e">
        <f t="shared" si="37"/>
        <v>#NUM!</v>
      </c>
      <c r="E163" s="9" t="e">
        <f t="shared" si="37"/>
        <v>#NUM!</v>
      </c>
      <c r="F163" s="9" t="e">
        <f t="shared" si="38"/>
        <v>#NUM!</v>
      </c>
      <c r="G163" s="10">
        <f t="shared" si="39"/>
        <v>8.6666666666666607</v>
      </c>
      <c r="H163" s="5">
        <f t="shared" si="39"/>
        <v>7.5</v>
      </c>
      <c r="I163" t="e">
        <f t="shared" si="40"/>
        <v>#NUM!</v>
      </c>
      <c r="J163" t="e">
        <f t="shared" si="41"/>
        <v>#NUM!</v>
      </c>
      <c r="K163" t="e">
        <f t="shared" si="41"/>
        <v>#NUM!</v>
      </c>
      <c r="L163" t="e">
        <f t="shared" si="42"/>
        <v>#NUM!</v>
      </c>
      <c r="M163" t="e">
        <f t="shared" si="43"/>
        <v>#NUM!</v>
      </c>
      <c r="S163" t="e">
        <f t="shared" si="32"/>
        <v>#NUM!</v>
      </c>
      <c r="T163" t="e">
        <f t="shared" si="33"/>
        <v>#NUM!</v>
      </c>
      <c r="U163" t="e">
        <f t="shared" si="34"/>
        <v>#NUM!</v>
      </c>
    </row>
    <row r="164" spans="1:21" x14ac:dyDescent="0.2">
      <c r="A164" t="e">
        <f t="shared" si="44"/>
        <v>#NUM!</v>
      </c>
      <c r="B164" t="e">
        <f t="shared" si="35"/>
        <v>#NUM!</v>
      </c>
      <c r="C164" s="9">
        <f t="shared" si="36"/>
        <v>0.72500000000000053</v>
      </c>
      <c r="D164" s="9" t="e">
        <f t="shared" si="37"/>
        <v>#NUM!</v>
      </c>
      <c r="E164" s="9" t="e">
        <f t="shared" si="37"/>
        <v>#NUM!</v>
      </c>
      <c r="F164" s="9" t="e">
        <f t="shared" si="38"/>
        <v>#NUM!</v>
      </c>
      <c r="G164" s="10">
        <f t="shared" si="39"/>
        <v>8.6666666666666607</v>
      </c>
      <c r="H164" s="5">
        <f t="shared" si="39"/>
        <v>7.5</v>
      </c>
      <c r="I164" t="e">
        <f t="shared" si="40"/>
        <v>#NUM!</v>
      </c>
      <c r="J164" t="e">
        <f t="shared" si="41"/>
        <v>#NUM!</v>
      </c>
      <c r="K164" t="e">
        <f t="shared" si="41"/>
        <v>#NUM!</v>
      </c>
      <c r="L164" t="e">
        <f t="shared" si="42"/>
        <v>#NUM!</v>
      </c>
      <c r="M164" t="e">
        <f t="shared" si="43"/>
        <v>#NUM!</v>
      </c>
      <c r="S164" t="e">
        <f t="shared" si="32"/>
        <v>#NUM!</v>
      </c>
      <c r="T164" t="e">
        <f t="shared" si="33"/>
        <v>#NUM!</v>
      </c>
      <c r="U164" t="e">
        <f t="shared" si="34"/>
        <v>#NUM!</v>
      </c>
    </row>
    <row r="165" spans="1:21" x14ac:dyDescent="0.2">
      <c r="A165" t="e">
        <f t="shared" si="44"/>
        <v>#NUM!</v>
      </c>
      <c r="B165" t="e">
        <f t="shared" si="35"/>
        <v>#NUM!</v>
      </c>
      <c r="C165" s="9">
        <f t="shared" si="36"/>
        <v>0.73000000000000054</v>
      </c>
      <c r="D165" s="9" t="e">
        <f t="shared" si="37"/>
        <v>#NUM!</v>
      </c>
      <c r="E165" s="9" t="e">
        <f t="shared" si="37"/>
        <v>#NUM!</v>
      </c>
      <c r="F165" s="9" t="e">
        <f t="shared" si="38"/>
        <v>#NUM!</v>
      </c>
      <c r="G165" s="10">
        <f t="shared" ref="G165:H180" si="45">G164</f>
        <v>8.6666666666666607</v>
      </c>
      <c r="H165" s="5">
        <f t="shared" si="45"/>
        <v>7.5</v>
      </c>
      <c r="I165" t="e">
        <f t="shared" si="40"/>
        <v>#NUM!</v>
      </c>
      <c r="J165" t="e">
        <f t="shared" si="41"/>
        <v>#NUM!</v>
      </c>
      <c r="K165" t="e">
        <f t="shared" si="41"/>
        <v>#NUM!</v>
      </c>
      <c r="L165" t="e">
        <f t="shared" si="42"/>
        <v>#NUM!</v>
      </c>
      <c r="M165" t="e">
        <f t="shared" si="43"/>
        <v>#NUM!</v>
      </c>
      <c r="S165" t="e">
        <f t="shared" si="32"/>
        <v>#NUM!</v>
      </c>
      <c r="T165" t="e">
        <f t="shared" si="33"/>
        <v>#NUM!</v>
      </c>
      <c r="U165" t="e">
        <f t="shared" si="34"/>
        <v>#NUM!</v>
      </c>
    </row>
    <row r="166" spans="1:21" x14ac:dyDescent="0.2">
      <c r="A166" t="e">
        <f t="shared" si="44"/>
        <v>#NUM!</v>
      </c>
      <c r="B166" t="e">
        <f t="shared" si="35"/>
        <v>#NUM!</v>
      </c>
      <c r="C166" s="9">
        <f t="shared" si="36"/>
        <v>0.73500000000000054</v>
      </c>
      <c r="D166" s="9" t="e">
        <f t="shared" si="37"/>
        <v>#NUM!</v>
      </c>
      <c r="E166" s="9" t="e">
        <f t="shared" si="37"/>
        <v>#NUM!</v>
      </c>
      <c r="F166" s="9" t="e">
        <f t="shared" si="38"/>
        <v>#NUM!</v>
      </c>
      <c r="G166" s="10">
        <f t="shared" si="45"/>
        <v>8.6666666666666607</v>
      </c>
      <c r="H166" s="5">
        <f t="shared" si="45"/>
        <v>7.5</v>
      </c>
      <c r="I166" t="e">
        <f t="shared" si="40"/>
        <v>#NUM!</v>
      </c>
      <c r="J166" t="e">
        <f t="shared" si="41"/>
        <v>#NUM!</v>
      </c>
      <c r="K166" t="e">
        <f t="shared" si="41"/>
        <v>#NUM!</v>
      </c>
      <c r="L166" t="e">
        <f t="shared" si="42"/>
        <v>#NUM!</v>
      </c>
      <c r="M166" t="e">
        <f t="shared" si="43"/>
        <v>#NUM!</v>
      </c>
      <c r="S166" t="e">
        <f t="shared" si="32"/>
        <v>#NUM!</v>
      </c>
      <c r="T166" t="e">
        <f t="shared" si="33"/>
        <v>#NUM!</v>
      </c>
      <c r="U166" t="e">
        <f t="shared" si="34"/>
        <v>#NUM!</v>
      </c>
    </row>
    <row r="167" spans="1:21" x14ac:dyDescent="0.2">
      <c r="A167" t="e">
        <f t="shared" si="44"/>
        <v>#NUM!</v>
      </c>
      <c r="B167" t="e">
        <f t="shared" si="35"/>
        <v>#NUM!</v>
      </c>
      <c r="C167" s="9">
        <f t="shared" si="36"/>
        <v>0.74000000000000055</v>
      </c>
      <c r="D167" s="9" t="e">
        <f t="shared" si="37"/>
        <v>#NUM!</v>
      </c>
      <c r="E167" s="9" t="e">
        <f t="shared" si="37"/>
        <v>#NUM!</v>
      </c>
      <c r="F167" s="9" t="e">
        <f t="shared" si="38"/>
        <v>#NUM!</v>
      </c>
      <c r="G167" s="10">
        <f t="shared" si="45"/>
        <v>8.6666666666666607</v>
      </c>
      <c r="H167" s="5">
        <f t="shared" si="45"/>
        <v>7.5</v>
      </c>
      <c r="I167" t="e">
        <f t="shared" si="40"/>
        <v>#NUM!</v>
      </c>
      <c r="J167" t="e">
        <f t="shared" si="41"/>
        <v>#NUM!</v>
      </c>
      <c r="K167" t="e">
        <f t="shared" si="41"/>
        <v>#NUM!</v>
      </c>
      <c r="L167" t="e">
        <f t="shared" si="42"/>
        <v>#NUM!</v>
      </c>
      <c r="M167" t="e">
        <f t="shared" si="43"/>
        <v>#NUM!</v>
      </c>
      <c r="S167" t="e">
        <f t="shared" si="32"/>
        <v>#NUM!</v>
      </c>
      <c r="T167" t="e">
        <f t="shared" si="33"/>
        <v>#NUM!</v>
      </c>
      <c r="U167" t="e">
        <f t="shared" si="34"/>
        <v>#NUM!</v>
      </c>
    </row>
    <row r="168" spans="1:21" x14ac:dyDescent="0.2">
      <c r="A168" t="e">
        <f t="shared" si="44"/>
        <v>#NUM!</v>
      </c>
      <c r="B168" t="e">
        <f t="shared" si="35"/>
        <v>#NUM!</v>
      </c>
      <c r="C168" s="9">
        <f t="shared" si="36"/>
        <v>0.74500000000000055</v>
      </c>
      <c r="D168" s="9" t="e">
        <f t="shared" si="37"/>
        <v>#NUM!</v>
      </c>
      <c r="E168" s="9" t="e">
        <f t="shared" si="37"/>
        <v>#NUM!</v>
      </c>
      <c r="F168" s="9" t="e">
        <f t="shared" si="38"/>
        <v>#NUM!</v>
      </c>
      <c r="G168" s="10">
        <f t="shared" si="45"/>
        <v>8.6666666666666607</v>
      </c>
      <c r="H168" s="5">
        <f t="shared" si="45"/>
        <v>7.5</v>
      </c>
      <c r="I168" t="e">
        <f t="shared" si="40"/>
        <v>#NUM!</v>
      </c>
      <c r="J168" t="e">
        <f t="shared" si="41"/>
        <v>#NUM!</v>
      </c>
      <c r="K168" t="e">
        <f t="shared" si="41"/>
        <v>#NUM!</v>
      </c>
      <c r="L168" t="e">
        <f t="shared" si="42"/>
        <v>#NUM!</v>
      </c>
      <c r="M168" t="e">
        <f t="shared" si="43"/>
        <v>#NUM!</v>
      </c>
      <c r="S168" t="e">
        <f t="shared" si="32"/>
        <v>#NUM!</v>
      </c>
      <c r="T168" t="e">
        <f t="shared" si="33"/>
        <v>#NUM!</v>
      </c>
      <c r="U168" t="e">
        <f t="shared" si="34"/>
        <v>#NUM!</v>
      </c>
    </row>
    <row r="169" spans="1:21" x14ac:dyDescent="0.2">
      <c r="A169" t="e">
        <f t="shared" si="44"/>
        <v>#NUM!</v>
      </c>
      <c r="B169" t="e">
        <f t="shared" si="35"/>
        <v>#NUM!</v>
      </c>
      <c r="C169" s="9">
        <f t="shared" si="36"/>
        <v>0.75000000000000056</v>
      </c>
      <c r="D169" s="9" t="e">
        <f t="shared" si="37"/>
        <v>#NUM!</v>
      </c>
      <c r="E169" s="9" t="e">
        <f t="shared" si="37"/>
        <v>#NUM!</v>
      </c>
      <c r="F169" s="9" t="e">
        <f t="shared" si="38"/>
        <v>#NUM!</v>
      </c>
      <c r="G169" s="10">
        <f t="shared" si="45"/>
        <v>8.6666666666666607</v>
      </c>
      <c r="H169" s="5">
        <f t="shared" si="45"/>
        <v>7.5</v>
      </c>
      <c r="I169" t="e">
        <f t="shared" si="40"/>
        <v>#NUM!</v>
      </c>
      <c r="J169" t="e">
        <f t="shared" si="41"/>
        <v>#NUM!</v>
      </c>
      <c r="K169" t="e">
        <f t="shared" si="41"/>
        <v>#NUM!</v>
      </c>
      <c r="L169" t="e">
        <f t="shared" si="42"/>
        <v>#NUM!</v>
      </c>
      <c r="M169" t="e">
        <f t="shared" si="43"/>
        <v>#NUM!</v>
      </c>
      <c r="S169" t="e">
        <f t="shared" si="32"/>
        <v>#NUM!</v>
      </c>
      <c r="T169" t="e">
        <f t="shared" si="33"/>
        <v>#NUM!</v>
      </c>
      <c r="U169" t="e">
        <f t="shared" si="34"/>
        <v>#NUM!</v>
      </c>
    </row>
    <row r="170" spans="1:21" x14ac:dyDescent="0.2">
      <c r="A170" t="e">
        <f t="shared" si="44"/>
        <v>#NUM!</v>
      </c>
      <c r="B170" t="e">
        <f t="shared" si="35"/>
        <v>#NUM!</v>
      </c>
      <c r="C170" s="9">
        <f t="shared" si="36"/>
        <v>0.75500000000000056</v>
      </c>
      <c r="D170" s="9" t="e">
        <f t="shared" si="37"/>
        <v>#NUM!</v>
      </c>
      <c r="E170" s="9" t="e">
        <f t="shared" si="37"/>
        <v>#NUM!</v>
      </c>
      <c r="F170" s="9" t="e">
        <f t="shared" si="38"/>
        <v>#NUM!</v>
      </c>
      <c r="G170" s="10">
        <f t="shared" si="45"/>
        <v>8.6666666666666607</v>
      </c>
      <c r="H170" s="5">
        <f t="shared" si="45"/>
        <v>7.5</v>
      </c>
      <c r="I170" t="e">
        <f t="shared" si="40"/>
        <v>#NUM!</v>
      </c>
      <c r="J170" t="e">
        <f t="shared" si="41"/>
        <v>#NUM!</v>
      </c>
      <c r="K170" t="e">
        <f t="shared" si="41"/>
        <v>#NUM!</v>
      </c>
      <c r="L170" t="e">
        <f t="shared" si="42"/>
        <v>#NUM!</v>
      </c>
      <c r="M170" t="e">
        <f t="shared" si="43"/>
        <v>#NUM!</v>
      </c>
      <c r="S170" t="e">
        <f t="shared" si="32"/>
        <v>#NUM!</v>
      </c>
      <c r="T170" t="e">
        <f t="shared" si="33"/>
        <v>#NUM!</v>
      </c>
      <c r="U170" t="e">
        <f t="shared" si="34"/>
        <v>#NUM!</v>
      </c>
    </row>
    <row r="171" spans="1:21" x14ac:dyDescent="0.2">
      <c r="A171" t="e">
        <f t="shared" si="44"/>
        <v>#NUM!</v>
      </c>
      <c r="B171" t="e">
        <f t="shared" si="35"/>
        <v>#NUM!</v>
      </c>
      <c r="C171" s="9">
        <f t="shared" si="36"/>
        <v>0.76000000000000056</v>
      </c>
      <c r="D171" s="9" t="e">
        <f t="shared" si="37"/>
        <v>#NUM!</v>
      </c>
      <c r="E171" s="9" t="e">
        <f t="shared" si="37"/>
        <v>#NUM!</v>
      </c>
      <c r="F171" s="9" t="e">
        <f t="shared" si="38"/>
        <v>#NUM!</v>
      </c>
      <c r="G171" s="10">
        <f t="shared" si="45"/>
        <v>8.6666666666666607</v>
      </c>
      <c r="H171" s="5">
        <f t="shared" si="45"/>
        <v>7.5</v>
      </c>
      <c r="I171" t="e">
        <f t="shared" si="40"/>
        <v>#NUM!</v>
      </c>
      <c r="J171" t="e">
        <f t="shared" si="41"/>
        <v>#NUM!</v>
      </c>
      <c r="K171" t="e">
        <f t="shared" si="41"/>
        <v>#NUM!</v>
      </c>
      <c r="L171" t="e">
        <f t="shared" si="42"/>
        <v>#NUM!</v>
      </c>
      <c r="M171" t="e">
        <f t="shared" si="43"/>
        <v>#NUM!</v>
      </c>
      <c r="S171" t="e">
        <f t="shared" si="32"/>
        <v>#NUM!</v>
      </c>
      <c r="T171" t="e">
        <f t="shared" si="33"/>
        <v>#NUM!</v>
      </c>
      <c r="U171" t="e">
        <f t="shared" si="34"/>
        <v>#NUM!</v>
      </c>
    </row>
    <row r="172" spans="1:21" x14ac:dyDescent="0.2">
      <c r="A172" t="e">
        <f t="shared" si="44"/>
        <v>#NUM!</v>
      </c>
      <c r="B172" t="e">
        <f t="shared" si="35"/>
        <v>#NUM!</v>
      </c>
      <c r="C172" s="9">
        <f t="shared" si="36"/>
        <v>0.76500000000000057</v>
      </c>
      <c r="D172" s="9" t="e">
        <f t="shared" si="37"/>
        <v>#NUM!</v>
      </c>
      <c r="E172" s="9" t="e">
        <f t="shared" si="37"/>
        <v>#NUM!</v>
      </c>
      <c r="F172" s="9" t="e">
        <f t="shared" si="38"/>
        <v>#NUM!</v>
      </c>
      <c r="G172" s="10">
        <f t="shared" si="45"/>
        <v>8.6666666666666607</v>
      </c>
      <c r="H172" s="5">
        <f t="shared" si="45"/>
        <v>7.5</v>
      </c>
      <c r="I172" t="e">
        <f t="shared" si="40"/>
        <v>#NUM!</v>
      </c>
      <c r="J172" t="e">
        <f t="shared" si="41"/>
        <v>#NUM!</v>
      </c>
      <c r="K172" t="e">
        <f t="shared" si="41"/>
        <v>#NUM!</v>
      </c>
      <c r="L172" t="e">
        <f t="shared" si="42"/>
        <v>#NUM!</v>
      </c>
      <c r="M172" t="e">
        <f t="shared" si="43"/>
        <v>#NUM!</v>
      </c>
      <c r="S172" t="e">
        <f t="shared" si="32"/>
        <v>#NUM!</v>
      </c>
      <c r="T172" t="e">
        <f t="shared" si="33"/>
        <v>#NUM!</v>
      </c>
      <c r="U172" t="e">
        <f t="shared" si="34"/>
        <v>#NUM!</v>
      </c>
    </row>
    <row r="173" spans="1:21" x14ac:dyDescent="0.2">
      <c r="A173" t="e">
        <f t="shared" si="44"/>
        <v>#NUM!</v>
      </c>
      <c r="B173" t="e">
        <f t="shared" si="35"/>
        <v>#NUM!</v>
      </c>
      <c r="C173" s="9">
        <f t="shared" si="36"/>
        <v>0.77000000000000057</v>
      </c>
      <c r="D173" s="9" t="e">
        <f t="shared" si="37"/>
        <v>#NUM!</v>
      </c>
      <c r="E173" s="9" t="e">
        <f t="shared" si="37"/>
        <v>#NUM!</v>
      </c>
      <c r="F173" s="9" t="e">
        <f t="shared" si="38"/>
        <v>#NUM!</v>
      </c>
      <c r="G173" s="10">
        <f t="shared" si="45"/>
        <v>8.6666666666666607</v>
      </c>
      <c r="H173" s="5">
        <f t="shared" si="45"/>
        <v>7.5</v>
      </c>
      <c r="I173" t="e">
        <f t="shared" si="40"/>
        <v>#NUM!</v>
      </c>
      <c r="J173" t="e">
        <f t="shared" si="41"/>
        <v>#NUM!</v>
      </c>
      <c r="K173" t="e">
        <f t="shared" si="41"/>
        <v>#NUM!</v>
      </c>
      <c r="L173" t="e">
        <f t="shared" si="42"/>
        <v>#NUM!</v>
      </c>
      <c r="M173" t="e">
        <f t="shared" si="43"/>
        <v>#NUM!</v>
      </c>
      <c r="S173" t="e">
        <f t="shared" si="32"/>
        <v>#NUM!</v>
      </c>
      <c r="T173" t="e">
        <f t="shared" si="33"/>
        <v>#NUM!</v>
      </c>
      <c r="U173" t="e">
        <f t="shared" si="34"/>
        <v>#NUM!</v>
      </c>
    </row>
    <row r="174" spans="1:21" x14ac:dyDescent="0.2">
      <c r="A174" t="e">
        <f t="shared" si="44"/>
        <v>#NUM!</v>
      </c>
      <c r="B174" t="e">
        <f t="shared" si="35"/>
        <v>#NUM!</v>
      </c>
      <c r="C174" s="9">
        <f t="shared" si="36"/>
        <v>0.77500000000000058</v>
      </c>
      <c r="D174" s="9" t="e">
        <f t="shared" si="37"/>
        <v>#NUM!</v>
      </c>
      <c r="E174" s="9" t="e">
        <f t="shared" si="37"/>
        <v>#NUM!</v>
      </c>
      <c r="F174" s="9" t="e">
        <f t="shared" si="38"/>
        <v>#NUM!</v>
      </c>
      <c r="G174" s="10">
        <f t="shared" si="45"/>
        <v>8.6666666666666607</v>
      </c>
      <c r="H174" s="5">
        <f t="shared" si="45"/>
        <v>7.5</v>
      </c>
      <c r="I174" t="e">
        <f t="shared" si="40"/>
        <v>#NUM!</v>
      </c>
      <c r="J174" t="e">
        <f t="shared" si="41"/>
        <v>#NUM!</v>
      </c>
      <c r="K174" t="e">
        <f t="shared" si="41"/>
        <v>#NUM!</v>
      </c>
      <c r="L174" t="e">
        <f t="shared" si="42"/>
        <v>#NUM!</v>
      </c>
      <c r="M174" t="e">
        <f t="shared" si="43"/>
        <v>#NUM!</v>
      </c>
      <c r="S174" t="e">
        <f t="shared" si="32"/>
        <v>#NUM!</v>
      </c>
      <c r="T174" t="e">
        <f t="shared" si="33"/>
        <v>#NUM!</v>
      </c>
      <c r="U174" t="e">
        <f t="shared" si="34"/>
        <v>#NUM!</v>
      </c>
    </row>
    <row r="175" spans="1:21" x14ac:dyDescent="0.2">
      <c r="A175" t="e">
        <f t="shared" si="44"/>
        <v>#NUM!</v>
      </c>
      <c r="B175" t="e">
        <f t="shared" si="35"/>
        <v>#NUM!</v>
      </c>
      <c r="C175" s="9">
        <f t="shared" si="36"/>
        <v>0.78000000000000058</v>
      </c>
      <c r="D175" s="9" t="e">
        <f t="shared" si="37"/>
        <v>#NUM!</v>
      </c>
      <c r="E175" s="9" t="e">
        <f t="shared" si="37"/>
        <v>#NUM!</v>
      </c>
      <c r="F175" s="9" t="e">
        <f t="shared" si="38"/>
        <v>#NUM!</v>
      </c>
      <c r="G175" s="10">
        <f t="shared" si="45"/>
        <v>8.6666666666666607</v>
      </c>
      <c r="H175" s="5">
        <f t="shared" si="45"/>
        <v>7.5</v>
      </c>
      <c r="I175" t="e">
        <f t="shared" si="40"/>
        <v>#NUM!</v>
      </c>
      <c r="J175" t="e">
        <f t="shared" si="41"/>
        <v>#NUM!</v>
      </c>
      <c r="K175" t="e">
        <f t="shared" si="41"/>
        <v>#NUM!</v>
      </c>
      <c r="L175" t="e">
        <f t="shared" si="42"/>
        <v>#NUM!</v>
      </c>
      <c r="M175" t="e">
        <f t="shared" si="43"/>
        <v>#NUM!</v>
      </c>
      <c r="S175" t="e">
        <f t="shared" si="32"/>
        <v>#NUM!</v>
      </c>
      <c r="T175" t="e">
        <f t="shared" si="33"/>
        <v>#NUM!</v>
      </c>
      <c r="U175" t="e">
        <f t="shared" si="34"/>
        <v>#NUM!</v>
      </c>
    </row>
    <row r="176" spans="1:21" x14ac:dyDescent="0.2">
      <c r="A176" t="e">
        <f t="shared" si="44"/>
        <v>#NUM!</v>
      </c>
      <c r="B176" t="e">
        <f t="shared" si="35"/>
        <v>#NUM!</v>
      </c>
      <c r="C176" s="9">
        <f t="shared" si="36"/>
        <v>0.78500000000000059</v>
      </c>
      <c r="D176" s="9" t="e">
        <f t="shared" si="37"/>
        <v>#NUM!</v>
      </c>
      <c r="E176" s="9" t="e">
        <f t="shared" si="37"/>
        <v>#NUM!</v>
      </c>
      <c r="F176" s="9" t="e">
        <f t="shared" si="38"/>
        <v>#NUM!</v>
      </c>
      <c r="G176" s="10">
        <f t="shared" si="45"/>
        <v>8.6666666666666607</v>
      </c>
      <c r="H176" s="5">
        <f t="shared" si="45"/>
        <v>7.5</v>
      </c>
      <c r="I176" t="e">
        <f t="shared" si="40"/>
        <v>#NUM!</v>
      </c>
      <c r="J176" t="e">
        <f t="shared" si="41"/>
        <v>#NUM!</v>
      </c>
      <c r="K176" t="e">
        <f t="shared" si="41"/>
        <v>#NUM!</v>
      </c>
      <c r="L176" t="e">
        <f t="shared" si="42"/>
        <v>#NUM!</v>
      </c>
      <c r="M176" t="e">
        <f t="shared" si="43"/>
        <v>#NUM!</v>
      </c>
      <c r="S176" t="e">
        <f t="shared" si="32"/>
        <v>#NUM!</v>
      </c>
      <c r="T176" t="e">
        <f t="shared" si="33"/>
        <v>#NUM!</v>
      </c>
      <c r="U176" t="e">
        <f t="shared" si="34"/>
        <v>#NUM!</v>
      </c>
    </row>
    <row r="177" spans="1:21" x14ac:dyDescent="0.2">
      <c r="A177" t="e">
        <f t="shared" si="44"/>
        <v>#NUM!</v>
      </c>
      <c r="B177" t="e">
        <f t="shared" si="35"/>
        <v>#NUM!</v>
      </c>
      <c r="C177" s="9">
        <f t="shared" si="36"/>
        <v>0.79000000000000059</v>
      </c>
      <c r="D177" s="9" t="e">
        <f t="shared" si="37"/>
        <v>#NUM!</v>
      </c>
      <c r="E177" s="9" t="e">
        <f t="shared" si="37"/>
        <v>#NUM!</v>
      </c>
      <c r="F177" s="9" t="e">
        <f t="shared" si="38"/>
        <v>#NUM!</v>
      </c>
      <c r="G177" s="10">
        <f t="shared" si="45"/>
        <v>8.6666666666666607</v>
      </c>
      <c r="H177" s="5">
        <f t="shared" si="45"/>
        <v>7.5</v>
      </c>
      <c r="I177" t="e">
        <f t="shared" si="40"/>
        <v>#NUM!</v>
      </c>
      <c r="J177" t="e">
        <f t="shared" si="41"/>
        <v>#NUM!</v>
      </c>
      <c r="K177" t="e">
        <f t="shared" si="41"/>
        <v>#NUM!</v>
      </c>
      <c r="L177" t="e">
        <f t="shared" si="42"/>
        <v>#NUM!</v>
      </c>
      <c r="M177" t="e">
        <f t="shared" si="43"/>
        <v>#NUM!</v>
      </c>
      <c r="S177" t="e">
        <f t="shared" si="32"/>
        <v>#NUM!</v>
      </c>
      <c r="T177" t="e">
        <f t="shared" si="33"/>
        <v>#NUM!</v>
      </c>
      <c r="U177" t="e">
        <f t="shared" si="34"/>
        <v>#NUM!</v>
      </c>
    </row>
    <row r="178" spans="1:21" x14ac:dyDescent="0.2">
      <c r="A178" t="e">
        <f t="shared" si="44"/>
        <v>#NUM!</v>
      </c>
      <c r="B178" t="e">
        <f t="shared" si="35"/>
        <v>#NUM!</v>
      </c>
      <c r="C178" s="9">
        <f t="shared" si="36"/>
        <v>0.7950000000000006</v>
      </c>
      <c r="D178" s="9" t="e">
        <f t="shared" si="37"/>
        <v>#NUM!</v>
      </c>
      <c r="E178" s="9" t="e">
        <f t="shared" si="37"/>
        <v>#NUM!</v>
      </c>
      <c r="F178" s="9" t="e">
        <f t="shared" si="38"/>
        <v>#NUM!</v>
      </c>
      <c r="G178" s="10">
        <f t="shared" si="45"/>
        <v>8.6666666666666607</v>
      </c>
      <c r="H178" s="5">
        <f t="shared" si="45"/>
        <v>7.5</v>
      </c>
      <c r="I178" t="e">
        <f t="shared" si="40"/>
        <v>#NUM!</v>
      </c>
      <c r="J178" t="e">
        <f t="shared" si="41"/>
        <v>#NUM!</v>
      </c>
      <c r="K178" t="e">
        <f t="shared" si="41"/>
        <v>#NUM!</v>
      </c>
      <c r="L178" t="e">
        <f t="shared" si="42"/>
        <v>#NUM!</v>
      </c>
      <c r="M178" t="e">
        <f t="shared" si="43"/>
        <v>#NUM!</v>
      </c>
      <c r="S178" t="e">
        <f t="shared" si="32"/>
        <v>#NUM!</v>
      </c>
      <c r="T178" t="e">
        <f t="shared" si="33"/>
        <v>#NUM!</v>
      </c>
      <c r="U178" t="e">
        <f t="shared" si="34"/>
        <v>#NUM!</v>
      </c>
    </row>
    <row r="179" spans="1:21" x14ac:dyDescent="0.2">
      <c r="A179" t="e">
        <f t="shared" si="44"/>
        <v>#NUM!</v>
      </c>
      <c r="B179" t="e">
        <f t="shared" si="35"/>
        <v>#NUM!</v>
      </c>
      <c r="C179" s="9">
        <f t="shared" si="36"/>
        <v>0.8000000000000006</v>
      </c>
      <c r="D179" s="9" t="e">
        <f t="shared" si="37"/>
        <v>#NUM!</v>
      </c>
      <c r="E179" s="9" t="e">
        <f t="shared" si="37"/>
        <v>#NUM!</v>
      </c>
      <c r="F179" s="9" t="e">
        <f t="shared" si="38"/>
        <v>#NUM!</v>
      </c>
      <c r="G179" s="10">
        <f t="shared" si="45"/>
        <v>8.6666666666666607</v>
      </c>
      <c r="H179" s="5">
        <f t="shared" si="45"/>
        <v>7.5</v>
      </c>
      <c r="I179" t="e">
        <f t="shared" si="40"/>
        <v>#NUM!</v>
      </c>
      <c r="J179" t="e">
        <f t="shared" si="41"/>
        <v>#NUM!</v>
      </c>
      <c r="K179" t="e">
        <f t="shared" si="41"/>
        <v>#NUM!</v>
      </c>
      <c r="L179" t="e">
        <f t="shared" si="42"/>
        <v>#NUM!</v>
      </c>
      <c r="M179" t="e">
        <f t="shared" si="43"/>
        <v>#NUM!</v>
      </c>
      <c r="S179" t="e">
        <f t="shared" si="32"/>
        <v>#NUM!</v>
      </c>
      <c r="T179" t="e">
        <f t="shared" si="33"/>
        <v>#NUM!</v>
      </c>
      <c r="U179" t="e">
        <f t="shared" si="34"/>
        <v>#NUM!</v>
      </c>
    </row>
    <row r="180" spans="1:21" x14ac:dyDescent="0.2">
      <c r="A180" t="e">
        <f t="shared" si="44"/>
        <v>#NUM!</v>
      </c>
      <c r="B180" t="e">
        <f t="shared" si="35"/>
        <v>#NUM!</v>
      </c>
      <c r="C180" s="9">
        <f t="shared" si="36"/>
        <v>0.8050000000000006</v>
      </c>
      <c r="D180" s="9" t="e">
        <f t="shared" si="37"/>
        <v>#NUM!</v>
      </c>
      <c r="E180" s="9" t="e">
        <f t="shared" si="37"/>
        <v>#NUM!</v>
      </c>
      <c r="F180" s="9" t="e">
        <f t="shared" si="38"/>
        <v>#NUM!</v>
      </c>
      <c r="G180" s="10">
        <f t="shared" si="45"/>
        <v>8.6666666666666607</v>
      </c>
      <c r="H180" s="5">
        <f t="shared" si="45"/>
        <v>7.5</v>
      </c>
      <c r="I180" t="e">
        <f t="shared" si="40"/>
        <v>#NUM!</v>
      </c>
      <c r="J180" t="e">
        <f t="shared" si="41"/>
        <v>#NUM!</v>
      </c>
      <c r="K180" t="e">
        <f t="shared" si="41"/>
        <v>#NUM!</v>
      </c>
      <c r="L180" t="e">
        <f t="shared" si="42"/>
        <v>#NUM!</v>
      </c>
      <c r="M180" t="e">
        <f t="shared" si="43"/>
        <v>#NUM!</v>
      </c>
      <c r="S180" t="e">
        <f t="shared" si="32"/>
        <v>#NUM!</v>
      </c>
      <c r="T180" t="e">
        <f t="shared" si="33"/>
        <v>#NUM!</v>
      </c>
      <c r="U180" t="e">
        <f t="shared" si="34"/>
        <v>#NUM!</v>
      </c>
    </row>
    <row r="181" spans="1:21" x14ac:dyDescent="0.2">
      <c r="A181" t="e">
        <f t="shared" si="44"/>
        <v>#NUM!</v>
      </c>
      <c r="B181" t="e">
        <f t="shared" si="35"/>
        <v>#NUM!</v>
      </c>
      <c r="C181" s="9">
        <f t="shared" si="36"/>
        <v>0.81000000000000061</v>
      </c>
      <c r="D181" s="9" t="e">
        <f t="shared" si="37"/>
        <v>#NUM!</v>
      </c>
      <c r="E181" s="9" t="e">
        <f t="shared" si="37"/>
        <v>#NUM!</v>
      </c>
      <c r="F181" s="9" t="e">
        <f t="shared" si="38"/>
        <v>#NUM!</v>
      </c>
      <c r="G181" s="10">
        <f t="shared" ref="G181:H196" si="46">G180</f>
        <v>8.6666666666666607</v>
      </c>
      <c r="H181" s="5">
        <f t="shared" si="46"/>
        <v>7.5</v>
      </c>
      <c r="I181" t="e">
        <f t="shared" si="40"/>
        <v>#NUM!</v>
      </c>
      <c r="J181" t="e">
        <f t="shared" si="41"/>
        <v>#NUM!</v>
      </c>
      <c r="K181" t="e">
        <f t="shared" si="41"/>
        <v>#NUM!</v>
      </c>
      <c r="L181" t="e">
        <f t="shared" si="42"/>
        <v>#NUM!</v>
      </c>
      <c r="M181" t="e">
        <f t="shared" si="43"/>
        <v>#NUM!</v>
      </c>
      <c r="S181" t="e">
        <f t="shared" si="32"/>
        <v>#NUM!</v>
      </c>
      <c r="T181" t="e">
        <f t="shared" si="33"/>
        <v>#NUM!</v>
      </c>
      <c r="U181" t="e">
        <f t="shared" si="34"/>
        <v>#NUM!</v>
      </c>
    </row>
    <row r="182" spans="1:21" x14ac:dyDescent="0.2">
      <c r="A182" t="e">
        <f t="shared" si="44"/>
        <v>#NUM!</v>
      </c>
      <c r="B182" t="e">
        <f t="shared" si="35"/>
        <v>#NUM!</v>
      </c>
      <c r="C182" s="9">
        <f t="shared" si="36"/>
        <v>0.81500000000000061</v>
      </c>
      <c r="D182" s="9" t="e">
        <f t="shared" si="37"/>
        <v>#NUM!</v>
      </c>
      <c r="E182" s="9" t="e">
        <f t="shared" si="37"/>
        <v>#NUM!</v>
      </c>
      <c r="F182" s="9" t="e">
        <f t="shared" si="38"/>
        <v>#NUM!</v>
      </c>
      <c r="G182" s="10">
        <f t="shared" si="46"/>
        <v>8.6666666666666607</v>
      </c>
      <c r="H182" s="5">
        <f t="shared" si="46"/>
        <v>7.5</v>
      </c>
      <c r="I182" t="e">
        <f t="shared" si="40"/>
        <v>#NUM!</v>
      </c>
      <c r="J182" t="e">
        <f t="shared" si="41"/>
        <v>#NUM!</v>
      </c>
      <c r="K182" t="e">
        <f t="shared" si="41"/>
        <v>#NUM!</v>
      </c>
      <c r="L182" t="e">
        <f t="shared" si="42"/>
        <v>#NUM!</v>
      </c>
      <c r="M182" t="e">
        <f t="shared" si="43"/>
        <v>#NUM!</v>
      </c>
      <c r="S182" t="e">
        <f t="shared" si="32"/>
        <v>#NUM!</v>
      </c>
      <c r="T182" t="e">
        <f t="shared" si="33"/>
        <v>#NUM!</v>
      </c>
      <c r="U182" t="e">
        <f t="shared" si="34"/>
        <v>#NUM!</v>
      </c>
    </row>
    <row r="183" spans="1:21" x14ac:dyDescent="0.2">
      <c r="A183" t="e">
        <f t="shared" si="44"/>
        <v>#NUM!</v>
      </c>
      <c r="B183" t="e">
        <f t="shared" si="35"/>
        <v>#NUM!</v>
      </c>
      <c r="C183" s="9">
        <f t="shared" si="36"/>
        <v>0.82000000000000062</v>
      </c>
      <c r="D183" s="9" t="e">
        <f t="shared" si="37"/>
        <v>#NUM!</v>
      </c>
      <c r="E183" s="9" t="e">
        <f t="shared" si="37"/>
        <v>#NUM!</v>
      </c>
      <c r="F183" s="9" t="e">
        <f t="shared" si="38"/>
        <v>#NUM!</v>
      </c>
      <c r="G183" s="10">
        <f t="shared" si="46"/>
        <v>8.6666666666666607</v>
      </c>
      <c r="H183" s="5">
        <f t="shared" si="46"/>
        <v>7.5</v>
      </c>
      <c r="I183" t="e">
        <f t="shared" si="40"/>
        <v>#NUM!</v>
      </c>
      <c r="J183" t="e">
        <f t="shared" si="41"/>
        <v>#NUM!</v>
      </c>
      <c r="K183" t="e">
        <f t="shared" si="41"/>
        <v>#NUM!</v>
      </c>
      <c r="L183" t="e">
        <f t="shared" si="42"/>
        <v>#NUM!</v>
      </c>
      <c r="M183" t="e">
        <f t="shared" si="43"/>
        <v>#NUM!</v>
      </c>
      <c r="S183" t="e">
        <f t="shared" si="32"/>
        <v>#NUM!</v>
      </c>
      <c r="T183" t="e">
        <f t="shared" si="33"/>
        <v>#NUM!</v>
      </c>
      <c r="U183" t="e">
        <f t="shared" si="34"/>
        <v>#NUM!</v>
      </c>
    </row>
    <row r="184" spans="1:21" x14ac:dyDescent="0.2">
      <c r="A184" t="e">
        <f t="shared" si="44"/>
        <v>#NUM!</v>
      </c>
      <c r="B184" t="e">
        <f t="shared" si="35"/>
        <v>#NUM!</v>
      </c>
      <c r="C184" s="9">
        <f t="shared" si="36"/>
        <v>0.82500000000000062</v>
      </c>
      <c r="D184" s="9" t="e">
        <f t="shared" si="37"/>
        <v>#NUM!</v>
      </c>
      <c r="E184" s="9" t="e">
        <f t="shared" si="37"/>
        <v>#NUM!</v>
      </c>
      <c r="F184" s="9" t="e">
        <f t="shared" si="38"/>
        <v>#NUM!</v>
      </c>
      <c r="G184" s="10">
        <f t="shared" si="46"/>
        <v>8.6666666666666607</v>
      </c>
      <c r="H184" s="5">
        <f t="shared" si="46"/>
        <v>7.5</v>
      </c>
      <c r="I184" t="e">
        <f t="shared" si="40"/>
        <v>#NUM!</v>
      </c>
      <c r="J184" t="e">
        <f t="shared" si="41"/>
        <v>#NUM!</v>
      </c>
      <c r="K184" t="e">
        <f t="shared" si="41"/>
        <v>#NUM!</v>
      </c>
      <c r="L184" t="e">
        <f t="shared" si="42"/>
        <v>#NUM!</v>
      </c>
      <c r="M184" t="e">
        <f t="shared" si="43"/>
        <v>#NUM!</v>
      </c>
      <c r="S184" t="e">
        <f t="shared" si="32"/>
        <v>#NUM!</v>
      </c>
      <c r="T184" t="e">
        <f t="shared" si="33"/>
        <v>#NUM!</v>
      </c>
      <c r="U184" t="e">
        <f t="shared" si="34"/>
        <v>#NUM!</v>
      </c>
    </row>
    <row r="185" spans="1:21" x14ac:dyDescent="0.2">
      <c r="A185" t="e">
        <f t="shared" si="44"/>
        <v>#NUM!</v>
      </c>
      <c r="B185" t="e">
        <f t="shared" si="35"/>
        <v>#NUM!</v>
      </c>
      <c r="C185" s="9">
        <f t="shared" si="36"/>
        <v>0.83000000000000063</v>
      </c>
      <c r="D185" s="9" t="e">
        <f t="shared" si="37"/>
        <v>#NUM!</v>
      </c>
      <c r="E185" s="9" t="e">
        <f t="shared" si="37"/>
        <v>#NUM!</v>
      </c>
      <c r="F185" s="9" t="e">
        <f t="shared" si="38"/>
        <v>#NUM!</v>
      </c>
      <c r="G185" s="10">
        <f t="shared" si="46"/>
        <v>8.6666666666666607</v>
      </c>
      <c r="H185" s="5">
        <f t="shared" si="46"/>
        <v>7.5</v>
      </c>
      <c r="I185" t="e">
        <f t="shared" si="40"/>
        <v>#NUM!</v>
      </c>
      <c r="J185" t="e">
        <f t="shared" si="41"/>
        <v>#NUM!</v>
      </c>
      <c r="K185" t="e">
        <f t="shared" si="41"/>
        <v>#NUM!</v>
      </c>
      <c r="L185" t="e">
        <f t="shared" si="42"/>
        <v>#NUM!</v>
      </c>
      <c r="M185" t="e">
        <f t="shared" si="43"/>
        <v>#NUM!</v>
      </c>
      <c r="S185" t="e">
        <f t="shared" si="32"/>
        <v>#NUM!</v>
      </c>
      <c r="T185" t="e">
        <f t="shared" si="33"/>
        <v>#NUM!</v>
      </c>
      <c r="U185" t="e">
        <f t="shared" si="34"/>
        <v>#NUM!</v>
      </c>
    </row>
    <row r="186" spans="1:21" x14ac:dyDescent="0.2">
      <c r="A186" t="e">
        <f t="shared" si="44"/>
        <v>#NUM!</v>
      </c>
      <c r="B186" t="e">
        <f t="shared" si="35"/>
        <v>#NUM!</v>
      </c>
      <c r="C186" s="9">
        <f t="shared" si="36"/>
        <v>0.83500000000000063</v>
      </c>
      <c r="D186" s="9" t="e">
        <f t="shared" si="37"/>
        <v>#NUM!</v>
      </c>
      <c r="E186" s="9" t="e">
        <f t="shared" si="37"/>
        <v>#NUM!</v>
      </c>
      <c r="F186" s="9" t="e">
        <f t="shared" si="38"/>
        <v>#NUM!</v>
      </c>
      <c r="G186" s="10">
        <f t="shared" si="46"/>
        <v>8.6666666666666607</v>
      </c>
      <c r="H186" s="5">
        <f t="shared" si="46"/>
        <v>7.5</v>
      </c>
      <c r="I186" t="e">
        <f t="shared" si="40"/>
        <v>#NUM!</v>
      </c>
      <c r="J186" t="e">
        <f t="shared" si="41"/>
        <v>#NUM!</v>
      </c>
      <c r="K186" t="e">
        <f t="shared" si="41"/>
        <v>#NUM!</v>
      </c>
      <c r="L186" t="e">
        <f t="shared" si="42"/>
        <v>#NUM!</v>
      </c>
      <c r="M186" t="e">
        <f t="shared" si="43"/>
        <v>#NUM!</v>
      </c>
      <c r="S186" t="e">
        <f t="shared" si="32"/>
        <v>#NUM!</v>
      </c>
      <c r="T186" t="e">
        <f t="shared" si="33"/>
        <v>#NUM!</v>
      </c>
      <c r="U186" t="e">
        <f t="shared" si="34"/>
        <v>#NUM!</v>
      </c>
    </row>
    <row r="187" spans="1:21" x14ac:dyDescent="0.2">
      <c r="A187" t="e">
        <f t="shared" si="44"/>
        <v>#NUM!</v>
      </c>
      <c r="B187" t="e">
        <f t="shared" si="35"/>
        <v>#NUM!</v>
      </c>
      <c r="C187" s="9">
        <f t="shared" si="36"/>
        <v>0.84000000000000064</v>
      </c>
      <c r="D187" s="9" t="e">
        <f t="shared" si="37"/>
        <v>#NUM!</v>
      </c>
      <c r="E187" s="9" t="e">
        <f t="shared" si="37"/>
        <v>#NUM!</v>
      </c>
      <c r="F187" s="9" t="e">
        <f t="shared" si="38"/>
        <v>#NUM!</v>
      </c>
      <c r="G187" s="10">
        <f t="shared" si="46"/>
        <v>8.6666666666666607</v>
      </c>
      <c r="H187" s="5">
        <f t="shared" si="46"/>
        <v>7.5</v>
      </c>
      <c r="I187" t="e">
        <f t="shared" si="40"/>
        <v>#NUM!</v>
      </c>
      <c r="J187" t="e">
        <f t="shared" si="41"/>
        <v>#NUM!</v>
      </c>
      <c r="K187" t="e">
        <f t="shared" si="41"/>
        <v>#NUM!</v>
      </c>
      <c r="L187" t="e">
        <f t="shared" si="42"/>
        <v>#NUM!</v>
      </c>
      <c r="M187" t="e">
        <f t="shared" si="43"/>
        <v>#NUM!</v>
      </c>
      <c r="S187" t="e">
        <f t="shared" si="32"/>
        <v>#NUM!</v>
      </c>
      <c r="T187" t="e">
        <f t="shared" si="33"/>
        <v>#NUM!</v>
      </c>
      <c r="U187" t="e">
        <f t="shared" si="34"/>
        <v>#NUM!</v>
      </c>
    </row>
    <row r="188" spans="1:21" x14ac:dyDescent="0.2">
      <c r="A188" t="e">
        <f t="shared" si="44"/>
        <v>#NUM!</v>
      </c>
      <c r="B188" t="e">
        <f t="shared" si="35"/>
        <v>#NUM!</v>
      </c>
      <c r="C188" s="9">
        <f t="shared" si="36"/>
        <v>0.84500000000000064</v>
      </c>
      <c r="D188" s="9" t="e">
        <f t="shared" si="37"/>
        <v>#NUM!</v>
      </c>
      <c r="E188" s="9" t="e">
        <f t="shared" si="37"/>
        <v>#NUM!</v>
      </c>
      <c r="F188" s="9" t="e">
        <f t="shared" si="38"/>
        <v>#NUM!</v>
      </c>
      <c r="G188" s="10">
        <f t="shared" si="46"/>
        <v>8.6666666666666607</v>
      </c>
      <c r="H188" s="5">
        <f t="shared" si="46"/>
        <v>7.5</v>
      </c>
      <c r="I188" t="e">
        <f t="shared" si="40"/>
        <v>#NUM!</v>
      </c>
      <c r="J188" t="e">
        <f t="shared" si="41"/>
        <v>#NUM!</v>
      </c>
      <c r="K188" t="e">
        <f t="shared" si="41"/>
        <v>#NUM!</v>
      </c>
      <c r="L188" t="e">
        <f t="shared" si="42"/>
        <v>#NUM!</v>
      </c>
      <c r="M188" t="e">
        <f t="shared" si="43"/>
        <v>#NUM!</v>
      </c>
      <c r="S188" t="e">
        <f t="shared" si="32"/>
        <v>#NUM!</v>
      </c>
      <c r="T188" t="e">
        <f t="shared" si="33"/>
        <v>#NUM!</v>
      </c>
      <c r="U188" t="e">
        <f t="shared" si="34"/>
        <v>#NUM!</v>
      </c>
    </row>
    <row r="189" spans="1:21" x14ac:dyDescent="0.2">
      <c r="A189" t="e">
        <f t="shared" si="44"/>
        <v>#NUM!</v>
      </c>
      <c r="B189" t="e">
        <f t="shared" si="35"/>
        <v>#NUM!</v>
      </c>
      <c r="C189" s="9">
        <f t="shared" si="36"/>
        <v>0.85000000000000064</v>
      </c>
      <c r="D189" s="9" t="e">
        <f t="shared" si="37"/>
        <v>#NUM!</v>
      </c>
      <c r="E189" s="9" t="e">
        <f t="shared" si="37"/>
        <v>#NUM!</v>
      </c>
      <c r="F189" s="9" t="e">
        <f t="shared" si="38"/>
        <v>#NUM!</v>
      </c>
      <c r="G189" s="10">
        <f t="shared" si="46"/>
        <v>8.6666666666666607</v>
      </c>
      <c r="H189" s="5">
        <f t="shared" si="46"/>
        <v>7.5</v>
      </c>
      <c r="I189" t="e">
        <f t="shared" si="40"/>
        <v>#NUM!</v>
      </c>
      <c r="J189" t="e">
        <f t="shared" si="41"/>
        <v>#NUM!</v>
      </c>
      <c r="K189" t="e">
        <f t="shared" si="41"/>
        <v>#NUM!</v>
      </c>
      <c r="L189" t="e">
        <f t="shared" si="42"/>
        <v>#NUM!</v>
      </c>
      <c r="M189" t="e">
        <f t="shared" si="43"/>
        <v>#NUM!</v>
      </c>
      <c r="S189" t="e">
        <f t="shared" si="32"/>
        <v>#NUM!</v>
      </c>
      <c r="T189" t="e">
        <f t="shared" si="33"/>
        <v>#NUM!</v>
      </c>
      <c r="U189" t="e">
        <f t="shared" si="34"/>
        <v>#NUM!</v>
      </c>
    </row>
    <row r="190" spans="1:21" x14ac:dyDescent="0.2">
      <c r="A190" t="e">
        <f t="shared" si="44"/>
        <v>#NUM!</v>
      </c>
      <c r="B190" t="e">
        <f t="shared" si="35"/>
        <v>#NUM!</v>
      </c>
      <c r="C190" s="9">
        <f t="shared" si="36"/>
        <v>0.85500000000000065</v>
      </c>
      <c r="D190" s="9" t="e">
        <f t="shared" si="37"/>
        <v>#NUM!</v>
      </c>
      <c r="E190" s="9" t="e">
        <f t="shared" si="37"/>
        <v>#NUM!</v>
      </c>
      <c r="F190" s="9" t="e">
        <f t="shared" si="38"/>
        <v>#NUM!</v>
      </c>
      <c r="G190" s="10">
        <f t="shared" si="46"/>
        <v>8.6666666666666607</v>
      </c>
      <c r="H190" s="5">
        <f t="shared" si="46"/>
        <v>7.5</v>
      </c>
      <c r="I190" t="e">
        <f t="shared" si="40"/>
        <v>#NUM!</v>
      </c>
      <c r="J190" t="e">
        <f t="shared" si="41"/>
        <v>#NUM!</v>
      </c>
      <c r="K190" t="e">
        <f t="shared" si="41"/>
        <v>#NUM!</v>
      </c>
      <c r="L190" t="e">
        <f t="shared" si="42"/>
        <v>#NUM!</v>
      </c>
      <c r="M190" t="e">
        <f t="shared" si="43"/>
        <v>#NUM!</v>
      </c>
      <c r="S190" t="e">
        <f t="shared" si="32"/>
        <v>#NUM!</v>
      </c>
      <c r="T190" t="e">
        <f t="shared" si="33"/>
        <v>#NUM!</v>
      </c>
      <c r="U190" t="e">
        <f t="shared" si="34"/>
        <v>#NUM!</v>
      </c>
    </row>
    <row r="191" spans="1:21" x14ac:dyDescent="0.2">
      <c r="A191" t="e">
        <f t="shared" si="44"/>
        <v>#NUM!</v>
      </c>
      <c r="B191" t="e">
        <f t="shared" si="35"/>
        <v>#NUM!</v>
      </c>
      <c r="C191" s="9">
        <f t="shared" si="36"/>
        <v>0.86000000000000065</v>
      </c>
      <c r="D191" s="9" t="e">
        <f t="shared" si="37"/>
        <v>#NUM!</v>
      </c>
      <c r="E191" s="9" t="e">
        <f t="shared" si="37"/>
        <v>#NUM!</v>
      </c>
      <c r="F191" s="9" t="e">
        <f t="shared" si="38"/>
        <v>#NUM!</v>
      </c>
      <c r="G191" s="10">
        <f t="shared" si="46"/>
        <v>8.6666666666666607</v>
      </c>
      <c r="H191" s="5">
        <f t="shared" si="46"/>
        <v>7.5</v>
      </c>
      <c r="I191" t="e">
        <f t="shared" si="40"/>
        <v>#NUM!</v>
      </c>
      <c r="J191" t="e">
        <f t="shared" si="41"/>
        <v>#NUM!</v>
      </c>
      <c r="K191" t="e">
        <f t="shared" si="41"/>
        <v>#NUM!</v>
      </c>
      <c r="L191" t="e">
        <f t="shared" si="42"/>
        <v>#NUM!</v>
      </c>
      <c r="M191" t="e">
        <f t="shared" si="43"/>
        <v>#NUM!</v>
      </c>
      <c r="S191" t="e">
        <f t="shared" si="32"/>
        <v>#NUM!</v>
      </c>
      <c r="T191" t="e">
        <f t="shared" si="33"/>
        <v>#NUM!</v>
      </c>
      <c r="U191" t="e">
        <f t="shared" si="34"/>
        <v>#NUM!</v>
      </c>
    </row>
    <row r="192" spans="1:21" x14ac:dyDescent="0.2">
      <c r="A192" t="e">
        <f t="shared" si="44"/>
        <v>#NUM!</v>
      </c>
      <c r="B192" t="e">
        <f t="shared" si="35"/>
        <v>#NUM!</v>
      </c>
      <c r="C192" s="9">
        <f t="shared" si="36"/>
        <v>0.86500000000000066</v>
      </c>
      <c r="D192" s="9" t="e">
        <f t="shared" si="37"/>
        <v>#NUM!</v>
      </c>
      <c r="E192" s="9" t="e">
        <f t="shared" si="37"/>
        <v>#NUM!</v>
      </c>
      <c r="F192" s="9" t="e">
        <f t="shared" si="38"/>
        <v>#NUM!</v>
      </c>
      <c r="G192" s="10">
        <f t="shared" si="46"/>
        <v>8.6666666666666607</v>
      </c>
      <c r="H192" s="5">
        <f t="shared" si="46"/>
        <v>7.5</v>
      </c>
      <c r="I192" t="e">
        <f t="shared" si="40"/>
        <v>#NUM!</v>
      </c>
      <c r="J192" t="e">
        <f t="shared" si="41"/>
        <v>#NUM!</v>
      </c>
      <c r="K192" t="e">
        <f t="shared" si="41"/>
        <v>#NUM!</v>
      </c>
      <c r="L192" t="e">
        <f t="shared" si="42"/>
        <v>#NUM!</v>
      </c>
      <c r="M192" t="e">
        <f t="shared" si="43"/>
        <v>#NUM!</v>
      </c>
      <c r="S192" t="e">
        <f t="shared" si="32"/>
        <v>#NUM!</v>
      </c>
      <c r="T192" t="e">
        <f t="shared" si="33"/>
        <v>#NUM!</v>
      </c>
      <c r="U192" t="e">
        <f t="shared" si="34"/>
        <v>#NUM!</v>
      </c>
    </row>
    <row r="193" spans="1:21" x14ac:dyDescent="0.2">
      <c r="A193" t="e">
        <f t="shared" si="44"/>
        <v>#NUM!</v>
      </c>
      <c r="B193" t="e">
        <f t="shared" si="35"/>
        <v>#NUM!</v>
      </c>
      <c r="C193" s="9">
        <f t="shared" si="36"/>
        <v>0.87000000000000066</v>
      </c>
      <c r="D193" s="9" t="e">
        <f t="shared" si="37"/>
        <v>#NUM!</v>
      </c>
      <c r="E193" s="9" t="e">
        <f t="shared" si="37"/>
        <v>#NUM!</v>
      </c>
      <c r="F193" s="9" t="e">
        <f t="shared" si="38"/>
        <v>#NUM!</v>
      </c>
      <c r="G193" s="10">
        <f t="shared" si="46"/>
        <v>8.6666666666666607</v>
      </c>
      <c r="H193" s="5">
        <f t="shared" si="46"/>
        <v>7.5</v>
      </c>
      <c r="I193" t="e">
        <f t="shared" si="40"/>
        <v>#NUM!</v>
      </c>
      <c r="J193" t="e">
        <f t="shared" si="41"/>
        <v>#NUM!</v>
      </c>
      <c r="K193" t="e">
        <f t="shared" si="41"/>
        <v>#NUM!</v>
      </c>
      <c r="L193" t="e">
        <f t="shared" si="42"/>
        <v>#NUM!</v>
      </c>
      <c r="M193" t="e">
        <f t="shared" si="43"/>
        <v>#NUM!</v>
      </c>
      <c r="S193" t="e">
        <f t="shared" si="32"/>
        <v>#NUM!</v>
      </c>
      <c r="T193" t="e">
        <f t="shared" si="33"/>
        <v>#NUM!</v>
      </c>
      <c r="U193" t="e">
        <f t="shared" si="34"/>
        <v>#NUM!</v>
      </c>
    </row>
    <row r="194" spans="1:21" x14ac:dyDescent="0.2">
      <c r="A194" t="e">
        <f t="shared" si="44"/>
        <v>#NUM!</v>
      </c>
      <c r="B194" t="e">
        <f t="shared" si="35"/>
        <v>#NUM!</v>
      </c>
      <c r="C194" s="9">
        <f t="shared" si="36"/>
        <v>0.87500000000000067</v>
      </c>
      <c r="D194" s="9" t="e">
        <f t="shared" si="37"/>
        <v>#NUM!</v>
      </c>
      <c r="E194" s="9" t="e">
        <f t="shared" si="37"/>
        <v>#NUM!</v>
      </c>
      <c r="F194" s="9" t="e">
        <f t="shared" si="38"/>
        <v>#NUM!</v>
      </c>
      <c r="G194" s="10">
        <f t="shared" si="46"/>
        <v>8.6666666666666607</v>
      </c>
      <c r="H194" s="5">
        <f t="shared" si="46"/>
        <v>7.5</v>
      </c>
      <c r="I194" t="e">
        <f t="shared" si="40"/>
        <v>#NUM!</v>
      </c>
      <c r="J194" t="e">
        <f t="shared" si="41"/>
        <v>#NUM!</v>
      </c>
      <c r="K194" t="e">
        <f t="shared" si="41"/>
        <v>#NUM!</v>
      </c>
      <c r="L194" t="e">
        <f t="shared" si="42"/>
        <v>#NUM!</v>
      </c>
      <c r="M194" t="e">
        <f t="shared" si="43"/>
        <v>#NUM!</v>
      </c>
      <c r="S194" t="e">
        <f t="shared" si="32"/>
        <v>#NUM!</v>
      </c>
      <c r="T194" t="e">
        <f t="shared" si="33"/>
        <v>#NUM!</v>
      </c>
      <c r="U194" t="e">
        <f t="shared" si="34"/>
        <v>#NUM!</v>
      </c>
    </row>
    <row r="195" spans="1:21" x14ac:dyDescent="0.2">
      <c r="A195" t="e">
        <f t="shared" si="44"/>
        <v>#NUM!</v>
      </c>
      <c r="B195" t="e">
        <f t="shared" si="35"/>
        <v>#NUM!</v>
      </c>
      <c r="C195" s="9">
        <f t="shared" si="36"/>
        <v>0.88000000000000067</v>
      </c>
      <c r="D195" s="9" t="e">
        <f t="shared" si="37"/>
        <v>#NUM!</v>
      </c>
      <c r="E195" s="9" t="e">
        <f t="shared" si="37"/>
        <v>#NUM!</v>
      </c>
      <c r="F195" s="9" t="e">
        <f t="shared" si="38"/>
        <v>#NUM!</v>
      </c>
      <c r="G195" s="10">
        <f t="shared" si="46"/>
        <v>8.6666666666666607</v>
      </c>
      <c r="H195" s="5">
        <f t="shared" si="46"/>
        <v>7.5</v>
      </c>
      <c r="I195" t="e">
        <f t="shared" si="40"/>
        <v>#NUM!</v>
      </c>
      <c r="J195" t="e">
        <f t="shared" si="41"/>
        <v>#NUM!</v>
      </c>
      <c r="K195" t="e">
        <f t="shared" si="41"/>
        <v>#NUM!</v>
      </c>
      <c r="L195" t="e">
        <f t="shared" si="42"/>
        <v>#NUM!</v>
      </c>
      <c r="M195" t="e">
        <f t="shared" si="43"/>
        <v>#NUM!</v>
      </c>
      <c r="S195" t="e">
        <f t="shared" si="32"/>
        <v>#NUM!</v>
      </c>
      <c r="T195" t="e">
        <f t="shared" si="33"/>
        <v>#NUM!</v>
      </c>
      <c r="U195" t="e">
        <f t="shared" si="34"/>
        <v>#NUM!</v>
      </c>
    </row>
    <row r="196" spans="1:21" x14ac:dyDescent="0.2">
      <c r="A196" t="e">
        <f t="shared" si="44"/>
        <v>#NUM!</v>
      </c>
      <c r="B196" t="e">
        <f t="shared" si="35"/>
        <v>#NUM!</v>
      </c>
      <c r="C196" s="9">
        <f t="shared" si="36"/>
        <v>0.88500000000000068</v>
      </c>
      <c r="D196" s="9" t="e">
        <f t="shared" si="37"/>
        <v>#NUM!</v>
      </c>
      <c r="E196" s="9" t="e">
        <f t="shared" si="37"/>
        <v>#NUM!</v>
      </c>
      <c r="F196" s="9" t="e">
        <f t="shared" si="38"/>
        <v>#NUM!</v>
      </c>
      <c r="G196" s="10">
        <f t="shared" si="46"/>
        <v>8.6666666666666607</v>
      </c>
      <c r="H196" s="5">
        <f t="shared" si="46"/>
        <v>7.5</v>
      </c>
      <c r="I196" t="e">
        <f t="shared" si="40"/>
        <v>#NUM!</v>
      </c>
      <c r="J196" t="e">
        <f t="shared" si="41"/>
        <v>#NUM!</v>
      </c>
      <c r="K196" t="e">
        <f t="shared" si="41"/>
        <v>#NUM!</v>
      </c>
      <c r="L196" t="e">
        <f t="shared" si="42"/>
        <v>#NUM!</v>
      </c>
      <c r="M196" t="e">
        <f t="shared" si="43"/>
        <v>#NUM!</v>
      </c>
      <c r="S196" t="e">
        <f t="shared" si="32"/>
        <v>#NUM!</v>
      </c>
      <c r="T196" t="e">
        <f t="shared" si="33"/>
        <v>#NUM!</v>
      </c>
      <c r="U196" t="e">
        <f t="shared" si="34"/>
        <v>#NUM!</v>
      </c>
    </row>
    <row r="197" spans="1:21" x14ac:dyDescent="0.2">
      <c r="A197" t="e">
        <f t="shared" si="44"/>
        <v>#NUM!</v>
      </c>
      <c r="B197" t="e">
        <f t="shared" si="35"/>
        <v>#NUM!</v>
      </c>
      <c r="C197" s="9">
        <f t="shared" si="36"/>
        <v>0.89000000000000068</v>
      </c>
      <c r="D197" s="9" t="e">
        <f t="shared" si="37"/>
        <v>#NUM!</v>
      </c>
      <c r="E197" s="9" t="e">
        <f t="shared" si="37"/>
        <v>#NUM!</v>
      </c>
      <c r="F197" s="9" t="e">
        <f t="shared" si="38"/>
        <v>#NUM!</v>
      </c>
      <c r="G197" s="10">
        <f t="shared" ref="G197:H212" si="47">G196</f>
        <v>8.6666666666666607</v>
      </c>
      <c r="H197" s="5">
        <f t="shared" si="47"/>
        <v>7.5</v>
      </c>
      <c r="I197" t="e">
        <f t="shared" si="40"/>
        <v>#NUM!</v>
      </c>
      <c r="J197" t="e">
        <f t="shared" si="41"/>
        <v>#NUM!</v>
      </c>
      <c r="K197" t="e">
        <f t="shared" si="41"/>
        <v>#NUM!</v>
      </c>
      <c r="L197" t="e">
        <f t="shared" si="42"/>
        <v>#NUM!</v>
      </c>
      <c r="M197" t="e">
        <f t="shared" si="43"/>
        <v>#NUM!</v>
      </c>
      <c r="S197" t="e">
        <f t="shared" si="32"/>
        <v>#NUM!</v>
      </c>
      <c r="T197" t="e">
        <f t="shared" si="33"/>
        <v>#NUM!</v>
      </c>
      <c r="U197" t="e">
        <f t="shared" si="34"/>
        <v>#NUM!</v>
      </c>
    </row>
    <row r="198" spans="1:21" x14ac:dyDescent="0.2">
      <c r="A198" t="e">
        <f t="shared" si="44"/>
        <v>#NUM!</v>
      </c>
      <c r="B198" t="e">
        <f t="shared" si="35"/>
        <v>#NUM!</v>
      </c>
      <c r="C198" s="9">
        <f t="shared" si="36"/>
        <v>0.89500000000000068</v>
      </c>
      <c r="D198" s="9" t="e">
        <f t="shared" si="37"/>
        <v>#NUM!</v>
      </c>
      <c r="E198" s="9" t="e">
        <f t="shared" si="37"/>
        <v>#NUM!</v>
      </c>
      <c r="F198" s="9" t="e">
        <f t="shared" si="38"/>
        <v>#NUM!</v>
      </c>
      <c r="G198" s="10">
        <f t="shared" si="47"/>
        <v>8.6666666666666607</v>
      </c>
      <c r="H198" s="5">
        <f t="shared" si="47"/>
        <v>7.5</v>
      </c>
      <c r="I198" t="e">
        <f t="shared" si="40"/>
        <v>#NUM!</v>
      </c>
      <c r="J198" t="e">
        <f t="shared" si="41"/>
        <v>#NUM!</v>
      </c>
      <c r="K198" t="e">
        <f t="shared" si="41"/>
        <v>#NUM!</v>
      </c>
      <c r="L198" t="e">
        <f t="shared" si="42"/>
        <v>#NUM!</v>
      </c>
      <c r="M198" t="e">
        <f t="shared" si="43"/>
        <v>#NUM!</v>
      </c>
      <c r="S198" t="e">
        <f t="shared" si="32"/>
        <v>#NUM!</v>
      </c>
      <c r="T198" t="e">
        <f t="shared" si="33"/>
        <v>#NUM!</v>
      </c>
      <c r="U198" t="e">
        <f t="shared" si="34"/>
        <v>#NUM!</v>
      </c>
    </row>
    <row r="199" spans="1:21" x14ac:dyDescent="0.2">
      <c r="A199" t="e">
        <f t="shared" si="44"/>
        <v>#NUM!</v>
      </c>
      <c r="B199" t="e">
        <f t="shared" si="35"/>
        <v>#NUM!</v>
      </c>
      <c r="C199" s="9">
        <f t="shared" si="36"/>
        <v>0.90000000000000069</v>
      </c>
      <c r="D199" s="9" t="e">
        <f t="shared" si="37"/>
        <v>#NUM!</v>
      </c>
      <c r="E199" s="9" t="e">
        <f t="shared" si="37"/>
        <v>#NUM!</v>
      </c>
      <c r="F199" s="9" t="e">
        <f t="shared" si="38"/>
        <v>#NUM!</v>
      </c>
      <c r="G199" s="10">
        <f t="shared" si="47"/>
        <v>8.6666666666666607</v>
      </c>
      <c r="H199" s="5">
        <f t="shared" si="47"/>
        <v>7.5</v>
      </c>
      <c r="I199" t="e">
        <f t="shared" si="40"/>
        <v>#NUM!</v>
      </c>
      <c r="J199" t="e">
        <f t="shared" si="41"/>
        <v>#NUM!</v>
      </c>
      <c r="K199" t="e">
        <f t="shared" si="41"/>
        <v>#NUM!</v>
      </c>
      <c r="L199" t="e">
        <f t="shared" si="42"/>
        <v>#NUM!</v>
      </c>
      <c r="M199" t="e">
        <f t="shared" si="43"/>
        <v>#NUM!</v>
      </c>
      <c r="S199" t="e">
        <f t="shared" si="32"/>
        <v>#NUM!</v>
      </c>
      <c r="T199" t="e">
        <f t="shared" si="33"/>
        <v>#NUM!</v>
      </c>
      <c r="U199" t="e">
        <f t="shared" si="34"/>
        <v>#NUM!</v>
      </c>
    </row>
    <row r="200" spans="1:21" x14ac:dyDescent="0.2">
      <c r="A200" t="e">
        <f t="shared" si="44"/>
        <v>#NUM!</v>
      </c>
      <c r="B200" t="e">
        <f t="shared" si="35"/>
        <v>#NUM!</v>
      </c>
      <c r="C200" s="9">
        <f t="shared" si="36"/>
        <v>0.90500000000000069</v>
      </c>
      <c r="D200" s="9" t="e">
        <f t="shared" si="37"/>
        <v>#NUM!</v>
      </c>
      <c r="E200" s="9" t="e">
        <f t="shared" si="37"/>
        <v>#NUM!</v>
      </c>
      <c r="F200" s="9" t="e">
        <f t="shared" si="38"/>
        <v>#NUM!</v>
      </c>
      <c r="G200" s="10">
        <f t="shared" si="47"/>
        <v>8.6666666666666607</v>
      </c>
      <c r="H200" s="5">
        <f t="shared" si="47"/>
        <v>7.5</v>
      </c>
      <c r="I200" t="e">
        <f t="shared" si="40"/>
        <v>#NUM!</v>
      </c>
      <c r="J200" t="e">
        <f t="shared" si="41"/>
        <v>#NUM!</v>
      </c>
      <c r="K200" t="e">
        <f t="shared" si="41"/>
        <v>#NUM!</v>
      </c>
      <c r="L200" t="e">
        <f t="shared" si="42"/>
        <v>#NUM!</v>
      </c>
      <c r="M200" t="e">
        <f t="shared" si="43"/>
        <v>#NUM!</v>
      </c>
      <c r="S200" t="e">
        <f t="shared" si="32"/>
        <v>#NUM!</v>
      </c>
      <c r="T200" t="e">
        <f t="shared" si="33"/>
        <v>#NUM!</v>
      </c>
      <c r="U200" t="e">
        <f t="shared" si="34"/>
        <v>#NUM!</v>
      </c>
    </row>
    <row r="201" spans="1:21" x14ac:dyDescent="0.2">
      <c r="A201" t="e">
        <f t="shared" si="44"/>
        <v>#NUM!</v>
      </c>
      <c r="B201" t="e">
        <f t="shared" si="35"/>
        <v>#NUM!</v>
      </c>
      <c r="C201" s="9">
        <f t="shared" si="36"/>
        <v>0.9100000000000007</v>
      </c>
      <c r="D201" s="9" t="e">
        <f t="shared" si="37"/>
        <v>#NUM!</v>
      </c>
      <c r="E201" s="9" t="e">
        <f t="shared" si="37"/>
        <v>#NUM!</v>
      </c>
      <c r="F201" s="9" t="e">
        <f t="shared" si="38"/>
        <v>#NUM!</v>
      </c>
      <c r="G201" s="10">
        <f t="shared" si="47"/>
        <v>8.6666666666666607</v>
      </c>
      <c r="H201" s="5">
        <f t="shared" si="47"/>
        <v>7.5</v>
      </c>
      <c r="I201" t="e">
        <f t="shared" si="40"/>
        <v>#NUM!</v>
      </c>
      <c r="J201" t="e">
        <f t="shared" si="41"/>
        <v>#NUM!</v>
      </c>
      <c r="K201" t="e">
        <f t="shared" si="41"/>
        <v>#NUM!</v>
      </c>
      <c r="L201" t="e">
        <f t="shared" si="42"/>
        <v>#NUM!</v>
      </c>
      <c r="M201" t="e">
        <f t="shared" si="43"/>
        <v>#NUM!</v>
      </c>
      <c r="S201" t="e">
        <f t="shared" si="32"/>
        <v>#NUM!</v>
      </c>
      <c r="T201" t="e">
        <f t="shared" si="33"/>
        <v>#NUM!</v>
      </c>
      <c r="U201" t="e">
        <f t="shared" si="34"/>
        <v>#NUM!</v>
      </c>
    </row>
    <row r="202" spans="1:21" x14ac:dyDescent="0.2">
      <c r="A202" t="e">
        <f t="shared" si="44"/>
        <v>#NUM!</v>
      </c>
      <c r="B202" t="e">
        <f t="shared" si="35"/>
        <v>#NUM!</v>
      </c>
      <c r="C202" s="9">
        <f t="shared" si="36"/>
        <v>0.9150000000000007</v>
      </c>
      <c r="D202" s="9" t="e">
        <f t="shared" si="37"/>
        <v>#NUM!</v>
      </c>
      <c r="E202" s="9" t="e">
        <f t="shared" si="37"/>
        <v>#NUM!</v>
      </c>
      <c r="F202" s="9" t="e">
        <f t="shared" si="38"/>
        <v>#NUM!</v>
      </c>
      <c r="G202" s="10">
        <f t="shared" si="47"/>
        <v>8.6666666666666607</v>
      </c>
      <c r="H202" s="5">
        <f t="shared" si="47"/>
        <v>7.5</v>
      </c>
      <c r="I202" t="e">
        <f t="shared" si="40"/>
        <v>#NUM!</v>
      </c>
      <c r="J202" t="e">
        <f t="shared" si="41"/>
        <v>#NUM!</v>
      </c>
      <c r="K202" t="e">
        <f t="shared" si="41"/>
        <v>#NUM!</v>
      </c>
      <c r="L202" t="e">
        <f t="shared" si="42"/>
        <v>#NUM!</v>
      </c>
      <c r="M202" t="e">
        <f t="shared" si="43"/>
        <v>#NUM!</v>
      </c>
      <c r="S202" t="e">
        <f t="shared" si="32"/>
        <v>#NUM!</v>
      </c>
      <c r="T202" t="e">
        <f t="shared" si="33"/>
        <v>#NUM!</v>
      </c>
      <c r="U202" t="e">
        <f t="shared" si="34"/>
        <v>#NUM!</v>
      </c>
    </row>
    <row r="203" spans="1:21" x14ac:dyDescent="0.2">
      <c r="A203" t="e">
        <f t="shared" si="44"/>
        <v>#NUM!</v>
      </c>
      <c r="B203" t="e">
        <f t="shared" si="35"/>
        <v>#NUM!</v>
      </c>
      <c r="C203" s="9">
        <f t="shared" si="36"/>
        <v>0.92000000000000071</v>
      </c>
      <c r="D203" s="9" t="e">
        <f t="shared" si="37"/>
        <v>#NUM!</v>
      </c>
      <c r="E203" s="9" t="e">
        <f t="shared" si="37"/>
        <v>#NUM!</v>
      </c>
      <c r="F203" s="9" t="e">
        <f t="shared" si="38"/>
        <v>#NUM!</v>
      </c>
      <c r="G203" s="10">
        <f t="shared" si="47"/>
        <v>8.6666666666666607</v>
      </c>
      <c r="H203" s="5">
        <f t="shared" si="47"/>
        <v>7.5</v>
      </c>
      <c r="I203" t="e">
        <f t="shared" si="40"/>
        <v>#NUM!</v>
      </c>
      <c r="J203" t="e">
        <f t="shared" si="41"/>
        <v>#NUM!</v>
      </c>
      <c r="K203" t="e">
        <f t="shared" si="41"/>
        <v>#NUM!</v>
      </c>
      <c r="L203" t="e">
        <f t="shared" si="42"/>
        <v>#NUM!</v>
      </c>
      <c r="M203" t="e">
        <f t="shared" si="43"/>
        <v>#NUM!</v>
      </c>
      <c r="S203" t="e">
        <f t="shared" si="32"/>
        <v>#NUM!</v>
      </c>
      <c r="T203" t="e">
        <f t="shared" si="33"/>
        <v>#NUM!</v>
      </c>
      <c r="U203" t="e">
        <f t="shared" si="34"/>
        <v>#NUM!</v>
      </c>
    </row>
    <row r="204" spans="1:21" x14ac:dyDescent="0.2">
      <c r="A204" t="e">
        <f t="shared" si="44"/>
        <v>#NUM!</v>
      </c>
      <c r="B204" t="e">
        <f t="shared" si="35"/>
        <v>#NUM!</v>
      </c>
      <c r="C204" s="9">
        <f t="shared" si="36"/>
        <v>0.92500000000000071</v>
      </c>
      <c r="D204" s="9" t="e">
        <f t="shared" si="37"/>
        <v>#NUM!</v>
      </c>
      <c r="E204" s="9" t="e">
        <f t="shared" si="37"/>
        <v>#NUM!</v>
      </c>
      <c r="F204" s="9" t="e">
        <f t="shared" si="38"/>
        <v>#NUM!</v>
      </c>
      <c r="G204" s="10">
        <f t="shared" si="47"/>
        <v>8.6666666666666607</v>
      </c>
      <c r="H204" s="5">
        <f t="shared" si="47"/>
        <v>7.5</v>
      </c>
      <c r="I204" t="e">
        <f t="shared" si="40"/>
        <v>#NUM!</v>
      </c>
      <c r="J204" t="e">
        <f t="shared" si="41"/>
        <v>#NUM!</v>
      </c>
      <c r="K204" t="e">
        <f t="shared" si="41"/>
        <v>#NUM!</v>
      </c>
      <c r="L204" t="e">
        <f t="shared" si="42"/>
        <v>#NUM!</v>
      </c>
      <c r="M204" t="e">
        <f t="shared" si="43"/>
        <v>#NUM!</v>
      </c>
      <c r="S204" t="e">
        <f t="shared" si="32"/>
        <v>#NUM!</v>
      </c>
      <c r="T204" t="e">
        <f t="shared" si="33"/>
        <v>#NUM!</v>
      </c>
      <c r="U204" t="e">
        <f t="shared" si="34"/>
        <v>#NUM!</v>
      </c>
    </row>
    <row r="205" spans="1:21" x14ac:dyDescent="0.2">
      <c r="A205" t="e">
        <f t="shared" si="44"/>
        <v>#NUM!</v>
      </c>
      <c r="B205" t="e">
        <f t="shared" si="35"/>
        <v>#NUM!</v>
      </c>
      <c r="C205" s="9">
        <f t="shared" si="36"/>
        <v>0.93000000000000071</v>
      </c>
      <c r="D205" s="9" t="e">
        <f t="shared" si="37"/>
        <v>#NUM!</v>
      </c>
      <c r="E205" s="9" t="e">
        <f t="shared" si="37"/>
        <v>#NUM!</v>
      </c>
      <c r="F205" s="9" t="e">
        <f t="shared" si="38"/>
        <v>#NUM!</v>
      </c>
      <c r="G205" s="10">
        <f t="shared" si="47"/>
        <v>8.6666666666666607</v>
      </c>
      <c r="H205" s="5">
        <f t="shared" si="47"/>
        <v>7.5</v>
      </c>
      <c r="I205" t="e">
        <f t="shared" si="40"/>
        <v>#NUM!</v>
      </c>
      <c r="J205" t="e">
        <f t="shared" si="41"/>
        <v>#NUM!</v>
      </c>
      <c r="K205" t="e">
        <f t="shared" si="41"/>
        <v>#NUM!</v>
      </c>
      <c r="L205" t="e">
        <f t="shared" si="42"/>
        <v>#NUM!</v>
      </c>
      <c r="M205" t="e">
        <f t="shared" si="43"/>
        <v>#NUM!</v>
      </c>
      <c r="S205" t="e">
        <f t="shared" si="32"/>
        <v>#NUM!</v>
      </c>
      <c r="T205" t="e">
        <f t="shared" si="33"/>
        <v>#NUM!</v>
      </c>
      <c r="U205" t="e">
        <f t="shared" si="34"/>
        <v>#NUM!</v>
      </c>
    </row>
    <row r="206" spans="1:21" x14ac:dyDescent="0.2">
      <c r="A206" t="e">
        <f t="shared" si="44"/>
        <v>#NUM!</v>
      </c>
      <c r="B206" t="e">
        <f t="shared" si="35"/>
        <v>#NUM!</v>
      </c>
      <c r="C206" s="9">
        <f t="shared" si="36"/>
        <v>0.93500000000000072</v>
      </c>
      <c r="D206" s="9" t="e">
        <f t="shared" si="37"/>
        <v>#NUM!</v>
      </c>
      <c r="E206" s="9" t="e">
        <f t="shared" si="37"/>
        <v>#NUM!</v>
      </c>
      <c r="F206" s="9" t="e">
        <f t="shared" si="38"/>
        <v>#NUM!</v>
      </c>
      <c r="G206" s="10">
        <f t="shared" si="47"/>
        <v>8.6666666666666607</v>
      </c>
      <c r="H206" s="5">
        <f t="shared" si="47"/>
        <v>7.5</v>
      </c>
      <c r="I206" t="e">
        <f t="shared" si="40"/>
        <v>#NUM!</v>
      </c>
      <c r="J206" t="e">
        <f t="shared" si="41"/>
        <v>#NUM!</v>
      </c>
      <c r="K206" t="e">
        <f t="shared" si="41"/>
        <v>#NUM!</v>
      </c>
      <c r="L206" t="e">
        <f t="shared" si="42"/>
        <v>#NUM!</v>
      </c>
      <c r="M206" t="e">
        <f t="shared" si="43"/>
        <v>#NUM!</v>
      </c>
      <c r="S206" t="e">
        <f t="shared" si="32"/>
        <v>#NUM!</v>
      </c>
      <c r="T206" t="e">
        <f t="shared" si="33"/>
        <v>#NUM!</v>
      </c>
      <c r="U206" t="e">
        <f t="shared" si="34"/>
        <v>#NUM!</v>
      </c>
    </row>
    <row r="207" spans="1:21" x14ac:dyDescent="0.2">
      <c r="A207" t="e">
        <f t="shared" si="44"/>
        <v>#NUM!</v>
      </c>
      <c r="B207" t="e">
        <f t="shared" si="35"/>
        <v>#NUM!</v>
      </c>
      <c r="C207" s="9">
        <f t="shared" si="36"/>
        <v>0.94000000000000072</v>
      </c>
      <c r="D207" s="9" t="e">
        <f t="shared" si="37"/>
        <v>#NUM!</v>
      </c>
      <c r="E207" s="9" t="e">
        <f t="shared" si="37"/>
        <v>#NUM!</v>
      </c>
      <c r="F207" s="9" t="e">
        <f t="shared" si="38"/>
        <v>#NUM!</v>
      </c>
      <c r="G207" s="10">
        <f t="shared" si="47"/>
        <v>8.6666666666666607</v>
      </c>
      <c r="H207" s="5">
        <f t="shared" si="47"/>
        <v>7.5</v>
      </c>
      <c r="I207" t="e">
        <f t="shared" si="40"/>
        <v>#NUM!</v>
      </c>
      <c r="J207" t="e">
        <f t="shared" si="41"/>
        <v>#NUM!</v>
      </c>
      <c r="K207" t="e">
        <f t="shared" si="41"/>
        <v>#NUM!</v>
      </c>
      <c r="L207" t="e">
        <f t="shared" si="42"/>
        <v>#NUM!</v>
      </c>
      <c r="M207" t="e">
        <f t="shared" si="43"/>
        <v>#NUM!</v>
      </c>
      <c r="S207" t="e">
        <f t="shared" si="32"/>
        <v>#NUM!</v>
      </c>
      <c r="T207" t="e">
        <f t="shared" si="33"/>
        <v>#NUM!</v>
      </c>
      <c r="U207" t="e">
        <f t="shared" si="34"/>
        <v>#NUM!</v>
      </c>
    </row>
    <row r="208" spans="1:21" x14ac:dyDescent="0.2">
      <c r="A208" t="e">
        <f t="shared" si="44"/>
        <v>#NUM!</v>
      </c>
      <c r="B208" t="e">
        <f t="shared" si="35"/>
        <v>#NUM!</v>
      </c>
      <c r="C208" s="9">
        <f t="shared" si="36"/>
        <v>0.94500000000000073</v>
      </c>
      <c r="D208" s="9" t="e">
        <f t="shared" si="37"/>
        <v>#NUM!</v>
      </c>
      <c r="E208" s="9" t="e">
        <f t="shared" si="37"/>
        <v>#NUM!</v>
      </c>
      <c r="F208" s="9" t="e">
        <f t="shared" si="38"/>
        <v>#NUM!</v>
      </c>
      <c r="G208" s="10">
        <f t="shared" si="47"/>
        <v>8.6666666666666607</v>
      </c>
      <c r="H208" s="5">
        <f t="shared" si="47"/>
        <v>7.5</v>
      </c>
      <c r="I208" t="e">
        <f t="shared" si="40"/>
        <v>#NUM!</v>
      </c>
      <c r="J208" t="e">
        <f t="shared" si="41"/>
        <v>#NUM!</v>
      </c>
      <c r="K208" t="e">
        <f t="shared" si="41"/>
        <v>#NUM!</v>
      </c>
      <c r="L208" t="e">
        <f t="shared" si="42"/>
        <v>#NUM!</v>
      </c>
      <c r="M208" t="e">
        <f t="shared" si="43"/>
        <v>#NUM!</v>
      </c>
      <c r="S208" t="e">
        <f t="shared" si="32"/>
        <v>#NUM!</v>
      </c>
      <c r="T208" t="e">
        <f t="shared" si="33"/>
        <v>#NUM!</v>
      </c>
      <c r="U208" t="e">
        <f t="shared" si="34"/>
        <v>#NUM!</v>
      </c>
    </row>
    <row r="209" spans="1:21" x14ac:dyDescent="0.2">
      <c r="A209" t="e">
        <f t="shared" si="44"/>
        <v>#NUM!</v>
      </c>
      <c r="B209" t="e">
        <f t="shared" si="35"/>
        <v>#NUM!</v>
      </c>
      <c r="C209" s="9">
        <f t="shared" si="36"/>
        <v>0.95000000000000073</v>
      </c>
      <c r="D209" s="9" t="e">
        <f t="shared" si="37"/>
        <v>#NUM!</v>
      </c>
      <c r="E209" s="9" t="e">
        <f t="shared" si="37"/>
        <v>#NUM!</v>
      </c>
      <c r="F209" s="9" t="e">
        <f t="shared" si="38"/>
        <v>#NUM!</v>
      </c>
      <c r="G209" s="10">
        <f t="shared" si="47"/>
        <v>8.6666666666666607</v>
      </c>
      <c r="H209" s="5">
        <f t="shared" si="47"/>
        <v>7.5</v>
      </c>
      <c r="I209" t="e">
        <f t="shared" si="40"/>
        <v>#NUM!</v>
      </c>
      <c r="J209" t="e">
        <f t="shared" si="41"/>
        <v>#NUM!</v>
      </c>
      <c r="K209" t="e">
        <f t="shared" si="41"/>
        <v>#NUM!</v>
      </c>
      <c r="L209" t="e">
        <f t="shared" si="42"/>
        <v>#NUM!</v>
      </c>
      <c r="M209" t="e">
        <f t="shared" si="43"/>
        <v>#NUM!</v>
      </c>
      <c r="S209" t="e">
        <f t="shared" si="32"/>
        <v>#NUM!</v>
      </c>
      <c r="T209" t="e">
        <f t="shared" si="33"/>
        <v>#NUM!</v>
      </c>
      <c r="U209" t="e">
        <f t="shared" si="34"/>
        <v>#NUM!</v>
      </c>
    </row>
    <row r="210" spans="1:21" x14ac:dyDescent="0.2">
      <c r="A210" t="e">
        <f t="shared" si="44"/>
        <v>#NUM!</v>
      </c>
      <c r="B210" t="e">
        <f t="shared" si="35"/>
        <v>#NUM!</v>
      </c>
      <c r="C210" s="9">
        <f t="shared" si="36"/>
        <v>0.95500000000000074</v>
      </c>
      <c r="D210" s="9" t="e">
        <f t="shared" si="37"/>
        <v>#NUM!</v>
      </c>
      <c r="E210" s="9" t="e">
        <f t="shared" si="37"/>
        <v>#NUM!</v>
      </c>
      <c r="F210" s="9" t="e">
        <f t="shared" si="38"/>
        <v>#NUM!</v>
      </c>
      <c r="G210" s="10">
        <f t="shared" si="47"/>
        <v>8.6666666666666607</v>
      </c>
      <c r="H210" s="5">
        <f t="shared" si="47"/>
        <v>7.5</v>
      </c>
      <c r="I210" t="e">
        <f t="shared" si="40"/>
        <v>#NUM!</v>
      </c>
      <c r="J210" t="e">
        <f t="shared" si="41"/>
        <v>#NUM!</v>
      </c>
      <c r="K210" t="e">
        <f t="shared" si="41"/>
        <v>#NUM!</v>
      </c>
      <c r="L210" t="e">
        <f t="shared" si="42"/>
        <v>#NUM!</v>
      </c>
      <c r="M210" t="e">
        <f t="shared" si="43"/>
        <v>#NUM!</v>
      </c>
      <c r="S210" t="e">
        <f t="shared" si="32"/>
        <v>#NUM!</v>
      </c>
      <c r="T210" t="e">
        <f t="shared" si="33"/>
        <v>#NUM!</v>
      </c>
      <c r="U210" t="e">
        <f t="shared" si="34"/>
        <v>#NUM!</v>
      </c>
    </row>
    <row r="211" spans="1:21" x14ac:dyDescent="0.2">
      <c r="A211" t="e">
        <f t="shared" si="44"/>
        <v>#NUM!</v>
      </c>
      <c r="B211" t="e">
        <f t="shared" si="35"/>
        <v>#NUM!</v>
      </c>
      <c r="C211" s="9">
        <f t="shared" si="36"/>
        <v>0.96000000000000074</v>
      </c>
      <c r="D211" s="9" t="e">
        <f t="shared" si="37"/>
        <v>#NUM!</v>
      </c>
      <c r="E211" s="9" t="e">
        <f t="shared" si="37"/>
        <v>#NUM!</v>
      </c>
      <c r="F211" s="9" t="e">
        <f t="shared" si="38"/>
        <v>#NUM!</v>
      </c>
      <c r="G211" s="10">
        <f t="shared" si="47"/>
        <v>8.6666666666666607</v>
      </c>
      <c r="H211" s="5">
        <f t="shared" si="47"/>
        <v>7.5</v>
      </c>
      <c r="I211" t="e">
        <f t="shared" si="40"/>
        <v>#NUM!</v>
      </c>
      <c r="J211" t="e">
        <f t="shared" si="41"/>
        <v>#NUM!</v>
      </c>
      <c r="K211" t="e">
        <f t="shared" si="41"/>
        <v>#NUM!</v>
      </c>
      <c r="L211" t="e">
        <f t="shared" si="42"/>
        <v>#NUM!</v>
      </c>
      <c r="M211" t="e">
        <f t="shared" si="43"/>
        <v>#NUM!</v>
      </c>
      <c r="S211" t="e">
        <f t="shared" si="32"/>
        <v>#NUM!</v>
      </c>
      <c r="T211" t="e">
        <f t="shared" si="33"/>
        <v>#NUM!</v>
      </c>
      <c r="U211" t="e">
        <f t="shared" si="34"/>
        <v>#NUM!</v>
      </c>
    </row>
    <row r="212" spans="1:21" x14ac:dyDescent="0.2">
      <c r="A212" t="e">
        <f t="shared" si="44"/>
        <v>#NUM!</v>
      </c>
      <c r="B212" t="e">
        <f t="shared" si="35"/>
        <v>#NUM!</v>
      </c>
      <c r="C212" s="9">
        <f t="shared" si="36"/>
        <v>0.96500000000000075</v>
      </c>
      <c r="D212" s="9" t="e">
        <f t="shared" si="37"/>
        <v>#NUM!</v>
      </c>
      <c r="E212" s="9" t="e">
        <f t="shared" si="37"/>
        <v>#NUM!</v>
      </c>
      <c r="F212" s="9" t="e">
        <f t="shared" si="38"/>
        <v>#NUM!</v>
      </c>
      <c r="G212" s="10">
        <f t="shared" si="47"/>
        <v>8.6666666666666607</v>
      </c>
      <c r="H212" s="5">
        <f t="shared" si="47"/>
        <v>7.5</v>
      </c>
      <c r="I212" t="e">
        <f t="shared" si="40"/>
        <v>#NUM!</v>
      </c>
      <c r="J212" t="e">
        <f t="shared" si="41"/>
        <v>#NUM!</v>
      </c>
      <c r="K212" t="e">
        <f t="shared" si="41"/>
        <v>#NUM!</v>
      </c>
      <c r="L212" t="e">
        <f t="shared" si="42"/>
        <v>#NUM!</v>
      </c>
      <c r="M212" t="e">
        <f t="shared" si="43"/>
        <v>#NUM!</v>
      </c>
      <c r="S212" t="e">
        <f t="shared" ref="S212:S275" si="48">GESTEP(E212,H212)</f>
        <v>#NUM!</v>
      </c>
      <c r="T212" t="e">
        <f t="shared" ref="T212:T275" si="49">AND(S211=0,S212=1)</f>
        <v>#NUM!</v>
      </c>
      <c r="U212" t="e">
        <f t="shared" ref="U212:U275" si="50">AND(S212=1,S213=0)</f>
        <v>#NUM!</v>
      </c>
    </row>
    <row r="213" spans="1:21" x14ac:dyDescent="0.2">
      <c r="A213" t="e">
        <f t="shared" si="44"/>
        <v>#NUM!</v>
      </c>
      <c r="B213" t="e">
        <f t="shared" ref="B213:B276" si="51">ABS(D213-$D$11)</f>
        <v>#NUM!</v>
      </c>
      <c r="C213" s="9">
        <f t="shared" ref="C213:C276" si="52">C212+_dt</f>
        <v>0.97000000000000075</v>
      </c>
      <c r="D213" s="9" t="e">
        <f t="shared" ref="D213:E276" si="53">D212+$C$7*(J212+J213)/2</f>
        <v>#NUM!</v>
      </c>
      <c r="E213" s="9" t="e">
        <f t="shared" si="53"/>
        <v>#NUM!</v>
      </c>
      <c r="F213" s="9" t="e">
        <f t="shared" ref="F213:F276" si="54">$O$1*D213^2+$O$2*D213+$O$3</f>
        <v>#NUM!</v>
      </c>
      <c r="G213" s="10">
        <f t="shared" ref="G213:H228" si="55">G212</f>
        <v>8.6666666666666607</v>
      </c>
      <c r="H213" s="5">
        <f t="shared" si="55"/>
        <v>7.5</v>
      </c>
      <c r="I213" t="e">
        <f t="shared" ref="I213:I276" si="56">SQRT(J213^2+K213^2)</f>
        <v>#NUM!</v>
      </c>
      <c r="J213" t="e">
        <f t="shared" ref="J213:K276" si="57">J212+L212*$C$7</f>
        <v>#NUM!</v>
      </c>
      <c r="K213" t="e">
        <f t="shared" si="57"/>
        <v>#NUM!</v>
      </c>
      <c r="L213" t="e">
        <f t="shared" ref="L213:L276" si="58">-$C$15*I213*J213</f>
        <v>#NUM!</v>
      </c>
      <c r="M213" t="e">
        <f t="shared" ref="M213:M276" si="59">-$C$6-$C$15*I213*K213</f>
        <v>#NUM!</v>
      </c>
      <c r="S213" t="e">
        <f t="shared" si="48"/>
        <v>#NUM!</v>
      </c>
      <c r="T213" t="e">
        <f t="shared" si="49"/>
        <v>#NUM!</v>
      </c>
      <c r="U213" t="e">
        <f t="shared" si="50"/>
        <v>#NUM!</v>
      </c>
    </row>
    <row r="214" spans="1:21" x14ac:dyDescent="0.2">
      <c r="A214" t="e">
        <f t="shared" ref="A214:A277" si="60">IF(B214&lt;B213,B214,100)</f>
        <v>#NUM!</v>
      </c>
      <c r="B214" t="e">
        <f t="shared" si="51"/>
        <v>#NUM!</v>
      </c>
      <c r="C214" s="9">
        <f t="shared" si="52"/>
        <v>0.97500000000000075</v>
      </c>
      <c r="D214" s="9" t="e">
        <f t="shared" si="53"/>
        <v>#NUM!</v>
      </c>
      <c r="E214" s="9" t="e">
        <f t="shared" si="53"/>
        <v>#NUM!</v>
      </c>
      <c r="F214" s="9" t="e">
        <f t="shared" si="54"/>
        <v>#NUM!</v>
      </c>
      <c r="G214" s="10">
        <f t="shared" si="55"/>
        <v>8.6666666666666607</v>
      </c>
      <c r="H214" s="5">
        <f t="shared" si="55"/>
        <v>7.5</v>
      </c>
      <c r="I214" t="e">
        <f t="shared" si="56"/>
        <v>#NUM!</v>
      </c>
      <c r="J214" t="e">
        <f t="shared" si="57"/>
        <v>#NUM!</v>
      </c>
      <c r="K214" t="e">
        <f t="shared" si="57"/>
        <v>#NUM!</v>
      </c>
      <c r="L214" t="e">
        <f t="shared" si="58"/>
        <v>#NUM!</v>
      </c>
      <c r="M214" t="e">
        <f t="shared" si="59"/>
        <v>#NUM!</v>
      </c>
      <c r="S214" t="e">
        <f t="shared" si="48"/>
        <v>#NUM!</v>
      </c>
      <c r="T214" t="e">
        <f t="shared" si="49"/>
        <v>#NUM!</v>
      </c>
      <c r="U214" t="e">
        <f t="shared" si="50"/>
        <v>#NUM!</v>
      </c>
    </row>
    <row r="215" spans="1:21" x14ac:dyDescent="0.2">
      <c r="A215" t="e">
        <f t="shared" si="60"/>
        <v>#NUM!</v>
      </c>
      <c r="B215" t="e">
        <f t="shared" si="51"/>
        <v>#NUM!</v>
      </c>
      <c r="C215" s="9">
        <f t="shared" si="52"/>
        <v>0.98000000000000076</v>
      </c>
      <c r="D215" s="9" t="e">
        <f t="shared" si="53"/>
        <v>#NUM!</v>
      </c>
      <c r="E215" s="9" t="e">
        <f t="shared" si="53"/>
        <v>#NUM!</v>
      </c>
      <c r="F215" s="9" t="e">
        <f t="shared" si="54"/>
        <v>#NUM!</v>
      </c>
      <c r="G215" s="10">
        <f t="shared" si="55"/>
        <v>8.6666666666666607</v>
      </c>
      <c r="H215" s="5">
        <f t="shared" si="55"/>
        <v>7.5</v>
      </c>
      <c r="I215" t="e">
        <f t="shared" si="56"/>
        <v>#NUM!</v>
      </c>
      <c r="J215" t="e">
        <f t="shared" si="57"/>
        <v>#NUM!</v>
      </c>
      <c r="K215" t="e">
        <f t="shared" si="57"/>
        <v>#NUM!</v>
      </c>
      <c r="L215" t="e">
        <f t="shared" si="58"/>
        <v>#NUM!</v>
      </c>
      <c r="M215" t="e">
        <f t="shared" si="59"/>
        <v>#NUM!</v>
      </c>
      <c r="S215" t="e">
        <f t="shared" si="48"/>
        <v>#NUM!</v>
      </c>
      <c r="T215" t="e">
        <f t="shared" si="49"/>
        <v>#NUM!</v>
      </c>
      <c r="U215" t="e">
        <f t="shared" si="50"/>
        <v>#NUM!</v>
      </c>
    </row>
    <row r="216" spans="1:21" x14ac:dyDescent="0.2">
      <c r="A216" t="e">
        <f t="shared" si="60"/>
        <v>#NUM!</v>
      </c>
      <c r="B216" t="e">
        <f t="shared" si="51"/>
        <v>#NUM!</v>
      </c>
      <c r="C216" s="9">
        <f t="shared" si="52"/>
        <v>0.98500000000000076</v>
      </c>
      <c r="D216" s="9" t="e">
        <f t="shared" si="53"/>
        <v>#NUM!</v>
      </c>
      <c r="E216" s="9" t="e">
        <f t="shared" si="53"/>
        <v>#NUM!</v>
      </c>
      <c r="F216" s="9" t="e">
        <f t="shared" si="54"/>
        <v>#NUM!</v>
      </c>
      <c r="G216" s="10">
        <f t="shared" si="55"/>
        <v>8.6666666666666607</v>
      </c>
      <c r="H216" s="5">
        <f t="shared" si="55"/>
        <v>7.5</v>
      </c>
      <c r="I216" t="e">
        <f t="shared" si="56"/>
        <v>#NUM!</v>
      </c>
      <c r="J216" t="e">
        <f t="shared" si="57"/>
        <v>#NUM!</v>
      </c>
      <c r="K216" t="e">
        <f t="shared" si="57"/>
        <v>#NUM!</v>
      </c>
      <c r="L216" t="e">
        <f t="shared" si="58"/>
        <v>#NUM!</v>
      </c>
      <c r="M216" t="e">
        <f t="shared" si="59"/>
        <v>#NUM!</v>
      </c>
      <c r="S216" t="e">
        <f t="shared" si="48"/>
        <v>#NUM!</v>
      </c>
      <c r="T216" t="e">
        <f t="shared" si="49"/>
        <v>#NUM!</v>
      </c>
      <c r="U216" t="e">
        <f t="shared" si="50"/>
        <v>#NUM!</v>
      </c>
    </row>
    <row r="217" spans="1:21" x14ac:dyDescent="0.2">
      <c r="A217" t="e">
        <f t="shared" si="60"/>
        <v>#NUM!</v>
      </c>
      <c r="B217" t="e">
        <f t="shared" si="51"/>
        <v>#NUM!</v>
      </c>
      <c r="C217" s="9">
        <f t="shared" si="52"/>
        <v>0.99000000000000077</v>
      </c>
      <c r="D217" s="9" t="e">
        <f t="shared" si="53"/>
        <v>#NUM!</v>
      </c>
      <c r="E217" s="9" t="e">
        <f t="shared" si="53"/>
        <v>#NUM!</v>
      </c>
      <c r="F217" s="9" t="e">
        <f t="shared" si="54"/>
        <v>#NUM!</v>
      </c>
      <c r="G217" s="10">
        <f t="shared" si="55"/>
        <v>8.6666666666666607</v>
      </c>
      <c r="H217" s="5">
        <f t="shared" si="55"/>
        <v>7.5</v>
      </c>
      <c r="I217" t="e">
        <f t="shared" si="56"/>
        <v>#NUM!</v>
      </c>
      <c r="J217" t="e">
        <f t="shared" si="57"/>
        <v>#NUM!</v>
      </c>
      <c r="K217" t="e">
        <f t="shared" si="57"/>
        <v>#NUM!</v>
      </c>
      <c r="L217" t="e">
        <f t="shared" si="58"/>
        <v>#NUM!</v>
      </c>
      <c r="M217" t="e">
        <f t="shared" si="59"/>
        <v>#NUM!</v>
      </c>
      <c r="S217" t="e">
        <f t="shared" si="48"/>
        <v>#NUM!</v>
      </c>
      <c r="T217" t="e">
        <f t="shared" si="49"/>
        <v>#NUM!</v>
      </c>
      <c r="U217" t="e">
        <f t="shared" si="50"/>
        <v>#NUM!</v>
      </c>
    </row>
    <row r="218" spans="1:21" x14ac:dyDescent="0.2">
      <c r="A218" t="e">
        <f t="shared" si="60"/>
        <v>#NUM!</v>
      </c>
      <c r="B218" t="e">
        <f t="shared" si="51"/>
        <v>#NUM!</v>
      </c>
      <c r="C218" s="9">
        <f t="shared" si="52"/>
        <v>0.99500000000000077</v>
      </c>
      <c r="D218" s="9" t="e">
        <f t="shared" si="53"/>
        <v>#NUM!</v>
      </c>
      <c r="E218" s="9" t="e">
        <f t="shared" si="53"/>
        <v>#NUM!</v>
      </c>
      <c r="F218" s="9" t="e">
        <f t="shared" si="54"/>
        <v>#NUM!</v>
      </c>
      <c r="G218" s="10">
        <f t="shared" si="55"/>
        <v>8.6666666666666607</v>
      </c>
      <c r="H218" s="5">
        <f t="shared" si="55"/>
        <v>7.5</v>
      </c>
      <c r="I218" t="e">
        <f t="shared" si="56"/>
        <v>#NUM!</v>
      </c>
      <c r="J218" t="e">
        <f t="shared" si="57"/>
        <v>#NUM!</v>
      </c>
      <c r="K218" t="e">
        <f t="shared" si="57"/>
        <v>#NUM!</v>
      </c>
      <c r="L218" t="e">
        <f t="shared" si="58"/>
        <v>#NUM!</v>
      </c>
      <c r="M218" t="e">
        <f t="shared" si="59"/>
        <v>#NUM!</v>
      </c>
      <c r="S218" t="e">
        <f t="shared" si="48"/>
        <v>#NUM!</v>
      </c>
      <c r="T218" t="e">
        <f t="shared" si="49"/>
        <v>#NUM!</v>
      </c>
      <c r="U218" t="e">
        <f t="shared" si="50"/>
        <v>#NUM!</v>
      </c>
    </row>
    <row r="219" spans="1:21" x14ac:dyDescent="0.2">
      <c r="A219" t="e">
        <f t="shared" si="60"/>
        <v>#NUM!</v>
      </c>
      <c r="B219" t="e">
        <f t="shared" si="51"/>
        <v>#NUM!</v>
      </c>
      <c r="C219" s="9">
        <f t="shared" si="52"/>
        <v>1.0000000000000007</v>
      </c>
      <c r="D219" s="9" t="e">
        <f t="shared" si="53"/>
        <v>#NUM!</v>
      </c>
      <c r="E219" s="9" t="e">
        <f t="shared" si="53"/>
        <v>#NUM!</v>
      </c>
      <c r="F219" s="9" t="e">
        <f t="shared" si="54"/>
        <v>#NUM!</v>
      </c>
      <c r="G219" s="10">
        <f t="shared" si="55"/>
        <v>8.6666666666666607</v>
      </c>
      <c r="H219" s="5">
        <f t="shared" si="55"/>
        <v>7.5</v>
      </c>
      <c r="I219" t="e">
        <f t="shared" si="56"/>
        <v>#NUM!</v>
      </c>
      <c r="J219" t="e">
        <f t="shared" si="57"/>
        <v>#NUM!</v>
      </c>
      <c r="K219" t="e">
        <f t="shared" si="57"/>
        <v>#NUM!</v>
      </c>
      <c r="L219" t="e">
        <f t="shared" si="58"/>
        <v>#NUM!</v>
      </c>
      <c r="M219" t="e">
        <f t="shared" si="59"/>
        <v>#NUM!</v>
      </c>
      <c r="S219" t="e">
        <f t="shared" si="48"/>
        <v>#NUM!</v>
      </c>
      <c r="T219" t="e">
        <f t="shared" si="49"/>
        <v>#NUM!</v>
      </c>
      <c r="U219" t="e">
        <f t="shared" si="50"/>
        <v>#NUM!</v>
      </c>
    </row>
    <row r="220" spans="1:21" x14ac:dyDescent="0.2">
      <c r="A220" t="e">
        <f t="shared" si="60"/>
        <v>#NUM!</v>
      </c>
      <c r="B220" t="e">
        <f t="shared" si="51"/>
        <v>#NUM!</v>
      </c>
      <c r="C220" s="9">
        <f t="shared" si="52"/>
        <v>1.0050000000000006</v>
      </c>
      <c r="D220" s="9" t="e">
        <f t="shared" si="53"/>
        <v>#NUM!</v>
      </c>
      <c r="E220" s="9" t="e">
        <f t="shared" si="53"/>
        <v>#NUM!</v>
      </c>
      <c r="F220" s="9" t="e">
        <f t="shared" si="54"/>
        <v>#NUM!</v>
      </c>
      <c r="G220" s="10">
        <f t="shared" si="55"/>
        <v>8.6666666666666607</v>
      </c>
      <c r="H220" s="5">
        <f t="shared" si="55"/>
        <v>7.5</v>
      </c>
      <c r="I220" t="e">
        <f t="shared" si="56"/>
        <v>#NUM!</v>
      </c>
      <c r="J220" t="e">
        <f t="shared" si="57"/>
        <v>#NUM!</v>
      </c>
      <c r="K220" t="e">
        <f t="shared" si="57"/>
        <v>#NUM!</v>
      </c>
      <c r="L220" t="e">
        <f t="shared" si="58"/>
        <v>#NUM!</v>
      </c>
      <c r="M220" t="e">
        <f t="shared" si="59"/>
        <v>#NUM!</v>
      </c>
      <c r="S220" t="e">
        <f t="shared" si="48"/>
        <v>#NUM!</v>
      </c>
      <c r="T220" t="e">
        <f t="shared" si="49"/>
        <v>#NUM!</v>
      </c>
      <c r="U220" t="e">
        <f t="shared" si="50"/>
        <v>#NUM!</v>
      </c>
    </row>
    <row r="221" spans="1:21" x14ac:dyDescent="0.2">
      <c r="A221" t="e">
        <f t="shared" si="60"/>
        <v>#NUM!</v>
      </c>
      <c r="B221" t="e">
        <f t="shared" si="51"/>
        <v>#NUM!</v>
      </c>
      <c r="C221" s="9">
        <f t="shared" si="52"/>
        <v>1.0100000000000005</v>
      </c>
      <c r="D221" s="9" t="e">
        <f t="shared" si="53"/>
        <v>#NUM!</v>
      </c>
      <c r="E221" s="9" t="e">
        <f t="shared" si="53"/>
        <v>#NUM!</v>
      </c>
      <c r="F221" s="9" t="e">
        <f t="shared" si="54"/>
        <v>#NUM!</v>
      </c>
      <c r="G221" s="10">
        <f t="shared" si="55"/>
        <v>8.6666666666666607</v>
      </c>
      <c r="H221" s="5">
        <f t="shared" si="55"/>
        <v>7.5</v>
      </c>
      <c r="I221" t="e">
        <f t="shared" si="56"/>
        <v>#NUM!</v>
      </c>
      <c r="J221" t="e">
        <f t="shared" si="57"/>
        <v>#NUM!</v>
      </c>
      <c r="K221" t="e">
        <f t="shared" si="57"/>
        <v>#NUM!</v>
      </c>
      <c r="L221" t="e">
        <f t="shared" si="58"/>
        <v>#NUM!</v>
      </c>
      <c r="M221" t="e">
        <f t="shared" si="59"/>
        <v>#NUM!</v>
      </c>
      <c r="S221" t="e">
        <f t="shared" si="48"/>
        <v>#NUM!</v>
      </c>
      <c r="T221" t="e">
        <f t="shared" si="49"/>
        <v>#NUM!</v>
      </c>
      <c r="U221" t="e">
        <f t="shared" si="50"/>
        <v>#NUM!</v>
      </c>
    </row>
    <row r="222" spans="1:21" x14ac:dyDescent="0.2">
      <c r="A222" t="e">
        <f t="shared" si="60"/>
        <v>#NUM!</v>
      </c>
      <c r="B222" t="e">
        <f t="shared" si="51"/>
        <v>#NUM!</v>
      </c>
      <c r="C222" s="9">
        <f t="shared" si="52"/>
        <v>1.0150000000000003</v>
      </c>
      <c r="D222" s="9" t="e">
        <f t="shared" si="53"/>
        <v>#NUM!</v>
      </c>
      <c r="E222" s="9" t="e">
        <f t="shared" si="53"/>
        <v>#NUM!</v>
      </c>
      <c r="F222" s="9" t="e">
        <f t="shared" si="54"/>
        <v>#NUM!</v>
      </c>
      <c r="G222" s="10">
        <f t="shared" si="55"/>
        <v>8.6666666666666607</v>
      </c>
      <c r="H222" s="5">
        <f t="shared" si="55"/>
        <v>7.5</v>
      </c>
      <c r="I222" t="e">
        <f t="shared" si="56"/>
        <v>#NUM!</v>
      </c>
      <c r="J222" t="e">
        <f t="shared" si="57"/>
        <v>#NUM!</v>
      </c>
      <c r="K222" t="e">
        <f t="shared" si="57"/>
        <v>#NUM!</v>
      </c>
      <c r="L222" t="e">
        <f t="shared" si="58"/>
        <v>#NUM!</v>
      </c>
      <c r="M222" t="e">
        <f t="shared" si="59"/>
        <v>#NUM!</v>
      </c>
      <c r="S222" t="e">
        <f t="shared" si="48"/>
        <v>#NUM!</v>
      </c>
      <c r="T222" t="e">
        <f t="shared" si="49"/>
        <v>#NUM!</v>
      </c>
      <c r="U222" t="e">
        <f t="shared" si="50"/>
        <v>#NUM!</v>
      </c>
    </row>
    <row r="223" spans="1:21" x14ac:dyDescent="0.2">
      <c r="A223" t="e">
        <f t="shared" si="60"/>
        <v>#NUM!</v>
      </c>
      <c r="B223" t="e">
        <f t="shared" si="51"/>
        <v>#NUM!</v>
      </c>
      <c r="C223" s="9">
        <f t="shared" si="52"/>
        <v>1.0200000000000002</v>
      </c>
      <c r="D223" s="9" t="e">
        <f t="shared" si="53"/>
        <v>#NUM!</v>
      </c>
      <c r="E223" s="9" t="e">
        <f t="shared" si="53"/>
        <v>#NUM!</v>
      </c>
      <c r="F223" s="9" t="e">
        <f t="shared" si="54"/>
        <v>#NUM!</v>
      </c>
      <c r="G223" s="10">
        <f t="shared" si="55"/>
        <v>8.6666666666666607</v>
      </c>
      <c r="H223" s="5">
        <f t="shared" si="55"/>
        <v>7.5</v>
      </c>
      <c r="I223" t="e">
        <f t="shared" si="56"/>
        <v>#NUM!</v>
      </c>
      <c r="J223" t="e">
        <f t="shared" si="57"/>
        <v>#NUM!</v>
      </c>
      <c r="K223" t="e">
        <f t="shared" si="57"/>
        <v>#NUM!</v>
      </c>
      <c r="L223" t="e">
        <f t="shared" si="58"/>
        <v>#NUM!</v>
      </c>
      <c r="M223" t="e">
        <f t="shared" si="59"/>
        <v>#NUM!</v>
      </c>
      <c r="S223" t="e">
        <f t="shared" si="48"/>
        <v>#NUM!</v>
      </c>
      <c r="T223" t="e">
        <f t="shared" si="49"/>
        <v>#NUM!</v>
      </c>
      <c r="U223" t="e">
        <f t="shared" si="50"/>
        <v>#NUM!</v>
      </c>
    </row>
    <row r="224" spans="1:21" x14ac:dyDescent="0.2">
      <c r="A224" t="e">
        <f t="shared" si="60"/>
        <v>#NUM!</v>
      </c>
      <c r="B224" t="e">
        <f t="shared" si="51"/>
        <v>#NUM!</v>
      </c>
      <c r="C224" s="9">
        <f t="shared" si="52"/>
        <v>1.0250000000000001</v>
      </c>
      <c r="D224" s="9" t="e">
        <f t="shared" si="53"/>
        <v>#NUM!</v>
      </c>
      <c r="E224" s="9" t="e">
        <f t="shared" si="53"/>
        <v>#NUM!</v>
      </c>
      <c r="F224" s="9" t="e">
        <f t="shared" si="54"/>
        <v>#NUM!</v>
      </c>
      <c r="G224" s="10">
        <f t="shared" si="55"/>
        <v>8.6666666666666607</v>
      </c>
      <c r="H224" s="5">
        <f t="shared" si="55"/>
        <v>7.5</v>
      </c>
      <c r="I224" t="e">
        <f t="shared" si="56"/>
        <v>#NUM!</v>
      </c>
      <c r="J224" t="e">
        <f t="shared" si="57"/>
        <v>#NUM!</v>
      </c>
      <c r="K224" t="e">
        <f t="shared" si="57"/>
        <v>#NUM!</v>
      </c>
      <c r="L224" t="e">
        <f t="shared" si="58"/>
        <v>#NUM!</v>
      </c>
      <c r="M224" t="e">
        <f t="shared" si="59"/>
        <v>#NUM!</v>
      </c>
      <c r="S224" t="e">
        <f t="shared" si="48"/>
        <v>#NUM!</v>
      </c>
      <c r="T224" t="e">
        <f t="shared" si="49"/>
        <v>#NUM!</v>
      </c>
      <c r="U224" t="e">
        <f t="shared" si="50"/>
        <v>#NUM!</v>
      </c>
    </row>
    <row r="225" spans="1:21" x14ac:dyDescent="0.2">
      <c r="A225" t="e">
        <f t="shared" si="60"/>
        <v>#NUM!</v>
      </c>
      <c r="B225" t="e">
        <f t="shared" si="51"/>
        <v>#NUM!</v>
      </c>
      <c r="C225" s="9">
        <f t="shared" si="52"/>
        <v>1.03</v>
      </c>
      <c r="D225" s="9" t="e">
        <f t="shared" si="53"/>
        <v>#NUM!</v>
      </c>
      <c r="E225" s="9" t="e">
        <f t="shared" si="53"/>
        <v>#NUM!</v>
      </c>
      <c r="F225" s="9" t="e">
        <f t="shared" si="54"/>
        <v>#NUM!</v>
      </c>
      <c r="G225" s="10">
        <f t="shared" si="55"/>
        <v>8.6666666666666607</v>
      </c>
      <c r="H225" s="5">
        <f t="shared" si="55"/>
        <v>7.5</v>
      </c>
      <c r="I225" t="e">
        <f t="shared" si="56"/>
        <v>#NUM!</v>
      </c>
      <c r="J225" t="e">
        <f t="shared" si="57"/>
        <v>#NUM!</v>
      </c>
      <c r="K225" t="e">
        <f t="shared" si="57"/>
        <v>#NUM!</v>
      </c>
      <c r="L225" t="e">
        <f t="shared" si="58"/>
        <v>#NUM!</v>
      </c>
      <c r="M225" t="e">
        <f t="shared" si="59"/>
        <v>#NUM!</v>
      </c>
      <c r="S225" t="e">
        <f t="shared" si="48"/>
        <v>#NUM!</v>
      </c>
      <c r="T225" t="e">
        <f t="shared" si="49"/>
        <v>#NUM!</v>
      </c>
      <c r="U225" t="e">
        <f t="shared" si="50"/>
        <v>#NUM!</v>
      </c>
    </row>
    <row r="226" spans="1:21" x14ac:dyDescent="0.2">
      <c r="A226" t="e">
        <f t="shared" si="60"/>
        <v>#NUM!</v>
      </c>
      <c r="B226" t="e">
        <f t="shared" si="51"/>
        <v>#NUM!</v>
      </c>
      <c r="C226" s="9">
        <f t="shared" si="52"/>
        <v>1.0349999999999999</v>
      </c>
      <c r="D226" s="9" t="e">
        <f t="shared" si="53"/>
        <v>#NUM!</v>
      </c>
      <c r="E226" s="9" t="e">
        <f t="shared" si="53"/>
        <v>#NUM!</v>
      </c>
      <c r="F226" s="9" t="e">
        <f t="shared" si="54"/>
        <v>#NUM!</v>
      </c>
      <c r="G226" s="10">
        <f t="shared" si="55"/>
        <v>8.6666666666666607</v>
      </c>
      <c r="H226" s="5">
        <f t="shared" si="55"/>
        <v>7.5</v>
      </c>
      <c r="I226" t="e">
        <f t="shared" si="56"/>
        <v>#NUM!</v>
      </c>
      <c r="J226" t="e">
        <f t="shared" si="57"/>
        <v>#NUM!</v>
      </c>
      <c r="K226" t="e">
        <f t="shared" si="57"/>
        <v>#NUM!</v>
      </c>
      <c r="L226" t="e">
        <f t="shared" si="58"/>
        <v>#NUM!</v>
      </c>
      <c r="M226" t="e">
        <f t="shared" si="59"/>
        <v>#NUM!</v>
      </c>
      <c r="S226" t="e">
        <f t="shared" si="48"/>
        <v>#NUM!</v>
      </c>
      <c r="T226" t="e">
        <f t="shared" si="49"/>
        <v>#NUM!</v>
      </c>
      <c r="U226" t="e">
        <f t="shared" si="50"/>
        <v>#NUM!</v>
      </c>
    </row>
    <row r="227" spans="1:21" x14ac:dyDescent="0.2">
      <c r="A227" t="e">
        <f t="shared" si="60"/>
        <v>#NUM!</v>
      </c>
      <c r="B227" t="e">
        <f t="shared" si="51"/>
        <v>#NUM!</v>
      </c>
      <c r="C227" s="9">
        <f t="shared" si="52"/>
        <v>1.0399999999999998</v>
      </c>
      <c r="D227" s="9" t="e">
        <f t="shared" si="53"/>
        <v>#NUM!</v>
      </c>
      <c r="E227" s="9" t="e">
        <f t="shared" si="53"/>
        <v>#NUM!</v>
      </c>
      <c r="F227" s="9" t="e">
        <f t="shared" si="54"/>
        <v>#NUM!</v>
      </c>
      <c r="G227" s="10">
        <f t="shared" si="55"/>
        <v>8.6666666666666607</v>
      </c>
      <c r="H227" s="5">
        <f t="shared" si="55"/>
        <v>7.5</v>
      </c>
      <c r="I227" t="e">
        <f t="shared" si="56"/>
        <v>#NUM!</v>
      </c>
      <c r="J227" t="e">
        <f t="shared" si="57"/>
        <v>#NUM!</v>
      </c>
      <c r="K227" t="e">
        <f t="shared" si="57"/>
        <v>#NUM!</v>
      </c>
      <c r="L227" t="e">
        <f t="shared" si="58"/>
        <v>#NUM!</v>
      </c>
      <c r="M227" t="e">
        <f t="shared" si="59"/>
        <v>#NUM!</v>
      </c>
      <c r="S227" t="e">
        <f t="shared" si="48"/>
        <v>#NUM!</v>
      </c>
      <c r="T227" t="e">
        <f t="shared" si="49"/>
        <v>#NUM!</v>
      </c>
      <c r="U227" t="e">
        <f t="shared" si="50"/>
        <v>#NUM!</v>
      </c>
    </row>
    <row r="228" spans="1:21" x14ac:dyDescent="0.2">
      <c r="A228" t="e">
        <f t="shared" si="60"/>
        <v>#NUM!</v>
      </c>
      <c r="B228" t="e">
        <f t="shared" si="51"/>
        <v>#NUM!</v>
      </c>
      <c r="C228" s="9">
        <f t="shared" si="52"/>
        <v>1.0449999999999997</v>
      </c>
      <c r="D228" s="9" t="e">
        <f t="shared" si="53"/>
        <v>#NUM!</v>
      </c>
      <c r="E228" s="9" t="e">
        <f t="shared" si="53"/>
        <v>#NUM!</v>
      </c>
      <c r="F228" s="9" t="e">
        <f t="shared" si="54"/>
        <v>#NUM!</v>
      </c>
      <c r="G228" s="10">
        <f t="shared" si="55"/>
        <v>8.6666666666666607</v>
      </c>
      <c r="H228" s="5">
        <f t="shared" si="55"/>
        <v>7.5</v>
      </c>
      <c r="I228" t="e">
        <f t="shared" si="56"/>
        <v>#NUM!</v>
      </c>
      <c r="J228" t="e">
        <f t="shared" si="57"/>
        <v>#NUM!</v>
      </c>
      <c r="K228" t="e">
        <f t="shared" si="57"/>
        <v>#NUM!</v>
      </c>
      <c r="L228" t="e">
        <f t="shared" si="58"/>
        <v>#NUM!</v>
      </c>
      <c r="M228" t="e">
        <f t="shared" si="59"/>
        <v>#NUM!</v>
      </c>
      <c r="S228" t="e">
        <f t="shared" si="48"/>
        <v>#NUM!</v>
      </c>
      <c r="T228" t="e">
        <f t="shared" si="49"/>
        <v>#NUM!</v>
      </c>
      <c r="U228" t="e">
        <f t="shared" si="50"/>
        <v>#NUM!</v>
      </c>
    </row>
    <row r="229" spans="1:21" x14ac:dyDescent="0.2">
      <c r="A229" t="e">
        <f t="shared" si="60"/>
        <v>#NUM!</v>
      </c>
      <c r="B229" t="e">
        <f t="shared" si="51"/>
        <v>#NUM!</v>
      </c>
      <c r="C229" s="9">
        <f t="shared" si="52"/>
        <v>1.0499999999999996</v>
      </c>
      <c r="D229" s="9" t="e">
        <f t="shared" si="53"/>
        <v>#NUM!</v>
      </c>
      <c r="E229" s="9" t="e">
        <f t="shared" si="53"/>
        <v>#NUM!</v>
      </c>
      <c r="F229" s="9" t="e">
        <f t="shared" si="54"/>
        <v>#NUM!</v>
      </c>
      <c r="G229" s="10">
        <f t="shared" ref="G229:H244" si="61">G228</f>
        <v>8.6666666666666607</v>
      </c>
      <c r="H229" s="5">
        <f t="shared" si="61"/>
        <v>7.5</v>
      </c>
      <c r="I229" t="e">
        <f t="shared" si="56"/>
        <v>#NUM!</v>
      </c>
      <c r="J229" t="e">
        <f t="shared" si="57"/>
        <v>#NUM!</v>
      </c>
      <c r="K229" t="e">
        <f t="shared" si="57"/>
        <v>#NUM!</v>
      </c>
      <c r="L229" t="e">
        <f t="shared" si="58"/>
        <v>#NUM!</v>
      </c>
      <c r="M229" t="e">
        <f t="shared" si="59"/>
        <v>#NUM!</v>
      </c>
      <c r="S229" t="e">
        <f t="shared" si="48"/>
        <v>#NUM!</v>
      </c>
      <c r="T229" t="e">
        <f t="shared" si="49"/>
        <v>#NUM!</v>
      </c>
      <c r="U229" t="e">
        <f t="shared" si="50"/>
        <v>#NUM!</v>
      </c>
    </row>
    <row r="230" spans="1:21" x14ac:dyDescent="0.2">
      <c r="A230" t="e">
        <f t="shared" si="60"/>
        <v>#NUM!</v>
      </c>
      <c r="B230" t="e">
        <f t="shared" si="51"/>
        <v>#NUM!</v>
      </c>
      <c r="C230" s="9">
        <f t="shared" si="52"/>
        <v>1.0549999999999995</v>
      </c>
      <c r="D230" s="9" t="e">
        <f t="shared" si="53"/>
        <v>#NUM!</v>
      </c>
      <c r="E230" s="9" t="e">
        <f t="shared" si="53"/>
        <v>#NUM!</v>
      </c>
      <c r="F230" s="9" t="e">
        <f t="shared" si="54"/>
        <v>#NUM!</v>
      </c>
      <c r="G230" s="10">
        <f t="shared" si="61"/>
        <v>8.6666666666666607</v>
      </c>
      <c r="H230" s="5">
        <f t="shared" si="61"/>
        <v>7.5</v>
      </c>
      <c r="I230" t="e">
        <f t="shared" si="56"/>
        <v>#NUM!</v>
      </c>
      <c r="J230" t="e">
        <f t="shared" si="57"/>
        <v>#NUM!</v>
      </c>
      <c r="K230" t="e">
        <f t="shared" si="57"/>
        <v>#NUM!</v>
      </c>
      <c r="L230" t="e">
        <f t="shared" si="58"/>
        <v>#NUM!</v>
      </c>
      <c r="M230" t="e">
        <f t="shared" si="59"/>
        <v>#NUM!</v>
      </c>
      <c r="S230" t="e">
        <f t="shared" si="48"/>
        <v>#NUM!</v>
      </c>
      <c r="T230" t="e">
        <f t="shared" si="49"/>
        <v>#NUM!</v>
      </c>
      <c r="U230" t="e">
        <f t="shared" si="50"/>
        <v>#NUM!</v>
      </c>
    </row>
    <row r="231" spans="1:21" x14ac:dyDescent="0.2">
      <c r="A231" t="e">
        <f t="shared" si="60"/>
        <v>#NUM!</v>
      </c>
      <c r="B231" t="e">
        <f t="shared" si="51"/>
        <v>#NUM!</v>
      </c>
      <c r="C231" s="9">
        <f t="shared" si="52"/>
        <v>1.0599999999999994</v>
      </c>
      <c r="D231" s="9" t="e">
        <f t="shared" si="53"/>
        <v>#NUM!</v>
      </c>
      <c r="E231" s="9" t="e">
        <f t="shared" si="53"/>
        <v>#NUM!</v>
      </c>
      <c r="F231" s="9" t="e">
        <f t="shared" si="54"/>
        <v>#NUM!</v>
      </c>
      <c r="G231" s="10">
        <f t="shared" si="61"/>
        <v>8.6666666666666607</v>
      </c>
      <c r="H231" s="5">
        <f t="shared" si="61"/>
        <v>7.5</v>
      </c>
      <c r="I231" t="e">
        <f t="shared" si="56"/>
        <v>#NUM!</v>
      </c>
      <c r="J231" t="e">
        <f t="shared" si="57"/>
        <v>#NUM!</v>
      </c>
      <c r="K231" t="e">
        <f t="shared" si="57"/>
        <v>#NUM!</v>
      </c>
      <c r="L231" t="e">
        <f t="shared" si="58"/>
        <v>#NUM!</v>
      </c>
      <c r="M231" t="e">
        <f t="shared" si="59"/>
        <v>#NUM!</v>
      </c>
      <c r="S231" t="e">
        <f t="shared" si="48"/>
        <v>#NUM!</v>
      </c>
      <c r="T231" t="e">
        <f t="shared" si="49"/>
        <v>#NUM!</v>
      </c>
      <c r="U231" t="e">
        <f t="shared" si="50"/>
        <v>#NUM!</v>
      </c>
    </row>
    <row r="232" spans="1:21" x14ac:dyDescent="0.2">
      <c r="A232" t="e">
        <f t="shared" si="60"/>
        <v>#NUM!</v>
      </c>
      <c r="B232" t="e">
        <f t="shared" si="51"/>
        <v>#NUM!</v>
      </c>
      <c r="C232" s="9">
        <f t="shared" si="52"/>
        <v>1.0649999999999993</v>
      </c>
      <c r="D232" s="9" t="e">
        <f t="shared" si="53"/>
        <v>#NUM!</v>
      </c>
      <c r="E232" s="9" t="e">
        <f t="shared" si="53"/>
        <v>#NUM!</v>
      </c>
      <c r="F232" s="9" t="e">
        <f t="shared" si="54"/>
        <v>#NUM!</v>
      </c>
      <c r="G232" s="10">
        <f t="shared" si="61"/>
        <v>8.6666666666666607</v>
      </c>
      <c r="H232" s="5">
        <f t="shared" si="61"/>
        <v>7.5</v>
      </c>
      <c r="I232" t="e">
        <f t="shared" si="56"/>
        <v>#NUM!</v>
      </c>
      <c r="J232" t="e">
        <f t="shared" si="57"/>
        <v>#NUM!</v>
      </c>
      <c r="K232" t="e">
        <f t="shared" si="57"/>
        <v>#NUM!</v>
      </c>
      <c r="L232" t="e">
        <f t="shared" si="58"/>
        <v>#NUM!</v>
      </c>
      <c r="M232" t="e">
        <f t="shared" si="59"/>
        <v>#NUM!</v>
      </c>
      <c r="S232" t="e">
        <f t="shared" si="48"/>
        <v>#NUM!</v>
      </c>
      <c r="T232" t="e">
        <f t="shared" si="49"/>
        <v>#NUM!</v>
      </c>
      <c r="U232" t="e">
        <f t="shared" si="50"/>
        <v>#NUM!</v>
      </c>
    </row>
    <row r="233" spans="1:21" x14ac:dyDescent="0.2">
      <c r="A233" t="e">
        <f t="shared" si="60"/>
        <v>#NUM!</v>
      </c>
      <c r="B233" t="e">
        <f t="shared" si="51"/>
        <v>#NUM!</v>
      </c>
      <c r="C233" s="9">
        <f t="shared" si="52"/>
        <v>1.0699999999999992</v>
      </c>
      <c r="D233" s="9" t="e">
        <f t="shared" si="53"/>
        <v>#NUM!</v>
      </c>
      <c r="E233" s="9" t="e">
        <f t="shared" si="53"/>
        <v>#NUM!</v>
      </c>
      <c r="F233" s="9" t="e">
        <f t="shared" si="54"/>
        <v>#NUM!</v>
      </c>
      <c r="G233" s="10">
        <f t="shared" si="61"/>
        <v>8.6666666666666607</v>
      </c>
      <c r="H233" s="5">
        <f t="shared" si="61"/>
        <v>7.5</v>
      </c>
      <c r="I233" t="e">
        <f t="shared" si="56"/>
        <v>#NUM!</v>
      </c>
      <c r="J233" t="e">
        <f t="shared" si="57"/>
        <v>#NUM!</v>
      </c>
      <c r="K233" t="e">
        <f t="shared" si="57"/>
        <v>#NUM!</v>
      </c>
      <c r="L233" t="e">
        <f t="shared" si="58"/>
        <v>#NUM!</v>
      </c>
      <c r="M233" t="e">
        <f t="shared" si="59"/>
        <v>#NUM!</v>
      </c>
      <c r="S233" t="e">
        <f t="shared" si="48"/>
        <v>#NUM!</v>
      </c>
      <c r="T233" t="e">
        <f t="shared" si="49"/>
        <v>#NUM!</v>
      </c>
      <c r="U233" t="e">
        <f t="shared" si="50"/>
        <v>#NUM!</v>
      </c>
    </row>
    <row r="234" spans="1:21" x14ac:dyDescent="0.2">
      <c r="A234" t="e">
        <f t="shared" si="60"/>
        <v>#NUM!</v>
      </c>
      <c r="B234" t="e">
        <f t="shared" si="51"/>
        <v>#NUM!</v>
      </c>
      <c r="C234" s="9">
        <f t="shared" si="52"/>
        <v>1.0749999999999991</v>
      </c>
      <c r="D234" s="9" t="e">
        <f t="shared" si="53"/>
        <v>#NUM!</v>
      </c>
      <c r="E234" s="9" t="e">
        <f t="shared" si="53"/>
        <v>#NUM!</v>
      </c>
      <c r="F234" s="9" t="e">
        <f t="shared" si="54"/>
        <v>#NUM!</v>
      </c>
      <c r="G234" s="10">
        <f t="shared" si="61"/>
        <v>8.6666666666666607</v>
      </c>
      <c r="H234" s="5">
        <f t="shared" si="61"/>
        <v>7.5</v>
      </c>
      <c r="I234" t="e">
        <f t="shared" si="56"/>
        <v>#NUM!</v>
      </c>
      <c r="J234" t="e">
        <f t="shared" si="57"/>
        <v>#NUM!</v>
      </c>
      <c r="K234" t="e">
        <f t="shared" si="57"/>
        <v>#NUM!</v>
      </c>
      <c r="L234" t="e">
        <f t="shared" si="58"/>
        <v>#NUM!</v>
      </c>
      <c r="M234" t="e">
        <f t="shared" si="59"/>
        <v>#NUM!</v>
      </c>
      <c r="S234" t="e">
        <f t="shared" si="48"/>
        <v>#NUM!</v>
      </c>
      <c r="T234" t="e">
        <f t="shared" si="49"/>
        <v>#NUM!</v>
      </c>
      <c r="U234" t="e">
        <f t="shared" si="50"/>
        <v>#NUM!</v>
      </c>
    </row>
    <row r="235" spans="1:21" x14ac:dyDescent="0.2">
      <c r="A235" t="e">
        <f t="shared" si="60"/>
        <v>#NUM!</v>
      </c>
      <c r="B235" t="e">
        <f t="shared" si="51"/>
        <v>#NUM!</v>
      </c>
      <c r="C235" s="9">
        <f t="shared" si="52"/>
        <v>1.079999999999999</v>
      </c>
      <c r="D235" s="9" t="e">
        <f t="shared" si="53"/>
        <v>#NUM!</v>
      </c>
      <c r="E235" s="9" t="e">
        <f t="shared" si="53"/>
        <v>#NUM!</v>
      </c>
      <c r="F235" s="9" t="e">
        <f t="shared" si="54"/>
        <v>#NUM!</v>
      </c>
      <c r="G235" s="10">
        <f t="shared" si="61"/>
        <v>8.6666666666666607</v>
      </c>
      <c r="H235" s="5">
        <f t="shared" si="61"/>
        <v>7.5</v>
      </c>
      <c r="I235" t="e">
        <f t="shared" si="56"/>
        <v>#NUM!</v>
      </c>
      <c r="J235" t="e">
        <f t="shared" si="57"/>
        <v>#NUM!</v>
      </c>
      <c r="K235" t="e">
        <f t="shared" si="57"/>
        <v>#NUM!</v>
      </c>
      <c r="L235" t="e">
        <f t="shared" si="58"/>
        <v>#NUM!</v>
      </c>
      <c r="M235" t="e">
        <f t="shared" si="59"/>
        <v>#NUM!</v>
      </c>
      <c r="S235" t="e">
        <f t="shared" si="48"/>
        <v>#NUM!</v>
      </c>
      <c r="T235" t="e">
        <f t="shared" si="49"/>
        <v>#NUM!</v>
      </c>
      <c r="U235" t="e">
        <f t="shared" si="50"/>
        <v>#NUM!</v>
      </c>
    </row>
    <row r="236" spans="1:21" x14ac:dyDescent="0.2">
      <c r="A236" t="e">
        <f t="shared" si="60"/>
        <v>#NUM!</v>
      </c>
      <c r="B236" t="e">
        <f t="shared" si="51"/>
        <v>#NUM!</v>
      </c>
      <c r="C236" s="9">
        <f t="shared" si="52"/>
        <v>1.0849999999999989</v>
      </c>
      <c r="D236" s="9" t="e">
        <f t="shared" si="53"/>
        <v>#NUM!</v>
      </c>
      <c r="E236" s="9" t="e">
        <f t="shared" si="53"/>
        <v>#NUM!</v>
      </c>
      <c r="F236" s="9" t="e">
        <f t="shared" si="54"/>
        <v>#NUM!</v>
      </c>
      <c r="G236" s="10">
        <f t="shared" si="61"/>
        <v>8.6666666666666607</v>
      </c>
      <c r="H236" s="5">
        <f t="shared" si="61"/>
        <v>7.5</v>
      </c>
      <c r="I236" t="e">
        <f t="shared" si="56"/>
        <v>#NUM!</v>
      </c>
      <c r="J236" t="e">
        <f t="shared" si="57"/>
        <v>#NUM!</v>
      </c>
      <c r="K236" t="e">
        <f t="shared" si="57"/>
        <v>#NUM!</v>
      </c>
      <c r="L236" t="e">
        <f t="shared" si="58"/>
        <v>#NUM!</v>
      </c>
      <c r="M236" t="e">
        <f t="shared" si="59"/>
        <v>#NUM!</v>
      </c>
      <c r="S236" t="e">
        <f t="shared" si="48"/>
        <v>#NUM!</v>
      </c>
      <c r="T236" t="e">
        <f t="shared" si="49"/>
        <v>#NUM!</v>
      </c>
      <c r="U236" t="e">
        <f t="shared" si="50"/>
        <v>#NUM!</v>
      </c>
    </row>
    <row r="237" spans="1:21" x14ac:dyDescent="0.2">
      <c r="A237" t="e">
        <f t="shared" si="60"/>
        <v>#NUM!</v>
      </c>
      <c r="B237" t="e">
        <f t="shared" si="51"/>
        <v>#NUM!</v>
      </c>
      <c r="C237" s="9">
        <f t="shared" si="52"/>
        <v>1.0899999999999987</v>
      </c>
      <c r="D237" s="9" t="e">
        <f t="shared" si="53"/>
        <v>#NUM!</v>
      </c>
      <c r="E237" s="9" t="e">
        <f t="shared" si="53"/>
        <v>#NUM!</v>
      </c>
      <c r="F237" s="9" t="e">
        <f t="shared" si="54"/>
        <v>#NUM!</v>
      </c>
      <c r="G237" s="10">
        <f t="shared" si="61"/>
        <v>8.6666666666666607</v>
      </c>
      <c r="H237" s="5">
        <f t="shared" si="61"/>
        <v>7.5</v>
      </c>
      <c r="I237" t="e">
        <f t="shared" si="56"/>
        <v>#NUM!</v>
      </c>
      <c r="J237" t="e">
        <f t="shared" si="57"/>
        <v>#NUM!</v>
      </c>
      <c r="K237" t="e">
        <f t="shared" si="57"/>
        <v>#NUM!</v>
      </c>
      <c r="L237" t="e">
        <f t="shared" si="58"/>
        <v>#NUM!</v>
      </c>
      <c r="M237" t="e">
        <f t="shared" si="59"/>
        <v>#NUM!</v>
      </c>
      <c r="S237" t="e">
        <f t="shared" si="48"/>
        <v>#NUM!</v>
      </c>
      <c r="T237" t="e">
        <f t="shared" si="49"/>
        <v>#NUM!</v>
      </c>
      <c r="U237" t="e">
        <f t="shared" si="50"/>
        <v>#NUM!</v>
      </c>
    </row>
    <row r="238" spans="1:21" x14ac:dyDescent="0.2">
      <c r="A238" t="e">
        <f t="shared" si="60"/>
        <v>#NUM!</v>
      </c>
      <c r="B238" t="e">
        <f t="shared" si="51"/>
        <v>#NUM!</v>
      </c>
      <c r="C238" s="9">
        <f t="shared" si="52"/>
        <v>1.0949999999999986</v>
      </c>
      <c r="D238" s="9" t="e">
        <f t="shared" si="53"/>
        <v>#NUM!</v>
      </c>
      <c r="E238" s="9" t="e">
        <f t="shared" si="53"/>
        <v>#NUM!</v>
      </c>
      <c r="F238" s="9" t="e">
        <f t="shared" si="54"/>
        <v>#NUM!</v>
      </c>
      <c r="G238" s="10">
        <f t="shared" si="61"/>
        <v>8.6666666666666607</v>
      </c>
      <c r="H238" s="5">
        <f t="shared" si="61"/>
        <v>7.5</v>
      </c>
      <c r="I238" t="e">
        <f t="shared" si="56"/>
        <v>#NUM!</v>
      </c>
      <c r="J238" t="e">
        <f t="shared" si="57"/>
        <v>#NUM!</v>
      </c>
      <c r="K238" t="e">
        <f t="shared" si="57"/>
        <v>#NUM!</v>
      </c>
      <c r="L238" t="e">
        <f t="shared" si="58"/>
        <v>#NUM!</v>
      </c>
      <c r="M238" t="e">
        <f t="shared" si="59"/>
        <v>#NUM!</v>
      </c>
      <c r="S238" t="e">
        <f t="shared" si="48"/>
        <v>#NUM!</v>
      </c>
      <c r="T238" t="e">
        <f t="shared" si="49"/>
        <v>#NUM!</v>
      </c>
      <c r="U238" t="e">
        <f t="shared" si="50"/>
        <v>#NUM!</v>
      </c>
    </row>
    <row r="239" spans="1:21" x14ac:dyDescent="0.2">
      <c r="A239" t="e">
        <f t="shared" si="60"/>
        <v>#NUM!</v>
      </c>
      <c r="B239" t="e">
        <f t="shared" si="51"/>
        <v>#NUM!</v>
      </c>
      <c r="C239" s="9">
        <f t="shared" si="52"/>
        <v>1.0999999999999985</v>
      </c>
      <c r="D239" s="9" t="e">
        <f t="shared" si="53"/>
        <v>#NUM!</v>
      </c>
      <c r="E239" s="9" t="e">
        <f t="shared" si="53"/>
        <v>#NUM!</v>
      </c>
      <c r="F239" s="9" t="e">
        <f t="shared" si="54"/>
        <v>#NUM!</v>
      </c>
      <c r="G239" s="10">
        <f t="shared" si="61"/>
        <v>8.6666666666666607</v>
      </c>
      <c r="H239" s="5">
        <f t="shared" si="61"/>
        <v>7.5</v>
      </c>
      <c r="I239" t="e">
        <f t="shared" si="56"/>
        <v>#NUM!</v>
      </c>
      <c r="J239" t="e">
        <f t="shared" si="57"/>
        <v>#NUM!</v>
      </c>
      <c r="K239" t="e">
        <f t="shared" si="57"/>
        <v>#NUM!</v>
      </c>
      <c r="L239" t="e">
        <f t="shared" si="58"/>
        <v>#NUM!</v>
      </c>
      <c r="M239" t="e">
        <f t="shared" si="59"/>
        <v>#NUM!</v>
      </c>
      <c r="S239" t="e">
        <f t="shared" si="48"/>
        <v>#NUM!</v>
      </c>
      <c r="T239" t="e">
        <f t="shared" si="49"/>
        <v>#NUM!</v>
      </c>
      <c r="U239" t="e">
        <f t="shared" si="50"/>
        <v>#NUM!</v>
      </c>
    </row>
    <row r="240" spans="1:21" x14ac:dyDescent="0.2">
      <c r="A240" t="e">
        <f t="shared" si="60"/>
        <v>#NUM!</v>
      </c>
      <c r="B240" t="e">
        <f t="shared" si="51"/>
        <v>#NUM!</v>
      </c>
      <c r="C240" s="9">
        <f t="shared" si="52"/>
        <v>1.1049999999999984</v>
      </c>
      <c r="D240" s="9" t="e">
        <f t="shared" si="53"/>
        <v>#NUM!</v>
      </c>
      <c r="E240" s="9" t="e">
        <f t="shared" si="53"/>
        <v>#NUM!</v>
      </c>
      <c r="F240" s="9" t="e">
        <f t="shared" si="54"/>
        <v>#NUM!</v>
      </c>
      <c r="G240" s="10">
        <f t="shared" si="61"/>
        <v>8.6666666666666607</v>
      </c>
      <c r="H240" s="5">
        <f t="shared" si="61"/>
        <v>7.5</v>
      </c>
      <c r="I240" t="e">
        <f t="shared" si="56"/>
        <v>#NUM!</v>
      </c>
      <c r="J240" t="e">
        <f t="shared" si="57"/>
        <v>#NUM!</v>
      </c>
      <c r="K240" t="e">
        <f t="shared" si="57"/>
        <v>#NUM!</v>
      </c>
      <c r="L240" t="e">
        <f t="shared" si="58"/>
        <v>#NUM!</v>
      </c>
      <c r="M240" t="e">
        <f t="shared" si="59"/>
        <v>#NUM!</v>
      </c>
      <c r="S240" t="e">
        <f t="shared" si="48"/>
        <v>#NUM!</v>
      </c>
      <c r="T240" t="e">
        <f t="shared" si="49"/>
        <v>#NUM!</v>
      </c>
      <c r="U240" t="e">
        <f t="shared" si="50"/>
        <v>#NUM!</v>
      </c>
    </row>
    <row r="241" spans="1:21" x14ac:dyDescent="0.2">
      <c r="A241" t="e">
        <f t="shared" si="60"/>
        <v>#NUM!</v>
      </c>
      <c r="B241" t="e">
        <f t="shared" si="51"/>
        <v>#NUM!</v>
      </c>
      <c r="C241" s="9">
        <f t="shared" si="52"/>
        <v>1.1099999999999983</v>
      </c>
      <c r="D241" s="9" t="e">
        <f t="shared" si="53"/>
        <v>#NUM!</v>
      </c>
      <c r="E241" s="9" t="e">
        <f t="shared" si="53"/>
        <v>#NUM!</v>
      </c>
      <c r="F241" s="9" t="e">
        <f t="shared" si="54"/>
        <v>#NUM!</v>
      </c>
      <c r="G241" s="10">
        <f t="shared" si="61"/>
        <v>8.6666666666666607</v>
      </c>
      <c r="H241" s="5">
        <f t="shared" si="61"/>
        <v>7.5</v>
      </c>
      <c r="I241" t="e">
        <f t="shared" si="56"/>
        <v>#NUM!</v>
      </c>
      <c r="J241" t="e">
        <f t="shared" si="57"/>
        <v>#NUM!</v>
      </c>
      <c r="K241" t="e">
        <f t="shared" si="57"/>
        <v>#NUM!</v>
      </c>
      <c r="L241" t="e">
        <f t="shared" si="58"/>
        <v>#NUM!</v>
      </c>
      <c r="M241" t="e">
        <f t="shared" si="59"/>
        <v>#NUM!</v>
      </c>
      <c r="S241" t="e">
        <f t="shared" si="48"/>
        <v>#NUM!</v>
      </c>
      <c r="T241" t="e">
        <f t="shared" si="49"/>
        <v>#NUM!</v>
      </c>
      <c r="U241" t="e">
        <f t="shared" si="50"/>
        <v>#NUM!</v>
      </c>
    </row>
    <row r="242" spans="1:21" x14ac:dyDescent="0.2">
      <c r="A242" t="e">
        <f t="shared" si="60"/>
        <v>#NUM!</v>
      </c>
      <c r="B242" t="e">
        <f t="shared" si="51"/>
        <v>#NUM!</v>
      </c>
      <c r="C242" s="9">
        <f t="shared" si="52"/>
        <v>1.1149999999999982</v>
      </c>
      <c r="D242" s="9" t="e">
        <f t="shared" si="53"/>
        <v>#NUM!</v>
      </c>
      <c r="E242" s="9" t="e">
        <f t="shared" si="53"/>
        <v>#NUM!</v>
      </c>
      <c r="F242" s="9" t="e">
        <f t="shared" si="54"/>
        <v>#NUM!</v>
      </c>
      <c r="G242" s="10">
        <f t="shared" si="61"/>
        <v>8.6666666666666607</v>
      </c>
      <c r="H242" s="5">
        <f t="shared" si="61"/>
        <v>7.5</v>
      </c>
      <c r="I242" t="e">
        <f t="shared" si="56"/>
        <v>#NUM!</v>
      </c>
      <c r="J242" t="e">
        <f t="shared" si="57"/>
        <v>#NUM!</v>
      </c>
      <c r="K242" t="e">
        <f t="shared" si="57"/>
        <v>#NUM!</v>
      </c>
      <c r="L242" t="e">
        <f t="shared" si="58"/>
        <v>#NUM!</v>
      </c>
      <c r="M242" t="e">
        <f t="shared" si="59"/>
        <v>#NUM!</v>
      </c>
      <c r="S242" t="e">
        <f t="shared" si="48"/>
        <v>#NUM!</v>
      </c>
      <c r="T242" t="e">
        <f t="shared" si="49"/>
        <v>#NUM!</v>
      </c>
      <c r="U242" t="e">
        <f t="shared" si="50"/>
        <v>#NUM!</v>
      </c>
    </row>
    <row r="243" spans="1:21" x14ac:dyDescent="0.2">
      <c r="A243" t="e">
        <f t="shared" si="60"/>
        <v>#NUM!</v>
      </c>
      <c r="B243" t="e">
        <f t="shared" si="51"/>
        <v>#NUM!</v>
      </c>
      <c r="C243" s="9">
        <f t="shared" si="52"/>
        <v>1.1199999999999981</v>
      </c>
      <c r="D243" s="9" t="e">
        <f t="shared" si="53"/>
        <v>#NUM!</v>
      </c>
      <c r="E243" s="9" t="e">
        <f t="shared" si="53"/>
        <v>#NUM!</v>
      </c>
      <c r="F243" s="9" t="e">
        <f t="shared" si="54"/>
        <v>#NUM!</v>
      </c>
      <c r="G243" s="10">
        <f t="shared" si="61"/>
        <v>8.6666666666666607</v>
      </c>
      <c r="H243" s="5">
        <f t="shared" si="61"/>
        <v>7.5</v>
      </c>
      <c r="I243" t="e">
        <f t="shared" si="56"/>
        <v>#NUM!</v>
      </c>
      <c r="J243" t="e">
        <f t="shared" si="57"/>
        <v>#NUM!</v>
      </c>
      <c r="K243" t="e">
        <f t="shared" si="57"/>
        <v>#NUM!</v>
      </c>
      <c r="L243" t="e">
        <f t="shared" si="58"/>
        <v>#NUM!</v>
      </c>
      <c r="M243" t="e">
        <f t="shared" si="59"/>
        <v>#NUM!</v>
      </c>
      <c r="S243" t="e">
        <f t="shared" si="48"/>
        <v>#NUM!</v>
      </c>
      <c r="T243" t="e">
        <f t="shared" si="49"/>
        <v>#NUM!</v>
      </c>
      <c r="U243" t="e">
        <f t="shared" si="50"/>
        <v>#NUM!</v>
      </c>
    </row>
    <row r="244" spans="1:21" x14ac:dyDescent="0.2">
      <c r="A244" t="e">
        <f t="shared" si="60"/>
        <v>#NUM!</v>
      </c>
      <c r="B244" t="e">
        <f t="shared" si="51"/>
        <v>#NUM!</v>
      </c>
      <c r="C244" s="9">
        <f t="shared" si="52"/>
        <v>1.124999999999998</v>
      </c>
      <c r="D244" s="9" t="e">
        <f t="shared" si="53"/>
        <v>#NUM!</v>
      </c>
      <c r="E244" s="9" t="e">
        <f t="shared" si="53"/>
        <v>#NUM!</v>
      </c>
      <c r="F244" s="9" t="e">
        <f t="shared" si="54"/>
        <v>#NUM!</v>
      </c>
      <c r="G244" s="10">
        <f t="shared" si="61"/>
        <v>8.6666666666666607</v>
      </c>
      <c r="H244" s="5">
        <f t="shared" si="61"/>
        <v>7.5</v>
      </c>
      <c r="I244" t="e">
        <f t="shared" si="56"/>
        <v>#NUM!</v>
      </c>
      <c r="J244" t="e">
        <f t="shared" si="57"/>
        <v>#NUM!</v>
      </c>
      <c r="K244" t="e">
        <f t="shared" si="57"/>
        <v>#NUM!</v>
      </c>
      <c r="L244" t="e">
        <f t="shared" si="58"/>
        <v>#NUM!</v>
      </c>
      <c r="M244" t="e">
        <f t="shared" si="59"/>
        <v>#NUM!</v>
      </c>
      <c r="S244" t="e">
        <f t="shared" si="48"/>
        <v>#NUM!</v>
      </c>
      <c r="T244" t="e">
        <f t="shared" si="49"/>
        <v>#NUM!</v>
      </c>
      <c r="U244" t="e">
        <f t="shared" si="50"/>
        <v>#NUM!</v>
      </c>
    </row>
    <row r="245" spans="1:21" x14ac:dyDescent="0.2">
      <c r="A245" t="e">
        <f t="shared" si="60"/>
        <v>#NUM!</v>
      </c>
      <c r="B245" t="e">
        <f t="shared" si="51"/>
        <v>#NUM!</v>
      </c>
      <c r="C245" s="9">
        <f t="shared" si="52"/>
        <v>1.1299999999999979</v>
      </c>
      <c r="D245" s="9" t="e">
        <f t="shared" si="53"/>
        <v>#NUM!</v>
      </c>
      <c r="E245" s="9" t="e">
        <f t="shared" si="53"/>
        <v>#NUM!</v>
      </c>
      <c r="F245" s="9" t="e">
        <f t="shared" si="54"/>
        <v>#NUM!</v>
      </c>
      <c r="G245" s="10">
        <f t="shared" ref="G245:H260" si="62">G244</f>
        <v>8.6666666666666607</v>
      </c>
      <c r="H245" s="5">
        <f t="shared" si="62"/>
        <v>7.5</v>
      </c>
      <c r="I245" t="e">
        <f t="shared" si="56"/>
        <v>#NUM!</v>
      </c>
      <c r="J245" t="e">
        <f t="shared" si="57"/>
        <v>#NUM!</v>
      </c>
      <c r="K245" t="e">
        <f t="shared" si="57"/>
        <v>#NUM!</v>
      </c>
      <c r="L245" t="e">
        <f t="shared" si="58"/>
        <v>#NUM!</v>
      </c>
      <c r="M245" t="e">
        <f t="shared" si="59"/>
        <v>#NUM!</v>
      </c>
      <c r="S245" t="e">
        <f t="shared" si="48"/>
        <v>#NUM!</v>
      </c>
      <c r="T245" t="e">
        <f t="shared" si="49"/>
        <v>#NUM!</v>
      </c>
      <c r="U245" t="e">
        <f t="shared" si="50"/>
        <v>#NUM!</v>
      </c>
    </row>
    <row r="246" spans="1:21" x14ac:dyDescent="0.2">
      <c r="A246" t="e">
        <f t="shared" si="60"/>
        <v>#NUM!</v>
      </c>
      <c r="B246" t="e">
        <f t="shared" si="51"/>
        <v>#NUM!</v>
      </c>
      <c r="C246" s="9">
        <f t="shared" si="52"/>
        <v>1.1349999999999978</v>
      </c>
      <c r="D246" s="9" t="e">
        <f t="shared" si="53"/>
        <v>#NUM!</v>
      </c>
      <c r="E246" s="9" t="e">
        <f t="shared" si="53"/>
        <v>#NUM!</v>
      </c>
      <c r="F246" s="9" t="e">
        <f t="shared" si="54"/>
        <v>#NUM!</v>
      </c>
      <c r="G246" s="10">
        <f t="shared" si="62"/>
        <v>8.6666666666666607</v>
      </c>
      <c r="H246" s="5">
        <f t="shared" si="62"/>
        <v>7.5</v>
      </c>
      <c r="I246" t="e">
        <f t="shared" si="56"/>
        <v>#NUM!</v>
      </c>
      <c r="J246" t="e">
        <f t="shared" si="57"/>
        <v>#NUM!</v>
      </c>
      <c r="K246" t="e">
        <f t="shared" si="57"/>
        <v>#NUM!</v>
      </c>
      <c r="L246" t="e">
        <f t="shared" si="58"/>
        <v>#NUM!</v>
      </c>
      <c r="M246" t="e">
        <f t="shared" si="59"/>
        <v>#NUM!</v>
      </c>
      <c r="S246" t="e">
        <f t="shared" si="48"/>
        <v>#NUM!</v>
      </c>
      <c r="T246" t="e">
        <f t="shared" si="49"/>
        <v>#NUM!</v>
      </c>
      <c r="U246" t="e">
        <f t="shared" si="50"/>
        <v>#NUM!</v>
      </c>
    </row>
    <row r="247" spans="1:21" x14ac:dyDescent="0.2">
      <c r="A247" t="e">
        <f t="shared" si="60"/>
        <v>#NUM!</v>
      </c>
      <c r="B247" t="e">
        <f t="shared" si="51"/>
        <v>#NUM!</v>
      </c>
      <c r="C247" s="9">
        <f t="shared" si="52"/>
        <v>1.1399999999999977</v>
      </c>
      <c r="D247" s="9" t="e">
        <f t="shared" si="53"/>
        <v>#NUM!</v>
      </c>
      <c r="E247" s="9" t="e">
        <f t="shared" si="53"/>
        <v>#NUM!</v>
      </c>
      <c r="F247" s="9" t="e">
        <f t="shared" si="54"/>
        <v>#NUM!</v>
      </c>
      <c r="G247" s="10">
        <f t="shared" si="62"/>
        <v>8.6666666666666607</v>
      </c>
      <c r="H247" s="5">
        <f t="shared" si="62"/>
        <v>7.5</v>
      </c>
      <c r="I247" t="e">
        <f t="shared" si="56"/>
        <v>#NUM!</v>
      </c>
      <c r="J247" t="e">
        <f t="shared" si="57"/>
        <v>#NUM!</v>
      </c>
      <c r="K247" t="e">
        <f t="shared" si="57"/>
        <v>#NUM!</v>
      </c>
      <c r="L247" t="e">
        <f t="shared" si="58"/>
        <v>#NUM!</v>
      </c>
      <c r="M247" t="e">
        <f t="shared" si="59"/>
        <v>#NUM!</v>
      </c>
      <c r="S247" t="e">
        <f t="shared" si="48"/>
        <v>#NUM!</v>
      </c>
      <c r="T247" t="e">
        <f t="shared" si="49"/>
        <v>#NUM!</v>
      </c>
      <c r="U247" t="e">
        <f t="shared" si="50"/>
        <v>#NUM!</v>
      </c>
    </row>
    <row r="248" spans="1:21" x14ac:dyDescent="0.2">
      <c r="A248" t="e">
        <f t="shared" si="60"/>
        <v>#NUM!</v>
      </c>
      <c r="B248" t="e">
        <f t="shared" si="51"/>
        <v>#NUM!</v>
      </c>
      <c r="C248" s="9">
        <f t="shared" si="52"/>
        <v>1.1449999999999976</v>
      </c>
      <c r="D248" s="9" t="e">
        <f t="shared" si="53"/>
        <v>#NUM!</v>
      </c>
      <c r="E248" s="9" t="e">
        <f t="shared" si="53"/>
        <v>#NUM!</v>
      </c>
      <c r="F248" s="9" t="e">
        <f t="shared" si="54"/>
        <v>#NUM!</v>
      </c>
      <c r="G248" s="10">
        <f t="shared" si="62"/>
        <v>8.6666666666666607</v>
      </c>
      <c r="H248" s="5">
        <f t="shared" si="62"/>
        <v>7.5</v>
      </c>
      <c r="I248" t="e">
        <f t="shared" si="56"/>
        <v>#NUM!</v>
      </c>
      <c r="J248" t="e">
        <f t="shared" si="57"/>
        <v>#NUM!</v>
      </c>
      <c r="K248" t="e">
        <f t="shared" si="57"/>
        <v>#NUM!</v>
      </c>
      <c r="L248" t="e">
        <f t="shared" si="58"/>
        <v>#NUM!</v>
      </c>
      <c r="M248" t="e">
        <f t="shared" si="59"/>
        <v>#NUM!</v>
      </c>
      <c r="S248" t="e">
        <f t="shared" si="48"/>
        <v>#NUM!</v>
      </c>
      <c r="T248" t="e">
        <f t="shared" si="49"/>
        <v>#NUM!</v>
      </c>
      <c r="U248" t="e">
        <f t="shared" si="50"/>
        <v>#NUM!</v>
      </c>
    </row>
    <row r="249" spans="1:21" x14ac:dyDescent="0.2">
      <c r="A249" t="e">
        <f t="shared" si="60"/>
        <v>#NUM!</v>
      </c>
      <c r="B249" t="e">
        <f t="shared" si="51"/>
        <v>#NUM!</v>
      </c>
      <c r="C249" s="9">
        <f t="shared" si="52"/>
        <v>1.1499999999999975</v>
      </c>
      <c r="D249" s="9" t="e">
        <f t="shared" si="53"/>
        <v>#NUM!</v>
      </c>
      <c r="E249" s="9" t="e">
        <f t="shared" si="53"/>
        <v>#NUM!</v>
      </c>
      <c r="F249" s="9" t="e">
        <f t="shared" si="54"/>
        <v>#NUM!</v>
      </c>
      <c r="G249" s="10">
        <f t="shared" si="62"/>
        <v>8.6666666666666607</v>
      </c>
      <c r="H249" s="5">
        <f t="shared" si="62"/>
        <v>7.5</v>
      </c>
      <c r="I249" t="e">
        <f t="shared" si="56"/>
        <v>#NUM!</v>
      </c>
      <c r="J249" t="e">
        <f t="shared" si="57"/>
        <v>#NUM!</v>
      </c>
      <c r="K249" t="e">
        <f t="shared" si="57"/>
        <v>#NUM!</v>
      </c>
      <c r="L249" t="e">
        <f t="shared" si="58"/>
        <v>#NUM!</v>
      </c>
      <c r="M249" t="e">
        <f t="shared" si="59"/>
        <v>#NUM!</v>
      </c>
      <c r="S249" t="e">
        <f t="shared" si="48"/>
        <v>#NUM!</v>
      </c>
      <c r="T249" t="e">
        <f t="shared" si="49"/>
        <v>#NUM!</v>
      </c>
      <c r="U249" t="e">
        <f t="shared" si="50"/>
        <v>#NUM!</v>
      </c>
    </row>
    <row r="250" spans="1:21" x14ac:dyDescent="0.2">
      <c r="A250" t="e">
        <f t="shared" si="60"/>
        <v>#NUM!</v>
      </c>
      <c r="B250" t="e">
        <f t="shared" si="51"/>
        <v>#NUM!</v>
      </c>
      <c r="C250" s="9">
        <f t="shared" si="52"/>
        <v>1.1549999999999974</v>
      </c>
      <c r="D250" s="9" t="e">
        <f t="shared" si="53"/>
        <v>#NUM!</v>
      </c>
      <c r="E250" s="9" t="e">
        <f t="shared" si="53"/>
        <v>#NUM!</v>
      </c>
      <c r="F250" s="9" t="e">
        <f t="shared" si="54"/>
        <v>#NUM!</v>
      </c>
      <c r="G250" s="10">
        <f t="shared" si="62"/>
        <v>8.6666666666666607</v>
      </c>
      <c r="H250" s="5">
        <f t="shared" si="62"/>
        <v>7.5</v>
      </c>
      <c r="I250" t="e">
        <f t="shared" si="56"/>
        <v>#NUM!</v>
      </c>
      <c r="J250" t="e">
        <f t="shared" si="57"/>
        <v>#NUM!</v>
      </c>
      <c r="K250" t="e">
        <f t="shared" si="57"/>
        <v>#NUM!</v>
      </c>
      <c r="L250" t="e">
        <f t="shared" si="58"/>
        <v>#NUM!</v>
      </c>
      <c r="M250" t="e">
        <f t="shared" si="59"/>
        <v>#NUM!</v>
      </c>
      <c r="S250" t="e">
        <f t="shared" si="48"/>
        <v>#NUM!</v>
      </c>
      <c r="T250" t="e">
        <f t="shared" si="49"/>
        <v>#NUM!</v>
      </c>
      <c r="U250" t="e">
        <f t="shared" si="50"/>
        <v>#NUM!</v>
      </c>
    </row>
    <row r="251" spans="1:21" x14ac:dyDescent="0.2">
      <c r="A251" t="e">
        <f t="shared" si="60"/>
        <v>#NUM!</v>
      </c>
      <c r="B251" t="e">
        <f t="shared" si="51"/>
        <v>#NUM!</v>
      </c>
      <c r="C251" s="9">
        <f t="shared" si="52"/>
        <v>1.1599999999999973</v>
      </c>
      <c r="D251" s="9" t="e">
        <f t="shared" si="53"/>
        <v>#NUM!</v>
      </c>
      <c r="E251" s="9" t="e">
        <f t="shared" si="53"/>
        <v>#NUM!</v>
      </c>
      <c r="F251" s="9" t="e">
        <f t="shared" si="54"/>
        <v>#NUM!</v>
      </c>
      <c r="G251" s="10">
        <f t="shared" si="62"/>
        <v>8.6666666666666607</v>
      </c>
      <c r="H251" s="5">
        <f t="shared" si="62"/>
        <v>7.5</v>
      </c>
      <c r="I251" t="e">
        <f t="shared" si="56"/>
        <v>#NUM!</v>
      </c>
      <c r="J251" t="e">
        <f t="shared" si="57"/>
        <v>#NUM!</v>
      </c>
      <c r="K251" t="e">
        <f t="shared" si="57"/>
        <v>#NUM!</v>
      </c>
      <c r="L251" t="e">
        <f t="shared" si="58"/>
        <v>#NUM!</v>
      </c>
      <c r="M251" t="e">
        <f t="shared" si="59"/>
        <v>#NUM!</v>
      </c>
      <c r="S251" t="e">
        <f t="shared" si="48"/>
        <v>#NUM!</v>
      </c>
      <c r="T251" t="e">
        <f t="shared" si="49"/>
        <v>#NUM!</v>
      </c>
      <c r="U251" t="e">
        <f t="shared" si="50"/>
        <v>#NUM!</v>
      </c>
    </row>
    <row r="252" spans="1:21" x14ac:dyDescent="0.2">
      <c r="A252" t="e">
        <f t="shared" si="60"/>
        <v>#NUM!</v>
      </c>
      <c r="B252" t="e">
        <f t="shared" si="51"/>
        <v>#NUM!</v>
      </c>
      <c r="C252" s="9">
        <f t="shared" si="52"/>
        <v>1.1649999999999971</v>
      </c>
      <c r="D252" s="9" t="e">
        <f t="shared" si="53"/>
        <v>#NUM!</v>
      </c>
      <c r="E252" s="9" t="e">
        <f t="shared" si="53"/>
        <v>#NUM!</v>
      </c>
      <c r="F252" s="9" t="e">
        <f t="shared" si="54"/>
        <v>#NUM!</v>
      </c>
      <c r="G252" s="10">
        <f t="shared" si="62"/>
        <v>8.6666666666666607</v>
      </c>
      <c r="H252" s="5">
        <f t="shared" si="62"/>
        <v>7.5</v>
      </c>
      <c r="I252" t="e">
        <f t="shared" si="56"/>
        <v>#NUM!</v>
      </c>
      <c r="J252" t="e">
        <f t="shared" si="57"/>
        <v>#NUM!</v>
      </c>
      <c r="K252" t="e">
        <f t="shared" si="57"/>
        <v>#NUM!</v>
      </c>
      <c r="L252" t="e">
        <f t="shared" si="58"/>
        <v>#NUM!</v>
      </c>
      <c r="M252" t="e">
        <f t="shared" si="59"/>
        <v>#NUM!</v>
      </c>
      <c r="S252" t="e">
        <f t="shared" si="48"/>
        <v>#NUM!</v>
      </c>
      <c r="T252" t="e">
        <f t="shared" si="49"/>
        <v>#NUM!</v>
      </c>
      <c r="U252" t="e">
        <f t="shared" si="50"/>
        <v>#NUM!</v>
      </c>
    </row>
    <row r="253" spans="1:21" x14ac:dyDescent="0.2">
      <c r="A253" t="e">
        <f t="shared" si="60"/>
        <v>#NUM!</v>
      </c>
      <c r="B253" t="e">
        <f t="shared" si="51"/>
        <v>#NUM!</v>
      </c>
      <c r="C253" s="9">
        <f t="shared" si="52"/>
        <v>1.169999999999997</v>
      </c>
      <c r="D253" s="9" t="e">
        <f t="shared" si="53"/>
        <v>#NUM!</v>
      </c>
      <c r="E253" s="9" t="e">
        <f t="shared" si="53"/>
        <v>#NUM!</v>
      </c>
      <c r="F253" s="9" t="e">
        <f t="shared" si="54"/>
        <v>#NUM!</v>
      </c>
      <c r="G253" s="10">
        <f t="shared" si="62"/>
        <v>8.6666666666666607</v>
      </c>
      <c r="H253" s="5">
        <f t="shared" si="62"/>
        <v>7.5</v>
      </c>
      <c r="I253" t="e">
        <f t="shared" si="56"/>
        <v>#NUM!</v>
      </c>
      <c r="J253" t="e">
        <f t="shared" si="57"/>
        <v>#NUM!</v>
      </c>
      <c r="K253" t="e">
        <f t="shared" si="57"/>
        <v>#NUM!</v>
      </c>
      <c r="L253" t="e">
        <f t="shared" si="58"/>
        <v>#NUM!</v>
      </c>
      <c r="M253" t="e">
        <f t="shared" si="59"/>
        <v>#NUM!</v>
      </c>
      <c r="S253" t="e">
        <f t="shared" si="48"/>
        <v>#NUM!</v>
      </c>
      <c r="T253" t="e">
        <f t="shared" si="49"/>
        <v>#NUM!</v>
      </c>
      <c r="U253" t="e">
        <f t="shared" si="50"/>
        <v>#NUM!</v>
      </c>
    </row>
    <row r="254" spans="1:21" x14ac:dyDescent="0.2">
      <c r="A254" t="e">
        <f t="shared" si="60"/>
        <v>#NUM!</v>
      </c>
      <c r="B254" t="e">
        <f t="shared" si="51"/>
        <v>#NUM!</v>
      </c>
      <c r="C254" s="9">
        <f t="shared" si="52"/>
        <v>1.1749999999999969</v>
      </c>
      <c r="D254" s="9" t="e">
        <f t="shared" si="53"/>
        <v>#NUM!</v>
      </c>
      <c r="E254" s="9" t="e">
        <f t="shared" si="53"/>
        <v>#NUM!</v>
      </c>
      <c r="F254" s="9" t="e">
        <f t="shared" si="54"/>
        <v>#NUM!</v>
      </c>
      <c r="G254" s="10">
        <f t="shared" si="62"/>
        <v>8.6666666666666607</v>
      </c>
      <c r="H254" s="5">
        <f t="shared" si="62"/>
        <v>7.5</v>
      </c>
      <c r="I254" t="e">
        <f t="shared" si="56"/>
        <v>#NUM!</v>
      </c>
      <c r="J254" t="e">
        <f t="shared" si="57"/>
        <v>#NUM!</v>
      </c>
      <c r="K254" t="e">
        <f t="shared" si="57"/>
        <v>#NUM!</v>
      </c>
      <c r="L254" t="e">
        <f t="shared" si="58"/>
        <v>#NUM!</v>
      </c>
      <c r="M254" t="e">
        <f t="shared" si="59"/>
        <v>#NUM!</v>
      </c>
      <c r="S254" t="e">
        <f t="shared" si="48"/>
        <v>#NUM!</v>
      </c>
      <c r="T254" t="e">
        <f t="shared" si="49"/>
        <v>#NUM!</v>
      </c>
      <c r="U254" t="e">
        <f t="shared" si="50"/>
        <v>#NUM!</v>
      </c>
    </row>
    <row r="255" spans="1:21" x14ac:dyDescent="0.2">
      <c r="A255" t="e">
        <f t="shared" si="60"/>
        <v>#NUM!</v>
      </c>
      <c r="B255" t="e">
        <f t="shared" si="51"/>
        <v>#NUM!</v>
      </c>
      <c r="C255" s="9">
        <f t="shared" si="52"/>
        <v>1.1799999999999968</v>
      </c>
      <c r="D255" s="9" t="e">
        <f t="shared" si="53"/>
        <v>#NUM!</v>
      </c>
      <c r="E255" s="9" t="e">
        <f t="shared" si="53"/>
        <v>#NUM!</v>
      </c>
      <c r="F255" s="9" t="e">
        <f t="shared" si="54"/>
        <v>#NUM!</v>
      </c>
      <c r="G255" s="10">
        <f t="shared" si="62"/>
        <v>8.6666666666666607</v>
      </c>
      <c r="H255" s="5">
        <f t="shared" si="62"/>
        <v>7.5</v>
      </c>
      <c r="I255" t="e">
        <f t="shared" si="56"/>
        <v>#NUM!</v>
      </c>
      <c r="J255" t="e">
        <f t="shared" si="57"/>
        <v>#NUM!</v>
      </c>
      <c r="K255" t="e">
        <f t="shared" si="57"/>
        <v>#NUM!</v>
      </c>
      <c r="L255" t="e">
        <f t="shared" si="58"/>
        <v>#NUM!</v>
      </c>
      <c r="M255" t="e">
        <f t="shared" si="59"/>
        <v>#NUM!</v>
      </c>
      <c r="S255" t="e">
        <f t="shared" si="48"/>
        <v>#NUM!</v>
      </c>
      <c r="T255" t="e">
        <f t="shared" si="49"/>
        <v>#NUM!</v>
      </c>
      <c r="U255" t="e">
        <f t="shared" si="50"/>
        <v>#NUM!</v>
      </c>
    </row>
    <row r="256" spans="1:21" x14ac:dyDescent="0.2">
      <c r="A256" t="e">
        <f t="shared" si="60"/>
        <v>#NUM!</v>
      </c>
      <c r="B256" t="e">
        <f t="shared" si="51"/>
        <v>#NUM!</v>
      </c>
      <c r="C256" s="9">
        <f t="shared" si="52"/>
        <v>1.1849999999999967</v>
      </c>
      <c r="D256" s="9" t="e">
        <f t="shared" si="53"/>
        <v>#NUM!</v>
      </c>
      <c r="E256" s="9" t="e">
        <f t="shared" si="53"/>
        <v>#NUM!</v>
      </c>
      <c r="F256" s="9" t="e">
        <f t="shared" si="54"/>
        <v>#NUM!</v>
      </c>
      <c r="G256" s="10">
        <f t="shared" si="62"/>
        <v>8.6666666666666607</v>
      </c>
      <c r="H256" s="5">
        <f t="shared" si="62"/>
        <v>7.5</v>
      </c>
      <c r="I256" t="e">
        <f t="shared" si="56"/>
        <v>#NUM!</v>
      </c>
      <c r="J256" t="e">
        <f t="shared" si="57"/>
        <v>#NUM!</v>
      </c>
      <c r="K256" t="e">
        <f t="shared" si="57"/>
        <v>#NUM!</v>
      </c>
      <c r="L256" t="e">
        <f t="shared" si="58"/>
        <v>#NUM!</v>
      </c>
      <c r="M256" t="e">
        <f t="shared" si="59"/>
        <v>#NUM!</v>
      </c>
      <c r="S256" t="e">
        <f t="shared" si="48"/>
        <v>#NUM!</v>
      </c>
      <c r="T256" t="e">
        <f t="shared" si="49"/>
        <v>#NUM!</v>
      </c>
      <c r="U256" t="e">
        <f t="shared" si="50"/>
        <v>#NUM!</v>
      </c>
    </row>
    <row r="257" spans="1:21" x14ac:dyDescent="0.2">
      <c r="A257" t="e">
        <f t="shared" si="60"/>
        <v>#NUM!</v>
      </c>
      <c r="B257" t="e">
        <f t="shared" si="51"/>
        <v>#NUM!</v>
      </c>
      <c r="C257" s="9">
        <f t="shared" si="52"/>
        <v>1.1899999999999966</v>
      </c>
      <c r="D257" s="9" t="e">
        <f t="shared" si="53"/>
        <v>#NUM!</v>
      </c>
      <c r="E257" s="9" t="e">
        <f t="shared" si="53"/>
        <v>#NUM!</v>
      </c>
      <c r="F257" s="9" t="e">
        <f t="shared" si="54"/>
        <v>#NUM!</v>
      </c>
      <c r="G257" s="10">
        <f t="shared" si="62"/>
        <v>8.6666666666666607</v>
      </c>
      <c r="H257" s="5">
        <f t="shared" si="62"/>
        <v>7.5</v>
      </c>
      <c r="I257" t="e">
        <f t="shared" si="56"/>
        <v>#NUM!</v>
      </c>
      <c r="J257" t="e">
        <f t="shared" si="57"/>
        <v>#NUM!</v>
      </c>
      <c r="K257" t="e">
        <f t="shared" si="57"/>
        <v>#NUM!</v>
      </c>
      <c r="L257" t="e">
        <f t="shared" si="58"/>
        <v>#NUM!</v>
      </c>
      <c r="M257" t="e">
        <f t="shared" si="59"/>
        <v>#NUM!</v>
      </c>
      <c r="S257" t="e">
        <f t="shared" si="48"/>
        <v>#NUM!</v>
      </c>
      <c r="T257" t="e">
        <f t="shared" si="49"/>
        <v>#NUM!</v>
      </c>
      <c r="U257" t="e">
        <f t="shared" si="50"/>
        <v>#NUM!</v>
      </c>
    </row>
    <row r="258" spans="1:21" x14ac:dyDescent="0.2">
      <c r="A258" t="e">
        <f t="shared" si="60"/>
        <v>#NUM!</v>
      </c>
      <c r="B258" t="e">
        <f t="shared" si="51"/>
        <v>#NUM!</v>
      </c>
      <c r="C258" s="9">
        <f t="shared" si="52"/>
        <v>1.1949999999999965</v>
      </c>
      <c r="D258" s="9" t="e">
        <f t="shared" si="53"/>
        <v>#NUM!</v>
      </c>
      <c r="E258" s="9" t="e">
        <f t="shared" si="53"/>
        <v>#NUM!</v>
      </c>
      <c r="F258" s="9" t="e">
        <f t="shared" si="54"/>
        <v>#NUM!</v>
      </c>
      <c r="G258" s="10">
        <f t="shared" si="62"/>
        <v>8.6666666666666607</v>
      </c>
      <c r="H258" s="5">
        <f t="shared" si="62"/>
        <v>7.5</v>
      </c>
      <c r="I258" t="e">
        <f t="shared" si="56"/>
        <v>#NUM!</v>
      </c>
      <c r="J258" t="e">
        <f t="shared" si="57"/>
        <v>#NUM!</v>
      </c>
      <c r="K258" t="e">
        <f t="shared" si="57"/>
        <v>#NUM!</v>
      </c>
      <c r="L258" t="e">
        <f t="shared" si="58"/>
        <v>#NUM!</v>
      </c>
      <c r="M258" t="e">
        <f t="shared" si="59"/>
        <v>#NUM!</v>
      </c>
      <c r="S258" t="e">
        <f t="shared" si="48"/>
        <v>#NUM!</v>
      </c>
      <c r="T258" t="e">
        <f t="shared" si="49"/>
        <v>#NUM!</v>
      </c>
      <c r="U258" t="e">
        <f t="shared" si="50"/>
        <v>#NUM!</v>
      </c>
    </row>
    <row r="259" spans="1:21" x14ac:dyDescent="0.2">
      <c r="A259" t="e">
        <f t="shared" si="60"/>
        <v>#NUM!</v>
      </c>
      <c r="B259" t="e">
        <f t="shared" si="51"/>
        <v>#NUM!</v>
      </c>
      <c r="C259" s="9">
        <f t="shared" si="52"/>
        <v>1.1999999999999964</v>
      </c>
      <c r="D259" s="9" t="e">
        <f t="shared" si="53"/>
        <v>#NUM!</v>
      </c>
      <c r="E259" s="9" t="e">
        <f t="shared" si="53"/>
        <v>#NUM!</v>
      </c>
      <c r="F259" s="9" t="e">
        <f t="shared" si="54"/>
        <v>#NUM!</v>
      </c>
      <c r="G259" s="10">
        <f t="shared" si="62"/>
        <v>8.6666666666666607</v>
      </c>
      <c r="H259" s="5">
        <f t="shared" si="62"/>
        <v>7.5</v>
      </c>
      <c r="I259" t="e">
        <f t="shared" si="56"/>
        <v>#NUM!</v>
      </c>
      <c r="J259" t="e">
        <f t="shared" si="57"/>
        <v>#NUM!</v>
      </c>
      <c r="K259" t="e">
        <f t="shared" si="57"/>
        <v>#NUM!</v>
      </c>
      <c r="L259" t="e">
        <f t="shared" si="58"/>
        <v>#NUM!</v>
      </c>
      <c r="M259" t="e">
        <f t="shared" si="59"/>
        <v>#NUM!</v>
      </c>
      <c r="S259" t="e">
        <f t="shared" si="48"/>
        <v>#NUM!</v>
      </c>
      <c r="T259" t="e">
        <f t="shared" si="49"/>
        <v>#NUM!</v>
      </c>
      <c r="U259" t="e">
        <f t="shared" si="50"/>
        <v>#NUM!</v>
      </c>
    </row>
    <row r="260" spans="1:21" x14ac:dyDescent="0.2">
      <c r="A260" t="e">
        <f t="shared" si="60"/>
        <v>#NUM!</v>
      </c>
      <c r="B260" t="e">
        <f t="shared" si="51"/>
        <v>#NUM!</v>
      </c>
      <c r="C260" s="9">
        <f t="shared" si="52"/>
        <v>1.2049999999999963</v>
      </c>
      <c r="D260" s="9" t="e">
        <f t="shared" si="53"/>
        <v>#NUM!</v>
      </c>
      <c r="E260" s="9" t="e">
        <f t="shared" si="53"/>
        <v>#NUM!</v>
      </c>
      <c r="F260" s="9" t="e">
        <f t="shared" si="54"/>
        <v>#NUM!</v>
      </c>
      <c r="G260" s="10">
        <f t="shared" si="62"/>
        <v>8.6666666666666607</v>
      </c>
      <c r="H260" s="5">
        <f t="shared" si="62"/>
        <v>7.5</v>
      </c>
      <c r="I260" t="e">
        <f t="shared" si="56"/>
        <v>#NUM!</v>
      </c>
      <c r="J260" t="e">
        <f t="shared" si="57"/>
        <v>#NUM!</v>
      </c>
      <c r="K260" t="e">
        <f t="shared" si="57"/>
        <v>#NUM!</v>
      </c>
      <c r="L260" t="e">
        <f t="shared" si="58"/>
        <v>#NUM!</v>
      </c>
      <c r="M260" t="e">
        <f t="shared" si="59"/>
        <v>#NUM!</v>
      </c>
      <c r="S260" t="e">
        <f t="shared" si="48"/>
        <v>#NUM!</v>
      </c>
      <c r="T260" t="e">
        <f t="shared" si="49"/>
        <v>#NUM!</v>
      </c>
      <c r="U260" t="e">
        <f t="shared" si="50"/>
        <v>#NUM!</v>
      </c>
    </row>
    <row r="261" spans="1:21" x14ac:dyDescent="0.2">
      <c r="A261" t="e">
        <f t="shared" si="60"/>
        <v>#NUM!</v>
      </c>
      <c r="B261" t="e">
        <f t="shared" si="51"/>
        <v>#NUM!</v>
      </c>
      <c r="C261" s="9">
        <f t="shared" si="52"/>
        <v>1.2099999999999962</v>
      </c>
      <c r="D261" s="9" t="e">
        <f t="shared" si="53"/>
        <v>#NUM!</v>
      </c>
      <c r="E261" s="9" t="e">
        <f t="shared" si="53"/>
        <v>#NUM!</v>
      </c>
      <c r="F261" s="9" t="e">
        <f t="shared" si="54"/>
        <v>#NUM!</v>
      </c>
      <c r="G261" s="10">
        <f t="shared" ref="G261:H276" si="63">G260</f>
        <v>8.6666666666666607</v>
      </c>
      <c r="H261" s="5">
        <f t="shared" si="63"/>
        <v>7.5</v>
      </c>
      <c r="I261" t="e">
        <f t="shared" si="56"/>
        <v>#NUM!</v>
      </c>
      <c r="J261" t="e">
        <f t="shared" si="57"/>
        <v>#NUM!</v>
      </c>
      <c r="K261" t="e">
        <f t="shared" si="57"/>
        <v>#NUM!</v>
      </c>
      <c r="L261" t="e">
        <f t="shared" si="58"/>
        <v>#NUM!</v>
      </c>
      <c r="M261" t="e">
        <f t="shared" si="59"/>
        <v>#NUM!</v>
      </c>
      <c r="S261" t="e">
        <f t="shared" si="48"/>
        <v>#NUM!</v>
      </c>
      <c r="T261" t="e">
        <f t="shared" si="49"/>
        <v>#NUM!</v>
      </c>
      <c r="U261" t="e">
        <f t="shared" si="50"/>
        <v>#NUM!</v>
      </c>
    </row>
    <row r="262" spans="1:21" x14ac:dyDescent="0.2">
      <c r="A262" t="e">
        <f t="shared" si="60"/>
        <v>#NUM!</v>
      </c>
      <c r="B262" t="e">
        <f t="shared" si="51"/>
        <v>#NUM!</v>
      </c>
      <c r="C262" s="9">
        <f t="shared" si="52"/>
        <v>1.2149999999999961</v>
      </c>
      <c r="D262" s="9" t="e">
        <f t="shared" si="53"/>
        <v>#NUM!</v>
      </c>
      <c r="E262" s="9" t="e">
        <f t="shared" si="53"/>
        <v>#NUM!</v>
      </c>
      <c r="F262" s="9" t="e">
        <f t="shared" si="54"/>
        <v>#NUM!</v>
      </c>
      <c r="G262" s="10">
        <f t="shared" si="63"/>
        <v>8.6666666666666607</v>
      </c>
      <c r="H262" s="5">
        <f t="shared" si="63"/>
        <v>7.5</v>
      </c>
      <c r="I262" t="e">
        <f t="shared" si="56"/>
        <v>#NUM!</v>
      </c>
      <c r="J262" t="e">
        <f t="shared" si="57"/>
        <v>#NUM!</v>
      </c>
      <c r="K262" t="e">
        <f t="shared" si="57"/>
        <v>#NUM!</v>
      </c>
      <c r="L262" t="e">
        <f t="shared" si="58"/>
        <v>#NUM!</v>
      </c>
      <c r="M262" t="e">
        <f t="shared" si="59"/>
        <v>#NUM!</v>
      </c>
      <c r="S262" t="e">
        <f t="shared" si="48"/>
        <v>#NUM!</v>
      </c>
      <c r="T262" t="e">
        <f t="shared" si="49"/>
        <v>#NUM!</v>
      </c>
      <c r="U262" t="e">
        <f t="shared" si="50"/>
        <v>#NUM!</v>
      </c>
    </row>
    <row r="263" spans="1:21" x14ac:dyDescent="0.2">
      <c r="A263" t="e">
        <f t="shared" si="60"/>
        <v>#NUM!</v>
      </c>
      <c r="B263" t="e">
        <f t="shared" si="51"/>
        <v>#NUM!</v>
      </c>
      <c r="C263" s="9">
        <f t="shared" si="52"/>
        <v>1.219999999999996</v>
      </c>
      <c r="D263" s="9" t="e">
        <f t="shared" si="53"/>
        <v>#NUM!</v>
      </c>
      <c r="E263" s="9" t="e">
        <f t="shared" si="53"/>
        <v>#NUM!</v>
      </c>
      <c r="F263" s="9" t="e">
        <f t="shared" si="54"/>
        <v>#NUM!</v>
      </c>
      <c r="G263" s="10">
        <f t="shared" si="63"/>
        <v>8.6666666666666607</v>
      </c>
      <c r="H263" s="5">
        <f t="shared" si="63"/>
        <v>7.5</v>
      </c>
      <c r="I263" t="e">
        <f t="shared" si="56"/>
        <v>#NUM!</v>
      </c>
      <c r="J263" t="e">
        <f t="shared" si="57"/>
        <v>#NUM!</v>
      </c>
      <c r="K263" t="e">
        <f t="shared" si="57"/>
        <v>#NUM!</v>
      </c>
      <c r="L263" t="e">
        <f t="shared" si="58"/>
        <v>#NUM!</v>
      </c>
      <c r="M263" t="e">
        <f t="shared" si="59"/>
        <v>#NUM!</v>
      </c>
      <c r="S263" t="e">
        <f t="shared" si="48"/>
        <v>#NUM!</v>
      </c>
      <c r="T263" t="e">
        <f t="shared" si="49"/>
        <v>#NUM!</v>
      </c>
      <c r="U263" t="e">
        <f t="shared" si="50"/>
        <v>#NUM!</v>
      </c>
    </row>
    <row r="264" spans="1:21" x14ac:dyDescent="0.2">
      <c r="A264" t="e">
        <f t="shared" si="60"/>
        <v>#NUM!</v>
      </c>
      <c r="B264" t="e">
        <f t="shared" si="51"/>
        <v>#NUM!</v>
      </c>
      <c r="C264" s="9">
        <f t="shared" si="52"/>
        <v>1.2249999999999959</v>
      </c>
      <c r="D264" s="9" t="e">
        <f t="shared" si="53"/>
        <v>#NUM!</v>
      </c>
      <c r="E264" s="9" t="e">
        <f t="shared" si="53"/>
        <v>#NUM!</v>
      </c>
      <c r="F264" s="9" t="e">
        <f t="shared" si="54"/>
        <v>#NUM!</v>
      </c>
      <c r="G264" s="10">
        <f t="shared" si="63"/>
        <v>8.6666666666666607</v>
      </c>
      <c r="H264" s="5">
        <f t="shared" si="63"/>
        <v>7.5</v>
      </c>
      <c r="I264" t="e">
        <f t="shared" si="56"/>
        <v>#NUM!</v>
      </c>
      <c r="J264" t="e">
        <f t="shared" si="57"/>
        <v>#NUM!</v>
      </c>
      <c r="K264" t="e">
        <f t="shared" si="57"/>
        <v>#NUM!</v>
      </c>
      <c r="L264" t="e">
        <f t="shared" si="58"/>
        <v>#NUM!</v>
      </c>
      <c r="M264" t="e">
        <f t="shared" si="59"/>
        <v>#NUM!</v>
      </c>
      <c r="S264" t="e">
        <f t="shared" si="48"/>
        <v>#NUM!</v>
      </c>
      <c r="T264" t="e">
        <f t="shared" si="49"/>
        <v>#NUM!</v>
      </c>
      <c r="U264" t="e">
        <f t="shared" si="50"/>
        <v>#NUM!</v>
      </c>
    </row>
    <row r="265" spans="1:21" x14ac:dyDescent="0.2">
      <c r="A265" t="e">
        <f t="shared" si="60"/>
        <v>#NUM!</v>
      </c>
      <c r="B265" t="e">
        <f t="shared" si="51"/>
        <v>#NUM!</v>
      </c>
      <c r="C265" s="9">
        <f t="shared" si="52"/>
        <v>1.2299999999999958</v>
      </c>
      <c r="D265" s="9" t="e">
        <f t="shared" si="53"/>
        <v>#NUM!</v>
      </c>
      <c r="E265" s="9" t="e">
        <f t="shared" si="53"/>
        <v>#NUM!</v>
      </c>
      <c r="F265" s="9" t="e">
        <f t="shared" si="54"/>
        <v>#NUM!</v>
      </c>
      <c r="G265" s="10">
        <f t="shared" si="63"/>
        <v>8.6666666666666607</v>
      </c>
      <c r="H265" s="5">
        <f t="shared" si="63"/>
        <v>7.5</v>
      </c>
      <c r="I265" t="e">
        <f t="shared" si="56"/>
        <v>#NUM!</v>
      </c>
      <c r="J265" t="e">
        <f t="shared" si="57"/>
        <v>#NUM!</v>
      </c>
      <c r="K265" t="e">
        <f t="shared" si="57"/>
        <v>#NUM!</v>
      </c>
      <c r="L265" t="e">
        <f t="shared" si="58"/>
        <v>#NUM!</v>
      </c>
      <c r="M265" t="e">
        <f t="shared" si="59"/>
        <v>#NUM!</v>
      </c>
      <c r="S265" t="e">
        <f t="shared" si="48"/>
        <v>#NUM!</v>
      </c>
      <c r="T265" t="e">
        <f t="shared" si="49"/>
        <v>#NUM!</v>
      </c>
      <c r="U265" t="e">
        <f t="shared" si="50"/>
        <v>#NUM!</v>
      </c>
    </row>
    <row r="266" spans="1:21" x14ac:dyDescent="0.2">
      <c r="A266" t="e">
        <f t="shared" si="60"/>
        <v>#NUM!</v>
      </c>
      <c r="B266" t="e">
        <f t="shared" si="51"/>
        <v>#NUM!</v>
      </c>
      <c r="C266" s="9">
        <f t="shared" si="52"/>
        <v>1.2349999999999957</v>
      </c>
      <c r="D266" s="9" t="e">
        <f t="shared" si="53"/>
        <v>#NUM!</v>
      </c>
      <c r="E266" s="9" t="e">
        <f t="shared" si="53"/>
        <v>#NUM!</v>
      </c>
      <c r="F266" s="9" t="e">
        <f t="shared" si="54"/>
        <v>#NUM!</v>
      </c>
      <c r="G266" s="10">
        <f t="shared" si="63"/>
        <v>8.6666666666666607</v>
      </c>
      <c r="H266" s="5">
        <f t="shared" si="63"/>
        <v>7.5</v>
      </c>
      <c r="I266" t="e">
        <f t="shared" si="56"/>
        <v>#NUM!</v>
      </c>
      <c r="J266" t="e">
        <f t="shared" si="57"/>
        <v>#NUM!</v>
      </c>
      <c r="K266" t="e">
        <f t="shared" si="57"/>
        <v>#NUM!</v>
      </c>
      <c r="L266" t="e">
        <f t="shared" si="58"/>
        <v>#NUM!</v>
      </c>
      <c r="M266" t="e">
        <f t="shared" si="59"/>
        <v>#NUM!</v>
      </c>
      <c r="S266" t="e">
        <f t="shared" si="48"/>
        <v>#NUM!</v>
      </c>
      <c r="T266" t="e">
        <f t="shared" si="49"/>
        <v>#NUM!</v>
      </c>
      <c r="U266" t="e">
        <f t="shared" si="50"/>
        <v>#NUM!</v>
      </c>
    </row>
    <row r="267" spans="1:21" x14ac:dyDescent="0.2">
      <c r="A267" t="e">
        <f t="shared" si="60"/>
        <v>#NUM!</v>
      </c>
      <c r="B267" t="e">
        <f t="shared" si="51"/>
        <v>#NUM!</v>
      </c>
      <c r="C267" s="9">
        <f t="shared" si="52"/>
        <v>1.2399999999999956</v>
      </c>
      <c r="D267" s="9" t="e">
        <f t="shared" si="53"/>
        <v>#NUM!</v>
      </c>
      <c r="E267" s="9" t="e">
        <f t="shared" si="53"/>
        <v>#NUM!</v>
      </c>
      <c r="F267" s="9" t="e">
        <f t="shared" si="54"/>
        <v>#NUM!</v>
      </c>
      <c r="G267" s="10">
        <f t="shared" si="63"/>
        <v>8.6666666666666607</v>
      </c>
      <c r="H267" s="5">
        <f t="shared" si="63"/>
        <v>7.5</v>
      </c>
      <c r="I267" t="e">
        <f t="shared" si="56"/>
        <v>#NUM!</v>
      </c>
      <c r="J267" t="e">
        <f t="shared" si="57"/>
        <v>#NUM!</v>
      </c>
      <c r="K267" t="e">
        <f t="shared" si="57"/>
        <v>#NUM!</v>
      </c>
      <c r="L267" t="e">
        <f t="shared" si="58"/>
        <v>#NUM!</v>
      </c>
      <c r="M267" t="e">
        <f t="shared" si="59"/>
        <v>#NUM!</v>
      </c>
      <c r="S267" t="e">
        <f t="shared" si="48"/>
        <v>#NUM!</v>
      </c>
      <c r="T267" t="e">
        <f t="shared" si="49"/>
        <v>#NUM!</v>
      </c>
      <c r="U267" t="e">
        <f t="shared" si="50"/>
        <v>#NUM!</v>
      </c>
    </row>
    <row r="268" spans="1:21" x14ac:dyDescent="0.2">
      <c r="A268" t="e">
        <f t="shared" si="60"/>
        <v>#NUM!</v>
      </c>
      <c r="B268" t="e">
        <f t="shared" si="51"/>
        <v>#NUM!</v>
      </c>
      <c r="C268" s="9">
        <f t="shared" si="52"/>
        <v>1.2449999999999954</v>
      </c>
      <c r="D268" s="9" t="e">
        <f t="shared" si="53"/>
        <v>#NUM!</v>
      </c>
      <c r="E268" s="9" t="e">
        <f t="shared" si="53"/>
        <v>#NUM!</v>
      </c>
      <c r="F268" s="9" t="e">
        <f t="shared" si="54"/>
        <v>#NUM!</v>
      </c>
      <c r="G268" s="10">
        <f t="shared" si="63"/>
        <v>8.6666666666666607</v>
      </c>
      <c r="H268" s="5">
        <f t="shared" si="63"/>
        <v>7.5</v>
      </c>
      <c r="I268" t="e">
        <f t="shared" si="56"/>
        <v>#NUM!</v>
      </c>
      <c r="J268" t="e">
        <f t="shared" si="57"/>
        <v>#NUM!</v>
      </c>
      <c r="K268" t="e">
        <f t="shared" si="57"/>
        <v>#NUM!</v>
      </c>
      <c r="L268" t="e">
        <f t="shared" si="58"/>
        <v>#NUM!</v>
      </c>
      <c r="M268" t="e">
        <f t="shared" si="59"/>
        <v>#NUM!</v>
      </c>
      <c r="S268" t="e">
        <f t="shared" si="48"/>
        <v>#NUM!</v>
      </c>
      <c r="T268" t="e">
        <f t="shared" si="49"/>
        <v>#NUM!</v>
      </c>
      <c r="U268" t="e">
        <f t="shared" si="50"/>
        <v>#NUM!</v>
      </c>
    </row>
    <row r="269" spans="1:21" x14ac:dyDescent="0.2">
      <c r="A269" t="e">
        <f t="shared" si="60"/>
        <v>#NUM!</v>
      </c>
      <c r="B269" t="e">
        <f t="shared" si="51"/>
        <v>#NUM!</v>
      </c>
      <c r="C269" s="9">
        <f t="shared" si="52"/>
        <v>1.2499999999999953</v>
      </c>
      <c r="D269" s="9" t="e">
        <f t="shared" si="53"/>
        <v>#NUM!</v>
      </c>
      <c r="E269" s="9" t="e">
        <f t="shared" si="53"/>
        <v>#NUM!</v>
      </c>
      <c r="F269" s="9" t="e">
        <f t="shared" si="54"/>
        <v>#NUM!</v>
      </c>
      <c r="G269" s="10">
        <f t="shared" si="63"/>
        <v>8.6666666666666607</v>
      </c>
      <c r="H269" s="5">
        <f t="shared" si="63"/>
        <v>7.5</v>
      </c>
      <c r="I269" t="e">
        <f t="shared" si="56"/>
        <v>#NUM!</v>
      </c>
      <c r="J269" t="e">
        <f t="shared" si="57"/>
        <v>#NUM!</v>
      </c>
      <c r="K269" t="e">
        <f t="shared" si="57"/>
        <v>#NUM!</v>
      </c>
      <c r="L269" t="e">
        <f t="shared" si="58"/>
        <v>#NUM!</v>
      </c>
      <c r="M269" t="e">
        <f t="shared" si="59"/>
        <v>#NUM!</v>
      </c>
      <c r="S269" t="e">
        <f t="shared" si="48"/>
        <v>#NUM!</v>
      </c>
      <c r="T269" t="e">
        <f t="shared" si="49"/>
        <v>#NUM!</v>
      </c>
      <c r="U269" t="e">
        <f t="shared" si="50"/>
        <v>#NUM!</v>
      </c>
    </row>
    <row r="270" spans="1:21" x14ac:dyDescent="0.2">
      <c r="A270" t="e">
        <f t="shared" si="60"/>
        <v>#NUM!</v>
      </c>
      <c r="B270" t="e">
        <f t="shared" si="51"/>
        <v>#NUM!</v>
      </c>
      <c r="C270" s="9">
        <f t="shared" si="52"/>
        <v>1.2549999999999952</v>
      </c>
      <c r="D270" s="9" t="e">
        <f t="shared" si="53"/>
        <v>#NUM!</v>
      </c>
      <c r="E270" s="9" t="e">
        <f t="shared" si="53"/>
        <v>#NUM!</v>
      </c>
      <c r="F270" s="9" t="e">
        <f t="shared" si="54"/>
        <v>#NUM!</v>
      </c>
      <c r="G270" s="10">
        <f t="shared" si="63"/>
        <v>8.6666666666666607</v>
      </c>
      <c r="H270" s="5">
        <f t="shared" si="63"/>
        <v>7.5</v>
      </c>
      <c r="I270" t="e">
        <f t="shared" si="56"/>
        <v>#NUM!</v>
      </c>
      <c r="J270" t="e">
        <f t="shared" si="57"/>
        <v>#NUM!</v>
      </c>
      <c r="K270" t="e">
        <f t="shared" si="57"/>
        <v>#NUM!</v>
      </c>
      <c r="L270" t="e">
        <f t="shared" si="58"/>
        <v>#NUM!</v>
      </c>
      <c r="M270" t="e">
        <f t="shared" si="59"/>
        <v>#NUM!</v>
      </c>
      <c r="S270" t="e">
        <f t="shared" si="48"/>
        <v>#NUM!</v>
      </c>
      <c r="T270" t="e">
        <f t="shared" si="49"/>
        <v>#NUM!</v>
      </c>
      <c r="U270" t="e">
        <f t="shared" si="50"/>
        <v>#NUM!</v>
      </c>
    </row>
    <row r="271" spans="1:21" x14ac:dyDescent="0.2">
      <c r="A271" t="e">
        <f t="shared" si="60"/>
        <v>#NUM!</v>
      </c>
      <c r="B271" t="e">
        <f t="shared" si="51"/>
        <v>#NUM!</v>
      </c>
      <c r="C271" s="9">
        <f t="shared" si="52"/>
        <v>1.2599999999999951</v>
      </c>
      <c r="D271" s="9" t="e">
        <f t="shared" si="53"/>
        <v>#NUM!</v>
      </c>
      <c r="E271" s="9" t="e">
        <f t="shared" si="53"/>
        <v>#NUM!</v>
      </c>
      <c r="F271" s="9" t="e">
        <f t="shared" si="54"/>
        <v>#NUM!</v>
      </c>
      <c r="G271" s="10">
        <f t="shared" si="63"/>
        <v>8.6666666666666607</v>
      </c>
      <c r="H271" s="5">
        <f t="shared" si="63"/>
        <v>7.5</v>
      </c>
      <c r="I271" t="e">
        <f t="shared" si="56"/>
        <v>#NUM!</v>
      </c>
      <c r="J271" t="e">
        <f t="shared" si="57"/>
        <v>#NUM!</v>
      </c>
      <c r="K271" t="e">
        <f t="shared" si="57"/>
        <v>#NUM!</v>
      </c>
      <c r="L271" t="e">
        <f t="shared" si="58"/>
        <v>#NUM!</v>
      </c>
      <c r="M271" t="e">
        <f t="shared" si="59"/>
        <v>#NUM!</v>
      </c>
      <c r="S271" t="e">
        <f t="shared" si="48"/>
        <v>#NUM!</v>
      </c>
      <c r="T271" t="e">
        <f t="shared" si="49"/>
        <v>#NUM!</v>
      </c>
      <c r="U271" t="e">
        <f t="shared" si="50"/>
        <v>#NUM!</v>
      </c>
    </row>
    <row r="272" spans="1:21" x14ac:dyDescent="0.2">
      <c r="A272" t="e">
        <f t="shared" si="60"/>
        <v>#NUM!</v>
      </c>
      <c r="B272" t="e">
        <f t="shared" si="51"/>
        <v>#NUM!</v>
      </c>
      <c r="C272" s="9">
        <f t="shared" si="52"/>
        <v>1.264999999999995</v>
      </c>
      <c r="D272" s="9" t="e">
        <f t="shared" si="53"/>
        <v>#NUM!</v>
      </c>
      <c r="E272" s="9" t="e">
        <f t="shared" si="53"/>
        <v>#NUM!</v>
      </c>
      <c r="F272" s="9" t="e">
        <f t="shared" si="54"/>
        <v>#NUM!</v>
      </c>
      <c r="G272" s="10">
        <f t="shared" si="63"/>
        <v>8.6666666666666607</v>
      </c>
      <c r="H272" s="5">
        <f t="shared" si="63"/>
        <v>7.5</v>
      </c>
      <c r="I272" t="e">
        <f t="shared" si="56"/>
        <v>#NUM!</v>
      </c>
      <c r="J272" t="e">
        <f t="shared" si="57"/>
        <v>#NUM!</v>
      </c>
      <c r="K272" t="e">
        <f t="shared" si="57"/>
        <v>#NUM!</v>
      </c>
      <c r="L272" t="e">
        <f t="shared" si="58"/>
        <v>#NUM!</v>
      </c>
      <c r="M272" t="e">
        <f t="shared" si="59"/>
        <v>#NUM!</v>
      </c>
      <c r="S272" t="e">
        <f t="shared" si="48"/>
        <v>#NUM!</v>
      </c>
      <c r="T272" t="e">
        <f t="shared" si="49"/>
        <v>#NUM!</v>
      </c>
      <c r="U272" t="e">
        <f t="shared" si="50"/>
        <v>#NUM!</v>
      </c>
    </row>
    <row r="273" spans="1:21" x14ac:dyDescent="0.2">
      <c r="A273" t="e">
        <f t="shared" si="60"/>
        <v>#NUM!</v>
      </c>
      <c r="B273" t="e">
        <f t="shared" si="51"/>
        <v>#NUM!</v>
      </c>
      <c r="C273" s="9">
        <f t="shared" si="52"/>
        <v>1.2699999999999949</v>
      </c>
      <c r="D273" s="9" t="e">
        <f t="shared" si="53"/>
        <v>#NUM!</v>
      </c>
      <c r="E273" s="9" t="e">
        <f t="shared" si="53"/>
        <v>#NUM!</v>
      </c>
      <c r="F273" s="9" t="e">
        <f t="shared" si="54"/>
        <v>#NUM!</v>
      </c>
      <c r="G273" s="10">
        <f t="shared" si="63"/>
        <v>8.6666666666666607</v>
      </c>
      <c r="H273" s="5">
        <f t="shared" si="63"/>
        <v>7.5</v>
      </c>
      <c r="I273" t="e">
        <f t="shared" si="56"/>
        <v>#NUM!</v>
      </c>
      <c r="J273" t="e">
        <f t="shared" si="57"/>
        <v>#NUM!</v>
      </c>
      <c r="K273" t="e">
        <f t="shared" si="57"/>
        <v>#NUM!</v>
      </c>
      <c r="L273" t="e">
        <f t="shared" si="58"/>
        <v>#NUM!</v>
      </c>
      <c r="M273" t="e">
        <f t="shared" si="59"/>
        <v>#NUM!</v>
      </c>
      <c r="S273" t="e">
        <f t="shared" si="48"/>
        <v>#NUM!</v>
      </c>
      <c r="T273" t="e">
        <f t="shared" si="49"/>
        <v>#NUM!</v>
      </c>
      <c r="U273" t="e">
        <f t="shared" si="50"/>
        <v>#NUM!</v>
      </c>
    </row>
    <row r="274" spans="1:21" x14ac:dyDescent="0.2">
      <c r="A274" t="e">
        <f t="shared" si="60"/>
        <v>#NUM!</v>
      </c>
      <c r="B274" t="e">
        <f t="shared" si="51"/>
        <v>#NUM!</v>
      </c>
      <c r="C274" s="9">
        <f t="shared" si="52"/>
        <v>1.2749999999999948</v>
      </c>
      <c r="D274" s="9" t="e">
        <f t="shared" si="53"/>
        <v>#NUM!</v>
      </c>
      <c r="E274" s="9" t="e">
        <f t="shared" si="53"/>
        <v>#NUM!</v>
      </c>
      <c r="F274" s="9" t="e">
        <f t="shared" si="54"/>
        <v>#NUM!</v>
      </c>
      <c r="G274" s="10">
        <f t="shared" si="63"/>
        <v>8.6666666666666607</v>
      </c>
      <c r="H274" s="5">
        <f t="shared" si="63"/>
        <v>7.5</v>
      </c>
      <c r="I274" t="e">
        <f t="shared" si="56"/>
        <v>#NUM!</v>
      </c>
      <c r="J274" t="e">
        <f t="shared" si="57"/>
        <v>#NUM!</v>
      </c>
      <c r="K274" t="e">
        <f t="shared" si="57"/>
        <v>#NUM!</v>
      </c>
      <c r="L274" t="e">
        <f t="shared" si="58"/>
        <v>#NUM!</v>
      </c>
      <c r="M274" t="e">
        <f t="shared" si="59"/>
        <v>#NUM!</v>
      </c>
      <c r="S274" t="e">
        <f t="shared" si="48"/>
        <v>#NUM!</v>
      </c>
      <c r="T274" t="e">
        <f t="shared" si="49"/>
        <v>#NUM!</v>
      </c>
      <c r="U274" t="e">
        <f t="shared" si="50"/>
        <v>#NUM!</v>
      </c>
    </row>
    <row r="275" spans="1:21" x14ac:dyDescent="0.2">
      <c r="A275" t="e">
        <f t="shared" si="60"/>
        <v>#NUM!</v>
      </c>
      <c r="B275" t="e">
        <f t="shared" si="51"/>
        <v>#NUM!</v>
      </c>
      <c r="C275" s="9">
        <f t="shared" si="52"/>
        <v>1.2799999999999947</v>
      </c>
      <c r="D275" s="9" t="e">
        <f t="shared" si="53"/>
        <v>#NUM!</v>
      </c>
      <c r="E275" s="9" t="e">
        <f t="shared" si="53"/>
        <v>#NUM!</v>
      </c>
      <c r="F275" s="9" t="e">
        <f t="shared" si="54"/>
        <v>#NUM!</v>
      </c>
      <c r="G275" s="10">
        <f t="shared" si="63"/>
        <v>8.6666666666666607</v>
      </c>
      <c r="H275" s="5">
        <f t="shared" si="63"/>
        <v>7.5</v>
      </c>
      <c r="I275" t="e">
        <f t="shared" si="56"/>
        <v>#NUM!</v>
      </c>
      <c r="J275" t="e">
        <f t="shared" si="57"/>
        <v>#NUM!</v>
      </c>
      <c r="K275" t="e">
        <f t="shared" si="57"/>
        <v>#NUM!</v>
      </c>
      <c r="L275" t="e">
        <f t="shared" si="58"/>
        <v>#NUM!</v>
      </c>
      <c r="M275" t="e">
        <f t="shared" si="59"/>
        <v>#NUM!</v>
      </c>
      <c r="S275" t="e">
        <f t="shared" si="48"/>
        <v>#NUM!</v>
      </c>
      <c r="T275" t="e">
        <f t="shared" si="49"/>
        <v>#NUM!</v>
      </c>
      <c r="U275" t="e">
        <f t="shared" si="50"/>
        <v>#NUM!</v>
      </c>
    </row>
    <row r="276" spans="1:21" x14ac:dyDescent="0.2">
      <c r="A276" t="e">
        <f t="shared" si="60"/>
        <v>#NUM!</v>
      </c>
      <c r="B276" t="e">
        <f t="shared" si="51"/>
        <v>#NUM!</v>
      </c>
      <c r="C276" s="9">
        <f t="shared" si="52"/>
        <v>1.2849999999999946</v>
      </c>
      <c r="D276" s="9" t="e">
        <f t="shared" si="53"/>
        <v>#NUM!</v>
      </c>
      <c r="E276" s="9" t="e">
        <f t="shared" si="53"/>
        <v>#NUM!</v>
      </c>
      <c r="F276" s="9" t="e">
        <f t="shared" si="54"/>
        <v>#NUM!</v>
      </c>
      <c r="G276" s="10">
        <f t="shared" si="63"/>
        <v>8.6666666666666607</v>
      </c>
      <c r="H276" s="5">
        <f t="shared" si="63"/>
        <v>7.5</v>
      </c>
      <c r="I276" t="e">
        <f t="shared" si="56"/>
        <v>#NUM!</v>
      </c>
      <c r="J276" t="e">
        <f t="shared" si="57"/>
        <v>#NUM!</v>
      </c>
      <c r="K276" t="e">
        <f t="shared" si="57"/>
        <v>#NUM!</v>
      </c>
      <c r="L276" t="e">
        <f t="shared" si="58"/>
        <v>#NUM!</v>
      </c>
      <c r="M276" t="e">
        <f t="shared" si="59"/>
        <v>#NUM!</v>
      </c>
      <c r="S276" t="e">
        <f t="shared" ref="S276:S289" si="64">GESTEP(E276,H276)</f>
        <v>#NUM!</v>
      </c>
      <c r="T276" t="e">
        <f t="shared" ref="T276:T289" si="65">AND(S275=0,S276=1)</f>
        <v>#NUM!</v>
      </c>
      <c r="U276" t="e">
        <f t="shared" ref="U276:U289" si="66">AND(S276=1,S277=0)</f>
        <v>#NUM!</v>
      </c>
    </row>
    <row r="277" spans="1:21" x14ac:dyDescent="0.2">
      <c r="A277" t="e">
        <f t="shared" si="60"/>
        <v>#NUM!</v>
      </c>
      <c r="B277" t="e">
        <f t="shared" ref="B277:B289" si="67">ABS(D277-$D$11)</f>
        <v>#NUM!</v>
      </c>
      <c r="C277" s="9">
        <f t="shared" ref="C277:C289" si="68">C276+_dt</f>
        <v>1.2899999999999945</v>
      </c>
      <c r="D277" s="9" t="e">
        <f t="shared" ref="D277:E289" si="69">D276+$C$7*(J276+J277)/2</f>
        <v>#NUM!</v>
      </c>
      <c r="E277" s="9" t="e">
        <f t="shared" si="69"/>
        <v>#NUM!</v>
      </c>
      <c r="F277" s="9" t="e">
        <f t="shared" ref="F277:F289" si="70">$O$1*D277^2+$O$2*D277+$O$3</f>
        <v>#NUM!</v>
      </c>
      <c r="G277" s="10">
        <f t="shared" ref="G277:H289" si="71">G276</f>
        <v>8.6666666666666607</v>
      </c>
      <c r="H277" s="5">
        <f t="shared" si="71"/>
        <v>7.5</v>
      </c>
      <c r="I277" t="e">
        <f t="shared" ref="I277:I289" si="72">SQRT(J277^2+K277^2)</f>
        <v>#NUM!</v>
      </c>
      <c r="J277" t="e">
        <f t="shared" ref="J277:K289" si="73">J276+L276*$C$7</f>
        <v>#NUM!</v>
      </c>
      <c r="K277" t="e">
        <f t="shared" si="73"/>
        <v>#NUM!</v>
      </c>
      <c r="L277" t="e">
        <f t="shared" ref="L277:L289" si="74">-$C$15*I277*J277</f>
        <v>#NUM!</v>
      </c>
      <c r="M277" t="e">
        <f t="shared" ref="M277:M289" si="75">-$C$6-$C$15*I277*K277</f>
        <v>#NUM!</v>
      </c>
      <c r="S277" t="e">
        <f t="shared" si="64"/>
        <v>#NUM!</v>
      </c>
      <c r="T277" t="e">
        <f t="shared" si="65"/>
        <v>#NUM!</v>
      </c>
      <c r="U277" t="e">
        <f t="shared" si="66"/>
        <v>#NUM!</v>
      </c>
    </row>
    <row r="278" spans="1:21" x14ac:dyDescent="0.2">
      <c r="A278" t="e">
        <f t="shared" ref="A278:A289" si="76">IF(B278&lt;B277,B278,100)</f>
        <v>#NUM!</v>
      </c>
      <c r="B278" t="e">
        <f t="shared" si="67"/>
        <v>#NUM!</v>
      </c>
      <c r="C278" s="9">
        <f t="shared" si="68"/>
        <v>1.2949999999999944</v>
      </c>
      <c r="D278" s="9" t="e">
        <f t="shared" si="69"/>
        <v>#NUM!</v>
      </c>
      <c r="E278" s="9" t="e">
        <f t="shared" si="69"/>
        <v>#NUM!</v>
      </c>
      <c r="F278" s="9" t="e">
        <f t="shared" si="70"/>
        <v>#NUM!</v>
      </c>
      <c r="G278" s="10">
        <f t="shared" si="71"/>
        <v>8.6666666666666607</v>
      </c>
      <c r="H278" s="5">
        <f t="shared" si="71"/>
        <v>7.5</v>
      </c>
      <c r="I278" t="e">
        <f t="shared" si="72"/>
        <v>#NUM!</v>
      </c>
      <c r="J278" t="e">
        <f t="shared" si="73"/>
        <v>#NUM!</v>
      </c>
      <c r="K278" t="e">
        <f t="shared" si="73"/>
        <v>#NUM!</v>
      </c>
      <c r="L278" t="e">
        <f t="shared" si="74"/>
        <v>#NUM!</v>
      </c>
      <c r="M278" t="e">
        <f t="shared" si="75"/>
        <v>#NUM!</v>
      </c>
      <c r="S278" t="e">
        <f t="shared" si="64"/>
        <v>#NUM!</v>
      </c>
      <c r="T278" t="e">
        <f t="shared" si="65"/>
        <v>#NUM!</v>
      </c>
      <c r="U278" t="e">
        <f t="shared" si="66"/>
        <v>#NUM!</v>
      </c>
    </row>
    <row r="279" spans="1:21" x14ac:dyDescent="0.2">
      <c r="A279" t="e">
        <f t="shared" si="76"/>
        <v>#NUM!</v>
      </c>
      <c r="B279" t="e">
        <f t="shared" si="67"/>
        <v>#NUM!</v>
      </c>
      <c r="C279" s="9">
        <f t="shared" si="68"/>
        <v>1.2999999999999943</v>
      </c>
      <c r="D279" s="9" t="e">
        <f t="shared" si="69"/>
        <v>#NUM!</v>
      </c>
      <c r="E279" s="9" t="e">
        <f t="shared" si="69"/>
        <v>#NUM!</v>
      </c>
      <c r="F279" s="9" t="e">
        <f t="shared" si="70"/>
        <v>#NUM!</v>
      </c>
      <c r="G279" s="10">
        <f t="shared" si="71"/>
        <v>8.6666666666666607</v>
      </c>
      <c r="H279" s="5">
        <f t="shared" si="71"/>
        <v>7.5</v>
      </c>
      <c r="I279" t="e">
        <f t="shared" si="72"/>
        <v>#NUM!</v>
      </c>
      <c r="J279" t="e">
        <f t="shared" si="73"/>
        <v>#NUM!</v>
      </c>
      <c r="K279" t="e">
        <f t="shared" si="73"/>
        <v>#NUM!</v>
      </c>
      <c r="L279" t="e">
        <f t="shared" si="74"/>
        <v>#NUM!</v>
      </c>
      <c r="M279" t="e">
        <f t="shared" si="75"/>
        <v>#NUM!</v>
      </c>
      <c r="S279" t="e">
        <f t="shared" si="64"/>
        <v>#NUM!</v>
      </c>
      <c r="T279" t="e">
        <f t="shared" si="65"/>
        <v>#NUM!</v>
      </c>
      <c r="U279" t="e">
        <f t="shared" si="66"/>
        <v>#NUM!</v>
      </c>
    </row>
    <row r="280" spans="1:21" x14ac:dyDescent="0.2">
      <c r="A280" t="e">
        <f t="shared" si="76"/>
        <v>#NUM!</v>
      </c>
      <c r="B280" t="e">
        <f t="shared" si="67"/>
        <v>#NUM!</v>
      </c>
      <c r="C280" s="9">
        <f t="shared" si="68"/>
        <v>1.3049999999999942</v>
      </c>
      <c r="D280" s="9" t="e">
        <f t="shared" si="69"/>
        <v>#NUM!</v>
      </c>
      <c r="E280" s="9" t="e">
        <f t="shared" si="69"/>
        <v>#NUM!</v>
      </c>
      <c r="F280" s="9" t="e">
        <f t="shared" si="70"/>
        <v>#NUM!</v>
      </c>
      <c r="G280" s="10">
        <f t="shared" si="71"/>
        <v>8.6666666666666607</v>
      </c>
      <c r="H280" s="5">
        <f t="shared" si="71"/>
        <v>7.5</v>
      </c>
      <c r="I280" t="e">
        <f t="shared" si="72"/>
        <v>#NUM!</v>
      </c>
      <c r="J280" t="e">
        <f t="shared" si="73"/>
        <v>#NUM!</v>
      </c>
      <c r="K280" t="e">
        <f t="shared" si="73"/>
        <v>#NUM!</v>
      </c>
      <c r="L280" t="e">
        <f t="shared" si="74"/>
        <v>#NUM!</v>
      </c>
      <c r="M280" t="e">
        <f t="shared" si="75"/>
        <v>#NUM!</v>
      </c>
      <c r="S280" t="e">
        <f t="shared" si="64"/>
        <v>#NUM!</v>
      </c>
      <c r="T280" t="e">
        <f t="shared" si="65"/>
        <v>#NUM!</v>
      </c>
      <c r="U280" t="e">
        <f t="shared" si="66"/>
        <v>#NUM!</v>
      </c>
    </row>
    <row r="281" spans="1:21" x14ac:dyDescent="0.2">
      <c r="A281" t="e">
        <f t="shared" si="76"/>
        <v>#NUM!</v>
      </c>
      <c r="B281" t="e">
        <f t="shared" si="67"/>
        <v>#NUM!</v>
      </c>
      <c r="C281" s="9">
        <f t="shared" si="68"/>
        <v>1.3099999999999941</v>
      </c>
      <c r="D281" s="9" t="e">
        <f t="shared" si="69"/>
        <v>#NUM!</v>
      </c>
      <c r="E281" s="9" t="e">
        <f t="shared" si="69"/>
        <v>#NUM!</v>
      </c>
      <c r="F281" s="9" t="e">
        <f t="shared" si="70"/>
        <v>#NUM!</v>
      </c>
      <c r="G281" s="10">
        <f t="shared" si="71"/>
        <v>8.6666666666666607</v>
      </c>
      <c r="H281" s="5">
        <f t="shared" si="71"/>
        <v>7.5</v>
      </c>
      <c r="I281" t="e">
        <f t="shared" si="72"/>
        <v>#NUM!</v>
      </c>
      <c r="J281" t="e">
        <f t="shared" si="73"/>
        <v>#NUM!</v>
      </c>
      <c r="K281" t="e">
        <f t="shared" si="73"/>
        <v>#NUM!</v>
      </c>
      <c r="L281" t="e">
        <f t="shared" si="74"/>
        <v>#NUM!</v>
      </c>
      <c r="M281" t="e">
        <f t="shared" si="75"/>
        <v>#NUM!</v>
      </c>
      <c r="S281" t="e">
        <f t="shared" si="64"/>
        <v>#NUM!</v>
      </c>
      <c r="T281" t="e">
        <f t="shared" si="65"/>
        <v>#NUM!</v>
      </c>
      <c r="U281" t="e">
        <f t="shared" si="66"/>
        <v>#NUM!</v>
      </c>
    </row>
    <row r="282" spans="1:21" x14ac:dyDescent="0.2">
      <c r="A282" t="e">
        <f t="shared" si="76"/>
        <v>#NUM!</v>
      </c>
      <c r="B282" t="e">
        <f t="shared" si="67"/>
        <v>#NUM!</v>
      </c>
      <c r="C282" s="9">
        <f t="shared" si="68"/>
        <v>1.314999999999994</v>
      </c>
      <c r="D282" s="9" t="e">
        <f t="shared" si="69"/>
        <v>#NUM!</v>
      </c>
      <c r="E282" s="9" t="e">
        <f t="shared" si="69"/>
        <v>#NUM!</v>
      </c>
      <c r="F282" s="9" t="e">
        <f t="shared" si="70"/>
        <v>#NUM!</v>
      </c>
      <c r="G282" s="10">
        <f t="shared" si="71"/>
        <v>8.6666666666666607</v>
      </c>
      <c r="H282" s="5">
        <f t="shared" si="71"/>
        <v>7.5</v>
      </c>
      <c r="I282" t="e">
        <f t="shared" si="72"/>
        <v>#NUM!</v>
      </c>
      <c r="J282" t="e">
        <f t="shared" si="73"/>
        <v>#NUM!</v>
      </c>
      <c r="K282" t="e">
        <f t="shared" si="73"/>
        <v>#NUM!</v>
      </c>
      <c r="L282" t="e">
        <f t="shared" si="74"/>
        <v>#NUM!</v>
      </c>
      <c r="M282" t="e">
        <f t="shared" si="75"/>
        <v>#NUM!</v>
      </c>
      <c r="S282" t="e">
        <f t="shared" si="64"/>
        <v>#NUM!</v>
      </c>
      <c r="T282" t="e">
        <f t="shared" si="65"/>
        <v>#NUM!</v>
      </c>
      <c r="U282" t="e">
        <f t="shared" si="66"/>
        <v>#NUM!</v>
      </c>
    </row>
    <row r="283" spans="1:21" x14ac:dyDescent="0.2">
      <c r="A283" t="e">
        <f t="shared" si="76"/>
        <v>#NUM!</v>
      </c>
      <c r="B283" t="e">
        <f t="shared" si="67"/>
        <v>#NUM!</v>
      </c>
      <c r="C283" s="9">
        <f t="shared" si="68"/>
        <v>1.3199999999999938</v>
      </c>
      <c r="D283" s="9" t="e">
        <f t="shared" si="69"/>
        <v>#NUM!</v>
      </c>
      <c r="E283" s="9" t="e">
        <f t="shared" si="69"/>
        <v>#NUM!</v>
      </c>
      <c r="F283" s="9" t="e">
        <f t="shared" si="70"/>
        <v>#NUM!</v>
      </c>
      <c r="G283" s="10">
        <f t="shared" si="71"/>
        <v>8.6666666666666607</v>
      </c>
      <c r="H283" s="5">
        <f t="shared" si="71"/>
        <v>7.5</v>
      </c>
      <c r="I283" t="e">
        <f t="shared" si="72"/>
        <v>#NUM!</v>
      </c>
      <c r="J283" t="e">
        <f t="shared" si="73"/>
        <v>#NUM!</v>
      </c>
      <c r="K283" t="e">
        <f t="shared" si="73"/>
        <v>#NUM!</v>
      </c>
      <c r="L283" t="e">
        <f t="shared" si="74"/>
        <v>#NUM!</v>
      </c>
      <c r="M283" t="e">
        <f t="shared" si="75"/>
        <v>#NUM!</v>
      </c>
      <c r="S283" t="e">
        <f t="shared" si="64"/>
        <v>#NUM!</v>
      </c>
      <c r="T283" t="e">
        <f t="shared" si="65"/>
        <v>#NUM!</v>
      </c>
      <c r="U283" t="e">
        <f t="shared" si="66"/>
        <v>#NUM!</v>
      </c>
    </row>
    <row r="284" spans="1:21" x14ac:dyDescent="0.2">
      <c r="A284" t="e">
        <f t="shared" si="76"/>
        <v>#NUM!</v>
      </c>
      <c r="B284" t="e">
        <f t="shared" si="67"/>
        <v>#NUM!</v>
      </c>
      <c r="C284" s="9">
        <f t="shared" si="68"/>
        <v>1.3249999999999937</v>
      </c>
      <c r="D284" s="9" t="e">
        <f t="shared" si="69"/>
        <v>#NUM!</v>
      </c>
      <c r="E284" s="9" t="e">
        <f t="shared" si="69"/>
        <v>#NUM!</v>
      </c>
      <c r="F284" s="9" t="e">
        <f t="shared" si="70"/>
        <v>#NUM!</v>
      </c>
      <c r="G284" s="10">
        <f t="shared" si="71"/>
        <v>8.6666666666666607</v>
      </c>
      <c r="H284" s="5">
        <f t="shared" si="71"/>
        <v>7.5</v>
      </c>
      <c r="I284" t="e">
        <f t="shared" si="72"/>
        <v>#NUM!</v>
      </c>
      <c r="J284" t="e">
        <f t="shared" si="73"/>
        <v>#NUM!</v>
      </c>
      <c r="K284" t="e">
        <f t="shared" si="73"/>
        <v>#NUM!</v>
      </c>
      <c r="L284" t="e">
        <f t="shared" si="74"/>
        <v>#NUM!</v>
      </c>
      <c r="M284" t="e">
        <f t="shared" si="75"/>
        <v>#NUM!</v>
      </c>
      <c r="S284" t="e">
        <f t="shared" si="64"/>
        <v>#NUM!</v>
      </c>
      <c r="T284" t="e">
        <f t="shared" si="65"/>
        <v>#NUM!</v>
      </c>
      <c r="U284" t="e">
        <f t="shared" si="66"/>
        <v>#NUM!</v>
      </c>
    </row>
    <row r="285" spans="1:21" x14ac:dyDescent="0.2">
      <c r="A285" t="e">
        <f t="shared" si="76"/>
        <v>#NUM!</v>
      </c>
      <c r="B285" t="e">
        <f t="shared" si="67"/>
        <v>#NUM!</v>
      </c>
      <c r="C285" s="9">
        <f t="shared" si="68"/>
        <v>1.3299999999999936</v>
      </c>
      <c r="D285" s="9" t="e">
        <f t="shared" si="69"/>
        <v>#NUM!</v>
      </c>
      <c r="E285" s="9" t="e">
        <f t="shared" si="69"/>
        <v>#NUM!</v>
      </c>
      <c r="F285" s="9" t="e">
        <f t="shared" si="70"/>
        <v>#NUM!</v>
      </c>
      <c r="G285" s="10">
        <f t="shared" si="71"/>
        <v>8.6666666666666607</v>
      </c>
      <c r="H285" s="5">
        <f t="shared" si="71"/>
        <v>7.5</v>
      </c>
      <c r="I285" t="e">
        <f t="shared" si="72"/>
        <v>#NUM!</v>
      </c>
      <c r="J285" t="e">
        <f t="shared" si="73"/>
        <v>#NUM!</v>
      </c>
      <c r="K285" t="e">
        <f t="shared" si="73"/>
        <v>#NUM!</v>
      </c>
      <c r="L285" t="e">
        <f t="shared" si="74"/>
        <v>#NUM!</v>
      </c>
      <c r="M285" t="e">
        <f t="shared" si="75"/>
        <v>#NUM!</v>
      </c>
      <c r="S285" t="e">
        <f t="shared" si="64"/>
        <v>#NUM!</v>
      </c>
      <c r="T285" t="e">
        <f t="shared" si="65"/>
        <v>#NUM!</v>
      </c>
      <c r="U285" t="e">
        <f t="shared" si="66"/>
        <v>#NUM!</v>
      </c>
    </row>
    <row r="286" spans="1:21" x14ac:dyDescent="0.2">
      <c r="A286" t="e">
        <f t="shared" si="76"/>
        <v>#NUM!</v>
      </c>
      <c r="B286" t="e">
        <f t="shared" si="67"/>
        <v>#NUM!</v>
      </c>
      <c r="C286" s="9">
        <f t="shared" si="68"/>
        <v>1.3349999999999935</v>
      </c>
      <c r="D286" s="9" t="e">
        <f t="shared" si="69"/>
        <v>#NUM!</v>
      </c>
      <c r="E286" s="9" t="e">
        <f t="shared" si="69"/>
        <v>#NUM!</v>
      </c>
      <c r="F286" s="9" t="e">
        <f t="shared" si="70"/>
        <v>#NUM!</v>
      </c>
      <c r="G286" s="10">
        <f t="shared" si="71"/>
        <v>8.6666666666666607</v>
      </c>
      <c r="H286" s="5">
        <f t="shared" si="71"/>
        <v>7.5</v>
      </c>
      <c r="I286" t="e">
        <f t="shared" si="72"/>
        <v>#NUM!</v>
      </c>
      <c r="J286" t="e">
        <f t="shared" si="73"/>
        <v>#NUM!</v>
      </c>
      <c r="K286" t="e">
        <f t="shared" si="73"/>
        <v>#NUM!</v>
      </c>
      <c r="L286" t="e">
        <f t="shared" si="74"/>
        <v>#NUM!</v>
      </c>
      <c r="M286" t="e">
        <f t="shared" si="75"/>
        <v>#NUM!</v>
      </c>
      <c r="S286" t="e">
        <f t="shared" si="64"/>
        <v>#NUM!</v>
      </c>
      <c r="T286" t="e">
        <f t="shared" si="65"/>
        <v>#NUM!</v>
      </c>
      <c r="U286" t="e">
        <f t="shared" si="66"/>
        <v>#NUM!</v>
      </c>
    </row>
    <row r="287" spans="1:21" x14ac:dyDescent="0.2">
      <c r="A287" t="e">
        <f t="shared" si="76"/>
        <v>#NUM!</v>
      </c>
      <c r="B287" t="e">
        <f t="shared" si="67"/>
        <v>#NUM!</v>
      </c>
      <c r="C287" s="9">
        <f t="shared" si="68"/>
        <v>1.3399999999999934</v>
      </c>
      <c r="D287" s="9" t="e">
        <f t="shared" si="69"/>
        <v>#NUM!</v>
      </c>
      <c r="E287" s="9" t="e">
        <f t="shared" si="69"/>
        <v>#NUM!</v>
      </c>
      <c r="F287" s="9" t="e">
        <f t="shared" si="70"/>
        <v>#NUM!</v>
      </c>
      <c r="G287" s="10">
        <f t="shared" si="71"/>
        <v>8.6666666666666607</v>
      </c>
      <c r="H287" s="5">
        <f t="shared" si="71"/>
        <v>7.5</v>
      </c>
      <c r="I287" t="e">
        <f t="shared" si="72"/>
        <v>#NUM!</v>
      </c>
      <c r="J287" t="e">
        <f t="shared" si="73"/>
        <v>#NUM!</v>
      </c>
      <c r="K287" t="e">
        <f t="shared" si="73"/>
        <v>#NUM!</v>
      </c>
      <c r="L287" t="e">
        <f t="shared" si="74"/>
        <v>#NUM!</v>
      </c>
      <c r="M287" t="e">
        <f t="shared" si="75"/>
        <v>#NUM!</v>
      </c>
      <c r="S287" t="e">
        <f t="shared" si="64"/>
        <v>#NUM!</v>
      </c>
      <c r="T287" t="e">
        <f t="shared" si="65"/>
        <v>#NUM!</v>
      </c>
      <c r="U287" t="e">
        <f t="shared" si="66"/>
        <v>#NUM!</v>
      </c>
    </row>
    <row r="288" spans="1:21" x14ac:dyDescent="0.2">
      <c r="A288" t="e">
        <f t="shared" si="76"/>
        <v>#NUM!</v>
      </c>
      <c r="B288" t="e">
        <f t="shared" si="67"/>
        <v>#NUM!</v>
      </c>
      <c r="C288" s="9">
        <f t="shared" si="68"/>
        <v>1.3449999999999933</v>
      </c>
      <c r="D288" s="9" t="e">
        <f t="shared" si="69"/>
        <v>#NUM!</v>
      </c>
      <c r="E288" s="9" t="e">
        <f t="shared" si="69"/>
        <v>#NUM!</v>
      </c>
      <c r="F288" s="9" t="e">
        <f t="shared" si="70"/>
        <v>#NUM!</v>
      </c>
      <c r="G288" s="10">
        <f t="shared" si="71"/>
        <v>8.6666666666666607</v>
      </c>
      <c r="H288" s="5">
        <f t="shared" si="71"/>
        <v>7.5</v>
      </c>
      <c r="I288" t="e">
        <f t="shared" si="72"/>
        <v>#NUM!</v>
      </c>
      <c r="J288" t="e">
        <f t="shared" si="73"/>
        <v>#NUM!</v>
      </c>
      <c r="K288" t="e">
        <f t="shared" si="73"/>
        <v>#NUM!</v>
      </c>
      <c r="L288" t="e">
        <f t="shared" si="74"/>
        <v>#NUM!</v>
      </c>
      <c r="M288" t="e">
        <f t="shared" si="75"/>
        <v>#NUM!</v>
      </c>
      <c r="S288" t="e">
        <f t="shared" si="64"/>
        <v>#NUM!</v>
      </c>
      <c r="T288" t="e">
        <f t="shared" si="65"/>
        <v>#NUM!</v>
      </c>
      <c r="U288" t="e">
        <f t="shared" si="66"/>
        <v>#NUM!</v>
      </c>
    </row>
    <row r="289" spans="1:21" x14ac:dyDescent="0.2">
      <c r="A289" t="e">
        <f t="shared" si="76"/>
        <v>#NUM!</v>
      </c>
      <c r="B289" t="e">
        <f t="shared" si="67"/>
        <v>#NUM!</v>
      </c>
      <c r="C289" s="9">
        <f t="shared" si="68"/>
        <v>1.3499999999999932</v>
      </c>
      <c r="D289" s="9" t="e">
        <f t="shared" si="69"/>
        <v>#NUM!</v>
      </c>
      <c r="E289" s="9" t="e">
        <f t="shared" si="69"/>
        <v>#NUM!</v>
      </c>
      <c r="F289" s="9" t="e">
        <f t="shared" si="70"/>
        <v>#NUM!</v>
      </c>
      <c r="G289" s="10">
        <f t="shared" si="71"/>
        <v>8.6666666666666607</v>
      </c>
      <c r="H289" s="5">
        <f t="shared" si="71"/>
        <v>7.5</v>
      </c>
      <c r="I289" t="e">
        <f t="shared" si="72"/>
        <v>#NUM!</v>
      </c>
      <c r="J289" t="e">
        <f t="shared" si="73"/>
        <v>#NUM!</v>
      </c>
      <c r="K289" t="e">
        <f t="shared" si="73"/>
        <v>#NUM!</v>
      </c>
      <c r="L289" t="e">
        <f t="shared" si="74"/>
        <v>#NUM!</v>
      </c>
      <c r="M289" t="e">
        <f t="shared" si="75"/>
        <v>#NUM!</v>
      </c>
      <c r="S289" t="e">
        <f t="shared" si="64"/>
        <v>#NUM!</v>
      </c>
      <c r="T289" t="e">
        <f t="shared" si="65"/>
        <v>#NUM!</v>
      </c>
      <c r="U289" t="e">
        <f t="shared" si="66"/>
        <v>#NUM!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41" priority="16" stopIfTrue="1" operator="greaterThan">
      <formula>$G$19</formula>
    </cfRule>
    <cfRule type="cellIs" dxfId="40" priority="17" stopIfTrue="1" operator="lessThan">
      <formula>$H$19</formula>
    </cfRule>
    <cfRule type="cellIs" dxfId="39" priority="18" stopIfTrue="1" operator="between">
      <formula>$H$19</formula>
      <formula>$G$19</formula>
    </cfRule>
  </conditionalFormatting>
  <conditionalFormatting sqref="E19:E20">
    <cfRule type="cellIs" dxfId="38" priority="13" stopIfTrue="1" operator="lessThan">
      <formula>$H$19</formula>
    </cfRule>
    <cfRule type="cellIs" dxfId="37" priority="14" stopIfTrue="1" operator="greaterThan">
      <formula>$G$19</formula>
    </cfRule>
    <cfRule type="cellIs" dxfId="36" priority="15" stopIfTrue="1" operator="between">
      <formula>$H$19</formula>
      <formula>$G$19</formula>
    </cfRule>
  </conditionalFormatting>
  <conditionalFormatting sqref="F19">
    <cfRule type="cellIs" dxfId="35" priority="10" stopIfTrue="1" operator="lessThan">
      <formula>$H$19</formula>
    </cfRule>
    <cfRule type="cellIs" dxfId="34" priority="11" stopIfTrue="1" operator="greaterThan">
      <formula>$G$19</formula>
    </cfRule>
    <cfRule type="cellIs" dxfId="33" priority="12" stopIfTrue="1" operator="between">
      <formula>$H$19</formula>
      <formula>$G$19</formula>
    </cfRule>
  </conditionalFormatting>
  <conditionalFormatting sqref="F20">
    <cfRule type="cellIs" dxfId="32" priority="7" stopIfTrue="1" operator="lessThan">
      <formula>$H$19</formula>
    </cfRule>
    <cfRule type="cellIs" dxfId="31" priority="8" stopIfTrue="1" operator="greaterThan">
      <formula>$G$19</formula>
    </cfRule>
    <cfRule type="cellIs" dxfId="30" priority="9" stopIfTrue="1" operator="between">
      <formula>$H$19</formula>
      <formula>$G$19</formula>
    </cfRule>
  </conditionalFormatting>
  <conditionalFormatting sqref="E21:E289">
    <cfRule type="cellIs" dxfId="29" priority="4" stopIfTrue="1" operator="lessThan">
      <formula>$H$19</formula>
    </cfRule>
    <cfRule type="cellIs" dxfId="28" priority="5" stopIfTrue="1" operator="greaterThan">
      <formula>$G$19</formula>
    </cfRule>
    <cfRule type="cellIs" dxfId="27" priority="6" stopIfTrue="1" operator="between">
      <formula>$H$19</formula>
      <formula>$G$19</formula>
    </cfRule>
  </conditionalFormatting>
  <conditionalFormatting sqref="F21:F289">
    <cfRule type="cellIs" dxfId="26" priority="1" stopIfTrue="1" operator="lessThan">
      <formula>$H$19</formula>
    </cfRule>
    <cfRule type="cellIs" dxfId="25" priority="2" stopIfTrue="1" operator="greaterThan">
      <formula>$G$19</formula>
    </cfRule>
    <cfRule type="cellIs" dxfId="2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546"/>
  <sheetViews>
    <sheetView zoomScale="70" zoomScaleNormal="70" workbookViewId="0">
      <selection activeCell="C5" sqref="C5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SummaryChart!I32</f>
        <v>31.415926535897931</v>
      </c>
      <c r="D1" s="1" t="s">
        <v>17</v>
      </c>
      <c r="G1" t="s">
        <v>27</v>
      </c>
      <c r="H1" s="6" t="s">
        <v>22</v>
      </c>
      <c r="O1" s="28">
        <f>-(C6/2)/(COS(C2/180*PI())*C1)^2</f>
        <v>-4.5281812653341552E-2</v>
      </c>
      <c r="P1" s="5" t="s">
        <v>10</v>
      </c>
    </row>
    <row r="2" spans="2:22" ht="22.5" x14ac:dyDescent="0.3">
      <c r="C2" s="24">
        <f>SummaryChart!J32</f>
        <v>53.132624770147004</v>
      </c>
      <c r="D2" s="1" t="s">
        <v>18</v>
      </c>
      <c r="G2" s="9" t="s">
        <v>23</v>
      </c>
      <c r="O2" s="28">
        <f>TAN(C2/180*PI())</f>
        <v>1.3334556306903698</v>
      </c>
      <c r="P2" s="5" t="s">
        <v>12</v>
      </c>
    </row>
    <row r="3" spans="2:22" ht="22.5" x14ac:dyDescent="0.3">
      <c r="C3" s="24">
        <f>SummaryChart!N32/12</f>
        <v>1.9666490565902901</v>
      </c>
      <c r="D3" s="1" t="s">
        <v>19</v>
      </c>
      <c r="G3" s="9" t="s">
        <v>28</v>
      </c>
      <c r="O3" s="28">
        <f>C3</f>
        <v>1.9666490565902901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SummaryChart!M32</f>
        <v>23.808320126381727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3.8067824616528938</v>
      </c>
      <c r="C12" s="14"/>
      <c r="D12" s="15">
        <f ca="1">CELL("contents",INDIRECT("D"&amp;C13-1))</f>
        <v>19.955417094230597</v>
      </c>
      <c r="E12" s="15">
        <f ca="1">CELL("contents",INDIRECT("E"&amp;C13-1))</f>
        <v>-4.1539853266438111</v>
      </c>
      <c r="F12">
        <f ca="1">D13-D12</f>
        <v>4.612057049823548E-2</v>
      </c>
      <c r="G12">
        <f ca="1">D13-D11</f>
        <v>-3.8067824616528938</v>
      </c>
      <c r="H12" s="27">
        <f ca="1">G12/F12</f>
        <v>-82.539795595081301</v>
      </c>
      <c r="I12">
        <f ca="1">D13-D12</f>
        <v>4.612057049823548E-2</v>
      </c>
      <c r="J12">
        <f ca="1">E13-E12</f>
        <v>-0.14372944275779176</v>
      </c>
      <c r="K12">
        <f ca="1">ATAN(J12/I12)*180/PI()</f>
        <v>-72.20936219589214</v>
      </c>
      <c r="N12" s="26">
        <f ca="1">E13-E12</f>
        <v>-0.14372944275779176</v>
      </c>
      <c r="O12" s="26">
        <f ca="1">N12+E13-H12*N12</f>
        <v>-16.304843038382465</v>
      </c>
      <c r="P12">
        <f ca="1">IF(AND(G12&gt;0,G12&lt;F12),1,0)</f>
        <v>0</v>
      </c>
      <c r="Q12" s="26">
        <f ca="1">IF(P12=1,O12,O13)</f>
        <v>0.81796037302647306</v>
      </c>
    </row>
    <row r="13" spans="2:22" x14ac:dyDescent="0.2">
      <c r="B13" t="str">
        <f ca="1">CELL("address",INDEX(B20:B290,MATCH(MIN(B20:B290),B20:B290,0)))</f>
        <v>$B$289</v>
      </c>
      <c r="C13">
        <f ca="1">CELL("row",INDEX(A20:A289,MATCH(MIN(A20:A289),A20:A289,0)))</f>
        <v>289</v>
      </c>
      <c r="D13" s="15">
        <f ca="1">CELL("contents",INDIRECT("D"&amp;C13))</f>
        <v>20.001537664728833</v>
      </c>
      <c r="E13" s="15">
        <f ca="1">CELL("contents",INDIRECT("E"&amp;C13))</f>
        <v>-4.2977147694016029</v>
      </c>
      <c r="F13">
        <f ca="1">D14-D13</f>
        <v>-20.001537664728833</v>
      </c>
      <c r="G13">
        <f ca="1">D14-D11</f>
        <v>-23.808320126381727</v>
      </c>
      <c r="H13" s="27">
        <f ca="1">G13/F13</f>
        <v>1.1903244903198549</v>
      </c>
      <c r="N13" s="26">
        <f ca="1">E14-E13</f>
        <v>4.2977147694016029</v>
      </c>
      <c r="O13" s="26">
        <f ca="1">E13+H13*N13</f>
        <v>0.81796037302647306</v>
      </c>
      <c r="P13">
        <f ca="1">IF(G13&lt;F13,1,0)</f>
        <v>1</v>
      </c>
    </row>
    <row r="14" spans="2:22" x14ac:dyDescent="0.2">
      <c r="D14" s="15">
        <f ca="1">CELL("contents",INDIRECT("D"&amp;C13+1))</f>
        <v>0</v>
      </c>
      <c r="E14" s="15">
        <f ca="1">CELL("contents",INDIRECT("E"&amp;C13+1))</f>
        <v>0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2.9544536271808999E-2</v>
      </c>
      <c r="D15" s="32" t="s">
        <v>71</v>
      </c>
      <c r="F15" s="4"/>
      <c r="G15" s="4"/>
      <c r="H15" s="4"/>
      <c r="N15" s="10">
        <v>70</v>
      </c>
      <c r="O15" s="10">
        <f>R19</f>
        <v>13.543238398607388</v>
      </c>
      <c r="P15" s="10">
        <f>Q19</f>
        <v>5.3015914457749043</v>
      </c>
      <c r="Q15" s="10">
        <f>Q19</f>
        <v>5.3015914457749043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1.9666490565902901</v>
      </c>
      <c r="F19" s="9">
        <f>$O$1*D19^2+$O$2*D19+$O$3</f>
        <v>1.9666490565902901</v>
      </c>
      <c r="G19" s="18">
        <v>8.6666666666666607</v>
      </c>
      <c r="H19" s="17">
        <v>7.5</v>
      </c>
      <c r="I19">
        <f>C1</f>
        <v>31.415926535897931</v>
      </c>
      <c r="J19">
        <f>C1*COS(C2/180*PI())</f>
        <v>18.848449447807276</v>
      </c>
      <c r="K19">
        <f>C1*SIN(C2/180*PI())</f>
        <v>25.133571045961403</v>
      </c>
      <c r="L19">
        <f>-C15*I19*J19</f>
        <v>-17.494546118387504</v>
      </c>
      <c r="M19">
        <f>-C6-C15*I19*K19</f>
        <v>-55.502201027936167</v>
      </c>
      <c r="N19" s="16">
        <f>MAX(E19:E289)</f>
        <v>9.1342018246188399</v>
      </c>
      <c r="O19" s="19">
        <f>INDEX(C19:C289,MATCH(N19,E19:E289,0),1)</f>
        <v>0.52500000000000036</v>
      </c>
      <c r="P19" s="19">
        <f>COUNTIF(E19:E289,"&gt;"&amp;H19)*_dt</f>
        <v>0.53</v>
      </c>
      <c r="Q19" s="21">
        <f>INDEX(D19:D289,MATCH(T17,T19:T289,0),1)</f>
        <v>5.3015914457749043</v>
      </c>
      <c r="R19" s="21">
        <f>INDEX(D19:D289,MATCH(T17,U19:U289,0),1)</f>
        <v>13.543238398607388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8.2416469528324825</v>
      </c>
    </row>
    <row r="20" spans="1:22" x14ac:dyDescent="0.2">
      <c r="A20">
        <f>B20</f>
        <v>23.695544331525014</v>
      </c>
      <c r="B20">
        <f>ABS(D20-$D$11)</f>
        <v>23.695544331525014</v>
      </c>
      <c r="C20" s="9">
        <f>C19+_dt</f>
        <v>5.0000000000000001E-3</v>
      </c>
      <c r="D20" s="9">
        <f>D19+$C$7*(J19+J20)/2</f>
        <v>0.11277579485671269</v>
      </c>
      <c r="E20" s="9">
        <f>E19+$C$7*(K19+K20)/2</f>
        <v>2.1164514432475556</v>
      </c>
      <c r="F20" s="9">
        <f>$O$1*D20^2+$O$2*D20+$O$3</f>
        <v>2.1164546639514179</v>
      </c>
      <c r="G20" s="10">
        <f>G19</f>
        <v>8.6666666666666607</v>
      </c>
      <c r="H20" s="5">
        <f>H19</f>
        <v>7.5</v>
      </c>
      <c r="I20">
        <f>SQRT(J20^2+K20^2)</f>
        <v>31.086746260475479</v>
      </c>
      <c r="J20">
        <f>J19+L19*$C$7</f>
        <v>18.74348217109695</v>
      </c>
      <c r="K20">
        <f>K19+M19*$C$7</f>
        <v>24.800557839793786</v>
      </c>
      <c r="L20">
        <f>-$C$15*I20*J20</f>
        <v>-17.214829413615199</v>
      </c>
      <c r="M20">
        <f>-$C$6-$C$15*I20*K20</f>
        <v>-54.9519112054695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23.583393305427876</v>
      </c>
      <c r="B21">
        <f t="shared" ref="B21:B84" si="3">ABS(D21-$D$11)</f>
        <v>23.583393305427876</v>
      </c>
      <c r="C21" s="9">
        <f t="shared" ref="C21:C84" si="4">C20+_dt</f>
        <v>0.01</v>
      </c>
      <c r="D21" s="9">
        <f t="shared" ref="D21:D84" si="5">D20+$C$7*(J20+J21)/2</f>
        <v>0.2249268209538493</v>
      </c>
      <c r="E21" s="9">
        <f t="shared" ref="E21:E84" si="6">E20+$C$7*(K20+K21)/2</f>
        <v>2.2642656558846199</v>
      </c>
      <c r="F21" s="9">
        <f t="shared" ref="F21:F84" si="7">$O$1*D21^2+$O$2*D21+$O$3</f>
        <v>2.2642880916323538</v>
      </c>
      <c r="G21" s="10">
        <f t="shared" ref="G21:H36" si="8">G20</f>
        <v>8.6666666666666607</v>
      </c>
      <c r="H21" s="5">
        <f t="shared" si="8"/>
        <v>7.5</v>
      </c>
      <c r="I21">
        <f t="shared" ref="I21:I84" si="9">SQRT(J21^2+K21^2)</f>
        <v>30.76165022429813</v>
      </c>
      <c r="J21">
        <f t="shared" ref="J21:J84" si="10">J20+L20*$C$7</f>
        <v>18.640193194615257</v>
      </c>
      <c r="K21">
        <f t="shared" ref="K21:K84" si="11">K20+M20*$C$7</f>
        <v>24.47084637256097</v>
      </c>
      <c r="L21">
        <f t="shared" ref="L21:L84" si="12">-$C$15*I21*J21</f>
        <v>-16.940928779858588</v>
      </c>
      <c r="M21">
        <f t="shared" ref="M21:M84" si="13">-$C$6-$C$15*I21*K21</f>
        <v>-54.414051980800991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4">IF(B22&lt;B21,B22,100)</f>
        <v>23.471857082978222</v>
      </c>
      <c r="B22">
        <f t="shared" si="3"/>
        <v>23.471857082978222</v>
      </c>
      <c r="C22" s="9">
        <f t="shared" si="4"/>
        <v>1.4999999999999999E-2</v>
      </c>
      <c r="D22" s="9">
        <f t="shared" si="5"/>
        <v>0.33646304340350341</v>
      </c>
      <c r="E22" s="9">
        <f t="shared" si="6"/>
        <v>2.4101112811843315</v>
      </c>
      <c r="F22" s="9">
        <f t="shared" si="7"/>
        <v>2.4101813609829579</v>
      </c>
      <c r="G22" s="10">
        <f t="shared" si="8"/>
        <v>8.6666666666666607</v>
      </c>
      <c r="H22" s="5">
        <f t="shared" si="8"/>
        <v>7.5</v>
      </c>
      <c r="I22">
        <f t="shared" si="9"/>
        <v>30.440564502778386</v>
      </c>
      <c r="J22">
        <f t="shared" si="10"/>
        <v>18.538547621936107</v>
      </c>
      <c r="K22">
        <f t="shared" si="11"/>
        <v>24.144362060676166</v>
      </c>
      <c r="L22">
        <f t="shared" si="12"/>
        <v>-16.672686593444595</v>
      </c>
      <c r="M22">
        <f t="shared" si="13"/>
        <v>-53.888289050345065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4"/>
        <v>23.360925905605288</v>
      </c>
      <c r="B23">
        <f t="shared" si="3"/>
        <v>23.360925905605288</v>
      </c>
      <c r="C23" s="9">
        <f t="shared" si="4"/>
        <v>0.02</v>
      </c>
      <c r="D23" s="9">
        <f t="shared" si="5"/>
        <v>0.44739422077643809</v>
      </c>
      <c r="E23" s="9">
        <f t="shared" si="6"/>
        <v>2.5540074643454824</v>
      </c>
      <c r="F23" s="9">
        <f t="shared" si="7"/>
        <v>2.5541657198592427</v>
      </c>
      <c r="G23" s="10">
        <f t="shared" si="8"/>
        <v>8.6666666666666607</v>
      </c>
      <c r="H23" s="5">
        <f t="shared" si="8"/>
        <v>7.5</v>
      </c>
      <c r="I23">
        <f t="shared" si="9"/>
        <v>30.123417593583085</v>
      </c>
      <c r="J23">
        <f t="shared" si="10"/>
        <v>18.438511502375441</v>
      </c>
      <c r="K23">
        <f t="shared" si="11"/>
        <v>23.821032326374095</v>
      </c>
      <c r="L23">
        <f t="shared" si="12"/>
        <v>-16.409950787985288</v>
      </c>
      <c r="M23">
        <f t="shared" si="13"/>
        <v>-53.374299609024597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4"/>
        <v>23.25059021570522</v>
      </c>
      <c r="B24">
        <f t="shared" si="3"/>
        <v>23.25059021570522</v>
      </c>
      <c r="C24" s="9">
        <f t="shared" si="4"/>
        <v>2.5000000000000001E-2</v>
      </c>
      <c r="D24" s="9">
        <f t="shared" si="5"/>
        <v>0.55772991067650701</v>
      </c>
      <c r="E24" s="9">
        <f t="shared" si="6"/>
        <v>2.6959729209107643</v>
      </c>
      <c r="F24" s="9">
        <f t="shared" si="7"/>
        <v>2.6962716655977985</v>
      </c>
      <c r="G24" s="10">
        <f t="shared" si="8"/>
        <v>8.6666666666666607</v>
      </c>
      <c r="H24" s="5">
        <f t="shared" si="8"/>
        <v>7.5</v>
      </c>
      <c r="I24">
        <f t="shared" si="9"/>
        <v>29.81014034533986</v>
      </c>
      <c r="J24">
        <f t="shared" si="10"/>
        <v>18.340051797647529</v>
      </c>
      <c r="K24">
        <f t="shared" si="11"/>
        <v>23.500786528719946</v>
      </c>
      <c r="L24">
        <f t="shared" si="12"/>
        <v>-16.152574630904134</v>
      </c>
      <c r="M24">
        <f t="shared" si="13"/>
        <v>-52.871771875365496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4"/>
        <v>23.140840651262689</v>
      </c>
      <c r="B25">
        <f t="shared" si="3"/>
        <v>23.140840651262689</v>
      </c>
      <c r="C25" s="9">
        <f t="shared" si="4"/>
        <v>3.0000000000000002E-2</v>
      </c>
      <c r="D25" s="9">
        <f t="shared" si="5"/>
        <v>0.66747947511903594</v>
      </c>
      <c r="E25" s="9">
        <f t="shared" si="6"/>
        <v>2.8360259481893273</v>
      </c>
      <c r="F25" s="9">
        <f t="shared" si="7"/>
        <v>2.8365289671540124</v>
      </c>
      <c r="G25" s="10">
        <f t="shared" si="8"/>
        <v>8.6666666666666607</v>
      </c>
      <c r="H25" s="5">
        <f t="shared" si="8"/>
        <v>7.5</v>
      </c>
      <c r="I25">
        <f t="shared" si="9"/>
        <v>29.500665889614623</v>
      </c>
      <c r="J25">
        <f t="shared" si="10"/>
        <v>18.243136349862105</v>
      </c>
      <c r="K25">
        <f t="shared" si="11"/>
        <v>23.183555897467752</v>
      </c>
      <c r="L25">
        <f t="shared" si="12"/>
        <v>-15.900416510718051</v>
      </c>
      <c r="M25">
        <f t="shared" si="13"/>
        <v>-52.380404638971925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4"/>
        <v>23.031668040660712</v>
      </c>
      <c r="B26">
        <f t="shared" si="3"/>
        <v>23.031668040660712</v>
      </c>
      <c r="C26" s="9">
        <f t="shared" si="4"/>
        <v>3.5000000000000003E-2</v>
      </c>
      <c r="D26" s="9">
        <f t="shared" si="5"/>
        <v>0.77665208572101563</v>
      </c>
      <c r="E26" s="9">
        <f t="shared" si="6"/>
        <v>2.9741844362906322</v>
      </c>
      <c r="F26" s="9">
        <f t="shared" si="7"/>
        <v>2.9749666864399189</v>
      </c>
      <c r="G26" s="10">
        <f t="shared" si="8"/>
        <v>8.6666666666666607</v>
      </c>
      <c r="H26" s="5">
        <f t="shared" si="8"/>
        <v>7.5</v>
      </c>
      <c r="I26">
        <f t="shared" si="9"/>
        <v>29.194929576011894</v>
      </c>
      <c r="J26">
        <f t="shared" si="10"/>
        <v>18.147733850797795</v>
      </c>
      <c r="K26">
        <f t="shared" si="11"/>
        <v>22.869273469633921</v>
      </c>
      <c r="L26">
        <f t="shared" si="12"/>
        <v>-15.653339734496249</v>
      </c>
      <c r="M26">
        <f t="shared" si="13"/>
        <v>-51.899906829162816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4"/>
        <v>22.923063397671147</v>
      </c>
      <c r="B27">
        <f t="shared" si="3"/>
        <v>22.923063397671147</v>
      </c>
      <c r="C27" s="9">
        <f t="shared" si="4"/>
        <v>0.04</v>
      </c>
      <c r="D27" s="9">
        <f t="shared" si="5"/>
        <v>0.88525672871058148</v>
      </c>
      <c r="E27" s="9">
        <f t="shared" si="6"/>
        <v>3.1104658787855106</v>
      </c>
      <c r="F27" s="9">
        <f t="shared" si="7"/>
        <v>3.1116131988957969</v>
      </c>
      <c r="G27" s="10">
        <f t="shared" si="8"/>
        <v>8.6666666666666607</v>
      </c>
      <c r="H27" s="5">
        <f t="shared" si="8"/>
        <v>7.5</v>
      </c>
      <c r="I27">
        <f t="shared" si="9"/>
        <v>28.892868910257409</v>
      </c>
      <c r="J27">
        <f t="shared" si="10"/>
        <v>18.053813812390818</v>
      </c>
      <c r="K27">
        <f t="shared" si="11"/>
        <v>22.557874028658944</v>
      </c>
      <c r="L27">
        <f t="shared" si="12"/>
        <v>-15.411212334951788</v>
      </c>
      <c r="M27">
        <f t="shared" si="13"/>
        <v>-51.429997103623599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4"/>
        <v>22.815017916618828</v>
      </c>
      <c r="B28">
        <f t="shared" si="3"/>
        <v>22.815017916618828</v>
      </c>
      <c r="C28" s="9">
        <f t="shared" si="4"/>
        <v>4.4999999999999998E-2</v>
      </c>
      <c r="D28" s="9">
        <f t="shared" si="5"/>
        <v>0.99330220976289718</v>
      </c>
      <c r="E28" s="9">
        <f t="shared" si="6"/>
        <v>3.244887383009599</v>
      </c>
      <c r="F28" s="9">
        <f t="shared" si="7"/>
        <v>3.2464962133279269</v>
      </c>
      <c r="G28" s="10">
        <f t="shared" si="8"/>
        <v>8.6666666666666607</v>
      </c>
      <c r="H28" s="5">
        <f t="shared" si="8"/>
        <v>7.5</v>
      </c>
      <c r="I28">
        <f t="shared" si="9"/>
        <v>28.594423495129984</v>
      </c>
      <c r="J28">
        <f t="shared" si="10"/>
        <v>17.961346538381108</v>
      </c>
      <c r="K28">
        <f t="shared" si="11"/>
        <v>22.249294046037203</v>
      </c>
      <c r="L28">
        <f t="shared" si="12"/>
        <v>-15.173906886654233</v>
      </c>
      <c r="M28">
        <f t="shared" si="13"/>
        <v>-50.970403455995474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4"/>
        <v>22.707522967712503</v>
      </c>
      <c r="B29">
        <f t="shared" si="3"/>
        <v>22.707522967712503</v>
      </c>
      <c r="C29" s="9">
        <f t="shared" si="4"/>
        <v>4.9999999999999996E-2</v>
      </c>
      <c r="D29" s="9">
        <f t="shared" si="5"/>
        <v>1.100797158669224</v>
      </c>
      <c r="E29" s="9">
        <f t="shared" si="6"/>
        <v>3.3774656800236142</v>
      </c>
      <c r="F29" s="9">
        <f t="shared" si="7"/>
        <v>3.3796427910433824</v>
      </c>
      <c r="G29" s="10">
        <f t="shared" si="8"/>
        <v>8.6666666666666607</v>
      </c>
      <c r="H29" s="5">
        <f t="shared" si="8"/>
        <v>7.5</v>
      </c>
      <c r="I29">
        <f t="shared" si="9"/>
        <v>28.299534974116355</v>
      </c>
      <c r="J29">
        <f t="shared" si="10"/>
        <v>17.870303097061182</v>
      </c>
      <c r="K29">
        <f t="shared" si="11"/>
        <v>21.943471625301232</v>
      </c>
      <c r="L29">
        <f t="shared" si="12"/>
        <v>-14.941300330882287</v>
      </c>
      <c r="M29">
        <f t="shared" si="13"/>
        <v>-50.520862841388372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4"/>
        <v>22.600570092536092</v>
      </c>
      <c r="B30">
        <f t="shared" si="3"/>
        <v>22.600570092536092</v>
      </c>
      <c r="C30" s="9">
        <f t="shared" si="4"/>
        <v>5.4999999999999993E-2</v>
      </c>
      <c r="D30" s="9">
        <f t="shared" si="5"/>
        <v>1.2077500338456353</v>
      </c>
      <c r="E30" s="9">
        <f t="shared" si="6"/>
        <v>3.5082171342442767</v>
      </c>
      <c r="F30" s="9">
        <f t="shared" si="7"/>
        <v>3.5110793643112252</v>
      </c>
      <c r="G30" s="10">
        <f t="shared" si="8"/>
        <v>8.6666666666666607</v>
      </c>
      <c r="H30" s="5">
        <f t="shared" si="8"/>
        <v>7.5</v>
      </c>
      <c r="I30">
        <f t="shared" si="9"/>
        <v>28.008146977669231</v>
      </c>
      <c r="J30">
        <f t="shared" si="10"/>
        <v>17.780655295075888</v>
      </c>
      <c r="K30">
        <f t="shared" si="11"/>
        <v>21.640346448252902</v>
      </c>
      <c r="L30">
        <f t="shared" si="12"/>
        <v>-14.713273808663502</v>
      </c>
      <c r="M30">
        <f t="shared" si="13"/>
        <v>-50.081120818863198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4"/>
        <v>22.494150999694192</v>
      </c>
      <c r="B31">
        <f t="shared" si="3"/>
        <v>22.494150999694192</v>
      </c>
      <c r="C31" s="9">
        <f t="shared" si="4"/>
        <v>5.9999999999999991E-2</v>
      </c>
      <c r="D31" s="9">
        <f t="shared" si="5"/>
        <v>1.3141691266875346</v>
      </c>
      <c r="E31" s="9">
        <f t="shared" si="6"/>
        <v>3.6371577527590544</v>
      </c>
      <c r="F31" s="9">
        <f t="shared" si="7"/>
        <v>3.6408317541780759</v>
      </c>
      <c r="G31" s="10">
        <f t="shared" si="8"/>
        <v>8.6666666666666607</v>
      </c>
      <c r="H31" s="5">
        <f t="shared" si="8"/>
        <v>7.5</v>
      </c>
      <c r="I31">
        <f t="shared" si="9"/>
        <v>27.720205071954688</v>
      </c>
      <c r="J31">
        <f t="shared" si="10"/>
        <v>17.692375652223909</v>
      </c>
      <c r="K31">
        <f t="shared" si="11"/>
        <v>21.339859723339725</v>
      </c>
      <c r="L31">
        <f t="shared" si="12"/>
        <v>-14.489712501574804</v>
      </c>
      <c r="M31">
        <f t="shared" si="13"/>
        <v>-49.650931209984861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4"/>
        <v>22.388257560605876</v>
      </c>
      <c r="B32">
        <f t="shared" si="3"/>
        <v>22.388257560605876</v>
      </c>
      <c r="C32" s="9">
        <f t="shared" si="4"/>
        <v>6.4999999999999988E-2</v>
      </c>
      <c r="D32" s="9">
        <f t="shared" si="5"/>
        <v>1.4200625657758497</v>
      </c>
      <c r="E32" s="9">
        <f t="shared" si="6"/>
        <v>3.7643031943373129</v>
      </c>
      <c r="F32" s="9">
        <f t="shared" si="7"/>
        <v>3.7689251876647147</v>
      </c>
      <c r="G32" s="10">
        <f t="shared" si="8"/>
        <v>8.6666666666666607</v>
      </c>
      <c r="H32" s="5">
        <f t="shared" si="8"/>
        <v>7.5</v>
      </c>
      <c r="I32">
        <f t="shared" si="9"/>
        <v>27.435656709980652</v>
      </c>
      <c r="J32">
        <f t="shared" si="10"/>
        <v>17.605437377214461</v>
      </c>
      <c r="K32">
        <f t="shared" si="11"/>
        <v>21.041954136079816</v>
      </c>
      <c r="L32">
        <f t="shared" si="12"/>
        <v>-14.27050547990209</v>
      </c>
      <c r="M32">
        <f t="shared" si="13"/>
        <v>-49.230055772599371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4"/>
        <v>22.282881805441228</v>
      </c>
      <c r="B33">
        <f t="shared" si="3"/>
        <v>22.282881805441228</v>
      </c>
      <c r="C33" s="9">
        <f t="shared" si="4"/>
        <v>6.9999999999999993E-2</v>
      </c>
      <c r="D33" s="9">
        <f t="shared" si="5"/>
        <v>1.5254383209404982</v>
      </c>
      <c r="E33" s="9">
        <f t="shared" si="6"/>
        <v>3.8896687781498849</v>
      </c>
      <c r="F33" s="9">
        <f t="shared" si="7"/>
        <v>3.8953843143690898</v>
      </c>
      <c r="G33" s="10">
        <f t="shared" si="8"/>
        <v>8.6666666666666607</v>
      </c>
      <c r="H33" s="5">
        <f t="shared" si="8"/>
        <v>7.5</v>
      </c>
      <c r="I33">
        <f t="shared" si="9"/>
        <v>27.154451185003534</v>
      </c>
      <c r="J33">
        <f t="shared" si="10"/>
        <v>17.51981434433505</v>
      </c>
      <c r="K33">
        <f t="shared" si="11"/>
        <v>20.746573801444221</v>
      </c>
      <c r="L33">
        <f t="shared" si="12"/>
        <v>-14.055545557780539</v>
      </c>
      <c r="M33">
        <f t="shared" si="13"/>
        <v>-48.818263889037404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4"/>
        <v>22.178015919195257</v>
      </c>
      <c r="B34">
        <f t="shared" si="3"/>
        <v>22.178015919195257</v>
      </c>
      <c r="C34" s="9">
        <f t="shared" si="4"/>
        <v>7.4999999999999997E-2</v>
      </c>
      <c r="D34" s="9">
        <f t="shared" si="5"/>
        <v>1.6303042071864686</v>
      </c>
      <c r="E34" s="9">
        <f t="shared" si="6"/>
        <v>4.0132694922085479</v>
      </c>
      <c r="F34" s="9">
        <f t="shared" si="7"/>
        <v>4.0202332224999413</v>
      </c>
      <c r="G34" s="10">
        <f t="shared" si="8"/>
        <v>8.6666666666666607</v>
      </c>
      <c r="H34" s="5">
        <f t="shared" si="8"/>
        <v>7.5</v>
      </c>
      <c r="I34">
        <f t="shared" si="9"/>
        <v>26.876539586114632</v>
      </c>
      <c r="J34">
        <f t="shared" si="10"/>
        <v>17.435481070988367</v>
      </c>
      <c r="K34">
        <f t="shared" si="11"/>
        <v>20.453664218109996</v>
      </c>
      <c r="L34">
        <f t="shared" si="12"/>
        <v>-13.844729154958642</v>
      </c>
      <c r="M34">
        <f t="shared" si="13"/>
        <v>-48.415332267991701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4"/>
        <v>22.073652237894116</v>
      </c>
      <c r="B35">
        <f t="shared" si="3"/>
        <v>22.073652237894116</v>
      </c>
      <c r="C35" s="9">
        <f t="shared" si="4"/>
        <v>0.08</v>
      </c>
      <c r="D35" s="9">
        <f t="shared" si="5"/>
        <v>1.7346678884876097</v>
      </c>
      <c r="E35" s="9">
        <f t="shared" si="6"/>
        <v>4.135120001536384</v>
      </c>
      <c r="F35" s="9">
        <f t="shared" si="7"/>
        <v>4.1434954543641229</v>
      </c>
      <c r="G35" s="10">
        <f t="shared" si="8"/>
        <v>8.6666666666666607</v>
      </c>
      <c r="H35" s="5">
        <f t="shared" si="8"/>
        <v>7.5</v>
      </c>
      <c r="I35">
        <f t="shared" si="9"/>
        <v>26.601874755912728</v>
      </c>
      <c r="J35">
        <f t="shared" si="10"/>
        <v>17.352412696058614</v>
      </c>
      <c r="K35">
        <f t="shared" si="11"/>
        <v>20.163172224502045</v>
      </c>
      <c r="L35">
        <f t="shared" si="12"/>
        <v>-13.637956164849275</v>
      </c>
      <c r="M35">
        <f t="shared" si="13"/>
        <v>-48.021044659358786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4"/>
        <v>21.969783244928731</v>
      </c>
      <c r="B36">
        <f t="shared" si="3"/>
        <v>21.969783244928731</v>
      </c>
      <c r="C36" s="9">
        <f t="shared" si="4"/>
        <v>8.5000000000000006E-2</v>
      </c>
      <c r="D36" s="9">
        <f t="shared" si="5"/>
        <v>1.8385368814529941</v>
      </c>
      <c r="E36" s="9">
        <f t="shared" si="6"/>
        <v>4.2552346560795282</v>
      </c>
      <c r="F36" s="9">
        <f t="shared" si="7"/>
        <v>4.2651940213296111</v>
      </c>
      <c r="G36" s="10">
        <f t="shared" si="8"/>
        <v>8.6666666666666607</v>
      </c>
      <c r="H36" s="5">
        <f t="shared" si="8"/>
        <v>7.5</v>
      </c>
      <c r="I36">
        <f t="shared" si="9"/>
        <v>26.330411250173242</v>
      </c>
      <c r="J36">
        <f t="shared" si="10"/>
        <v>17.27058495906952</v>
      </c>
      <c r="K36">
        <f t="shared" si="11"/>
        <v>19.875045956545893</v>
      </c>
      <c r="L36">
        <f t="shared" si="12"/>
        <v>-13.43512982855005</v>
      </c>
      <c r="M36">
        <f t="shared" si="13"/>
        <v>-47.63519158137531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4"/>
        <v>21.866401567511229</v>
      </c>
      <c r="B37">
        <f t="shared" si="3"/>
        <v>21.866401567511229</v>
      </c>
      <c r="C37" s="9">
        <f t="shared" si="4"/>
        <v>9.0000000000000011E-2</v>
      </c>
      <c r="D37" s="9">
        <f t="shared" si="5"/>
        <v>1.9419185588704972</v>
      </c>
      <c r="E37" s="9">
        <f t="shared" si="6"/>
        <v>4.3736274983703387</v>
      </c>
      <c r="F37" s="9">
        <f t="shared" si="7"/>
        <v>4.3853514182852322</v>
      </c>
      <c r="G37" s="10">
        <f t="shared" ref="G37:H52" si="15">G36</f>
        <v>8.6666666666666607</v>
      </c>
      <c r="H37" s="5">
        <f t="shared" si="15"/>
        <v>7.5</v>
      </c>
      <c r="I37">
        <f t="shared" si="9"/>
        <v>26.062105299428168</v>
      </c>
      <c r="J37">
        <f t="shared" si="10"/>
        <v>17.189974180098218</v>
      </c>
      <c r="K37">
        <f t="shared" si="11"/>
        <v>19.58923480705764</v>
      </c>
      <c r="L37">
        <f t="shared" si="12"/>
        <v>-13.236156614532719</v>
      </c>
      <c r="M37">
        <f t="shared" si="13"/>
        <v>-47.257570059416402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4"/>
        <v>21.763499973249701</v>
      </c>
      <c r="B38">
        <f t="shared" si="3"/>
        <v>21.763499973249701</v>
      </c>
      <c r="C38" s="9">
        <f t="shared" si="4"/>
        <v>9.5000000000000015E-2</v>
      </c>
      <c r="D38" s="9">
        <f t="shared" si="5"/>
        <v>2.0448201531320249</v>
      </c>
      <c r="E38" s="9">
        <f t="shared" si="6"/>
        <v>4.4903122709516152</v>
      </c>
      <c r="F38" s="9">
        <f t="shared" si="7"/>
        <v>4.5039896376171313</v>
      </c>
      <c r="G38" s="10">
        <f t="shared" si="15"/>
        <v>8.6666666666666607</v>
      </c>
      <c r="H38" s="5">
        <f t="shared" si="15"/>
        <v>7.5</v>
      </c>
      <c r="I38">
        <f t="shared" si="9"/>
        <v>25.796914772374759</v>
      </c>
      <c r="J38">
        <f t="shared" si="10"/>
        <v>17.110557240411023</v>
      </c>
      <c r="K38">
        <f t="shared" si="11"/>
        <v>19.30568938670114</v>
      </c>
      <c r="L38">
        <f t="shared" si="12"/>
        <v>-13.040946103718158</v>
      </c>
      <c r="M38">
        <f t="shared" si="13"/>
        <v>-46.887983375859093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4"/>
        <v>21.661071366837103</v>
      </c>
      <c r="B39">
        <f t="shared" si="3"/>
        <v>21.661071366837103</v>
      </c>
      <c r="C39" s="9">
        <f t="shared" si="4"/>
        <v>0.10000000000000002</v>
      </c>
      <c r="D39" s="9">
        <f t="shared" si="5"/>
        <v>2.1472487595446239</v>
      </c>
      <c r="E39" s="9">
        <f t="shared" si="6"/>
        <v>4.6053024235710565</v>
      </c>
      <c r="F39" s="9">
        <f t="shared" si="7"/>
        <v>4.6211301827211138</v>
      </c>
      <c r="G39" s="10">
        <f t="shared" si="15"/>
        <v>8.6666666666666607</v>
      </c>
      <c r="H39" s="5">
        <f t="shared" si="15"/>
        <v>7.5</v>
      </c>
      <c r="I39">
        <f t="shared" si="9"/>
        <v>25.53479914103379</v>
      </c>
      <c r="J39">
        <f t="shared" si="10"/>
        <v>17.032311563788713</v>
      </c>
      <c r="K39">
        <f t="shared" si="11"/>
        <v>19.024361486445986</v>
      </c>
      <c r="L39">
        <f t="shared" si="12"/>
        <v>-12.849410879668616</v>
      </c>
      <c r="M39">
        <f t="shared" si="13"/>
        <v>-46.526240830446099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4"/>
        <v>21.559108786850203</v>
      </c>
      <c r="B40">
        <f t="shared" si="3"/>
        <v>21.559108786850203</v>
      </c>
      <c r="C40" s="9">
        <f t="shared" si="4"/>
        <v>0.10500000000000002</v>
      </c>
      <c r="D40" s="9">
        <f t="shared" si="5"/>
        <v>2.2492113395315223</v>
      </c>
      <c r="E40" s="9">
        <f t="shared" si="6"/>
        <v>4.718611120154784</v>
      </c>
      <c r="F40" s="9">
        <f t="shared" si="7"/>
        <v>4.736794081069176</v>
      </c>
      <c r="G40" s="10">
        <f t="shared" si="15"/>
        <v>8.6666666666666607</v>
      </c>
      <c r="H40" s="5">
        <f t="shared" si="15"/>
        <v>7.5</v>
      </c>
      <c r="I40">
        <f t="shared" si="9"/>
        <v>25.275719447581661</v>
      </c>
      <c r="J40">
        <f t="shared" si="10"/>
        <v>16.955215098510703</v>
      </c>
      <c r="K40">
        <f t="shared" si="11"/>
        <v>18.74520404146331</v>
      </c>
      <c r="L40">
        <f t="shared" si="12"/>
        <v>-12.661466423643722</v>
      </c>
      <c r="M40">
        <f t="shared" si="13"/>
        <v>-46.172157510616643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4"/>
        <v>21.457605402654764</v>
      </c>
      <c r="B41">
        <f t="shared" si="3"/>
        <v>21.457605402654764</v>
      </c>
      <c r="C41" s="9">
        <f t="shared" si="4"/>
        <v>0.11000000000000003</v>
      </c>
      <c r="D41" s="9">
        <f t="shared" si="5"/>
        <v>2.350714723726961</v>
      </c>
      <c r="E41" s="9">
        <f t="shared" si="6"/>
        <v>4.8302512455683724</v>
      </c>
      <c r="F41" s="9">
        <f t="shared" si="7"/>
        <v>4.8510018968476309</v>
      </c>
      <c r="G41" s="10">
        <f t="shared" si="15"/>
        <v>8.6666666666666607</v>
      </c>
      <c r="H41" s="5">
        <f t="shared" si="15"/>
        <v>7.5</v>
      </c>
      <c r="I41">
        <f t="shared" si="9"/>
        <v>25.019638272782878</v>
      </c>
      <c r="J41">
        <f t="shared" si="10"/>
        <v>16.879246299968841</v>
      </c>
      <c r="K41">
        <f t="shared" si="11"/>
        <v>18.468171096399612</v>
      </c>
      <c r="L41">
        <f t="shared" si="12"/>
        <v>-12.477031014279996</v>
      </c>
      <c r="M41">
        <f t="shared" si="13"/>
        <v>-45.825554071299543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4"/>
        <v>21.356554511413208</v>
      </c>
      <c r="B42">
        <f t="shared" si="3"/>
        <v>21.356554511413208</v>
      </c>
      <c r="C42" s="9">
        <f t="shared" si="4"/>
        <v>0.11500000000000003</v>
      </c>
      <c r="D42" s="9">
        <f t="shared" si="5"/>
        <v>2.451765614968517</v>
      </c>
      <c r="E42" s="9">
        <f t="shared" si="6"/>
        <v>4.9402354121734868</v>
      </c>
      <c r="F42" s="9">
        <f t="shared" si="7"/>
        <v>4.9637737431835731</v>
      </c>
      <c r="G42" s="10">
        <f t="shared" si="15"/>
        <v>8.6666666666666607</v>
      </c>
      <c r="H42" s="5">
        <f t="shared" si="15"/>
        <v>7.5</v>
      </c>
      <c r="I42">
        <f t="shared" si="9"/>
        <v>24.76651970595222</v>
      </c>
      <c r="J42">
        <f t="shared" si="10"/>
        <v>16.80438411388316</v>
      </c>
      <c r="K42">
        <f t="shared" si="11"/>
        <v>18.193217771971813</v>
      </c>
      <c r="L42">
        <f t="shared" si="12"/>
        <v>-12.296025631666472</v>
      </c>
      <c r="M42">
        <f t="shared" si="13"/>
        <v>-45.486256523691289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4"/>
        <v>21.255949535191281</v>
      </c>
      <c r="B43">
        <f t="shared" si="3"/>
        <v>21.255949535191281</v>
      </c>
      <c r="C43" s="9">
        <f t="shared" si="4"/>
        <v>0.12000000000000004</v>
      </c>
      <c r="D43" s="9">
        <f t="shared" si="5"/>
        <v>2.5523705911904457</v>
      </c>
      <c r="E43" s="9">
        <f t="shared" si="6"/>
        <v>5.0485759661878911</v>
      </c>
      <c r="F43" s="9">
        <f t="shared" si="7"/>
        <v>5.075129293975591</v>
      </c>
      <c r="G43" s="10">
        <f t="shared" si="15"/>
        <v>8.6666666666666607</v>
      </c>
      <c r="H43" s="5">
        <f t="shared" si="15"/>
        <v>7.5</v>
      </c>
      <c r="I43">
        <f t="shared" si="9"/>
        <v>24.516329316377838</v>
      </c>
      <c r="J43">
        <f t="shared" si="10"/>
        <v>16.73060796009316</v>
      </c>
      <c r="K43">
        <f t="shared" si="11"/>
        <v>17.920300232829664</v>
      </c>
      <c r="L43">
        <f t="shared" si="12"/>
        <v>-12.118373865600772</v>
      </c>
      <c r="M43">
        <f t="shared" si="13"/>
        <v>-45.154096032567196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4"/>
        <v>21.155784018160304</v>
      </c>
      <c r="B44">
        <f t="shared" si="3"/>
        <v>21.155784018160304</v>
      </c>
      <c r="C44" s="9">
        <f t="shared" si="4"/>
        <v>0.12500000000000003</v>
      </c>
      <c r="D44" s="9">
        <f t="shared" si="5"/>
        <v>2.6525361082214238</v>
      </c>
      <c r="E44" s="9">
        <f t="shared" si="6"/>
        <v>5.1552849938562826</v>
      </c>
      <c r="F44" s="9">
        <f t="shared" si="7"/>
        <v>5.1850877953440193</v>
      </c>
      <c r="G44" s="10">
        <f t="shared" si="15"/>
        <v>8.6666666666666607</v>
      </c>
      <c r="H44" s="5">
        <f t="shared" si="15"/>
        <v>7.5</v>
      </c>
      <c r="I44">
        <f t="shared" si="9"/>
        <v>24.269034126138632</v>
      </c>
      <c r="J44">
        <f t="shared" si="10"/>
        <v>16.657897716899555</v>
      </c>
      <c r="K44">
        <f t="shared" si="11"/>
        <v>17.649375656634263</v>
      </c>
      <c r="L44">
        <f t="shared" si="12"/>
        <v>-11.944001827821147</v>
      </c>
      <c r="M44">
        <f t="shared" si="13"/>
        <v>-44.828908721697779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4"/>
        <v>21.056051623891808</v>
      </c>
      <c r="B45">
        <f t="shared" si="3"/>
        <v>21.056051623891808</v>
      </c>
      <c r="C45" s="9">
        <f t="shared" si="4"/>
        <v>0.13000000000000003</v>
      </c>
      <c r="D45" s="9">
        <f t="shared" si="5"/>
        <v>2.7522685024899203</v>
      </c>
      <c r="E45" s="9">
        <f t="shared" si="6"/>
        <v>5.2603743274390977</v>
      </c>
      <c r="F45" s="9">
        <f t="shared" si="7"/>
        <v>5.2936680767152975</v>
      </c>
      <c r="G45" s="10">
        <f t="shared" si="15"/>
        <v>8.6666666666666607</v>
      </c>
      <c r="H45" s="5">
        <f t="shared" si="15"/>
        <v>7.5</v>
      </c>
      <c r="I45">
        <f t="shared" si="9"/>
        <v>24.024602584250871</v>
      </c>
      <c r="J45">
        <f t="shared" si="10"/>
        <v>16.586233705932628</v>
      </c>
      <c r="K45">
        <f t="shared" si="11"/>
        <v>17.380402204304076</v>
      </c>
      <c r="L45">
        <f t="shared" si="12"/>
        <v>-11.772838068020295</v>
      </c>
      <c r="M45">
        <f t="shared" si="13"/>
        <v>-44.510535486965125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4"/>
        <v>20.956746132741436</v>
      </c>
      <c r="B46">
        <f t="shared" si="3"/>
        <v>20.956746132741436</v>
      </c>
      <c r="C46" s="9">
        <f t="shared" si="4"/>
        <v>0.13500000000000004</v>
      </c>
      <c r="D46" s="9">
        <f t="shared" si="5"/>
        <v>2.8515739936402915</v>
      </c>
      <c r="E46" s="9">
        <f t="shared" si="6"/>
        <v>5.3638555510261572</v>
      </c>
      <c r="F46" s="9">
        <f t="shared" si="7"/>
        <v>5.4008885615544147</v>
      </c>
      <c r="G46" s="10">
        <f t="shared" si="15"/>
        <v>8.6666666666666607</v>
      </c>
      <c r="H46" s="5">
        <f t="shared" si="15"/>
        <v>7.5</v>
      </c>
      <c r="I46">
        <f t="shared" si="9"/>
        <v>23.783004542080544</v>
      </c>
      <c r="J46">
        <f t="shared" si="10"/>
        <v>16.515596677524506</v>
      </c>
      <c r="K46">
        <f t="shared" si="11"/>
        <v>17.113338991382285</v>
      </c>
      <c r="L46">
        <f t="shared" si="12"/>
        <v>-11.604813493456541</v>
      </c>
      <c r="M46">
        <f t="shared" si="13"/>
        <v>-44.198821816795331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4"/>
        <v>20.857861439319169</v>
      </c>
      <c r="B47">
        <f t="shared" si="3"/>
        <v>20.857861439319169</v>
      </c>
      <c r="C47" s="9">
        <f t="shared" si="4"/>
        <v>0.14000000000000004</v>
      </c>
      <c r="D47" s="9">
        <f t="shared" si="5"/>
        <v>2.9504586870625564</v>
      </c>
      <c r="E47" s="9">
        <f t="shared" si="6"/>
        <v>5.4657400061817487</v>
      </c>
      <c r="F47" s="9">
        <f t="shared" si="7"/>
        <v>5.5067672777588177</v>
      </c>
      <c r="G47" s="10">
        <f t="shared" si="15"/>
        <v>8.6666666666666607</v>
      </c>
      <c r="H47" s="5">
        <f t="shared" si="15"/>
        <v>7.5</v>
      </c>
      <c r="I47">
        <f t="shared" si="9"/>
        <v>23.544211229959082</v>
      </c>
      <c r="J47">
        <f t="shared" si="10"/>
        <v>16.445967796563767</v>
      </c>
      <c r="K47">
        <f t="shared" si="11"/>
        <v>16.848146060481515</v>
      </c>
      <c r="L47">
        <f t="shared" si="12"/>
        <v>-11.43986129198694</v>
      </c>
      <c r="M47">
        <f t="shared" si="13"/>
        <v>-43.893617619542951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4"/>
        <v>20.759391550043045</v>
      </c>
      <c r="B48">
        <f t="shared" si="3"/>
        <v>20.759391550043045</v>
      </c>
      <c r="C48" s="9">
        <f t="shared" si="4"/>
        <v>0.14500000000000005</v>
      </c>
      <c r="D48" s="9">
        <f t="shared" si="5"/>
        <v>3.0489285763386831</v>
      </c>
      <c r="E48" s="9">
        <f t="shared" si="6"/>
        <v>5.5660387974274856</v>
      </c>
      <c r="F48" s="9">
        <f t="shared" si="7"/>
        <v>5.6113218677265486</v>
      </c>
      <c r="G48" s="10">
        <f t="shared" si="15"/>
        <v>8.6666666666666607</v>
      </c>
      <c r="H48" s="5">
        <f t="shared" si="15"/>
        <v>7.5</v>
      </c>
      <c r="I48">
        <f t="shared" si="9"/>
        <v>23.308195234941149</v>
      </c>
      <c r="J48">
        <f t="shared" si="10"/>
        <v>16.377328628811846</v>
      </c>
      <c r="K48">
        <f t="shared" si="11"/>
        <v>16.584784354764256</v>
      </c>
      <c r="L48">
        <f t="shared" si="12"/>
        <v>-11.277916858355409</v>
      </c>
      <c r="M48">
        <f t="shared" si="13"/>
        <v>-43.594777057482453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4"/>
        <v>20.661330580773623</v>
      </c>
      <c r="B49">
        <f t="shared" si="3"/>
        <v>20.661330580773623</v>
      </c>
      <c r="C49" s="9">
        <f t="shared" si="4"/>
        <v>0.15000000000000005</v>
      </c>
      <c r="D49" s="9">
        <f t="shared" si="5"/>
        <v>3.1469895456081036</v>
      </c>
      <c r="E49" s="9">
        <f t="shared" si="6"/>
        <v>5.6647627975690362</v>
      </c>
      <c r="F49" s="9">
        <f t="shared" si="7"/>
        <v>5.7145695981109217</v>
      </c>
      <c r="G49" s="10">
        <f t="shared" si="15"/>
        <v>8.6666666666666607</v>
      </c>
      <c r="H49" s="5">
        <f t="shared" si="15"/>
        <v>7.5</v>
      </c>
      <c r="I49">
        <f t="shared" si="9"/>
        <v>23.074930479644031</v>
      </c>
      <c r="J49">
        <f t="shared" si="10"/>
        <v>16.309661127661712</v>
      </c>
      <c r="K49">
        <f t="shared" si="11"/>
        <v>16.32321569241936</v>
      </c>
      <c r="L49">
        <f t="shared" si="12"/>
        <v>-11.118917723576871</v>
      </c>
      <c r="M49">
        <f t="shared" si="13"/>
        <v>-43.302158387079288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4"/>
        <v>20.563672754526678</v>
      </c>
      <c r="B50">
        <f t="shared" si="3"/>
        <v>20.563672754526678</v>
      </c>
      <c r="C50" s="9">
        <f t="shared" si="4"/>
        <v>0.15500000000000005</v>
      </c>
      <c r="D50" s="9">
        <f t="shared" si="5"/>
        <v>3.2446473718550495</v>
      </c>
      <c r="E50" s="9">
        <f t="shared" si="6"/>
        <v>5.7619226528725846</v>
      </c>
      <c r="F50" s="9">
        <f t="shared" si="7"/>
        <v>5.8165273692734312</v>
      </c>
      <c r="G50" s="10">
        <f t="shared" si="15"/>
        <v>8.6666666666666607</v>
      </c>
      <c r="H50" s="5">
        <f t="shared" si="15"/>
        <v>7.5</v>
      </c>
      <c r="I50">
        <f t="shared" si="9"/>
        <v>22.844392202108573</v>
      </c>
      <c r="J50">
        <f t="shared" si="10"/>
        <v>16.242947621320251</v>
      </c>
      <c r="K50">
        <f t="shared" si="11"/>
        <v>16.063402742096883</v>
      </c>
      <c r="L50">
        <f t="shared" si="12"/>
        <v>-10.96280348726571</v>
      </c>
      <c r="M50">
        <f t="shared" si="13"/>
        <v>-43.01562380523022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4"/>
        <v>20.466412399261525</v>
      </c>
      <c r="B51">
        <f t="shared" si="3"/>
        <v>20.466412399261525</v>
      </c>
      <c r="C51" s="9">
        <f t="shared" si="4"/>
        <v>0.16000000000000006</v>
      </c>
      <c r="D51" s="9">
        <f t="shared" si="5"/>
        <v>3.3419077271202</v>
      </c>
      <c r="E51" s="9">
        <f t="shared" si="6"/>
        <v>5.8575287880966718</v>
      </c>
      <c r="F51" s="9">
        <f t="shared" si="7"/>
        <v>5.9172117244462008</v>
      </c>
      <c r="G51" s="10">
        <f t="shared" si="15"/>
        <v>8.6666666666666607</v>
      </c>
      <c r="H51" s="5">
        <f t="shared" si="15"/>
        <v>7.5</v>
      </c>
      <c r="I51">
        <f t="shared" si="9"/>
        <v>22.6165569366221</v>
      </c>
      <c r="J51">
        <f t="shared" si="10"/>
        <v>16.177170800396656</v>
      </c>
      <c r="K51">
        <f t="shared" si="11"/>
        <v>15.805308999265502</v>
      </c>
      <c r="L51">
        <f t="shared" si="12"/>
        <v>-10.809515752763852</v>
      </c>
      <c r="M51">
        <f t="shared" si="13"/>
        <v>-42.735039301178155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4"/>
        <v>20.369543945742695</v>
      </c>
      <c r="B52">
        <f t="shared" si="3"/>
        <v>20.369543945742695</v>
      </c>
      <c r="C52" s="9">
        <f t="shared" si="4"/>
        <v>0.16500000000000006</v>
      </c>
      <c r="D52" s="9">
        <f t="shared" si="5"/>
        <v>3.4387761806390302</v>
      </c>
      <c r="E52" s="9">
        <f t="shared" si="6"/>
        <v>5.9515914113848432</v>
      </c>
      <c r="F52" s="9">
        <f t="shared" si="7"/>
        <v>6.0166388586147361</v>
      </c>
      <c r="G52" s="10">
        <f t="shared" si="15"/>
        <v>8.6666666666666607</v>
      </c>
      <c r="H52" s="5">
        <f t="shared" si="15"/>
        <v>7.5</v>
      </c>
      <c r="I52">
        <f t="shared" si="9"/>
        <v>22.39140249544387</v>
      </c>
      <c r="J52">
        <f t="shared" si="10"/>
        <v>16.112313705880073</v>
      </c>
      <c r="K52">
        <f t="shared" si="11"/>
        <v>15.548898763458434</v>
      </c>
      <c r="L52">
        <f t="shared" si="12"/>
        <v>-10.658998064930076</v>
      </c>
      <c r="M52">
        <f t="shared" si="13"/>
        <v>-42.460274513821872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4"/>
        <v>20.273061925472586</v>
      </c>
      <c r="B53">
        <f t="shared" si="3"/>
        <v>20.273061925472586</v>
      </c>
      <c r="C53" s="9">
        <f t="shared" si="4"/>
        <v>0.17000000000000007</v>
      </c>
      <c r="D53" s="9">
        <f t="shared" si="5"/>
        <v>3.535258200909142</v>
      </c>
      <c r="E53" s="9">
        <f t="shared" si="6"/>
        <v>6.0441205190243448</v>
      </c>
      <c r="F53" s="9">
        <f t="shared" si="7"/>
        <v>6.1148246271313278</v>
      </c>
      <c r="G53" s="10">
        <f t="shared" ref="G53:H68" si="16">G52</f>
        <v>8.6666666666666607</v>
      </c>
      <c r="H53" s="5">
        <f t="shared" si="16"/>
        <v>7.5</v>
      </c>
      <c r="I53">
        <f t="shared" si="9"/>
        <v>22.168907951373388</v>
      </c>
      <c r="J53">
        <f t="shared" si="10"/>
        <v>16.048359717490492</v>
      </c>
      <c r="K53">
        <f t="shared" si="11"/>
        <v>15.294137116375502</v>
      </c>
      <c r="L53">
        <f t="shared" si="12"/>
        <v>-10.511195850458115</v>
      </c>
      <c r="M53">
        <f t="shared" si="13"/>
        <v>-42.191202594155328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4"/>
        <v>20.176960968692949</v>
      </c>
      <c r="B54">
        <f t="shared" si="3"/>
        <v>20.176960968692949</v>
      </c>
      <c r="C54" s="9">
        <f t="shared" si="4"/>
        <v>0.17500000000000007</v>
      </c>
      <c r="D54" s="9">
        <f t="shared" si="5"/>
        <v>3.6313591576887769</v>
      </c>
      <c r="E54" s="9">
        <f t="shared" si="6"/>
        <v>6.1351259000759031</v>
      </c>
      <c r="F54" s="9">
        <f t="shared" si="7"/>
        <v>6.211784554069081</v>
      </c>
      <c r="G54" s="10">
        <f t="shared" si="16"/>
        <v>8.6666666666666607</v>
      </c>
      <c r="H54" s="5">
        <f t="shared" si="16"/>
        <v>7.5</v>
      </c>
      <c r="I54">
        <f t="shared" si="9"/>
        <v>21.949053621101818</v>
      </c>
      <c r="J54">
        <f t="shared" si="10"/>
        <v>15.985292542387743</v>
      </c>
      <c r="K54">
        <f t="shared" si="11"/>
        <v>15.040989900810571</v>
      </c>
      <c r="L54">
        <f t="shared" si="12"/>
        <v>-10.36605636059681</v>
      </c>
      <c r="M54">
        <f t="shared" si="13"/>
        <v>-41.927700072584372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4"/>
        <v>20.081235802453115</v>
      </c>
      <c r="B55">
        <f t="shared" si="3"/>
        <v>20.081235802453115</v>
      </c>
      <c r="C55" s="9">
        <f t="shared" si="4"/>
        <v>0.18000000000000008</v>
      </c>
      <c r="D55" s="9">
        <f t="shared" si="5"/>
        <v>3.7270843239286124</v>
      </c>
      <c r="E55" s="9">
        <f t="shared" si="6"/>
        <v>6.2246171408794604</v>
      </c>
      <c r="F55" s="9">
        <f t="shared" si="7"/>
        <v>6.3075338403260464</v>
      </c>
      <c r="G55" s="10">
        <f t="shared" si="16"/>
        <v>8.6666666666666607</v>
      </c>
      <c r="H55" s="5">
        <f t="shared" si="16"/>
        <v>7.5</v>
      </c>
      <c r="I55">
        <f t="shared" si="9"/>
        <v>21.731821049286079</v>
      </c>
      <c r="J55">
        <f t="shared" si="10"/>
        <v>15.923096204224162</v>
      </c>
      <c r="K55">
        <f t="shared" si="11"/>
        <v>14.789423700375064</v>
      </c>
      <c r="L55">
        <f t="shared" si="12"/>
        <v>-10.223528616150489</v>
      </c>
      <c r="M55">
        <f t="shared" si="13"/>
        <v>-41.669646730881873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4"/>
        <v>19.98588124874286</v>
      </c>
      <c r="B56">
        <f t="shared" si="3"/>
        <v>19.98588124874286</v>
      </c>
      <c r="C56" s="9">
        <f t="shared" si="4"/>
        <v>0.18500000000000008</v>
      </c>
      <c r="D56" s="9">
        <f t="shared" si="5"/>
        <v>3.8224388776388669</v>
      </c>
      <c r="E56" s="9">
        <f t="shared" si="6"/>
        <v>6.312603629440555</v>
      </c>
      <c r="F56" s="9">
        <f t="shared" si="7"/>
        <v>6.4020873714886477</v>
      </c>
      <c r="G56" s="10">
        <f t="shared" si="16"/>
        <v>8.6666666666666607</v>
      </c>
      <c r="H56" s="5">
        <f t="shared" si="16"/>
        <v>7.5</v>
      </c>
      <c r="I56">
        <f t="shared" si="9"/>
        <v>21.51719299328461</v>
      </c>
      <c r="J56">
        <f t="shared" si="10"/>
        <v>15.86175503252726</v>
      </c>
      <c r="K56">
        <f t="shared" si="11"/>
        <v>14.539405819989772</v>
      </c>
      <c r="L56">
        <f t="shared" si="12"/>
        <v>-10.083563354642749</v>
      </c>
      <c r="M56">
        <f t="shared" si="13"/>
        <v>-41.416925478553999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4"/>
        <v>19.89089222268808</v>
      </c>
      <c r="B57">
        <f t="shared" si="3"/>
        <v>19.89089222268808</v>
      </c>
      <c r="C57" s="9">
        <f t="shared" si="4"/>
        <v>0.19000000000000009</v>
      </c>
      <c r="D57" s="9">
        <f t="shared" si="5"/>
        <v>3.917427903693647</v>
      </c>
      <c r="E57" s="9">
        <f t="shared" si="6"/>
        <v>6.3990945597018793</v>
      </c>
      <c r="F57" s="9">
        <f t="shared" si="7"/>
        <v>6.4954597254631663</v>
      </c>
      <c r="G57" s="10">
        <f t="shared" si="16"/>
        <v>8.6666666666666607</v>
      </c>
      <c r="H57" s="5">
        <f t="shared" si="16"/>
        <v>7.5</v>
      </c>
      <c r="I57">
        <f t="shared" si="9"/>
        <v>21.305153408492739</v>
      </c>
      <c r="J57">
        <f t="shared" si="10"/>
        <v>15.801253652399403</v>
      </c>
      <c r="K57">
        <f t="shared" si="11"/>
        <v>14.290904267118448</v>
      </c>
      <c r="L57">
        <f t="shared" si="12"/>
        <v>-9.9461129795310441</v>
      </c>
      <c r="M57">
        <f t="shared" si="13"/>
        <v>-41.169422233402265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4"/>
        <v>19.796263730807315</v>
      </c>
      <c r="B58">
        <f t="shared" si="3"/>
        <v>19.796263730807315</v>
      </c>
      <c r="C58" s="9">
        <f t="shared" si="4"/>
        <v>0.19500000000000009</v>
      </c>
      <c r="D58" s="9">
        <f t="shared" si="5"/>
        <v>4.0120563955744117</v>
      </c>
      <c r="E58" s="9">
        <f t="shared" si="6"/>
        <v>6.484098935704389</v>
      </c>
      <c r="F58" s="9">
        <f t="shared" si="7"/>
        <v>6.5876651798837429</v>
      </c>
      <c r="G58" s="10">
        <f t="shared" si="16"/>
        <v>8.6666666666666607</v>
      </c>
      <c r="H58" s="5">
        <f t="shared" si="16"/>
        <v>7.5</v>
      </c>
      <c r="I58">
        <f t="shared" si="9"/>
        <v>21.095687434214696</v>
      </c>
      <c r="J58">
        <f t="shared" si="10"/>
        <v>15.741576974522216</v>
      </c>
      <c r="K58">
        <f t="shared" si="11"/>
        <v>14.043887733718034</v>
      </c>
      <c r="L58">
        <f t="shared" si="12"/>
        <v>-9.8111315113637314</v>
      </c>
      <c r="M58">
        <f t="shared" si="13"/>
        <v>-40.927025806076692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4"/>
        <v>19.701990869327386</v>
      </c>
      <c r="B59">
        <f t="shared" si="3"/>
        <v>19.701990869327386</v>
      </c>
      <c r="C59" s="9">
        <f t="shared" si="4"/>
        <v>0.20000000000000009</v>
      </c>
      <c r="D59" s="9">
        <f t="shared" si="5"/>
        <v>4.1063292570543402</v>
      </c>
      <c r="E59" s="9">
        <f t="shared" si="6"/>
        <v>6.5676255756421877</v>
      </c>
      <c r="F59" s="9">
        <f t="shared" si="7"/>
        <v>6.6787177193050002</v>
      </c>
      <c r="G59" s="10">
        <f t="shared" si="16"/>
        <v>8.6666666666666607</v>
      </c>
      <c r="H59" s="5">
        <f t="shared" si="16"/>
        <v>7.5</v>
      </c>
      <c r="I59">
        <f t="shared" si="9"/>
        <v>20.888781380007813</v>
      </c>
      <c r="J59">
        <f t="shared" si="10"/>
        <v>15.682710185454035</v>
      </c>
      <c r="K59">
        <f t="shared" si="11"/>
        <v>13.798325578881574</v>
      </c>
      <c r="L59">
        <f t="shared" si="12"/>
        <v>-9.6785745407748482</v>
      </c>
      <c r="M59">
        <f t="shared" si="13"/>
        <v>-40.689627788426108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4"/>
        <v>19.608068822556397</v>
      </c>
      <c r="B60">
        <f t="shared" si="3"/>
        <v>19.608068822556397</v>
      </c>
      <c r="C60" s="9">
        <f t="shared" si="4"/>
        <v>0.2050000000000001</v>
      </c>
      <c r="D60" s="9">
        <f t="shared" si="5"/>
        <v>4.2002513038253309</v>
      </c>
      <c r="E60" s="9">
        <f t="shared" si="6"/>
        <v>6.6496831158152858</v>
      </c>
      <c r="F60" s="9">
        <f t="shared" si="7"/>
        <v>6.768631042187093</v>
      </c>
      <c r="G60" s="10">
        <f t="shared" si="16"/>
        <v>8.6666666666666607</v>
      </c>
      <c r="H60" s="5">
        <f t="shared" si="16"/>
        <v>7.5</v>
      </c>
      <c r="I60">
        <f t="shared" si="9"/>
        <v>20.684422712433058</v>
      </c>
      <c r="J60">
        <f t="shared" si="10"/>
        <v>15.624638738209386</v>
      </c>
      <c r="K60">
        <f t="shared" si="11"/>
        <v>13.554187812151017</v>
      </c>
      <c r="L60">
        <f t="shared" si="12"/>
        <v>-9.5483991832154622</v>
      </c>
      <c r="M60">
        <f t="shared" si="13"/>
        <v>-40.45712244546165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4"/>
        <v>19.514492861312437</v>
      </c>
      <c r="B61">
        <f t="shared" si="3"/>
        <v>19.514492861312437</v>
      </c>
      <c r="C61" s="9">
        <f t="shared" si="4"/>
        <v>0.2100000000000001</v>
      </c>
      <c r="D61" s="9">
        <f t="shared" si="5"/>
        <v>4.2938272650692895</v>
      </c>
      <c r="E61" s="9">
        <f t="shared" si="6"/>
        <v>6.7302800144841735</v>
      </c>
      <c r="F61" s="9">
        <f t="shared" si="7"/>
        <v>6.8574185676806696</v>
      </c>
      <c r="G61" s="10">
        <f t="shared" si="16"/>
        <v>8.6666666666666607</v>
      </c>
      <c r="H61" s="5">
        <f t="shared" si="16"/>
        <v>7.5</v>
      </c>
      <c r="I61">
        <f t="shared" si="9"/>
        <v>20.482600042144366</v>
      </c>
      <c r="J61">
        <f t="shared" si="10"/>
        <v>15.567348343110094</v>
      </c>
      <c r="K61">
        <f t="shared" si="11"/>
        <v>13.311445077478247</v>
      </c>
      <c r="L61">
        <f t="shared" si="12"/>
        <v>-9.4205640353235989</v>
      </c>
      <c r="M61">
        <f t="shared" si="13"/>
        <v>-40.229406610758979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4"/>
        <v>19.421258341406414</v>
      </c>
      <c r="B62">
        <f t="shared" si="3"/>
        <v>19.421258341406414</v>
      </c>
      <c r="C62" s="9">
        <f t="shared" si="4"/>
        <v>0.21500000000000011</v>
      </c>
      <c r="D62" s="9">
        <f t="shared" si="5"/>
        <v>4.3870617849753142</v>
      </c>
      <c r="E62" s="9">
        <f t="shared" si="6"/>
        <v>6.8094245556300494</v>
      </c>
      <c r="F62" s="9">
        <f t="shared" si="7"/>
        <v>6.9450934422189903</v>
      </c>
      <c r="G62" s="10">
        <f t="shared" si="16"/>
        <v>8.6666666666666607</v>
      </c>
      <c r="H62" s="5">
        <f t="shared" si="16"/>
        <v>7.5</v>
      </c>
      <c r="I62">
        <f t="shared" si="9"/>
        <v>20.283303111247413</v>
      </c>
      <c r="J62">
        <f t="shared" si="10"/>
        <v>15.510824958898153</v>
      </c>
      <c r="K62">
        <f t="shared" si="11"/>
        <v>13.070068637813693</v>
      </c>
      <c r="L62">
        <f t="shared" si="12"/>
        <v>-9.2950291328376515</v>
      </c>
      <c r="M62">
        <f t="shared" si="13"/>
        <v>-40.006379585134333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4"/>
        <v>19.328360702177413</v>
      </c>
      <c r="B63">
        <f t="shared" si="3"/>
        <v>19.328360702177413</v>
      </c>
      <c r="C63" s="9">
        <f t="shared" si="4"/>
        <v>0.22000000000000011</v>
      </c>
      <c r="D63" s="9">
        <f t="shared" si="5"/>
        <v>4.4799594242043117</v>
      </c>
      <c r="E63" s="9">
        <f t="shared" si="6"/>
        <v>6.8871248526243996</v>
      </c>
      <c r="F63" s="9">
        <f t="shared" si="7"/>
        <v>7.0316685459241226</v>
      </c>
      <c r="G63" s="10">
        <f t="shared" si="16"/>
        <v>8.6666666666666607</v>
      </c>
      <c r="H63" s="5">
        <f t="shared" si="16"/>
        <v>7.5</v>
      </c>
      <c r="I63">
        <f t="shared" si="9"/>
        <v>20.086522780856345</v>
      </c>
      <c r="J63">
        <f t="shared" si="10"/>
        <v>15.455054784101128</v>
      </c>
      <c r="K63">
        <f t="shared" si="11"/>
        <v>12.830030360302887</v>
      </c>
      <c r="L63">
        <f t="shared" si="12"/>
        <v>-9.1717559099608863</v>
      </c>
      <c r="M63">
        <f t="shared" si="13"/>
        <v>-39.787943038438058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4"/>
        <v>19.235795465079185</v>
      </c>
      <c r="B64">
        <f t="shared" si="3"/>
        <v>19.235795465079185</v>
      </c>
      <c r="C64" s="9">
        <f t="shared" si="4"/>
        <v>0.22500000000000012</v>
      </c>
      <c r="D64" s="9">
        <f t="shared" si="5"/>
        <v>4.5725246613025394</v>
      </c>
      <c r="E64" s="9">
        <f t="shared" si="6"/>
        <v>6.9633888518115246</v>
      </c>
      <c r="F64" s="9">
        <f t="shared" si="7"/>
        <v>7.1171564988339044</v>
      </c>
      <c r="G64" s="10">
        <f t="shared" si="16"/>
        <v>8.6666666666666607</v>
      </c>
      <c r="H64" s="5">
        <f t="shared" si="16"/>
        <v>7.5</v>
      </c>
      <c r="I64">
        <f t="shared" si="9"/>
        <v>19.892251018774978</v>
      </c>
      <c r="J64">
        <f t="shared" si="10"/>
        <v>15.400024248641362</v>
      </c>
      <c r="K64">
        <f t="shared" si="11"/>
        <v>12.591302702072259</v>
      </c>
      <c r="L64">
        <f t="shared" si="12"/>
        <v>-9.0507071600870663</v>
      </c>
      <c r="M64">
        <f t="shared" si="13"/>
        <v>-39.574000914318233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4"/>
        <v>19.14355823231622</v>
      </c>
      <c r="B65">
        <f t="shared" si="3"/>
        <v>19.14355823231622</v>
      </c>
      <c r="C65" s="9">
        <f t="shared" si="4"/>
        <v>0.23000000000000012</v>
      </c>
      <c r="D65" s="9">
        <f t="shared" si="5"/>
        <v>4.6647618940655065</v>
      </c>
      <c r="E65" s="9">
        <f t="shared" si="6"/>
        <v>7.0382243360075005</v>
      </c>
      <c r="F65" s="9">
        <f t="shared" si="7"/>
        <v>7.2015696669561224</v>
      </c>
      <c r="G65" s="10">
        <f t="shared" si="16"/>
        <v>8.6666666666666607</v>
      </c>
      <c r="H65" s="5">
        <f t="shared" si="16"/>
        <v>7.5</v>
      </c>
      <c r="I65">
        <f t="shared" si="9"/>
        <v>19.700480887226469</v>
      </c>
      <c r="J65">
        <f t="shared" si="10"/>
        <v>15.345720005680839</v>
      </c>
      <c r="K65">
        <f t="shared" si="11"/>
        <v>12.35385869658635</v>
      </c>
      <c r="L65">
        <f t="shared" si="12"/>
        <v>-8.9318469977994983</v>
      </c>
      <c r="M65">
        <f t="shared" si="13"/>
        <v>-39.364459337815113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4"/>
        <v>19.051644685528096</v>
      </c>
      <c r="B66">
        <f t="shared" si="3"/>
        <v>19.051644685528096</v>
      </c>
      <c r="C66" s="9">
        <f t="shared" si="4"/>
        <v>0.23500000000000013</v>
      </c>
      <c r="D66" s="9">
        <f t="shared" si="5"/>
        <v>4.7566754408536314</v>
      </c>
      <c r="E66" s="9">
        <f t="shared" si="6"/>
        <v>7.1116389279189383</v>
      </c>
      <c r="F66" s="9">
        <f t="shared" si="7"/>
        <v>7.2849201681560993</v>
      </c>
      <c r="G66" s="10">
        <f t="shared" si="16"/>
        <v>8.6666666666666607</v>
      </c>
      <c r="H66" s="5">
        <f t="shared" si="16"/>
        <v>7.5</v>
      </c>
      <c r="I66">
        <f t="shared" si="9"/>
        <v>19.511206530553203</v>
      </c>
      <c r="J66">
        <f t="shared" si="10"/>
        <v>15.292128923694042</v>
      </c>
      <c r="K66">
        <f t="shared" si="11"/>
        <v>12.117671940559459</v>
      </c>
      <c r="L66">
        <f t="shared" si="12"/>
        <v>-8.8151408220577938</v>
      </c>
      <c r="M66">
        <f t="shared" si="13"/>
        <v>-39.159226525655413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4"/>
        <v>18.960050584520729</v>
      </c>
      <c r="B67">
        <f t="shared" si="3"/>
        <v>18.960050584520729</v>
      </c>
      <c r="C67" s="9">
        <f t="shared" si="4"/>
        <v>0.24000000000000013</v>
      </c>
      <c r="D67" s="9">
        <f t="shared" si="5"/>
        <v>4.8482695418609989</v>
      </c>
      <c r="E67" s="9">
        <f t="shared" si="6"/>
        <v>7.1836400934848328</v>
      </c>
      <c r="F67" s="9">
        <f t="shared" si="7"/>
        <v>7.3672198778836773</v>
      </c>
      <c r="G67" s="10">
        <f t="shared" si="16"/>
        <v>8.6666666666666607</v>
      </c>
      <c r="H67" s="5">
        <f t="shared" si="16"/>
        <v>7.5</v>
      </c>
      <c r="I67">
        <f t="shared" si="9"/>
        <v>19.324423162805928</v>
      </c>
      <c r="J67">
        <f t="shared" si="10"/>
        <v>15.239238078761696</v>
      </c>
      <c r="K67">
        <f t="shared" si="11"/>
        <v>11.882716581405527</v>
      </c>
      <c r="L67">
        <f t="shared" si="12"/>
        <v>-8.700555280488512</v>
      </c>
      <c r="M67">
        <f t="shared" si="13"/>
        <v>-38.958212699123152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4"/>
        <v>18.868771766043206</v>
      </c>
      <c r="B68">
        <f t="shared" si="3"/>
        <v>18.868771766043206</v>
      </c>
      <c r="C68" s="9">
        <f t="shared" si="4"/>
        <v>0.24500000000000013</v>
      </c>
      <c r="D68" s="9">
        <f t="shared" si="5"/>
        <v>4.9395483603385202</v>
      </c>
      <c r="E68" s="9">
        <f t="shared" si="6"/>
        <v>7.2542351451446816</v>
      </c>
      <c r="F68" s="9">
        <f t="shared" si="7"/>
        <v>7.4484804347453517</v>
      </c>
      <c r="G68" s="10">
        <f t="shared" si="16"/>
        <v>8.6666666666666607</v>
      </c>
      <c r="H68" s="5">
        <f t="shared" si="16"/>
        <v>7.5</v>
      </c>
      <c r="I68">
        <f t="shared" si="9"/>
        <v>19.140127055138574</v>
      </c>
      <c r="J68">
        <f t="shared" si="10"/>
        <v>15.187034747078766</v>
      </c>
      <c r="K68">
        <f t="shared" si="11"/>
        <v>11.648967305210787</v>
      </c>
      <c r="L68">
        <f t="shared" si="12"/>
        <v>-8.5880582346975416</v>
      </c>
      <c r="M68">
        <f t="shared" si="13"/>
        <v>-38.761329999391819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4"/>
        <v>18.777804142608957</v>
      </c>
      <c r="B69">
        <f t="shared" si="3"/>
        <v>18.777804142608957</v>
      </c>
      <c r="C69" s="9">
        <f t="shared" si="4"/>
        <v>0.25000000000000011</v>
      </c>
      <c r="D69" s="9">
        <f t="shared" si="5"/>
        <v>5.0305159837727684</v>
      </c>
      <c r="E69" s="9">
        <f t="shared" si="6"/>
        <v>7.3234312450359571</v>
      </c>
      <c r="F69" s="9">
        <f t="shared" si="7"/>
        <v>7.5287132459271291</v>
      </c>
      <c r="G69" s="10">
        <f t="shared" ref="G69:H84" si="17">G68</f>
        <v>8.6666666666666607</v>
      </c>
      <c r="H69" s="5">
        <f t="shared" si="17"/>
        <v>7.5</v>
      </c>
      <c r="I69">
        <f t="shared" si="9"/>
        <v>18.958315522922486</v>
      </c>
      <c r="J69">
        <f t="shared" si="10"/>
        <v>15.13550639767058</v>
      </c>
      <c r="K69">
        <f t="shared" si="11"/>
        <v>11.416399325214437</v>
      </c>
      <c r="L69">
        <f t="shared" si="12"/>
        <v>-8.4776187265236285</v>
      </c>
      <c r="M69">
        <f t="shared" si="13"/>
        <v>-38.568492405209852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4"/>
        <v>18.687143701360011</v>
      </c>
      <c r="B70">
        <f t="shared" si="3"/>
        <v>18.687143701360011</v>
      </c>
      <c r="C70" s="9">
        <f t="shared" si="4"/>
        <v>0.25500000000000012</v>
      </c>
      <c r="D70" s="9">
        <f t="shared" si="5"/>
        <v>5.1211764250217149</v>
      </c>
      <c r="E70" s="9">
        <f t="shared" si="6"/>
        <v>7.3912354081239497</v>
      </c>
      <c r="F70" s="9">
        <f t="shared" si="7"/>
        <v>7.607929492473458</v>
      </c>
      <c r="G70" s="10">
        <f t="shared" si="17"/>
        <v>8.6666666666666607</v>
      </c>
      <c r="H70" s="5">
        <f t="shared" si="17"/>
        <v>7.5</v>
      </c>
      <c r="I70">
        <f t="shared" si="9"/>
        <v>18.778986912490993</v>
      </c>
      <c r="J70">
        <f t="shared" si="10"/>
        <v>15.084640685311438</v>
      </c>
      <c r="K70">
        <f t="shared" si="11"/>
        <v>11.184988370783177</v>
      </c>
      <c r="L70">
        <f t="shared" si="12"/>
        <v>-8.369206945153854</v>
      </c>
      <c r="M70">
        <f t="shared" si="13"/>
        <v>-38.379615652839199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4"/>
        <v>18.596786502973156</v>
      </c>
      <c r="B71">
        <f t="shared" si="3"/>
        <v>18.596786502973156</v>
      </c>
      <c r="C71" s="9">
        <f t="shared" si="4"/>
        <v>0.26000000000000012</v>
      </c>
      <c r="D71" s="9">
        <f t="shared" si="5"/>
        <v>5.2115336234085712</v>
      </c>
      <c r="E71" s="9">
        <f t="shared" si="6"/>
        <v>7.4576545052668974</v>
      </c>
      <c r="F71" s="9">
        <f t="shared" si="7"/>
        <v>7.6861401344274274</v>
      </c>
      <c r="G71" s="10">
        <f t="shared" si="17"/>
        <v>8.6666666666666607</v>
      </c>
      <c r="H71" s="5">
        <f t="shared" si="17"/>
        <v>7.5</v>
      </c>
      <c r="I71">
        <f t="shared" si="9"/>
        <v>18.602140587422468</v>
      </c>
      <c r="J71">
        <f t="shared" si="10"/>
        <v>15.034425443640515</v>
      </c>
      <c r="K71">
        <f t="shared" si="11"/>
        <v>10.954710676866142</v>
      </c>
      <c r="L71">
        <f t="shared" si="12"/>
        <v>-8.2627941950231953</v>
      </c>
      <c r="M71">
        <f t="shared" si="13"/>
        <v>-38.194617158153932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4"/>
        <v>18.506728680606823</v>
      </c>
      <c r="B72">
        <f t="shared" si="3"/>
        <v>18.506728680606823</v>
      </c>
      <c r="C72" s="9">
        <f t="shared" si="4"/>
        <v>0.26500000000000012</v>
      </c>
      <c r="D72" s="9">
        <f t="shared" si="5"/>
        <v>5.3015914457749043</v>
      </c>
      <c r="E72" s="9">
        <f t="shared" si="6"/>
        <v>7.5226952662192472</v>
      </c>
      <c r="F72" s="9">
        <f t="shared" si="7"/>
        <v>7.7633559158372112</v>
      </c>
      <c r="G72" s="10">
        <f t="shared" si="17"/>
        <v>8.6666666666666607</v>
      </c>
      <c r="H72" s="5">
        <f t="shared" si="17"/>
        <v>7.5</v>
      </c>
      <c r="I72">
        <f t="shared" si="9"/>
        <v>18.427776914267234</v>
      </c>
      <c r="J72">
        <f t="shared" si="10"/>
        <v>14.984848678470376</v>
      </c>
      <c r="K72">
        <f t="shared" si="11"/>
        <v>10.725542973917218</v>
      </c>
      <c r="L72">
        <f t="shared" si="12"/>
        <v>-8.1583528644215377</v>
      </c>
      <c r="M72">
        <f t="shared" si="13"/>
        <v>-38.013415940813218</v>
      </c>
      <c r="S72">
        <f t="shared" si="0"/>
        <v>1</v>
      </c>
      <c r="T72" t="b">
        <f t="shared" si="1"/>
        <v>1</v>
      </c>
      <c r="U72" t="b">
        <f t="shared" si="2"/>
        <v>0</v>
      </c>
    </row>
    <row r="73" spans="1:21" x14ac:dyDescent="0.2">
      <c r="A73">
        <f t="shared" si="14"/>
        <v>18.41696643888756</v>
      </c>
      <c r="B73">
        <f t="shared" si="3"/>
        <v>18.41696643888756</v>
      </c>
      <c r="C73" s="9">
        <f t="shared" si="4"/>
        <v>0.27000000000000013</v>
      </c>
      <c r="D73" s="9">
        <f t="shared" si="5"/>
        <v>5.391353687494167</v>
      </c>
      <c r="E73" s="9">
        <f t="shared" si="6"/>
        <v>7.5863642825758157</v>
      </c>
      <c r="F73" s="9">
        <f t="shared" si="7"/>
        <v>7.8395873696336231</v>
      </c>
      <c r="G73" s="10">
        <f t="shared" si="17"/>
        <v>8.6666666666666607</v>
      </c>
      <c r="H73" s="5">
        <f t="shared" si="17"/>
        <v>7.5</v>
      </c>
      <c r="I73">
        <f t="shared" si="9"/>
        <v>18.255897247621014</v>
      </c>
      <c r="J73">
        <f t="shared" si="10"/>
        <v>14.935898561283848</v>
      </c>
      <c r="K73">
        <f t="shared" si="11"/>
        <v>10.497462478272338</v>
      </c>
      <c r="L73">
        <f t="shared" si="12"/>
        <v>-8.0558563947326363</v>
      </c>
      <c r="M73">
        <f t="shared" si="13"/>
        <v>-37.835932550430165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4"/>
        <v>18.327496052934961</v>
      </c>
      <c r="B74">
        <f t="shared" si="3"/>
        <v>18.327496052934961</v>
      </c>
      <c r="C74" s="9">
        <f t="shared" si="4"/>
        <v>0.27500000000000013</v>
      </c>
      <c r="D74" s="9">
        <f t="shared" si="5"/>
        <v>5.4808240734467653</v>
      </c>
      <c r="E74" s="9">
        <f t="shared" si="6"/>
        <v>7.6486680106595424</v>
      </c>
      <c r="F74" s="9">
        <f t="shared" si="7"/>
        <v>7.9148448223834125</v>
      </c>
      <c r="G74" s="10">
        <f t="shared" si="17"/>
        <v>8.6666666666666607</v>
      </c>
      <c r="H74" s="5">
        <f t="shared" si="17"/>
        <v>7.5</v>
      </c>
      <c r="I74">
        <f t="shared" si="9"/>
        <v>18.086503914444972</v>
      </c>
      <c r="J74">
        <f t="shared" si="10"/>
        <v>14.887563422915452</v>
      </c>
      <c r="K74">
        <f t="shared" si="11"/>
        <v>10.270446882969757</v>
      </c>
      <c r="L74">
        <f t="shared" si="12"/>
        <v>-7.9552792502306966</v>
      </c>
      <c r="M74">
        <f t="shared" si="13"/>
        <v>-37.662088994665424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4"/>
        <v>18.238313867423972</v>
      </c>
      <c r="B75">
        <f t="shared" si="3"/>
        <v>18.238313867423972</v>
      </c>
      <c r="C75" s="9">
        <f t="shared" si="4"/>
        <v>0.28000000000000014</v>
      </c>
      <c r="D75" s="9">
        <f t="shared" si="5"/>
        <v>5.5700062589577541</v>
      </c>
      <c r="E75" s="9">
        <f t="shared" si="6"/>
        <v>7.709612774355457</v>
      </c>
      <c r="F75" s="9">
        <f t="shared" si="7"/>
        <v>7.9891383989228286</v>
      </c>
      <c r="G75" s="10">
        <f t="shared" si="17"/>
        <v>8.6666666666666607</v>
      </c>
      <c r="H75" s="5">
        <f t="shared" si="17"/>
        <v>7.5</v>
      </c>
      <c r="I75">
        <f t="shared" si="9"/>
        <v>17.919600197529881</v>
      </c>
      <c r="J75">
        <f t="shared" si="10"/>
        <v>14.839831747414069</v>
      </c>
      <c r="K75">
        <f t="shared" si="11"/>
        <v>10.044474349001765</v>
      </c>
      <c r="L75">
        <f t="shared" si="12"/>
        <v>-7.856596888361266</v>
      </c>
      <c r="M75">
        <f t="shared" si="13"/>
        <v>-37.491808669181395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4"/>
        <v>18.14941629568348</v>
      </c>
      <c r="B76">
        <f t="shared" si="3"/>
        <v>18.14941629568348</v>
      </c>
      <c r="C76" s="9">
        <f t="shared" si="4"/>
        <v>0.28500000000000014</v>
      </c>
      <c r="D76" s="9">
        <f t="shared" si="5"/>
        <v>5.6589038306982484</v>
      </c>
      <c r="E76" s="9">
        <f t="shared" si="6"/>
        <v>7.769204767893422</v>
      </c>
      <c r="F76" s="9">
        <f t="shared" si="7"/>
        <v>8.0624780268758283</v>
      </c>
      <c r="G76" s="10">
        <f t="shared" si="17"/>
        <v>8.6666666666666607</v>
      </c>
      <c r="H76" s="5">
        <f t="shared" si="17"/>
        <v>7.5</v>
      </c>
      <c r="I76">
        <f t="shared" si="9"/>
        <v>17.755190317999791</v>
      </c>
      <c r="J76">
        <f t="shared" si="10"/>
        <v>14.792692166083901</v>
      </c>
      <c r="K76">
        <f t="shared" si="11"/>
        <v>9.8195234969866778</v>
      </c>
      <c r="L76">
        <f t="shared" si="12"/>
        <v>-7.7597857304343263</v>
      </c>
      <c r="M76">
        <f t="shared" si="13"/>
        <v>-37.32501628940026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4"/>
        <v>18.060799818830123</v>
      </c>
      <c r="B77">
        <f t="shared" si="3"/>
        <v>18.060799818830123</v>
      </c>
      <c r="C77" s="9">
        <f t="shared" si="4"/>
        <v>0.29000000000000015</v>
      </c>
      <c r="D77" s="9">
        <f t="shared" si="5"/>
        <v>5.7475203075516044</v>
      </c>
      <c r="E77" s="9">
        <f t="shared" si="6"/>
        <v>7.8274500585821327</v>
      </c>
      <c r="F77" s="9">
        <f t="shared" si="7"/>
        <v>8.134873441061119</v>
      </c>
      <c r="G77" s="10">
        <f t="shared" si="17"/>
        <v>8.6666666666666607</v>
      </c>
      <c r="H77" s="5">
        <f t="shared" si="17"/>
        <v>7.5</v>
      </c>
      <c r="I77">
        <f t="shared" si="9"/>
        <v>17.593279416748416</v>
      </c>
      <c r="J77">
        <f t="shared" si="10"/>
        <v>14.746133451701295</v>
      </c>
      <c r="K77">
        <f t="shared" si="11"/>
        <v>9.5955733992502754</v>
      </c>
      <c r="L77">
        <f t="shared" si="12"/>
        <v>-7.6648231326585661</v>
      </c>
      <c r="M77">
        <f t="shared" si="13"/>
        <v>-37.161637824016253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4"/>
        <v>17.972460984936301</v>
      </c>
      <c r="B78">
        <f t="shared" si="3"/>
        <v>17.972460984936301</v>
      </c>
      <c r="C78" s="9">
        <f t="shared" si="4"/>
        <v>0.29500000000000015</v>
      </c>
      <c r="D78" s="9">
        <f t="shared" si="5"/>
        <v>5.8358591414454244</v>
      </c>
      <c r="E78" s="9">
        <f t="shared" si="6"/>
        <v>7.8843545894968017</v>
      </c>
      <c r="F78" s="9">
        <f t="shared" si="7"/>
        <v>8.2063341877921552</v>
      </c>
      <c r="G78" s="10">
        <f t="shared" si="17"/>
        <v>8.6666666666666607</v>
      </c>
      <c r="H78" s="5">
        <f t="shared" si="17"/>
        <v>7.5</v>
      </c>
      <c r="I78">
        <f t="shared" si="9"/>
        <v>17.433873534699842</v>
      </c>
      <c r="J78">
        <f t="shared" si="10"/>
        <v>14.700144512905345</v>
      </c>
      <c r="K78">
        <f t="shared" si="11"/>
        <v>9.3726035723061774</v>
      </c>
      <c r="L78">
        <f t="shared" si="12"/>
        <v>-7.5716873574470158</v>
      </c>
      <c r="M78">
        <f t="shared" si="13"/>
        <v>-37.001600430219689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4"/>
        <v>17.884396408231304</v>
      </c>
      <c r="B79">
        <f t="shared" si="3"/>
        <v>17.884396408231304</v>
      </c>
      <c r="C79" s="9">
        <f t="shared" si="4"/>
        <v>0.30000000000000016</v>
      </c>
      <c r="D79" s="9">
        <f t="shared" si="5"/>
        <v>5.9239237181504221</v>
      </c>
      <c r="E79" s="9">
        <f t="shared" si="6"/>
        <v>7.939924182122895</v>
      </c>
      <c r="F79" s="9">
        <f t="shared" si="7"/>
        <v>8.2768696290740102</v>
      </c>
      <c r="G79" s="10">
        <f t="shared" si="17"/>
        <v>8.6666666666666607</v>
      </c>
      <c r="H79" s="5">
        <f t="shared" si="17"/>
        <v>7.5</v>
      </c>
      <c r="I79">
        <f t="shared" si="9"/>
        <v>17.276979591783796</v>
      </c>
      <c r="J79">
        <f t="shared" si="10"/>
        <v>14.654714388760663</v>
      </c>
      <c r="K79">
        <f t="shared" si="11"/>
        <v>9.1505939697248593</v>
      </c>
      <c r="L79">
        <f t="shared" si="12"/>
        <v>-7.480357544925587</v>
      </c>
      <c r="M79">
        <f t="shared" si="13"/>
        <v>-36.84483239059773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4"/>
        <v>17.796602768334548</v>
      </c>
      <c r="B80">
        <f t="shared" si="3"/>
        <v>17.796602768334548</v>
      </c>
      <c r="C80" s="9">
        <f t="shared" si="4"/>
        <v>0.30500000000000016</v>
      </c>
      <c r="D80" s="9">
        <f t="shared" si="5"/>
        <v>6.0117173580471777</v>
      </c>
      <c r="E80" s="9">
        <f t="shared" si="6"/>
        <v>7.9941645389582137</v>
      </c>
      <c r="F80" s="9">
        <f t="shared" si="7"/>
        <v>8.3464889467009566</v>
      </c>
      <c r="G80" s="10">
        <f t="shared" si="17"/>
        <v>8.6666666666666607</v>
      </c>
      <c r="H80" s="5">
        <f t="shared" si="17"/>
        <v>7.5</v>
      </c>
      <c r="I80">
        <f t="shared" si="9"/>
        <v>17.122605364514783</v>
      </c>
      <c r="J80">
        <f t="shared" si="10"/>
        <v>14.609832243491109</v>
      </c>
      <c r="K80">
        <f t="shared" si="11"/>
        <v>8.9295249753812733</v>
      </c>
      <c r="L80">
        <f t="shared" si="12"/>
        <v>-7.390813684577382</v>
      </c>
      <c r="M80">
        <f t="shared" si="13"/>
        <v>-36.691263051683961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4"/>
        <v>17.709076809519924</v>
      </c>
      <c r="B81">
        <f t="shared" si="3"/>
        <v>17.709076809519924</v>
      </c>
      <c r="C81" s="9">
        <f t="shared" si="4"/>
        <v>0.31000000000000016</v>
      </c>
      <c r="D81" s="9">
        <f t="shared" si="5"/>
        <v>6.0992433168618021</v>
      </c>
      <c r="E81" s="9">
        <f t="shared" si="6"/>
        <v>8.047081246075571</v>
      </c>
      <c r="F81" s="9">
        <f t="shared" si="7"/>
        <v>8.4152011462584912</v>
      </c>
      <c r="G81" s="10">
        <f t="shared" si="17"/>
        <v>8.6666666666666607</v>
      </c>
      <c r="H81" s="5">
        <f t="shared" si="17"/>
        <v>7.5</v>
      </c>
      <c r="I81">
        <f t="shared" si="9"/>
        <v>16.970759462064176</v>
      </c>
      <c r="J81">
        <f t="shared" si="10"/>
        <v>14.565487361383644</v>
      </c>
      <c r="K81">
        <f t="shared" si="11"/>
        <v>8.7093773970711688</v>
      </c>
      <c r="L81">
        <f t="shared" si="12"/>
        <v>-7.3030365869573348</v>
      </c>
      <c r="M81">
        <f t="shared" si="13"/>
        <v>-36.540822764136323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4"/>
        <v>17.621815340010187</v>
      </c>
      <c r="B82">
        <f t="shared" si="3"/>
        <v>17.621815340010187</v>
      </c>
      <c r="C82" s="9">
        <f t="shared" si="4"/>
        <v>0.31500000000000017</v>
      </c>
      <c r="D82" s="9">
        <f t="shared" si="5"/>
        <v>6.1865047863715388</v>
      </c>
      <c r="E82" s="9">
        <f t="shared" si="6"/>
        <v>8.0986797756482432</v>
      </c>
      <c r="F82" s="9">
        <f t="shared" si="7"/>
        <v>8.4830150610333455</v>
      </c>
      <c r="G82" s="10">
        <f t="shared" si="17"/>
        <v>8.6666666666666607</v>
      </c>
      <c r="H82" s="5">
        <f t="shared" si="17"/>
        <v>7.5</v>
      </c>
      <c r="I82">
        <f t="shared" si="9"/>
        <v>16.821451300714457</v>
      </c>
      <c r="J82">
        <f t="shared" si="10"/>
        <v>14.521669141861899</v>
      </c>
      <c r="K82">
        <f t="shared" si="11"/>
        <v>8.4901324604863504</v>
      </c>
      <c r="L82">
        <f t="shared" si="12"/>
        <v>-7.2170078554134127</v>
      </c>
      <c r="M82">
        <f t="shared" si="13"/>
        <v>-36.393442824530169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4"/>
        <v>17.534815231300414</v>
      </c>
      <c r="B83">
        <f t="shared" si="3"/>
        <v>17.534815231300414</v>
      </c>
      <c r="C83" s="9">
        <f t="shared" si="4"/>
        <v>0.32000000000000017</v>
      </c>
      <c r="D83" s="9">
        <f t="shared" si="5"/>
        <v>6.273504895081313</v>
      </c>
      <c r="E83" s="9">
        <f t="shared" si="6"/>
        <v>8.1489654884403198</v>
      </c>
      <c r="F83" s="9">
        <f t="shared" si="7"/>
        <v>8.549939355834999</v>
      </c>
      <c r="G83" s="10">
        <f t="shared" si="17"/>
        <v>8.6666666666666607</v>
      </c>
      <c r="H83" s="5">
        <f t="shared" si="17"/>
        <v>7.5</v>
      </c>
      <c r="I83">
        <f t="shared" si="9"/>
        <v>16.674691076585773</v>
      </c>
      <c r="J83">
        <f t="shared" si="10"/>
        <v>14.478367094729419</v>
      </c>
      <c r="K83">
        <f t="shared" si="11"/>
        <v>8.2717718035391687</v>
      </c>
      <c r="L83">
        <f t="shared" si="12"/>
        <v>-7.132709857752638</v>
      </c>
      <c r="M83">
        <f t="shared" si="13"/>
        <v>-36.249055418760726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4"/>
        <v>17.448073417509477</v>
      </c>
      <c r="B84">
        <f t="shared" si="3"/>
        <v>17.448073417509477</v>
      </c>
      <c r="C84" s="9">
        <f t="shared" si="4"/>
        <v>0.32500000000000018</v>
      </c>
      <c r="D84" s="9">
        <f t="shared" si="5"/>
        <v>6.3602467088722499</v>
      </c>
      <c r="E84" s="9">
        <f t="shared" si="6"/>
        <v>8.1979436362640179</v>
      </c>
      <c r="F84" s="9">
        <f t="shared" si="7"/>
        <v>8.6159825307320421</v>
      </c>
      <c r="G84" s="10">
        <f t="shared" si="17"/>
        <v>8.6666666666666607</v>
      </c>
      <c r="H84" s="5">
        <f t="shared" si="17"/>
        <v>7.5</v>
      </c>
      <c r="I84">
        <f t="shared" si="9"/>
        <v>16.530489736526818</v>
      </c>
      <c r="J84">
        <f t="shared" si="10"/>
        <v>14.435570835582904</v>
      </c>
      <c r="K84">
        <f t="shared" si="11"/>
        <v>8.0542774710266052</v>
      </c>
      <c r="L84">
        <f t="shared" si="12"/>
        <v>-7.0501256977924607</v>
      </c>
      <c r="M84">
        <f t="shared" si="13"/>
        <v>-36.107593567056377</v>
      </c>
      <c r="S84">
        <f t="shared" ref="S84:S147" si="18">GESTEP(E84,H84)</f>
        <v>1</v>
      </c>
      <c r="T84" t="b">
        <f t="shared" ref="T84:T147" si="19">AND(S83=0,S84=1)</f>
        <v>0</v>
      </c>
      <c r="U84" t="b">
        <f t="shared" ref="U84:U147" si="20">AND(S84=1,S85=0)</f>
        <v>0</v>
      </c>
    </row>
    <row r="85" spans="1:21" x14ac:dyDescent="0.2">
      <c r="A85">
        <f t="shared" si="14"/>
        <v>17.361586894758538</v>
      </c>
      <c r="B85">
        <f t="shared" ref="B85:B148" si="21">ABS(D85-$D$11)</f>
        <v>17.361586894758538</v>
      </c>
      <c r="C85" s="9">
        <f t="shared" ref="C85:C148" si="22">C84+_dt</f>
        <v>0.33000000000000018</v>
      </c>
      <c r="D85" s="9">
        <f t="shared" ref="D85:D148" si="23">D84+$C$7*(J84+J85)/2</f>
        <v>6.4467332316231873</v>
      </c>
      <c r="E85" s="9">
        <f t="shared" ref="E85:E148" si="24">E84+$C$7*(K84+K85)/2</f>
        <v>8.2456193644059699</v>
      </c>
      <c r="F85" s="9">
        <f t="shared" ref="F85:F148" si="25">$O$1*D85^2+$O$2*D85+$O$3</f>
        <v>8.681152924706673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16.388858947064435</v>
      </c>
      <c r="J85">
        <f t="shared" ref="J85:J148" si="28">J84+L84*$C$7</f>
        <v>14.39327008139615</v>
      </c>
      <c r="K85">
        <f t="shared" ref="K85:K148" si="29">K84+M84*$C$7</f>
        <v>7.8376319096242666</v>
      </c>
      <c r="L85">
        <f t="shared" ref="L85:L148" si="30">-$C$15*I85*J85</f>
        <v>-6.9692391867405021</v>
      </c>
      <c r="M85">
        <f t="shared" ref="M85:M148" si="31">-$C$6-$C$15*I85*K85</f>
        <v>-35.968991070611722</v>
      </c>
      <c r="S85">
        <f t="shared" si="18"/>
        <v>1</v>
      </c>
      <c r="T85" t="b">
        <f t="shared" si="19"/>
        <v>0</v>
      </c>
      <c r="U85" t="b">
        <f t="shared" si="20"/>
        <v>0</v>
      </c>
    </row>
    <row r="86" spans="1:21" x14ac:dyDescent="0.2">
      <c r="A86">
        <f t="shared" ref="A86:A149" si="32">IF(B86&lt;B85,B86,100)</f>
        <v>17.275352720575523</v>
      </c>
      <c r="B86">
        <f t="shared" si="21"/>
        <v>17.275352720575523</v>
      </c>
      <c r="C86" s="9">
        <f t="shared" si="22"/>
        <v>0.33500000000000019</v>
      </c>
      <c r="D86" s="9">
        <f t="shared" si="23"/>
        <v>6.5329674058062031</v>
      </c>
      <c r="E86" s="9">
        <f t="shared" si="24"/>
        <v>8.2919977140244452</v>
      </c>
      <c r="F86" s="9">
        <f t="shared" si="25"/>
        <v>8.7454587192304771</v>
      </c>
      <c r="G86" s="10">
        <f t="shared" si="26"/>
        <v>8.6666666666666607</v>
      </c>
      <c r="H86" s="5">
        <f t="shared" si="26"/>
        <v>7.5</v>
      </c>
      <c r="I86">
        <f t="shared" si="27"/>
        <v>16.249811061310094</v>
      </c>
      <c r="J86">
        <f t="shared" si="28"/>
        <v>14.351454646275707</v>
      </c>
      <c r="K86">
        <f t="shared" si="29"/>
        <v>7.6218179632005967</v>
      </c>
      <c r="L86">
        <f t="shared" si="30"/>
        <v>-6.8900348143485983</v>
      </c>
      <c r="M86">
        <f t="shared" si="31"/>
        <v>-35.833182459856602</v>
      </c>
      <c r="S86">
        <f t="shared" si="18"/>
        <v>1</v>
      </c>
      <c r="T86" t="b">
        <f t="shared" si="19"/>
        <v>0</v>
      </c>
      <c r="U86" t="b">
        <f t="shared" si="20"/>
        <v>0</v>
      </c>
    </row>
    <row r="87" spans="1:21" x14ac:dyDescent="0.2">
      <c r="A87">
        <f t="shared" si="32"/>
        <v>17.189368013324525</v>
      </c>
      <c r="B87">
        <f t="shared" si="21"/>
        <v>17.189368013324525</v>
      </c>
      <c r="C87" s="9">
        <f t="shared" si="22"/>
        <v>0.34000000000000019</v>
      </c>
      <c r="D87" s="9">
        <f t="shared" si="23"/>
        <v>6.6189521130571993</v>
      </c>
      <c r="E87" s="9">
        <f t="shared" si="24"/>
        <v>8.3370836245193711</v>
      </c>
      <c r="F87" s="9">
        <f t="shared" si="25"/>
        <v>8.8089079417645557</v>
      </c>
      <c r="G87" s="10">
        <f t="shared" si="26"/>
        <v>8.6666666666666607</v>
      </c>
      <c r="H87" s="5">
        <f t="shared" si="26"/>
        <v>7.5</v>
      </c>
      <c r="I87">
        <f t="shared" si="27"/>
        <v>16.113359083725747</v>
      </c>
      <c r="J87">
        <f t="shared" si="28"/>
        <v>14.310114437389615</v>
      </c>
      <c r="K87">
        <f t="shared" si="29"/>
        <v>7.4068188684414569</v>
      </c>
      <c r="L87">
        <f t="shared" si="30"/>
        <v>-6.812497719790251</v>
      </c>
      <c r="M87">
        <f t="shared" si="31"/>
        <v>-35.700102944384369</v>
      </c>
      <c r="S87">
        <f t="shared" si="18"/>
        <v>1</v>
      </c>
      <c r="T87" t="b">
        <f t="shared" si="19"/>
        <v>0</v>
      </c>
      <c r="U87" t="b">
        <f t="shared" si="20"/>
        <v>0</v>
      </c>
    </row>
    <row r="88" spans="1:21" x14ac:dyDescent="0.2">
      <c r="A88">
        <f t="shared" si="32"/>
        <v>17.103629951659144</v>
      </c>
      <c r="B88">
        <f t="shared" si="21"/>
        <v>17.103629951659144</v>
      </c>
      <c r="C88" s="9">
        <f t="shared" si="22"/>
        <v>0.3450000000000002</v>
      </c>
      <c r="D88" s="9">
        <f t="shared" si="23"/>
        <v>6.7046901747225807</v>
      </c>
      <c r="E88" s="9">
        <f t="shared" si="24"/>
        <v>8.3808819358770208</v>
      </c>
      <c r="F88" s="9">
        <f t="shared" si="25"/>
        <v>8.8715084691869883</v>
      </c>
      <c r="G88" s="10">
        <f t="shared" si="26"/>
        <v>8.6666666666666607</v>
      </c>
      <c r="H88" s="5">
        <f t="shared" si="26"/>
        <v>7.5</v>
      </c>
      <c r="I88">
        <f t="shared" si="27"/>
        <v>15.97951663265761</v>
      </c>
      <c r="J88">
        <f t="shared" si="28"/>
        <v>14.269239451070874</v>
      </c>
      <c r="K88">
        <f t="shared" si="29"/>
        <v>7.1926182507751504</v>
      </c>
      <c r="L88">
        <f t="shared" si="30"/>
        <v>-6.7366136622142996</v>
      </c>
      <c r="M88">
        <f t="shared" si="31"/>
        <v>-35.569688364569942</v>
      </c>
      <c r="S88">
        <f t="shared" si="18"/>
        <v>1</v>
      </c>
      <c r="T88" t="b">
        <f t="shared" si="19"/>
        <v>0</v>
      </c>
      <c r="U88" t="b">
        <f t="shared" si="20"/>
        <v>0</v>
      </c>
    </row>
    <row r="89" spans="1:21" x14ac:dyDescent="0.2">
      <c r="A89">
        <f t="shared" si="32"/>
        <v>17.01813577399864</v>
      </c>
      <c r="B89">
        <f t="shared" si="21"/>
        <v>17.01813577399864</v>
      </c>
      <c r="C89" s="9">
        <f t="shared" si="22"/>
        <v>0.3500000000000002</v>
      </c>
      <c r="D89" s="9">
        <f t="shared" si="23"/>
        <v>6.7901843523830863</v>
      </c>
      <c r="E89" s="9">
        <f t="shared" si="24"/>
        <v>8.4233973909911093</v>
      </c>
      <c r="F89" s="9">
        <f t="shared" si="25"/>
        <v>8.9332680311505008</v>
      </c>
      <c r="G89" s="10">
        <f t="shared" si="26"/>
        <v>8.6666666666666607</v>
      </c>
      <c r="H89" s="5">
        <f t="shared" si="26"/>
        <v>7.5</v>
      </c>
      <c r="I89">
        <f t="shared" si="27"/>
        <v>15.848297900553048</v>
      </c>
      <c r="J89">
        <f t="shared" si="28"/>
        <v>14.228819769097589</v>
      </c>
      <c r="K89">
        <f t="shared" si="29"/>
        <v>6.9792001205877305</v>
      </c>
      <c r="L89">
        <f t="shared" si="30"/>
        <v>-6.6623689909315429</v>
      </c>
      <c r="M89">
        <f t="shared" si="31"/>
        <v>-35.441875144915009</v>
      </c>
      <c r="S89">
        <f t="shared" si="18"/>
        <v>1</v>
      </c>
      <c r="T89" t="b">
        <f t="shared" si="19"/>
        <v>0</v>
      </c>
      <c r="U89" t="b">
        <f t="shared" si="20"/>
        <v>0</v>
      </c>
    </row>
    <row r="90" spans="1:21" x14ac:dyDescent="0.2">
      <c r="A90">
        <f t="shared" si="32"/>
        <v>16.932882778025892</v>
      </c>
      <c r="B90">
        <f t="shared" si="21"/>
        <v>16.932882778025892</v>
      </c>
      <c r="C90" s="9">
        <f t="shared" si="22"/>
        <v>0.3550000000000002</v>
      </c>
      <c r="D90" s="9">
        <f t="shared" si="23"/>
        <v>6.8754373483558346</v>
      </c>
      <c r="E90" s="9">
        <f t="shared" si="24"/>
        <v>8.4646346379620265</v>
      </c>
      <c r="F90" s="9">
        <f t="shared" si="25"/>
        <v>8.9941942133731274</v>
      </c>
      <c r="G90" s="10">
        <f t="shared" si="26"/>
        <v>8.6666666666666607</v>
      </c>
      <c r="H90" s="5">
        <f t="shared" si="26"/>
        <v>7.5</v>
      </c>
      <c r="I90">
        <f t="shared" si="27"/>
        <v>15.719717611784311</v>
      </c>
      <c r="J90">
        <f t="shared" si="28"/>
        <v>14.188845555152</v>
      </c>
      <c r="K90">
        <f t="shared" si="29"/>
        <v>6.7665488697182408</v>
      </c>
      <c r="L90">
        <f t="shared" si="30"/>
        <v>-6.5897506151956895</v>
      </c>
      <c r="M90">
        <f t="shared" si="31"/>
        <v>-35.316600249164516</v>
      </c>
      <c r="S90">
        <f t="shared" si="18"/>
        <v>1</v>
      </c>
      <c r="T90" t="b">
        <f t="shared" si="19"/>
        <v>0</v>
      </c>
      <c r="U90" t="b">
        <f t="shared" si="20"/>
        <v>0</v>
      </c>
    </row>
    <row r="91" spans="1:21" x14ac:dyDescent="0.2">
      <c r="A91">
        <f t="shared" si="32"/>
        <v>16.847868320206054</v>
      </c>
      <c r="B91">
        <f t="shared" si="21"/>
        <v>16.847868320206054</v>
      </c>
      <c r="C91" s="9">
        <f t="shared" si="22"/>
        <v>0.36000000000000021</v>
      </c>
      <c r="D91" s="9">
        <f t="shared" si="23"/>
        <v>6.9604518061756728</v>
      </c>
      <c r="E91" s="9">
        <f t="shared" si="24"/>
        <v>8.5045982323758516</v>
      </c>
      <c r="F91" s="9">
        <f t="shared" si="25"/>
        <v>9.0542944608645364</v>
      </c>
      <c r="G91" s="10">
        <f t="shared" si="26"/>
        <v>8.6666666666666607</v>
      </c>
      <c r="H91" s="5">
        <f t="shared" si="26"/>
        <v>7.5</v>
      </c>
      <c r="I91">
        <f t="shared" si="27"/>
        <v>15.593790978012327</v>
      </c>
      <c r="J91">
        <f t="shared" si="28"/>
        <v>14.149307051460825</v>
      </c>
      <c r="K91">
        <f t="shared" si="29"/>
        <v>6.5546492682232538</v>
      </c>
      <c r="L91">
        <f t="shared" si="30"/>
        <v>-6.5187459735448687</v>
      </c>
      <c r="M91">
        <f t="shared" si="31"/>
        <v>-35.193801137244932</v>
      </c>
      <c r="S91">
        <f t="shared" si="18"/>
        <v>1</v>
      </c>
      <c r="T91" t="b">
        <f t="shared" si="19"/>
        <v>0</v>
      </c>
      <c r="U91" t="b">
        <f t="shared" si="20"/>
        <v>0</v>
      </c>
    </row>
    <row r="92" spans="1:21" x14ac:dyDescent="0.2">
      <c r="A92">
        <f t="shared" si="32"/>
        <v>16.763089815324811</v>
      </c>
      <c r="B92">
        <f t="shared" si="21"/>
        <v>16.763089815324811</v>
      </c>
      <c r="C92" s="9">
        <f t="shared" si="22"/>
        <v>0.36500000000000021</v>
      </c>
      <c r="D92" s="9">
        <f t="shared" si="23"/>
        <v>7.0452303110569137</v>
      </c>
      <c r="E92" s="9">
        <f t="shared" si="24"/>
        <v>8.5432926395647204</v>
      </c>
      <c r="F92" s="9">
        <f t="shared" si="25"/>
        <v>9.1135760810907129</v>
      </c>
      <c r="G92" s="10">
        <f t="shared" si="26"/>
        <v>8.6666666666666607</v>
      </c>
      <c r="H92" s="5">
        <f t="shared" si="26"/>
        <v>7.5</v>
      </c>
      <c r="I92">
        <f t="shared" si="27"/>
        <v>15.470533651034986</v>
      </c>
      <c r="J92">
        <f t="shared" si="28"/>
        <v>14.110194575619555</v>
      </c>
      <c r="K92">
        <f t="shared" si="29"/>
        <v>6.3434864613997846</v>
      </c>
      <c r="L92">
        <f t="shared" si="30"/>
        <v>-6.4493430026754703</v>
      </c>
      <c r="M92">
        <f t="shared" si="31"/>
        <v>-35.073415724081109</v>
      </c>
      <c r="S92">
        <f t="shared" si="18"/>
        <v>1</v>
      </c>
      <c r="T92" t="b">
        <f t="shared" si="19"/>
        <v>0</v>
      </c>
      <c r="U92" t="b">
        <f t="shared" si="20"/>
        <v>0</v>
      </c>
    </row>
    <row r="93" spans="1:21" x14ac:dyDescent="0.2">
      <c r="A93">
        <f t="shared" si="32"/>
        <v>16.678544736045144</v>
      </c>
      <c r="B93">
        <f t="shared" si="21"/>
        <v>16.678544736045144</v>
      </c>
      <c r="C93" s="9">
        <f t="shared" si="22"/>
        <v>0.37000000000000022</v>
      </c>
      <c r="D93" s="9">
        <f t="shared" si="23"/>
        <v>7.129775390336583</v>
      </c>
      <c r="E93" s="9">
        <f t="shared" si="24"/>
        <v>8.5807222368500859</v>
      </c>
      <c r="F93" s="9">
        <f t="shared" si="25"/>
        <v>9.17204624707942</v>
      </c>
      <c r="G93" s="10">
        <f t="shared" si="26"/>
        <v>8.6666666666666607</v>
      </c>
      <c r="H93" s="5">
        <f t="shared" si="26"/>
        <v>7.5</v>
      </c>
      <c r="I93">
        <f t="shared" si="27"/>
        <v>15.349961673076935</v>
      </c>
      <c r="J93">
        <f t="shared" si="28"/>
        <v>14.071498517603503</v>
      </c>
      <c r="K93">
        <f t="shared" si="29"/>
        <v>6.1330459670552981</v>
      </c>
      <c r="L93">
        <f t="shared" si="30"/>
        <v>-6.3815301058260729</v>
      </c>
      <c r="M93">
        <f t="shared" si="31"/>
        <v>-34.955382340353907</v>
      </c>
      <c r="S93">
        <f t="shared" si="18"/>
        <v>1</v>
      </c>
      <c r="T93" t="b">
        <f t="shared" si="19"/>
        <v>0</v>
      </c>
      <c r="U93" t="b">
        <f t="shared" si="20"/>
        <v>0</v>
      </c>
    </row>
    <row r="94" spans="1:21" x14ac:dyDescent="0.2">
      <c r="A94">
        <f t="shared" si="32"/>
        <v>16.594230612481425</v>
      </c>
      <c r="B94">
        <f t="shared" si="21"/>
        <v>16.594230612481425</v>
      </c>
      <c r="C94" s="9">
        <f t="shared" si="22"/>
        <v>0.37500000000000022</v>
      </c>
      <c r="D94" s="9">
        <f t="shared" si="23"/>
        <v>7.2140895139002996</v>
      </c>
      <c r="E94" s="9">
        <f t="shared" si="24"/>
        <v>8.6168913157702907</v>
      </c>
      <c r="F94" s="9">
        <f t="shared" si="25"/>
        <v>9.2297120004689504</v>
      </c>
      <c r="G94" s="10">
        <f t="shared" si="26"/>
        <v>8.6666666666666607</v>
      </c>
      <c r="H94" s="5">
        <f t="shared" si="26"/>
        <v>7.5</v>
      </c>
      <c r="I94">
        <f t="shared" si="27"/>
        <v>15.232091424492108</v>
      </c>
      <c r="J94">
        <f t="shared" si="28"/>
        <v>14.033209336968547</v>
      </c>
      <c r="K94">
        <f t="shared" si="29"/>
        <v>5.9233136730131744</v>
      </c>
      <c r="L94">
        <f t="shared" si="30"/>
        <v>-6.3152961206557139</v>
      </c>
      <c r="M94">
        <f t="shared" si="31"/>
        <v>-34.839639695266442</v>
      </c>
      <c r="S94">
        <f t="shared" si="18"/>
        <v>1</v>
      </c>
      <c r="T94" t="b">
        <f t="shared" si="19"/>
        <v>0</v>
      </c>
      <c r="U94" t="b">
        <f t="shared" si="20"/>
        <v>0</v>
      </c>
    </row>
    <row r="95" spans="1:21" x14ac:dyDescent="0.2">
      <c r="A95">
        <f t="shared" si="32"/>
        <v>16.510145031789786</v>
      </c>
      <c r="B95">
        <f t="shared" si="21"/>
        <v>16.510145031789786</v>
      </c>
      <c r="C95" s="9">
        <f t="shared" si="22"/>
        <v>0.38000000000000023</v>
      </c>
      <c r="D95" s="9">
        <f t="shared" si="23"/>
        <v>7.2981750945919392</v>
      </c>
      <c r="E95" s="9">
        <f t="shared" si="24"/>
        <v>8.6518040842938557</v>
      </c>
      <c r="F95" s="9">
        <f t="shared" si="25"/>
        <v>9.2865802545025069</v>
      </c>
      <c r="G95" s="10">
        <f t="shared" si="26"/>
        <v>8.6666666666666607</v>
      </c>
      <c r="H95" s="5">
        <f t="shared" si="26"/>
        <v>7.5</v>
      </c>
      <c r="I95">
        <f t="shared" si="27"/>
        <v>15.116939568865968</v>
      </c>
      <c r="J95">
        <f t="shared" si="28"/>
        <v>13.995317560244612</v>
      </c>
      <c r="K95">
        <f t="shared" si="29"/>
        <v>5.7142758348415761</v>
      </c>
      <c r="L95">
        <f t="shared" si="30"/>
        <v>-6.2506302866078336</v>
      </c>
      <c r="M95">
        <f t="shared" si="31"/>
        <v>-34.726126841391064</v>
      </c>
      <c r="S95">
        <f t="shared" si="18"/>
        <v>1</v>
      </c>
      <c r="T95" t="b">
        <f t="shared" si="19"/>
        <v>0</v>
      </c>
      <c r="U95" t="b">
        <f t="shared" si="20"/>
        <v>0</v>
      </c>
    </row>
    <row r="96" spans="1:21" x14ac:dyDescent="0.2">
      <c r="A96">
        <f t="shared" si="32"/>
        <v>16.426285637773478</v>
      </c>
      <c r="B96">
        <f t="shared" si="21"/>
        <v>16.426285637773478</v>
      </c>
      <c r="C96" s="9">
        <f t="shared" si="22"/>
        <v>0.38500000000000023</v>
      </c>
      <c r="D96" s="9">
        <f t="shared" si="23"/>
        <v>7.3820344886082481</v>
      </c>
      <c r="E96" s="9">
        <f t="shared" si="24"/>
        <v>8.6854646690197601</v>
      </c>
      <c r="F96" s="9">
        <f t="shared" si="25"/>
        <v>9.3426577969704887</v>
      </c>
      <c r="G96" s="10">
        <f t="shared" si="26"/>
        <v>8.6666666666666607</v>
      </c>
      <c r="H96" s="5">
        <f t="shared" si="26"/>
        <v>7.5</v>
      </c>
      <c r="I96">
        <f t="shared" si="27"/>
        <v>15.004522995521766</v>
      </c>
      <c r="J96">
        <f t="shared" si="28"/>
        <v>13.957813778524965</v>
      </c>
      <c r="K96">
        <f t="shared" si="29"/>
        <v>5.5059190737932298</v>
      </c>
      <c r="L96">
        <f t="shared" si="30"/>
        <v>-6.1875222117587345</v>
      </c>
      <c r="M96">
        <f t="shared" si="31"/>
        <v>-34.614783141673492</v>
      </c>
      <c r="S96">
        <f t="shared" si="18"/>
        <v>1</v>
      </c>
      <c r="T96" t="b">
        <f t="shared" si="19"/>
        <v>0</v>
      </c>
      <c r="U96" t="b">
        <f t="shared" si="20"/>
        <v>0</v>
      </c>
    </row>
    <row r="97" spans="1:21" x14ac:dyDescent="0.2">
      <c r="A97">
        <f t="shared" si="32"/>
        <v>16.34265013050214</v>
      </c>
      <c r="B97">
        <f t="shared" si="21"/>
        <v>16.34265013050214</v>
      </c>
      <c r="C97" s="9">
        <f t="shared" si="22"/>
        <v>0.39000000000000024</v>
      </c>
      <c r="D97" s="9">
        <f t="shared" si="23"/>
        <v>7.465669995879586</v>
      </c>
      <c r="E97" s="9">
        <f t="shared" si="24"/>
        <v>8.717877117365969</v>
      </c>
      <c r="F97" s="9">
        <f t="shared" si="25"/>
        <v>9.3979512931028424</v>
      </c>
      <c r="G97" s="10">
        <f t="shared" si="26"/>
        <v>8.6666666666666607</v>
      </c>
      <c r="H97" s="5">
        <f t="shared" si="26"/>
        <v>7.5</v>
      </c>
      <c r="I97">
        <f t="shared" si="27"/>
        <v>14.894858759454076</v>
      </c>
      <c r="J97">
        <f t="shared" si="28"/>
        <v>13.920688645254414</v>
      </c>
      <c r="K97">
        <f t="shared" si="29"/>
        <v>5.2982303749431887</v>
      </c>
      <c r="L97">
        <f t="shared" si="30"/>
        <v>-6.1259618391575374</v>
      </c>
      <c r="M97">
        <f t="shared" si="31"/>
        <v>-34.505548238673654</v>
      </c>
      <c r="S97">
        <f t="shared" si="18"/>
        <v>1</v>
      </c>
      <c r="T97" t="b">
        <f t="shared" si="19"/>
        <v>0</v>
      </c>
      <c r="U97" t="b">
        <f t="shared" si="20"/>
        <v>0</v>
      </c>
    </row>
    <row r="98" spans="1:21" x14ac:dyDescent="0.2">
      <c r="A98">
        <f t="shared" si="32"/>
        <v>16.25923626594372</v>
      </c>
      <c r="B98">
        <f t="shared" si="21"/>
        <v>16.25923626594372</v>
      </c>
      <c r="C98" s="9">
        <f t="shared" si="22"/>
        <v>0.39500000000000024</v>
      </c>
      <c r="D98" s="9">
        <f t="shared" si="23"/>
        <v>7.5490838604380075</v>
      </c>
      <c r="E98" s="9">
        <f t="shared" si="24"/>
        <v>8.7490453997473328</v>
      </c>
      <c r="F98" s="9">
        <f t="shared" si="25"/>
        <v>9.4524672884136454</v>
      </c>
      <c r="G98" s="10">
        <f t="shared" si="26"/>
        <v>8.6666666666666607</v>
      </c>
      <c r="H98" s="5">
        <f t="shared" si="26"/>
        <v>7.5</v>
      </c>
      <c r="I98">
        <f t="shared" si="27"/>
        <v>14.78796401873325</v>
      </c>
      <c r="J98">
        <f t="shared" si="28"/>
        <v>13.883932874219468</v>
      </c>
      <c r="K98">
        <f t="shared" si="29"/>
        <v>5.0911970855111468</v>
      </c>
      <c r="L98">
        <f t="shared" si="30"/>
        <v>-6.0659394126731279</v>
      </c>
      <c r="M98">
        <f t="shared" si="31"/>
        <v>-34.398362026125454</v>
      </c>
      <c r="S98">
        <f t="shared" si="18"/>
        <v>1</v>
      </c>
      <c r="T98" t="b">
        <f t="shared" si="19"/>
        <v>0</v>
      </c>
      <c r="U98" t="b">
        <f t="shared" si="20"/>
        <v>0</v>
      </c>
    </row>
    <row r="99" spans="1:21" x14ac:dyDescent="0.2">
      <c r="A99">
        <f t="shared" si="32"/>
        <v>16.176041855607831</v>
      </c>
      <c r="B99">
        <f t="shared" si="21"/>
        <v>16.176041855607831</v>
      </c>
      <c r="C99" s="9">
        <f t="shared" si="22"/>
        <v>0.40000000000000024</v>
      </c>
      <c r="D99" s="9">
        <f t="shared" si="23"/>
        <v>7.6322782707738961</v>
      </c>
      <c r="E99" s="9">
        <f t="shared" si="24"/>
        <v>8.7789734117439302</v>
      </c>
      <c r="F99" s="9">
        <f t="shared" si="25"/>
        <v>9.5062122114998786</v>
      </c>
      <c r="G99" s="10">
        <f t="shared" si="26"/>
        <v>8.6666666666666607</v>
      </c>
      <c r="H99" s="5">
        <f t="shared" si="26"/>
        <v>7.5</v>
      </c>
      <c r="I99">
        <f t="shared" si="27"/>
        <v>14.68385596944637</v>
      </c>
      <c r="J99">
        <f t="shared" si="28"/>
        <v>13.847537237743429</v>
      </c>
      <c r="K99">
        <f t="shared" si="29"/>
        <v>4.8848069133543941</v>
      </c>
      <c r="L99">
        <f t="shared" si="30"/>
        <v>-6.0074454423725898</v>
      </c>
      <c r="M99">
        <f t="shared" si="31"/>
        <v>-34.293164622898892</v>
      </c>
      <c r="S99">
        <f t="shared" si="18"/>
        <v>1</v>
      </c>
      <c r="T99" t="b">
        <f t="shared" si="19"/>
        <v>0</v>
      </c>
      <c r="U99" t="b">
        <f t="shared" si="20"/>
        <v>0</v>
      </c>
    </row>
    <row r="100" spans="1:21" x14ac:dyDescent="0.2">
      <c r="A100">
        <f t="shared" si="32"/>
        <v>16.093064766199333</v>
      </c>
      <c r="B100">
        <f t="shared" si="21"/>
        <v>16.093064766199333</v>
      </c>
      <c r="C100" s="9">
        <f t="shared" si="22"/>
        <v>0.40500000000000025</v>
      </c>
      <c r="D100" s="9">
        <f t="shared" si="23"/>
        <v>7.7152553601823941</v>
      </c>
      <c r="E100" s="9">
        <f t="shared" si="24"/>
        <v>8.8076649762608437</v>
      </c>
      <c r="F100" s="9">
        <f t="shared" si="25"/>
        <v>9.5591923767963891</v>
      </c>
      <c r="G100" s="10">
        <f t="shared" si="26"/>
        <v>8.6666666666666607</v>
      </c>
      <c r="H100" s="5">
        <f t="shared" si="26"/>
        <v>7.5</v>
      </c>
      <c r="I100">
        <f t="shared" si="27"/>
        <v>14.582551778263461</v>
      </c>
      <c r="J100">
        <f t="shared" si="28"/>
        <v>13.811492565089194</v>
      </c>
      <c r="K100">
        <f t="shared" si="29"/>
        <v>4.6790479256170006</v>
      </c>
      <c r="L100">
        <f t="shared" si="30"/>
        <v>-5.9504706694650569</v>
      </c>
      <c r="M100">
        <f t="shared" si="31"/>
        <v>-34.189896349449</v>
      </c>
      <c r="S100">
        <f t="shared" si="18"/>
        <v>1</v>
      </c>
      <c r="T100" t="b">
        <f t="shared" si="19"/>
        <v>0</v>
      </c>
      <c r="U100" t="b">
        <f t="shared" si="20"/>
        <v>0</v>
      </c>
    </row>
    <row r="101" spans="1:21" x14ac:dyDescent="0.2">
      <c r="A101">
        <f t="shared" si="32"/>
        <v>16.010302919280846</v>
      </c>
      <c r="B101">
        <f t="shared" si="21"/>
        <v>16.010302919280846</v>
      </c>
      <c r="C101" s="9">
        <f t="shared" si="22"/>
        <v>0.41000000000000025</v>
      </c>
      <c r="D101" s="9">
        <f t="shared" si="23"/>
        <v>7.7980172071008793</v>
      </c>
      <c r="E101" s="9">
        <f t="shared" si="24"/>
        <v>8.8351238456802559</v>
      </c>
      <c r="F101" s="9">
        <f t="shared" si="25"/>
        <v>9.6114139872888451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14.484068512742232</v>
      </c>
      <c r="J101">
        <f t="shared" si="28"/>
        <v>13.775789741072405</v>
      </c>
      <c r="K101">
        <f t="shared" si="29"/>
        <v>4.4739085475203062</v>
      </c>
      <c r="L101">
        <f t="shared" si="30"/>
        <v>-5.895006030854586</v>
      </c>
      <c r="M101">
        <f t="shared" si="31"/>
        <v>-34.088497706834985</v>
      </c>
      <c r="S101">
        <f t="shared" si="18"/>
        <v>1</v>
      </c>
      <c r="T101" t="b">
        <f t="shared" si="19"/>
        <v>0</v>
      </c>
      <c r="U101" t="b">
        <f t="shared" si="20"/>
        <v>0</v>
      </c>
    </row>
    <row r="102" spans="1:21" x14ac:dyDescent="0.2">
      <c r="A102">
        <f t="shared" si="32"/>
        <v>15.927754290942968</v>
      </c>
      <c r="B102">
        <f t="shared" si="21"/>
        <v>15.927754290942968</v>
      </c>
      <c r="C102" s="9">
        <f t="shared" si="22"/>
        <v>0.41500000000000026</v>
      </c>
      <c r="D102" s="9">
        <f t="shared" si="23"/>
        <v>7.880565835438758</v>
      </c>
      <c r="E102" s="9">
        <f t="shared" si="24"/>
        <v>8.861353704006655</v>
      </c>
      <c r="F102" s="9">
        <f t="shared" si="25"/>
        <v>9.6628831371864941</v>
      </c>
      <c r="G102" s="10">
        <f t="shared" si="33"/>
        <v>8.6666666666666607</v>
      </c>
      <c r="H102" s="5">
        <f t="shared" si="33"/>
        <v>7.5</v>
      </c>
      <c r="I102">
        <f t="shared" si="27"/>
        <v>14.388423069510074</v>
      </c>
      <c r="J102">
        <f t="shared" si="28"/>
        <v>13.740419704887277</v>
      </c>
      <c r="K102">
        <f t="shared" si="29"/>
        <v>4.2693775612792964</v>
      </c>
      <c r="L102">
        <f t="shared" si="30"/>
        <v>-5.8410426233557464</v>
      </c>
      <c r="M102">
        <f t="shared" si="31"/>
        <v>-33.988909358391794</v>
      </c>
      <c r="S102">
        <f t="shared" si="18"/>
        <v>1</v>
      </c>
      <c r="T102" t="b">
        <f t="shared" si="19"/>
        <v>0</v>
      </c>
      <c r="U102" t="b">
        <f t="shared" si="20"/>
        <v>0</v>
      </c>
    </row>
    <row r="103" spans="1:21" x14ac:dyDescent="0.2">
      <c r="A103">
        <f t="shared" si="32"/>
        <v>15.845416911480864</v>
      </c>
      <c r="B103">
        <f t="shared" si="21"/>
        <v>15.845416911480864</v>
      </c>
      <c r="C103" s="9">
        <f t="shared" si="22"/>
        <v>0.42000000000000026</v>
      </c>
      <c r="D103" s="9">
        <f t="shared" si="23"/>
        <v>7.9629032149008614</v>
      </c>
      <c r="E103" s="9">
        <f t="shared" si="24"/>
        <v>8.886358169005879</v>
      </c>
      <c r="F103" s="9">
        <f t="shared" si="25"/>
        <v>9.7136058145563968</v>
      </c>
      <c r="G103" s="10">
        <f t="shared" si="33"/>
        <v>8.6666666666666607</v>
      </c>
      <c r="H103" s="5">
        <f t="shared" si="33"/>
        <v>7.5</v>
      </c>
      <c r="I103">
        <f t="shared" si="27"/>
        <v>14.295632100488426</v>
      </c>
      <c r="J103">
        <f t="shared" si="28"/>
        <v>13.705373449147142</v>
      </c>
      <c r="K103">
        <f t="shared" si="29"/>
        <v>4.0654441051289458</v>
      </c>
      <c r="L103">
        <f t="shared" si="30"/>
        <v>-5.7885716676357415</v>
      </c>
      <c r="M103">
        <f t="shared" si="31"/>
        <v>-33.891072114132768</v>
      </c>
      <c r="S103">
        <f t="shared" si="18"/>
        <v>1</v>
      </c>
      <c r="T103" t="b">
        <f t="shared" si="19"/>
        <v>0</v>
      </c>
      <c r="U103" t="b">
        <f t="shared" si="20"/>
        <v>0</v>
      </c>
    </row>
    <row r="104" spans="1:21" x14ac:dyDescent="0.2">
      <c r="A104">
        <f t="shared" si="32"/>
        <v>15.763288865075999</v>
      </c>
      <c r="B104">
        <f t="shared" si="21"/>
        <v>15.763288865075999</v>
      </c>
      <c r="C104" s="9">
        <f t="shared" si="22"/>
        <v>0.42500000000000027</v>
      </c>
      <c r="D104" s="9">
        <f t="shared" si="23"/>
        <v>8.0450312613057271</v>
      </c>
      <c r="E104" s="9">
        <f t="shared" si="24"/>
        <v>8.9101407943385986</v>
      </c>
      <c r="F104" s="9">
        <f t="shared" si="25"/>
        <v>9.7635879039207172</v>
      </c>
      <c r="G104" s="10">
        <f t="shared" si="33"/>
        <v>8.6666666666666607</v>
      </c>
      <c r="H104" s="5">
        <f t="shared" si="33"/>
        <v>7.5</v>
      </c>
      <c r="I104">
        <f t="shared" si="27"/>
        <v>14.205711937351502</v>
      </c>
      <c r="J104">
        <f t="shared" si="28"/>
        <v>13.670642019141328</v>
      </c>
      <c r="K104">
        <f t="shared" si="29"/>
        <v>3.8620976724441491</v>
      </c>
      <c r="L104">
        <f t="shared" si="30"/>
        <v>-5.7375844719571418</v>
      </c>
      <c r="M104">
        <f t="shared" si="31"/>
        <v>-33.794926917958257</v>
      </c>
      <c r="S104">
        <f t="shared" si="18"/>
        <v>1</v>
      </c>
      <c r="T104" t="b">
        <f t="shared" si="19"/>
        <v>0</v>
      </c>
      <c r="U104" t="b">
        <f t="shared" si="20"/>
        <v>0</v>
      </c>
    </row>
    <row r="105" spans="1:21" x14ac:dyDescent="0.2">
      <c r="A105">
        <f t="shared" si="32"/>
        <v>15.681368289481647</v>
      </c>
      <c r="B105">
        <f t="shared" si="21"/>
        <v>15.681368289481647</v>
      </c>
      <c r="C105" s="9">
        <f t="shared" si="22"/>
        <v>0.43000000000000027</v>
      </c>
      <c r="D105" s="9">
        <f t="shared" si="23"/>
        <v>8.1269518369000799</v>
      </c>
      <c r="E105" s="9">
        <f t="shared" si="24"/>
        <v>8.9327050716887406</v>
      </c>
      <c r="F105" s="9">
        <f t="shared" si="25"/>
        <v>9.8128351888186138</v>
      </c>
      <c r="G105" s="10">
        <f t="shared" si="33"/>
        <v>8.6666666666666607</v>
      </c>
      <c r="H105" s="5">
        <f t="shared" si="33"/>
        <v>7.5</v>
      </c>
      <c r="I105">
        <f t="shared" si="27"/>
        <v>14.118678514438734</v>
      </c>
      <c r="J105">
        <f t="shared" si="28"/>
        <v>13.636216512309584</v>
      </c>
      <c r="K105">
        <f t="shared" si="29"/>
        <v>3.6593281109363995</v>
      </c>
      <c r="L105">
        <f t="shared" si="30"/>
        <v>-5.6880723958056212</v>
      </c>
      <c r="M105">
        <f t="shared" si="31"/>
        <v>-33.700414837739146</v>
      </c>
      <c r="S105">
        <f t="shared" si="18"/>
        <v>1</v>
      </c>
      <c r="T105" t="b">
        <f t="shared" si="19"/>
        <v>0</v>
      </c>
      <c r="U105" t="b">
        <f t="shared" si="20"/>
        <v>0</v>
      </c>
    </row>
    <row r="106" spans="1:21" x14ac:dyDescent="0.2">
      <c r="A106">
        <f t="shared" si="32"/>
        <v>15.599653375710913</v>
      </c>
      <c r="B106">
        <f t="shared" si="21"/>
        <v>15.599653375710913</v>
      </c>
      <c r="C106" s="9">
        <f t="shared" si="22"/>
        <v>0.43500000000000028</v>
      </c>
      <c r="D106" s="9">
        <f t="shared" si="23"/>
        <v>8.2086667506708135</v>
      </c>
      <c r="E106" s="9">
        <f t="shared" si="24"/>
        <v>8.9540544328872791</v>
      </c>
      <c r="F106" s="9">
        <f t="shared" si="25"/>
        <v>9.8613533543341276</v>
      </c>
      <c r="G106" s="10">
        <f t="shared" si="33"/>
        <v>8.6666666666666607</v>
      </c>
      <c r="H106" s="5">
        <f t="shared" si="33"/>
        <v>7.5</v>
      </c>
      <c r="I106">
        <f t="shared" si="27"/>
        <v>14.034547290367476</v>
      </c>
      <c r="J106">
        <f t="shared" si="28"/>
        <v>13.60208807793475</v>
      </c>
      <c r="K106">
        <f t="shared" si="29"/>
        <v>3.4571256219099649</v>
      </c>
      <c r="L106">
        <f t="shared" si="30"/>
        <v>-5.6400268134970553</v>
      </c>
      <c r="M106">
        <f t="shared" si="31"/>
        <v>-33.607477058337089</v>
      </c>
      <c r="S106">
        <f t="shared" si="18"/>
        <v>1</v>
      </c>
      <c r="T106" t="b">
        <f t="shared" si="19"/>
        <v>0</v>
      </c>
      <c r="U106" t="b">
        <f t="shared" si="20"/>
        <v>0</v>
      </c>
    </row>
    <row r="107" spans="1:21" x14ac:dyDescent="0.2">
      <c r="A107">
        <f t="shared" si="32"/>
        <v>15.518142367725947</v>
      </c>
      <c r="B107">
        <f t="shared" si="21"/>
        <v>15.518142367725947</v>
      </c>
      <c r="C107" s="9">
        <f t="shared" si="22"/>
        <v>0.44000000000000028</v>
      </c>
      <c r="D107" s="9">
        <f t="shared" si="23"/>
        <v>8.2901777586557799</v>
      </c>
      <c r="E107" s="9">
        <f t="shared" si="24"/>
        <v>8.9741922520316884</v>
      </c>
      <c r="F107" s="9">
        <f t="shared" si="25"/>
        <v>9.9091479895913945</v>
      </c>
      <c r="G107" s="10">
        <f t="shared" si="33"/>
        <v>8.6666666666666607</v>
      </c>
      <c r="H107" s="5">
        <f t="shared" si="33"/>
        <v>7.5</v>
      </c>
      <c r="I107">
        <f t="shared" si="27"/>
        <v>13.953333168619563</v>
      </c>
      <c r="J107">
        <f t="shared" si="28"/>
        <v>13.568247917053768</v>
      </c>
      <c r="K107">
        <f t="shared" si="29"/>
        <v>3.2554807595599424</v>
      </c>
      <c r="L107">
        <f t="shared" si="30"/>
        <v>-5.5934390778682603</v>
      </c>
      <c r="M107">
        <f t="shared" si="31"/>
        <v>-33.516054877614948</v>
      </c>
      <c r="S107">
        <f t="shared" si="18"/>
        <v>1</v>
      </c>
      <c r="T107" t="b">
        <f t="shared" si="19"/>
        <v>0</v>
      </c>
      <c r="U107" t="b">
        <f t="shared" si="20"/>
        <v>0</v>
      </c>
    </row>
    <row r="108" spans="1:21" x14ac:dyDescent="0.2">
      <c r="A108">
        <f t="shared" si="32"/>
        <v>15.436833562127026</v>
      </c>
      <c r="B108">
        <f t="shared" si="21"/>
        <v>15.436833562127026</v>
      </c>
      <c r="C108" s="9">
        <f t="shared" si="22"/>
        <v>0.44500000000000028</v>
      </c>
      <c r="D108" s="9">
        <f t="shared" si="23"/>
        <v>8.3714865642547007</v>
      </c>
      <c r="E108" s="9">
        <f t="shared" si="24"/>
        <v>8.9931218476012518</v>
      </c>
      <c r="F108" s="9">
        <f t="shared" si="25"/>
        <v>9.9562245902184721</v>
      </c>
      <c r="G108" s="10">
        <f t="shared" si="33"/>
        <v>8.6666666666666607</v>
      </c>
      <c r="H108" s="5">
        <f t="shared" si="33"/>
        <v>7.5</v>
      </c>
      <c r="I108">
        <f t="shared" si="27"/>
        <v>13.875050417401527</v>
      </c>
      <c r="J108">
        <f t="shared" si="28"/>
        <v>13.534687282586559</v>
      </c>
      <c r="K108">
        <f t="shared" si="29"/>
        <v>3.0543844302942529</v>
      </c>
      <c r="L108">
        <f t="shared" si="30"/>
        <v>-5.5483004841649368</v>
      </c>
      <c r="M108">
        <f t="shared" si="31"/>
        <v>-33.42608970548072</v>
      </c>
      <c r="S108">
        <f t="shared" si="18"/>
        <v>1</v>
      </c>
      <c r="T108" t="b">
        <f t="shared" si="19"/>
        <v>0</v>
      </c>
      <c r="U108" t="b">
        <f t="shared" si="20"/>
        <v>0</v>
      </c>
    </row>
    <row r="109" spans="1:21" x14ac:dyDescent="0.2">
      <c r="A109">
        <f t="shared" si="32"/>
        <v>15.355725307840222</v>
      </c>
      <c r="B109">
        <f t="shared" si="21"/>
        <v>15.355725307840222</v>
      </c>
      <c r="C109" s="9">
        <f t="shared" si="22"/>
        <v>0.45000000000000029</v>
      </c>
      <c r="D109" s="9">
        <f t="shared" si="23"/>
        <v>8.4525948185415043</v>
      </c>
      <c r="E109" s="9">
        <f t="shared" si="24"/>
        <v>9.0108464845683187</v>
      </c>
      <c r="F109" s="9">
        <f t="shared" si="25"/>
        <v>10.002588560780856</v>
      </c>
      <c r="G109" s="10">
        <f t="shared" si="33"/>
        <v>8.6666666666666607</v>
      </c>
      <c r="H109" s="5">
        <f t="shared" si="33"/>
        <v>7.5</v>
      </c>
      <c r="I109">
        <f t="shared" si="27"/>
        <v>13.799712589103413</v>
      </c>
      <c r="J109">
        <f t="shared" si="28"/>
        <v>13.501397479681568</v>
      </c>
      <c r="K109">
        <f t="shared" si="29"/>
        <v>2.8538278920613687</v>
      </c>
      <c r="L109">
        <f t="shared" si="30"/>
        <v>-5.5046022342491776</v>
      </c>
      <c r="M109">
        <f t="shared" si="31"/>
        <v>-33.337523065997026</v>
      </c>
      <c r="S109">
        <f t="shared" si="18"/>
        <v>1</v>
      </c>
      <c r="T109" t="b">
        <f t="shared" si="19"/>
        <v>0</v>
      </c>
      <c r="U109" t="b">
        <f t="shared" si="20"/>
        <v>0</v>
      </c>
    </row>
    <row r="110" spans="1:21" x14ac:dyDescent="0.2">
      <c r="A110">
        <f t="shared" si="32"/>
        <v>15.27481600580235</v>
      </c>
      <c r="B110">
        <f t="shared" si="21"/>
        <v>15.27481600580235</v>
      </c>
      <c r="C110" s="9">
        <f t="shared" si="22"/>
        <v>0.45500000000000029</v>
      </c>
      <c r="D110" s="9">
        <f t="shared" si="23"/>
        <v>8.5335041205793765</v>
      </c>
      <c r="E110" s="9">
        <f t="shared" si="24"/>
        <v>9.027369376505499</v>
      </c>
      <c r="F110" s="9">
        <f t="shared" si="25"/>
        <v>10.0482452171858</v>
      </c>
      <c r="G110" s="10">
        <f t="shared" si="33"/>
        <v>8.6666666666666607</v>
      </c>
      <c r="H110" s="5">
        <f t="shared" si="33"/>
        <v>7.5</v>
      </c>
      <c r="I110">
        <f t="shared" si="27"/>
        <v>13.727332439704931</v>
      </c>
      <c r="J110">
        <f t="shared" si="28"/>
        <v>13.468369866276072</v>
      </c>
      <c r="K110">
        <f t="shared" si="29"/>
        <v>2.6538027536653863</v>
      </c>
      <c r="L110">
        <f t="shared" si="30"/>
        <v>-5.4623354012570493</v>
      </c>
      <c r="M110">
        <f t="shared" si="31"/>
        <v>-33.250296602575254</v>
      </c>
      <c r="S110">
        <f t="shared" si="18"/>
        <v>1</v>
      </c>
      <c r="T110" t="b">
        <f t="shared" si="19"/>
        <v>0</v>
      </c>
      <c r="U110" t="b">
        <f t="shared" si="20"/>
        <v>0</v>
      </c>
    </row>
    <row r="111" spans="1:21" x14ac:dyDescent="0.2">
      <c r="A111">
        <f t="shared" si="32"/>
        <v>15.194104108641916</v>
      </c>
      <c r="B111">
        <f t="shared" si="21"/>
        <v>15.194104108641916</v>
      </c>
      <c r="C111" s="9">
        <f t="shared" si="22"/>
        <v>0.4600000000000003</v>
      </c>
      <c r="D111" s="9">
        <f t="shared" si="23"/>
        <v>8.6142160177398104</v>
      </c>
      <c r="E111" s="9">
        <f t="shared" si="24"/>
        <v>9.0426936876886455</v>
      </c>
      <c r="F111" s="9">
        <f t="shared" si="25"/>
        <v>10.093199789058387</v>
      </c>
      <c r="G111" s="10">
        <f t="shared" si="33"/>
        <v>8.6666666666666607</v>
      </c>
      <c r="H111" s="5">
        <f t="shared" si="33"/>
        <v>7.5</v>
      </c>
      <c r="I111">
        <f t="shared" si="27"/>
        <v>13.657921848499196</v>
      </c>
      <c r="J111">
        <f t="shared" si="28"/>
        <v>13.435595853868531</v>
      </c>
      <c r="K111">
        <f t="shared" si="29"/>
        <v>2.4543009740499349</v>
      </c>
      <c r="L111">
        <f t="shared" si="30"/>
        <v>-5.421490894843771</v>
      </c>
      <c r="M111">
        <f t="shared" si="31"/>
        <v>-33.164352086259477</v>
      </c>
      <c r="S111">
        <f t="shared" si="18"/>
        <v>1</v>
      </c>
      <c r="T111" t="b">
        <f t="shared" si="19"/>
        <v>0</v>
      </c>
      <c r="U111" t="b">
        <f t="shared" si="20"/>
        <v>0</v>
      </c>
    </row>
    <row r="112" spans="1:21" x14ac:dyDescent="0.2">
      <c r="A112">
        <f t="shared" si="32"/>
        <v>15.113588120354812</v>
      </c>
      <c r="B112">
        <f t="shared" si="21"/>
        <v>15.113588120354812</v>
      </c>
      <c r="C112" s="9">
        <f t="shared" si="22"/>
        <v>0.4650000000000003</v>
      </c>
      <c r="D112" s="9">
        <f t="shared" si="23"/>
        <v>8.6947320060269142</v>
      </c>
      <c r="E112" s="9">
        <f t="shared" si="24"/>
        <v>9.0568225351953924</v>
      </c>
      <c r="F112" s="9">
        <f t="shared" si="25"/>
        <v>10.137457422090192</v>
      </c>
      <c r="G112" s="10">
        <f t="shared" si="33"/>
        <v>8.6666666666666607</v>
      </c>
      <c r="H112" s="5">
        <f t="shared" si="33"/>
        <v>7.5</v>
      </c>
      <c r="I112">
        <f t="shared" si="27"/>
        <v>13.591491738523859</v>
      </c>
      <c r="J112">
        <f t="shared" si="28"/>
        <v>13.403066908499468</v>
      </c>
      <c r="K112">
        <f t="shared" si="29"/>
        <v>2.2553148615323781</v>
      </c>
      <c r="L112">
        <f t="shared" si="30"/>
        <v>-5.3820594271602804</v>
      </c>
      <c r="M112">
        <f t="shared" si="31"/>
        <v>-33.079631427089843</v>
      </c>
      <c r="S112">
        <f t="shared" si="18"/>
        <v>1</v>
      </c>
      <c r="T112" t="b">
        <f t="shared" si="19"/>
        <v>0</v>
      </c>
      <c r="U112" t="b">
        <f t="shared" si="20"/>
        <v>0</v>
      </c>
    </row>
    <row r="113" spans="1:21" x14ac:dyDescent="0.2">
      <c r="A113">
        <f t="shared" si="32"/>
        <v>15.033266595973505</v>
      </c>
      <c r="B113">
        <f t="shared" si="21"/>
        <v>15.033266595973505</v>
      </c>
      <c r="C113" s="9">
        <f t="shared" si="22"/>
        <v>0.47000000000000031</v>
      </c>
      <c r="D113" s="9">
        <f t="shared" si="23"/>
        <v>8.775053530408222</v>
      </c>
      <c r="E113" s="9">
        <f t="shared" si="24"/>
        <v>9.0697589909988992</v>
      </c>
      <c r="F113" s="9">
        <f t="shared" si="25"/>
        <v>10.181023180361345</v>
      </c>
      <c r="G113" s="10">
        <f t="shared" si="33"/>
        <v>8.6666666666666607</v>
      </c>
      <c r="H113" s="5">
        <f t="shared" si="33"/>
        <v>7.5</v>
      </c>
      <c r="I113">
        <f t="shared" si="27"/>
        <v>13.528051998105862</v>
      </c>
      <c r="J113">
        <f t="shared" si="28"/>
        <v>13.370774551936506</v>
      </c>
      <c r="K113">
        <f t="shared" si="29"/>
        <v>2.0568370729698389</v>
      </c>
      <c r="L113">
        <f t="shared" si="30"/>
        <v>-5.3440314797098285</v>
      </c>
      <c r="M113">
        <f t="shared" si="31"/>
        <v>-32.99607668851862</v>
      </c>
      <c r="S113">
        <f t="shared" si="18"/>
        <v>1</v>
      </c>
      <c r="T113" t="b">
        <f t="shared" si="19"/>
        <v>0</v>
      </c>
      <c r="U113" t="b">
        <f t="shared" si="20"/>
        <v>0</v>
      </c>
    </row>
    <row r="114" spans="1:21" x14ac:dyDescent="0.2">
      <c r="A114">
        <f t="shared" si="32"/>
        <v>14.95313814122852</v>
      </c>
      <c r="B114">
        <f t="shared" si="21"/>
        <v>14.95313814122852</v>
      </c>
      <c r="C114" s="9">
        <f t="shared" si="22"/>
        <v>0.47500000000000031</v>
      </c>
      <c r="D114" s="9">
        <f t="shared" si="23"/>
        <v>8.855181985153207</v>
      </c>
      <c r="E114" s="9">
        <f t="shared" si="24"/>
        <v>9.0815060840563255</v>
      </c>
      <c r="F114" s="9">
        <f t="shared" si="25"/>
        <v>10.223902048636679</v>
      </c>
      <c r="G114" s="10">
        <f t="shared" si="33"/>
        <v>8.6666666666666607</v>
      </c>
      <c r="H114" s="5">
        <f t="shared" si="33"/>
        <v>7.5</v>
      </c>
      <c r="I114">
        <f t="shared" si="27"/>
        <v>13.467611403939477</v>
      </c>
      <c r="J114">
        <f t="shared" si="28"/>
        <v>13.338710363058247</v>
      </c>
      <c r="K114">
        <f t="shared" si="29"/>
        <v>1.8588606128387271</v>
      </c>
      <c r="L114">
        <f t="shared" si="30"/>
        <v>-5.3073972712368187</v>
      </c>
      <c r="M114">
        <f t="shared" si="31"/>
        <v>-32.913630104834802</v>
      </c>
      <c r="S114">
        <f t="shared" si="18"/>
        <v>1</v>
      </c>
      <c r="T114" t="b">
        <f t="shared" si="19"/>
        <v>0</v>
      </c>
      <c r="U114" t="b">
        <f t="shared" si="20"/>
        <v>0</v>
      </c>
    </row>
    <row r="115" spans="1:21" x14ac:dyDescent="0.2">
      <c r="A115">
        <f t="shared" si="32"/>
        <v>14.873201412201052</v>
      </c>
      <c r="B115">
        <f t="shared" si="21"/>
        <v>14.873201412201052</v>
      </c>
      <c r="C115" s="9">
        <f t="shared" si="22"/>
        <v>0.48000000000000032</v>
      </c>
      <c r="D115" s="9">
        <f t="shared" si="23"/>
        <v>8.9351187141806747</v>
      </c>
      <c r="E115" s="9">
        <f t="shared" si="24"/>
        <v>9.0920668023914715</v>
      </c>
      <c r="F115" s="9">
        <f t="shared" si="25"/>
        <v>10.266098934636466</v>
      </c>
      <c r="G115" s="10">
        <f t="shared" si="33"/>
        <v>8.6666666666666607</v>
      </c>
      <c r="H115" s="5">
        <f t="shared" si="33"/>
        <v>7.5</v>
      </c>
      <c r="I115">
        <f t="shared" si="27"/>
        <v>13.410177546126972</v>
      </c>
      <c r="J115">
        <f t="shared" si="28"/>
        <v>13.306865979430826</v>
      </c>
      <c r="K115">
        <f t="shared" si="29"/>
        <v>1.6613788322097183</v>
      </c>
      <c r="L115">
        <f t="shared" si="30"/>
        <v>-5.2721467268022923</v>
      </c>
      <c r="M115">
        <f t="shared" si="31"/>
        <v>-32.832234101534681</v>
      </c>
      <c r="S115">
        <f t="shared" si="18"/>
        <v>1</v>
      </c>
      <c r="T115" t="b">
        <f t="shared" si="19"/>
        <v>0</v>
      </c>
      <c r="U115" t="b">
        <f t="shared" si="20"/>
        <v>0</v>
      </c>
    </row>
    <row r="116" spans="1:21" x14ac:dyDescent="0.2">
      <c r="A116">
        <f t="shared" si="32"/>
        <v>14.79345511496555</v>
      </c>
      <c r="B116">
        <f t="shared" si="21"/>
        <v>14.79345511496555</v>
      </c>
      <c r="C116" s="9">
        <f t="shared" si="22"/>
        <v>0.48500000000000032</v>
      </c>
      <c r="D116" s="9">
        <f t="shared" si="23"/>
        <v>9.0148650114161768</v>
      </c>
      <c r="E116" s="9">
        <f t="shared" si="24"/>
        <v>9.101444095170903</v>
      </c>
      <c r="F116" s="9">
        <f t="shared" si="25"/>
        <v>10.307618671282325</v>
      </c>
      <c r="G116" s="10">
        <f t="shared" si="33"/>
        <v>8.6666666666666607</v>
      </c>
      <c r="H116" s="5">
        <f t="shared" si="33"/>
        <v>7.5</v>
      </c>
      <c r="I116">
        <f t="shared" si="27"/>
        <v>13.355756755617135</v>
      </c>
      <c r="J116">
        <f t="shared" si="28"/>
        <v>13.275233099070013</v>
      </c>
      <c r="K116">
        <f t="shared" si="29"/>
        <v>1.4643854276005102</v>
      </c>
      <c r="L116">
        <f t="shared" si="30"/>
        <v>-5.2382694482008905</v>
      </c>
      <c r="M116">
        <f t="shared" si="31"/>
        <v>-32.751831318557237</v>
      </c>
      <c r="S116">
        <f t="shared" si="18"/>
        <v>1</v>
      </c>
      <c r="T116" t="b">
        <f t="shared" si="19"/>
        <v>0</v>
      </c>
      <c r="U116" t="b">
        <f t="shared" si="20"/>
        <v>0</v>
      </c>
    </row>
    <row r="117" spans="1:21" x14ac:dyDescent="0.2">
      <c r="A117">
        <f t="shared" si="32"/>
        <v>14.713898005221198</v>
      </c>
      <c r="B117">
        <f t="shared" si="21"/>
        <v>14.713898005221198</v>
      </c>
      <c r="C117" s="9">
        <f t="shared" si="22"/>
        <v>0.49000000000000032</v>
      </c>
      <c r="D117" s="9">
        <f t="shared" si="23"/>
        <v>9.0944221211605285</v>
      </c>
      <c r="E117" s="9">
        <f t="shared" si="24"/>
        <v>9.1096408747727722</v>
      </c>
      <c r="F117" s="9">
        <f t="shared" si="25"/>
        <v>10.348466018918661</v>
      </c>
      <c r="G117" s="10">
        <f t="shared" ref="G117:H132" si="34">G116</f>
        <v>8.6666666666666607</v>
      </c>
      <c r="H117" s="5">
        <f t="shared" si="34"/>
        <v>7.5</v>
      </c>
      <c r="I117">
        <f t="shared" si="27"/>
        <v>13.304354034478305</v>
      </c>
      <c r="J117">
        <f t="shared" si="28"/>
        <v>13.243803482380807</v>
      </c>
      <c r="K117">
        <f t="shared" si="29"/>
        <v>1.2678744396891668</v>
      </c>
      <c r="L117">
        <f t="shared" si="30"/>
        <v>-5.2057546858730488</v>
      </c>
      <c r="M117">
        <f t="shared" si="31"/>
        <v>-32.672364636283781</v>
      </c>
      <c r="S117">
        <f t="shared" si="18"/>
        <v>1</v>
      </c>
      <c r="T117" t="b">
        <f t="shared" si="19"/>
        <v>0</v>
      </c>
      <c r="U117" t="b">
        <f t="shared" si="20"/>
        <v>0</v>
      </c>
    </row>
    <row r="118" spans="1:21" x14ac:dyDescent="0.2">
      <c r="A118">
        <f t="shared" si="32"/>
        <v>14.634528887911259</v>
      </c>
      <c r="B118">
        <f t="shared" si="21"/>
        <v>14.634528887911259</v>
      </c>
      <c r="C118" s="9">
        <f t="shared" si="22"/>
        <v>0.49500000000000033</v>
      </c>
      <c r="D118" s="9">
        <f t="shared" si="23"/>
        <v>9.1737912384704678</v>
      </c>
      <c r="E118" s="9">
        <f t="shared" si="24"/>
        <v>9.1166600188474547</v>
      </c>
      <c r="F118" s="9">
        <f t="shared" si="25"/>
        <v>10.388645667509863</v>
      </c>
      <c r="G118" s="10">
        <f t="shared" si="34"/>
        <v>8.6666666666666607</v>
      </c>
      <c r="H118" s="5">
        <f t="shared" si="34"/>
        <v>7.5</v>
      </c>
      <c r="I118">
        <f t="shared" si="27"/>
        <v>13.255972989439675</v>
      </c>
      <c r="J118">
        <f t="shared" si="28"/>
        <v>13.212568954265569</v>
      </c>
      <c r="K118">
        <f t="shared" si="29"/>
        <v>1.071840251871464</v>
      </c>
      <c r="L118">
        <f t="shared" si="30"/>
        <v>-5.1745913124632104</v>
      </c>
      <c r="M118">
        <f t="shared" si="31"/>
        <v>-32.593777204181919</v>
      </c>
      <c r="S118">
        <f t="shared" si="18"/>
        <v>1</v>
      </c>
      <c r="T118" t="b">
        <f t="shared" si="19"/>
        <v>0</v>
      </c>
      <c r="U118" t="b">
        <f t="shared" si="20"/>
        <v>0</v>
      </c>
    </row>
    <row r="119" spans="1:21" x14ac:dyDescent="0.2">
      <c r="A119">
        <f t="shared" si="32"/>
        <v>14.55534661682929</v>
      </c>
      <c r="B119">
        <f t="shared" si="21"/>
        <v>14.55534661682929</v>
      </c>
      <c r="C119" s="9">
        <f t="shared" si="22"/>
        <v>0.50000000000000033</v>
      </c>
      <c r="D119" s="9">
        <f t="shared" si="23"/>
        <v>9.2529735095524366</v>
      </c>
      <c r="E119" s="9">
        <f t="shared" si="24"/>
        <v>9.1225043723690078</v>
      </c>
      <c r="F119" s="9">
        <f t="shared" si="25"/>
        <v>10.428162238813592</v>
      </c>
      <c r="G119" s="10">
        <f t="shared" si="34"/>
        <v>8.6666666666666607</v>
      </c>
      <c r="H119" s="5">
        <f t="shared" si="34"/>
        <v>7.5</v>
      </c>
      <c r="I119">
        <f t="shared" si="27"/>
        <v>13.210615769126832</v>
      </c>
      <c r="J119">
        <f t="shared" si="28"/>
        <v>13.18152140639079</v>
      </c>
      <c r="K119">
        <f t="shared" si="29"/>
        <v>0.87627758864637251</v>
      </c>
      <c r="L119">
        <f t="shared" si="30"/>
        <v>-5.1447677981701361</v>
      </c>
      <c r="M119">
        <f t="shared" si="31"/>
        <v>-32.516012471954895</v>
      </c>
      <c r="S119">
        <f t="shared" si="18"/>
        <v>1</v>
      </c>
      <c r="T119" t="b">
        <f t="shared" si="19"/>
        <v>0</v>
      </c>
      <c r="U119" t="b">
        <f t="shared" si="20"/>
        <v>0</v>
      </c>
    </row>
    <row r="120" spans="1:21" x14ac:dyDescent="0.2">
      <c r="A120">
        <f t="shared" si="32"/>
        <v>14.476350094211313</v>
      </c>
      <c r="B120">
        <f t="shared" si="21"/>
        <v>14.476350094211313</v>
      </c>
      <c r="C120" s="9">
        <f t="shared" si="22"/>
        <v>0.50500000000000034</v>
      </c>
      <c r="D120" s="9">
        <f t="shared" si="23"/>
        <v>9.331970032170414</v>
      </c>
      <c r="E120" s="9">
        <f t="shared" si="24"/>
        <v>9.1271767496763907</v>
      </c>
      <c r="F120" s="9">
        <f t="shared" si="25"/>
        <v>10.467020288530163</v>
      </c>
      <c r="G120" s="10">
        <f t="shared" si="34"/>
        <v>8.6666666666666607</v>
      </c>
      <c r="H120" s="5">
        <f t="shared" si="34"/>
        <v>7.5</v>
      </c>
      <c r="I120">
        <f t="shared" si="27"/>
        <v>13.168283005404943</v>
      </c>
      <c r="J120">
        <f t="shared" si="28"/>
        <v>13.150652799601769</v>
      </c>
      <c r="K120">
        <f t="shared" si="29"/>
        <v>0.68118151381464309</v>
      </c>
      <c r="L120">
        <f t="shared" si="30"/>
        <v>-5.1162721880288444</v>
      </c>
      <c r="M120">
        <f t="shared" si="31"/>
        <v>-32.439014223038022</v>
      </c>
      <c r="S120">
        <f t="shared" si="18"/>
        <v>1</v>
      </c>
      <c r="T120" t="b">
        <f t="shared" si="19"/>
        <v>0</v>
      </c>
      <c r="U120" t="b">
        <f t="shared" si="20"/>
        <v>0</v>
      </c>
    </row>
    <row r="121" spans="1:21" x14ac:dyDescent="0.2">
      <c r="A121">
        <f t="shared" si="32"/>
        <v>14.397538270313087</v>
      </c>
      <c r="B121">
        <f t="shared" si="21"/>
        <v>14.397538270313087</v>
      </c>
      <c r="C121" s="9">
        <f t="shared" si="22"/>
        <v>0.51000000000000034</v>
      </c>
      <c r="D121" s="9">
        <f t="shared" si="23"/>
        <v>9.41078185606864</v>
      </c>
      <c r="E121" s="9">
        <f t="shared" si="24"/>
        <v>9.1306799365032631</v>
      </c>
      <c r="F121" s="9">
        <f t="shared" si="25"/>
        <v>10.505224308428096</v>
      </c>
      <c r="G121" s="10">
        <f t="shared" si="34"/>
        <v>8.6666666666666607</v>
      </c>
      <c r="H121" s="5">
        <f t="shared" si="34"/>
        <v>7.5</v>
      </c>
      <c r="I121">
        <f t="shared" si="27"/>
        <v>13.128973759225593</v>
      </c>
      <c r="J121">
        <f t="shared" si="28"/>
        <v>13.119955166473595</v>
      </c>
      <c r="K121">
        <f t="shared" si="29"/>
        <v>0.48654742847641497</v>
      </c>
      <c r="L121">
        <f t="shared" si="30"/>
        <v>-5.0890920812553109</v>
      </c>
      <c r="M121">
        <f t="shared" si="31"/>
        <v>-32.362726610266307</v>
      </c>
      <c r="S121">
        <f t="shared" si="18"/>
        <v>1</v>
      </c>
      <c r="T121" t="b">
        <f t="shared" si="19"/>
        <v>0</v>
      </c>
      <c r="U121" t="b">
        <f t="shared" si="20"/>
        <v>0</v>
      </c>
    </row>
    <row r="122" spans="1:21" x14ac:dyDescent="0.2">
      <c r="A122">
        <f t="shared" si="32"/>
        <v>14.318910142971708</v>
      </c>
      <c r="B122">
        <f t="shared" si="21"/>
        <v>14.318910142971708</v>
      </c>
      <c r="C122" s="9">
        <f t="shared" si="22"/>
        <v>0.51500000000000035</v>
      </c>
      <c r="D122" s="9">
        <f t="shared" si="23"/>
        <v>9.4894099834100185</v>
      </c>
      <c r="E122" s="9">
        <f t="shared" si="24"/>
        <v>9.1330166919951363</v>
      </c>
      <c r="F122" s="9">
        <f t="shared" si="25"/>
        <v>10.542778728445791</v>
      </c>
      <c r="G122" s="10">
        <f t="shared" si="34"/>
        <v>8.6666666666666607</v>
      </c>
      <c r="H122" s="5">
        <f t="shared" si="34"/>
        <v>7.5</v>
      </c>
      <c r="I122">
        <f t="shared" si="27"/>
        <v>13.09268547135091</v>
      </c>
      <c r="J122">
        <f t="shared" si="28"/>
        <v>13.089420613986062</v>
      </c>
      <c r="K122">
        <f t="shared" si="29"/>
        <v>0.29237106881481711</v>
      </c>
      <c r="L122">
        <f t="shared" si="30"/>
        <v>-5.0632146127749893</v>
      </c>
      <c r="M122">
        <f t="shared" si="31"/>
        <v>-32.287094193519465</v>
      </c>
      <c r="S122">
        <f t="shared" si="18"/>
        <v>1</v>
      </c>
      <c r="T122" t="b">
        <f t="shared" si="19"/>
        <v>0</v>
      </c>
      <c r="U122" t="b">
        <f t="shared" si="20"/>
        <v>0</v>
      </c>
    </row>
    <row r="123" spans="1:21" x14ac:dyDescent="0.2">
      <c r="A123">
        <f t="shared" si="32"/>
        <v>14.240464757150821</v>
      </c>
      <c r="B123">
        <f t="shared" si="21"/>
        <v>14.240464757150821</v>
      </c>
      <c r="C123" s="9">
        <f t="shared" si="22"/>
        <v>0.52000000000000035</v>
      </c>
      <c r="D123" s="9">
        <f t="shared" si="23"/>
        <v>9.5678553692309052</v>
      </c>
      <c r="E123" s="9">
        <f t="shared" si="24"/>
        <v>9.134189750712542</v>
      </c>
      <c r="F123" s="9">
        <f t="shared" si="25"/>
        <v>10.57968791876913</v>
      </c>
      <c r="G123" s="10">
        <f t="shared" si="34"/>
        <v>8.6666666666666607</v>
      </c>
      <c r="H123" s="5">
        <f t="shared" si="34"/>
        <v>7.5</v>
      </c>
      <c r="I123">
        <f t="shared" si="27"/>
        <v>13.059413918301626</v>
      </c>
      <c r="J123">
        <f t="shared" si="28"/>
        <v>13.059041326309412</v>
      </c>
      <c r="K123">
        <f t="shared" si="29"/>
        <v>9.8648503653700315E-2</v>
      </c>
      <c r="L123">
        <f t="shared" si="30"/>
        <v>-5.0386264370442859</v>
      </c>
      <c r="M123">
        <f t="shared" si="31"/>
        <v>-32.212061979134944</v>
      </c>
      <c r="S123">
        <f t="shared" si="18"/>
        <v>1</v>
      </c>
      <c r="T123" t="b">
        <f t="shared" si="19"/>
        <v>0</v>
      </c>
      <c r="U123" t="b">
        <f t="shared" si="20"/>
        <v>0</v>
      </c>
    </row>
    <row r="124" spans="1:21" x14ac:dyDescent="0.2">
      <c r="A124">
        <f t="shared" si="32"/>
        <v>14.162201204468833</v>
      </c>
      <c r="B124">
        <f t="shared" si="21"/>
        <v>14.162201204468833</v>
      </c>
      <c r="C124" s="9">
        <f t="shared" si="22"/>
        <v>0.52500000000000036</v>
      </c>
      <c r="D124" s="9">
        <f t="shared" si="23"/>
        <v>9.646118921912894</v>
      </c>
      <c r="E124" s="9">
        <f t="shared" si="24"/>
        <v>9.1342018246188399</v>
      </c>
      <c r="F124" s="9">
        <f t="shared" si="25"/>
        <v>10.615956191884843</v>
      </c>
      <c r="G124" s="10">
        <f t="shared" si="34"/>
        <v>8.6666666666666607</v>
      </c>
      <c r="H124" s="5">
        <f t="shared" si="34"/>
        <v>7.5</v>
      </c>
      <c r="I124">
        <f t="shared" si="27"/>
        <v>13.029153173844156</v>
      </c>
      <c r="J124">
        <f t="shared" si="28"/>
        <v>13.028809567687146</v>
      </c>
      <c r="K124">
        <f t="shared" si="29"/>
        <v>-9.4623868221109353E-2</v>
      </c>
      <c r="L124">
        <f t="shared" si="30"/>
        <v>-5.0153137142607971</v>
      </c>
      <c r="M124">
        <f t="shared" si="31"/>
        <v>-32.13757546086461</v>
      </c>
      <c r="S124">
        <f t="shared" si="18"/>
        <v>1</v>
      </c>
      <c r="T124" t="b">
        <f t="shared" si="19"/>
        <v>0</v>
      </c>
      <c r="U124" t="b">
        <f t="shared" si="20"/>
        <v>0</v>
      </c>
    </row>
    <row r="125" spans="1:21" x14ac:dyDescent="0.2">
      <c r="A125">
        <f t="shared" si="32"/>
        <v>14.084118622709566</v>
      </c>
      <c r="B125">
        <f t="shared" si="21"/>
        <v>14.084118622709566</v>
      </c>
      <c r="C125" s="9">
        <f t="shared" si="22"/>
        <v>0.53000000000000036</v>
      </c>
      <c r="D125" s="9">
        <f t="shared" si="23"/>
        <v>9.7242015036721607</v>
      </c>
      <c r="E125" s="9">
        <f t="shared" si="24"/>
        <v>9.1330556050512168</v>
      </c>
      <c r="F125" s="9">
        <f t="shared" si="25"/>
        <v>10.651587804609301</v>
      </c>
      <c r="G125" s="10">
        <f t="shared" si="34"/>
        <v>8.6666666666666607</v>
      </c>
      <c r="H125" s="5">
        <f t="shared" si="34"/>
        <v>7.5</v>
      </c>
      <c r="I125">
        <f t="shared" si="27"/>
        <v>13.00189557629607</v>
      </c>
      <c r="J125">
        <f t="shared" si="28"/>
        <v>12.998717685401582</v>
      </c>
      <c r="K125">
        <f t="shared" si="29"/>
        <v>-0.28744932098629705</v>
      </c>
      <c r="L125">
        <f t="shared" si="30"/>
        <v>-4.9932620990431884</v>
      </c>
      <c r="M125">
        <f t="shared" si="31"/>
        <v>-32.063580662138044</v>
      </c>
      <c r="S125">
        <f t="shared" si="18"/>
        <v>1</v>
      </c>
      <c r="T125" t="b">
        <f t="shared" si="19"/>
        <v>0</v>
      </c>
      <c r="U125" t="b">
        <f t="shared" si="20"/>
        <v>0</v>
      </c>
    </row>
    <row r="126" spans="1:21" x14ac:dyDescent="0.2">
      <c r="A126">
        <f t="shared" si="32"/>
        <v>14.00621619531494</v>
      </c>
      <c r="B126">
        <f t="shared" si="21"/>
        <v>14.00621619531494</v>
      </c>
      <c r="C126" s="9">
        <f t="shared" si="22"/>
        <v>0.53500000000000036</v>
      </c>
      <c r="D126" s="9">
        <f t="shared" si="23"/>
        <v>9.802103931066787</v>
      </c>
      <c r="E126" s="9">
        <f t="shared" si="24"/>
        <v>9.130753764673381</v>
      </c>
      <c r="F126" s="9">
        <f t="shared" si="25"/>
        <v>10.68658696009239</v>
      </c>
      <c r="G126" s="10">
        <f t="shared" si="34"/>
        <v>8.6666666666666607</v>
      </c>
      <c r="H126" s="5">
        <f t="shared" si="34"/>
        <v>7.5</v>
      </c>
      <c r="I126">
        <f t="shared" si="27"/>
        <v>12.977631701889734</v>
      </c>
      <c r="J126">
        <f t="shared" si="28"/>
        <v>12.968758112807322</v>
      </c>
      <c r="K126">
        <f t="shared" si="29"/>
        <v>-0.47983080495912533</v>
      </c>
      <c r="L126">
        <f t="shared" si="30"/>
        <v>-4.9724567316454964</v>
      </c>
      <c r="M126">
        <f t="shared" si="31"/>
        <v>-31.990024179384328</v>
      </c>
      <c r="S126">
        <f t="shared" si="18"/>
        <v>1</v>
      </c>
      <c r="T126" t="b">
        <f t="shared" si="19"/>
        <v>0</v>
      </c>
      <c r="U126" t="b">
        <f t="shared" si="20"/>
        <v>0</v>
      </c>
    </row>
    <row r="127" spans="1:21" x14ac:dyDescent="0.2">
      <c r="A127">
        <f t="shared" si="32"/>
        <v>13.928493150859266</v>
      </c>
      <c r="B127">
        <f t="shared" si="21"/>
        <v>13.928493150859266</v>
      </c>
      <c r="C127" s="9">
        <f t="shared" si="22"/>
        <v>0.54000000000000037</v>
      </c>
      <c r="D127" s="9">
        <f t="shared" si="23"/>
        <v>9.8798269755224606</v>
      </c>
      <c r="E127" s="9">
        <f t="shared" si="24"/>
        <v>9.1272989594083977</v>
      </c>
      <c r="F127" s="9">
        <f t="shared" si="25"/>
        <v>10.720957809796008</v>
      </c>
      <c r="G127" s="10">
        <f t="shared" si="34"/>
        <v>8.6666666666666607</v>
      </c>
      <c r="H127" s="5">
        <f t="shared" si="34"/>
        <v>7.5</v>
      </c>
      <c r="I127">
        <f t="shared" si="27"/>
        <v>12.956350344391049</v>
      </c>
      <c r="J127">
        <f t="shared" si="28"/>
        <v>12.938923372417449</v>
      </c>
      <c r="K127">
        <f t="shared" si="29"/>
        <v>-0.6717709500354313</v>
      </c>
      <c r="L127">
        <f t="shared" si="30"/>
        <v>-4.9528822317534447</v>
      </c>
      <c r="M127">
        <f t="shared" si="31"/>
        <v>-31.916853226155478</v>
      </c>
      <c r="S127">
        <f t="shared" si="18"/>
        <v>1</v>
      </c>
      <c r="T127" t="b">
        <f t="shared" si="19"/>
        <v>0</v>
      </c>
      <c r="U127" t="b">
        <f t="shared" si="20"/>
        <v>0</v>
      </c>
    </row>
    <row r="128" spans="1:21" x14ac:dyDescent="0.2">
      <c r="A128">
        <f t="shared" si="32"/>
        <v>13.850948762504933</v>
      </c>
      <c r="B128">
        <f t="shared" si="21"/>
        <v>13.850948762504933</v>
      </c>
      <c r="C128" s="9">
        <f t="shared" si="22"/>
        <v>0.54500000000000037</v>
      </c>
      <c r="D128" s="9">
        <f t="shared" si="23"/>
        <v>9.9573713638767938</v>
      </c>
      <c r="E128" s="9">
        <f t="shared" si="24"/>
        <v>9.1226938303501139</v>
      </c>
      <c r="F128" s="9">
        <f t="shared" si="25"/>
        <v>10.754704455446737</v>
      </c>
      <c r="G128" s="10">
        <f t="shared" si="34"/>
        <v>8.6666666666666607</v>
      </c>
      <c r="H128" s="5">
        <f t="shared" si="34"/>
        <v>7.5</v>
      </c>
      <c r="I128">
        <f t="shared" si="27"/>
        <v>12.938038501124456</v>
      </c>
      <c r="J128">
        <f t="shared" si="28"/>
        <v>12.909206079026928</v>
      </c>
      <c r="K128">
        <f t="shared" si="29"/>
        <v>-0.86327206939236412</v>
      </c>
      <c r="L128">
        <f t="shared" si="30"/>
        <v>-4.934522694892272</v>
      </c>
      <c r="M128">
        <f t="shared" si="31"/>
        <v>-31.844015677787961</v>
      </c>
      <c r="S128">
        <f t="shared" si="18"/>
        <v>1</v>
      </c>
      <c r="T128" t="b">
        <f t="shared" si="19"/>
        <v>0</v>
      </c>
      <c r="U128" t="b">
        <f t="shared" si="20"/>
        <v>0</v>
      </c>
    </row>
    <row r="129" spans="1:21" x14ac:dyDescent="0.2">
      <c r="A129">
        <f t="shared" si="32"/>
        <v>13.773582347439278</v>
      </c>
      <c r="B129">
        <f t="shared" si="21"/>
        <v>13.773582347439278</v>
      </c>
      <c r="C129" s="9">
        <f t="shared" si="22"/>
        <v>0.55000000000000038</v>
      </c>
      <c r="D129" s="9">
        <f t="shared" si="23"/>
        <v>10.034737778942448</v>
      </c>
      <c r="E129" s="9">
        <f t="shared" si="24"/>
        <v>9.1169410056515598</v>
      </c>
      <c r="F129" s="9">
        <f t="shared" si="25"/>
        <v>10.787830950962077</v>
      </c>
      <c r="G129" s="10">
        <f t="shared" si="34"/>
        <v>8.6666666666666607</v>
      </c>
      <c r="H129" s="5">
        <f t="shared" si="34"/>
        <v>7.5</v>
      </c>
      <c r="I129">
        <f t="shared" si="27"/>
        <v>12.922681365507533</v>
      </c>
      <c r="J129">
        <f t="shared" si="28"/>
        <v>12.879598942857575</v>
      </c>
      <c r="K129">
        <f t="shared" si="29"/>
        <v>-1.054336163459092</v>
      </c>
      <c r="L129">
        <f t="shared" si="30"/>
        <v>-4.9173616914569731</v>
      </c>
      <c r="M129">
        <f t="shared" si="31"/>
        <v>-31.771460116334868</v>
      </c>
      <c r="S129">
        <f t="shared" si="18"/>
        <v>1</v>
      </c>
      <c r="T129" t="b">
        <f t="shared" si="19"/>
        <v>0</v>
      </c>
      <c r="U129" t="b">
        <f t="shared" si="20"/>
        <v>0</v>
      </c>
    </row>
    <row r="130" spans="1:21" x14ac:dyDescent="0.2">
      <c r="A130">
        <f t="shared" si="32"/>
        <v>13.69639326629258</v>
      </c>
      <c r="B130">
        <f t="shared" si="21"/>
        <v>13.69639326629258</v>
      </c>
      <c r="C130" s="9">
        <f t="shared" si="22"/>
        <v>0.55500000000000038</v>
      </c>
      <c r="D130" s="9">
        <f t="shared" si="23"/>
        <v>10.111926860089147</v>
      </c>
      <c r="E130" s="9">
        <f t="shared" si="24"/>
        <v>9.1100431023887118</v>
      </c>
      <c r="F130" s="9">
        <f t="shared" si="25"/>
        <v>10.820341304349705</v>
      </c>
      <c r="G130" s="10">
        <f t="shared" si="34"/>
        <v>8.6666666666666607</v>
      </c>
      <c r="H130" s="5">
        <f t="shared" si="34"/>
        <v>7.5</v>
      </c>
      <c r="I130">
        <f t="shared" si="27"/>
        <v>12.91026232614893</v>
      </c>
      <c r="J130">
        <f t="shared" si="28"/>
        <v>12.850094772708832</v>
      </c>
      <c r="K130">
        <f t="shared" si="29"/>
        <v>-1.2449649241571012</v>
      </c>
      <c r="L130">
        <f t="shared" si="30"/>
        <v>-4.9013822683568096</v>
      </c>
      <c r="M130">
        <f t="shared" si="31"/>
        <v>-31.699135875499579</v>
      </c>
      <c r="S130">
        <f t="shared" si="18"/>
        <v>1</v>
      </c>
      <c r="T130" t="b">
        <f t="shared" si="19"/>
        <v>0</v>
      </c>
      <c r="U130" t="b">
        <f t="shared" si="20"/>
        <v>0</v>
      </c>
    </row>
    <row r="131" spans="1:21" x14ac:dyDescent="0.2">
      <c r="A131">
        <f t="shared" si="32"/>
        <v>13.619380922537157</v>
      </c>
      <c r="B131">
        <f t="shared" si="21"/>
        <v>13.619380922537157</v>
      </c>
      <c r="C131" s="9">
        <f t="shared" si="22"/>
        <v>0.56000000000000039</v>
      </c>
      <c r="D131" s="9">
        <f t="shared" si="23"/>
        <v>10.188939203844569</v>
      </c>
      <c r="E131" s="9">
        <f t="shared" si="24"/>
        <v>9.1020027283980109</v>
      </c>
      <c r="F131" s="9">
        <f t="shared" si="25"/>
        <v>10.852239479579071</v>
      </c>
      <c r="G131" s="10">
        <f t="shared" si="34"/>
        <v>8.6666666666666607</v>
      </c>
      <c r="H131" s="5">
        <f t="shared" si="34"/>
        <v>7.5</v>
      </c>
      <c r="I131">
        <f t="shared" si="27"/>
        <v>12.900762972513201</v>
      </c>
      <c r="J131">
        <f t="shared" si="28"/>
        <v>12.820686479098692</v>
      </c>
      <c r="K131">
        <f t="shared" si="29"/>
        <v>-1.4351597394100988</v>
      </c>
      <c r="L131">
        <f t="shared" si="30"/>
        <v>-4.8865669532468967</v>
      </c>
      <c r="M131">
        <f t="shared" si="31"/>
        <v>-31.626993085302804</v>
      </c>
      <c r="S131">
        <f t="shared" si="18"/>
        <v>1</v>
      </c>
      <c r="T131" t="b">
        <f t="shared" si="19"/>
        <v>0</v>
      </c>
      <c r="U131" t="b">
        <f t="shared" si="20"/>
        <v>0</v>
      </c>
    </row>
    <row r="132" spans="1:21" x14ac:dyDescent="0.2">
      <c r="A132">
        <f t="shared" si="32"/>
        <v>13.542544761867724</v>
      </c>
      <c r="B132">
        <f t="shared" si="21"/>
        <v>13.542544761867724</v>
      </c>
      <c r="C132" s="9">
        <f t="shared" si="22"/>
        <v>0.56500000000000039</v>
      </c>
      <c r="D132" s="9">
        <f t="shared" si="23"/>
        <v>10.265775364514003</v>
      </c>
      <c r="E132" s="9">
        <f t="shared" si="24"/>
        <v>9.0928224840860157</v>
      </c>
      <c r="F132" s="9">
        <f t="shared" si="25"/>
        <v>10.883529398424672</v>
      </c>
      <c r="G132" s="10">
        <f t="shared" si="34"/>
        <v>8.6666666666666607</v>
      </c>
      <c r="H132" s="5">
        <f t="shared" si="34"/>
        <v>7.5</v>
      </c>
      <c r="I132">
        <f t="shared" si="27"/>
        <v>12.894163107105408</v>
      </c>
      <c r="J132">
        <f t="shared" si="28"/>
        <v>12.79136707737921</v>
      </c>
      <c r="K132">
        <f t="shared" si="29"/>
        <v>-1.6249216979219157</v>
      </c>
      <c r="L132">
        <f t="shared" si="30"/>
        <v>-4.8728977613007691</v>
      </c>
      <c r="M132">
        <f t="shared" si="31"/>
        <v>-31.554982716218394</v>
      </c>
      <c r="S132">
        <f t="shared" si="18"/>
        <v>1</v>
      </c>
      <c r="T132" t="b">
        <f t="shared" si="19"/>
        <v>0</v>
      </c>
      <c r="U132" t="b">
        <f t="shared" si="20"/>
        <v>0</v>
      </c>
    </row>
    <row r="133" spans="1:21" x14ac:dyDescent="0.2">
      <c r="A133">
        <f t="shared" si="32"/>
        <v>13.465884271563151</v>
      </c>
      <c r="B133">
        <f t="shared" si="21"/>
        <v>13.465884271563151</v>
      </c>
      <c r="C133" s="9">
        <f t="shared" si="22"/>
        <v>0.5700000000000004</v>
      </c>
      <c r="D133" s="9">
        <f t="shared" si="23"/>
        <v>10.342435854818575</v>
      </c>
      <c r="E133" s="9">
        <f t="shared" si="24"/>
        <v>9.0825049642095923</v>
      </c>
      <c r="F133" s="9">
        <f t="shared" si="25"/>
        <v>10.914214942280326</v>
      </c>
      <c r="G133" s="10">
        <f t="shared" ref="G133:H148" si="35">G132</f>
        <v>8.6666666666666607</v>
      </c>
      <c r="H133" s="5">
        <f t="shared" si="35"/>
        <v>7.5</v>
      </c>
      <c r="I133">
        <f t="shared" si="27"/>
        <v>12.890440764078512</v>
      </c>
      <c r="J133">
        <f t="shared" si="28"/>
        <v>12.762129690811404</v>
      </c>
      <c r="K133">
        <f t="shared" si="29"/>
        <v>-1.8142515942192261</v>
      </c>
      <c r="L133">
        <f t="shared" si="30"/>
        <v>-4.8603562044593644</v>
      </c>
      <c r="M133">
        <f t="shared" si="31"/>
        <v>-31.483056622519474</v>
      </c>
      <c r="S133">
        <f t="shared" si="18"/>
        <v>1</v>
      </c>
      <c r="T133" t="b">
        <f t="shared" si="19"/>
        <v>0</v>
      </c>
      <c r="U133" t="b">
        <f t="shared" si="20"/>
        <v>0</v>
      </c>
    </row>
    <row r="134" spans="1:21" x14ac:dyDescent="0.2">
      <c r="A134">
        <f t="shared" si="32"/>
        <v>13.389398979829963</v>
      </c>
      <c r="B134">
        <f t="shared" si="21"/>
        <v>13.389398979829963</v>
      </c>
      <c r="C134" s="9">
        <f t="shared" si="22"/>
        <v>0.5750000000000004</v>
      </c>
      <c r="D134" s="9">
        <f t="shared" si="23"/>
        <v>10.418921146551764</v>
      </c>
      <c r="E134" s="9">
        <f t="shared" si="24"/>
        <v>9.0710527596250721</v>
      </c>
      <c r="F134" s="9">
        <f t="shared" si="25"/>
        <v>10.944299953943643</v>
      </c>
      <c r="G134" s="10">
        <f t="shared" si="35"/>
        <v>8.6666666666666607</v>
      </c>
      <c r="H134" s="5">
        <f t="shared" si="35"/>
        <v>7.5</v>
      </c>
      <c r="I134">
        <f t="shared" si="27"/>
        <v>12.889572234117807</v>
      </c>
      <c r="J134">
        <f t="shared" si="28"/>
        <v>12.732967553584649</v>
      </c>
      <c r="K134">
        <f t="shared" si="29"/>
        <v>-2.0031499339543428</v>
      </c>
      <c r="L134">
        <f t="shared" si="30"/>
        <v>-4.8489233030742094</v>
      </c>
      <c r="M134">
        <f t="shared" si="31"/>
        <v>-31.411167584584923</v>
      </c>
      <c r="S134">
        <f t="shared" si="18"/>
        <v>1</v>
      </c>
      <c r="T134" t="b">
        <f t="shared" si="19"/>
        <v>0</v>
      </c>
      <c r="U134" t="b">
        <f t="shared" si="20"/>
        <v>0</v>
      </c>
    </row>
    <row r="135" spans="1:21" x14ac:dyDescent="0.2">
      <c r="A135">
        <f t="shared" si="32"/>
        <v>13.313088455127911</v>
      </c>
      <c r="B135">
        <f t="shared" si="21"/>
        <v>13.313088455127911</v>
      </c>
      <c r="C135" s="9">
        <f t="shared" si="22"/>
        <v>0.5800000000000004</v>
      </c>
      <c r="D135" s="9">
        <f t="shared" si="23"/>
        <v>10.495231671253816</v>
      </c>
      <c r="E135" s="9">
        <f t="shared" si="24"/>
        <v>9.058468459004823</v>
      </c>
      <c r="F135" s="9">
        <f t="shared" si="25"/>
        <v>10.973788239370004</v>
      </c>
      <c r="G135" s="10">
        <f t="shared" si="35"/>
        <v>8.6666666666666607</v>
      </c>
      <c r="H135" s="5">
        <f t="shared" si="35"/>
        <v>7.5</v>
      </c>
      <c r="I135">
        <f t="shared" si="27"/>
        <v>12.891532095409776</v>
      </c>
      <c r="J135">
        <f t="shared" si="28"/>
        <v>12.703874013766203</v>
      </c>
      <c r="K135">
        <f t="shared" si="29"/>
        <v>-2.1916169394618525</v>
      </c>
      <c r="L135">
        <f t="shared" si="30"/>
        <v>-4.8385795998457297</v>
      </c>
      <c r="M135">
        <f t="shared" si="31"/>
        <v>-31.339269349927008</v>
      </c>
      <c r="S135">
        <f t="shared" si="18"/>
        <v>1</v>
      </c>
      <c r="T135" t="b">
        <f t="shared" si="19"/>
        <v>0</v>
      </c>
      <c r="U135" t="b">
        <f t="shared" si="20"/>
        <v>0</v>
      </c>
    </row>
    <row r="136" spans="1:21" x14ac:dyDescent="0.2">
      <c r="A136">
        <f t="shared" si="32"/>
        <v>13.236952305478111</v>
      </c>
      <c r="B136">
        <f t="shared" si="21"/>
        <v>13.236952305478111</v>
      </c>
      <c r="C136" s="9">
        <f t="shared" si="22"/>
        <v>0.58500000000000041</v>
      </c>
      <c r="D136" s="9">
        <f t="shared" si="23"/>
        <v>10.571367820903616</v>
      </c>
      <c r="E136" s="9">
        <f t="shared" si="24"/>
        <v>9.0447546505197529</v>
      </c>
      <c r="F136" s="9">
        <f t="shared" si="25"/>
        <v>11.002683569395293</v>
      </c>
      <c r="G136" s="10">
        <f t="shared" si="35"/>
        <v>8.6666666666666607</v>
      </c>
      <c r="H136" s="5">
        <f t="shared" si="35"/>
        <v>7.5</v>
      </c>
      <c r="I136">
        <f t="shared" si="27"/>
        <v>12.896293250458504</v>
      </c>
      <c r="J136">
        <f t="shared" si="28"/>
        <v>12.674842536167128</v>
      </c>
      <c r="K136">
        <f t="shared" si="29"/>
        <v>-2.3796525555614148</v>
      </c>
      <c r="L136">
        <f t="shared" si="30"/>
        <v>-4.8293051759421042</v>
      </c>
      <c r="M136">
        <f t="shared" si="31"/>
        <v>-31.26731667271412</v>
      </c>
      <c r="S136">
        <f t="shared" si="18"/>
        <v>1</v>
      </c>
      <c r="T136" t="b">
        <f t="shared" si="19"/>
        <v>0</v>
      </c>
      <c r="U136" t="b">
        <f t="shared" si="20"/>
        <v>0</v>
      </c>
    </row>
    <row r="137" spans="1:21" x14ac:dyDescent="0.2">
      <c r="A137">
        <f t="shared" si="32"/>
        <v>13.160990177754275</v>
      </c>
      <c r="B137">
        <f t="shared" si="21"/>
        <v>13.160990177754275</v>
      </c>
      <c r="C137" s="9">
        <f t="shared" si="22"/>
        <v>0.59000000000000041</v>
      </c>
      <c r="D137" s="9">
        <f t="shared" si="23"/>
        <v>10.647329948627451</v>
      </c>
      <c r="E137" s="9">
        <f t="shared" si="24"/>
        <v>9.0299139234862764</v>
      </c>
      <c r="F137" s="9">
        <f t="shared" si="25"/>
        <v>11.030989681426567</v>
      </c>
      <c r="G137" s="10">
        <f t="shared" si="35"/>
        <v>8.6666666666666607</v>
      </c>
      <c r="H137" s="5">
        <f t="shared" si="35"/>
        <v>7.5</v>
      </c>
      <c r="I137">
        <f t="shared" si="27"/>
        <v>12.903826968471604</v>
      </c>
      <c r="J137">
        <f t="shared" si="28"/>
        <v>12.645866705111477</v>
      </c>
      <c r="K137">
        <f t="shared" si="29"/>
        <v>-2.5672564555976995</v>
      </c>
      <c r="L137">
        <f t="shared" si="30"/>
        <v>-4.8210796691698192</v>
      </c>
      <c r="M137">
        <f t="shared" si="31"/>
        <v>-31.195265351577344</v>
      </c>
      <c r="S137">
        <f t="shared" si="18"/>
        <v>1</v>
      </c>
      <c r="T137" t="b">
        <f t="shared" si="19"/>
        <v>0</v>
      </c>
      <c r="U137" t="b">
        <f t="shared" si="20"/>
        <v>0</v>
      </c>
    </row>
    <row r="138" spans="1:21" x14ac:dyDescent="0.2">
      <c r="A138">
        <f t="shared" si="32"/>
        <v>13.085201756957652</v>
      </c>
      <c r="B138">
        <f t="shared" si="21"/>
        <v>13.085201756957652</v>
      </c>
      <c r="C138" s="9">
        <f t="shared" si="22"/>
        <v>0.59500000000000042</v>
      </c>
      <c r="D138" s="9">
        <f t="shared" si="23"/>
        <v>10.723118369424075</v>
      </c>
      <c r="E138" s="9">
        <f t="shared" si="24"/>
        <v>9.0139488699763621</v>
      </c>
      <c r="F138" s="9">
        <f t="shared" si="25"/>
        <v>11.058710281099968</v>
      </c>
      <c r="G138" s="10">
        <f t="shared" si="35"/>
        <v>8.6666666666666607</v>
      </c>
      <c r="H138" s="5">
        <f t="shared" si="35"/>
        <v>7.5</v>
      </c>
      <c r="I138">
        <f t="shared" si="27"/>
        <v>12.914102933000056</v>
      </c>
      <c r="J138">
        <f t="shared" si="28"/>
        <v>12.616940227096457</v>
      </c>
      <c r="K138">
        <f t="shared" si="29"/>
        <v>-2.7544280477071634</v>
      </c>
      <c r="L138">
        <f t="shared" si="30"/>
        <v>-4.8138822940544497</v>
      </c>
      <c r="M138">
        <f t="shared" si="31"/>
        <v>-31.123072265506334</v>
      </c>
      <c r="S138">
        <f t="shared" si="18"/>
        <v>1</v>
      </c>
      <c r="T138" t="b">
        <f t="shared" si="19"/>
        <v>0</v>
      </c>
      <c r="U138" t="b">
        <f t="shared" si="20"/>
        <v>0</v>
      </c>
    </row>
    <row r="139" spans="1:21" x14ac:dyDescent="0.2">
      <c r="A139">
        <f t="shared" si="32"/>
        <v>13.009586765476365</v>
      </c>
      <c r="B139">
        <f t="shared" si="21"/>
        <v>13.009586765476365</v>
      </c>
      <c r="C139" s="9">
        <f t="shared" si="22"/>
        <v>0.60000000000000042</v>
      </c>
      <c r="D139" s="9">
        <f t="shared" si="23"/>
        <v>10.798733360905361</v>
      </c>
      <c r="E139" s="9">
        <f t="shared" si="24"/>
        <v>8.9968620863893403</v>
      </c>
      <c r="F139" s="9">
        <f t="shared" si="25"/>
        <v>11.085849043905085</v>
      </c>
      <c r="G139" s="10">
        <f t="shared" si="35"/>
        <v>8.6666666666666607</v>
      </c>
      <c r="H139" s="5">
        <f t="shared" si="35"/>
        <v>7.5</v>
      </c>
      <c r="I139">
        <f t="shared" si="27"/>
        <v>12.92708929448292</v>
      </c>
      <c r="J139">
        <f t="shared" si="28"/>
        <v>12.58805693333213</v>
      </c>
      <c r="K139">
        <f t="shared" si="29"/>
        <v>-2.9411664813002014</v>
      </c>
      <c r="L139">
        <f t="shared" si="30"/>
        <v>-4.8076918636792554</v>
      </c>
      <c r="M139">
        <f t="shared" si="31"/>
        <v>-31.050695407658111</v>
      </c>
      <c r="S139">
        <f t="shared" si="18"/>
        <v>1</v>
      </c>
      <c r="T139" t="b">
        <f t="shared" si="19"/>
        <v>0</v>
      </c>
      <c r="U139" t="b">
        <f t="shared" si="20"/>
        <v>0</v>
      </c>
    </row>
    <row r="140" spans="1:21" x14ac:dyDescent="0.2">
      <c r="A140">
        <f t="shared" si="32"/>
        <v>12.934144962329919</v>
      </c>
      <c r="B140">
        <f t="shared" si="21"/>
        <v>12.934144962329919</v>
      </c>
      <c r="C140" s="9">
        <f t="shared" si="22"/>
        <v>0.60500000000000043</v>
      </c>
      <c r="D140" s="9">
        <f t="shared" si="23"/>
        <v>10.874175164051808</v>
      </c>
      <c r="E140" s="9">
        <f t="shared" si="24"/>
        <v>8.9786561749842004</v>
      </c>
      <c r="F140" s="9">
        <f t="shared" si="25"/>
        <v>11.112409616775073</v>
      </c>
      <c r="G140" s="10">
        <f t="shared" si="35"/>
        <v>8.6666666666666607</v>
      </c>
      <c r="H140" s="5">
        <f t="shared" si="35"/>
        <v>7.5</v>
      </c>
      <c r="I140">
        <f t="shared" si="27"/>
        <v>12.942752727318773</v>
      </c>
      <c r="J140">
        <f t="shared" si="28"/>
        <v>12.559210782150053</v>
      </c>
      <c r="K140">
        <f t="shared" si="29"/>
        <v>-3.1274706537461503</v>
      </c>
      <c r="L140">
        <f t="shared" si="30"/>
        <v>-4.8024868131199634</v>
      </c>
      <c r="M140">
        <f t="shared" si="31"/>
        <v>-30.978093916921722</v>
      </c>
      <c r="S140">
        <f t="shared" si="18"/>
        <v>1</v>
      </c>
      <c r="T140" t="b">
        <f t="shared" si="19"/>
        <v>0</v>
      </c>
      <c r="U140" t="b">
        <f t="shared" si="20"/>
        <v>0</v>
      </c>
    </row>
    <row r="141" spans="1:21" x14ac:dyDescent="0.2">
      <c r="A141">
        <f t="shared" si="32"/>
        <v>12.858876142399655</v>
      </c>
      <c r="B141">
        <f t="shared" si="21"/>
        <v>12.858876142399655</v>
      </c>
      <c r="C141" s="9">
        <f t="shared" si="22"/>
        <v>0.61000000000000043</v>
      </c>
      <c r="D141" s="9">
        <f t="shared" si="23"/>
        <v>10.949443983982071</v>
      </c>
      <c r="E141" s="9">
        <f t="shared" si="24"/>
        <v>8.9593337453712181</v>
      </c>
      <c r="F141" s="9">
        <f t="shared" si="25"/>
        <v>11.138395619641765</v>
      </c>
      <c r="G141" s="10">
        <f t="shared" si="35"/>
        <v>8.6666666666666607</v>
      </c>
      <c r="H141" s="5">
        <f t="shared" si="35"/>
        <v>7.5</v>
      </c>
      <c r="I141">
        <f t="shared" si="27"/>
        <v>12.961058491061493</v>
      </c>
      <c r="J141">
        <f t="shared" si="28"/>
        <v>12.530395861271334</v>
      </c>
      <c r="K141">
        <f t="shared" si="29"/>
        <v>-3.3133392172476808</v>
      </c>
      <c r="L141">
        <f t="shared" si="30"/>
        <v>-4.798245224306938</v>
      </c>
      <c r="M141">
        <f t="shared" si="31"/>
        <v>-30.905228107101912</v>
      </c>
      <c r="S141">
        <f t="shared" si="18"/>
        <v>1</v>
      </c>
      <c r="T141" t="b">
        <f t="shared" si="19"/>
        <v>0</v>
      </c>
      <c r="U141" t="b">
        <f t="shared" si="20"/>
        <v>0</v>
      </c>
    </row>
    <row r="142" spans="1:21" x14ac:dyDescent="0.2">
      <c r="A142">
        <f t="shared" si="32"/>
        <v>12.783780135646065</v>
      </c>
      <c r="B142">
        <f t="shared" si="21"/>
        <v>12.783780135646065</v>
      </c>
      <c r="C142" s="9">
        <f t="shared" si="22"/>
        <v>0.61500000000000044</v>
      </c>
      <c r="D142" s="9">
        <f t="shared" si="23"/>
        <v>11.024539990735661</v>
      </c>
      <c r="E142" s="9">
        <f t="shared" si="24"/>
        <v>8.9388974159618044</v>
      </c>
      <c r="F142" s="9">
        <f t="shared" si="25"/>
        <v>11.163810646955174</v>
      </c>
      <c r="G142" s="10">
        <f t="shared" si="35"/>
        <v>8.6666666666666607</v>
      </c>
      <c r="H142" s="5">
        <f t="shared" si="35"/>
        <v>7.5</v>
      </c>
      <c r="I142">
        <f t="shared" si="27"/>
        <v>12.981970495318381</v>
      </c>
      <c r="J142">
        <f t="shared" si="28"/>
        <v>12.501606389925492</v>
      </c>
      <c r="K142">
        <f t="shared" si="29"/>
        <v>-3.4987705858902922</v>
      </c>
      <c r="L142">
        <f t="shared" si="30"/>
        <v>-4.7949448521404552</v>
      </c>
      <c r="M142">
        <f t="shared" si="31"/>
        <v>-30.832059493605996</v>
      </c>
      <c r="S142">
        <f t="shared" si="18"/>
        <v>1</v>
      </c>
      <c r="T142" t="b">
        <f t="shared" si="19"/>
        <v>0</v>
      </c>
      <c r="U142" t="b">
        <f t="shared" si="20"/>
        <v>0</v>
      </c>
    </row>
    <row r="143" spans="1:21" x14ac:dyDescent="0.2">
      <c r="A143">
        <f t="shared" si="32"/>
        <v>12.70885680631385</v>
      </c>
      <c r="B143">
        <f t="shared" si="21"/>
        <v>12.70885680631385</v>
      </c>
      <c r="C143" s="9">
        <f t="shared" si="22"/>
        <v>0.62000000000000044</v>
      </c>
      <c r="D143" s="9">
        <f t="shared" si="23"/>
        <v>11.099463320067876</v>
      </c>
      <c r="E143" s="9">
        <f t="shared" si="24"/>
        <v>8.9173498153755784</v>
      </c>
      <c r="F143" s="9">
        <f t="shared" si="25"/>
        <v>11.188658269166638</v>
      </c>
      <c r="G143" s="10">
        <f t="shared" si="35"/>
        <v>8.6666666666666607</v>
      </c>
      <c r="H143" s="5">
        <f t="shared" si="35"/>
        <v>7.5</v>
      </c>
      <c r="I143">
        <f t="shared" si="27"/>
        <v>13.005451367914208</v>
      </c>
      <c r="J143">
        <f t="shared" si="28"/>
        <v>12.47283672081265</v>
      </c>
      <c r="K143">
        <f t="shared" si="29"/>
        <v>-3.6837629428519283</v>
      </c>
      <c r="L143">
        <f t="shared" si="30"/>
        <v>-4.7925631516814677</v>
      </c>
      <c r="M143">
        <f t="shared" si="31"/>
        <v>-30.758550817539156</v>
      </c>
      <c r="S143">
        <f t="shared" si="18"/>
        <v>1</v>
      </c>
      <c r="T143" t="b">
        <f t="shared" si="19"/>
        <v>0</v>
      </c>
      <c r="U143" t="b">
        <f t="shared" si="20"/>
        <v>0</v>
      </c>
    </row>
    <row r="144" spans="1:21" x14ac:dyDescent="0.2">
      <c r="A144">
        <f t="shared" si="32"/>
        <v>12.634106052125704</v>
      </c>
      <c r="B144">
        <f t="shared" si="21"/>
        <v>12.634106052125704</v>
      </c>
      <c r="C144" s="9">
        <f t="shared" si="22"/>
        <v>0.62500000000000044</v>
      </c>
      <c r="D144" s="9">
        <f t="shared" si="23"/>
        <v>11.174214074256023</v>
      </c>
      <c r="E144" s="9">
        <f t="shared" si="24"/>
        <v>8.8946935838037504</v>
      </c>
      <c r="F144" s="9">
        <f t="shared" si="25"/>
        <v>11.212942034175088</v>
      </c>
      <c r="G144" s="10">
        <f t="shared" si="35"/>
        <v>8.6666666666666607</v>
      </c>
      <c r="H144" s="5">
        <f t="shared" si="35"/>
        <v>7.5</v>
      </c>
      <c r="I144">
        <f t="shared" si="27"/>
        <v>13.031462525875156</v>
      </c>
      <c r="J144">
        <f t="shared" si="28"/>
        <v>12.44408134190256</v>
      </c>
      <c r="K144">
        <f t="shared" si="29"/>
        <v>-3.868314247757163</v>
      </c>
      <c r="L144">
        <f t="shared" si="30"/>
        <v>-4.7910773062386305</v>
      </c>
      <c r="M144">
        <f t="shared" si="31"/>
        <v>-30.684666067134902</v>
      </c>
      <c r="S144">
        <f t="shared" si="18"/>
        <v>1</v>
      </c>
      <c r="T144" t="b">
        <f t="shared" si="19"/>
        <v>0</v>
      </c>
      <c r="U144" t="b">
        <f t="shared" si="20"/>
        <v>0</v>
      </c>
    </row>
    <row r="145" spans="1:21" x14ac:dyDescent="0.2">
      <c r="A145">
        <f t="shared" si="32"/>
        <v>12.559527803465802</v>
      </c>
      <c r="B145">
        <f t="shared" si="21"/>
        <v>12.559527803465802</v>
      </c>
      <c r="C145" s="9">
        <f t="shared" si="22"/>
        <v>0.63000000000000045</v>
      </c>
      <c r="D145" s="9">
        <f t="shared" si="23"/>
        <v>11.248792322915925</v>
      </c>
      <c r="E145" s="9">
        <f t="shared" si="24"/>
        <v>8.8709313743279985</v>
      </c>
      <c r="F145" s="9">
        <f t="shared" si="25"/>
        <v>11.236665468735803</v>
      </c>
      <c r="G145" s="10">
        <f t="shared" si="35"/>
        <v>8.6666666666666607</v>
      </c>
      <c r="H145" s="5">
        <f t="shared" si="35"/>
        <v>7.5</v>
      </c>
      <c r="I145">
        <f t="shared" si="27"/>
        <v>13.059964248781961</v>
      </c>
      <c r="J145">
        <f t="shared" si="28"/>
        <v>12.415334878065128</v>
      </c>
      <c r="K145">
        <f t="shared" si="29"/>
        <v>-4.0524222441599722</v>
      </c>
      <c r="L145">
        <f t="shared" si="30"/>
        <v>-4.7904642561726813</v>
      </c>
      <c r="M145">
        <f t="shared" si="31"/>
        <v>-30.610370496468409</v>
      </c>
      <c r="S145">
        <f t="shared" si="18"/>
        <v>1</v>
      </c>
      <c r="T145" t="b">
        <f t="shared" si="19"/>
        <v>0</v>
      </c>
      <c r="U145" t="b">
        <f t="shared" si="20"/>
        <v>0</v>
      </c>
    </row>
    <row r="146" spans="1:21" x14ac:dyDescent="0.2">
      <c r="A146">
        <f t="shared" si="32"/>
        <v>12.485122022554021</v>
      </c>
      <c r="B146">
        <f t="shared" si="21"/>
        <v>12.485122022554021</v>
      </c>
      <c r="C146" s="9">
        <f t="shared" si="22"/>
        <v>0.63500000000000045</v>
      </c>
      <c r="D146" s="9">
        <f t="shared" si="23"/>
        <v>11.323198103827705</v>
      </c>
      <c r="E146" s="9">
        <f t="shared" si="24"/>
        <v>8.8460658541941015</v>
      </c>
      <c r="F146" s="9">
        <f t="shared" si="25"/>
        <v>11.259832079831158</v>
      </c>
      <c r="G146" s="10">
        <f t="shared" si="35"/>
        <v>8.6666666666666607</v>
      </c>
      <c r="H146" s="5">
        <f t="shared" si="35"/>
        <v>7.5</v>
      </c>
      <c r="I146">
        <f t="shared" si="27"/>
        <v>13.090915754041575</v>
      </c>
      <c r="J146">
        <f t="shared" si="28"/>
        <v>12.386592092528092</v>
      </c>
      <c r="K146">
        <f t="shared" si="29"/>
        <v>-4.2360844671387827</v>
      </c>
      <c r="L146">
        <f t="shared" si="30"/>
        <v>-4.7907007282412906</v>
      </c>
      <c r="M146">
        <f t="shared" si="31"/>
        <v>-30.535630641421125</v>
      </c>
      <c r="S146">
        <f t="shared" si="18"/>
        <v>1</v>
      </c>
      <c r="T146" t="b">
        <f t="shared" si="19"/>
        <v>0</v>
      </c>
      <c r="U146" t="b">
        <f t="shared" si="20"/>
        <v>0</v>
      </c>
    </row>
    <row r="147" spans="1:21" x14ac:dyDescent="0.2">
      <c r="A147">
        <f t="shared" si="32"/>
        <v>12.410888702611961</v>
      </c>
      <c r="B147">
        <f t="shared" si="21"/>
        <v>12.410888702611961</v>
      </c>
      <c r="C147" s="9">
        <f t="shared" si="22"/>
        <v>0.64000000000000046</v>
      </c>
      <c r="D147" s="9">
        <f t="shared" si="23"/>
        <v>11.397431423769765</v>
      </c>
      <c r="E147" s="9">
        <f t="shared" si="24"/>
        <v>8.8200997060397235</v>
      </c>
      <c r="F147" s="9">
        <f t="shared" si="25"/>
        <v>11.282445356002883</v>
      </c>
      <c r="G147" s="10">
        <f t="shared" si="35"/>
        <v>8.6666666666666607</v>
      </c>
      <c r="H147" s="5">
        <f t="shared" si="35"/>
        <v>7.5</v>
      </c>
      <c r="I147">
        <f t="shared" si="27"/>
        <v>13.124275273631172</v>
      </c>
      <c r="J147">
        <f t="shared" si="28"/>
        <v>12.357847888158645</v>
      </c>
      <c r="K147">
        <f t="shared" si="29"/>
        <v>-4.4192982509873096</v>
      </c>
      <c r="L147">
        <f t="shared" si="30"/>
        <v>-4.7917632653111415</v>
      </c>
      <c r="M147">
        <f t="shared" si="31"/>
        <v>-30.460414332885101</v>
      </c>
      <c r="S147">
        <f t="shared" si="18"/>
        <v>1</v>
      </c>
      <c r="T147" t="b">
        <f t="shared" si="19"/>
        <v>0</v>
      </c>
      <c r="U147" t="b">
        <f t="shared" si="20"/>
        <v>0</v>
      </c>
    </row>
    <row r="148" spans="1:21" x14ac:dyDescent="0.2">
      <c r="A148">
        <f t="shared" si="32"/>
        <v>12.336827867021785</v>
      </c>
      <c r="B148">
        <f t="shared" si="21"/>
        <v>12.336827867021785</v>
      </c>
      <c r="C148" s="9">
        <f t="shared" si="22"/>
        <v>0.64500000000000046</v>
      </c>
      <c r="D148" s="9">
        <f t="shared" si="23"/>
        <v>11.471492259359941</v>
      </c>
      <c r="E148" s="9">
        <f t="shared" si="24"/>
        <v>8.793035629075808</v>
      </c>
      <c r="F148" s="9">
        <f t="shared" si="25"/>
        <v>11.304508768645416</v>
      </c>
      <c r="G148" s="10">
        <f t="shared" si="35"/>
        <v>8.6666666666666607</v>
      </c>
      <c r="H148" s="5">
        <f t="shared" si="35"/>
        <v>7.5</v>
      </c>
      <c r="I148">
        <f t="shared" si="27"/>
        <v>13.16000013187705</v>
      </c>
      <c r="J148">
        <f t="shared" si="28"/>
        <v>12.329097308566778</v>
      </c>
      <c r="K148">
        <f t="shared" si="29"/>
        <v>-4.6020607369846198</v>
      </c>
      <c r="L148">
        <f t="shared" si="30"/>
        <v>-4.7936282562692387</v>
      </c>
      <c r="M148">
        <f t="shared" si="31"/>
        <v>-30.384690707214379</v>
      </c>
      <c r="S148">
        <f t="shared" ref="S148:S211" si="36">GESTEP(E148,H148)</f>
        <v>1</v>
      </c>
      <c r="T148" t="b">
        <f t="shared" ref="T148:T211" si="37">AND(S147=0,S148=1)</f>
        <v>0</v>
      </c>
      <c r="U148" t="b">
        <f t="shared" ref="U148:U211" si="38">AND(S148=1,S149=0)</f>
        <v>0</v>
      </c>
    </row>
    <row r="149" spans="1:21" x14ac:dyDescent="0.2">
      <c r="A149">
        <f t="shared" si="32"/>
        <v>12.262939568478998</v>
      </c>
      <c r="B149">
        <f t="shared" ref="B149:B212" si="39">ABS(D149-$D$11)</f>
        <v>12.262939568478998</v>
      </c>
      <c r="C149" s="9">
        <f t="shared" ref="C149:C212" si="40">C148+_dt</f>
        <v>0.65000000000000047</v>
      </c>
      <c r="D149" s="9">
        <f t="shared" ref="D149:D212" si="41">D148+$C$7*(J148+J149)/2</f>
        <v>11.545380557902728</v>
      </c>
      <c r="E149" s="9">
        <f t="shared" ref="E149:E212" si="42">E148+$C$7*(K148+K149)/2</f>
        <v>8.7648763402211713</v>
      </c>
      <c r="F149" s="9">
        <f t="shared" ref="F149:F212" si="43">$O$1*D149^2+$O$2*D149+$O$3</f>
        <v>11.32602577325993</v>
      </c>
      <c r="G149" s="10">
        <f t="shared" ref="G149:H164" si="44">G148</f>
        <v>8.6666666666666607</v>
      </c>
      <c r="H149" s="5">
        <f t="shared" si="44"/>
        <v>7.5</v>
      </c>
      <c r="I149">
        <f t="shared" ref="I149:I212" si="45">SQRT(J149^2+K149^2)</f>
        <v>13.198046823843512</v>
      </c>
      <c r="J149">
        <f t="shared" ref="J149:J212" si="46">J148+L148*$C$7</f>
        <v>12.300335539029163</v>
      </c>
      <c r="K149">
        <f t="shared" ref="K149:K212" si="47">K148+M148*$C$7</f>
        <v>-4.7843688812279064</v>
      </c>
      <c r="L149">
        <f t="shared" ref="L149:L212" si="48">-$C$15*I149*J149</f>
        <v>-4.7962719659718864</v>
      </c>
      <c r="M149">
        <f t="shared" ref="M149:M212" si="49">-$C$6-$C$15*I149*K149</f>
        <v>-30.308430213949038</v>
      </c>
      <c r="S149">
        <f t="shared" si="36"/>
        <v>1</v>
      </c>
      <c r="T149" t="b">
        <f t="shared" si="37"/>
        <v>0</v>
      </c>
      <c r="U149" t="b">
        <f t="shared" si="38"/>
        <v>0</v>
      </c>
    </row>
    <row r="150" spans="1:21" x14ac:dyDescent="0.2">
      <c r="A150">
        <f t="shared" ref="A150:A213" si="50">IF(B150&lt;B149,B150,100)</f>
        <v>12.18922388814021</v>
      </c>
      <c r="B150">
        <f t="shared" si="39"/>
        <v>12.18922388814021</v>
      </c>
      <c r="C150" s="9">
        <f t="shared" si="40"/>
        <v>0.65500000000000047</v>
      </c>
      <c r="D150" s="9">
        <f t="shared" si="41"/>
        <v>11.619096238241516</v>
      </c>
      <c r="E150" s="9">
        <f t="shared" si="42"/>
        <v>8.7356245751899522</v>
      </c>
      <c r="F150" s="9">
        <f t="shared" si="43"/>
        <v>11.346999810668825</v>
      </c>
      <c r="G150" s="10">
        <f t="shared" si="44"/>
        <v>8.6666666666666607</v>
      </c>
      <c r="H150" s="5">
        <f t="shared" si="44"/>
        <v>7.5</v>
      </c>
      <c r="I150">
        <f t="shared" si="45"/>
        <v>13.238371093922767</v>
      </c>
      <c r="J150">
        <f t="shared" si="46"/>
        <v>12.271557907233332</v>
      </c>
      <c r="K150">
        <f t="shared" si="47"/>
        <v>-4.9662194625116003</v>
      </c>
      <c r="L150">
        <f t="shared" si="48"/>
        <v>-4.7996705650775588</v>
      </c>
      <c r="M150">
        <f t="shared" si="49"/>
        <v>-30.231604620854029</v>
      </c>
      <c r="S150">
        <f t="shared" si="36"/>
        <v>1</v>
      </c>
      <c r="T150" t="b">
        <f t="shared" si="37"/>
        <v>0</v>
      </c>
      <c r="U150" t="b">
        <f t="shared" si="38"/>
        <v>0</v>
      </c>
    </row>
    <row r="151" spans="1:21" x14ac:dyDescent="0.2">
      <c r="A151">
        <f t="shared" si="50"/>
        <v>12.115680934766981</v>
      </c>
      <c r="B151">
        <f t="shared" si="39"/>
        <v>12.115680934766981</v>
      </c>
      <c r="C151" s="9">
        <f t="shared" si="40"/>
        <v>0.66000000000000048</v>
      </c>
      <c r="D151" s="9">
        <f t="shared" si="41"/>
        <v>11.692639191614745</v>
      </c>
      <c r="E151" s="9">
        <f t="shared" si="42"/>
        <v>8.7052830895317079</v>
      </c>
      <c r="F151" s="9">
        <f t="shared" si="43"/>
        <v>11.367434308190314</v>
      </c>
      <c r="G151" s="10">
        <f t="shared" si="44"/>
        <v>8.6666666666666607</v>
      </c>
      <c r="H151" s="5">
        <f t="shared" si="44"/>
        <v>7.5</v>
      </c>
      <c r="I151">
        <f t="shared" si="45"/>
        <v>13.280928014236052</v>
      </c>
      <c r="J151">
        <f t="shared" si="46"/>
        <v>12.242759883842867</v>
      </c>
      <c r="K151">
        <f t="shared" si="47"/>
        <v>-5.1476090902367249</v>
      </c>
      <c r="L151">
        <f t="shared" si="48"/>
        <v>-4.8038001596185973</v>
      </c>
      <c r="M151">
        <f t="shared" si="49"/>
        <v>-30.15418701633055</v>
      </c>
      <c r="S151">
        <f t="shared" si="36"/>
        <v>1</v>
      </c>
      <c r="T151" t="b">
        <f t="shared" si="37"/>
        <v>0</v>
      </c>
      <c r="U151" t="b">
        <f t="shared" si="38"/>
        <v>0</v>
      </c>
    </row>
    <row r="152" spans="1:21" x14ac:dyDescent="0.2">
      <c r="A152">
        <f t="shared" si="50"/>
        <v>12.042310843866797</v>
      </c>
      <c r="B152">
        <f t="shared" si="39"/>
        <v>12.042310843866797</v>
      </c>
      <c r="C152" s="9">
        <f t="shared" si="40"/>
        <v>0.66500000000000048</v>
      </c>
      <c r="D152" s="9">
        <f t="shared" si="41"/>
        <v>11.766009282514929</v>
      </c>
      <c r="E152" s="9">
        <f t="shared" si="42"/>
        <v>8.6738546596239932</v>
      </c>
      <c r="F152" s="9">
        <f t="shared" si="43"/>
        <v>11.387332680772987</v>
      </c>
      <c r="G152" s="10">
        <f t="shared" si="44"/>
        <v>8.6666666666666607</v>
      </c>
      <c r="H152" s="5">
        <f t="shared" si="44"/>
        <v>7.5</v>
      </c>
      <c r="I152">
        <f t="shared" si="45"/>
        <v>13.325672062477699</v>
      </c>
      <c r="J152">
        <f t="shared" si="46"/>
        <v>12.213937082885156</v>
      </c>
      <c r="K152">
        <f t="shared" si="47"/>
        <v>-5.3285342123347084</v>
      </c>
      <c r="L152">
        <f t="shared" si="48"/>
        <v>-4.808636820176269</v>
      </c>
      <c r="M152">
        <f t="shared" si="49"/>
        <v>-30.076151809271558</v>
      </c>
      <c r="S152">
        <f t="shared" si="36"/>
        <v>1</v>
      </c>
      <c r="T152" t="b">
        <f t="shared" si="37"/>
        <v>0</v>
      </c>
      <c r="U152" t="b">
        <f t="shared" si="38"/>
        <v>0</v>
      </c>
    </row>
    <row r="153" spans="1:21" x14ac:dyDescent="0.2">
      <c r="A153">
        <f t="shared" si="50"/>
        <v>11.96911377683225</v>
      </c>
      <c r="B153">
        <f t="shared" si="39"/>
        <v>11.96911377683225</v>
      </c>
      <c r="C153" s="9">
        <f t="shared" si="40"/>
        <v>0.67000000000000048</v>
      </c>
      <c r="D153" s="9">
        <f t="shared" si="41"/>
        <v>11.839206349549476</v>
      </c>
      <c r="E153" s="9">
        <f t="shared" si="42"/>
        <v>8.6413420836174186</v>
      </c>
      <c r="F153" s="9">
        <f t="shared" si="43"/>
        <v>11.406698332090169</v>
      </c>
      <c r="G153" s="10">
        <f t="shared" si="44"/>
        <v>8.6666666666666607</v>
      </c>
      <c r="H153" s="5">
        <f t="shared" si="44"/>
        <v>7.5</v>
      </c>
      <c r="I153">
        <f t="shared" si="45"/>
        <v>13.372557198857839</v>
      </c>
      <c r="J153">
        <f t="shared" si="46"/>
        <v>12.185085261964099</v>
      </c>
      <c r="K153">
        <f t="shared" si="47"/>
        <v>-5.5089911231903379</v>
      </c>
      <c r="L153">
        <f t="shared" si="48"/>
        <v>-4.8141566105339741</v>
      </c>
      <c r="M153">
        <f t="shared" si="49"/>
        <v>-29.997474726445628</v>
      </c>
      <c r="S153">
        <f t="shared" si="36"/>
        <v>1</v>
      </c>
      <c r="T153" t="b">
        <f t="shared" si="37"/>
        <v>0</v>
      </c>
      <c r="U153" t="b">
        <f t="shared" si="38"/>
        <v>0</v>
      </c>
    </row>
    <row r="154" spans="1:21" x14ac:dyDescent="0.2">
      <c r="A154">
        <f t="shared" si="50"/>
        <v>11.896089920079454</v>
      </c>
      <c r="B154">
        <f t="shared" si="39"/>
        <v>11.896089920079454</v>
      </c>
      <c r="C154" s="9">
        <f t="shared" si="40"/>
        <v>0.67500000000000049</v>
      </c>
      <c r="D154" s="9">
        <f t="shared" si="41"/>
        <v>11.912230206302272</v>
      </c>
      <c r="E154" s="9">
        <f t="shared" si="42"/>
        <v>8.6077481823332</v>
      </c>
      <c r="F154" s="9">
        <f t="shared" si="43"/>
        <v>11.425534655594037</v>
      </c>
      <c r="G154" s="10">
        <f t="shared" si="44"/>
        <v>8.6666666666666607</v>
      </c>
      <c r="H154" s="5">
        <f t="shared" si="44"/>
        <v>7.5</v>
      </c>
      <c r="I154">
        <f t="shared" si="45"/>
        <v>13.421536941824897</v>
      </c>
      <c r="J154">
        <f t="shared" si="46"/>
        <v>12.156200322300895</v>
      </c>
      <c r="K154">
        <f t="shared" si="47"/>
        <v>-5.688975971549012</v>
      </c>
      <c r="L154">
        <f t="shared" si="48"/>
        <v>-4.8203356156941917</v>
      </c>
      <c r="M154">
        <f t="shared" si="49"/>
        <v>-29.91813280750414</v>
      </c>
      <c r="S154">
        <f t="shared" si="36"/>
        <v>1</v>
      </c>
      <c r="T154" t="b">
        <f t="shared" si="37"/>
        <v>0</v>
      </c>
      <c r="U154" t="b">
        <f t="shared" si="38"/>
        <v>0</v>
      </c>
    </row>
    <row r="155" spans="1:21" x14ac:dyDescent="0.2">
      <c r="A155">
        <f t="shared" si="50"/>
        <v>11.823239484186731</v>
      </c>
      <c r="B155">
        <f t="shared" si="39"/>
        <v>11.823239484186731</v>
      </c>
      <c r="C155" s="9">
        <f t="shared" si="40"/>
        <v>0.68000000000000049</v>
      </c>
      <c r="D155" s="9">
        <f t="shared" si="41"/>
        <v>11.985080642194996</v>
      </c>
      <c r="E155" s="9">
        <f t="shared" si="42"/>
        <v>8.5730758001133704</v>
      </c>
      <c r="F155" s="9">
        <f t="shared" si="43"/>
        <v>11.443845035529423</v>
      </c>
      <c r="G155" s="10">
        <f t="shared" si="44"/>
        <v>8.6666666666666607</v>
      </c>
      <c r="H155" s="5">
        <f t="shared" si="44"/>
        <v>7.5</v>
      </c>
      <c r="I155">
        <f t="shared" si="45"/>
        <v>13.472564442275869</v>
      </c>
      <c r="J155">
        <f t="shared" si="46"/>
        <v>12.12727830860673</v>
      </c>
      <c r="K155">
        <f t="shared" si="47"/>
        <v>-5.8684847683940369</v>
      </c>
      <c r="L155">
        <f t="shared" si="48"/>
        <v>-4.8271499691557755</v>
      </c>
      <c r="M155">
        <f t="shared" si="49"/>
        <v>-29.838104397716346</v>
      </c>
      <c r="S155">
        <f t="shared" si="36"/>
        <v>1</v>
      </c>
      <c r="T155" t="b">
        <f t="shared" si="37"/>
        <v>0</v>
      </c>
      <c r="U155" t="b">
        <f t="shared" si="38"/>
        <v>0</v>
      </c>
    </row>
    <row r="156" spans="1:21" x14ac:dyDescent="0.2">
      <c r="A156">
        <f t="shared" si="50"/>
        <v>11.750562703034536</v>
      </c>
      <c r="B156">
        <f t="shared" si="39"/>
        <v>11.750562703034536</v>
      </c>
      <c r="C156" s="9">
        <f t="shared" si="40"/>
        <v>0.6850000000000005</v>
      </c>
      <c r="D156" s="9">
        <f t="shared" si="41"/>
        <v>12.057757423347191</v>
      </c>
      <c r="E156" s="9">
        <f t="shared" si="42"/>
        <v>8.537327805623848</v>
      </c>
      <c r="F156" s="9">
        <f t="shared" si="43"/>
        <v>11.46163284790741</v>
      </c>
      <c r="G156" s="10">
        <f t="shared" si="44"/>
        <v>8.6666666666666607</v>
      </c>
      <c r="H156" s="5">
        <f t="shared" si="44"/>
        <v>7.5</v>
      </c>
      <c r="I156">
        <f t="shared" si="45"/>
        <v>13.525592555990166</v>
      </c>
      <c r="J156">
        <f t="shared" si="46"/>
        <v>12.098315408791795</v>
      </c>
      <c r="K156">
        <f t="shared" si="47"/>
        <v>-6.047513394780335</v>
      </c>
      <c r="L156">
        <f t="shared" si="48"/>
        <v>-4.8345758793595826</v>
      </c>
      <c r="M156">
        <f t="shared" si="49"/>
        <v>-29.75736913854449</v>
      </c>
      <c r="S156">
        <f t="shared" si="36"/>
        <v>1</v>
      </c>
      <c r="T156" t="b">
        <f t="shared" si="37"/>
        <v>0</v>
      </c>
      <c r="U156" t="b">
        <f t="shared" si="38"/>
        <v>0</v>
      </c>
    </row>
    <row r="157" spans="1:21" x14ac:dyDescent="0.2">
      <c r="A157">
        <f t="shared" si="50"/>
        <v>11.678059832947614</v>
      </c>
      <c r="B157">
        <f t="shared" si="39"/>
        <v>11.678059832947614</v>
      </c>
      <c r="C157" s="9">
        <f t="shared" si="40"/>
        <v>0.6900000000000005</v>
      </c>
      <c r="D157" s="9">
        <f t="shared" si="41"/>
        <v>12.130260293434112</v>
      </c>
      <c r="E157" s="9">
        <f t="shared" si="42"/>
        <v>8.5005070926106718</v>
      </c>
      <c r="F157" s="9">
        <f t="shared" si="43"/>
        <v>11.478901461438754</v>
      </c>
      <c r="G157" s="10">
        <f t="shared" si="44"/>
        <v>8.6666666666666607</v>
      </c>
      <c r="H157" s="5">
        <f t="shared" si="44"/>
        <v>7.5</v>
      </c>
      <c r="I157">
        <f t="shared" si="45"/>
        <v>13.580573914050847</v>
      </c>
      <c r="J157">
        <f t="shared" si="46"/>
        <v>12.069307953515636</v>
      </c>
      <c r="K157">
        <f t="shared" si="47"/>
        <v>-6.226057609611602</v>
      </c>
      <c r="L157">
        <f t="shared" si="48"/>
        <v>-4.8425896552216452</v>
      </c>
      <c r="M157">
        <f t="shared" si="49"/>
        <v>-29.675907956177657</v>
      </c>
      <c r="S157">
        <f t="shared" si="36"/>
        <v>1</v>
      </c>
      <c r="T157" t="b">
        <f t="shared" si="37"/>
        <v>0</v>
      </c>
      <c r="U157" t="b">
        <f t="shared" si="38"/>
        <v>0</v>
      </c>
    </row>
    <row r="158" spans="1:21" x14ac:dyDescent="0.2">
      <c r="A158">
        <f t="shared" si="50"/>
        <v>11.605731151840315</v>
      </c>
      <c r="B158">
        <f t="shared" si="39"/>
        <v>11.605731151840315</v>
      </c>
      <c r="C158" s="9">
        <f t="shared" si="40"/>
        <v>0.69500000000000051</v>
      </c>
      <c r="D158" s="9">
        <f t="shared" si="41"/>
        <v>12.202588974541412</v>
      </c>
      <c r="E158" s="9">
        <f t="shared" si="42"/>
        <v>8.4626165806097902</v>
      </c>
      <c r="F158" s="9">
        <f t="shared" si="43"/>
        <v>11.495654238427337</v>
      </c>
      <c r="G158" s="10">
        <f t="shared" si="44"/>
        <v>8.6666666666666607</v>
      </c>
      <c r="H158" s="5">
        <f t="shared" si="44"/>
        <v>7.5</v>
      </c>
      <c r="I158">
        <f t="shared" si="45"/>
        <v>13.63746099104549</v>
      </c>
      <c r="J158">
        <f t="shared" si="46"/>
        <v>12.040252415584307</v>
      </c>
      <c r="K158">
        <f t="shared" si="47"/>
        <v>-6.4041130573486678</v>
      </c>
      <c r="L158">
        <f t="shared" si="48"/>
        <v>-4.8511677306843426</v>
      </c>
      <c r="M158">
        <f t="shared" si="49"/>
        <v>-29.593703048147731</v>
      </c>
      <c r="S158">
        <f t="shared" si="36"/>
        <v>1</v>
      </c>
      <c r="T158" t="b">
        <f t="shared" si="37"/>
        <v>0</v>
      </c>
      <c r="U158" t="b">
        <f t="shared" si="38"/>
        <v>0</v>
      </c>
    </row>
    <row r="159" spans="1:21" x14ac:dyDescent="0.2">
      <c r="A159">
        <f t="shared" si="50"/>
        <v>11.533576958365961</v>
      </c>
      <c r="B159">
        <f t="shared" si="39"/>
        <v>11.533576958365961</v>
      </c>
      <c r="C159" s="9">
        <f t="shared" si="40"/>
        <v>0.70000000000000051</v>
      </c>
      <c r="D159" s="9">
        <f t="shared" si="41"/>
        <v>12.274743168015766</v>
      </c>
      <c r="E159" s="9">
        <f t="shared" si="42"/>
        <v>8.4236592156108312</v>
      </c>
      <c r="F159" s="9">
        <f t="shared" si="43"/>
        <v>11.511894535623833</v>
      </c>
      <c r="G159" s="10">
        <f t="shared" si="44"/>
        <v>8.6666666666666607</v>
      </c>
      <c r="H159" s="5">
        <f t="shared" si="44"/>
        <v>7.5</v>
      </c>
      <c r="I159">
        <f t="shared" si="45"/>
        <v>13.696206170866798</v>
      </c>
      <c r="J159">
        <f t="shared" si="46"/>
        <v>12.011145409200202</v>
      </c>
      <c r="K159">
        <f t="shared" si="47"/>
        <v>-6.5816752756375543</v>
      </c>
      <c r="L159">
        <f t="shared" si="48"/>
        <v>-4.8602866882269629</v>
      </c>
      <c r="M159">
        <f t="shared" si="49"/>
        <v>-29.510737868154422</v>
      </c>
      <c r="S159">
        <f t="shared" si="36"/>
        <v>1</v>
      </c>
      <c r="T159" t="b">
        <f t="shared" si="37"/>
        <v>0</v>
      </c>
      <c r="U159" t="b">
        <f t="shared" si="38"/>
        <v>0</v>
      </c>
    </row>
    <row r="160" spans="1:21" x14ac:dyDescent="0.2">
      <c r="A160">
        <f t="shared" si="50"/>
        <v>11.461597571071147</v>
      </c>
      <c r="B160">
        <f t="shared" si="39"/>
        <v>11.461597571071147</v>
      </c>
      <c r="C160" s="9">
        <f t="shared" si="40"/>
        <v>0.70500000000000052</v>
      </c>
      <c r="D160" s="9">
        <f t="shared" si="41"/>
        <v>12.346722555310579</v>
      </c>
      <c r="E160" s="9">
        <f t="shared" si="42"/>
        <v>8.3836379706753785</v>
      </c>
      <c r="F160" s="9">
        <f t="shared" si="43"/>
        <v>11.527625705039865</v>
      </c>
      <c r="G160" s="10">
        <f t="shared" si="44"/>
        <v>8.6666666666666607</v>
      </c>
      <c r="H160" s="5">
        <f t="shared" si="44"/>
        <v>7.5</v>
      </c>
      <c r="I160">
        <f t="shared" si="45"/>
        <v>13.756761809960693</v>
      </c>
      <c r="J160">
        <f t="shared" si="46"/>
        <v>11.981983689070839</v>
      </c>
      <c r="K160">
        <f t="shared" si="47"/>
        <v>-6.7587397028464808</v>
      </c>
      <c r="L160">
        <f t="shared" si="48"/>
        <v>-4.8699232812877256</v>
      </c>
      <c r="M160">
        <f t="shared" si="49"/>
        <v>-29.426997109228399</v>
      </c>
      <c r="S160">
        <f t="shared" si="36"/>
        <v>1</v>
      </c>
      <c r="T160" t="b">
        <f t="shared" si="37"/>
        <v>0</v>
      </c>
      <c r="U160" t="b">
        <f t="shared" si="38"/>
        <v>0</v>
      </c>
    </row>
    <row r="161" spans="1:21" x14ac:dyDescent="0.2">
      <c r="A161">
        <f t="shared" si="50"/>
        <v>11.389793327555786</v>
      </c>
      <c r="B161">
        <f t="shared" si="39"/>
        <v>11.389793327555786</v>
      </c>
      <c r="C161" s="9">
        <f t="shared" si="40"/>
        <v>0.71000000000000052</v>
      </c>
      <c r="D161" s="9">
        <f t="shared" si="41"/>
        <v>12.41852679882594</v>
      </c>
      <c r="E161" s="9">
        <f t="shared" si="42"/>
        <v>8.3425558465103329</v>
      </c>
      <c r="F161" s="9">
        <f t="shared" si="43"/>
        <v>11.542851094722957</v>
      </c>
      <c r="G161" s="10">
        <f t="shared" si="44"/>
        <v>8.6666666666666607</v>
      </c>
      <c r="H161" s="5">
        <f t="shared" si="44"/>
        <v>7.5</v>
      </c>
      <c r="I161">
        <f t="shared" si="45"/>
        <v>13.819080297896203</v>
      </c>
      <c r="J161">
        <f t="shared" si="46"/>
        <v>11.952764149383112</v>
      </c>
      <c r="K161">
        <f t="shared" si="47"/>
        <v>-6.9353016855018517</v>
      </c>
      <c r="L161">
        <f t="shared" si="48"/>
        <v>-4.8800544555595033</v>
      </c>
      <c r="M161">
        <f t="shared" si="49"/>
        <v>-29.342466685362531</v>
      </c>
      <c r="S161">
        <f t="shared" si="36"/>
        <v>1</v>
      </c>
      <c r="T161" t="b">
        <f t="shared" si="37"/>
        <v>0</v>
      </c>
      <c r="U161" t="b">
        <f t="shared" si="38"/>
        <v>0</v>
      </c>
    </row>
    <row r="162" spans="1:21" x14ac:dyDescent="0.2">
      <c r="A162">
        <f t="shared" si="50"/>
        <v>11.318164583639687</v>
      </c>
      <c r="B162">
        <f t="shared" si="39"/>
        <v>11.318164583639687</v>
      </c>
      <c r="C162" s="9">
        <f t="shared" si="40"/>
        <v>0.71500000000000052</v>
      </c>
      <c r="D162" s="9">
        <f t="shared" si="41"/>
        <v>12.490155542742039</v>
      </c>
      <c r="E162" s="9">
        <f t="shared" si="42"/>
        <v>8.3004158719969858</v>
      </c>
      <c r="F162" s="9">
        <f t="shared" si="43"/>
        <v>11.557574049492651</v>
      </c>
      <c r="G162" s="10">
        <f t="shared" si="44"/>
        <v>8.6666666666666607</v>
      </c>
      <c r="H162" s="5">
        <f t="shared" si="44"/>
        <v>7.5</v>
      </c>
      <c r="I162">
        <f t="shared" si="45"/>
        <v>13.883114115157129</v>
      </c>
      <c r="J162">
        <f t="shared" si="46"/>
        <v>11.923483822649755</v>
      </c>
      <c r="K162">
        <f t="shared" si="47"/>
        <v>-7.111356485614027</v>
      </c>
      <c r="L162">
        <f t="shared" si="48"/>
        <v>-4.8906573691312225</v>
      </c>
      <c r="M162">
        <f t="shared" si="49"/>
        <v>-29.257133711741105</v>
      </c>
      <c r="S162">
        <f t="shared" si="36"/>
        <v>1</v>
      </c>
      <c r="T162" t="b">
        <f t="shared" si="37"/>
        <v>0</v>
      </c>
      <c r="U162" t="b">
        <f t="shared" si="38"/>
        <v>0</v>
      </c>
    </row>
    <row r="163" spans="1:21" x14ac:dyDescent="0.2">
      <c r="A163">
        <f t="shared" si="50"/>
        <v>11.246711712536433</v>
      </c>
      <c r="B163">
        <f t="shared" si="39"/>
        <v>11.246711712536433</v>
      </c>
      <c r="C163" s="9">
        <f t="shared" si="40"/>
        <v>0.72000000000000053</v>
      </c>
      <c r="D163" s="9">
        <f t="shared" si="41"/>
        <v>12.561608413845294</v>
      </c>
      <c r="E163" s="9">
        <f t="shared" si="42"/>
        <v>8.257221104676491</v>
      </c>
      <c r="F163" s="9">
        <f t="shared" si="43"/>
        <v>11.571797911638194</v>
      </c>
      <c r="G163" s="10">
        <f t="shared" si="44"/>
        <v>8.6666666666666607</v>
      </c>
      <c r="H163" s="5">
        <f t="shared" si="44"/>
        <v>7.5</v>
      </c>
      <c r="I163">
        <f t="shared" si="45"/>
        <v>13.94881588807983</v>
      </c>
      <c r="J163">
        <f t="shared" si="46"/>
        <v>11.894139878434968</v>
      </c>
      <c r="K163">
        <f t="shared" si="47"/>
        <v>-7.2868992878844736</v>
      </c>
      <c r="L163">
        <f t="shared" si="48"/>
        <v>-4.9017094114560313</v>
      </c>
      <c r="M163">
        <f t="shared" si="49"/>
        <v>-29.170986483695582</v>
      </c>
      <c r="S163">
        <f t="shared" si="36"/>
        <v>1</v>
      </c>
      <c r="T163" t="b">
        <f t="shared" si="37"/>
        <v>0</v>
      </c>
      <c r="U163" t="b">
        <f t="shared" si="38"/>
        <v>0</v>
      </c>
    </row>
    <row r="164" spans="1:21" x14ac:dyDescent="0.2">
      <c r="A164">
        <f t="shared" si="50"/>
        <v>11.175435104035229</v>
      </c>
      <c r="B164">
        <f t="shared" si="39"/>
        <v>11.175435104035229</v>
      </c>
      <c r="C164" s="9">
        <f t="shared" si="40"/>
        <v>0.72500000000000053</v>
      </c>
      <c r="D164" s="9">
        <f t="shared" si="41"/>
        <v>12.632885022346498</v>
      </c>
      <c r="E164" s="9">
        <f t="shared" si="42"/>
        <v>8.2129746311924769</v>
      </c>
      <c r="F164" s="9">
        <f t="shared" si="43"/>
        <v>11.585526021578259</v>
      </c>
      <c r="G164" s="10">
        <f t="shared" si="44"/>
        <v>8.6666666666666607</v>
      </c>
      <c r="H164" s="5">
        <f t="shared" si="44"/>
        <v>7.5</v>
      </c>
      <c r="I164">
        <f t="shared" si="45"/>
        <v>14.016138440884525</v>
      </c>
      <c r="J164">
        <f t="shared" si="46"/>
        <v>11.864729621966232</v>
      </c>
      <c r="K164">
        <f t="shared" si="47"/>
        <v>-7.4619252067866473</v>
      </c>
      <c r="L164">
        <f t="shared" si="48"/>
        <v>-4.9131882211359095</v>
      </c>
      <c r="M164">
        <f t="shared" si="49"/>
        <v>-29.08401445451349</v>
      </c>
      <c r="S164">
        <f t="shared" si="36"/>
        <v>1</v>
      </c>
      <c r="T164" t="b">
        <f t="shared" si="37"/>
        <v>0</v>
      </c>
      <c r="U164" t="b">
        <f t="shared" si="38"/>
        <v>0</v>
      </c>
    </row>
    <row r="165" spans="1:21" x14ac:dyDescent="0.2">
      <c r="A165">
        <f t="shared" si="50"/>
        <v>11.104335163691411</v>
      </c>
      <c r="B165">
        <f t="shared" si="39"/>
        <v>11.104335163691411</v>
      </c>
      <c r="C165" s="9">
        <f t="shared" si="40"/>
        <v>0.73000000000000054</v>
      </c>
      <c r="D165" s="9">
        <f t="shared" si="41"/>
        <v>12.703984962690315</v>
      </c>
      <c r="E165" s="9">
        <f t="shared" si="42"/>
        <v>8.1676795676915752</v>
      </c>
      <c r="F165" s="9">
        <f t="shared" si="43"/>
        <v>11.598761718483185</v>
      </c>
      <c r="G165" s="10">
        <f t="shared" ref="G165:H180" si="51">G164</f>
        <v>8.6666666666666607</v>
      </c>
      <c r="H165" s="5">
        <f t="shared" si="51"/>
        <v>7.5</v>
      </c>
      <c r="I165">
        <f t="shared" si="45"/>
        <v>14.085034844768973</v>
      </c>
      <c r="J165">
        <f t="shared" si="46"/>
        <v>11.835250492639416</v>
      </c>
      <c r="K165">
        <f t="shared" si="47"/>
        <v>-7.6364292935137286</v>
      </c>
      <c r="L165">
        <f t="shared" si="48"/>
        <v>-4.9250717025202109</v>
      </c>
      <c r="M165">
        <f t="shared" si="49"/>
        <v>-28.996208212224044</v>
      </c>
      <c r="S165">
        <f t="shared" si="36"/>
        <v>1</v>
      </c>
      <c r="T165" t="b">
        <f t="shared" si="37"/>
        <v>0</v>
      </c>
      <c r="U165" t="b">
        <f t="shared" si="38"/>
        <v>0</v>
      </c>
    </row>
    <row r="166" spans="1:21" x14ac:dyDescent="0.2">
      <c r="A166">
        <f t="shared" si="50"/>
        <v>11.03341231202622</v>
      </c>
      <c r="B166">
        <f t="shared" si="39"/>
        <v>11.03341231202622</v>
      </c>
      <c r="C166" s="9">
        <f t="shared" si="40"/>
        <v>0.73500000000000054</v>
      </c>
      <c r="D166" s="9">
        <f t="shared" si="41"/>
        <v>12.774907814355506</v>
      </c>
      <c r="E166" s="9">
        <f t="shared" si="42"/>
        <v>8.121339060182672</v>
      </c>
      <c r="F166" s="9">
        <f t="shared" si="43"/>
        <v>11.61150834086026</v>
      </c>
      <c r="G166" s="10">
        <f t="shared" si="51"/>
        <v>8.6666666666666607</v>
      </c>
      <c r="H166" s="5">
        <f t="shared" si="51"/>
        <v>7.5</v>
      </c>
      <c r="I166">
        <f t="shared" si="45"/>
        <v>14.155458464053225</v>
      </c>
      <c r="J166">
        <f t="shared" si="46"/>
        <v>11.805700062424295</v>
      </c>
      <c r="K166">
        <f t="shared" si="47"/>
        <v>-7.8104065427870726</v>
      </c>
      <c r="L166">
        <f t="shared" si="48"/>
        <v>-4.9373380411228824</v>
      </c>
      <c r="M166">
        <f t="shared" si="49"/>
        <v>-28.907559455480623</v>
      </c>
      <c r="S166">
        <f t="shared" si="36"/>
        <v>1</v>
      </c>
      <c r="T166" t="b">
        <f t="shared" si="37"/>
        <v>0</v>
      </c>
      <c r="U166" t="b">
        <f t="shared" si="38"/>
        <v>0</v>
      </c>
    </row>
    <row r="167" spans="1:21" x14ac:dyDescent="0.2">
      <c r="A167">
        <f t="shared" si="50"/>
        <v>10.962666983736415</v>
      </c>
      <c r="B167">
        <f t="shared" si="39"/>
        <v>10.962666983736415</v>
      </c>
      <c r="C167" s="9">
        <f t="shared" si="40"/>
        <v>0.74000000000000055</v>
      </c>
      <c r="D167" s="9">
        <f t="shared" si="41"/>
        <v>12.845653142645311</v>
      </c>
      <c r="E167" s="9">
        <f t="shared" si="42"/>
        <v>8.0739562848557505</v>
      </c>
      <c r="F167" s="9">
        <f t="shared" si="43"/>
        <v>11.62376922710264</v>
      </c>
      <c r="G167" s="10">
        <f t="shared" si="51"/>
        <v>8.6666666666666607</v>
      </c>
      <c r="H167" s="5">
        <f t="shared" si="51"/>
        <v>7.5</v>
      </c>
      <c r="I167">
        <f t="shared" si="45"/>
        <v>14.227362999382544</v>
      </c>
      <c r="J167">
        <f t="shared" si="46"/>
        <v>11.776076034177558</v>
      </c>
      <c r="K167">
        <f t="shared" si="47"/>
        <v>-7.9838518995199568</v>
      </c>
      <c r="L167">
        <f t="shared" si="48"/>
        <v>-4.9499657178696506</v>
      </c>
      <c r="M167">
        <f t="shared" si="49"/>
        <v>-28.818060968655903</v>
      </c>
      <c r="S167">
        <f t="shared" si="36"/>
        <v>1</v>
      </c>
      <c r="T167" t="b">
        <f t="shared" si="37"/>
        <v>0</v>
      </c>
      <c r="U167" t="b">
        <f t="shared" si="38"/>
        <v>0</v>
      </c>
    </row>
    <row r="168" spans="1:21" x14ac:dyDescent="0.2">
      <c r="A168">
        <f t="shared" si="50"/>
        <v>10.892099626914272</v>
      </c>
      <c r="B168">
        <f t="shared" si="39"/>
        <v>10.892099626914272</v>
      </c>
      <c r="C168" s="9">
        <f t="shared" si="40"/>
        <v>0.74500000000000055</v>
      </c>
      <c r="D168" s="9">
        <f t="shared" si="41"/>
        <v>12.916220499467455</v>
      </c>
      <c r="E168" s="9">
        <f t="shared" si="42"/>
        <v>8.0255344483611957</v>
      </c>
      <c r="F168" s="9">
        <f t="shared" si="43"/>
        <v>11.635547716002494</v>
      </c>
      <c r="G168" s="10">
        <f t="shared" si="51"/>
        <v>8.6666666666666607</v>
      </c>
      <c r="H168" s="5">
        <f t="shared" si="51"/>
        <v>7.5</v>
      </c>
      <c r="I168">
        <f t="shared" si="45"/>
        <v>14.300702528011959</v>
      </c>
      <c r="J168">
        <f t="shared" si="46"/>
        <v>11.74637623987034</v>
      </c>
      <c r="K168">
        <f t="shared" si="47"/>
        <v>-8.1567602653318918</v>
      </c>
      <c r="L168">
        <f t="shared" si="48"/>
        <v>-4.962933522192273</v>
      </c>
      <c r="M168">
        <f t="shared" si="49"/>
        <v>-28.727706596261008</v>
      </c>
      <c r="S168">
        <f t="shared" si="36"/>
        <v>1</v>
      </c>
      <c r="T168" t="b">
        <f t="shared" si="37"/>
        <v>0</v>
      </c>
      <c r="U168" t="b">
        <f t="shared" si="38"/>
        <v>0</v>
      </c>
    </row>
    <row r="169" spans="1:21" x14ac:dyDescent="0.2">
      <c r="A169">
        <f t="shared" si="50"/>
        <v>10.821710702278448</v>
      </c>
      <c r="B169">
        <f t="shared" si="39"/>
        <v>10.821710702278448</v>
      </c>
      <c r="C169" s="9">
        <f t="shared" si="40"/>
        <v>0.75000000000000056</v>
      </c>
      <c r="D169" s="9">
        <f t="shared" si="41"/>
        <v>12.986609424103278</v>
      </c>
      <c r="E169" s="9">
        <f t="shared" si="42"/>
        <v>7.9760767880504719</v>
      </c>
      <c r="F169" s="9">
        <f t="shared" si="43"/>
        <v>11.646847147229016</v>
      </c>
      <c r="G169" s="10">
        <f t="shared" si="51"/>
        <v>8.6666666666666607</v>
      </c>
      <c r="H169" s="5">
        <f t="shared" si="51"/>
        <v>7.5</v>
      </c>
      <c r="I169">
        <f t="shared" si="45"/>
        <v>14.375431541210975</v>
      </c>
      <c r="J169">
        <f t="shared" si="46"/>
        <v>11.716598638737187</v>
      </c>
      <c r="K169">
        <f t="shared" si="47"/>
        <v>-8.3291265049094587</v>
      </c>
      <c r="L169">
        <f t="shared" si="48"/>
        <v>-4.9762205639921842</v>
      </c>
      <c r="M169">
        <f t="shared" si="49"/>
        <v>-28.636491216794809</v>
      </c>
      <c r="S169">
        <f t="shared" si="36"/>
        <v>1</v>
      </c>
      <c r="T169" t="b">
        <f t="shared" si="37"/>
        <v>0</v>
      </c>
      <c r="U169" t="b">
        <f t="shared" si="38"/>
        <v>0</v>
      </c>
    </row>
    <row r="170" spans="1:21" x14ac:dyDescent="0.2">
      <c r="A170">
        <f t="shared" si="50"/>
        <v>10.751500682416177</v>
      </c>
      <c r="B170">
        <f t="shared" si="39"/>
        <v>10.751500682416177</v>
      </c>
      <c r="C170" s="9">
        <f t="shared" si="40"/>
        <v>0.75500000000000056</v>
      </c>
      <c r="D170" s="9">
        <f t="shared" si="41"/>
        <v>13.05681944396555</v>
      </c>
      <c r="E170" s="9">
        <f t="shared" si="42"/>
        <v>7.925586572179113</v>
      </c>
      <c r="F170" s="9">
        <f t="shared" si="43"/>
        <v>11.657670861771939</v>
      </c>
      <c r="G170" s="10">
        <f t="shared" si="51"/>
        <v>8.6666666666666607</v>
      </c>
      <c r="H170" s="5">
        <f t="shared" si="51"/>
        <v>7.5</v>
      </c>
      <c r="I170">
        <f t="shared" si="45"/>
        <v>14.451504978840024</v>
      </c>
      <c r="J170">
        <f t="shared" si="46"/>
        <v>11.686741315353235</v>
      </c>
      <c r="K170">
        <f t="shared" si="47"/>
        <v>-8.5009454522102281</v>
      </c>
      <c r="L170">
        <f t="shared" si="48"/>
        <v>-4.9898062845003466</v>
      </c>
      <c r="M170">
        <f t="shared" si="49"/>
        <v>-28.544410716124322</v>
      </c>
      <c r="S170">
        <f t="shared" si="36"/>
        <v>1</v>
      </c>
      <c r="T170" t="b">
        <f t="shared" si="37"/>
        <v>0</v>
      </c>
      <c r="U170" t="b">
        <f t="shared" si="38"/>
        <v>0</v>
      </c>
    </row>
    <row r="171" spans="1:21" x14ac:dyDescent="0.2">
      <c r="A171">
        <f t="shared" si="50"/>
        <v>10.681470051037179</v>
      </c>
      <c r="B171">
        <f t="shared" si="39"/>
        <v>10.681470051037179</v>
      </c>
      <c r="C171" s="9">
        <f t="shared" si="40"/>
        <v>0.76000000000000056</v>
      </c>
      <c r="D171" s="9">
        <f t="shared" si="41"/>
        <v>13.126850075344548</v>
      </c>
      <c r="E171" s="9">
        <f t="shared" si="42"/>
        <v>7.8740671000729616</v>
      </c>
      <c r="F171" s="9">
        <f t="shared" si="43"/>
        <v>11.668022202351272</v>
      </c>
      <c r="G171" s="10">
        <f t="shared" si="51"/>
        <v>8.6666666666666607</v>
      </c>
      <c r="H171" s="5">
        <f t="shared" si="51"/>
        <v>7.5</v>
      </c>
      <c r="I171">
        <f t="shared" si="45"/>
        <v>14.528878261161971</v>
      </c>
      <c r="J171">
        <f t="shared" si="46"/>
        <v>11.656802477646233</v>
      </c>
      <c r="K171">
        <f t="shared" si="47"/>
        <v>-8.6722119165069742</v>
      </c>
      <c r="L171">
        <f t="shared" si="48"/>
        <v>-5.0036704660640758</v>
      </c>
      <c r="M171">
        <f t="shared" si="49"/>
        <v>-28.451461960491514</v>
      </c>
      <c r="S171">
        <f t="shared" si="36"/>
        <v>1</v>
      </c>
      <c r="T171" t="b">
        <f t="shared" si="37"/>
        <v>0</v>
      </c>
      <c r="U171" t="b">
        <f t="shared" si="38"/>
        <v>0</v>
      </c>
    </row>
    <row r="172" spans="1:21" x14ac:dyDescent="0.2">
      <c r="A172">
        <f t="shared" si="50"/>
        <v>10.61161930223969</v>
      </c>
      <c r="B172">
        <f t="shared" si="39"/>
        <v>10.61161930223969</v>
      </c>
      <c r="C172" s="9">
        <f t="shared" si="40"/>
        <v>0.76500000000000057</v>
      </c>
      <c r="D172" s="9">
        <f t="shared" si="41"/>
        <v>13.196700824142036</v>
      </c>
      <c r="E172" s="9">
        <f t="shared" si="42"/>
        <v>7.8215217022586305</v>
      </c>
      <c r="F172" s="9">
        <f t="shared" si="43"/>
        <v>11.677904513793957</v>
      </c>
      <c r="G172" s="10">
        <f t="shared" si="51"/>
        <v>8.6666666666666607</v>
      </c>
      <c r="H172" s="5">
        <f t="shared" si="51"/>
        <v>7.5</v>
      </c>
      <c r="I172">
        <f t="shared" si="45"/>
        <v>14.607507317961907</v>
      </c>
      <c r="J172">
        <f t="shared" si="46"/>
        <v>11.626780454849849</v>
      </c>
      <c r="K172">
        <f t="shared" si="47"/>
        <v>-8.8429206882699241</v>
      </c>
      <c r="L172">
        <f t="shared" si="48"/>
        <v>-5.0177932408948109</v>
      </c>
      <c r="M172">
        <f t="shared" si="49"/>
        <v>-28.357642769236175</v>
      </c>
      <c r="S172">
        <f t="shared" si="36"/>
        <v>1</v>
      </c>
      <c r="T172" t="b">
        <f t="shared" si="37"/>
        <v>0</v>
      </c>
      <c r="U172" t="b">
        <f t="shared" si="38"/>
        <v>0</v>
      </c>
    </row>
    <row r="173" spans="1:21" x14ac:dyDescent="0.2">
      <c r="A173">
        <f t="shared" si="50"/>
        <v>10.541948939788927</v>
      </c>
      <c r="B173">
        <f t="shared" si="39"/>
        <v>10.541948939788927</v>
      </c>
      <c r="C173" s="9">
        <f t="shared" si="40"/>
        <v>0.77000000000000057</v>
      </c>
      <c r="D173" s="9">
        <f t="shared" si="41"/>
        <v>13.266371186592799</v>
      </c>
      <c r="E173" s="9">
        <f t="shared" si="42"/>
        <v>7.7679537405591645</v>
      </c>
      <c r="F173" s="9">
        <f t="shared" si="43"/>
        <v>11.687321143378151</v>
      </c>
      <c r="G173" s="10">
        <f t="shared" si="51"/>
        <v>8.6666666666666607</v>
      </c>
      <c r="H173" s="5">
        <f t="shared" si="51"/>
        <v>7.5</v>
      </c>
      <c r="I173">
        <f t="shared" si="45"/>
        <v>14.687348615057026</v>
      </c>
      <c r="J173">
        <f t="shared" si="46"/>
        <v>11.59667369540448</v>
      </c>
      <c r="K173">
        <f t="shared" si="47"/>
        <v>-9.0130665448853406</v>
      </c>
      <c r="L173">
        <f t="shared" si="48"/>
        <v>-5.0321550988136075</v>
      </c>
      <c r="M173">
        <f t="shared" si="49"/>
        <v>-28.262951887318824</v>
      </c>
      <c r="S173">
        <f t="shared" si="36"/>
        <v>1</v>
      </c>
      <c r="T173" t="b">
        <f t="shared" si="37"/>
        <v>0</v>
      </c>
      <c r="U173" t="b">
        <f t="shared" si="38"/>
        <v>0</v>
      </c>
    </row>
    <row r="174" spans="1:21" x14ac:dyDescent="0.2">
      <c r="A174">
        <f t="shared" si="50"/>
        <v>10.472459476408279</v>
      </c>
      <c r="B174">
        <f t="shared" si="39"/>
        <v>10.472459476408279</v>
      </c>
      <c r="C174" s="9">
        <f t="shared" si="40"/>
        <v>0.77500000000000058</v>
      </c>
      <c r="D174" s="9">
        <f t="shared" si="41"/>
        <v>13.335860649973448</v>
      </c>
      <c r="E174" s="9">
        <f t="shared" si="42"/>
        <v>7.7133666081558809</v>
      </c>
      <c r="F174" s="9">
        <f t="shared" si="43"/>
        <v>11.696275441145922</v>
      </c>
      <c r="G174" s="10">
        <f t="shared" si="51"/>
        <v>8.6666666666666607</v>
      </c>
      <c r="H174" s="5">
        <f t="shared" si="51"/>
        <v>7.5</v>
      </c>
      <c r="I174">
        <f t="shared" si="45"/>
        <v>14.768359178285497</v>
      </c>
      <c r="J174">
        <f t="shared" si="46"/>
        <v>11.566480764811597</v>
      </c>
      <c r="K174">
        <f t="shared" si="47"/>
        <v>-9.1826442562092527</v>
      </c>
      <c r="L174">
        <f t="shared" si="48"/>
        <v>-5.0467368940332591</v>
      </c>
      <c r="M174">
        <f t="shared" si="49"/>
        <v>-28.167388957721688</v>
      </c>
      <c r="S174">
        <f t="shared" si="36"/>
        <v>1</v>
      </c>
      <c r="T174" t="b">
        <f t="shared" si="37"/>
        <v>0</v>
      </c>
      <c r="U174" t="b">
        <f t="shared" si="38"/>
        <v>0</v>
      </c>
    </row>
    <row r="175" spans="1:21" x14ac:dyDescent="0.2">
      <c r="A175">
        <f t="shared" si="50"/>
        <v>10.403151433083503</v>
      </c>
      <c r="B175">
        <f t="shared" si="39"/>
        <v>10.403151433083503</v>
      </c>
      <c r="C175" s="9">
        <f t="shared" si="40"/>
        <v>0.78000000000000058</v>
      </c>
      <c r="D175" s="9">
        <f t="shared" si="41"/>
        <v>13.405168693298224</v>
      </c>
      <c r="E175" s="9">
        <f t="shared" si="42"/>
        <v>7.6577637296173862</v>
      </c>
      <c r="F175" s="9">
        <f t="shared" si="43"/>
        <v>11.704770760185074</v>
      </c>
      <c r="G175" s="10">
        <f t="shared" si="51"/>
        <v>8.6666666666666607</v>
      </c>
      <c r="H175" s="5">
        <f t="shared" si="51"/>
        <v>7.5</v>
      </c>
      <c r="I175">
        <f t="shared" si="45"/>
        <v>14.850496615068941</v>
      </c>
      <c r="J175">
        <f t="shared" si="46"/>
        <v>11.536200343447398</v>
      </c>
      <c r="K175">
        <f t="shared" si="47"/>
        <v>-9.3516485899555821</v>
      </c>
      <c r="L175">
        <f t="shared" si="48"/>
        <v>-5.0615198510176516</v>
      </c>
      <c r="M175">
        <f t="shared" si="49"/>
        <v>-28.070954493800286</v>
      </c>
      <c r="S175">
        <f t="shared" si="36"/>
        <v>1</v>
      </c>
      <c r="T175" t="b">
        <f t="shared" si="37"/>
        <v>0</v>
      </c>
      <c r="U175" t="b">
        <f t="shared" si="38"/>
        <v>0</v>
      </c>
    </row>
    <row r="176" spans="1:21" x14ac:dyDescent="0.2">
      <c r="A176">
        <f t="shared" si="50"/>
        <v>10.334025338380137</v>
      </c>
      <c r="B176">
        <f t="shared" si="39"/>
        <v>10.334025338380137</v>
      </c>
      <c r="C176" s="9">
        <f t="shared" si="40"/>
        <v>0.78500000000000059</v>
      </c>
      <c r="D176" s="9">
        <f t="shared" si="41"/>
        <v>13.47429478800159</v>
      </c>
      <c r="E176" s="9">
        <f t="shared" si="42"/>
        <v>7.6011485608967639</v>
      </c>
      <c r="F176" s="9">
        <f t="shared" si="43"/>
        <v>11.712810456880909</v>
      </c>
      <c r="G176" s="10">
        <f t="shared" si="51"/>
        <v>8.6666666666666607</v>
      </c>
      <c r="H176" s="5">
        <f t="shared" si="51"/>
        <v>7.5</v>
      </c>
      <c r="I176">
        <f t="shared" si="45"/>
        <v>14.933719133647722</v>
      </c>
      <c r="J176">
        <f t="shared" si="46"/>
        <v>11.505831224341291</v>
      </c>
      <c r="K176">
        <f t="shared" si="47"/>
        <v>-9.5200743169183841</v>
      </c>
      <c r="L176">
        <f t="shared" si="48"/>
        <v>-5.0764855694601883</v>
      </c>
      <c r="M176">
        <f t="shared" si="49"/>
        <v>-27.973649851652368</v>
      </c>
      <c r="S176">
        <f t="shared" si="36"/>
        <v>1</v>
      </c>
      <c r="T176" t="b">
        <f t="shared" si="37"/>
        <v>0</v>
      </c>
      <c r="U176" t="b">
        <f t="shared" si="38"/>
        <v>0</v>
      </c>
    </row>
    <row r="177" spans="1:21" x14ac:dyDescent="0.2">
      <c r="A177">
        <f t="shared" si="50"/>
        <v>10.265081727774339</v>
      </c>
      <c r="B177">
        <f t="shared" si="39"/>
        <v>10.265081727774339</v>
      </c>
      <c r="C177" s="9">
        <f t="shared" si="40"/>
        <v>0.79000000000000059</v>
      </c>
      <c r="D177" s="9">
        <f t="shared" si="41"/>
        <v>13.543238398607388</v>
      </c>
      <c r="E177" s="9">
        <f t="shared" si="42"/>
        <v>7.5435245892979239</v>
      </c>
      <c r="F177" s="9">
        <f t="shared" si="43"/>
        <v>11.720397891138694</v>
      </c>
      <c r="G177" s="10">
        <f t="shared" si="51"/>
        <v>8.6666666666666607</v>
      </c>
      <c r="H177" s="5">
        <f t="shared" si="51"/>
        <v>7.5</v>
      </c>
      <c r="I177">
        <f t="shared" si="45"/>
        <v>15.017985560091523</v>
      </c>
      <c r="J177">
        <f t="shared" si="46"/>
        <v>11.475372310924531</v>
      </c>
      <c r="K177">
        <f t="shared" si="47"/>
        <v>-9.6879162160282988</v>
      </c>
      <c r="L177">
        <f t="shared" si="48"/>
        <v>-5.0916160284239211</v>
      </c>
      <c r="M177">
        <f t="shared" si="49"/>
        <v>-27.875477202565499</v>
      </c>
      <c r="S177">
        <f t="shared" si="36"/>
        <v>1</v>
      </c>
      <c r="T177" t="b">
        <f t="shared" si="37"/>
        <v>0</v>
      </c>
      <c r="U177" t="b">
        <f t="shared" si="38"/>
        <v>1</v>
      </c>
    </row>
    <row r="178" spans="1:21" x14ac:dyDescent="0.2">
      <c r="A178">
        <f t="shared" si="50"/>
        <v>10.196321142997304</v>
      </c>
      <c r="B178">
        <f t="shared" si="39"/>
        <v>10.196321142997304</v>
      </c>
      <c r="C178" s="9">
        <f t="shared" si="40"/>
        <v>0.7950000000000006</v>
      </c>
      <c r="D178" s="9">
        <f t="shared" si="41"/>
        <v>13.611998983384423</v>
      </c>
      <c r="E178" s="9">
        <f t="shared" si="42"/>
        <v>7.4848953334121076</v>
      </c>
      <c r="F178" s="9">
        <f t="shared" si="43"/>
        <v>11.727536426577618</v>
      </c>
      <c r="G178" s="10">
        <f t="shared" si="51"/>
        <v>8.6666666666666607</v>
      </c>
      <c r="H178" s="5">
        <f t="shared" si="51"/>
        <v>7.5</v>
      </c>
      <c r="I178">
        <f t="shared" si="45"/>
        <v>15.103255353190095</v>
      </c>
      <c r="J178">
        <f t="shared" si="46"/>
        <v>11.444822614753987</v>
      </c>
      <c r="K178">
        <f t="shared" si="47"/>
        <v>-9.8551690792436926</v>
      </c>
      <c r="L178">
        <f t="shared" si="48"/>
        <v>-5.106893589686452</v>
      </c>
      <c r="M178">
        <f t="shared" si="49"/>
        <v>-27.77643950559931</v>
      </c>
      <c r="S178">
        <f t="shared" si="36"/>
        <v>0</v>
      </c>
      <c r="T178" t="b">
        <f t="shared" si="37"/>
        <v>0</v>
      </c>
      <c r="U178" t="b">
        <f t="shared" si="38"/>
        <v>0</v>
      </c>
    </row>
    <row r="179" spans="1:21" x14ac:dyDescent="0.2">
      <c r="A179">
        <f t="shared" si="50"/>
        <v>10.127744131393394</v>
      </c>
      <c r="B179">
        <f t="shared" si="39"/>
        <v>10.127744131393394</v>
      </c>
      <c r="C179" s="9">
        <f t="shared" si="40"/>
        <v>0.8000000000000006</v>
      </c>
      <c r="D179" s="9">
        <f t="shared" si="41"/>
        <v>13.680575994988333</v>
      </c>
      <c r="E179" s="9">
        <f t="shared" si="42"/>
        <v>7.4252643430255443</v>
      </c>
      <c r="F179" s="9">
        <f t="shared" si="43"/>
        <v>11.734229430697077</v>
      </c>
      <c r="G179" s="10">
        <f t="shared" si="51"/>
        <v>8.6666666666666607</v>
      </c>
      <c r="H179" s="5">
        <f t="shared" si="51"/>
        <v>7.5</v>
      </c>
      <c r="I179">
        <f t="shared" si="45"/>
        <v>15.189488617330348</v>
      </c>
      <c r="J179">
        <f t="shared" si="46"/>
        <v>11.414181253215867</v>
      </c>
      <c r="K179">
        <f t="shared" si="47"/>
        <v>-10.021827716277288</v>
      </c>
      <c r="L179">
        <f t="shared" si="48"/>
        <v>-5.1223010003327607</v>
      </c>
      <c r="M179">
        <f t="shared" si="49"/>
        <v>-27.6765404803532</v>
      </c>
      <c r="S179">
        <f t="shared" si="36"/>
        <v>0</v>
      </c>
      <c r="T179" t="b">
        <f t="shared" si="37"/>
        <v>0</v>
      </c>
      <c r="U179" t="b">
        <f t="shared" si="38"/>
        <v>0</v>
      </c>
    </row>
    <row r="180" spans="1:21" x14ac:dyDescent="0.2">
      <c r="A180">
        <f t="shared" si="50"/>
        <v>10.059351245292104</v>
      </c>
      <c r="B180">
        <f t="shared" si="39"/>
        <v>10.059351245292104</v>
      </c>
      <c r="C180" s="9">
        <f t="shared" si="40"/>
        <v>0.8050000000000006</v>
      </c>
      <c r="D180" s="9">
        <f t="shared" si="41"/>
        <v>13.748968881089622</v>
      </c>
      <c r="E180" s="9">
        <f t="shared" si="42"/>
        <v>7.3646351989992338</v>
      </c>
      <c r="F180" s="9">
        <f t="shared" si="43"/>
        <v>11.740480275016013</v>
      </c>
      <c r="G180" s="10">
        <f t="shared" si="51"/>
        <v>8.6666666666666607</v>
      </c>
      <c r="H180" s="5">
        <f t="shared" si="51"/>
        <v>7.5</v>
      </c>
      <c r="I180">
        <f t="shared" si="45"/>
        <v>15.276646113466473</v>
      </c>
      <c r="J180">
        <f t="shared" si="46"/>
        <v>11.38344744721387</v>
      </c>
      <c r="K180">
        <f t="shared" si="47"/>
        <v>-10.187886959159407</v>
      </c>
      <c r="L180">
        <f t="shared" si="48"/>
        <v>-5.137821394638892</v>
      </c>
      <c r="M180">
        <f t="shared" si="49"/>
        <v>-27.57578457996545</v>
      </c>
      <c r="S180">
        <f t="shared" si="36"/>
        <v>0</v>
      </c>
      <c r="T180" t="b">
        <f t="shared" si="37"/>
        <v>0</v>
      </c>
      <c r="U180" t="b">
        <f t="shared" si="38"/>
        <v>0</v>
      </c>
    </row>
    <row r="181" spans="1:21" x14ac:dyDescent="0.2">
      <c r="A181">
        <f t="shared" si="50"/>
        <v>9.991143041393924</v>
      </c>
      <c r="B181">
        <f t="shared" si="39"/>
        <v>9.991143041393924</v>
      </c>
      <c r="C181" s="9">
        <f t="shared" si="40"/>
        <v>0.81000000000000061</v>
      </c>
      <c r="D181" s="9">
        <f t="shared" si="41"/>
        <v>13.817177084987803</v>
      </c>
      <c r="E181" s="9">
        <f t="shared" si="42"/>
        <v>7.303011513121838</v>
      </c>
      <c r="F181" s="9">
        <f t="shared" si="43"/>
        <v>11.746292335186203</v>
      </c>
      <c r="G181" s="10">
        <f t="shared" ref="G181:H196" si="52">G180</f>
        <v>8.6666666666666607</v>
      </c>
      <c r="H181" s="5">
        <f t="shared" si="52"/>
        <v>7.5</v>
      </c>
      <c r="I181">
        <f t="shared" si="45"/>
        <v>15.364689268289528</v>
      </c>
      <c r="J181">
        <f t="shared" si="46"/>
        <v>11.352620518846036</v>
      </c>
      <c r="K181">
        <f t="shared" si="47"/>
        <v>-10.353341666639199</v>
      </c>
      <c r="L181">
        <f t="shared" si="48"/>
        <v>-5.1534382952889537</v>
      </c>
      <c r="M181">
        <f t="shared" si="49"/>
        <v>-27.474176964384903</v>
      </c>
      <c r="S181">
        <f t="shared" si="36"/>
        <v>0</v>
      </c>
      <c r="T181" t="b">
        <f t="shared" si="37"/>
        <v>0</v>
      </c>
      <c r="U181" t="b">
        <f t="shared" si="38"/>
        <v>0</v>
      </c>
    </row>
    <row r="182" spans="1:21" x14ac:dyDescent="0.2">
      <c r="A182">
        <f t="shared" si="50"/>
        <v>9.9231200801701629</v>
      </c>
      <c r="B182">
        <f t="shared" si="39"/>
        <v>9.9231200801701629</v>
      </c>
      <c r="C182" s="9">
        <f t="shared" si="40"/>
        <v>0.81500000000000061</v>
      </c>
      <c r="D182" s="9">
        <f t="shared" si="41"/>
        <v>13.885200046211564</v>
      </c>
      <c r="E182" s="9">
        <f t="shared" si="42"/>
        <v>7.2403969279366436</v>
      </c>
      <c r="F182" s="9">
        <f t="shared" si="43"/>
        <v>11.751668991080239</v>
      </c>
      <c r="G182" s="10">
        <f t="shared" si="52"/>
        <v>8.6666666666666607</v>
      </c>
      <c r="H182" s="5">
        <f t="shared" si="52"/>
        <v>7.5</v>
      </c>
      <c r="I182">
        <f t="shared" si="45"/>
        <v>15.453580181701959</v>
      </c>
      <c r="J182">
        <f t="shared" si="46"/>
        <v>11.321699889074303</v>
      </c>
      <c r="K182">
        <f t="shared" si="47"/>
        <v>-10.518186728425508</v>
      </c>
      <c r="L182">
        <f t="shared" si="48"/>
        <v>-5.1691356139671907</v>
      </c>
      <c r="M182">
        <f t="shared" si="49"/>
        <v>-27.371723473952038</v>
      </c>
      <c r="S182">
        <f t="shared" si="36"/>
        <v>0</v>
      </c>
      <c r="T182" t="b">
        <f t="shared" si="37"/>
        <v>0</v>
      </c>
      <c r="U182" t="b">
        <f t="shared" si="38"/>
        <v>0</v>
      </c>
    </row>
    <row r="183" spans="1:21" x14ac:dyDescent="0.2">
      <c r="A183">
        <f t="shared" si="50"/>
        <v>9.855282925276768</v>
      </c>
      <c r="B183">
        <f t="shared" si="39"/>
        <v>9.855282925276768</v>
      </c>
      <c r="C183" s="9">
        <f t="shared" si="40"/>
        <v>0.82000000000000062</v>
      </c>
      <c r="D183" s="9">
        <f t="shared" si="41"/>
        <v>13.953037201104959</v>
      </c>
      <c r="E183" s="9">
        <f t="shared" si="42"/>
        <v>7.1767951165435591</v>
      </c>
      <c r="F183" s="9">
        <f t="shared" si="43"/>
        <v>11.756613626855049</v>
      </c>
      <c r="G183" s="10">
        <f t="shared" si="52"/>
        <v>8.6666666666666607</v>
      </c>
      <c r="H183" s="5">
        <f t="shared" si="52"/>
        <v>7.5</v>
      </c>
      <c r="I183">
        <f t="shared" si="45"/>
        <v>15.543281632700998</v>
      </c>
      <c r="J183">
        <f t="shared" si="46"/>
        <v>11.290685075390499</v>
      </c>
      <c r="K183">
        <f t="shared" si="47"/>
        <v>-10.682417069269221</v>
      </c>
      <c r="L183">
        <f t="shared" si="48"/>
        <v>-5.1848976513659499</v>
      </c>
      <c r="M183">
        <f t="shared" si="49"/>
        <v>-27.268430603321924</v>
      </c>
      <c r="S183">
        <f t="shared" si="36"/>
        <v>0</v>
      </c>
      <c r="T183" t="b">
        <f t="shared" si="37"/>
        <v>0</v>
      </c>
      <c r="U183" t="b">
        <f t="shared" si="38"/>
        <v>0</v>
      </c>
    </row>
    <row r="184" spans="1:21" x14ac:dyDescent="0.2">
      <c r="A184">
        <f t="shared" si="50"/>
        <v>9.7876321429821491</v>
      </c>
      <c r="B184">
        <f t="shared" si="39"/>
        <v>9.7876321429821491</v>
      </c>
      <c r="C184" s="9">
        <f t="shared" si="40"/>
        <v>0.82500000000000062</v>
      </c>
      <c r="D184" s="9">
        <f t="shared" si="41"/>
        <v>14.020687983399577</v>
      </c>
      <c r="E184" s="9">
        <f t="shared" si="42"/>
        <v>7.112209782377084</v>
      </c>
      <c r="F184" s="9">
        <f t="shared" si="43"/>
        <v>11.761129630991697</v>
      </c>
      <c r="G184" s="10">
        <f t="shared" si="52"/>
        <v>8.6666666666666607</v>
      </c>
      <c r="H184" s="5">
        <f t="shared" si="52"/>
        <v>7.5</v>
      </c>
      <c r="I184">
        <f t="shared" si="45"/>
        <v>15.633757083772826</v>
      </c>
      <c r="J184">
        <f t="shared" si="46"/>
        <v>11.259575689482304</v>
      </c>
      <c r="K184">
        <f t="shared" si="47"/>
        <v>-10.846027652889152</v>
      </c>
      <c r="L184">
        <f t="shared" si="48"/>
        <v>-5.200709096649315</v>
      </c>
      <c r="M184">
        <f t="shared" si="49"/>
        <v>-27.16430547575775</v>
      </c>
      <c r="S184">
        <f t="shared" si="36"/>
        <v>0</v>
      </c>
      <c r="T184" t="b">
        <f t="shared" si="37"/>
        <v>0</v>
      </c>
      <c r="U184" t="b">
        <f t="shared" si="38"/>
        <v>0</v>
      </c>
    </row>
    <row r="185" spans="1:21" x14ac:dyDescent="0.2">
      <c r="A185">
        <f t="shared" si="50"/>
        <v>9.7201683016089948</v>
      </c>
      <c r="B185">
        <f t="shared" si="39"/>
        <v>9.7201683016089948</v>
      </c>
      <c r="C185" s="9">
        <f t="shared" si="40"/>
        <v>0.83000000000000063</v>
      </c>
      <c r="D185" s="9">
        <f t="shared" si="41"/>
        <v>14.088151824772732</v>
      </c>
      <c r="E185" s="9">
        <f t="shared" si="42"/>
        <v>7.0466446589611857</v>
      </c>
      <c r="F185" s="9">
        <f t="shared" si="43"/>
        <v>11.765220396312371</v>
      </c>
      <c r="G185" s="10">
        <f t="shared" si="52"/>
        <v>8.6666666666666607</v>
      </c>
      <c r="H185" s="5">
        <f t="shared" si="52"/>
        <v>7.5</v>
      </c>
      <c r="I185">
        <f t="shared" si="45"/>
        <v>15.724970683896965</v>
      </c>
      <c r="J185">
        <f t="shared" si="46"/>
        <v>11.228371434902408</v>
      </c>
      <c r="K185">
        <f t="shared" si="47"/>
        <v>-11.009013485743699</v>
      </c>
      <c r="L185">
        <f t="shared" si="48"/>
        <v>-5.2165550264109735</v>
      </c>
      <c r="M185">
        <f t="shared" si="49"/>
        <v>-27.05935581781975</v>
      </c>
      <c r="S185">
        <f t="shared" si="36"/>
        <v>0</v>
      </c>
      <c r="T185" t="b">
        <f t="shared" si="37"/>
        <v>0</v>
      </c>
      <c r="U185" t="b">
        <f t="shared" si="38"/>
        <v>0</v>
      </c>
    </row>
    <row r="186" spans="1:21" x14ac:dyDescent="0.2">
      <c r="A186">
        <f t="shared" si="50"/>
        <v>9.6528919709900549</v>
      </c>
      <c r="B186">
        <f t="shared" si="39"/>
        <v>9.6528919709900549</v>
      </c>
      <c r="C186" s="9">
        <f t="shared" si="40"/>
        <v>0.83500000000000063</v>
      </c>
      <c r="D186" s="9">
        <f t="shared" si="41"/>
        <v>14.155428155391672</v>
      </c>
      <c r="E186" s="9">
        <f t="shared" si="42"/>
        <v>6.980103509642003</v>
      </c>
      <c r="F186" s="9">
        <f t="shared" si="43"/>
        <v>11.768889319975246</v>
      </c>
      <c r="G186" s="10">
        <f t="shared" si="52"/>
        <v>8.6666666666666607</v>
      </c>
      <c r="H186" s="5">
        <f t="shared" si="52"/>
        <v>7.5</v>
      </c>
      <c r="I186">
        <f t="shared" si="45"/>
        <v>15.816887270257396</v>
      </c>
      <c r="J186">
        <f t="shared" si="46"/>
        <v>11.197072104743942</v>
      </c>
      <c r="K186">
        <f t="shared" si="47"/>
        <v>-11.171369620650617</v>
      </c>
      <c r="L186">
        <f t="shared" si="48"/>
        <v>-5.2324209031635194</v>
      </c>
      <c r="M186">
        <f t="shared" si="49"/>
        <v>-26.953589934471093</v>
      </c>
      <c r="S186">
        <f t="shared" si="36"/>
        <v>0</v>
      </c>
      <c r="T186" t="b">
        <f t="shared" si="37"/>
        <v>0</v>
      </c>
      <c r="U186" t="b">
        <f t="shared" si="38"/>
        <v>0</v>
      </c>
    </row>
    <row r="187" spans="1:21" x14ac:dyDescent="0.2">
      <c r="A187">
        <f t="shared" si="50"/>
        <v>9.5858037219378485</v>
      </c>
      <c r="B187">
        <f t="shared" si="39"/>
        <v>9.5858037219378485</v>
      </c>
      <c r="C187" s="9">
        <f t="shared" si="40"/>
        <v>0.84000000000000064</v>
      </c>
      <c r="D187" s="9">
        <f t="shared" si="41"/>
        <v>14.222516404443878</v>
      </c>
      <c r="E187" s="9">
        <f t="shared" si="42"/>
        <v>6.9125901272992785</v>
      </c>
      <c r="F187" s="9">
        <f t="shared" si="43"/>
        <v>11.772139803448075</v>
      </c>
      <c r="G187" s="10">
        <f t="shared" si="52"/>
        <v>8.6666666666666607</v>
      </c>
      <c r="H187" s="5">
        <f t="shared" si="52"/>
        <v>7.5</v>
      </c>
      <c r="I187">
        <f t="shared" si="45"/>
        <v>15.909472368753955</v>
      </c>
      <c r="J187">
        <f t="shared" si="46"/>
        <v>11.16567757932496</v>
      </c>
      <c r="K187">
        <f t="shared" si="47"/>
        <v>-11.333091160257444</v>
      </c>
      <c r="L187">
        <f t="shared" si="48"/>
        <v>-5.2482925733950365</v>
      </c>
      <c r="M187">
        <f t="shared" si="49"/>
        <v>-26.847016684618971</v>
      </c>
      <c r="S187">
        <f t="shared" si="36"/>
        <v>0</v>
      </c>
      <c r="T187" t="b">
        <f t="shared" si="37"/>
        <v>0</v>
      </c>
      <c r="U187" t="b">
        <f t="shared" si="38"/>
        <v>0</v>
      </c>
    </row>
    <row r="188" spans="1:21" x14ac:dyDescent="0.2">
      <c r="A188">
        <f t="shared" si="50"/>
        <v>9.5189041257282199</v>
      </c>
      <c r="B188">
        <f t="shared" si="39"/>
        <v>9.5189041257282199</v>
      </c>
      <c r="C188" s="9">
        <f t="shared" si="40"/>
        <v>0.84500000000000064</v>
      </c>
      <c r="D188" s="9">
        <f t="shared" si="41"/>
        <v>14.289416000653507</v>
      </c>
      <c r="E188" s="9">
        <f t="shared" si="42"/>
        <v>6.8441083340374105</v>
      </c>
      <c r="F188" s="9">
        <f t="shared" si="43"/>
        <v>11.774975252461301</v>
      </c>
      <c r="G188" s="10">
        <f t="shared" si="52"/>
        <v>8.6666666666666607</v>
      </c>
      <c r="H188" s="5">
        <f t="shared" si="52"/>
        <v>7.5</v>
      </c>
      <c r="I188">
        <f t="shared" si="45"/>
        <v>16.002692193403998</v>
      </c>
      <c r="J188">
        <f t="shared" si="46"/>
        <v>11.13418782388459</v>
      </c>
      <c r="K188">
        <f t="shared" si="47"/>
        <v>-11.494173260365159</v>
      </c>
      <c r="L188">
        <f t="shared" si="48"/>
        <v>-5.2641562652273022</v>
      </c>
      <c r="M188">
        <f t="shared" si="49"/>
        <v>-26.73964545710626</v>
      </c>
      <c r="S188">
        <f t="shared" si="36"/>
        <v>0</v>
      </c>
      <c r="T188" t="b">
        <f t="shared" si="37"/>
        <v>0</v>
      </c>
      <c r="U188" t="b">
        <f t="shared" si="38"/>
        <v>0</v>
      </c>
    </row>
    <row r="189" spans="1:21" x14ac:dyDescent="0.2">
      <c r="A189">
        <f t="shared" si="50"/>
        <v>9.4521937535976868</v>
      </c>
      <c r="B189">
        <f t="shared" si="39"/>
        <v>9.4521937535976868</v>
      </c>
      <c r="C189" s="9">
        <f t="shared" si="40"/>
        <v>0.85000000000000064</v>
      </c>
      <c r="D189" s="9">
        <f t="shared" si="41"/>
        <v>14.35612637278404</v>
      </c>
      <c r="E189" s="9">
        <f t="shared" si="42"/>
        <v>6.7746619808569912</v>
      </c>
      <c r="F189" s="9">
        <f t="shared" si="43"/>
        <v>11.777399076941386</v>
      </c>
      <c r="G189" s="10">
        <f t="shared" si="52"/>
        <v>8.6666666666666607</v>
      </c>
      <c r="H189" s="5">
        <f t="shared" si="52"/>
        <v>7.5</v>
      </c>
      <c r="I189">
        <f t="shared" si="45"/>
        <v>16.096513644720925</v>
      </c>
      <c r="J189">
        <f t="shared" si="46"/>
        <v>11.102602886293226</v>
      </c>
      <c r="K189">
        <f t="shared" si="47"/>
        <v>-11.654611133107796</v>
      </c>
      <c r="L189">
        <f t="shared" si="48"/>
        <v>-5.2799985857084266</v>
      </c>
      <c r="M189">
        <f t="shared" si="49"/>
        <v>-26.63148614716637</v>
      </c>
      <c r="S189">
        <f t="shared" si="36"/>
        <v>0</v>
      </c>
      <c r="T189" t="b">
        <f t="shared" si="37"/>
        <v>0</v>
      </c>
      <c r="U189" t="b">
        <f t="shared" si="38"/>
        <v>0</v>
      </c>
    </row>
    <row r="190" spans="1:21" x14ac:dyDescent="0.2">
      <c r="A190">
        <f t="shared" si="50"/>
        <v>9.3856731762544694</v>
      </c>
      <c r="B190">
        <f t="shared" si="39"/>
        <v>9.3856731762544694</v>
      </c>
      <c r="C190" s="9">
        <f t="shared" si="40"/>
        <v>0.85500000000000065</v>
      </c>
      <c r="D190" s="9">
        <f t="shared" si="41"/>
        <v>14.422646950127257</v>
      </c>
      <c r="E190" s="9">
        <f t="shared" si="42"/>
        <v>6.7042549473076951</v>
      </c>
      <c r="F190" s="9">
        <f t="shared" si="43"/>
        <v>11.77941469092525</v>
      </c>
      <c r="G190" s="10">
        <f t="shared" si="52"/>
        <v>8.6666666666666607</v>
      </c>
      <c r="H190" s="5">
        <f t="shared" si="52"/>
        <v>7.5</v>
      </c>
      <c r="I190">
        <f t="shared" si="45"/>
        <v>16.190904307152326</v>
      </c>
      <c r="J190">
        <f t="shared" si="46"/>
        <v>11.070922894778976</v>
      </c>
      <c r="K190">
        <f t="shared" si="47"/>
        <v>-11.814400049990795</v>
      </c>
      <c r="L190">
        <f t="shared" si="48"/>
        <v>-5.2958065177711999</v>
      </c>
      <c r="M190">
        <f t="shared" si="49"/>
        <v>-26.522549133351475</v>
      </c>
      <c r="S190">
        <f t="shared" si="36"/>
        <v>0</v>
      </c>
      <c r="T190" t="b">
        <f t="shared" si="37"/>
        <v>0</v>
      </c>
      <c r="U190" t="b">
        <f t="shared" si="38"/>
        <v>0</v>
      </c>
    </row>
    <row r="191" spans="1:21" x14ac:dyDescent="0.2">
      <c r="A191">
        <f t="shared" si="50"/>
        <v>9.3193429634031162</v>
      </c>
      <c r="B191">
        <f t="shared" si="39"/>
        <v>9.3193429634031162</v>
      </c>
      <c r="C191" s="9">
        <f t="shared" si="40"/>
        <v>0.86000000000000065</v>
      </c>
      <c r="D191" s="9">
        <f t="shared" si="41"/>
        <v>14.48897716297861</v>
      </c>
      <c r="E191" s="9">
        <f t="shared" si="42"/>
        <v>6.6328911411233502</v>
      </c>
      <c r="F191" s="9">
        <f t="shared" si="43"/>
        <v>11.781025512456468</v>
      </c>
      <c r="G191" s="10">
        <f t="shared" si="52"/>
        <v>8.6666666666666607</v>
      </c>
      <c r="H191" s="5">
        <f t="shared" si="52"/>
        <v>7.5</v>
      </c>
      <c r="I191">
        <f t="shared" si="45"/>
        <v>16.285832445656919</v>
      </c>
      <c r="J191">
        <f t="shared" si="46"/>
        <v>11.039148055672349</v>
      </c>
      <c r="K191">
        <f t="shared" si="47"/>
        <v>-11.973535344790903</v>
      </c>
      <c r="L191">
        <f t="shared" si="48"/>
        <v>-5.3115674168868843</v>
      </c>
      <c r="M191">
        <f t="shared" si="49"/>
        <v>-26.412845254941974</v>
      </c>
      <c r="S191">
        <f t="shared" si="36"/>
        <v>0</v>
      </c>
      <c r="T191" t="b">
        <f t="shared" si="37"/>
        <v>0</v>
      </c>
      <c r="U191" t="b">
        <f t="shared" si="38"/>
        <v>0</v>
      </c>
    </row>
    <row r="192" spans="1:21" x14ac:dyDescent="0.2">
      <c r="A192">
        <f t="shared" si="50"/>
        <v>9.2532036832825852</v>
      </c>
      <c r="B192">
        <f t="shared" si="39"/>
        <v>9.2532036832825852</v>
      </c>
      <c r="C192" s="9">
        <f t="shared" si="40"/>
        <v>0.86500000000000066</v>
      </c>
      <c r="D192" s="9">
        <f t="shared" si="41"/>
        <v>14.555116443099141</v>
      </c>
      <c r="E192" s="9">
        <f t="shared" si="42"/>
        <v>6.5605744978400162</v>
      </c>
      <c r="F192" s="9">
        <f t="shared" si="43"/>
        <v>11.782234963464026</v>
      </c>
      <c r="G192" s="10">
        <f t="shared" si="52"/>
        <v>8.6666666666666607</v>
      </c>
      <c r="H192" s="5">
        <f t="shared" si="52"/>
        <v>7.5</v>
      </c>
      <c r="I192">
        <f t="shared" si="45"/>
        <v>16.381267001495385</v>
      </c>
      <c r="J192">
        <f t="shared" si="46"/>
        <v>11.007278651171028</v>
      </c>
      <c r="K192">
        <f t="shared" si="47"/>
        <v>-12.132012416320554</v>
      </c>
      <c r="L192">
        <f t="shared" si="48"/>
        <v>-5.3272690074425517</v>
      </c>
      <c r="M192">
        <f t="shared" si="49"/>
        <v>-26.302385789843079</v>
      </c>
      <c r="S192">
        <f t="shared" si="36"/>
        <v>0</v>
      </c>
      <c r="T192" t="b">
        <f t="shared" si="37"/>
        <v>0</v>
      </c>
      <c r="U192" t="b">
        <f t="shared" si="38"/>
        <v>0</v>
      </c>
    </row>
    <row r="193" spans="1:21" x14ac:dyDescent="0.2">
      <c r="A193">
        <f t="shared" si="50"/>
        <v>9.1872559022176929</v>
      </c>
      <c r="B193">
        <f t="shared" si="39"/>
        <v>9.1872559022176929</v>
      </c>
      <c r="C193" s="9">
        <f t="shared" si="40"/>
        <v>0.87000000000000066</v>
      </c>
      <c r="D193" s="9">
        <f t="shared" si="41"/>
        <v>14.621064224164034</v>
      </c>
      <c r="E193" s="9">
        <f t="shared" si="42"/>
        <v>6.4873089803978754</v>
      </c>
      <c r="F193" s="9">
        <f t="shared" si="43"/>
        <v>11.783046469624381</v>
      </c>
      <c r="G193" s="10">
        <f t="shared" si="52"/>
        <v>8.6666666666666607</v>
      </c>
      <c r="H193" s="5">
        <f t="shared" si="52"/>
        <v>7.5</v>
      </c>
      <c r="I193">
        <f t="shared" si="45"/>
        <v>16.47717758730662</v>
      </c>
      <c r="J193">
        <f t="shared" si="46"/>
        <v>10.975315037126371</v>
      </c>
      <c r="K193">
        <f t="shared" si="47"/>
        <v>-12.289826731059613</v>
      </c>
      <c r="L193">
        <f t="shared" si="48"/>
        <v>-5.3428993788686148</v>
      </c>
      <c r="M193">
        <f t="shared" si="49"/>
        <v>-26.191182432972447</v>
      </c>
      <c r="S193">
        <f t="shared" si="36"/>
        <v>0</v>
      </c>
      <c r="T193" t="b">
        <f t="shared" si="37"/>
        <v>0</v>
      </c>
      <c r="U193" t="b">
        <f t="shared" si="38"/>
        <v>0</v>
      </c>
    </row>
    <row r="194" spans="1:21" x14ac:dyDescent="0.2">
      <c r="A194">
        <f t="shared" si="50"/>
        <v>9.1215001841837537</v>
      </c>
      <c r="B194">
        <f t="shared" si="39"/>
        <v>9.1215001841837537</v>
      </c>
      <c r="C194" s="9">
        <f t="shared" si="40"/>
        <v>0.87500000000000067</v>
      </c>
      <c r="D194" s="9">
        <f t="shared" si="41"/>
        <v>14.686819942197973</v>
      </c>
      <c r="E194" s="9">
        <f t="shared" si="42"/>
        <v>6.4130985787277242</v>
      </c>
      <c r="F194" s="9">
        <f t="shared" si="43"/>
        <v>11.783463460207525</v>
      </c>
      <c r="G194" s="10">
        <f t="shared" si="52"/>
        <v>8.6666666666666607</v>
      </c>
      <c r="H194" s="5">
        <f t="shared" si="52"/>
        <v>7.5</v>
      </c>
      <c r="I194">
        <f t="shared" si="45"/>
        <v>16.573534481536903</v>
      </c>
      <c r="J194">
        <f t="shared" si="46"/>
        <v>10.94325764085316</v>
      </c>
      <c r="K194">
        <f t="shared" si="47"/>
        <v>-12.446973825657448</v>
      </c>
      <c r="L194">
        <f t="shared" si="48"/>
        <v>-5.3584469815415821</v>
      </c>
      <c r="M194">
        <f t="shared" si="49"/>
        <v>-26.079247275141242</v>
      </c>
      <c r="S194">
        <f t="shared" si="36"/>
        <v>0</v>
      </c>
      <c r="T194" t="b">
        <f t="shared" si="37"/>
        <v>0</v>
      </c>
      <c r="U194" t="b">
        <f t="shared" si="38"/>
        <v>0</v>
      </c>
    </row>
    <row r="195" spans="1:21" x14ac:dyDescent="0.2">
      <c r="A195">
        <f t="shared" si="50"/>
        <v>9.0559370903843028</v>
      </c>
      <c r="B195">
        <f t="shared" si="39"/>
        <v>9.0559370903843028</v>
      </c>
      <c r="C195" s="9">
        <f t="shared" si="40"/>
        <v>0.88000000000000067</v>
      </c>
      <c r="D195" s="9">
        <f t="shared" si="41"/>
        <v>14.752383035997424</v>
      </c>
      <c r="E195" s="9">
        <f t="shared" si="42"/>
        <v>6.3379473093228267</v>
      </c>
      <c r="F195" s="9">
        <f t="shared" si="43"/>
        <v>11.783489367907771</v>
      </c>
      <c r="G195" s="10">
        <f t="shared" si="52"/>
        <v>8.6666666666666607</v>
      </c>
      <c r="H195" s="5">
        <f t="shared" si="52"/>
        <v>7.5</v>
      </c>
      <c r="I195">
        <f t="shared" si="45"/>
        <v>16.670308622285745</v>
      </c>
      <c r="J195">
        <f t="shared" si="46"/>
        <v>10.911106958963911</v>
      </c>
      <c r="K195">
        <f t="shared" si="47"/>
        <v>-12.603449309308296</v>
      </c>
      <c r="L195">
        <f t="shared" si="48"/>
        <v>-5.3739006224856238</v>
      </c>
      <c r="M195">
        <f t="shared" si="49"/>
        <v>-25.966592782429355</v>
      </c>
      <c r="S195">
        <f t="shared" si="36"/>
        <v>0</v>
      </c>
      <c r="T195" t="b">
        <f t="shared" si="37"/>
        <v>0</v>
      </c>
      <c r="U195" t="b">
        <f t="shared" si="38"/>
        <v>0</v>
      </c>
    </row>
    <row r="196" spans="1:21" x14ac:dyDescent="0.2">
      <c r="A196">
        <f t="shared" si="50"/>
        <v>8.9905671788417241</v>
      </c>
      <c r="B196">
        <f t="shared" si="39"/>
        <v>8.9905671788417241</v>
      </c>
      <c r="C196" s="9">
        <f t="shared" si="40"/>
        <v>0.88500000000000068</v>
      </c>
      <c r="D196" s="9">
        <f t="shared" si="41"/>
        <v>14.817752947540002</v>
      </c>
      <c r="E196" s="9">
        <f t="shared" si="42"/>
        <v>6.2618592147968934</v>
      </c>
      <c r="F196" s="9">
        <f t="shared" si="43"/>
        <v>11.783127628660012</v>
      </c>
      <c r="G196" s="10">
        <f t="shared" si="52"/>
        <v>8.6666666666666607</v>
      </c>
      <c r="H196" s="5">
        <f t="shared" si="52"/>
        <v>7.5</v>
      </c>
      <c r="I196">
        <f t="shared" si="45"/>
        <v>16.767471600628561</v>
      </c>
      <c r="J196">
        <f t="shared" si="46"/>
        <v>10.878863555228998</v>
      </c>
      <c r="K196">
        <f t="shared" si="47"/>
        <v>-12.759248866002872</v>
      </c>
      <c r="L196">
        <f t="shared" si="48"/>
        <v>-5.3892494608950665</v>
      </c>
      <c r="M196">
        <f t="shared" si="49"/>
        <v>-25.85323177605434</v>
      </c>
      <c r="S196">
        <f t="shared" si="36"/>
        <v>0</v>
      </c>
      <c r="T196" t="b">
        <f t="shared" si="37"/>
        <v>0</v>
      </c>
      <c r="U196" t="b">
        <f t="shared" si="38"/>
        <v>0</v>
      </c>
    </row>
    <row r="197" spans="1:21" x14ac:dyDescent="0.2">
      <c r="A197">
        <f t="shared" si="50"/>
        <v>8.9253910040006463</v>
      </c>
      <c r="B197">
        <f t="shared" si="39"/>
        <v>8.9253910040006463</v>
      </c>
      <c r="C197" s="9">
        <f t="shared" si="40"/>
        <v>0.89000000000000068</v>
      </c>
      <c r="D197" s="9">
        <f t="shared" si="41"/>
        <v>14.88292912238108</v>
      </c>
      <c r="E197" s="9">
        <f t="shared" si="42"/>
        <v>6.1848383634289075</v>
      </c>
      <c r="F197" s="9">
        <f t="shared" si="43"/>
        <v>11.782381681442057</v>
      </c>
      <c r="G197" s="10">
        <f t="shared" ref="G197:H212" si="53">G196</f>
        <v>8.6666666666666607</v>
      </c>
      <c r="H197" s="5">
        <f t="shared" si="53"/>
        <v>7.5</v>
      </c>
      <c r="I197">
        <f t="shared" si="45"/>
        <v>16.864995653472477</v>
      </c>
      <c r="J197">
        <f t="shared" si="46"/>
        <v>10.846528058463628</v>
      </c>
      <c r="K197">
        <f t="shared" si="47"/>
        <v>-12.914368256659198</v>
      </c>
      <c r="L197">
        <f t="shared" si="48"/>
        <v>-5.4044830034984948</v>
      </c>
      <c r="M197">
        <f t="shared" si="49"/>
        <v>-25.739177412732253</v>
      </c>
      <c r="S197">
        <f t="shared" si="36"/>
        <v>0</v>
      </c>
      <c r="T197" t="b">
        <f t="shared" si="37"/>
        <v>0</v>
      </c>
      <c r="U197" t="b">
        <f t="shared" si="38"/>
        <v>0</v>
      </c>
    </row>
    <row r="198" spans="1:21" x14ac:dyDescent="0.2">
      <c r="A198">
        <f t="shared" si="50"/>
        <v>8.8604091163439271</v>
      </c>
      <c r="B198">
        <f t="shared" si="39"/>
        <v>8.8604091163439271</v>
      </c>
      <c r="C198" s="9">
        <f t="shared" si="40"/>
        <v>0.89500000000000068</v>
      </c>
      <c r="D198" s="9">
        <f t="shared" si="41"/>
        <v>14.947911010037799</v>
      </c>
      <c r="E198" s="9">
        <f t="shared" si="42"/>
        <v>6.1068888486955233</v>
      </c>
      <c r="F198" s="9">
        <f t="shared" si="43"/>
        <v>11.781254968063823</v>
      </c>
      <c r="G198" s="10">
        <f t="shared" si="53"/>
        <v>8.6666666666666607</v>
      </c>
      <c r="H198" s="5">
        <f t="shared" si="53"/>
        <v>7.5</v>
      </c>
      <c r="I198">
        <f t="shared" si="45"/>
        <v>16.962853655998199</v>
      </c>
      <c r="J198">
        <f t="shared" si="46"/>
        <v>10.814101160442636</v>
      </c>
      <c r="K198">
        <f t="shared" si="47"/>
        <v>-13.068803321135592</v>
      </c>
      <c r="L198">
        <f t="shared" si="48"/>
        <v>-5.4195910997838013</v>
      </c>
      <c r="M198">
        <f t="shared" si="49"/>
        <v>-25.624443165527744</v>
      </c>
      <c r="S198">
        <f t="shared" si="36"/>
        <v>0</v>
      </c>
      <c r="T198" t="b">
        <f t="shared" si="37"/>
        <v>0</v>
      </c>
      <c r="U198" t="b">
        <f t="shared" si="38"/>
        <v>0</v>
      </c>
    </row>
    <row r="199" spans="1:21" x14ac:dyDescent="0.2">
      <c r="A199">
        <f t="shared" si="50"/>
        <v>8.7956220620210672</v>
      </c>
      <c r="B199">
        <f t="shared" si="39"/>
        <v>8.7956220620210672</v>
      </c>
      <c r="C199" s="9">
        <f t="shared" si="40"/>
        <v>0.90000000000000069</v>
      </c>
      <c r="D199" s="9">
        <f t="shared" si="41"/>
        <v>15.012698064360659</v>
      </c>
      <c r="E199" s="9">
        <f t="shared" si="42"/>
        <v>6.0280147887917304</v>
      </c>
      <c r="F199" s="9">
        <f t="shared" si="43"/>
        <v>11.779750932943951</v>
      </c>
      <c r="G199" s="10">
        <f t="shared" si="53"/>
        <v>8.6666666666666607</v>
      </c>
      <c r="H199" s="5">
        <f t="shared" si="53"/>
        <v>7.5</v>
      </c>
      <c r="I199">
        <f t="shared" si="45"/>
        <v>17.061019113737345</v>
      </c>
      <c r="J199">
        <f t="shared" si="46"/>
        <v>10.781583613843933</v>
      </c>
      <c r="K199">
        <f t="shared" si="47"/>
        <v>-13.222549980128758</v>
      </c>
      <c r="L199">
        <f t="shared" si="48"/>
        <v>-5.4345639371021788</v>
      </c>
      <c r="M199">
        <f t="shared" si="49"/>
        <v>-25.509042805189615</v>
      </c>
      <c r="S199">
        <f t="shared" si="36"/>
        <v>0</v>
      </c>
      <c r="T199" t="b">
        <f t="shared" si="37"/>
        <v>0</v>
      </c>
      <c r="U199" t="b">
        <f t="shared" si="38"/>
        <v>0</v>
      </c>
    </row>
    <row r="200" spans="1:21" x14ac:dyDescent="0.2">
      <c r="A200">
        <f t="shared" si="50"/>
        <v>8.7310303824888713</v>
      </c>
      <c r="B200">
        <f t="shared" si="39"/>
        <v>8.7310303824888713</v>
      </c>
      <c r="C200" s="9">
        <f t="shared" si="40"/>
        <v>0.90500000000000069</v>
      </c>
      <c r="D200" s="9">
        <f t="shared" si="41"/>
        <v>15.077289743892855</v>
      </c>
      <c r="E200" s="9">
        <f t="shared" si="42"/>
        <v>5.948220326140464</v>
      </c>
      <c r="F200" s="9">
        <f t="shared" si="43"/>
        <v>11.777873022874587</v>
      </c>
      <c r="G200" s="10">
        <f t="shared" si="53"/>
        <v>8.6666666666666607</v>
      </c>
      <c r="H200" s="5">
        <f t="shared" si="53"/>
        <v>7.5</v>
      </c>
      <c r="I200">
        <f t="shared" si="45"/>
        <v>17.15946615433133</v>
      </c>
      <c r="J200">
        <f t="shared" si="46"/>
        <v>10.74897623022132</v>
      </c>
      <c r="K200">
        <f t="shared" si="47"/>
        <v>-13.375604236959894</v>
      </c>
      <c r="L200">
        <f t="shared" si="48"/>
        <v>-5.4493920356678132</v>
      </c>
      <c r="M200">
        <f t="shared" si="49"/>
        <v>-25.392990381967461</v>
      </c>
      <c r="S200">
        <f t="shared" si="36"/>
        <v>0</v>
      </c>
      <c r="T200" t="b">
        <f t="shared" si="37"/>
        <v>0</v>
      </c>
      <c r="U200" t="b">
        <f t="shared" si="38"/>
        <v>0</v>
      </c>
    </row>
    <row r="201" spans="1:21" x14ac:dyDescent="0.2">
      <c r="A201">
        <f t="shared" si="50"/>
        <v>8.6666346141641846</v>
      </c>
      <c r="B201">
        <f t="shared" si="39"/>
        <v>8.6666346141641846</v>
      </c>
      <c r="C201" s="9">
        <f t="shared" si="40"/>
        <v>0.9100000000000007</v>
      </c>
      <c r="D201" s="9">
        <f t="shared" si="41"/>
        <v>15.141685512217542</v>
      </c>
      <c r="E201" s="9">
        <f t="shared" si="42"/>
        <v>5.8675096268918292</v>
      </c>
      <c r="F201" s="9">
        <f t="shared" si="43"/>
        <v>11.77562468677489</v>
      </c>
      <c r="G201" s="10">
        <f t="shared" si="53"/>
        <v>8.6666666666666607</v>
      </c>
      <c r="H201" s="5">
        <f t="shared" si="53"/>
        <v>7.5</v>
      </c>
      <c r="I201">
        <f t="shared" si="45"/>
        <v>17.258169519014722</v>
      </c>
      <c r="J201">
        <f t="shared" si="46"/>
        <v>10.716279878007313</v>
      </c>
      <c r="K201">
        <f t="shared" si="47"/>
        <v>-13.527962179251698</v>
      </c>
      <c r="L201">
        <f t="shared" si="48"/>
        <v>-5.4640662434688139</v>
      </c>
      <c r="M201">
        <f t="shared" si="49"/>
        <v>-25.276300207904146</v>
      </c>
      <c r="S201">
        <f t="shared" si="36"/>
        <v>0</v>
      </c>
      <c r="T201" t="b">
        <f t="shared" si="37"/>
        <v>0</v>
      </c>
      <c r="U201" t="b">
        <f t="shared" si="38"/>
        <v>0</v>
      </c>
    </row>
    <row r="202" spans="1:21" x14ac:dyDescent="0.2">
      <c r="A202">
        <f t="shared" si="50"/>
        <v>8.6024352880885235</v>
      </c>
      <c r="B202">
        <f t="shared" si="39"/>
        <v>8.6024352880885235</v>
      </c>
      <c r="C202" s="9">
        <f t="shared" si="40"/>
        <v>0.9150000000000007</v>
      </c>
      <c r="D202" s="9">
        <f t="shared" si="41"/>
        <v>15.205884838293203</v>
      </c>
      <c r="E202" s="9">
        <f t="shared" si="42"/>
        <v>5.7858868804125771</v>
      </c>
      <c r="F202" s="9">
        <f t="shared" si="43"/>
        <v>11.773009375433954</v>
      </c>
      <c r="G202" s="10">
        <f t="shared" si="53"/>
        <v>8.6666666666666607</v>
      </c>
      <c r="H202" s="5">
        <f t="shared" si="53"/>
        <v>7.5</v>
      </c>
      <c r="I202">
        <f t="shared" si="45"/>
        <v>17.357104553862904</v>
      </c>
      <c r="J202">
        <f t="shared" si="46"/>
        <v>10.683495480546501</v>
      </c>
      <c r="K202">
        <f t="shared" si="47"/>
        <v>-13.679619980499123</v>
      </c>
      <c r="L202">
        <f t="shared" si="48"/>
        <v>-5.4785777311037656</v>
      </c>
      <c r="M202">
        <f t="shared" si="49"/>
        <v>-25.158986839598409</v>
      </c>
      <c r="S202">
        <f t="shared" si="36"/>
        <v>0</v>
      </c>
      <c r="T202" t="b">
        <f t="shared" si="37"/>
        <v>0</v>
      </c>
      <c r="U202" t="b">
        <f t="shared" si="38"/>
        <v>0</v>
      </c>
    </row>
    <row r="203" spans="1:21" x14ac:dyDescent="0.2">
      <c r="A203">
        <f t="shared" si="50"/>
        <v>8.5384329296044044</v>
      </c>
      <c r="B203">
        <f t="shared" si="39"/>
        <v>8.5384329296044044</v>
      </c>
      <c r="C203" s="9">
        <f t="shared" si="40"/>
        <v>0.92000000000000071</v>
      </c>
      <c r="D203" s="9">
        <f t="shared" si="41"/>
        <v>15.269887196777322</v>
      </c>
      <c r="E203" s="9">
        <f t="shared" si="42"/>
        <v>5.7033562987664697</v>
      </c>
      <c r="F203" s="9">
        <f t="shared" si="43"/>
        <v>11.770030541243713</v>
      </c>
      <c r="G203" s="10">
        <f t="shared" si="53"/>
        <v>8.6666666666666607</v>
      </c>
      <c r="H203" s="5">
        <f t="shared" si="53"/>
        <v>7.5</v>
      </c>
      <c r="I203">
        <f t="shared" si="45"/>
        <v>17.456247200840952</v>
      </c>
      <c r="J203">
        <f t="shared" si="46"/>
        <v>10.650624014159879</v>
      </c>
      <c r="K203">
        <f t="shared" si="47"/>
        <v>-13.830573901536713</v>
      </c>
      <c r="L203">
        <f t="shared" si="48"/>
        <v>-5.4929179865572024</v>
      </c>
      <c r="M203">
        <f t="shared" si="49"/>
        <v>-25.041065061431318</v>
      </c>
      <c r="S203">
        <f t="shared" si="36"/>
        <v>0</v>
      </c>
      <c r="T203" t="b">
        <f t="shared" si="37"/>
        <v>0</v>
      </c>
      <c r="U203" t="b">
        <f t="shared" si="38"/>
        <v>0</v>
      </c>
    </row>
    <row r="204" spans="1:21" x14ac:dyDescent="0.2">
      <c r="A204">
        <f t="shared" si="50"/>
        <v>8.4746280580432032</v>
      </c>
      <c r="B204">
        <f t="shared" si="39"/>
        <v>8.4746280580432032</v>
      </c>
      <c r="C204" s="9">
        <f t="shared" si="40"/>
        <v>0.92500000000000071</v>
      </c>
      <c r="D204" s="9">
        <f t="shared" si="41"/>
        <v>15.333692068338523</v>
      </c>
      <c r="E204" s="9">
        <f t="shared" si="42"/>
        <v>5.6199221161861432</v>
      </c>
      <c r="F204" s="9">
        <f t="shared" si="43"/>
        <v>11.766691637922452</v>
      </c>
      <c r="G204" s="10">
        <f t="shared" si="53"/>
        <v>8.6666666666666607</v>
      </c>
      <c r="H204" s="5">
        <f t="shared" si="53"/>
        <v>7.5</v>
      </c>
      <c r="I204">
        <f t="shared" si="45"/>
        <v>17.55557398868784</v>
      </c>
      <c r="J204">
        <f t="shared" si="46"/>
        <v>10.617666506240536</v>
      </c>
      <c r="K204">
        <f t="shared" si="47"/>
        <v>-13.980820291905301</v>
      </c>
      <c r="L204">
        <f t="shared" si="48"/>
        <v>-5.5070788099262797</v>
      </c>
      <c r="M204">
        <f t="shared" si="49"/>
        <v>-24.922549869249885</v>
      </c>
      <c r="S204">
        <f t="shared" si="36"/>
        <v>0</v>
      </c>
      <c r="T204" t="b">
        <f t="shared" si="37"/>
        <v>0</v>
      </c>
      <c r="U204" t="b">
        <f t="shared" si="38"/>
        <v>0</v>
      </c>
    </row>
    <row r="205" spans="1:21" x14ac:dyDescent="0.2">
      <c r="A205">
        <f t="shared" si="50"/>
        <v>8.4110211864243389</v>
      </c>
      <c r="B205">
        <f t="shared" si="39"/>
        <v>8.4110211864243389</v>
      </c>
      <c r="C205" s="9">
        <f t="shared" si="40"/>
        <v>0.93000000000000071</v>
      </c>
      <c r="D205" s="9">
        <f t="shared" si="41"/>
        <v>15.397298939957388</v>
      </c>
      <c r="E205" s="9">
        <f t="shared" si="42"/>
        <v>5.535588588537065</v>
      </c>
      <c r="F205" s="9">
        <f t="shared" si="43"/>
        <v>11.762996120229481</v>
      </c>
      <c r="G205" s="10">
        <f t="shared" si="53"/>
        <v>8.6666666666666607</v>
      </c>
      <c r="H205" s="5">
        <f t="shared" si="53"/>
        <v>7.5</v>
      </c>
      <c r="I205">
        <f t="shared" si="45"/>
        <v>17.655062023667462</v>
      </c>
      <c r="J205">
        <f t="shared" si="46"/>
        <v>10.584624033380978</v>
      </c>
      <c r="K205">
        <f t="shared" si="47"/>
        <v>-14.1303555911208</v>
      </c>
      <c r="L205">
        <f t="shared" si="48"/>
        <v>-5.5210523081099137</v>
      </c>
      <c r="M205">
        <f t="shared" si="49"/>
        <v>-24.803456454500854</v>
      </c>
      <c r="S205">
        <f t="shared" si="36"/>
        <v>0</v>
      </c>
      <c r="T205" t="b">
        <f t="shared" si="37"/>
        <v>0</v>
      </c>
      <c r="U205" t="b">
        <f t="shared" si="38"/>
        <v>0</v>
      </c>
    </row>
    <row r="206" spans="1:21" x14ac:dyDescent="0.2">
      <c r="A206">
        <f t="shared" si="50"/>
        <v>8.3476128211655993</v>
      </c>
      <c r="B206">
        <f t="shared" si="39"/>
        <v>8.3476128211655993</v>
      </c>
      <c r="C206" s="9">
        <f t="shared" si="40"/>
        <v>0.93500000000000072</v>
      </c>
      <c r="D206" s="9">
        <f t="shared" si="41"/>
        <v>15.460707305216127</v>
      </c>
      <c r="E206" s="9">
        <f t="shared" si="42"/>
        <v>5.4503599927741595</v>
      </c>
      <c r="F206" s="9">
        <f t="shared" si="43"/>
        <v>11.758947443671577</v>
      </c>
      <c r="G206" s="10">
        <f t="shared" si="53"/>
        <v>8.6666666666666607</v>
      </c>
      <c r="H206" s="5">
        <f t="shared" si="53"/>
        <v>7.5</v>
      </c>
      <c r="I206">
        <f t="shared" si="45"/>
        <v>17.754688980215384</v>
      </c>
      <c r="J206">
        <f t="shared" si="46"/>
        <v>10.551497719532318</v>
      </c>
      <c r="K206">
        <f t="shared" si="47"/>
        <v>-14.279176329847806</v>
      </c>
      <c r="L206">
        <f t="shared" si="48"/>
        <v>-5.5348308894707641</v>
      </c>
      <c r="M206">
        <f t="shared" si="49"/>
        <v>-24.683800188807275</v>
      </c>
      <c r="S206">
        <f t="shared" si="36"/>
        <v>0</v>
      </c>
      <c r="T206" t="b">
        <f t="shared" si="37"/>
        <v>0</v>
      </c>
      <c r="U206" t="b">
        <f t="shared" si="38"/>
        <v>0</v>
      </c>
    </row>
    <row r="207" spans="1:21" x14ac:dyDescent="0.2">
      <c r="A207">
        <f t="shared" si="50"/>
        <v>8.2844034618044162</v>
      </c>
      <c r="B207">
        <f t="shared" si="39"/>
        <v>8.2844034618044162</v>
      </c>
      <c r="C207" s="9">
        <f t="shared" si="40"/>
        <v>0.94000000000000072</v>
      </c>
      <c r="D207" s="9">
        <f t="shared" si="41"/>
        <v>15.52391666457731</v>
      </c>
      <c r="E207" s="9">
        <f t="shared" si="42"/>
        <v>5.3642406263916742</v>
      </c>
      <c r="F207" s="9">
        <f t="shared" si="43"/>
        <v>11.754549064201733</v>
      </c>
      <c r="G207" s="10">
        <f t="shared" si="53"/>
        <v>8.6666666666666607</v>
      </c>
      <c r="H207" s="5">
        <f t="shared" si="53"/>
        <v>7.5</v>
      </c>
      <c r="I207">
        <f t="shared" si="45"/>
        <v>17.854433091507936</v>
      </c>
      <c r="J207">
        <f t="shared" si="46"/>
        <v>10.518288734195494</v>
      </c>
      <c r="K207">
        <f t="shared" si="47"/>
        <v>-14.427279130980649</v>
      </c>
      <c r="L207">
        <f t="shared" si="48"/>
        <v>-5.5484072584795658</v>
      </c>
      <c r="M207">
        <f t="shared" si="49"/>
        <v>-24.563596608980482</v>
      </c>
      <c r="S207">
        <f t="shared" si="36"/>
        <v>0</v>
      </c>
      <c r="T207" t="b">
        <f t="shared" si="37"/>
        <v>0</v>
      </c>
      <c r="U207" t="b">
        <f t="shared" si="38"/>
        <v>0</v>
      </c>
    </row>
    <row r="208" spans="1:21" x14ac:dyDescent="0.2">
      <c r="A208">
        <f t="shared" si="50"/>
        <v>8.2213936007298951</v>
      </c>
      <c r="B208">
        <f t="shared" si="39"/>
        <v>8.2213936007298951</v>
      </c>
      <c r="C208" s="9">
        <f t="shared" si="40"/>
        <v>0.94500000000000073</v>
      </c>
      <c r="D208" s="9">
        <f t="shared" si="41"/>
        <v>15.586926525651831</v>
      </c>
      <c r="E208" s="9">
        <f t="shared" si="42"/>
        <v>5.2772348068668284</v>
      </c>
      <c r="F208" s="9">
        <f t="shared" si="43"/>
        <v>11.749804437910729</v>
      </c>
      <c r="G208" s="10">
        <f t="shared" si="53"/>
        <v>8.6666666666666607</v>
      </c>
      <c r="H208" s="5">
        <f t="shared" si="53"/>
        <v>7.5</v>
      </c>
      <c r="I208">
        <f t="shared" si="45"/>
        <v>17.954273139977971</v>
      </c>
      <c r="J208">
        <f t="shared" si="46"/>
        <v>10.484998290644617</v>
      </c>
      <c r="K208">
        <f t="shared" si="47"/>
        <v>-14.574660710634532</v>
      </c>
      <c r="L208">
        <f t="shared" si="48"/>
        <v>-5.5617744103504894</v>
      </c>
      <c r="M208">
        <f t="shared" si="49"/>
        <v>-24.442861402459592</v>
      </c>
      <c r="S208">
        <f t="shared" si="36"/>
        <v>0</v>
      </c>
      <c r="T208" t="b">
        <f t="shared" si="37"/>
        <v>0</v>
      </c>
      <c r="U208" t="b">
        <f t="shared" si="38"/>
        <v>0</v>
      </c>
    </row>
    <row r="209" spans="1:21" x14ac:dyDescent="0.2">
      <c r="A209">
        <f t="shared" si="50"/>
        <v>8.1585837229254139</v>
      </c>
      <c r="B209">
        <f t="shared" si="39"/>
        <v>8.1585837229254139</v>
      </c>
      <c r="C209" s="9">
        <f t="shared" si="40"/>
        <v>0.95000000000000073</v>
      </c>
      <c r="D209" s="9">
        <f t="shared" si="41"/>
        <v>15.649736403456313</v>
      </c>
      <c r="E209" s="9">
        <f t="shared" si="42"/>
        <v>5.1893468710977766</v>
      </c>
      <c r="F209" s="9">
        <f t="shared" si="43"/>
        <v>11.744717020712118</v>
      </c>
      <c r="G209" s="10">
        <f t="shared" si="53"/>
        <v>8.6666666666666607</v>
      </c>
      <c r="H209" s="5">
        <f t="shared" si="53"/>
        <v>7.5</v>
      </c>
      <c r="I209">
        <f t="shared" si="45"/>
        <v>18.054188447799486</v>
      </c>
      <c r="J209">
        <f t="shared" si="46"/>
        <v>10.451627644182514</v>
      </c>
      <c r="K209">
        <f t="shared" si="47"/>
        <v>-14.721317879049289</v>
      </c>
      <c r="L209">
        <f t="shared" si="48"/>
        <v>-5.5749256256754656</v>
      </c>
      <c r="M209">
        <f t="shared" si="49"/>
        <v>-24.321610393170918</v>
      </c>
      <c r="S209">
        <f t="shared" si="36"/>
        <v>0</v>
      </c>
      <c r="T209" t="b">
        <f t="shared" si="37"/>
        <v>0</v>
      </c>
      <c r="U209" t="b">
        <f t="shared" si="38"/>
        <v>0</v>
      </c>
    </row>
    <row r="210" spans="1:21" x14ac:dyDescent="0.2">
      <c r="A210">
        <f t="shared" si="50"/>
        <v>8.0959743057215814</v>
      </c>
      <c r="B210">
        <f t="shared" si="39"/>
        <v>8.0959743057215814</v>
      </c>
      <c r="C210" s="9">
        <f t="shared" si="40"/>
        <v>0.95500000000000074</v>
      </c>
      <c r="D210" s="9">
        <f t="shared" si="41"/>
        <v>15.712345820660145</v>
      </c>
      <c r="E210" s="9">
        <f t="shared" si="42"/>
        <v>5.1005811748364041</v>
      </c>
      <c r="F210" s="9">
        <f t="shared" si="43"/>
        <v>11.739290268021074</v>
      </c>
      <c r="G210" s="10">
        <f t="shared" si="53"/>
        <v>8.6666666666666607</v>
      </c>
      <c r="H210" s="5">
        <f t="shared" si="53"/>
        <v>7.5</v>
      </c>
      <c r="I210">
        <f t="shared" si="45"/>
        <v>18.154158867361364</v>
      </c>
      <c r="J210">
        <f t="shared" si="46"/>
        <v>10.41817809042846</v>
      </c>
      <c r="K210">
        <f t="shared" si="47"/>
        <v>-14.867247541408315</v>
      </c>
      <c r="L210">
        <f t="shared" si="48"/>
        <v>-5.5878544650647015</v>
      </c>
      <c r="M210">
        <f t="shared" si="49"/>
        <v>-24.199859527799255</v>
      </c>
      <c r="S210">
        <f t="shared" si="36"/>
        <v>0</v>
      </c>
      <c r="T210" t="b">
        <f t="shared" si="37"/>
        <v>0</v>
      </c>
      <c r="U210" t="b">
        <f t="shared" si="38"/>
        <v>0</v>
      </c>
    </row>
    <row r="211" spans="1:21" x14ac:dyDescent="0.2">
      <c r="A211">
        <f t="shared" si="50"/>
        <v>8.0335658185593815</v>
      </c>
      <c r="B211">
        <f t="shared" si="39"/>
        <v>8.0335658185593815</v>
      </c>
      <c r="C211" s="9">
        <f t="shared" si="40"/>
        <v>0.96000000000000074</v>
      </c>
      <c r="D211" s="9">
        <f t="shared" si="41"/>
        <v>15.774754307822345</v>
      </c>
      <c r="E211" s="9">
        <f t="shared" si="42"/>
        <v>5.010942092116454</v>
      </c>
      <c r="F211" s="9">
        <f t="shared" si="43"/>
        <v>11.733527634427652</v>
      </c>
      <c r="G211" s="10">
        <f t="shared" si="53"/>
        <v>8.6666666666666607</v>
      </c>
      <c r="H211" s="5">
        <f t="shared" si="53"/>
        <v>7.5</v>
      </c>
      <c r="I211">
        <f t="shared" si="45"/>
        <v>18.254164771748609</v>
      </c>
      <c r="J211">
        <f t="shared" si="46"/>
        <v>10.384650963638073</v>
      </c>
      <c r="K211">
        <f t="shared" si="47"/>
        <v>-15.012446698575109</v>
      </c>
      <c r="L211">
        <f t="shared" si="48"/>
        <v>-5.60055476379992</v>
      </c>
      <c r="M211">
        <f t="shared" si="49"/>
        <v>-24.077624862463168</v>
      </c>
      <c r="S211">
        <f t="shared" si="36"/>
        <v>0</v>
      </c>
      <c r="T211" t="b">
        <f t="shared" si="37"/>
        <v>0</v>
      </c>
      <c r="U211" t="b">
        <f t="shared" si="38"/>
        <v>0</v>
      </c>
    </row>
    <row r="212" spans="1:21" x14ac:dyDescent="0.2">
      <c r="A212">
        <f t="shared" si="50"/>
        <v>7.971358722763302</v>
      </c>
      <c r="B212">
        <f t="shared" si="39"/>
        <v>7.971358722763302</v>
      </c>
      <c r="C212" s="9">
        <f t="shared" si="40"/>
        <v>0.96500000000000075</v>
      </c>
      <c r="D212" s="9">
        <f t="shared" si="41"/>
        <v>15.836961403618425</v>
      </c>
      <c r="E212" s="9">
        <f t="shared" si="42"/>
        <v>4.920434014677479</v>
      </c>
      <c r="F212" s="9">
        <f t="shared" si="43"/>
        <v>11.727432573364913</v>
      </c>
      <c r="G212" s="10">
        <f t="shared" si="53"/>
        <v>8.6666666666666607</v>
      </c>
      <c r="H212" s="5">
        <f t="shared" si="53"/>
        <v>7.5</v>
      </c>
      <c r="I212">
        <f t="shared" si="45"/>
        <v>18.354187045247713</v>
      </c>
      <c r="J212">
        <f t="shared" si="46"/>
        <v>10.351047635055274</v>
      </c>
      <c r="K212">
        <f t="shared" si="47"/>
        <v>-15.156912447749889</v>
      </c>
      <c r="L212">
        <f t="shared" si="48"/>
        <v>-5.6130206265062963</v>
      </c>
      <c r="M212">
        <f t="shared" si="49"/>
        <v>-23.954922549786346</v>
      </c>
      <c r="S212">
        <f t="shared" ref="S212:S275" si="54">GESTEP(E212,H212)</f>
        <v>0</v>
      </c>
      <c r="T212" t="b">
        <f t="shared" ref="T212:T275" si="55">AND(S211=0,S212=1)</f>
        <v>0</v>
      </c>
      <c r="U212" t="b">
        <f t="shared" ref="U212:U275" si="56">AND(S212=1,S213=0)</f>
        <v>0</v>
      </c>
    </row>
    <row r="213" spans="1:21" x14ac:dyDescent="0.2">
      <c r="A213">
        <f t="shared" si="50"/>
        <v>7.9093534713242484</v>
      </c>
      <c r="B213">
        <f t="shared" ref="B213:B276" si="57">ABS(D213-$D$11)</f>
        <v>7.9093534713242484</v>
      </c>
      <c r="C213" s="9">
        <f t="shared" ref="C213:C276" si="58">C212+_dt</f>
        <v>0.97000000000000075</v>
      </c>
      <c r="D213" s="9">
        <f t="shared" ref="D213:D276" si="59">D212+$C$7*(J212+J213)/2</f>
        <v>15.898966655057478</v>
      </c>
      <c r="E213" s="9">
        <f t="shared" ref="E213:E276" si="60">E212+$C$7*(K212+K213)/2</f>
        <v>4.8290613513850831</v>
      </c>
      <c r="F213" s="9">
        <f t="shared" ref="F213:F276" si="61">$O$1*D213^2+$O$2*D213+$O$3</f>
        <v>11.721008536772416</v>
      </c>
      <c r="G213" s="10">
        <f t="shared" ref="G213:H228" si="62">G212</f>
        <v>8.6666666666666607</v>
      </c>
      <c r="H213" s="5">
        <f t="shared" si="62"/>
        <v>7.5</v>
      </c>
      <c r="I213">
        <f t="shared" ref="I213:I276" si="63">SQRT(J213^2+K213^2)</f>
        <v>18.454207073891165</v>
      </c>
      <c r="J213">
        <f t="shared" ref="J213:J276" si="64">J212+L212*$C$7</f>
        <v>10.317369511296235</v>
      </c>
      <c r="K213">
        <f t="shared" ref="K213:K276" si="65">K212+M212*$C$7</f>
        <v>-15.300641983048607</v>
      </c>
      <c r="L213">
        <f t="shared" ref="L213:L276" si="66">-$C$15*I213*J213</f>
        <v>-5.6252464218484342</v>
      </c>
      <c r="M213">
        <f t="shared" ref="M213:M276" si="67">-$C$6-$C$15*I213*K213</f>
        <v>-23.831768826357113</v>
      </c>
      <c r="S213">
        <f t="shared" si="54"/>
        <v>0</v>
      </c>
      <c r="T213" t="b">
        <f t="shared" si="55"/>
        <v>0</v>
      </c>
      <c r="U213" t="b">
        <f t="shared" si="56"/>
        <v>0</v>
      </c>
    </row>
    <row r="214" spans="1:21" x14ac:dyDescent="0.2">
      <c r="A214">
        <f t="shared" ref="A214:A277" si="68">IF(B214&lt;B213,B214,100)</f>
        <v>7.8475505086920645</v>
      </c>
      <c r="B214">
        <f t="shared" si="57"/>
        <v>7.8475505086920645</v>
      </c>
      <c r="C214" s="9">
        <f t="shared" si="58"/>
        <v>0.97500000000000075</v>
      </c>
      <c r="D214" s="9">
        <f t="shared" si="59"/>
        <v>15.960769617689662</v>
      </c>
      <c r="E214" s="9">
        <f t="shared" si="60"/>
        <v>4.7368285276479174</v>
      </c>
      <c r="F214" s="9">
        <f t="shared" si="61"/>
        <v>11.71425897475552</v>
      </c>
      <c r="G214" s="10">
        <f t="shared" si="62"/>
        <v>8.6666666666666607</v>
      </c>
      <c r="H214" s="5">
        <f t="shared" si="62"/>
        <v>7.5</v>
      </c>
      <c r="I214">
        <f t="shared" si="63"/>
        <v>18.554206736054621</v>
      </c>
      <c r="J214">
        <f t="shared" si="64"/>
        <v>10.283618032765144</v>
      </c>
      <c r="K214">
        <f t="shared" si="65"/>
        <v>-15.443632596006749</v>
      </c>
      <c r="L214">
        <f t="shared" si="66"/>
        <v>-5.6372267772552549</v>
      </c>
      <c r="M214">
        <f t="shared" si="67"/>
        <v>-23.708180000568134</v>
      </c>
      <c r="S214">
        <f t="shared" si="54"/>
        <v>0</v>
      </c>
      <c r="T214" t="b">
        <f t="shared" si="55"/>
        <v>0</v>
      </c>
      <c r="U214" t="b">
        <f t="shared" si="56"/>
        <v>0</v>
      </c>
    </row>
    <row r="215" spans="1:21" x14ac:dyDescent="0.2">
      <c r="A215">
        <f t="shared" si="68"/>
        <v>7.7859502705774659</v>
      </c>
      <c r="B215">
        <f t="shared" si="57"/>
        <v>7.7859502705774659</v>
      </c>
      <c r="C215" s="9">
        <f t="shared" si="58"/>
        <v>0.98000000000000076</v>
      </c>
      <c r="D215" s="9">
        <f t="shared" si="59"/>
        <v>16.022369855804261</v>
      </c>
      <c r="E215" s="9">
        <f t="shared" si="60"/>
        <v>4.6437399848318668</v>
      </c>
      <c r="F215" s="9">
        <f t="shared" si="61"/>
        <v>11.707187335240958</v>
      </c>
      <c r="G215" s="10">
        <f t="shared" si="62"/>
        <v>8.6666666666666607</v>
      </c>
      <c r="H215" s="5">
        <f t="shared" si="62"/>
        <v>7.5</v>
      </c>
      <c r="I215">
        <f t="shared" si="63"/>
        <v>18.654168393118784</v>
      </c>
      <c r="J215">
        <f t="shared" si="64"/>
        <v>10.249794672101613</v>
      </c>
      <c r="K215">
        <f t="shared" si="65"/>
        <v>-15.585881676010157</v>
      </c>
      <c r="L215">
        <f t="shared" si="66"/>
        <v>-5.6489565736780962</v>
      </c>
      <c r="M215">
        <f t="shared" si="67"/>
        <v>-23.584172440828603</v>
      </c>
      <c r="S215">
        <f t="shared" si="54"/>
        <v>0</v>
      </c>
      <c r="T215" t="b">
        <f t="shared" si="55"/>
        <v>0</v>
      </c>
      <c r="U215" t="b">
        <f t="shared" si="56"/>
        <v>0</v>
      </c>
    </row>
    <row r="216" spans="1:21" x14ac:dyDescent="0.2">
      <c r="A216">
        <f t="shared" si="68"/>
        <v>7.7245531837631809</v>
      </c>
      <c r="B216">
        <f t="shared" si="57"/>
        <v>7.7245531837631809</v>
      </c>
      <c r="C216" s="9">
        <f t="shared" si="58"/>
        <v>0.98500000000000076</v>
      </c>
      <c r="D216" s="9">
        <f t="shared" si="59"/>
        <v>16.083766942618546</v>
      </c>
      <c r="E216" s="9">
        <f t="shared" si="60"/>
        <v>4.5498001796718706</v>
      </c>
      <c r="F216" s="9">
        <f t="shared" si="61"/>
        <v>11.699797063629108</v>
      </c>
      <c r="G216" s="10">
        <f t="shared" si="62"/>
        <v>8.6666666666666607</v>
      </c>
      <c r="H216" s="5">
        <f t="shared" si="62"/>
        <v>7.5</v>
      </c>
      <c r="I216">
        <f t="shared" si="63"/>
        <v>18.754074880206851</v>
      </c>
      <c r="J216">
        <f t="shared" si="64"/>
        <v>10.215900932659544</v>
      </c>
      <c r="K216">
        <f t="shared" si="65"/>
        <v>-15.727386710655129</v>
      </c>
      <c r="L216">
        <f t="shared" si="66"/>
        <v>-5.6604309403859725</v>
      </c>
      <c r="M216">
        <f t="shared" si="67"/>
        <v>-23.459762564141119</v>
      </c>
      <c r="S216">
        <f t="shared" si="54"/>
        <v>0</v>
      </c>
      <c r="T216" t="b">
        <f t="shared" si="55"/>
        <v>0</v>
      </c>
      <c r="U216" t="b">
        <f t="shared" si="56"/>
        <v>0</v>
      </c>
    </row>
    <row r="217" spans="1:21" x14ac:dyDescent="0.2">
      <c r="A217">
        <f t="shared" si="68"/>
        <v>7.6633596659241512</v>
      </c>
      <c r="B217">
        <f t="shared" si="57"/>
        <v>7.6633596659241512</v>
      </c>
      <c r="C217" s="9">
        <f t="shared" si="58"/>
        <v>0.99000000000000077</v>
      </c>
      <c r="D217" s="9">
        <f t="shared" si="59"/>
        <v>16.144960460457575</v>
      </c>
      <c r="E217" s="9">
        <f t="shared" si="60"/>
        <v>4.4550135836817848</v>
      </c>
      <c r="F217" s="9">
        <f t="shared" si="61"/>
        <v>11.692091602443361</v>
      </c>
      <c r="G217" s="10">
        <f t="shared" si="62"/>
        <v>8.6666666666666607</v>
      </c>
      <c r="H217" s="5">
        <f t="shared" si="62"/>
        <v>7.5</v>
      </c>
      <c r="I217">
        <f t="shared" si="63"/>
        <v>18.853909497007049</v>
      </c>
      <c r="J217">
        <f t="shared" si="64"/>
        <v>10.181938347017228</v>
      </c>
      <c r="K217">
        <f t="shared" si="65"/>
        <v>-15.868145286039976</v>
      </c>
      <c r="L217">
        <f t="shared" si="66"/>
        <v>-5.6716452498014442</v>
      </c>
      <c r="M217">
        <f t="shared" si="67"/>
        <v>-23.334966825035565</v>
      </c>
      <c r="S217">
        <f t="shared" si="54"/>
        <v>0</v>
      </c>
      <c r="T217" t="b">
        <f t="shared" si="55"/>
        <v>0</v>
      </c>
      <c r="U217" t="b">
        <f t="shared" si="56"/>
        <v>0</v>
      </c>
    </row>
    <row r="218" spans="1:21" x14ac:dyDescent="0.2">
      <c r="A218">
        <f t="shared" si="68"/>
        <v>7.6023701254565452</v>
      </c>
      <c r="B218">
        <f t="shared" si="57"/>
        <v>7.6023701254565452</v>
      </c>
      <c r="C218" s="9">
        <f t="shared" si="58"/>
        <v>0.99500000000000077</v>
      </c>
      <c r="D218" s="9">
        <f t="shared" si="59"/>
        <v>16.205950000925181</v>
      </c>
      <c r="E218" s="9">
        <f t="shared" si="60"/>
        <v>4.3593846825626947</v>
      </c>
      <c r="F218" s="9">
        <f t="shared" si="61"/>
        <v>11.684074390977074</v>
      </c>
      <c r="G218" s="10">
        <f t="shared" si="62"/>
        <v>8.6666666666666607</v>
      </c>
      <c r="H218" s="5">
        <f t="shared" si="62"/>
        <v>7.5</v>
      </c>
      <c r="I218">
        <f t="shared" si="63"/>
        <v>18.95365599868871</v>
      </c>
      <c r="J218">
        <f t="shared" si="64"/>
        <v>10.147908475518419</v>
      </c>
      <c r="K218">
        <f t="shared" si="65"/>
        <v>-16.00815508699019</v>
      </c>
      <c r="L218">
        <f t="shared" si="66"/>
        <v>-5.6825951123801826</v>
      </c>
      <c r="M218">
        <f t="shared" si="67"/>
        <v>-23.209801704852566</v>
      </c>
      <c r="S218">
        <f t="shared" si="54"/>
        <v>0</v>
      </c>
      <c r="T218" t="b">
        <f t="shared" si="55"/>
        <v>0</v>
      </c>
      <c r="U218" t="b">
        <f t="shared" si="56"/>
        <v>0</v>
      </c>
    </row>
    <row r="219" spans="1:21" x14ac:dyDescent="0.2">
      <c r="A219">
        <f t="shared" si="68"/>
        <v>7.5415849613154577</v>
      </c>
      <c r="B219">
        <f t="shared" si="57"/>
        <v>7.5415849613154577</v>
      </c>
      <c r="C219" s="9">
        <f t="shared" si="58"/>
        <v>1.0000000000000007</v>
      </c>
      <c r="D219" s="9">
        <f t="shared" si="59"/>
        <v>16.266735165066269</v>
      </c>
      <c r="E219" s="9">
        <f t="shared" si="60"/>
        <v>4.2629179756100664</v>
      </c>
      <c r="F219" s="9">
        <f t="shared" si="61"/>
        <v>11.67574886493839</v>
      </c>
      <c r="G219" s="10">
        <f t="shared" si="62"/>
        <v>8.6666666666666607</v>
      </c>
      <c r="H219" s="5">
        <f t="shared" si="62"/>
        <v>7.5</v>
      </c>
      <c r="I219">
        <f t="shared" si="63"/>
        <v>19.05329858691935</v>
      </c>
      <c r="J219">
        <f t="shared" si="64"/>
        <v>10.113812904844137</v>
      </c>
      <c r="K219">
        <f t="shared" si="65"/>
        <v>-16.147413897219305</v>
      </c>
      <c r="L219">
        <f t="shared" si="66"/>
        <v>-5.6932763715369923</v>
      </c>
      <c r="M219">
        <f t="shared" si="67"/>
        <v>-23.084283701368957</v>
      </c>
      <c r="S219">
        <f t="shared" si="54"/>
        <v>0</v>
      </c>
      <c r="T219" t="b">
        <f t="shared" si="55"/>
        <v>0</v>
      </c>
      <c r="U219" t="b">
        <f t="shared" si="56"/>
        <v>0</v>
      </c>
    </row>
    <row r="220" spans="1:21" x14ac:dyDescent="0.2">
      <c r="A220">
        <f t="shared" si="68"/>
        <v>7.4810045628610808</v>
      </c>
      <c r="B220">
        <f t="shared" si="57"/>
        <v>7.4810045628610808</v>
      </c>
      <c r="C220" s="9">
        <f t="shared" si="58"/>
        <v>1.0050000000000006</v>
      </c>
      <c r="D220" s="9">
        <f t="shared" si="59"/>
        <v>16.327315563520646</v>
      </c>
      <c r="E220" s="9">
        <f t="shared" si="60"/>
        <v>4.1656179751201261</v>
      </c>
      <c r="F220" s="9">
        <f t="shared" si="61"/>
        <v>11.667118456093409</v>
      </c>
      <c r="G220" s="10">
        <f t="shared" si="62"/>
        <v>8.6666666666666607</v>
      </c>
      <c r="H220" s="5">
        <f t="shared" si="62"/>
        <v>7.5</v>
      </c>
      <c r="I220">
        <f t="shared" si="63"/>
        <v>19.152821900989213</v>
      </c>
      <c r="J220">
        <f t="shared" si="64"/>
        <v>10.079653246614916</v>
      </c>
      <c r="K220">
        <f t="shared" si="65"/>
        <v>-16.285919599427519</v>
      </c>
      <c r="L220">
        <f t="shared" si="66"/>
        <v>-5.7036850986207073</v>
      </c>
      <c r="M220">
        <f t="shared" si="67"/>
        <v>-22.95842931875805</v>
      </c>
      <c r="S220">
        <f t="shared" si="54"/>
        <v>0</v>
      </c>
      <c r="T220" t="b">
        <f t="shared" si="55"/>
        <v>0</v>
      </c>
      <c r="U220" t="b">
        <f t="shared" si="56"/>
        <v>0</v>
      </c>
    </row>
    <row r="221" spans="1:21" x14ac:dyDescent="0.2">
      <c r="A221">
        <f t="shared" si="68"/>
        <v>7.420629309713167</v>
      </c>
      <c r="B221">
        <f t="shared" si="57"/>
        <v>7.420629309713167</v>
      </c>
      <c r="C221" s="9">
        <f t="shared" si="58"/>
        <v>1.0100000000000005</v>
      </c>
      <c r="D221" s="9">
        <f t="shared" si="59"/>
        <v>16.38769081666856</v>
      </c>
      <c r="E221" s="9">
        <f t="shared" si="60"/>
        <v>4.0674892057958232</v>
      </c>
      <c r="F221" s="9">
        <f t="shared" si="61"/>
        <v>11.658186591908015</v>
      </c>
      <c r="G221" s="10">
        <f t="shared" si="62"/>
        <v>8.6666666666666607</v>
      </c>
      <c r="H221" s="5">
        <f t="shared" si="62"/>
        <v>7.5</v>
      </c>
      <c r="I221">
        <f t="shared" si="63"/>
        <v>19.252211009048779</v>
      </c>
      <c r="J221">
        <f t="shared" si="64"/>
        <v>10.045431136023192</v>
      </c>
      <c r="K221">
        <f t="shared" si="65"/>
        <v>-16.423670175340067</v>
      </c>
      <c r="L221">
        <f t="shared" si="66"/>
        <v>-5.7138175879400421</v>
      </c>
      <c r="M221">
        <f t="shared" si="67"/>
        <v>-22.832255057877511</v>
      </c>
      <c r="S221">
        <f t="shared" si="54"/>
        <v>0</v>
      </c>
      <c r="T221" t="b">
        <f t="shared" si="55"/>
        <v>0</v>
      </c>
      <c r="U221" t="b">
        <f t="shared" si="56"/>
        <v>0</v>
      </c>
    </row>
    <row r="222" spans="1:21" x14ac:dyDescent="0.2">
      <c r="A222">
        <f t="shared" si="68"/>
        <v>7.3604595716136103</v>
      </c>
      <c r="B222">
        <f t="shared" si="57"/>
        <v>7.3604595716136103</v>
      </c>
      <c r="C222" s="9">
        <f t="shared" si="58"/>
        <v>1.0150000000000003</v>
      </c>
      <c r="D222" s="9">
        <f t="shared" si="59"/>
        <v>16.447860554768116</v>
      </c>
      <c r="E222" s="9">
        <f t="shared" si="60"/>
        <v>3.9685362041527408</v>
      </c>
      <c r="F222" s="9">
        <f t="shared" si="61"/>
        <v>11.648956695188788</v>
      </c>
      <c r="G222" s="10">
        <f t="shared" si="62"/>
        <v>8.6666666666666607</v>
      </c>
      <c r="H222" s="5">
        <f t="shared" si="62"/>
        <v>7.5</v>
      </c>
      <c r="I222">
        <f t="shared" si="63"/>
        <v>19.351451399464171</v>
      </c>
      <c r="J222">
        <f t="shared" si="64"/>
        <v>10.011148230495552</v>
      </c>
      <c r="K222">
        <f t="shared" si="65"/>
        <v>-16.560663705687332</v>
      </c>
      <c r="L222">
        <f t="shared" si="66"/>
        <v>-5.7236703518422969</v>
      </c>
      <c r="M222">
        <f t="shared" si="67"/>
        <v>-22.705777406877793</v>
      </c>
      <c r="S222">
        <f t="shared" si="54"/>
        <v>0</v>
      </c>
      <c r="T222" t="b">
        <f t="shared" si="55"/>
        <v>0</v>
      </c>
      <c r="U222" t="b">
        <f t="shared" si="56"/>
        <v>0</v>
      </c>
    </row>
    <row r="223" spans="1:21" x14ac:dyDescent="0.2">
      <c r="A223">
        <f t="shared" si="68"/>
        <v>7.300495708296971</v>
      </c>
      <c r="B223">
        <f t="shared" si="57"/>
        <v>7.300495708296971</v>
      </c>
      <c r="C223" s="9">
        <f t="shared" si="58"/>
        <v>1.0200000000000002</v>
      </c>
      <c r="D223" s="9">
        <f t="shared" si="59"/>
        <v>16.507824418084756</v>
      </c>
      <c r="E223" s="9">
        <f t="shared" si="60"/>
        <v>3.8687635179252928</v>
      </c>
      <c r="F223" s="9">
        <f t="shared" si="61"/>
        <v>11.639432183723256</v>
      </c>
      <c r="G223" s="10">
        <f t="shared" si="62"/>
        <v>8.6666666666666607</v>
      </c>
      <c r="H223" s="5">
        <f t="shared" si="62"/>
        <v>7.5</v>
      </c>
      <c r="I223">
        <f t="shared" si="63"/>
        <v>19.450528972294368</v>
      </c>
      <c r="J223">
        <f t="shared" si="64"/>
        <v>9.9768062083844988</v>
      </c>
      <c r="K223">
        <f t="shared" si="65"/>
        <v>-16.696898370128601</v>
      </c>
      <c r="L223">
        <f t="shared" si="66"/>
        <v>-5.7332401158464767</v>
      </c>
      <c r="M223">
        <f t="shared" si="67"/>
        <v>-22.579012832124192</v>
      </c>
      <c r="S223">
        <f t="shared" si="54"/>
        <v>0</v>
      </c>
      <c r="T223" t="b">
        <f t="shared" si="55"/>
        <v>0</v>
      </c>
      <c r="U223" t="b">
        <f t="shared" si="56"/>
        <v>0</v>
      </c>
    </row>
    <row r="224" spans="1:21" x14ac:dyDescent="0.2">
      <c r="A224">
        <f t="shared" si="68"/>
        <v>7.2407380693687493</v>
      </c>
      <c r="B224">
        <f t="shared" si="57"/>
        <v>7.2407380693687493</v>
      </c>
      <c r="C224" s="9">
        <f t="shared" si="58"/>
        <v>1.0250000000000001</v>
      </c>
      <c r="D224" s="9">
        <f t="shared" si="59"/>
        <v>16.567582057012977</v>
      </c>
      <c r="E224" s="9">
        <f t="shared" si="60"/>
        <v>3.768175705473543</v>
      </c>
      <c r="F224" s="9">
        <f t="shared" si="61"/>
        <v>11.629616469919918</v>
      </c>
      <c r="G224" s="10">
        <f t="shared" si="62"/>
        <v>8.6666666666666607</v>
      </c>
      <c r="H224" s="5">
        <f t="shared" si="62"/>
        <v>7.5</v>
      </c>
      <c r="I224">
        <f t="shared" si="63"/>
        <v>19.549430030893646</v>
      </c>
      <c r="J224">
        <f t="shared" si="64"/>
        <v>9.9424067676894197</v>
      </c>
      <c r="K224">
        <f t="shared" si="65"/>
        <v>-16.832372447121347</v>
      </c>
      <c r="L224">
        <f t="shared" si="66"/>
        <v>-5.7425238138322126</v>
      </c>
      <c r="M224">
        <f t="shared" si="67"/>
        <v>-22.451977769425838</v>
      </c>
      <c r="S224">
        <f t="shared" si="54"/>
        <v>0</v>
      </c>
      <c r="T224" t="b">
        <f t="shared" si="55"/>
        <v>0</v>
      </c>
      <c r="U224" t="b">
        <f t="shared" si="56"/>
        <v>0</v>
      </c>
    </row>
    <row r="225" spans="1:21" x14ac:dyDescent="0.2">
      <c r="A225">
        <f t="shared" si="68"/>
        <v>7.1811869941912612</v>
      </c>
      <c r="B225">
        <f t="shared" si="57"/>
        <v>7.1811869941912612</v>
      </c>
      <c r="C225" s="9">
        <f t="shared" si="58"/>
        <v>1.03</v>
      </c>
      <c r="D225" s="9">
        <f t="shared" si="59"/>
        <v>16.627133132190465</v>
      </c>
      <c r="E225" s="9">
        <f t="shared" si="60"/>
        <v>3.6667773351909654</v>
      </c>
      <c r="F225" s="9">
        <f t="shared" si="61"/>
        <v>11.619512960448292</v>
      </c>
      <c r="G225" s="10">
        <f t="shared" si="62"/>
        <v>8.6666666666666607</v>
      </c>
      <c r="H225" s="5">
        <f t="shared" si="62"/>
        <v>7.5</v>
      </c>
      <c r="I225">
        <f t="shared" si="63"/>
        <v>19.648141273642022</v>
      </c>
      <c r="J225">
        <f t="shared" si="64"/>
        <v>9.9079516248064259</v>
      </c>
      <c r="K225">
        <f t="shared" si="65"/>
        <v>-16.967084313737903</v>
      </c>
      <c r="L225">
        <f t="shared" si="66"/>
        <v>-5.7515185832856712</v>
      </c>
      <c r="M225">
        <f t="shared" si="67"/>
        <v>-22.324688615564881</v>
      </c>
      <c r="S225">
        <f t="shared" si="54"/>
        <v>0</v>
      </c>
      <c r="T225" t="b">
        <f t="shared" si="55"/>
        <v>0</v>
      </c>
      <c r="U225" t="b">
        <f t="shared" si="56"/>
        <v>0</v>
      </c>
    </row>
    <row r="226" spans="1:21" x14ac:dyDescent="0.2">
      <c r="A226">
        <f t="shared" si="68"/>
        <v>7.1218428117769221</v>
      </c>
      <c r="B226">
        <f t="shared" si="57"/>
        <v>7.1218428117769221</v>
      </c>
      <c r="C226" s="9">
        <f t="shared" si="58"/>
        <v>1.0349999999999999</v>
      </c>
      <c r="D226" s="9">
        <f t="shared" si="59"/>
        <v>16.686477314604804</v>
      </c>
      <c r="E226" s="9">
        <f t="shared" si="60"/>
        <v>3.564572984913458</v>
      </c>
      <c r="F226" s="9">
        <f t="shared" si="61"/>
        <v>11.609125055879357</v>
      </c>
      <c r="G226" s="10">
        <f t="shared" si="62"/>
        <v>8.6666666666666607</v>
      </c>
      <c r="H226" s="5">
        <f t="shared" si="62"/>
        <v>7.5</v>
      </c>
      <c r="I226">
        <f t="shared" si="63"/>
        <v>19.74664978580585</v>
      </c>
      <c r="J226">
        <f t="shared" si="64"/>
        <v>9.8734425133067116</v>
      </c>
      <c r="K226">
        <f t="shared" si="65"/>
        <v>-17.101032445431294</v>
      </c>
      <c r="L226">
        <f t="shared" si="66"/>
        <v>-5.7602217606033932</v>
      </c>
      <c r="M226">
        <f t="shared" si="67"/>
        <v>-22.197161720119492</v>
      </c>
      <c r="S226">
        <f t="shared" si="54"/>
        <v>0</v>
      </c>
      <c r="T226" t="b">
        <f t="shared" si="55"/>
        <v>0</v>
      </c>
      <c r="U226" t="b">
        <f t="shared" si="56"/>
        <v>0</v>
      </c>
    </row>
    <row r="227" spans="1:21" x14ac:dyDescent="0.2">
      <c r="A227">
        <f t="shared" si="68"/>
        <v>7.0627058406887713</v>
      </c>
      <c r="B227">
        <f t="shared" si="57"/>
        <v>7.0627058406887713</v>
      </c>
      <c r="C227" s="9">
        <f t="shared" si="58"/>
        <v>1.0399999999999998</v>
      </c>
      <c r="D227" s="9">
        <f t="shared" si="59"/>
        <v>16.745614285692955</v>
      </c>
      <c r="E227" s="9">
        <f t="shared" si="60"/>
        <v>3.4615672413299081</v>
      </c>
      <c r="F227" s="9">
        <f t="shared" si="61"/>
        <v>11.598456150326633</v>
      </c>
      <c r="G227" s="10">
        <f t="shared" si="62"/>
        <v>8.6666666666666607</v>
      </c>
      <c r="H227" s="5">
        <f t="shared" si="62"/>
        <v>7.5</v>
      </c>
      <c r="I227">
        <f t="shared" si="63"/>
        <v>19.844943031530232</v>
      </c>
      <c r="J227">
        <f t="shared" si="64"/>
        <v>9.8388811827430906</v>
      </c>
      <c r="K227">
        <f t="shared" si="65"/>
        <v>-17.234215415752011</v>
      </c>
      <c r="L227">
        <f t="shared" si="66"/>
        <v>-5.7686308764549201</v>
      </c>
      <c r="M227">
        <f t="shared" si="67"/>
        <v>-22.069413377574236</v>
      </c>
      <c r="S227">
        <f t="shared" si="54"/>
        <v>0</v>
      </c>
      <c r="T227" t="b">
        <f t="shared" si="55"/>
        <v>0</v>
      </c>
      <c r="U227" t="b">
        <f t="shared" si="56"/>
        <v>0</v>
      </c>
    </row>
    <row r="228" spans="1:21" x14ac:dyDescent="0.2">
      <c r="A228">
        <f t="shared" si="68"/>
        <v>7.00377638894809</v>
      </c>
      <c r="B228">
        <f t="shared" si="57"/>
        <v>7.00377638894809</v>
      </c>
      <c r="C228" s="9">
        <f t="shared" si="58"/>
        <v>1.0449999999999997</v>
      </c>
      <c r="D228" s="9">
        <f t="shared" si="59"/>
        <v>16.804543737433637</v>
      </c>
      <c r="E228" s="9">
        <f t="shared" si="60"/>
        <v>3.3577646993945995</v>
      </c>
      <c r="F228" s="9">
        <f t="shared" si="61"/>
        <v>11.587509631088267</v>
      </c>
      <c r="G228" s="10">
        <f t="shared" si="62"/>
        <v>8.6666666666666607</v>
      </c>
      <c r="H228" s="5">
        <f t="shared" si="62"/>
        <v>7.5</v>
      </c>
      <c r="I228">
        <f t="shared" si="63"/>
        <v>19.943008845964524</v>
      </c>
      <c r="J228">
        <f t="shared" si="64"/>
        <v>9.8042693974843615</v>
      </c>
      <c r="K228">
        <f t="shared" si="65"/>
        <v>-17.366631896017456</v>
      </c>
      <c r="L228">
        <f t="shared" si="66"/>
        <v>-5.7767436512048382</v>
      </c>
      <c r="M228">
        <f t="shared" si="67"/>
        <v>-21.941459819711639</v>
      </c>
      <c r="S228">
        <f t="shared" si="54"/>
        <v>0</v>
      </c>
      <c r="T228" t="b">
        <f t="shared" si="55"/>
        <v>0</v>
      </c>
      <c r="U228" t="b">
        <f t="shared" si="56"/>
        <v>0</v>
      </c>
    </row>
    <row r="229" spans="1:21" x14ac:dyDescent="0.2">
      <c r="A229">
        <f t="shared" si="68"/>
        <v>6.9450547539489058</v>
      </c>
      <c r="B229">
        <f t="shared" si="57"/>
        <v>6.9450547539489058</v>
      </c>
      <c r="C229" s="9">
        <f t="shared" si="58"/>
        <v>1.0499999999999996</v>
      </c>
      <c r="D229" s="9">
        <f t="shared" si="59"/>
        <v>16.863265372432821</v>
      </c>
      <c r="E229" s="9">
        <f t="shared" si="60"/>
        <v>3.2531699617417402</v>
      </c>
      <c r="F229" s="9">
        <f t="shared" si="61"/>
        <v>11.57628887829031</v>
      </c>
      <c r="G229" s="10">
        <f t="shared" ref="G229:H244" si="69">G228</f>
        <v>8.6666666666666607</v>
      </c>
      <c r="H229" s="5">
        <f t="shared" si="69"/>
        <v>7.5</v>
      </c>
      <c r="I229">
        <f t="shared" si="63"/>
        <v>20.040835427521639</v>
      </c>
      <c r="J229">
        <f t="shared" si="64"/>
        <v>9.7696089355771321</v>
      </c>
      <c r="K229">
        <f t="shared" si="65"/>
        <v>-17.498280654935726</v>
      </c>
      <c r="L229">
        <f t="shared" si="66"/>
        <v>-5.7845579903947728</v>
      </c>
      <c r="M229">
        <f t="shared" si="67"/>
        <v>-21.813317208278896</v>
      </c>
      <c r="S229">
        <f t="shared" si="54"/>
        <v>0</v>
      </c>
      <c r="T229" t="b">
        <f t="shared" si="55"/>
        <v>0</v>
      </c>
      <c r="U229" t="b">
        <f t="shared" si="56"/>
        <v>0</v>
      </c>
    </row>
    <row r="230" spans="1:21" x14ac:dyDescent="0.2">
      <c r="A230">
        <f t="shared" si="68"/>
        <v>6.8865412223792717</v>
      </c>
      <c r="B230">
        <f t="shared" si="57"/>
        <v>6.8865412223792717</v>
      </c>
      <c r="C230" s="9">
        <f t="shared" si="58"/>
        <v>1.0549999999999995</v>
      </c>
      <c r="D230" s="9">
        <f t="shared" si="59"/>
        <v>16.921778904002455</v>
      </c>
      <c r="E230" s="9">
        <f t="shared" si="60"/>
        <v>3.1477876381023768</v>
      </c>
      <c r="F230" s="9">
        <f t="shared" si="61"/>
        <v>11.564797264531554</v>
      </c>
      <c r="G230" s="10">
        <f t="shared" si="69"/>
        <v>8.6666666666666607</v>
      </c>
      <c r="H230" s="5">
        <f t="shared" si="69"/>
        <v>7.5</v>
      </c>
      <c r="I230">
        <f t="shared" si="63"/>
        <v>20.138411330271651</v>
      </c>
      <c r="J230">
        <f t="shared" si="64"/>
        <v>9.7349015876347629</v>
      </c>
      <c r="K230">
        <f t="shared" si="65"/>
        <v>-17.629160558185401</v>
      </c>
      <c r="L230">
        <f t="shared" si="66"/>
        <v>-5.7920719802857574</v>
      </c>
      <c r="M230">
        <f t="shared" si="67"/>
        <v>-21.685001627923651</v>
      </c>
      <c r="S230">
        <f t="shared" si="54"/>
        <v>0</v>
      </c>
      <c r="T230" t="b">
        <f t="shared" si="55"/>
        <v>0</v>
      </c>
      <c r="U230" t="b">
        <f t="shared" si="56"/>
        <v>0</v>
      </c>
    </row>
    <row r="231" spans="1:21" x14ac:dyDescent="0.2">
      <c r="A231">
        <f t="shared" si="68"/>
        <v>6.8282360701491065</v>
      </c>
      <c r="B231">
        <f t="shared" si="57"/>
        <v>6.8282360701491065</v>
      </c>
      <c r="C231" s="9">
        <f t="shared" si="58"/>
        <v>1.0599999999999994</v>
      </c>
      <c r="D231" s="9">
        <f t="shared" si="59"/>
        <v>16.98008405623262</v>
      </c>
      <c r="E231" s="9">
        <f t="shared" si="60"/>
        <v>3.0416223447239616</v>
      </c>
      <c r="F231" s="9">
        <f t="shared" si="61"/>
        <v>11.553038154530114</v>
      </c>
      <c r="G231" s="10">
        <f t="shared" si="69"/>
        <v>8.6666666666666607</v>
      </c>
      <c r="H231" s="5">
        <f t="shared" si="69"/>
        <v>7.5</v>
      </c>
      <c r="I231">
        <f t="shared" si="63"/>
        <v>20.235725456469709</v>
      </c>
      <c r="J231">
        <f t="shared" si="64"/>
        <v>9.7001491557530475</v>
      </c>
      <c r="K231">
        <f t="shared" si="65"/>
        <v>-17.759270567952942</v>
      </c>
      <c r="L231">
        <f t="shared" si="66"/>
        <v>-5.7992838834612117</v>
      </c>
      <c r="M231">
        <f t="shared" si="67"/>
        <v>-21.556529079393204</v>
      </c>
      <c r="S231">
        <f t="shared" si="54"/>
        <v>0</v>
      </c>
      <c r="T231" t="b">
        <f t="shared" si="55"/>
        <v>0</v>
      </c>
      <c r="U231" t="b">
        <f t="shared" si="56"/>
        <v>0</v>
      </c>
    </row>
    <row r="232" spans="1:21" x14ac:dyDescent="0.2">
      <c r="A232">
        <f t="shared" si="68"/>
        <v>6.7701395623244913</v>
      </c>
      <c r="B232">
        <f t="shared" si="57"/>
        <v>6.7701395623244913</v>
      </c>
      <c r="C232" s="9">
        <f t="shared" si="58"/>
        <v>1.0649999999999993</v>
      </c>
      <c r="D232" s="9">
        <f t="shared" si="59"/>
        <v>17.038180564057235</v>
      </c>
      <c r="E232" s="9">
        <f t="shared" si="60"/>
        <v>2.934678703792815</v>
      </c>
      <c r="F232" s="9">
        <f t="shared" si="61"/>
        <v>11.541014904772046</v>
      </c>
      <c r="G232" s="10">
        <f t="shared" si="69"/>
        <v>8.6666666666666607</v>
      </c>
      <c r="H232" s="5">
        <f t="shared" si="69"/>
        <v>7.5</v>
      </c>
      <c r="I232">
        <f t="shared" si="63"/>
        <v>20.332767049218063</v>
      </c>
      <c r="J232">
        <f t="shared" si="64"/>
        <v>9.6653534524522797</v>
      </c>
      <c r="K232">
        <f t="shared" si="65"/>
        <v>-17.888609742429303</v>
      </c>
      <c r="L232">
        <f t="shared" si="66"/>
        <v>-5.8061921344907788</v>
      </c>
      <c r="M232">
        <f t="shared" si="67"/>
        <v>-21.427915472991241</v>
      </c>
      <c r="S232">
        <f t="shared" si="54"/>
        <v>0</v>
      </c>
      <c r="T232" t="b">
        <f t="shared" si="55"/>
        <v>0</v>
      </c>
      <c r="U232" t="b">
        <f t="shared" si="56"/>
        <v>0</v>
      </c>
    </row>
    <row r="233" spans="1:21" x14ac:dyDescent="0.2">
      <c r="A233">
        <f t="shared" si="68"/>
        <v>6.712251953068197</v>
      </c>
      <c r="B233">
        <f t="shared" si="57"/>
        <v>6.712251953068197</v>
      </c>
      <c r="C233" s="9">
        <f t="shared" si="58"/>
        <v>1.0699999999999992</v>
      </c>
      <c r="D233" s="9">
        <f t="shared" si="59"/>
        <v>17.09606817331353</v>
      </c>
      <c r="E233" s="9">
        <f t="shared" si="60"/>
        <v>2.8269613428597253</v>
      </c>
      <c r="F233" s="9">
        <f t="shared" si="61"/>
        <v>11.528730863162227</v>
      </c>
      <c r="G233" s="10">
        <f t="shared" si="69"/>
        <v>8.6666666666666607</v>
      </c>
      <c r="H233" s="5">
        <f t="shared" si="69"/>
        <v>7.5</v>
      </c>
      <c r="I233">
        <f t="shared" si="63"/>
        <v>20.429525685261684</v>
      </c>
      <c r="J233">
        <f t="shared" si="64"/>
        <v>9.6305162996453344</v>
      </c>
      <c r="K233">
        <f t="shared" si="65"/>
        <v>-18.017177235267251</v>
      </c>
      <c r="L233">
        <f t="shared" si="66"/>
        <v>-5.8127953356550721</v>
      </c>
      <c r="M233">
        <f t="shared" si="67"/>
        <v>-21.29917662228668</v>
      </c>
      <c r="S233">
        <f t="shared" si="54"/>
        <v>0</v>
      </c>
      <c r="T233" t="b">
        <f t="shared" si="55"/>
        <v>0</v>
      </c>
      <c r="U233" t="b">
        <f t="shared" si="56"/>
        <v>0</v>
      </c>
    </row>
    <row r="234" spans="1:21" x14ac:dyDescent="0.2">
      <c r="A234">
        <f t="shared" si="68"/>
        <v>6.6545734855863685</v>
      </c>
      <c r="B234">
        <f t="shared" si="57"/>
        <v>6.6545734855863685</v>
      </c>
      <c r="C234" s="9">
        <f t="shared" si="58"/>
        <v>1.0749999999999991</v>
      </c>
      <c r="D234" s="9">
        <f t="shared" si="59"/>
        <v>17.153746640795358</v>
      </c>
      <c r="E234" s="9">
        <f t="shared" si="60"/>
        <v>2.7184748942689207</v>
      </c>
      <c r="F234" s="9">
        <f t="shared" si="61"/>
        <v>11.516189368677741</v>
      </c>
      <c r="G234" s="10">
        <f t="shared" si="69"/>
        <v>8.6666666666666607</v>
      </c>
      <c r="H234" s="5">
        <f t="shared" si="69"/>
        <v>7.5</v>
      </c>
      <c r="I234">
        <f t="shared" si="63"/>
        <v>20.525991267916758</v>
      </c>
      <c r="J234">
        <f t="shared" si="64"/>
        <v>9.5956395276314037</v>
      </c>
      <c r="K234">
        <f t="shared" si="65"/>
        <v>-18.144972295000972</v>
      </c>
      <c r="L234">
        <f t="shared" si="66"/>
        <v>-5.8190922527313935</v>
      </c>
      <c r="M234">
        <f t="shared" si="67"/>
        <v>-21.170328238069068</v>
      </c>
      <c r="S234">
        <f t="shared" si="54"/>
        <v>0</v>
      </c>
      <c r="T234" t="b">
        <f t="shared" si="55"/>
        <v>0</v>
      </c>
      <c r="U234" t="b">
        <f t="shared" si="56"/>
        <v>0</v>
      </c>
    </row>
    <row r="235" spans="1:21" x14ac:dyDescent="0.2">
      <c r="A235">
        <f t="shared" si="68"/>
        <v>6.5971043920811283</v>
      </c>
      <c r="B235">
        <f t="shared" si="57"/>
        <v>6.5971043920811283</v>
      </c>
      <c r="C235" s="9">
        <f t="shared" si="58"/>
        <v>1.079999999999999</v>
      </c>
      <c r="D235" s="9">
        <f t="shared" si="59"/>
        <v>17.211215734300598</v>
      </c>
      <c r="E235" s="9">
        <f t="shared" si="60"/>
        <v>2.6092239945906295</v>
      </c>
      <c r="F235" s="9">
        <f t="shared" si="61"/>
        <v>11.50339375102395</v>
      </c>
      <c r="G235" s="10">
        <f t="shared" si="69"/>
        <v>8.6666666666666607</v>
      </c>
      <c r="H235" s="5">
        <f t="shared" si="69"/>
        <v>7.5</v>
      </c>
      <c r="I235">
        <f t="shared" si="63"/>
        <v>20.622154020131045</v>
      </c>
      <c r="J235">
        <f t="shared" si="64"/>
        <v>9.5607249741150149</v>
      </c>
      <c r="K235">
        <f t="shared" si="65"/>
        <v>-18.271994264429388</v>
      </c>
      <c r="L235">
        <f t="shared" si="66"/>
        <v>-5.8250818108403291</v>
      </c>
      <c r="M235">
        <f t="shared" si="67"/>
        <v>-21.041385922545203</v>
      </c>
      <c r="S235">
        <f t="shared" si="54"/>
        <v>0</v>
      </c>
      <c r="T235" t="b">
        <f t="shared" si="55"/>
        <v>0</v>
      </c>
      <c r="U235" t="b">
        <f t="shared" si="56"/>
        <v>0</v>
      </c>
    </row>
    <row r="236" spans="1:21" x14ac:dyDescent="0.2">
      <c r="A236">
        <f t="shared" si="68"/>
        <v>6.5398448937090343</v>
      </c>
      <c r="B236">
        <f t="shared" si="57"/>
        <v>6.5398448937090343</v>
      </c>
      <c r="C236" s="9">
        <f t="shared" si="58"/>
        <v>1.0849999999999989</v>
      </c>
      <c r="D236" s="9">
        <f t="shared" si="59"/>
        <v>17.268475232672692</v>
      </c>
      <c r="E236" s="9">
        <f t="shared" si="60"/>
        <v>2.4992132840574475</v>
      </c>
      <c r="F236" s="9">
        <f t="shared" si="61"/>
        <v>11.490347330293526</v>
      </c>
      <c r="G236" s="10">
        <f t="shared" si="69"/>
        <v>8.6666666666666607</v>
      </c>
      <c r="H236" s="5">
        <f t="shared" si="69"/>
        <v>7.5</v>
      </c>
      <c r="I236">
        <f t="shared" si="63"/>
        <v>20.718004477674992</v>
      </c>
      <c r="J236">
        <f t="shared" si="64"/>
        <v>9.5257744832499736</v>
      </c>
      <c r="K236">
        <f t="shared" si="65"/>
        <v>-18.398242579964659</v>
      </c>
      <c r="L236">
        <f t="shared" si="66"/>
        <v>-5.8307630903531438</v>
      </c>
      <c r="M236">
        <f t="shared" si="67"/>
        <v>-20.912365163771803</v>
      </c>
      <c r="S236">
        <f t="shared" si="54"/>
        <v>0</v>
      </c>
      <c r="T236" t="b">
        <f t="shared" si="55"/>
        <v>0</v>
      </c>
      <c r="U236" t="b">
        <f t="shared" si="56"/>
        <v>0</v>
      </c>
    </row>
    <row r="237" spans="1:21" x14ac:dyDescent="0.2">
      <c r="A237">
        <f t="shared" si="68"/>
        <v>6.4827952005451621</v>
      </c>
      <c r="B237">
        <f t="shared" si="57"/>
        <v>6.4827952005451621</v>
      </c>
      <c r="C237" s="9">
        <f t="shared" si="58"/>
        <v>1.0899999999999987</v>
      </c>
      <c r="D237" s="9">
        <f t="shared" si="59"/>
        <v>17.325524925836564</v>
      </c>
      <c r="E237" s="9">
        <f t="shared" si="60"/>
        <v>2.3884474060047118</v>
      </c>
      <c r="F237" s="9">
        <f t="shared" si="61"/>
        <v>11.477053416628589</v>
      </c>
      <c r="G237" s="10">
        <f t="shared" si="69"/>
        <v>8.6666666666666607</v>
      </c>
      <c r="H237" s="5">
        <f t="shared" si="69"/>
        <v>7.5</v>
      </c>
      <c r="I237">
        <f t="shared" si="63"/>
        <v>20.81353348246228</v>
      </c>
      <c r="J237">
        <f t="shared" si="64"/>
        <v>9.4907899047078548</v>
      </c>
      <c r="K237">
        <f t="shared" si="65"/>
        <v>-18.523716770947289</v>
      </c>
      <c r="L237">
        <f t="shared" si="66"/>
        <v>-5.8361353228597972</v>
      </c>
      <c r="M237">
        <f t="shared" si="67"/>
        <v>-20.783281330318982</v>
      </c>
      <c r="S237">
        <f t="shared" si="54"/>
        <v>0</v>
      </c>
      <c r="T237" t="b">
        <f t="shared" si="55"/>
        <v>0</v>
      </c>
      <c r="U237" t="b">
        <f t="shared" si="56"/>
        <v>0</v>
      </c>
    </row>
    <row r="238" spans="1:21" x14ac:dyDescent="0.2">
      <c r="A238">
        <f t="shared" si="68"/>
        <v>6.4259555115527256</v>
      </c>
      <c r="B238">
        <f t="shared" si="57"/>
        <v>6.4259555115527256</v>
      </c>
      <c r="C238" s="9">
        <f t="shared" si="58"/>
        <v>1.0949999999999986</v>
      </c>
      <c r="D238" s="9">
        <f t="shared" si="59"/>
        <v>17.382364614829001</v>
      </c>
      <c r="E238" s="9">
        <f t="shared" si="60"/>
        <v>2.2769310063150825</v>
      </c>
      <c r="F238" s="9">
        <f t="shared" si="61"/>
        <v>11.463515309886184</v>
      </c>
      <c r="G238" s="10">
        <f t="shared" si="69"/>
        <v>8.6666666666666607</v>
      </c>
      <c r="H238" s="5">
        <f t="shared" si="69"/>
        <v>7.5</v>
      </c>
      <c r="I238">
        <f t="shared" si="63"/>
        <v>20.908732175998331</v>
      </c>
      <c r="J238">
        <f t="shared" si="64"/>
        <v>9.4557730927706967</v>
      </c>
      <c r="K238">
        <f t="shared" si="65"/>
        <v>-18.648416458929201</v>
      </c>
      <c r="L238">
        <f t="shared" si="66"/>
        <v>-5.841197887197354</v>
      </c>
      <c r="M238">
        <f t="shared" si="67"/>
        <v>-20.654149666159597</v>
      </c>
      <c r="S238">
        <f t="shared" si="54"/>
        <v>0</v>
      </c>
      <c r="T238" t="b">
        <f t="shared" si="55"/>
        <v>0</v>
      </c>
      <c r="U238" t="b">
        <f t="shared" si="56"/>
        <v>0</v>
      </c>
    </row>
    <row r="239" spans="1:21" x14ac:dyDescent="0.2">
      <c r="A239">
        <f t="shared" si="68"/>
        <v>6.3693260145580695</v>
      </c>
      <c r="B239">
        <f t="shared" si="57"/>
        <v>6.3693260145580695</v>
      </c>
      <c r="C239" s="9">
        <f t="shared" si="58"/>
        <v>1.0999999999999985</v>
      </c>
      <c r="D239" s="9">
        <f t="shared" si="59"/>
        <v>17.438994111823657</v>
      </c>
      <c r="E239" s="9">
        <f t="shared" si="60"/>
        <v>2.1646687328675163</v>
      </c>
      <c r="F239" s="9">
        <f t="shared" si="61"/>
        <v>11.449736299307231</v>
      </c>
      <c r="G239" s="10">
        <f t="shared" si="69"/>
        <v>8.6666666666666607</v>
      </c>
      <c r="H239" s="5">
        <f t="shared" si="69"/>
        <v>7.5</v>
      </c>
      <c r="I239">
        <f t="shared" si="63"/>
        <v>21.003591992955162</v>
      </c>
      <c r="J239">
        <f t="shared" si="64"/>
        <v>9.4207259054475116</v>
      </c>
      <c r="K239">
        <f t="shared" si="65"/>
        <v>-18.772341356926159</v>
      </c>
      <c r="L239">
        <f t="shared" si="66"/>
        <v>-5.8459503055385289</v>
      </c>
      <c r="M239">
        <f t="shared" si="67"/>
        <v>-20.524985285779529</v>
      </c>
      <c r="S239">
        <f t="shared" si="54"/>
        <v>0</v>
      </c>
      <c r="T239" t="b">
        <f t="shared" si="55"/>
        <v>0</v>
      </c>
      <c r="U239" t="b">
        <f t="shared" si="56"/>
        <v>0</v>
      </c>
    </row>
    <row r="240" spans="1:21" x14ac:dyDescent="0.2">
      <c r="A240">
        <f t="shared" si="68"/>
        <v>6.3129068862308841</v>
      </c>
      <c r="B240">
        <f t="shared" si="57"/>
        <v>6.3129068862308841</v>
      </c>
      <c r="C240" s="9">
        <f t="shared" si="58"/>
        <v>1.1049999999999984</v>
      </c>
      <c r="D240" s="9">
        <f t="shared" si="59"/>
        <v>17.495413240150842</v>
      </c>
      <c r="E240" s="9">
        <f t="shared" si="60"/>
        <v>2.0516652349908151</v>
      </c>
      <c r="F240" s="9">
        <f t="shared" si="61"/>
        <v>11.435719663189223</v>
      </c>
      <c r="G240" s="10">
        <f t="shared" si="69"/>
        <v>8.6666666666666607</v>
      </c>
      <c r="H240" s="5">
        <f t="shared" si="69"/>
        <v>7.5</v>
      </c>
      <c r="I240">
        <f t="shared" si="63"/>
        <v>21.098104654870941</v>
      </c>
      <c r="J240">
        <f t="shared" si="64"/>
        <v>9.385650203614281</v>
      </c>
      <c r="K240">
        <f t="shared" si="65"/>
        <v>-18.895491268640836</v>
      </c>
      <c r="L240">
        <f t="shared" si="66"/>
        <v>-5.8503922395400849</v>
      </c>
      <c r="M240">
        <f t="shared" si="67"/>
        <v>-20.39580316950401</v>
      </c>
      <c r="S240">
        <f t="shared" si="54"/>
        <v>0</v>
      </c>
      <c r="T240" t="b">
        <f t="shared" si="55"/>
        <v>0</v>
      </c>
      <c r="U240" t="b">
        <f t="shared" si="56"/>
        <v>0</v>
      </c>
    </row>
    <row r="241" spans="1:21" x14ac:dyDescent="0.2">
      <c r="A241">
        <f t="shared" si="68"/>
        <v>6.2566982920695118</v>
      </c>
      <c r="B241">
        <f t="shared" si="57"/>
        <v>6.2566982920695118</v>
      </c>
      <c r="C241" s="9">
        <f t="shared" si="58"/>
        <v>1.1099999999999983</v>
      </c>
      <c r="D241" s="9">
        <f t="shared" si="59"/>
        <v>17.551621834312215</v>
      </c>
      <c r="E241" s="9">
        <f t="shared" si="60"/>
        <v>1.937925162921919</v>
      </c>
      <c r="F241" s="9">
        <f t="shared" si="61"/>
        <v>11.421468668562694</v>
      </c>
      <c r="G241" s="10">
        <f t="shared" si="69"/>
        <v>8.6666666666666607</v>
      </c>
      <c r="H241" s="5">
        <f t="shared" si="69"/>
        <v>7.5</v>
      </c>
      <c r="I241">
        <f t="shared" si="63"/>
        <v>21.19226216397243</v>
      </c>
      <c r="J241">
        <f t="shared" si="64"/>
        <v>9.3505478501770405</v>
      </c>
      <c r="K241">
        <f t="shared" si="65"/>
        <v>-19.017866087657861</v>
      </c>
      <c r="L241">
        <f t="shared" si="66"/>
        <v>-5.854523486550729</v>
      </c>
      <c r="M241">
        <f t="shared" si="67"/>
        <v>-20.266618159035303</v>
      </c>
      <c r="S241">
        <f t="shared" si="54"/>
        <v>0</v>
      </c>
      <c r="T241" t="b">
        <f t="shared" si="55"/>
        <v>0</v>
      </c>
      <c r="U241" t="b">
        <f t="shared" si="56"/>
        <v>0</v>
      </c>
    </row>
    <row r="242" spans="1:21" x14ac:dyDescent="0.2">
      <c r="A242">
        <f t="shared" si="68"/>
        <v>6.2007003863912082</v>
      </c>
      <c r="B242">
        <f t="shared" si="57"/>
        <v>6.2007003863912082</v>
      </c>
      <c r="C242" s="9">
        <f t="shared" si="58"/>
        <v>1.1149999999999982</v>
      </c>
      <c r="D242" s="9">
        <f t="shared" si="59"/>
        <v>17.607619739990518</v>
      </c>
      <c r="E242" s="9">
        <f t="shared" si="60"/>
        <v>1.8234531672691092</v>
      </c>
      <c r="F242" s="9">
        <f t="shared" si="61"/>
        <v>11.406986570871751</v>
      </c>
      <c r="G242" s="10">
        <f t="shared" si="69"/>
        <v>8.6666666666666607</v>
      </c>
      <c r="H242" s="5">
        <f t="shared" si="69"/>
        <v>7.5</v>
      </c>
      <c r="I242">
        <f t="shared" si="63"/>
        <v>21.28605679711842</v>
      </c>
      <c r="J242">
        <f t="shared" si="64"/>
        <v>9.3154207092577366</v>
      </c>
      <c r="K242">
        <f t="shared" si="65"/>
        <v>-19.139465796612072</v>
      </c>
      <c r="L242">
        <f t="shared" si="66"/>
        <v>-5.858343975878169</v>
      </c>
      <c r="M242">
        <f t="shared" si="67"/>
        <v>-20.137444953197086</v>
      </c>
      <c r="S242">
        <f t="shared" si="54"/>
        <v>0</v>
      </c>
      <c r="T242" t="b">
        <f t="shared" si="55"/>
        <v>0</v>
      </c>
      <c r="U242" t="b">
        <f t="shared" si="56"/>
        <v>0</v>
      </c>
    </row>
    <row r="243" spans="1:21" x14ac:dyDescent="0.2">
      <c r="A243">
        <f t="shared" si="68"/>
        <v>6.1449133123272262</v>
      </c>
      <c r="B243">
        <f t="shared" si="57"/>
        <v>6.1449133123272262</v>
      </c>
      <c r="C243" s="9">
        <f t="shared" si="58"/>
        <v>1.1199999999999981</v>
      </c>
      <c r="D243" s="9">
        <f t="shared" si="59"/>
        <v>17.6634068140545</v>
      </c>
      <c r="E243" s="9">
        <f t="shared" si="60"/>
        <v>1.7082538984802793</v>
      </c>
      <c r="F243" s="9">
        <f t="shared" si="61"/>
        <v>11.392276613658737</v>
      </c>
      <c r="G243" s="10">
        <f t="shared" si="69"/>
        <v>8.6666666666666607</v>
      </c>
      <c r="H243" s="5">
        <f t="shared" si="69"/>
        <v>7.5</v>
      </c>
      <c r="I243">
        <f t="shared" si="63"/>
        <v>21.3794810998623</v>
      </c>
      <c r="J243">
        <f t="shared" si="64"/>
        <v>9.2802706454024673</v>
      </c>
      <c r="K243">
        <f t="shared" si="65"/>
        <v>-19.260290466331256</v>
      </c>
      <c r="L243">
        <f t="shared" si="66"/>
        <v>-5.8618537651149261</v>
      </c>
      <c r="M243">
        <f t="shared" si="67"/>
        <v>-20.008298103880925</v>
      </c>
      <c r="S243">
        <f t="shared" si="54"/>
        <v>0</v>
      </c>
      <c r="T243" t="b">
        <f t="shared" si="55"/>
        <v>0</v>
      </c>
      <c r="U243" t="b">
        <f t="shared" si="56"/>
        <v>0</v>
      </c>
    </row>
    <row r="244" spans="1:21" x14ac:dyDescent="0.2">
      <c r="A244">
        <f t="shared" si="68"/>
        <v>6.089337201822584</v>
      </c>
      <c r="B244">
        <f t="shared" si="57"/>
        <v>6.089337201822584</v>
      </c>
      <c r="C244" s="9">
        <f t="shared" si="58"/>
        <v>1.124999999999998</v>
      </c>
      <c r="D244" s="9">
        <f t="shared" si="59"/>
        <v>17.718982924559143</v>
      </c>
      <c r="E244" s="9">
        <f t="shared" si="60"/>
        <v>1.5923320063164219</v>
      </c>
      <c r="F244" s="9">
        <f t="shared" si="61"/>
        <v>11.377342028253226</v>
      </c>
      <c r="G244" s="10">
        <f t="shared" si="69"/>
        <v>8.6666666666666607</v>
      </c>
      <c r="H244" s="5">
        <f t="shared" si="69"/>
        <v>7.5</v>
      </c>
      <c r="I244">
        <f t="shared" si="63"/>
        <v>21.472527880631706</v>
      </c>
      <c r="J244">
        <f t="shared" si="64"/>
        <v>9.2450995228117776</v>
      </c>
      <c r="K244">
        <f t="shared" si="65"/>
        <v>-19.38034025495454</v>
      </c>
      <c r="L244">
        <f t="shared" si="66"/>
        <v>-5.8650530365225251</v>
      </c>
      <c r="M244">
        <f t="shared" si="67"/>
        <v>-19.879192012190412</v>
      </c>
      <c r="S244">
        <f t="shared" si="54"/>
        <v>0</v>
      </c>
      <c r="T244" t="b">
        <f t="shared" si="55"/>
        <v>0</v>
      </c>
      <c r="U244" t="b">
        <f t="shared" si="56"/>
        <v>0</v>
      </c>
    </row>
    <row r="245" spans="1:21" x14ac:dyDescent="0.2">
      <c r="A245">
        <f t="shared" si="68"/>
        <v>6.0339721756403719</v>
      </c>
      <c r="B245">
        <f t="shared" si="57"/>
        <v>6.0339721756403719</v>
      </c>
      <c r="C245" s="9">
        <f t="shared" si="58"/>
        <v>1.1299999999999979</v>
      </c>
      <c r="D245" s="9">
        <f t="shared" si="59"/>
        <v>17.774347950741355</v>
      </c>
      <c r="E245" s="9">
        <f t="shared" si="60"/>
        <v>1.4756921393304752</v>
      </c>
      <c r="F245" s="9">
        <f t="shared" si="61"/>
        <v>11.362186033465404</v>
      </c>
      <c r="G245" s="10">
        <f t="shared" ref="G245:H260" si="70">G244</f>
        <v>8.6666666666666607</v>
      </c>
      <c r="H245" s="5">
        <f t="shared" si="70"/>
        <v>7.5</v>
      </c>
      <c r="I245">
        <f t="shared" si="63"/>
        <v>21.565190205023271</v>
      </c>
      <c r="J245">
        <f t="shared" si="64"/>
        <v>9.209909204592643</v>
      </c>
      <c r="K245">
        <f t="shared" si="65"/>
        <v>-19.499615407027683</v>
      </c>
      <c r="L245">
        <f t="shared" si="66"/>
        <v>-5.8679420934736051</v>
      </c>
      <c r="M245">
        <f t="shared" si="67"/>
        <v>-19.750140924778513</v>
      </c>
      <c r="S245">
        <f t="shared" si="54"/>
        <v>0</v>
      </c>
      <c r="T245" t="b">
        <f t="shared" si="55"/>
        <v>0</v>
      </c>
      <c r="U245" t="b">
        <f t="shared" si="56"/>
        <v>0</v>
      </c>
    </row>
    <row r="246" spans="1:21" x14ac:dyDescent="0.2">
      <c r="A246">
        <f t="shared" si="68"/>
        <v>5.9788183433704987</v>
      </c>
      <c r="B246">
        <f t="shared" si="57"/>
        <v>5.9788183433704987</v>
      </c>
      <c r="C246" s="9">
        <f t="shared" si="58"/>
        <v>1.1349999999999978</v>
      </c>
      <c r="D246" s="9">
        <f t="shared" si="59"/>
        <v>17.829501783011228</v>
      </c>
      <c r="E246" s="9">
        <f t="shared" si="60"/>
        <v>1.3583389443516631</v>
      </c>
      <c r="F246" s="9">
        <f t="shared" si="61"/>
        <v>11.346811835284072</v>
      </c>
      <c r="G246" s="10">
        <f t="shared" si="70"/>
        <v>8.6666666666666607</v>
      </c>
      <c r="H246" s="5">
        <f t="shared" si="70"/>
        <v>7.5</v>
      </c>
      <c r="I246">
        <f t="shared" si="63"/>
        <v>21.657461390210422</v>
      </c>
      <c r="J246">
        <f t="shared" si="64"/>
        <v>9.1747015520318005</v>
      </c>
      <c r="K246">
        <f t="shared" si="65"/>
        <v>-19.618116252576353</v>
      </c>
      <c r="L246">
        <f t="shared" si="66"/>
        <v>-5.8705213569515386</v>
      </c>
      <c r="M246">
        <f t="shared" si="67"/>
        <v>-19.621158930373849</v>
      </c>
      <c r="S246">
        <f t="shared" si="54"/>
        <v>0</v>
      </c>
      <c r="T246" t="b">
        <f t="shared" si="55"/>
        <v>0</v>
      </c>
      <c r="U246" t="b">
        <f t="shared" si="56"/>
        <v>0</v>
      </c>
    </row>
    <row r="247" spans="1:21" x14ac:dyDescent="0.2">
      <c r="A247">
        <f t="shared" si="68"/>
        <v>5.9238758034427335</v>
      </c>
      <c r="B247">
        <f t="shared" si="57"/>
        <v>5.9238758034427335</v>
      </c>
      <c r="C247" s="9">
        <f t="shared" si="58"/>
        <v>1.1399999999999977</v>
      </c>
      <c r="D247" s="9">
        <f t="shared" si="59"/>
        <v>17.884444322938993</v>
      </c>
      <c r="E247" s="9">
        <f t="shared" si="60"/>
        <v>1.2402770659754583</v>
      </c>
      <c r="F247" s="9">
        <f t="shared" si="61"/>
        <v>11.331222626579304</v>
      </c>
      <c r="G247" s="10">
        <f t="shared" si="70"/>
        <v>8.6666666666666607</v>
      </c>
      <c r="H247" s="5">
        <f t="shared" si="70"/>
        <v>7.5</v>
      </c>
      <c r="I247">
        <f t="shared" si="63"/>
        <v>21.749334999462143</v>
      </c>
      <c r="J247">
        <f t="shared" si="64"/>
        <v>9.1394784238900915</v>
      </c>
      <c r="K247">
        <f t="shared" si="65"/>
        <v>-19.735843206158595</v>
      </c>
      <c r="L247">
        <f t="shared" si="66"/>
        <v>-5.8727913621071144</v>
      </c>
      <c r="M247">
        <f t="shared" si="67"/>
        <v>-19.492259956491537</v>
      </c>
      <c r="S247">
        <f t="shared" si="54"/>
        <v>0</v>
      </c>
      <c r="T247" t="b">
        <f t="shared" si="55"/>
        <v>0</v>
      </c>
      <c r="U247" t="b">
        <f t="shared" si="56"/>
        <v>0</v>
      </c>
    </row>
    <row r="248" spans="1:21" x14ac:dyDescent="0.2">
      <c r="A248">
        <f t="shared" si="68"/>
        <v>5.8691446431439118</v>
      </c>
      <c r="B248">
        <f t="shared" si="57"/>
        <v>5.8691446431439118</v>
      </c>
      <c r="C248" s="9">
        <f t="shared" si="58"/>
        <v>1.1449999999999976</v>
      </c>
      <c r="D248" s="9">
        <f t="shared" si="59"/>
        <v>17.939175483237815</v>
      </c>
      <c r="E248" s="9">
        <f t="shared" si="60"/>
        <v>1.1215111460592899</v>
      </c>
      <c r="F248" s="9">
        <f t="shared" si="61"/>
        <v>11.315421586809897</v>
      </c>
      <c r="G248" s="10">
        <f t="shared" si="70"/>
        <v>8.6666666666666607</v>
      </c>
      <c r="H248" s="5">
        <f t="shared" si="70"/>
        <v>7.5</v>
      </c>
      <c r="I248">
        <f t="shared" si="63"/>
        <v>21.840804836770609</v>
      </c>
      <c r="J248">
        <f t="shared" si="64"/>
        <v>9.1042416757174482</v>
      </c>
      <c r="K248">
        <f t="shared" si="65"/>
        <v>-19.852796765897544</v>
      </c>
      <c r="L248">
        <f t="shared" si="66"/>
        <v>-5.8747527548717819</v>
      </c>
      <c r="M248">
        <f t="shared" si="67"/>
        <v>-19.363457766324586</v>
      </c>
      <c r="S248">
        <f t="shared" si="54"/>
        <v>0</v>
      </c>
      <c r="T248" t="b">
        <f t="shared" si="55"/>
        <v>0</v>
      </c>
      <c r="U248" t="b">
        <f t="shared" si="56"/>
        <v>0</v>
      </c>
    </row>
    <row r="249" spans="1:21" x14ac:dyDescent="0.2">
      <c r="A249">
        <f t="shared" si="68"/>
        <v>5.8146249386391951</v>
      </c>
      <c r="B249">
        <f t="shared" si="57"/>
        <v>5.8146249386391951</v>
      </c>
      <c r="C249" s="9">
        <f t="shared" si="58"/>
        <v>1.1499999999999975</v>
      </c>
      <c r="D249" s="9">
        <f t="shared" si="59"/>
        <v>17.993695187742532</v>
      </c>
      <c r="E249" s="9">
        <f t="shared" si="60"/>
        <v>1.0020458232241107</v>
      </c>
      <c r="F249" s="9">
        <f t="shared" si="61"/>
        <v>11.299411881735743</v>
      </c>
      <c r="G249" s="10">
        <f t="shared" si="70"/>
        <v>8.6666666666666607</v>
      </c>
      <c r="H249" s="5">
        <f t="shared" si="70"/>
        <v>7.5</v>
      </c>
      <c r="I249">
        <f t="shared" si="63"/>
        <v>21.931864941585641</v>
      </c>
      <c r="J249">
        <f t="shared" si="64"/>
        <v>9.0689931591882171</v>
      </c>
      <c r="K249">
        <f t="shared" si="65"/>
        <v>-19.968977512495492</v>
      </c>
      <c r="L249">
        <f t="shared" si="66"/>
        <v>-5.8764062886270407</v>
      </c>
      <c r="M249">
        <f t="shared" si="67"/>
        <v>-19.234765955811536</v>
      </c>
      <c r="S249">
        <f t="shared" si="54"/>
        <v>0</v>
      </c>
      <c r="T249" t="b">
        <f t="shared" si="55"/>
        <v>0</v>
      </c>
      <c r="U249" t="b">
        <f t="shared" si="56"/>
        <v>0</v>
      </c>
    </row>
    <row r="250" spans="1:21" x14ac:dyDescent="0.2">
      <c r="A250">
        <f t="shared" si="68"/>
        <v>5.7603167549972625</v>
      </c>
      <c r="B250">
        <f t="shared" si="57"/>
        <v>5.7603167549972625</v>
      </c>
      <c r="C250" s="9">
        <f t="shared" si="58"/>
        <v>1.1549999999999974</v>
      </c>
      <c r="D250" s="9">
        <f t="shared" si="59"/>
        <v>18.048003371384464</v>
      </c>
      <c r="E250" s="9">
        <f t="shared" si="60"/>
        <v>0.88188573236193313</v>
      </c>
      <c r="F250" s="9">
        <f t="shared" si="61"/>
        <v>11.283196663135199</v>
      </c>
      <c r="G250" s="10">
        <f t="shared" si="70"/>
        <v>8.6666666666666607</v>
      </c>
      <c r="H250" s="5">
        <f t="shared" si="70"/>
        <v>7.5</v>
      </c>
      <c r="I250">
        <f t="shared" si="63"/>
        <v>22.022509583653829</v>
      </c>
      <c r="J250">
        <f t="shared" si="64"/>
        <v>9.0337347214564545</v>
      </c>
      <c r="K250">
        <f t="shared" si="65"/>
        <v>-20.084386108230362</v>
      </c>
      <c r="L250">
        <f t="shared" si="66"/>
        <v>-5.8777528209294596</v>
      </c>
      <c r="M250">
        <f t="shared" si="67"/>
        <v>-19.106197950876421</v>
      </c>
      <c r="S250">
        <f t="shared" si="54"/>
        <v>0</v>
      </c>
      <c r="T250" t="b">
        <f t="shared" si="55"/>
        <v>0</v>
      </c>
      <c r="U250" t="b">
        <f t="shared" si="56"/>
        <v>0</v>
      </c>
    </row>
    <row r="251" spans="1:21" x14ac:dyDescent="0.2">
      <c r="A251">
        <f t="shared" si="68"/>
        <v>5.7062201462193016</v>
      </c>
      <c r="B251">
        <f t="shared" si="57"/>
        <v>5.7062201462193016</v>
      </c>
      <c r="C251" s="9">
        <f t="shared" si="58"/>
        <v>1.1599999999999973</v>
      </c>
      <c r="D251" s="9">
        <f t="shared" si="59"/>
        <v>18.102099980162425</v>
      </c>
      <c r="E251" s="9">
        <f t="shared" si="60"/>
        <v>0.76103550414943522</v>
      </c>
      <c r="F251" s="9">
        <f t="shared" si="61"/>
        <v>11.266779068527537</v>
      </c>
      <c r="G251" s="10">
        <f t="shared" si="70"/>
        <v>8.6666666666666607</v>
      </c>
      <c r="H251" s="5">
        <f t="shared" si="70"/>
        <v>7.5</v>
      </c>
      <c r="I251">
        <f t="shared" si="63"/>
        <v>22.11273325796029</v>
      </c>
      <c r="J251">
        <f t="shared" si="64"/>
        <v>8.9984682045308784</v>
      </c>
      <c r="K251">
        <f t="shared" si="65"/>
        <v>-20.199023295935621</v>
      </c>
      <c r="L251">
        <f t="shared" si="66"/>
        <v>-5.8787933102908578</v>
      </c>
      <c r="M251">
        <f t="shared" si="67"/>
        <v>-18.977767004836998</v>
      </c>
      <c r="S251">
        <f t="shared" si="54"/>
        <v>0</v>
      </c>
      <c r="T251" t="b">
        <f t="shared" si="55"/>
        <v>0</v>
      </c>
      <c r="U251" t="b">
        <f t="shared" si="56"/>
        <v>0</v>
      </c>
    </row>
    <row r="252" spans="1:21" x14ac:dyDescent="0.2">
      <c r="A252">
        <f t="shared" si="68"/>
        <v>5.6523351552717003</v>
      </c>
      <c r="B252">
        <f t="shared" si="57"/>
        <v>5.6523351552717003</v>
      </c>
      <c r="C252" s="9">
        <f t="shared" si="58"/>
        <v>1.1649999999999971</v>
      </c>
      <c r="D252" s="9">
        <f t="shared" si="59"/>
        <v>18.155984971110026</v>
      </c>
      <c r="E252" s="9">
        <f t="shared" si="60"/>
        <v>0.63949976456773439</v>
      </c>
      <c r="F252" s="9">
        <f t="shared" si="61"/>
        <v>11.250162220900624</v>
      </c>
      <c r="G252" s="10">
        <f t="shared" si="70"/>
        <v>8.6666666666666607</v>
      </c>
      <c r="H252" s="5">
        <f t="shared" si="70"/>
        <v>7.5</v>
      </c>
      <c r="I252">
        <f t="shared" si="63"/>
        <v>22.20253067977098</v>
      </c>
      <c r="J252">
        <f t="shared" si="64"/>
        <v>8.9631954446691324</v>
      </c>
      <c r="K252">
        <f t="shared" si="65"/>
        <v>-20.312889897964645</v>
      </c>
      <c r="L252">
        <f t="shared" si="66"/>
        <v>-5.8795288130131604</v>
      </c>
      <c r="M252">
        <f t="shared" si="67"/>
        <v>-18.849486195977317</v>
      </c>
      <c r="S252">
        <f t="shared" si="54"/>
        <v>0</v>
      </c>
      <c r="T252" t="b">
        <f t="shared" si="55"/>
        <v>0</v>
      </c>
      <c r="U252" t="b">
        <f t="shared" si="56"/>
        <v>0</v>
      </c>
    </row>
    <row r="253" spans="1:21" x14ac:dyDescent="0.2">
      <c r="A253">
        <f t="shared" si="68"/>
        <v>5.5986618141223197</v>
      </c>
      <c r="B253">
        <f t="shared" si="57"/>
        <v>5.5986618141223197</v>
      </c>
      <c r="C253" s="9">
        <f t="shared" si="58"/>
        <v>1.169999999999997</v>
      </c>
      <c r="D253" s="9">
        <f t="shared" si="59"/>
        <v>18.209658312259407</v>
      </c>
      <c r="E253" s="9">
        <f t="shared" si="60"/>
        <v>0.51728313442841889</v>
      </c>
      <c r="F253" s="9">
        <f t="shared" si="61"/>
        <v>11.233349228443782</v>
      </c>
      <c r="G253" s="10">
        <f t="shared" si="70"/>
        <v>8.6666666666666607</v>
      </c>
      <c r="H253" s="5">
        <f t="shared" si="70"/>
        <v>7.5</v>
      </c>
      <c r="I253">
        <f t="shared" si="63"/>
        <v>22.291896779773463</v>
      </c>
      <c r="J253">
        <f t="shared" si="64"/>
        <v>8.9279182717910537</v>
      </c>
      <c r="K253">
        <f t="shared" si="65"/>
        <v>-20.425986815140508</v>
      </c>
      <c r="L253">
        <f t="shared" si="66"/>
        <v>-5.8799604800774423</v>
      </c>
      <c r="M253">
        <f t="shared" si="67"/>
        <v>-18.721368425280765</v>
      </c>
      <c r="S253">
        <f t="shared" si="54"/>
        <v>0</v>
      </c>
      <c r="T253" t="b">
        <f t="shared" si="55"/>
        <v>0</v>
      </c>
      <c r="U253" t="b">
        <f t="shared" si="56"/>
        <v>0</v>
      </c>
    </row>
    <row r="254" spans="1:21" x14ac:dyDescent="0.2">
      <c r="A254">
        <f t="shared" si="68"/>
        <v>5.5452001437802139</v>
      </c>
      <c r="B254">
        <f t="shared" si="57"/>
        <v>5.5452001437802139</v>
      </c>
      <c r="C254" s="9">
        <f t="shared" si="58"/>
        <v>1.1749999999999969</v>
      </c>
      <c r="D254" s="9">
        <f t="shared" si="59"/>
        <v>18.263119982601513</v>
      </c>
      <c r="E254" s="9">
        <f t="shared" si="60"/>
        <v>0.39439022890592079</v>
      </c>
      <c r="F254" s="9">
        <f t="shared" si="61"/>
        <v>11.216343184286082</v>
      </c>
      <c r="G254" s="10">
        <f t="shared" si="70"/>
        <v>8.6666666666666607</v>
      </c>
      <c r="H254" s="5">
        <f t="shared" si="70"/>
        <v>7.5</v>
      </c>
      <c r="I254">
        <f t="shared" si="63"/>
        <v>22.380826699314152</v>
      </c>
      <c r="J254">
        <f t="shared" si="64"/>
        <v>8.8926385089105882</v>
      </c>
      <c r="K254">
        <f t="shared" si="65"/>
        <v>-20.538315025692192</v>
      </c>
      <c r="L254">
        <f t="shared" si="66"/>
        <v>-5.8800895540866547</v>
      </c>
      <c r="M254">
        <f t="shared" si="67"/>
        <v>-18.593426414319804</v>
      </c>
      <c r="S254">
        <f t="shared" si="54"/>
        <v>0</v>
      </c>
      <c r="T254" t="b">
        <f t="shared" si="55"/>
        <v>0</v>
      </c>
      <c r="U254" t="b">
        <f t="shared" si="56"/>
        <v>0</v>
      </c>
    </row>
    <row r="255" spans="1:21" x14ac:dyDescent="0.2">
      <c r="A255">
        <f t="shared" si="68"/>
        <v>5.4919501543387241</v>
      </c>
      <c r="B255">
        <f t="shared" si="57"/>
        <v>5.4919501543387241</v>
      </c>
      <c r="C255" s="9">
        <f t="shared" si="58"/>
        <v>1.1799999999999968</v>
      </c>
      <c r="D255" s="9">
        <f t="shared" si="59"/>
        <v>18.316369972043002</v>
      </c>
      <c r="E255" s="9">
        <f t="shared" si="60"/>
        <v>0.2708256570763099</v>
      </c>
      <c r="F255" s="9">
        <f t="shared" si="61"/>
        <v>11.199147166239937</v>
      </c>
      <c r="G255" s="10">
        <f t="shared" si="70"/>
        <v>8.6666666666666607</v>
      </c>
      <c r="H255" s="5">
        <f t="shared" si="70"/>
        <v>7.5</v>
      </c>
      <c r="I255">
        <f t="shared" si="63"/>
        <v>22.469315785729982</v>
      </c>
      <c r="J255">
        <f t="shared" si="64"/>
        <v>8.8573579715860689</v>
      </c>
      <c r="K255">
        <f t="shared" si="65"/>
        <v>-20.649875584178112</v>
      </c>
      <c r="L255">
        <f t="shared" si="66"/>
        <v>-5.8799173662615676</v>
      </c>
      <c r="M255">
        <f t="shared" si="67"/>
        <v>-18.465672703298537</v>
      </c>
      <c r="S255">
        <f t="shared" si="54"/>
        <v>0</v>
      </c>
      <c r="T255" t="b">
        <f t="shared" si="55"/>
        <v>0</v>
      </c>
      <c r="U255" t="b">
        <f t="shared" si="56"/>
        <v>0</v>
      </c>
    </row>
    <row r="256" spans="1:21" x14ac:dyDescent="0.2">
      <c r="A256">
        <f t="shared" si="68"/>
        <v>5.4389118450217993</v>
      </c>
      <c r="B256">
        <f t="shared" si="57"/>
        <v>5.4389118450217993</v>
      </c>
      <c r="C256" s="9">
        <f t="shared" si="58"/>
        <v>1.1849999999999967</v>
      </c>
      <c r="D256" s="9">
        <f t="shared" si="59"/>
        <v>18.369408281359927</v>
      </c>
      <c r="E256" s="9">
        <f t="shared" si="60"/>
        <v>0.14659402146258188</v>
      </c>
      <c r="F256" s="9">
        <f t="shared" si="61"/>
        <v>11.181764236550258</v>
      </c>
      <c r="G256" s="10">
        <f t="shared" si="70"/>
        <v>8.6666666666666607</v>
      </c>
      <c r="H256" s="5">
        <f t="shared" si="70"/>
        <v>7.5</v>
      </c>
      <c r="I256">
        <f t="shared" si="63"/>
        <v>22.557359587772506</v>
      </c>
      <c r="J256">
        <f t="shared" si="64"/>
        <v>8.8220784673884989</v>
      </c>
      <c r="K256">
        <f t="shared" si="65"/>
        <v>-20.760669620397902</v>
      </c>
      <c r="L256">
        <f t="shared" si="66"/>
        <v>-5.879445333489393</v>
      </c>
      <c r="M256">
        <f t="shared" si="67"/>
        <v>-18.338119649244529</v>
      </c>
      <c r="S256">
        <f t="shared" si="54"/>
        <v>0</v>
      </c>
      <c r="T256" t="b">
        <f t="shared" si="55"/>
        <v>0</v>
      </c>
      <c r="U256" t="b">
        <f t="shared" si="56"/>
        <v>0</v>
      </c>
    </row>
    <row r="257" spans="1:21" x14ac:dyDescent="0.2">
      <c r="A257">
        <f t="shared" si="68"/>
        <v>5.3860852042334706</v>
      </c>
      <c r="B257">
        <f t="shared" si="57"/>
        <v>5.3860852042334706</v>
      </c>
      <c r="C257" s="9">
        <f t="shared" si="58"/>
        <v>1.1899999999999966</v>
      </c>
      <c r="D257" s="9">
        <f t="shared" si="59"/>
        <v>18.422234922148256</v>
      </c>
      <c r="E257" s="9">
        <f t="shared" si="60"/>
        <v>2.1699917586508063E-2</v>
      </c>
      <c r="F257" s="9">
        <f t="shared" si="61"/>
        <v>11.164197441649039</v>
      </c>
      <c r="G257" s="10">
        <f t="shared" si="70"/>
        <v>8.6666666666666607</v>
      </c>
      <c r="H257" s="5">
        <f t="shared" si="70"/>
        <v>7.5</v>
      </c>
      <c r="I257">
        <f t="shared" si="63"/>
        <v>22.644953851122498</v>
      </c>
      <c r="J257">
        <f t="shared" si="64"/>
        <v>8.7868017953875626</v>
      </c>
      <c r="K257">
        <f t="shared" si="65"/>
        <v>-20.870698338293369</v>
      </c>
      <c r="L257">
        <f t="shared" si="66"/>
        <v>-5.8786749554246391</v>
      </c>
      <c r="M257">
        <f t="shared" si="67"/>
        <v>-18.210779424346143</v>
      </c>
      <c r="S257">
        <f t="shared" si="54"/>
        <v>0</v>
      </c>
      <c r="T257" t="b">
        <f t="shared" si="55"/>
        <v>0</v>
      </c>
      <c r="U257" t="b">
        <f t="shared" si="56"/>
        <v>0</v>
      </c>
    </row>
    <row r="258" spans="1:21" x14ac:dyDescent="0.2">
      <c r="A258">
        <f t="shared" si="68"/>
        <v>5.3334702096103435</v>
      </c>
      <c r="B258">
        <f t="shared" si="57"/>
        <v>5.3334702096103435</v>
      </c>
      <c r="C258" s="9">
        <f t="shared" si="58"/>
        <v>1.1949999999999965</v>
      </c>
      <c r="D258" s="9">
        <f t="shared" si="59"/>
        <v>18.474849916771383</v>
      </c>
      <c r="E258" s="9">
        <f t="shared" si="60"/>
        <v>-0.10385206647289037</v>
      </c>
      <c r="F258" s="9">
        <f t="shared" si="61"/>
        <v>11.146449811915586</v>
      </c>
      <c r="G258" s="10">
        <f t="shared" si="70"/>
        <v>8.6666666666666607</v>
      </c>
      <c r="H258" s="5">
        <f t="shared" si="70"/>
        <v>7.5</v>
      </c>
      <c r="I258">
        <f t="shared" si="63"/>
        <v>22.732094513993108</v>
      </c>
      <c r="J258">
        <f t="shared" si="64"/>
        <v>8.7515297456550147</v>
      </c>
      <c r="K258">
        <f t="shared" si="65"/>
        <v>-20.979963014839445</v>
      </c>
      <c r="L258">
        <f t="shared" si="66"/>
        <v>-5.8776078116416741</v>
      </c>
      <c r="M258">
        <f t="shared" si="67"/>
        <v>-18.083664014431758</v>
      </c>
      <c r="S258">
        <f t="shared" si="54"/>
        <v>0</v>
      </c>
      <c r="T258" t="b">
        <f t="shared" si="55"/>
        <v>0</v>
      </c>
      <c r="U258" t="b">
        <f t="shared" si="56"/>
        <v>0</v>
      </c>
    </row>
    <row r="259" spans="1:21" x14ac:dyDescent="0.2">
      <c r="A259">
        <f t="shared" si="68"/>
        <v>5.281066828077023</v>
      </c>
      <c r="B259">
        <f t="shared" si="57"/>
        <v>5.281066828077023</v>
      </c>
      <c r="C259" s="9">
        <f t="shared" si="58"/>
        <v>1.1999999999999964</v>
      </c>
      <c r="D259" s="9">
        <f t="shared" si="59"/>
        <v>18.527253298304704</v>
      </c>
      <c r="E259" s="9">
        <f t="shared" si="60"/>
        <v>-0.23005735051418685</v>
      </c>
      <c r="F259" s="9">
        <f t="shared" si="61"/>
        <v>11.128524361442311</v>
      </c>
      <c r="G259" s="10">
        <f t="shared" si="70"/>
        <v>8.6666666666666607</v>
      </c>
      <c r="H259" s="5">
        <f t="shared" si="70"/>
        <v>7.5</v>
      </c>
      <c r="I259">
        <f t="shared" si="63"/>
        <v>22.818777702819659</v>
      </c>
      <c r="J259">
        <f t="shared" si="64"/>
        <v>8.7162640987851638</v>
      </c>
      <c r="K259">
        <f t="shared" si="65"/>
        <v>-21.088464998926035</v>
      </c>
      <c r="L259">
        <f t="shared" si="66"/>
        <v>-5.8762455588385061</v>
      </c>
      <c r="M259">
        <f t="shared" si="67"/>
        <v>-17.956785217587431</v>
      </c>
      <c r="S259">
        <f t="shared" si="54"/>
        <v>0</v>
      </c>
      <c r="T259" t="b">
        <f t="shared" si="55"/>
        <v>0</v>
      </c>
      <c r="U259" t="b">
        <f t="shared" si="56"/>
        <v>0</v>
      </c>
    </row>
    <row r="260" spans="1:21" x14ac:dyDescent="0.2">
      <c r="A260">
        <f t="shared" si="68"/>
        <v>5.2288750159043715</v>
      </c>
      <c r="B260">
        <f t="shared" si="57"/>
        <v>5.2288750159043715</v>
      </c>
      <c r="C260" s="9">
        <f t="shared" si="58"/>
        <v>1.2049999999999963</v>
      </c>
      <c r="D260" s="9">
        <f t="shared" si="59"/>
        <v>18.579445110477355</v>
      </c>
      <c r="E260" s="9">
        <f t="shared" si="60"/>
        <v>-0.35691136264165968</v>
      </c>
      <c r="F260" s="9">
        <f t="shared" si="61"/>
        <v>11.11042408780621</v>
      </c>
      <c r="G260" s="10">
        <f t="shared" si="70"/>
        <v>8.6666666666666607</v>
      </c>
      <c r="H260" s="5">
        <f t="shared" si="70"/>
        <v>7.5</v>
      </c>
      <c r="I260">
        <f t="shared" si="63"/>
        <v>22.904999728034262</v>
      </c>
      <c r="J260">
        <f t="shared" si="64"/>
        <v>8.6810066254321328</v>
      </c>
      <c r="K260">
        <f t="shared" si="65"/>
        <v>-21.19620571023156</v>
      </c>
      <c r="L260">
        <f t="shared" si="66"/>
        <v>-5.8745899280913045</v>
      </c>
      <c r="M260">
        <f t="shared" si="67"/>
        <v>-17.830154642909367</v>
      </c>
      <c r="S260">
        <f t="shared" si="54"/>
        <v>0</v>
      </c>
      <c r="T260" t="b">
        <f t="shared" si="55"/>
        <v>0</v>
      </c>
      <c r="U260" t="b">
        <f t="shared" si="56"/>
        <v>0</v>
      </c>
    </row>
    <row r="261" spans="1:21" x14ac:dyDescent="0.2">
      <c r="A261">
        <f t="shared" si="68"/>
        <v>5.1768947187704839</v>
      </c>
      <c r="B261">
        <f t="shared" si="57"/>
        <v>5.1768947187704839</v>
      </c>
      <c r="C261" s="9">
        <f t="shared" si="58"/>
        <v>1.2099999999999962</v>
      </c>
      <c r="D261" s="9">
        <f t="shared" si="59"/>
        <v>18.631425407611243</v>
      </c>
      <c r="E261" s="9">
        <f t="shared" si="60"/>
        <v>-0.48440953968662137</v>
      </c>
      <c r="F261" s="9">
        <f t="shared" si="61"/>
        <v>11.092151971846004</v>
      </c>
      <c r="G261" s="10">
        <f t="shared" ref="G261:H276" si="71">G260</f>
        <v>8.6666666666666607</v>
      </c>
      <c r="H261" s="5">
        <f t="shared" si="71"/>
        <v>7.5</v>
      </c>
      <c r="I261">
        <f t="shared" si="63"/>
        <v>22.99075707992338</v>
      </c>
      <c r="J261">
        <f t="shared" si="64"/>
        <v>8.6457590858635847</v>
      </c>
      <c r="K261">
        <f t="shared" si="65"/>
        <v>-21.303186638089016</v>
      </c>
      <c r="L261">
        <f t="shared" si="66"/>
        <v>-5.8726427221591448</v>
      </c>
      <c r="M261">
        <f t="shared" si="67"/>
        <v>-17.703783709387832</v>
      </c>
      <c r="S261">
        <f t="shared" si="54"/>
        <v>0</v>
      </c>
      <c r="T261" t="b">
        <f t="shared" si="55"/>
        <v>0</v>
      </c>
      <c r="U261" t="b">
        <f t="shared" si="56"/>
        <v>0</v>
      </c>
    </row>
    <row r="262" spans="1:21" x14ac:dyDescent="0.2">
      <c r="A262">
        <f t="shared" si="68"/>
        <v>5.1251258718243022</v>
      </c>
      <c r="B262">
        <f t="shared" si="57"/>
        <v>5.1251258718243022</v>
      </c>
      <c r="C262" s="9">
        <f t="shared" si="58"/>
        <v>1.2149999999999961</v>
      </c>
      <c r="D262" s="9">
        <f t="shared" si="59"/>
        <v>18.683194254557424</v>
      </c>
      <c r="E262" s="9">
        <f t="shared" si="60"/>
        <v>-0.61254732762192443</v>
      </c>
      <c r="F262" s="9">
        <f t="shared" si="61"/>
        <v>11.073710977445014</v>
      </c>
      <c r="G262" s="10">
        <f t="shared" si="71"/>
        <v>8.6666666666666607</v>
      </c>
      <c r="H262" s="5">
        <f t="shared" si="71"/>
        <v>7.5</v>
      </c>
      <c r="I262">
        <f t="shared" si="63"/>
        <v>23.076046424566602</v>
      </c>
      <c r="J262">
        <f t="shared" si="64"/>
        <v>8.6105232295306298</v>
      </c>
      <c r="K262">
        <f t="shared" si="65"/>
        <v>-21.409409340345345</v>
      </c>
      <c r="L262">
        <f t="shared" si="66"/>
        <v>-5.8704058128385217</v>
      </c>
      <c r="M262">
        <f t="shared" si="67"/>
        <v>-17.577683644919016</v>
      </c>
      <c r="S262">
        <f t="shared" si="54"/>
        <v>0</v>
      </c>
      <c r="T262" t="b">
        <f t="shared" si="55"/>
        <v>0</v>
      </c>
      <c r="U262" t="b">
        <f t="shared" si="56"/>
        <v>0</v>
      </c>
    </row>
    <row r="263" spans="1:21" x14ac:dyDescent="0.2">
      <c r="A263">
        <f t="shared" si="68"/>
        <v>5.0735683997517498</v>
      </c>
      <c r="B263">
        <f t="shared" si="57"/>
        <v>5.0735683997517498</v>
      </c>
      <c r="C263" s="9">
        <f t="shared" si="58"/>
        <v>1.219999999999996</v>
      </c>
      <c r="D263" s="9">
        <f t="shared" si="59"/>
        <v>18.734751726629977</v>
      </c>
      <c r="E263" s="9">
        <f t="shared" si="60"/>
        <v>-0.74132018196960503</v>
      </c>
      <c r="F263" s="9">
        <f t="shared" si="61"/>
        <v>11.055104051319784</v>
      </c>
      <c r="G263" s="10">
        <f t="shared" si="71"/>
        <v>8.6666666666666607</v>
      </c>
      <c r="H263" s="5">
        <f t="shared" si="71"/>
        <v>7.5</v>
      </c>
      <c r="I263">
        <f t="shared" si="63"/>
        <v>23.160864599854786</v>
      </c>
      <c r="J263">
        <f t="shared" si="64"/>
        <v>8.5753007946535984</v>
      </c>
      <c r="K263">
        <f t="shared" si="65"/>
        <v>-21.514875442214858</v>
      </c>
      <c r="L263">
        <f t="shared" si="66"/>
        <v>-5.8678811383670935</v>
      </c>
      <c r="M263">
        <f t="shared" si="67"/>
        <v>-17.451865485441584</v>
      </c>
      <c r="S263">
        <f t="shared" si="54"/>
        <v>0</v>
      </c>
      <c r="T263" t="b">
        <f t="shared" si="55"/>
        <v>0</v>
      </c>
      <c r="U263" t="b">
        <f t="shared" si="56"/>
        <v>0</v>
      </c>
    </row>
    <row r="264" spans="1:21" x14ac:dyDescent="0.2">
      <c r="A264">
        <f t="shared" si="68"/>
        <v>5.0222222168443196</v>
      </c>
      <c r="B264">
        <f t="shared" si="57"/>
        <v>5.0222222168443196</v>
      </c>
      <c r="C264" s="9">
        <f t="shared" si="58"/>
        <v>1.2249999999999959</v>
      </c>
      <c r="D264" s="9">
        <f t="shared" si="59"/>
        <v>18.786097909537407</v>
      </c>
      <c r="E264" s="9">
        <f t="shared" si="60"/>
        <v>-0.8707235682016321</v>
      </c>
      <c r="F264" s="9">
        <f t="shared" si="61"/>
        <v>11.036334122814441</v>
      </c>
      <c r="G264" s="10">
        <f t="shared" si="71"/>
        <v>8.6666666666666607</v>
      </c>
      <c r="H264" s="5">
        <f t="shared" si="71"/>
        <v>7.5</v>
      </c>
      <c r="I264">
        <f t="shared" si="63"/>
        <v>23.245208611585987</v>
      </c>
      <c r="J264">
        <f t="shared" si="64"/>
        <v>8.5400935078233964</v>
      </c>
      <c r="K264">
        <f t="shared" si="65"/>
        <v>-21.619586635127508</v>
      </c>
      <c r="L264">
        <f t="shared" si="66"/>
        <v>-5.8650707008762231</v>
      </c>
      <c r="M264">
        <f t="shared" si="67"/>
        <v>-17.326340074194459</v>
      </c>
      <c r="S264">
        <f t="shared" si="54"/>
        <v>0</v>
      </c>
      <c r="T264" t="b">
        <f t="shared" si="55"/>
        <v>0</v>
      </c>
      <c r="U264" t="b">
        <f t="shared" si="56"/>
        <v>0</v>
      </c>
    </row>
    <row r="265" spans="1:21" x14ac:dyDescent="0.2">
      <c r="A265">
        <f t="shared" si="68"/>
        <v>4.9710872270699937</v>
      </c>
      <c r="B265">
        <f t="shared" si="57"/>
        <v>4.9710872270699937</v>
      </c>
      <c r="C265" s="9">
        <f t="shared" si="58"/>
        <v>1.2299999999999958</v>
      </c>
      <c r="D265" s="9">
        <f t="shared" si="59"/>
        <v>18.837232899311733</v>
      </c>
      <c r="E265" s="9">
        <f t="shared" si="60"/>
        <v>-1.0007529621337325</v>
      </c>
      <c r="F265" s="9">
        <f t="shared" si="61"/>
        <v>11.017404103700871</v>
      </c>
      <c r="G265" s="10">
        <f t="shared" si="71"/>
        <v>8.6666666666666607</v>
      </c>
      <c r="H265" s="5">
        <f t="shared" si="71"/>
        <v>7.5</v>
      </c>
      <c r="I265">
        <f t="shared" si="63"/>
        <v>23.329075629637352</v>
      </c>
      <c r="J265">
        <f t="shared" si="64"/>
        <v>8.5049030836181387</v>
      </c>
      <c r="K265">
        <f t="shared" si="65"/>
        <v>-21.723544675572676</v>
      </c>
      <c r="L265">
        <f t="shared" si="66"/>
        <v>-5.8619765638917833</v>
      </c>
      <c r="M265">
        <f t="shared" si="67"/>
        <v>-17.201118061092686</v>
      </c>
      <c r="S265">
        <f t="shared" si="54"/>
        <v>0</v>
      </c>
      <c r="T265" t="b">
        <f t="shared" si="55"/>
        <v>0</v>
      </c>
      <c r="U265" t="b">
        <f t="shared" si="56"/>
        <v>0</v>
      </c>
    </row>
    <row r="266" spans="1:21" x14ac:dyDescent="0.2">
      <c r="A266">
        <f t="shared" si="68"/>
        <v>4.9201633241464364</v>
      </c>
      <c r="B266">
        <f t="shared" si="57"/>
        <v>4.9201633241464364</v>
      </c>
      <c r="C266" s="9">
        <f t="shared" si="58"/>
        <v>1.2349999999999957</v>
      </c>
      <c r="D266" s="9">
        <f t="shared" si="59"/>
        <v>18.88815680223529</v>
      </c>
      <c r="E266" s="9">
        <f t="shared" si="60"/>
        <v>-1.1314038503122683</v>
      </c>
      <c r="F266" s="9">
        <f t="shared" si="61"/>
        <v>10.998316887984641</v>
      </c>
      <c r="G266" s="10">
        <f t="shared" si="71"/>
        <v>8.6666666666666607</v>
      </c>
      <c r="H266" s="5">
        <f t="shared" si="71"/>
        <v>7.5</v>
      </c>
      <c r="I266">
        <f t="shared" si="63"/>
        <v>23.412462984211441</v>
      </c>
      <c r="J266">
        <f t="shared" si="64"/>
        <v>8.4697312242347884</v>
      </c>
      <c r="K266">
        <f t="shared" si="65"/>
        <v>-21.826751383939232</v>
      </c>
      <c r="L266">
        <f t="shared" si="66"/>
        <v>-5.8586008498827802</v>
      </c>
      <c r="M266">
        <f t="shared" si="67"/>
        <v>-17.076209902218054</v>
      </c>
      <c r="S266">
        <f t="shared" si="54"/>
        <v>0</v>
      </c>
      <c r="T266" t="b">
        <f t="shared" si="55"/>
        <v>0</v>
      </c>
      <c r="U266" t="b">
        <f t="shared" si="56"/>
        <v>0</v>
      </c>
    </row>
    <row r="267" spans="1:21" x14ac:dyDescent="0.2">
      <c r="A267">
        <f t="shared" si="68"/>
        <v>4.8694503916163256</v>
      </c>
      <c r="B267">
        <f t="shared" si="57"/>
        <v>4.8694503916163256</v>
      </c>
      <c r="C267" s="9">
        <f t="shared" si="58"/>
        <v>1.2399999999999956</v>
      </c>
      <c r="D267" s="9">
        <f t="shared" si="59"/>
        <v>18.938869734765401</v>
      </c>
      <c r="E267" s="9">
        <f t="shared" si="60"/>
        <v>-1.2626717303941437</v>
      </c>
      <c r="F267" s="9">
        <f t="shared" si="61"/>
        <v>10.979075351716746</v>
      </c>
      <c r="G267" s="10">
        <f t="shared" si="71"/>
        <v>8.6666666666666607</v>
      </c>
      <c r="H267" s="5">
        <f t="shared" si="71"/>
        <v>7.5</v>
      </c>
      <c r="I267">
        <f t="shared" si="63"/>
        <v>23.495368162155359</v>
      </c>
      <c r="J267">
        <f t="shared" si="64"/>
        <v>8.4345796191354925</v>
      </c>
      <c r="K267">
        <f t="shared" si="65"/>
        <v>-21.929208643352542</v>
      </c>
      <c r="L267">
        <f t="shared" si="66"/>
        <v>-5.8549457378572791</v>
      </c>
      <c r="M267">
        <f t="shared" si="67"/>
        <v>-16.951625859421334</v>
      </c>
      <c r="S267">
        <f t="shared" si="54"/>
        <v>0</v>
      </c>
      <c r="T267" t="b">
        <f t="shared" si="55"/>
        <v>0</v>
      </c>
      <c r="U267" t="b">
        <f t="shared" si="56"/>
        <v>0</v>
      </c>
    </row>
    <row r="268" spans="1:21" x14ac:dyDescent="0.2">
      <c r="A268">
        <f t="shared" si="68"/>
        <v>4.8189483029247953</v>
      </c>
      <c r="B268">
        <f t="shared" si="57"/>
        <v>4.8189483029247953</v>
      </c>
      <c r="C268" s="9">
        <f t="shared" si="58"/>
        <v>1.2449999999999954</v>
      </c>
      <c r="D268" s="9">
        <f t="shared" si="59"/>
        <v>18.989371823456931</v>
      </c>
      <c r="E268" s="9">
        <f t="shared" si="60"/>
        <v>-1.3945521115197286</v>
      </c>
      <c r="F268" s="9">
        <f t="shared" si="61"/>
        <v>10.959682352811166</v>
      </c>
      <c r="G268" s="10">
        <f t="shared" si="71"/>
        <v>8.6666666666666607</v>
      </c>
      <c r="H268" s="5">
        <f t="shared" si="71"/>
        <v>7.5</v>
      </c>
      <c r="I268">
        <f t="shared" si="63"/>
        <v>23.577788803351059</v>
      </c>
      <c r="J268">
        <f t="shared" si="64"/>
        <v>8.3994499447083495</v>
      </c>
      <c r="K268">
        <f t="shared" si="65"/>
        <v>-22.030918398509069</v>
      </c>
      <c r="L268">
        <f t="shared" si="66"/>
        <v>-5.8510134610051638</v>
      </c>
      <c r="M268">
        <f t="shared" si="67"/>
        <v>-16.82737600003297</v>
      </c>
      <c r="S268">
        <f t="shared" si="54"/>
        <v>0</v>
      </c>
      <c r="T268" t="b">
        <f t="shared" si="55"/>
        <v>0</v>
      </c>
      <c r="U268" t="b">
        <f t="shared" si="56"/>
        <v>0</v>
      </c>
    </row>
    <row r="269" spans="1:21" x14ac:dyDescent="0.2">
      <c r="A269">
        <f t="shared" si="68"/>
        <v>4.7686569214988417</v>
      </c>
      <c r="B269">
        <f t="shared" si="57"/>
        <v>4.7686569214988417</v>
      </c>
      <c r="C269" s="9">
        <f t="shared" si="58"/>
        <v>1.2499999999999953</v>
      </c>
      <c r="D269" s="9">
        <f t="shared" si="59"/>
        <v>19.039663204882885</v>
      </c>
      <c r="E269" s="9">
        <f t="shared" si="60"/>
        <v>-1.5270405146787835</v>
      </c>
      <c r="F269" s="9">
        <f t="shared" si="61"/>
        <v>10.940140730868153</v>
      </c>
      <c r="G269" s="10">
        <f t="shared" si="71"/>
        <v>8.6666666666666607</v>
      </c>
      <c r="H269" s="5">
        <f t="shared" si="71"/>
        <v>7.5</v>
      </c>
      <c r="I269">
        <f t="shared" si="63"/>
        <v>23.659722697175418</v>
      </c>
      <c r="J269">
        <f t="shared" si="64"/>
        <v>8.3643438639423184</v>
      </c>
      <c r="K269">
        <f t="shared" si="65"/>
        <v>-22.131882654509266</v>
      </c>
      <c r="L269">
        <f t="shared" si="66"/>
        <v>-5.8468063043872638</v>
      </c>
      <c r="M269">
        <f t="shared" si="67"/>
        <v>-16.703470196679106</v>
      </c>
      <c r="S269">
        <f t="shared" si="54"/>
        <v>0</v>
      </c>
      <c r="T269" t="b">
        <f t="shared" si="55"/>
        <v>0</v>
      </c>
      <c r="U269" t="b">
        <f t="shared" si="56"/>
        <v>0</v>
      </c>
    </row>
    <row r="270" spans="1:21" x14ac:dyDescent="0.2">
      <c r="A270">
        <f t="shared" si="68"/>
        <v>4.7185761008286669</v>
      </c>
      <c r="B270">
        <f t="shared" si="57"/>
        <v>4.7185761008286669</v>
      </c>
      <c r="C270" s="9">
        <f t="shared" si="58"/>
        <v>1.2549999999999952</v>
      </c>
      <c r="D270" s="9">
        <f t="shared" si="59"/>
        <v>19.08974402555306</v>
      </c>
      <c r="E270" s="9">
        <f t="shared" si="60"/>
        <v>-1.6601324730693794</v>
      </c>
      <c r="F270" s="9">
        <f t="shared" si="61"/>
        <v>10.920453307003411</v>
      </c>
      <c r="G270" s="10">
        <f t="shared" si="71"/>
        <v>8.6666666666666607</v>
      </c>
      <c r="H270" s="5">
        <f t="shared" si="71"/>
        <v>7.5</v>
      </c>
      <c r="I270">
        <f t="shared" si="63"/>
        <v>23.741167779028498</v>
      </c>
      <c r="J270">
        <f t="shared" si="64"/>
        <v>8.3292630261159957</v>
      </c>
      <c r="K270">
        <f t="shared" si="65"/>
        <v>-22.232103475689339</v>
      </c>
      <c r="L270">
        <f t="shared" si="66"/>
        <v>-5.8423266026703402</v>
      </c>
      <c r="M270">
        <f t="shared" si="67"/>
        <v>-16.579918127199896</v>
      </c>
      <c r="S270">
        <f t="shared" si="54"/>
        <v>0</v>
      </c>
      <c r="T270" t="b">
        <f t="shared" si="55"/>
        <v>0</v>
      </c>
      <c r="U270" t="b">
        <f t="shared" si="56"/>
        <v>0</v>
      </c>
    </row>
    <row r="271" spans="1:21" x14ac:dyDescent="0.2">
      <c r="A271">
        <f t="shared" si="68"/>
        <v>4.6687056845508188</v>
      </c>
      <c r="B271">
        <f t="shared" si="57"/>
        <v>4.6687056845508188</v>
      </c>
      <c r="C271" s="9">
        <f t="shared" si="58"/>
        <v>1.2599999999999951</v>
      </c>
      <c r="D271" s="9">
        <f t="shared" si="59"/>
        <v>19.139614441830908</v>
      </c>
      <c r="E271" s="9">
        <f t="shared" si="60"/>
        <v>-1.7938235324498051</v>
      </c>
      <c r="F271" s="9">
        <f t="shared" si="61"/>
        <v>10.900622883682987</v>
      </c>
      <c r="G271" s="10">
        <f t="shared" si="71"/>
        <v>8.6666666666666607</v>
      </c>
      <c r="H271" s="5">
        <f t="shared" si="71"/>
        <v>7.5</v>
      </c>
      <c r="I271">
        <f t="shared" si="63"/>
        <v>23.822122126928587</v>
      </c>
      <c r="J271">
        <f t="shared" si="64"/>
        <v>8.2942090664999739</v>
      </c>
      <c r="K271">
        <f t="shared" si="65"/>
        <v>-22.331582984452538</v>
      </c>
      <c r="L271">
        <f t="shared" si="66"/>
        <v>-5.8375767379074857</v>
      </c>
      <c r="M271">
        <f t="shared" si="67"/>
        <v>-16.456729274667097</v>
      </c>
      <c r="S271">
        <f t="shared" si="54"/>
        <v>0</v>
      </c>
      <c r="T271" t="b">
        <f t="shared" si="55"/>
        <v>0</v>
      </c>
      <c r="U271" t="b">
        <f t="shared" si="56"/>
        <v>0</v>
      </c>
    </row>
    <row r="272" spans="1:21" x14ac:dyDescent="0.2">
      <c r="A272">
        <f t="shared" si="68"/>
        <v>4.6190455065331015</v>
      </c>
      <c r="B272">
        <f t="shared" si="57"/>
        <v>4.6190455065331015</v>
      </c>
      <c r="C272" s="9">
        <f t="shared" si="58"/>
        <v>1.264999999999995</v>
      </c>
      <c r="D272" s="9">
        <f t="shared" si="59"/>
        <v>19.189274619848625</v>
      </c>
      <c r="E272" s="9">
        <f t="shared" si="60"/>
        <v>-1.9281092514834643</v>
      </c>
      <c r="F272" s="9">
        <f t="shared" si="61"/>
        <v>10.880652244563946</v>
      </c>
      <c r="G272" s="10">
        <f t="shared" si="71"/>
        <v>8.6666666666666607</v>
      </c>
      <c r="H272" s="5">
        <f t="shared" si="71"/>
        <v>7.5</v>
      </c>
      <c r="I272">
        <f t="shared" si="63"/>
        <v>23.902583958172581</v>
      </c>
      <c r="J272">
        <f t="shared" si="64"/>
        <v>8.2591836060725292</v>
      </c>
      <c r="K272">
        <f t="shared" si="65"/>
        <v>-22.430323360100541</v>
      </c>
      <c r="L272">
        <f t="shared" si="66"/>
        <v>-5.8325591373634138</v>
      </c>
      <c r="M272">
        <f t="shared" si="67"/>
        <v>-16.333912927497934</v>
      </c>
      <c r="S272">
        <f t="shared" si="54"/>
        <v>0</v>
      </c>
      <c r="T272" t="b">
        <f t="shared" si="55"/>
        <v>0</v>
      </c>
      <c r="U272" t="b">
        <f t="shared" si="56"/>
        <v>0</v>
      </c>
    </row>
    <row r="273" spans="1:21" x14ac:dyDescent="0.2">
      <c r="A273">
        <f t="shared" si="68"/>
        <v>4.5695953909611404</v>
      </c>
      <c r="B273">
        <f t="shared" si="57"/>
        <v>4.5695953909611404</v>
      </c>
      <c r="C273" s="9">
        <f t="shared" si="58"/>
        <v>1.2699999999999949</v>
      </c>
      <c r="D273" s="9">
        <f t="shared" si="59"/>
        <v>19.238724735420586</v>
      </c>
      <c r="E273" s="9">
        <f t="shared" si="60"/>
        <v>-2.0629852020767627</v>
      </c>
      <c r="F273" s="9">
        <f t="shared" si="61"/>
        <v>10.860544154340806</v>
      </c>
      <c r="G273" s="10">
        <f t="shared" si="71"/>
        <v>8.6666666666666607</v>
      </c>
      <c r="H273" s="5">
        <f t="shared" si="71"/>
        <v>7.5</v>
      </c>
      <c r="I273">
        <f t="shared" si="63"/>
        <v>23.982551626060399</v>
      </c>
      <c r="J273">
        <f t="shared" si="64"/>
        <v>8.2241882512483482</v>
      </c>
      <c r="K273">
        <f t="shared" si="65"/>
        <v>-22.528326837665528</v>
      </c>
      <c r="L273">
        <f t="shared" si="66"/>
        <v>-5.8272762713842292</v>
      </c>
      <c r="M273">
        <f t="shared" si="67"/>
        <v>-16.211478179662286</v>
      </c>
      <c r="S273">
        <f t="shared" si="54"/>
        <v>0</v>
      </c>
      <c r="T273" t="b">
        <f t="shared" si="55"/>
        <v>0</v>
      </c>
      <c r="U273" t="b">
        <f t="shared" si="56"/>
        <v>0</v>
      </c>
    </row>
    <row r="274" spans="1:21" x14ac:dyDescent="0.2">
      <c r="A274">
        <f t="shared" si="68"/>
        <v>4.5203551524265357</v>
      </c>
      <c r="B274">
        <f t="shared" si="57"/>
        <v>4.5203551524265357</v>
      </c>
      <c r="C274" s="9">
        <f t="shared" si="58"/>
        <v>1.2749999999999948</v>
      </c>
      <c r="D274" s="9">
        <f t="shared" si="59"/>
        <v>19.287964973955191</v>
      </c>
      <c r="E274" s="9">
        <f t="shared" si="60"/>
        <v>-2.1984469697099898</v>
      </c>
      <c r="F274" s="9">
        <f t="shared" si="61"/>
        <v>10.840301358597744</v>
      </c>
      <c r="G274" s="10">
        <f t="shared" si="71"/>
        <v>8.6666666666666607</v>
      </c>
      <c r="H274" s="5">
        <f t="shared" si="71"/>
        <v>7.5</v>
      </c>
      <c r="I274">
        <f t="shared" si="63"/>
        <v>24.06202361668198</v>
      </c>
      <c r="J274">
        <f t="shared" si="64"/>
        <v>8.1892245936200432</v>
      </c>
      <c r="K274">
        <f t="shared" si="65"/>
        <v>-22.625595706743503</v>
      </c>
      <c r="L274">
        <f t="shared" si="66"/>
        <v>-5.8217306513111327</v>
      </c>
      <c r="M274">
        <f t="shared" si="67"/>
        <v>-16.089433930980345</v>
      </c>
      <c r="S274">
        <f t="shared" si="54"/>
        <v>0</v>
      </c>
      <c r="T274" t="b">
        <f t="shared" si="55"/>
        <v>0</v>
      </c>
      <c r="U274" t="b">
        <f t="shared" si="56"/>
        <v>0</v>
      </c>
    </row>
    <row r="275" spans="1:21" x14ac:dyDescent="0.2">
      <c r="A275">
        <f t="shared" si="68"/>
        <v>4.4713245960165402</v>
      </c>
      <c r="B275">
        <f t="shared" si="57"/>
        <v>4.4713245960165402</v>
      </c>
      <c r="C275" s="9">
        <f t="shared" si="58"/>
        <v>1.2799999999999947</v>
      </c>
      <c r="D275" s="9">
        <f t="shared" si="59"/>
        <v>19.336995530365186</v>
      </c>
      <c r="E275" s="9">
        <f t="shared" si="60"/>
        <v>-2.3344901537612084</v>
      </c>
      <c r="F275" s="9">
        <f t="shared" si="61"/>
        <v>10.819926583666446</v>
      </c>
      <c r="G275" s="10">
        <f t="shared" si="71"/>
        <v>8.6666666666666607</v>
      </c>
      <c r="H275" s="5">
        <f t="shared" si="71"/>
        <v>7.5</v>
      </c>
      <c r="I275">
        <f t="shared" si="63"/>
        <v>24.140998545765669</v>
      </c>
      <c r="J275">
        <f t="shared" si="64"/>
        <v>8.1542942097121767</v>
      </c>
      <c r="K275">
        <f t="shared" si="65"/>
        <v>-22.722132310329386</v>
      </c>
      <c r="L275">
        <f t="shared" si="66"/>
        <v>-5.8159248274376392</v>
      </c>
      <c r="M275">
        <f t="shared" si="67"/>
        <v>-15.967788887507879</v>
      </c>
      <c r="S275">
        <f t="shared" si="54"/>
        <v>0</v>
      </c>
      <c r="T275" t="b">
        <f t="shared" si="55"/>
        <v>0</v>
      </c>
      <c r="U275" t="b">
        <f t="shared" si="56"/>
        <v>0</v>
      </c>
    </row>
    <row r="276" spans="1:21" x14ac:dyDescent="0.2">
      <c r="A276">
        <f t="shared" si="68"/>
        <v>4.4225035174051612</v>
      </c>
      <c r="B276">
        <f t="shared" si="57"/>
        <v>4.4225035174051612</v>
      </c>
      <c r="C276" s="9">
        <f t="shared" si="58"/>
        <v>1.2849999999999946</v>
      </c>
      <c r="D276" s="9">
        <f t="shared" si="59"/>
        <v>19.385816608976565</v>
      </c>
      <c r="E276" s="9">
        <f t="shared" si="60"/>
        <v>-2.4711103678231598</v>
      </c>
      <c r="F276" s="9">
        <f t="shared" si="61"/>
        <v>10.799422536489717</v>
      </c>
      <c r="G276" s="10">
        <f t="shared" si="71"/>
        <v>8.6666666666666607</v>
      </c>
      <c r="H276" s="5">
        <f t="shared" si="71"/>
        <v>7.5</v>
      </c>
      <c r="I276">
        <f t="shared" si="63"/>
        <v>24.21947515558664</v>
      </c>
      <c r="J276">
        <f t="shared" si="64"/>
        <v>8.1193986607475512</v>
      </c>
      <c r="K276">
        <f t="shared" si="65"/>
        <v>-22.817939043654434</v>
      </c>
      <c r="L276">
        <f t="shared" si="66"/>
        <v>-5.8098613870098044</v>
      </c>
      <c r="M276">
        <f t="shared" si="67"/>
        <v>-15.84655156200623</v>
      </c>
      <c r="S276">
        <f t="shared" ref="S276:S289" si="72">GESTEP(E276,H276)</f>
        <v>0</v>
      </c>
      <c r="T276" t="b">
        <f t="shared" ref="T276:T289" si="73">AND(S275=0,S276=1)</f>
        <v>0</v>
      </c>
      <c r="U276" t="b">
        <f t="shared" ref="U276:U289" si="74">AND(S276=1,S277=0)</f>
        <v>0</v>
      </c>
    </row>
    <row r="277" spans="1:21" x14ac:dyDescent="0.2">
      <c r="A277">
        <f t="shared" si="68"/>
        <v>4.3738917029456417</v>
      </c>
      <c r="B277">
        <f t="shared" ref="B277:B289" si="75">ABS(D277-$D$11)</f>
        <v>4.3738917029456417</v>
      </c>
      <c r="C277" s="9">
        <f t="shared" ref="C277:C289" si="76">C276+_dt</f>
        <v>1.2899999999999945</v>
      </c>
      <c r="D277" s="9">
        <f t="shared" ref="D277:D289" si="77">D276+$C$7*(J276+J277)/2</f>
        <v>19.434428423436085</v>
      </c>
      <c r="E277" s="9">
        <f t="shared" ref="E277:E289" si="78">E276+$C$7*(K276+K277)/2</f>
        <v>-2.6083032400132025</v>
      </c>
      <c r="F277" s="9">
        <f t="shared" ref="F277:F289" si="79">$O$1*D277^2+$O$2*D277+$O$3</f>
        <v>10.77879190449069</v>
      </c>
      <c r="G277" s="10">
        <f t="shared" ref="G277:H289" si="80">G276</f>
        <v>8.6666666666666607</v>
      </c>
      <c r="H277" s="5">
        <f t="shared" si="80"/>
        <v>7.5</v>
      </c>
      <c r="I277">
        <f t="shared" ref="I277:I289" si="81">SQRT(J277^2+K277^2)</f>
        <v>24.297452311934173</v>
      </c>
      <c r="J277">
        <f t="shared" ref="J277:J289" si="82">J276+L276*$C$7</f>
        <v>8.0845394924254919</v>
      </c>
      <c r="K277">
        <f t="shared" ref="K277:K289" si="83">K276+M276*$C$7</f>
        <v>-22.913018353026469</v>
      </c>
      <c r="L277">
        <f t="shared" ref="L277:L289" si="84">-$C$15*I277*J277</f>
        <v>-5.8035429522690007</v>
      </c>
      <c r="M277">
        <f t="shared" ref="M277:M289" si="85">-$C$6-$C$15*I277*K277</f>
        <v>-15.725730274494349</v>
      </c>
      <c r="S277">
        <f t="shared" si="72"/>
        <v>0</v>
      </c>
      <c r="T277" t="b">
        <f t="shared" si="73"/>
        <v>0</v>
      </c>
      <c r="U277" t="b">
        <f t="shared" si="74"/>
        <v>0</v>
      </c>
    </row>
    <row r="278" spans="1:21" x14ac:dyDescent="0.2">
      <c r="A278">
        <f t="shared" ref="A278:A289" si="86">IF(B278&lt;B277,B278,100)</f>
        <v>4.3254889297642301</v>
      </c>
      <c r="B278">
        <f t="shared" si="75"/>
        <v>4.3254889297642301</v>
      </c>
      <c r="C278" s="9">
        <f t="shared" si="76"/>
        <v>1.2949999999999944</v>
      </c>
      <c r="D278" s="9">
        <f t="shared" si="77"/>
        <v>19.482831196617497</v>
      </c>
      <c r="E278" s="9">
        <f t="shared" si="78"/>
        <v>-2.7460644132763021</v>
      </c>
      <c r="F278" s="9">
        <f t="shared" si="79"/>
        <v>10.758037355447724</v>
      </c>
      <c r="G278" s="10">
        <f t="shared" si="80"/>
        <v>8.6666666666666607</v>
      </c>
      <c r="H278" s="5">
        <f t="shared" si="80"/>
        <v>7.5</v>
      </c>
      <c r="I278">
        <f t="shared" si="81"/>
        <v>24.374929001136547</v>
      </c>
      <c r="J278">
        <f t="shared" si="82"/>
        <v>8.049718234711877</v>
      </c>
      <c r="K278">
        <f t="shared" si="83"/>
        <v>-23.007372734673435</v>
      </c>
      <c r="L278">
        <f t="shared" si="84"/>
        <v>-5.7969721785367705</v>
      </c>
      <c r="M278">
        <f t="shared" si="85"/>
        <v>-15.605333152880078</v>
      </c>
      <c r="S278">
        <f t="shared" si="72"/>
        <v>0</v>
      </c>
      <c r="T278" t="b">
        <f t="shared" si="73"/>
        <v>0</v>
      </c>
      <c r="U278" t="b">
        <f t="shared" si="74"/>
        <v>0</v>
      </c>
    </row>
    <row r="279" spans="1:21" x14ac:dyDescent="0.2">
      <c r="A279">
        <f t="shared" si="86"/>
        <v>4.2772949658551731</v>
      </c>
      <c r="B279">
        <f t="shared" si="75"/>
        <v>4.2772949658551731</v>
      </c>
      <c r="C279" s="9">
        <f t="shared" si="76"/>
        <v>1.2999999999999943</v>
      </c>
      <c r="D279" s="9">
        <f t="shared" si="77"/>
        <v>19.531025160526553</v>
      </c>
      <c r="E279" s="9">
        <f t="shared" si="78"/>
        <v>-2.8843895456810946</v>
      </c>
      <c r="F279" s="9">
        <f t="shared" si="79"/>
        <v>10.737161537374844</v>
      </c>
      <c r="G279" s="10">
        <f t="shared" si="80"/>
        <v>8.6666666666666607</v>
      </c>
      <c r="H279" s="5">
        <f t="shared" si="80"/>
        <v>7.5</v>
      </c>
      <c r="I279">
        <f t="shared" si="81"/>
        <v>24.451904327142401</v>
      </c>
      <c r="J279">
        <f t="shared" si="82"/>
        <v>8.0149364016406572</v>
      </c>
      <c r="K279">
        <f t="shared" si="83"/>
        <v>-23.101004733590717</v>
      </c>
      <c r="L279">
        <f t="shared" si="84"/>
        <v>-5.7901517523412753</v>
      </c>
      <c r="M279">
        <f t="shared" si="85"/>
        <v>-15.485368133668029</v>
      </c>
      <c r="S279">
        <f t="shared" si="72"/>
        <v>0</v>
      </c>
      <c r="T279" t="b">
        <f t="shared" si="73"/>
        <v>0</v>
      </c>
      <c r="U279" t="b">
        <f t="shared" si="74"/>
        <v>0</v>
      </c>
    </row>
    <row r="280" spans="1:21" x14ac:dyDescent="0.2">
      <c r="A280">
        <f t="shared" si="86"/>
        <v>4.2293095701768699</v>
      </c>
      <c r="B280">
        <f t="shared" si="75"/>
        <v>4.2293095701768699</v>
      </c>
      <c r="C280" s="9">
        <f t="shared" si="76"/>
        <v>1.3049999999999942</v>
      </c>
      <c r="D280" s="9">
        <f t="shared" si="77"/>
        <v>19.579010556204857</v>
      </c>
      <c r="E280" s="9">
        <f t="shared" si="78"/>
        <v>-3.023274310709045</v>
      </c>
      <c r="F280" s="9">
        <f t="shared" si="79"/>
        <v>10.716167078407777</v>
      </c>
      <c r="G280" s="10">
        <f t="shared" si="80"/>
        <v>8.6666666666666607</v>
      </c>
      <c r="H280" s="5">
        <f t="shared" si="80"/>
        <v>7.5</v>
      </c>
      <c r="I280">
        <f t="shared" si="81"/>
        <v>24.528377508657389</v>
      </c>
      <c r="J280">
        <f t="shared" si="82"/>
        <v>7.9801954911266098</v>
      </c>
      <c r="K280">
        <f t="shared" si="83"/>
        <v>-23.193916942392725</v>
      </c>
      <c r="L280">
        <f t="shared" si="84"/>
        <v>-5.7830843895848645</v>
      </c>
      <c r="M280">
        <f t="shared" si="85"/>
        <v>-15.365842962741375</v>
      </c>
      <c r="S280">
        <f t="shared" si="72"/>
        <v>0</v>
      </c>
      <c r="T280" t="b">
        <f t="shared" si="73"/>
        <v>0</v>
      </c>
      <c r="U280" t="b">
        <f t="shared" si="74"/>
        <v>0</v>
      </c>
    </row>
    <row r="281" spans="1:21" x14ac:dyDescent="0.2">
      <c r="A281">
        <f t="shared" si="86"/>
        <v>4.181532492749124</v>
      </c>
      <c r="B281">
        <f t="shared" si="75"/>
        <v>4.181532492749124</v>
      </c>
      <c r="C281" s="9">
        <f t="shared" si="76"/>
        <v>1.3099999999999941</v>
      </c>
      <c r="D281" s="9">
        <f t="shared" si="77"/>
        <v>19.626787633632603</v>
      </c>
      <c r="E281" s="9">
        <f t="shared" si="78"/>
        <v>-3.1627143975367309</v>
      </c>
      <c r="F281" s="9">
        <f t="shared" si="79"/>
        <v>10.695056586695491</v>
      </c>
      <c r="G281" s="10">
        <f t="shared" si="80"/>
        <v>8.6666666666666607</v>
      </c>
      <c r="H281" s="5">
        <f t="shared" si="80"/>
        <v>7.5</v>
      </c>
      <c r="I281">
        <f t="shared" si="81"/>
        <v>24.604347876335098</v>
      </c>
      <c r="J281">
        <f t="shared" si="82"/>
        <v>7.9454969847891004</v>
      </c>
      <c r="K281">
        <f t="shared" si="83"/>
        <v>-23.286112000169172</v>
      </c>
      <c r="L281">
        <f t="shared" si="84"/>
        <v>-5.775772833752324</v>
      </c>
      <c r="M281">
        <f t="shared" si="85"/>
        <v>-15.246765196214966</v>
      </c>
      <c r="S281">
        <f t="shared" si="72"/>
        <v>0</v>
      </c>
      <c r="T281" t="b">
        <f t="shared" si="73"/>
        <v>0</v>
      </c>
      <c r="U281" t="b">
        <f t="shared" si="74"/>
        <v>0</v>
      </c>
    </row>
    <row r="282" spans="1:21" x14ac:dyDescent="0.2">
      <c r="A282">
        <f t="shared" si="86"/>
        <v>4.1339634747513969</v>
      </c>
      <c r="B282">
        <f t="shared" si="75"/>
        <v>4.1339634747513969</v>
      </c>
      <c r="C282" s="9">
        <f t="shared" si="76"/>
        <v>1.314999999999994</v>
      </c>
      <c r="D282" s="9">
        <f t="shared" si="77"/>
        <v>19.67435665163033</v>
      </c>
      <c r="E282" s="9">
        <f t="shared" si="78"/>
        <v>-3.3027055113112778</v>
      </c>
      <c r="F282" s="9">
        <f t="shared" si="79"/>
        <v>10.673832650297209</v>
      </c>
      <c r="G282" s="10">
        <f t="shared" si="80"/>
        <v>8.6666666666666607</v>
      </c>
      <c r="H282" s="5">
        <f t="shared" si="80"/>
        <v>7.5</v>
      </c>
      <c r="I282">
        <f t="shared" si="81"/>
        <v>24.679814870021019</v>
      </c>
      <c r="J282">
        <f t="shared" si="82"/>
        <v>7.9108423477865868</v>
      </c>
      <c r="K282">
        <f t="shared" si="83"/>
        <v>-23.377592591346463</v>
      </c>
      <c r="L282">
        <f t="shared" si="84"/>
        <v>-5.7682198541592928</v>
      </c>
      <c r="M282">
        <f t="shared" si="85"/>
        <v>-15.128142201357182</v>
      </c>
      <c r="S282">
        <f t="shared" si="72"/>
        <v>0</v>
      </c>
      <c r="T282" t="b">
        <f t="shared" si="73"/>
        <v>0</v>
      </c>
      <c r="U282" t="b">
        <f t="shared" si="74"/>
        <v>0</v>
      </c>
    </row>
    <row r="283" spans="1:21" x14ac:dyDescent="0.2">
      <c r="A283">
        <f t="shared" si="86"/>
        <v>4.0866022486220537</v>
      </c>
      <c r="B283">
        <f t="shared" si="75"/>
        <v>4.0866022486220537</v>
      </c>
      <c r="C283" s="9">
        <f t="shared" si="76"/>
        <v>1.3199999999999938</v>
      </c>
      <c r="D283" s="9">
        <f t="shared" si="77"/>
        <v>19.721717877759673</v>
      </c>
      <c r="E283" s="9">
        <f t="shared" si="78"/>
        <v>-3.4432433734189809</v>
      </c>
      <c r="F283" s="9">
        <f t="shared" si="79"/>
        <v>10.652497837084875</v>
      </c>
      <c r="G283" s="10">
        <f t="shared" si="80"/>
        <v>8.6666666666666607</v>
      </c>
      <c r="H283" s="5">
        <f t="shared" si="80"/>
        <v>7.5</v>
      </c>
      <c r="I283">
        <f t="shared" si="81"/>
        <v>24.75477803604867</v>
      </c>
      <c r="J283">
        <f t="shared" si="82"/>
        <v>7.8762330286616313</v>
      </c>
      <c r="K283">
        <f t="shared" si="83"/>
        <v>-23.468361444554606</v>
      </c>
      <c r="L283">
        <f t="shared" si="84"/>
        <v>-5.7604282442403942</v>
      </c>
      <c r="M283">
        <f t="shared" si="85"/>
        <v>-15.009981157578011</v>
      </c>
      <c r="S283">
        <f t="shared" si="72"/>
        <v>0</v>
      </c>
      <c r="T283" t="b">
        <f t="shared" si="73"/>
        <v>0</v>
      </c>
      <c r="U283" t="b">
        <f t="shared" si="74"/>
        <v>0</v>
      </c>
    </row>
    <row r="284" spans="1:21" x14ac:dyDescent="0.2">
      <c r="A284">
        <f t="shared" si="86"/>
        <v>4.0394485381584815</v>
      </c>
      <c r="B284">
        <f t="shared" si="75"/>
        <v>4.0394485381584815</v>
      </c>
      <c r="C284" s="9">
        <f t="shared" si="76"/>
        <v>1.3249999999999937</v>
      </c>
      <c r="D284" s="9">
        <f t="shared" si="77"/>
        <v>19.768871588223245</v>
      </c>
      <c r="E284" s="9">
        <f t="shared" si="78"/>
        <v>-3.5843237217471451</v>
      </c>
      <c r="F284" s="9">
        <f t="shared" si="79"/>
        <v>10.631054694651004</v>
      </c>
      <c r="G284" s="10">
        <f t="shared" si="80"/>
        <v>8.6666666666666607</v>
      </c>
      <c r="H284" s="5">
        <f t="shared" si="80"/>
        <v>7.5</v>
      </c>
      <c r="I284">
        <f t="shared" si="81"/>
        <v>24.829237024586721</v>
      </c>
      <c r="J284">
        <f t="shared" si="82"/>
        <v>7.8416704591961892</v>
      </c>
      <c r="K284">
        <f t="shared" si="83"/>
        <v>-23.558421331500075</v>
      </c>
      <c r="L284">
        <f t="shared" si="84"/>
        <v>-5.7524008198766179</v>
      </c>
      <c r="M284">
        <f t="shared" si="85"/>
        <v>-14.892289057480863</v>
      </c>
      <c r="S284">
        <f t="shared" si="72"/>
        <v>0</v>
      </c>
      <c r="T284" t="b">
        <f t="shared" si="73"/>
        <v>0</v>
      </c>
      <c r="U284" t="b">
        <f t="shared" si="74"/>
        <v>0</v>
      </c>
    </row>
    <row r="285" spans="1:21" x14ac:dyDescent="0.2">
      <c r="A285">
        <f t="shared" si="86"/>
        <v>3.9925020586180615</v>
      </c>
      <c r="B285">
        <f t="shared" si="75"/>
        <v>3.9925020586180615</v>
      </c>
      <c r="C285" s="9">
        <f t="shared" si="76"/>
        <v>1.3299999999999936</v>
      </c>
      <c r="D285" s="9">
        <f t="shared" si="77"/>
        <v>19.815818067763665</v>
      </c>
      <c r="E285" s="9">
        <f t="shared" si="78"/>
        <v>-3.72594231093918</v>
      </c>
      <c r="F285" s="9">
        <f t="shared" si="79"/>
        <v>10.609505750221858</v>
      </c>
      <c r="G285" s="10">
        <f t="shared" si="80"/>
        <v>8.6666666666666607</v>
      </c>
      <c r="H285" s="5">
        <f t="shared" si="80"/>
        <v>7.5</v>
      </c>
      <c r="I285">
        <f t="shared" si="81"/>
        <v>24.903191587036218</v>
      </c>
      <c r="J285">
        <f t="shared" si="82"/>
        <v>7.8071560542769296</v>
      </c>
      <c r="K285">
        <f t="shared" si="83"/>
        <v>-23.647775065844961</v>
      </c>
      <c r="L285">
        <f t="shared" si="84"/>
        <v>-5.7441404177614706</v>
      </c>
      <c r="M285">
        <f t="shared" si="85"/>
        <v>-14.775072707975657</v>
      </c>
      <c r="S285">
        <f t="shared" si="72"/>
        <v>0</v>
      </c>
      <c r="T285" t="b">
        <f t="shared" si="73"/>
        <v>0</v>
      </c>
      <c r="U285" t="b">
        <f t="shared" si="74"/>
        <v>0</v>
      </c>
    </row>
    <row r="286" spans="1:21" x14ac:dyDescent="0.2">
      <c r="A286">
        <f t="shared" si="86"/>
        <v>3.9457625168199186</v>
      </c>
      <c r="B286">
        <f t="shared" si="75"/>
        <v>3.9457625168199186</v>
      </c>
      <c r="C286" s="9">
        <f t="shared" si="76"/>
        <v>1.3349999999999935</v>
      </c>
      <c r="D286" s="9">
        <f t="shared" si="77"/>
        <v>19.862557609561808</v>
      </c>
      <c r="E286" s="9">
        <f t="shared" si="78"/>
        <v>-3.8680949126429933</v>
      </c>
      <c r="F286" s="9">
        <f t="shared" si="79"/>
        <v>10.58785351057592</v>
      </c>
      <c r="G286" s="10">
        <f t="shared" si="80"/>
        <v>8.6666666666666607</v>
      </c>
      <c r="H286" s="5">
        <f t="shared" si="80"/>
        <v>7.5</v>
      </c>
      <c r="I286">
        <f t="shared" si="81"/>
        <v>24.976641573476893</v>
      </c>
      <c r="J286">
        <f t="shared" si="82"/>
        <v>7.7726912117703604</v>
      </c>
      <c r="K286">
        <f t="shared" si="83"/>
        <v>-23.736425502092814</v>
      </c>
      <c r="L286">
        <f t="shared" si="84"/>
        <v>-5.7356498938054239</v>
      </c>
      <c r="M286">
        <f t="shared" si="85"/>
        <v>-14.65833873145078</v>
      </c>
      <c r="S286">
        <f t="shared" si="72"/>
        <v>0</v>
      </c>
      <c r="T286" t="b">
        <f t="shared" si="73"/>
        <v>0</v>
      </c>
      <c r="U286" t="b">
        <f t="shared" si="74"/>
        <v>0</v>
      </c>
    </row>
    <row r="287" spans="1:21" x14ac:dyDescent="0.2">
      <c r="A287">
        <f t="shared" si="86"/>
        <v>3.8992296112473852</v>
      </c>
      <c r="B287">
        <f t="shared" si="75"/>
        <v>3.8992296112473852</v>
      </c>
      <c r="C287" s="9">
        <f t="shared" si="76"/>
        <v>1.3399999999999934</v>
      </c>
      <c r="D287" s="9">
        <f t="shared" si="77"/>
        <v>19.909090515134341</v>
      </c>
      <c r="E287" s="9">
        <f t="shared" si="78"/>
        <v>-4.0107773157527165</v>
      </c>
      <c r="F287" s="9">
        <f t="shared" si="79"/>
        <v>10.56610046196762</v>
      </c>
      <c r="G287" s="10">
        <f t="shared" si="80"/>
        <v>8.6666666666666607</v>
      </c>
      <c r="H287" s="5">
        <f t="shared" si="80"/>
        <v>7.5</v>
      </c>
      <c r="I287">
        <f t="shared" si="81"/>
        <v>25.049586930161595</v>
      </c>
      <c r="J287">
        <f t="shared" si="82"/>
        <v>7.7382773124075275</v>
      </c>
      <c r="K287">
        <f t="shared" si="83"/>
        <v>-23.824375534481518</v>
      </c>
      <c r="L287">
        <f t="shared" si="84"/>
        <v>-5.7269321215781988</v>
      </c>
      <c r="M287">
        <f t="shared" si="85"/>
        <v>-14.542093567001583</v>
      </c>
      <c r="S287">
        <f t="shared" si="72"/>
        <v>0</v>
      </c>
      <c r="T287" t="b">
        <f t="shared" si="73"/>
        <v>0</v>
      </c>
      <c r="U287" t="b">
        <f t="shared" si="74"/>
        <v>0</v>
      </c>
    </row>
    <row r="288" spans="1:21" x14ac:dyDescent="0.2">
      <c r="A288">
        <f t="shared" si="86"/>
        <v>3.8529030321511293</v>
      </c>
      <c r="B288">
        <f t="shared" si="75"/>
        <v>3.8529030321511293</v>
      </c>
      <c r="C288" s="9">
        <f t="shared" si="76"/>
        <v>1.3449999999999933</v>
      </c>
      <c r="D288" s="9">
        <f t="shared" si="77"/>
        <v>19.955417094230597</v>
      </c>
      <c r="E288" s="9">
        <f t="shared" si="78"/>
        <v>-4.1539853266438111</v>
      </c>
      <c r="F288" s="9">
        <f t="shared" si="79"/>
        <v>10.544249070056244</v>
      </c>
      <c r="G288" s="10">
        <f t="shared" si="80"/>
        <v>8.6666666666666607</v>
      </c>
      <c r="H288" s="5">
        <f t="shared" si="80"/>
        <v>7.5</v>
      </c>
      <c r="I288">
        <f t="shared" si="81"/>
        <v>25.122027697058002</v>
      </c>
      <c r="J288">
        <f t="shared" si="82"/>
        <v>7.7039157196780579</v>
      </c>
      <c r="K288">
        <f t="shared" si="83"/>
        <v>-23.911628095883529</v>
      </c>
      <c r="L288">
        <f t="shared" si="84"/>
        <v>-5.7179899907884044</v>
      </c>
      <c r="M288">
        <f t="shared" si="85"/>
        <v>-14.426343471713039</v>
      </c>
      <c r="S288">
        <f t="shared" si="72"/>
        <v>0</v>
      </c>
      <c r="T288" t="b">
        <f t="shared" si="73"/>
        <v>0</v>
      </c>
      <c r="U288" t="b">
        <f t="shared" si="74"/>
        <v>0</v>
      </c>
    </row>
    <row r="289" spans="1:21" x14ac:dyDescent="0.2">
      <c r="A289">
        <f t="shared" si="86"/>
        <v>3.8067824616528938</v>
      </c>
      <c r="B289">
        <f t="shared" si="75"/>
        <v>3.8067824616528938</v>
      </c>
      <c r="C289" s="9">
        <f t="shared" si="76"/>
        <v>1.3499999999999932</v>
      </c>
      <c r="D289" s="9">
        <f t="shared" si="77"/>
        <v>20.001537664728833</v>
      </c>
      <c r="E289" s="9">
        <f t="shared" si="78"/>
        <v>-4.2977147694016029</v>
      </c>
      <c r="F289" s="9">
        <f t="shared" si="79"/>
        <v>10.522301779839955</v>
      </c>
      <c r="G289" s="10">
        <f t="shared" si="80"/>
        <v>8.6666666666666607</v>
      </c>
      <c r="H289" s="5">
        <f t="shared" si="80"/>
        <v>7.5</v>
      </c>
      <c r="I289">
        <f t="shared" si="81"/>
        <v>25.193964005436627</v>
      </c>
      <c r="J289">
        <f t="shared" si="82"/>
        <v>7.6696077797333277</v>
      </c>
      <c r="K289">
        <f t="shared" si="83"/>
        <v>-23.998186156713807</v>
      </c>
      <c r="L289">
        <f t="shared" si="84"/>
        <v>-5.7088264058000613</v>
      </c>
      <c r="M289">
        <f t="shared" si="85"/>
        <v>-14.311094521994342</v>
      </c>
      <c r="S289">
        <f t="shared" si="72"/>
        <v>0</v>
      </c>
      <c r="T289" t="b">
        <f t="shared" si="73"/>
        <v>0</v>
      </c>
      <c r="U289" t="b">
        <f t="shared" si="74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3" priority="16" stopIfTrue="1" operator="greaterThan">
      <formula>$G$19</formula>
    </cfRule>
    <cfRule type="cellIs" dxfId="22" priority="17" stopIfTrue="1" operator="lessThan">
      <formula>$H$19</formula>
    </cfRule>
    <cfRule type="cellIs" dxfId="21" priority="18" stopIfTrue="1" operator="between">
      <formula>$H$19</formula>
      <formula>$G$19</formula>
    </cfRule>
  </conditionalFormatting>
  <conditionalFormatting sqref="E19:E20">
    <cfRule type="cellIs" dxfId="20" priority="13" stopIfTrue="1" operator="lessThan">
      <formula>$H$19</formula>
    </cfRule>
    <cfRule type="cellIs" dxfId="19" priority="14" stopIfTrue="1" operator="greaterThan">
      <formula>$G$19</formula>
    </cfRule>
    <cfRule type="cellIs" dxfId="18" priority="15" stopIfTrue="1" operator="between">
      <formula>$H$19</formula>
      <formula>$G$19</formula>
    </cfRule>
  </conditionalFormatting>
  <conditionalFormatting sqref="F19">
    <cfRule type="cellIs" dxfId="17" priority="10" stopIfTrue="1" operator="lessThan">
      <formula>$H$19</formula>
    </cfRule>
    <cfRule type="cellIs" dxfId="16" priority="11" stopIfTrue="1" operator="greaterThan">
      <formula>$G$19</formula>
    </cfRule>
    <cfRule type="cellIs" dxfId="15" priority="12" stopIfTrue="1" operator="between">
      <formula>$H$19</formula>
      <formula>$G$19</formula>
    </cfRule>
  </conditionalFormatting>
  <conditionalFormatting sqref="F20">
    <cfRule type="cellIs" dxfId="14" priority="7" stopIfTrue="1" operator="lessThan">
      <formula>$H$19</formula>
    </cfRule>
    <cfRule type="cellIs" dxfId="13" priority="8" stopIfTrue="1" operator="greaterThan">
      <formula>$G$19</formula>
    </cfRule>
    <cfRule type="cellIs" dxfId="12" priority="9" stopIfTrue="1" operator="between">
      <formula>$H$19</formula>
      <formula>$G$19</formula>
    </cfRule>
  </conditionalFormatting>
  <conditionalFormatting sqref="E21:E289">
    <cfRule type="cellIs" dxfId="11" priority="4" stopIfTrue="1" operator="lessThan">
      <formula>$H$19</formula>
    </cfRule>
    <cfRule type="cellIs" dxfId="10" priority="5" stopIfTrue="1" operator="greaterThan">
      <formula>$G$19</formula>
    </cfRule>
    <cfRule type="cellIs" dxfId="9" priority="6" stopIfTrue="1" operator="between">
      <formula>$H$19</formula>
      <formula>$G$19</formula>
    </cfRule>
  </conditionalFormatting>
  <conditionalFormatting sqref="F21:F289">
    <cfRule type="cellIs" dxfId="8" priority="1" stopIfTrue="1" operator="lessThan">
      <formula>$H$19</formula>
    </cfRule>
    <cfRule type="cellIs" dxfId="7" priority="2" stopIfTrue="1" operator="greaterThan">
      <formula>$G$19</formula>
    </cfRule>
    <cfRule type="cellIs" dxfId="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546"/>
  <sheetViews>
    <sheetView zoomScale="70" zoomScaleNormal="70" workbookViewId="0">
      <selection activeCell="C2" sqref="C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SummaryChart!I33</f>
        <v>31.415926535897931</v>
      </c>
      <c r="D1" s="1" t="s">
        <v>17</v>
      </c>
      <c r="G1" t="s">
        <v>27</v>
      </c>
      <c r="H1" s="6" t="s">
        <v>22</v>
      </c>
      <c r="O1" s="28">
        <f>-(_g/2)/(COS(theta/180*PI())*_Vo)^2</f>
        <v>-3.6324866252420387E-2</v>
      </c>
      <c r="P1" s="5" t="s">
        <v>10</v>
      </c>
    </row>
    <row r="2" spans="2:22" ht="22.5" x14ac:dyDescent="0.3">
      <c r="C2" s="24">
        <f>SummaryChart!J33</f>
        <v>47.943548969680016</v>
      </c>
      <c r="D2" s="1" t="s">
        <v>18</v>
      </c>
      <c r="G2" s="9" t="s">
        <v>23</v>
      </c>
      <c r="O2" s="28">
        <f>TAN(theta/180*PI())</f>
        <v>1.1084143885986661</v>
      </c>
      <c r="P2" s="5" t="s">
        <v>12</v>
      </c>
    </row>
    <row r="3" spans="2:22" ht="22.5" x14ac:dyDescent="0.3">
      <c r="C3" s="24">
        <f>SummaryChart!N33/12</f>
        <v>2.0015979014779419</v>
      </c>
      <c r="D3" s="1" t="s">
        <v>19</v>
      </c>
      <c r="G3" s="9" t="s">
        <v>28</v>
      </c>
      <c r="O3" s="28">
        <f>_ho</f>
        <v>2.0015979014779419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f>'0ft'!C5</f>
        <v>33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5.0000000000000001E-3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SummaryChart!M33</f>
        <v>24.837090733477396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5.3270223532135077</v>
      </c>
      <c r="C12" s="14"/>
      <c r="D12" s="15">
        <f ca="1">CELL("contents",INDIRECT("D"&amp;C13-1))</f>
        <v>19.460419960917857</v>
      </c>
      <c r="E12" s="15">
        <f ca="1">CELL("contents",INDIRECT("E"&amp;C13-1))</f>
        <v>6.0229024345046261E-2</v>
      </c>
      <c r="F12">
        <f ca="1">D13-D12</f>
        <v>4.9648419346031147E-2</v>
      </c>
      <c r="G12">
        <f ca="1">D13-D11</f>
        <v>-5.3270223532135077</v>
      </c>
      <c r="H12" s="27">
        <f ca="1">G12/F12</f>
        <v>-107.29490330973337</v>
      </c>
      <c r="I12">
        <f ca="1">D13-D12</f>
        <v>4.9648419346031147E-2</v>
      </c>
      <c r="J12">
        <f ca="1">E13-E12</f>
        <v>-9.9962209336013325E-2</v>
      </c>
      <c r="K12">
        <f ca="1">ATAN(J12/I12)*180/PI()</f>
        <v>-63.587701180472514</v>
      </c>
      <c r="N12" s="26">
        <f ca="1">E13-E12</f>
        <v>-9.9962209336013325E-2</v>
      </c>
      <c r="O12" s="26">
        <f ca="1">N12+E13-H12*N12</f>
        <v>-10.865130979661856</v>
      </c>
      <c r="P12">
        <f ca="1">IF(AND(G12&gt;0,G12&lt;F12),1,0)</f>
        <v>0</v>
      </c>
      <c r="Q12" s="26">
        <f ca="1">IF(P12=1,O12,O13)</f>
        <v>1.0848735149763027E-2</v>
      </c>
    </row>
    <row r="13" spans="2:22" x14ac:dyDescent="0.2">
      <c r="B13" t="str">
        <f ca="1">CELL("address",INDEX(B20:B290,MATCH(MIN(B20:B290),B20:B290,0)))</f>
        <v>$B$289</v>
      </c>
      <c r="C13">
        <f ca="1">CELL("row",INDEX(A20:A289,MATCH(MIN(A20:A289),A20:A289,0)))</f>
        <v>289</v>
      </c>
      <c r="D13" s="15">
        <f ca="1">CELL("contents",INDIRECT("D"&amp;C13))</f>
        <v>19.510068380263888</v>
      </c>
      <c r="E13" s="15">
        <f ca="1">CELL("contents",INDIRECT("E"&amp;C13))</f>
        <v>-3.9733184990967063E-2</v>
      </c>
      <c r="F13">
        <f ca="1">D14-D13</f>
        <v>-19.510068380263888</v>
      </c>
      <c r="G13">
        <f ca="1">D14-D11</f>
        <v>-24.837090733477396</v>
      </c>
      <c r="H13" s="27">
        <f ca="1">G13/F13</f>
        <v>1.2730396556991184</v>
      </c>
      <c r="N13" s="26">
        <f ca="1">E14-E13</f>
        <v>3.9733184990967063E-2</v>
      </c>
      <c r="O13" s="26">
        <f ca="1">E13+H13*N13</f>
        <v>1.0848735149763027E-2</v>
      </c>
      <c r="P13">
        <f ca="1">IF(G13&lt;F13,1,0)</f>
        <v>1</v>
      </c>
    </row>
    <row r="14" spans="2:22" x14ac:dyDescent="0.2">
      <c r="D14" s="15">
        <f ca="1">CELL("contents",INDIRECT("D"&amp;C13+1))</f>
        <v>0</v>
      </c>
      <c r="E14" s="15">
        <f ca="1">CELL("contents",INDIRECT("E"&amp;C13+1))</f>
        <v>0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_g/_Vt^2</f>
        <v>2.9544536271808999E-2</v>
      </c>
      <c r="D15" s="5" t="s">
        <v>7</v>
      </c>
      <c r="F15" s="4"/>
      <c r="G15" s="4"/>
      <c r="H15" s="4"/>
      <c r="N15" s="10">
        <v>70</v>
      </c>
      <c r="O15" s="10">
        <f>R19</f>
        <v>13.156603182919264</v>
      </c>
      <c r="P15" s="10">
        <f>Q19</f>
        <v>6.8511833392627635</v>
      </c>
      <c r="Q15" s="10">
        <f>Q19</f>
        <v>6.8511833392627635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53" t="s">
        <v>21</v>
      </c>
      <c r="D17" s="53"/>
      <c r="E17" s="53"/>
      <c r="F17" s="53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_ho</f>
        <v>2.0015979014779419</v>
      </c>
      <c r="F19" s="9">
        <f>$O$1*D19^2+$O$2*D19+$O$3</f>
        <v>2.0015979014779419</v>
      </c>
      <c r="G19" s="18">
        <v>8.6666666666666607</v>
      </c>
      <c r="H19" s="17">
        <v>7.5</v>
      </c>
      <c r="I19">
        <f>_Vo</f>
        <v>31.415926535897931</v>
      </c>
      <c r="J19">
        <f>_Vo*COS(theta/180*PI())</f>
        <v>21.044350134817197</v>
      </c>
      <c r="K19">
        <f>_Vo*SIN(theta/180*PI())</f>
        <v>23.325860488139664</v>
      </c>
      <c r="L19">
        <f>-_k*I19*J19</f>
        <v>-19.5327130215416</v>
      </c>
      <c r="M19">
        <f>-_g-_k*I19*K19</f>
        <v>-53.824340161445235</v>
      </c>
      <c r="N19" s="16">
        <f>MAX(E19:E289)</f>
        <v>8.2572068839533532</v>
      </c>
      <c r="O19" s="19">
        <f>INDEX(C19:C289,MATCH(N19,E19:E289,0),1)</f>
        <v>0.58500000000000041</v>
      </c>
      <c r="P19" s="19">
        <f>COUNTIF(E19:E289,"&gt;"&amp;H19)*_dt</f>
        <v>0.435</v>
      </c>
      <c r="Q19" s="21">
        <f>INDEX(D19:D289,MATCH(T17,T19:T289,0),1)</f>
        <v>6.8511833392627635</v>
      </c>
      <c r="R19" s="21">
        <f>INDEX(D19:D289,MATCH(T17,U19:U289,0),1)</f>
        <v>13.156603182919264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6.3054198436565008</v>
      </c>
    </row>
    <row r="20" spans="1:22" x14ac:dyDescent="0.2">
      <c r="A20">
        <f>B20</f>
        <v>24.732113141716081</v>
      </c>
      <c r="B20">
        <f>ABS(D20-$D$11)</f>
        <v>24.732113141716081</v>
      </c>
      <c r="C20" s="9">
        <f>C19+_dt</f>
        <v>5.0000000000000001E-3</v>
      </c>
      <c r="D20" s="9">
        <f t="shared" ref="D20:D83" si="0">D19+_dt*(J19+J20)/2</f>
        <v>0.10497759176131671</v>
      </c>
      <c r="E20" s="9">
        <f t="shared" ref="E20:E83" si="1">E19+_dt*(K19+K20)/2</f>
        <v>2.1175543996666222</v>
      </c>
      <c r="F20" s="9">
        <f t="shared" ref="F20:F82" si="2">_a*D20^2+_b*D20+_c</f>
        <v>2.1175562639329666</v>
      </c>
      <c r="G20" s="10">
        <f>G19</f>
        <v>8.6666666666666607</v>
      </c>
      <c r="H20" s="5">
        <f>H19</f>
        <v>7.5</v>
      </c>
      <c r="I20">
        <f>SQRT(J20^2+K20^2)</f>
        <v>31.15087288916521</v>
      </c>
      <c r="J20">
        <f>J19+L19*_dt</f>
        <v>20.946686569709488</v>
      </c>
      <c r="K20">
        <f>K19+M19*_dt</f>
        <v>23.056738787332439</v>
      </c>
      <c r="L20">
        <f>-_k*I20*J20</f>
        <v>-19.278033592604814</v>
      </c>
      <c r="M20">
        <f>-_g-_k*I20*K20</f>
        <v>-53.393995028754262</v>
      </c>
      <c r="Q20" s="22"/>
      <c r="R20" s="22"/>
      <c r="S20">
        <f t="shared" ref="S20:S83" si="3">GESTEP(E20,H20)</f>
        <v>0</v>
      </c>
      <c r="T20" t="b">
        <f t="shared" ref="T20:T83" si="4">AND(S19=0,S20=1)</f>
        <v>0</v>
      </c>
      <c r="U20" t="b">
        <f t="shared" ref="U20:U83" si="5">AND(S20=1,S21=0)</f>
        <v>0</v>
      </c>
    </row>
    <row r="21" spans="1:22" x14ac:dyDescent="0.2">
      <c r="A21">
        <f>IF(B21&lt;B20,B21,100)</f>
        <v>24.627620684287439</v>
      </c>
      <c r="B21">
        <f t="shared" ref="B21:B84" si="6">ABS(D21-$D$11)</f>
        <v>24.627620684287439</v>
      </c>
      <c r="C21" s="9">
        <f t="shared" ref="C21:C84" si="7">C20+_dt</f>
        <v>0.01</v>
      </c>
      <c r="D21" s="9">
        <f t="shared" si="0"/>
        <v>0.2094700491899566</v>
      </c>
      <c r="E21" s="9">
        <f>E20+_dt*(K20+K21)/2</f>
        <v>2.2321706686654248</v>
      </c>
      <c r="F21" s="9">
        <f t="shared" si="2"/>
        <v>2.2321836663418315</v>
      </c>
      <c r="G21" s="10">
        <f t="shared" ref="G21:G84" si="8">G20</f>
        <v>8.6666666666666607</v>
      </c>
      <c r="H21" s="5">
        <f t="shared" ref="H21:H84" si="9">H20</f>
        <v>7.5</v>
      </c>
      <c r="I21">
        <f t="shared" ref="I21:I84" si="10">SQRT(J21^2+K21^2)</f>
        <v>30.888645527987933</v>
      </c>
      <c r="J21">
        <f t="shared" ref="J21:J84" si="11">J20+L20*_dt</f>
        <v>20.850296401746466</v>
      </c>
      <c r="K21">
        <f t="shared" ref="K21:K84" si="12">K20+M20*_dt</f>
        <v>22.789768812188669</v>
      </c>
      <c r="L21">
        <f t="shared" ref="L21:L84" si="13">-_k*I21*J21</f>
        <v>-19.027786759213907</v>
      </c>
      <c r="M21">
        <f t="shared" ref="M21:M84" si="14">-_g-_k*I21*K21</f>
        <v>-52.971731259771786</v>
      </c>
      <c r="S21">
        <f t="shared" si="3"/>
        <v>0</v>
      </c>
      <c r="T21" t="b">
        <f t="shared" si="4"/>
        <v>0</v>
      </c>
      <c r="U21" t="b">
        <f t="shared" si="5"/>
        <v>0</v>
      </c>
    </row>
    <row r="22" spans="1:22" x14ac:dyDescent="0.2">
      <c r="A22">
        <f t="shared" ref="A22:A85" si="15">IF(B22&lt;B21,B22,100)</f>
        <v>24.523607049613197</v>
      </c>
      <c r="B22">
        <f t="shared" si="6"/>
        <v>24.523607049613197</v>
      </c>
      <c r="C22" s="9">
        <f t="shared" si="7"/>
        <v>1.4999999999999999E-2</v>
      </c>
      <c r="D22" s="9">
        <f t="shared" si="0"/>
        <v>0.31348368386419878</v>
      </c>
      <c r="E22" s="9">
        <f>E21+_dt*(K21+K22)/2</f>
        <v>2.3454573660856211</v>
      </c>
      <c r="F22" s="9">
        <f t="shared" si="2"/>
        <v>2.3454980092792979</v>
      </c>
      <c r="G22" s="10">
        <f t="shared" si="8"/>
        <v>8.6666666666666607</v>
      </c>
      <c r="H22" s="5">
        <f t="shared" si="9"/>
        <v>7.5</v>
      </c>
      <c r="I22">
        <f t="shared" si="10"/>
        <v>30.629204022473797</v>
      </c>
      <c r="J22">
        <f t="shared" si="11"/>
        <v>20.755157467950397</v>
      </c>
      <c r="K22">
        <f t="shared" si="12"/>
        <v>22.52491015588981</v>
      </c>
      <c r="L22">
        <f t="shared" si="13"/>
        <v>-18.781873931216452</v>
      </c>
      <c r="M22">
        <f t="shared" si="14"/>
        <v>-52.557368495911362</v>
      </c>
      <c r="S22">
        <f t="shared" si="3"/>
        <v>0</v>
      </c>
      <c r="T22" t="b">
        <f t="shared" si="4"/>
        <v>0</v>
      </c>
      <c r="U22" t="b">
        <f t="shared" si="5"/>
        <v>0</v>
      </c>
    </row>
    <row r="23" spans="1:22" x14ac:dyDescent="0.2">
      <c r="A23">
        <f t="shared" si="15"/>
        <v>24.420066035697584</v>
      </c>
      <c r="B23">
        <f t="shared" si="6"/>
        <v>24.420066035697584</v>
      </c>
      <c r="C23" s="9">
        <f t="shared" si="7"/>
        <v>0.02</v>
      </c>
      <c r="D23" s="9">
        <f t="shared" si="0"/>
        <v>0.41702469777981055</v>
      </c>
      <c r="E23" s="9">
        <f t="shared" si="1"/>
        <v>2.4574249497588712</v>
      </c>
      <c r="F23" s="9">
        <f t="shared" si="2"/>
        <v>2.4575168339904501</v>
      </c>
      <c r="G23" s="10">
        <f t="shared" si="8"/>
        <v>8.6666666666666607</v>
      </c>
      <c r="H23" s="5">
        <f t="shared" si="9"/>
        <v>7.5</v>
      </c>
      <c r="I23">
        <f t="shared" si="10"/>
        <v>30.372509073185817</v>
      </c>
      <c r="J23">
        <f t="shared" si="11"/>
        <v>20.661248098294315</v>
      </c>
      <c r="K23">
        <f t="shared" si="12"/>
        <v>22.262123313410253</v>
      </c>
      <c r="L23">
        <f t="shared" si="13"/>
        <v>-18.540199409557761</v>
      </c>
      <c r="M23">
        <f t="shared" si="14"/>
        <v>-52.150731490139975</v>
      </c>
      <c r="S23">
        <f t="shared" si="3"/>
        <v>0</v>
      </c>
      <c r="T23" t="b">
        <f t="shared" si="4"/>
        <v>0</v>
      </c>
      <c r="U23" t="b">
        <f t="shared" si="5"/>
        <v>0</v>
      </c>
    </row>
    <row r="24" spans="1:22" x14ac:dyDescent="0.2">
      <c r="A24">
        <f t="shared" si="15"/>
        <v>24.316991547698734</v>
      </c>
      <c r="B24">
        <f t="shared" si="6"/>
        <v>24.316991547698734</v>
      </c>
      <c r="C24" s="9">
        <f t="shared" si="7"/>
        <v>2.5000000000000001E-2</v>
      </c>
      <c r="D24" s="9">
        <f t="shared" si="0"/>
        <v>0.52009918577866265</v>
      </c>
      <c r="E24" s="9">
        <f t="shared" si="1"/>
        <v>2.5680836821822957</v>
      </c>
      <c r="F24" s="9">
        <f t="shared" si="2"/>
        <v>2.5682573312749009</v>
      </c>
      <c r="G24" s="10">
        <f t="shared" si="8"/>
        <v>8.6666666666666607</v>
      </c>
      <c r="H24" s="5">
        <f t="shared" si="9"/>
        <v>7.5</v>
      </c>
      <c r="I24">
        <f t="shared" si="10"/>
        <v>30.11852248358765</v>
      </c>
      <c r="J24">
        <f t="shared" si="11"/>
        <v>20.568547101246526</v>
      </c>
      <c r="K24">
        <f t="shared" si="12"/>
        <v>22.001369655959554</v>
      </c>
      <c r="L24">
        <f t="shared" si="13"/>
        <v>-18.302670289774394</v>
      </c>
      <c r="M24">
        <f t="shared" si="14"/>
        <v>-51.751649930950677</v>
      </c>
      <c r="S24">
        <f t="shared" si="3"/>
        <v>0</v>
      </c>
      <c r="T24" t="b">
        <f t="shared" si="4"/>
        <v>0</v>
      </c>
      <c r="U24" t="b">
        <f t="shared" si="5"/>
        <v>0</v>
      </c>
    </row>
    <row r="25" spans="1:22" x14ac:dyDescent="0.2">
      <c r="A25">
        <f t="shared" si="15"/>
        <v>24.214377595571122</v>
      </c>
      <c r="B25">
        <f t="shared" si="6"/>
        <v>24.214377595571122</v>
      </c>
      <c r="C25" s="9">
        <f t="shared" si="7"/>
        <v>3.0000000000000002E-2</v>
      </c>
      <c r="D25" s="9">
        <f t="shared" si="0"/>
        <v>0.62271313790627314</v>
      </c>
      <c r="E25" s="9">
        <f t="shared" si="1"/>
        <v>2.6774436348379567</v>
      </c>
      <c r="F25" s="9">
        <f t="shared" si="2"/>
        <v>2.6777363501029026</v>
      </c>
      <c r="G25" s="10">
        <f t="shared" si="8"/>
        <v>8.6666666666666607</v>
      </c>
      <c r="H25" s="5">
        <f t="shared" si="9"/>
        <v>7.5</v>
      </c>
      <c r="I25">
        <f t="shared" si="10"/>
        <v>29.867207133508948</v>
      </c>
      <c r="J25">
        <f t="shared" si="11"/>
        <v>20.477033749797656</v>
      </c>
      <c r="K25">
        <f t="shared" si="12"/>
        <v>21.7426114063048</v>
      </c>
      <c r="L25">
        <f t="shared" si="13"/>
        <v>-18.069196369328118</v>
      </c>
      <c r="M25">
        <f t="shared" si="14"/>
        <v>-51.359958273199453</v>
      </c>
      <c r="S25">
        <f t="shared" si="3"/>
        <v>0</v>
      </c>
      <c r="T25" t="b">
        <f t="shared" si="4"/>
        <v>0</v>
      </c>
      <c r="U25" t="b">
        <f t="shared" si="5"/>
        <v>0</v>
      </c>
    </row>
    <row r="26" spans="1:22" x14ac:dyDescent="0.2">
      <c r="A26">
        <f t="shared" si="15"/>
        <v>24.112218291776752</v>
      </c>
      <c r="B26">
        <f t="shared" si="6"/>
        <v>24.112218291776752</v>
      </c>
      <c r="C26" s="9">
        <f t="shared" si="7"/>
        <v>3.5000000000000003E-2</v>
      </c>
      <c r="D26" s="9">
        <f t="shared" si="0"/>
        <v>0.7248724417006448</v>
      </c>
      <c r="E26" s="9">
        <f t="shared" si="1"/>
        <v>2.7855146923910659</v>
      </c>
      <c r="F26" s="9">
        <f t="shared" si="2"/>
        <v>2.7859704059729467</v>
      </c>
      <c r="G26" s="10">
        <f t="shared" si="8"/>
        <v>8.6666666666666607</v>
      </c>
      <c r="H26" s="5">
        <f t="shared" si="9"/>
        <v>7.5</v>
      </c>
      <c r="I26">
        <f t="shared" si="10"/>
        <v>29.618526953590429</v>
      </c>
      <c r="J26">
        <f t="shared" si="11"/>
        <v>20.386687767951013</v>
      </c>
      <c r="K26">
        <f t="shared" si="12"/>
        <v>21.485811614938804</v>
      </c>
      <c r="L26">
        <f t="shared" si="13"/>
        <v>-17.839690058607594</v>
      </c>
      <c r="M26">
        <f t="shared" si="14"/>
        <v>-50.975495575495508</v>
      </c>
      <c r="S26">
        <f t="shared" si="3"/>
        <v>0</v>
      </c>
      <c r="T26" t="b">
        <f t="shared" si="4"/>
        <v>0</v>
      </c>
      <c r="U26" t="b">
        <f t="shared" si="5"/>
        <v>0</v>
      </c>
    </row>
    <row r="27" spans="1:22" x14ac:dyDescent="0.2">
      <c r="A27">
        <f t="shared" si="15"/>
        <v>24.01050784906273</v>
      </c>
      <c r="B27">
        <f t="shared" si="6"/>
        <v>24.01050784906273</v>
      </c>
      <c r="C27" s="9">
        <f t="shared" si="7"/>
        <v>0.04</v>
      </c>
      <c r="D27" s="9">
        <f t="shared" si="0"/>
        <v>0.82658288441466732</v>
      </c>
      <c r="E27" s="9">
        <f t="shared" si="1"/>
        <v>2.8923065567710662</v>
      </c>
      <c r="F27" s="9">
        <f t="shared" si="2"/>
        <v>2.8929756890200213</v>
      </c>
      <c r="G27" s="10">
        <f t="shared" si="8"/>
        <v>8.6666666666666607</v>
      </c>
      <c r="H27" s="5">
        <f t="shared" si="9"/>
        <v>7.5</v>
      </c>
      <c r="I27">
        <f t="shared" si="10"/>
        <v>29.372446900669949</v>
      </c>
      <c r="J27">
        <f t="shared" si="11"/>
        <v>20.297489317657977</v>
      </c>
      <c r="K27">
        <f t="shared" si="12"/>
        <v>21.230934137061325</v>
      </c>
      <c r="L27">
        <f t="shared" si="13"/>
        <v>-17.614066295433563</v>
      </c>
      <c r="M27">
        <f t="shared" si="14"/>
        <v>-50.59810534384907</v>
      </c>
      <c r="S27">
        <f t="shared" si="3"/>
        <v>0</v>
      </c>
      <c r="T27" t="b">
        <f t="shared" si="4"/>
        <v>0</v>
      </c>
      <c r="U27" t="b">
        <f t="shared" si="5"/>
        <v>0</v>
      </c>
    </row>
    <row r="28" spans="1:22" x14ac:dyDescent="0.2">
      <c r="A28">
        <f t="shared" si="15"/>
        <v>23.90924057830313</v>
      </c>
      <c r="B28">
        <f t="shared" si="6"/>
        <v>23.90924057830313</v>
      </c>
      <c r="C28" s="9">
        <f t="shared" si="7"/>
        <v>4.4999999999999998E-2</v>
      </c>
      <c r="D28" s="9">
        <f t="shared" si="0"/>
        <v>0.92785015517426428</v>
      </c>
      <c r="E28" s="9">
        <f t="shared" si="1"/>
        <v>2.9978287511395747</v>
      </c>
      <c r="F28" s="9">
        <f t="shared" si="2"/>
        <v>2.9987680718833363</v>
      </c>
      <c r="G28" s="10">
        <f t="shared" si="8"/>
        <v>8.6666666666666607</v>
      </c>
      <c r="H28" s="5">
        <f t="shared" si="9"/>
        <v>7.5</v>
      </c>
      <c r="I28">
        <f t="shared" si="10"/>
        <v>29.128932934072566</v>
      </c>
      <c r="J28">
        <f t="shared" si="11"/>
        <v>20.209418986180808</v>
      </c>
      <c r="K28">
        <f t="shared" si="12"/>
        <v>20.977943610342081</v>
      </c>
      <c r="L28">
        <f t="shared" si="13"/>
        <v>-17.39224246291154</v>
      </c>
      <c r="M28">
        <f t="shared" si="14"/>
        <v>-50.227635381296317</v>
      </c>
      <c r="S28">
        <f t="shared" si="3"/>
        <v>0</v>
      </c>
      <c r="T28" t="b">
        <f t="shared" si="4"/>
        <v>0</v>
      </c>
      <c r="U28" t="b">
        <f t="shared" si="5"/>
        <v>0</v>
      </c>
    </row>
    <row r="29" spans="1:22" x14ac:dyDescent="0.2">
      <c r="A29">
        <f t="shared" si="15"/>
        <v>23.808410886403014</v>
      </c>
      <c r="B29">
        <f t="shared" si="6"/>
        <v>23.808410886403014</v>
      </c>
      <c r="C29" s="9">
        <f t="shared" si="7"/>
        <v>4.9999999999999996E-2</v>
      </c>
      <c r="D29" s="9">
        <f t="shared" si="0"/>
        <v>1.0286798470743819</v>
      </c>
      <c r="E29" s="9">
        <f t="shared" si="1"/>
        <v>3.1020906237490191</v>
      </c>
      <c r="F29" s="9">
        <f t="shared" si="2"/>
        <v>3.1033631173419756</v>
      </c>
      <c r="G29" s="10">
        <f t="shared" si="8"/>
        <v>8.6666666666666607</v>
      </c>
      <c r="H29" s="5">
        <f t="shared" si="9"/>
        <v>7.5</v>
      </c>
      <c r="I29">
        <f t="shared" si="10"/>
        <v>28.887951992768986</v>
      </c>
      <c r="J29">
        <f t="shared" si="11"/>
        <v>20.122457773866248</v>
      </c>
      <c r="K29">
        <f t="shared" si="12"/>
        <v>20.726805433435597</v>
      </c>
      <c r="L29">
        <f t="shared" si="13"/>
        <v>-17.174138310483713</v>
      </c>
      <c r="M29">
        <f t="shared" si="14"/>
        <v>-49.863937643234252</v>
      </c>
      <c r="S29">
        <f t="shared" si="3"/>
        <v>0</v>
      </c>
      <c r="T29" t="b">
        <f t="shared" si="4"/>
        <v>0</v>
      </c>
      <c r="U29" t="b">
        <f t="shared" si="5"/>
        <v>0</v>
      </c>
    </row>
    <row r="30" spans="1:22" x14ac:dyDescent="0.2">
      <c r="A30">
        <f t="shared" si="15"/>
        <v>23.708013274262562</v>
      </c>
      <c r="B30">
        <f t="shared" si="6"/>
        <v>23.708013274262562</v>
      </c>
      <c r="C30" s="9">
        <f t="shared" si="7"/>
        <v>5.4999999999999993E-2</v>
      </c>
      <c r="D30" s="9">
        <f t="shared" si="0"/>
        <v>1.129077459214832</v>
      </c>
      <c r="E30" s="9">
        <f t="shared" si="1"/>
        <v>3.2051013516956566</v>
      </c>
      <c r="F30" s="9">
        <f t="shared" si="2"/>
        <v>3.2067760857265801</v>
      </c>
      <c r="G30" s="10">
        <f t="shared" si="8"/>
        <v>8.6666666666666607</v>
      </c>
      <c r="H30" s="5">
        <f t="shared" si="9"/>
        <v>7.5</v>
      </c>
      <c r="I30">
        <f t="shared" si="10"/>
        <v>28.649471973368204</v>
      </c>
      <c r="J30">
        <f t="shared" si="11"/>
        <v>20.036587082313829</v>
      </c>
      <c r="K30">
        <f t="shared" si="12"/>
        <v>20.477485745219425</v>
      </c>
      <c r="L30">
        <f t="shared" si="13"/>
        <v>-16.959675878038855</v>
      </c>
      <c r="M30">
        <f t="shared" si="14"/>
        <v>-49.506868098211918</v>
      </c>
      <c r="S30">
        <f t="shared" si="3"/>
        <v>0</v>
      </c>
      <c r="T30" t="b">
        <f t="shared" si="4"/>
        <v>0</v>
      </c>
      <c r="U30" t="b">
        <f t="shared" si="5"/>
        <v>0</v>
      </c>
    </row>
    <row r="31" spans="1:22" x14ac:dyDescent="0.2">
      <c r="A31">
        <f t="shared" si="15"/>
        <v>23.608042334799471</v>
      </c>
      <c r="B31">
        <f t="shared" si="6"/>
        <v>23.608042334799471</v>
      </c>
      <c r="C31" s="9">
        <f t="shared" si="7"/>
        <v>5.9999999999999991E-2</v>
      </c>
      <c r="D31" s="9">
        <f t="shared" si="0"/>
        <v>1.2290483986779257</v>
      </c>
      <c r="E31" s="9">
        <f t="shared" si="1"/>
        <v>3.3068699445705261</v>
      </c>
      <c r="F31" s="9">
        <f t="shared" si="2"/>
        <v>3.309021942114859</v>
      </c>
      <c r="G31" s="10">
        <f t="shared" si="8"/>
        <v>8.6666666666666607</v>
      </c>
      <c r="H31" s="5">
        <f t="shared" si="9"/>
        <v>7.5</v>
      </c>
      <c r="I31">
        <f t="shared" si="10"/>
        <v>28.413461708911541</v>
      </c>
      <c r="J31">
        <f t="shared" si="11"/>
        <v>19.951788702923636</v>
      </c>
      <c r="K31">
        <f t="shared" si="12"/>
        <v>20.229951404728364</v>
      </c>
      <c r="L31">
        <f t="shared" si="13"/>
        <v>-16.748779422946118</v>
      </c>
      <c r="M31">
        <f t="shared" si="14"/>
        <v>-49.156286593936528</v>
      </c>
      <c r="S31">
        <f t="shared" si="3"/>
        <v>0</v>
      </c>
      <c r="T31" t="b">
        <f t="shared" si="4"/>
        <v>0</v>
      </c>
      <c r="U31" t="b">
        <f t="shared" si="5"/>
        <v>0</v>
      </c>
    </row>
    <row r="32" spans="1:22" x14ac:dyDescent="0.2">
      <c r="A32">
        <f t="shared" si="15"/>
        <v>23.508492751027639</v>
      </c>
      <c r="B32">
        <f t="shared" si="6"/>
        <v>23.508492751027639</v>
      </c>
      <c r="C32" s="9">
        <f t="shared" si="7"/>
        <v>6.4999999999999988E-2</v>
      </c>
      <c r="D32" s="9">
        <f t="shared" si="0"/>
        <v>1.3285979824497571</v>
      </c>
      <c r="E32" s="9">
        <f t="shared" si="1"/>
        <v>3.4074052480117438</v>
      </c>
      <c r="F32" s="9">
        <f t="shared" si="2"/>
        <v>3.410115363318404</v>
      </c>
      <c r="G32" s="10">
        <f t="shared" si="8"/>
        <v>8.6666666666666607</v>
      </c>
      <c r="H32" s="5">
        <f t="shared" si="9"/>
        <v>7.5</v>
      </c>
      <c r="I32">
        <f t="shared" si="10"/>
        <v>28.179890948436469</v>
      </c>
      <c r="J32">
        <f t="shared" si="11"/>
        <v>19.868044805808907</v>
      </c>
      <c r="K32">
        <f t="shared" si="12"/>
        <v>19.984169971758682</v>
      </c>
      <c r="L32">
        <f t="shared" si="13"/>
        <v>-16.541375349884898</v>
      </c>
      <c r="M32">
        <f t="shared" si="14"/>
        <v>-48.812056728264977</v>
      </c>
      <c r="S32">
        <f t="shared" si="3"/>
        <v>0</v>
      </c>
      <c r="T32" t="b">
        <f t="shared" si="4"/>
        <v>0</v>
      </c>
      <c r="U32" t="b">
        <f t="shared" si="5"/>
        <v>0</v>
      </c>
    </row>
    <row r="33" spans="1:21" x14ac:dyDescent="0.2">
      <c r="A33">
        <f t="shared" si="15"/>
        <v>23.40935929419047</v>
      </c>
      <c r="B33">
        <f t="shared" si="6"/>
        <v>23.40935929419047</v>
      </c>
      <c r="C33" s="9">
        <f t="shared" si="7"/>
        <v>6.9999999999999993E-2</v>
      </c>
      <c r="D33" s="9">
        <f t="shared" si="0"/>
        <v>1.427731439286928</v>
      </c>
      <c r="E33" s="9">
        <f t="shared" si="1"/>
        <v>3.506715947161434</v>
      </c>
      <c r="F33" s="9">
        <f t="shared" si="2"/>
        <v>3.5100707446679982</v>
      </c>
      <c r="G33" s="10">
        <f t="shared" si="8"/>
        <v>8.6666666666666607</v>
      </c>
      <c r="H33" s="5">
        <f t="shared" si="9"/>
        <v>7.5</v>
      </c>
      <c r="I33">
        <f t="shared" si="10"/>
        <v>27.948730337279805</v>
      </c>
      <c r="J33">
        <f t="shared" si="11"/>
        <v>19.785337929059484</v>
      </c>
      <c r="K33">
        <f t="shared" si="12"/>
        <v>19.740109688117357</v>
      </c>
      <c r="L33">
        <f t="shared" si="13"/>
        <v>-16.337392143349089</v>
      </c>
      <c r="M33">
        <f t="shared" si="14"/>
        <v>-48.474045724962167</v>
      </c>
      <c r="S33">
        <f t="shared" si="3"/>
        <v>0</v>
      </c>
      <c r="T33" t="b">
        <f t="shared" si="4"/>
        <v>0</v>
      </c>
      <c r="U33" t="b">
        <f t="shared" si="5"/>
        <v>0</v>
      </c>
    </row>
    <row r="34" spans="1:21" x14ac:dyDescent="0.2">
      <c r="A34">
        <f t="shared" si="15"/>
        <v>23.310636821946961</v>
      </c>
      <c r="B34">
        <f t="shared" si="6"/>
        <v>23.310636821946961</v>
      </c>
      <c r="C34" s="9">
        <f t="shared" si="7"/>
        <v>7.4999999999999997E-2</v>
      </c>
      <c r="D34" s="9">
        <f t="shared" si="0"/>
        <v>1.5264539115304336</v>
      </c>
      <c r="E34" s="9">
        <f t="shared" si="1"/>
        <v>3.6048105700304589</v>
      </c>
      <c r="F34" s="9">
        <f t="shared" si="2"/>
        <v>3.6089022066043173</v>
      </c>
      <c r="G34" s="10">
        <f t="shared" si="8"/>
        <v>8.6666666666666607</v>
      </c>
      <c r="H34" s="5">
        <f t="shared" si="9"/>
        <v>7.5</v>
      </c>
      <c r="I34">
        <f t="shared" si="10"/>
        <v>27.719951398090988</v>
      </c>
      <c r="J34">
        <f t="shared" si="11"/>
        <v>19.703650968342739</v>
      </c>
      <c r="K34">
        <f t="shared" si="12"/>
        <v>19.497739459492546</v>
      </c>
      <c r="L34">
        <f t="shared" si="13"/>
        <v>-16.136760302709991</v>
      </c>
      <c r="M34">
        <f t="shared" si="14"/>
        <v>-48.142124314018176</v>
      </c>
      <c r="S34">
        <f t="shared" si="3"/>
        <v>0</v>
      </c>
      <c r="T34" t="b">
        <f t="shared" si="4"/>
        <v>0</v>
      </c>
      <c r="U34" t="b">
        <f t="shared" si="5"/>
        <v>0</v>
      </c>
    </row>
    <row r="35" spans="1:21" x14ac:dyDescent="0.2">
      <c r="A35">
        <f t="shared" si="15"/>
        <v>23.212320276609034</v>
      </c>
      <c r="B35">
        <f t="shared" si="6"/>
        <v>23.212320276609034</v>
      </c>
      <c r="C35" s="9">
        <f t="shared" si="7"/>
        <v>0.08</v>
      </c>
      <c r="D35" s="9">
        <f t="shared" si="0"/>
        <v>1.6247704568683634</v>
      </c>
      <c r="E35" s="9">
        <f t="shared" si="1"/>
        <v>3.7016974907739963</v>
      </c>
      <c r="F35" s="9">
        <f t="shared" si="2"/>
        <v>3.7066236010806644</v>
      </c>
      <c r="G35" s="10">
        <f t="shared" si="8"/>
        <v>8.6666666666666607</v>
      </c>
      <c r="H35" s="5">
        <f t="shared" si="9"/>
        <v>7.5</v>
      </c>
      <c r="I35">
        <f t="shared" si="10"/>
        <v>27.493526512527151</v>
      </c>
      <c r="J35">
        <f t="shared" si="11"/>
        <v>19.622967166829188</v>
      </c>
      <c r="K35">
        <f t="shared" si="12"/>
        <v>19.257028837922455</v>
      </c>
      <c r="L35">
        <f t="shared" si="13"/>
        <v>-15.939412279727332</v>
      </c>
      <c r="M35">
        <f t="shared" si="14"/>
        <v>-47.816166616326399</v>
      </c>
      <c r="S35">
        <f t="shared" si="3"/>
        <v>0</v>
      </c>
      <c r="T35" t="b">
        <f t="shared" si="4"/>
        <v>0</v>
      </c>
      <c r="U35" t="b">
        <f t="shared" si="5"/>
        <v>0</v>
      </c>
    </row>
    <row r="36" spans="1:21" x14ac:dyDescent="0.2">
      <c r="A36">
        <f t="shared" si="15"/>
        <v>23.114404683428383</v>
      </c>
      <c r="B36">
        <f t="shared" si="6"/>
        <v>23.114404683428383</v>
      </c>
      <c r="C36" s="9">
        <f t="shared" si="7"/>
        <v>8.5000000000000006E-2</v>
      </c>
      <c r="D36" s="9">
        <f t="shared" si="0"/>
        <v>1.7226860500490127</v>
      </c>
      <c r="E36" s="9">
        <f t="shared" si="1"/>
        <v>3.7973849328809046</v>
      </c>
      <c r="F36" s="9">
        <f t="shared" si="2"/>
        <v>3.8032485177841124</v>
      </c>
      <c r="G36" s="10">
        <f t="shared" si="8"/>
        <v>8.6666666666666607</v>
      </c>
      <c r="H36" s="5">
        <f t="shared" si="9"/>
        <v>7.5</v>
      </c>
      <c r="I36">
        <f t="shared" si="10"/>
        <v>27.269428903602737</v>
      </c>
      <c r="J36">
        <f t="shared" si="11"/>
        <v>19.543270105430551</v>
      </c>
      <c r="K36">
        <f t="shared" si="12"/>
        <v>19.017948004840822</v>
      </c>
      <c r="L36">
        <f t="shared" si="13"/>
        <v>-15.745282418403294</v>
      </c>
      <c r="M36">
        <f t="shared" si="14"/>
        <v>-47.496050032533759</v>
      </c>
      <c r="S36">
        <f t="shared" si="3"/>
        <v>0</v>
      </c>
      <c r="T36" t="b">
        <f t="shared" si="4"/>
        <v>0</v>
      </c>
      <c r="U36" t="b">
        <f t="shared" si="5"/>
        <v>0</v>
      </c>
    </row>
    <row r="37" spans="1:21" x14ac:dyDescent="0.2">
      <c r="A37">
        <f t="shared" si="15"/>
        <v>23.016885148931461</v>
      </c>
      <c r="B37">
        <f t="shared" si="6"/>
        <v>23.016885148931461</v>
      </c>
      <c r="C37" s="9">
        <f t="shared" si="7"/>
        <v>9.0000000000000011E-2</v>
      </c>
      <c r="D37" s="9">
        <f t="shared" si="0"/>
        <v>1.8202055845459353</v>
      </c>
      <c r="E37" s="9">
        <f t="shared" si="1"/>
        <v>3.8918809722797021</v>
      </c>
      <c r="F37" s="9">
        <f t="shared" si="2"/>
        <v>3.8987902901811844</v>
      </c>
      <c r="G37" s="10">
        <f t="shared" si="8"/>
        <v>8.6666666666666607</v>
      </c>
      <c r="H37" s="5">
        <f t="shared" si="9"/>
        <v>7.5</v>
      </c>
      <c r="I37">
        <f t="shared" si="10"/>
        <v>27.047632618667215</v>
      </c>
      <c r="J37">
        <f t="shared" si="11"/>
        <v>19.464543693338534</v>
      </c>
      <c r="K37">
        <f t="shared" si="12"/>
        <v>18.780467754678153</v>
      </c>
      <c r="L37">
        <f t="shared" si="13"/>
        <v>-15.554306897079174</v>
      </c>
      <c r="M37">
        <f t="shared" si="14"/>
        <v>-47.181655135883631</v>
      </c>
      <c r="S37">
        <f t="shared" si="3"/>
        <v>0</v>
      </c>
      <c r="T37" t="b">
        <f t="shared" si="4"/>
        <v>0</v>
      </c>
      <c r="U37" t="b">
        <f t="shared" si="5"/>
        <v>0</v>
      </c>
    </row>
    <row r="38" spans="1:21" x14ac:dyDescent="0.2">
      <c r="A38">
        <f t="shared" si="15"/>
        <v>22.919756859300982</v>
      </c>
      <c r="B38">
        <f t="shared" si="6"/>
        <v>22.919756859300982</v>
      </c>
      <c r="C38" s="9">
        <f t="shared" si="7"/>
        <v>9.5000000000000015E-2</v>
      </c>
      <c r="D38" s="9">
        <f t="shared" si="0"/>
        <v>1.9173338741764145</v>
      </c>
      <c r="E38" s="9">
        <f t="shared" si="1"/>
        <v>3.9851935403638943</v>
      </c>
      <c r="F38" s="9">
        <f t="shared" si="2"/>
        <v>3.9932620013939726</v>
      </c>
      <c r="G38" s="10">
        <f t="shared" si="8"/>
        <v>8.6666666666666607</v>
      </c>
      <c r="H38" s="5">
        <f t="shared" si="9"/>
        <v>7.5</v>
      </c>
      <c r="I38">
        <f t="shared" si="10"/>
        <v>26.828112512985424</v>
      </c>
      <c r="J38">
        <f t="shared" si="11"/>
        <v>19.386772158853137</v>
      </c>
      <c r="K38">
        <f t="shared" si="12"/>
        <v>18.544559478998735</v>
      </c>
      <c r="L38">
        <f t="shared" si="13"/>
        <v>-15.366423672678971</v>
      </c>
      <c r="M38">
        <f t="shared" si="14"/>
        <v>-46.87286556888008</v>
      </c>
      <c r="S38">
        <f t="shared" si="3"/>
        <v>0</v>
      </c>
      <c r="T38" t="b">
        <f t="shared" si="4"/>
        <v>0</v>
      </c>
      <c r="U38" t="b">
        <f t="shared" si="5"/>
        <v>0</v>
      </c>
    </row>
    <row r="39" spans="1:21" x14ac:dyDescent="0.2">
      <c r="A39">
        <f t="shared" si="15"/>
        <v>22.823015078802623</v>
      </c>
      <c r="B39">
        <f t="shared" si="6"/>
        <v>22.823015078802623</v>
      </c>
      <c r="C39" s="9">
        <f t="shared" si="7"/>
        <v>0.10000000000000002</v>
      </c>
      <c r="D39" s="9">
        <f t="shared" si="0"/>
        <v>2.0140756546747718</v>
      </c>
      <c r="E39" s="9">
        <f t="shared" si="1"/>
        <v>4.0773304269392767</v>
      </c>
      <c r="F39" s="9">
        <f t="shared" si="2"/>
        <v>4.0866764899123691</v>
      </c>
      <c r="G39" s="10">
        <f t="shared" si="8"/>
        <v>8.6666666666666607</v>
      </c>
      <c r="H39" s="5">
        <f t="shared" si="9"/>
        <v>7.5</v>
      </c>
      <c r="I39">
        <f t="shared" si="10"/>
        <v>26.610844233895786</v>
      </c>
      <c r="J39">
        <f t="shared" si="11"/>
        <v>19.309940040489742</v>
      </c>
      <c r="K39">
        <f t="shared" si="12"/>
        <v>18.310195151154335</v>
      </c>
      <c r="L39">
        <f t="shared" si="13"/>
        <v>-15.181572427008609</v>
      </c>
      <c r="M39">
        <f t="shared" si="14"/>
        <v>-46.569567943610316</v>
      </c>
      <c r="S39">
        <f t="shared" si="3"/>
        <v>0</v>
      </c>
      <c r="T39" t="b">
        <f t="shared" si="4"/>
        <v>0</v>
      </c>
      <c r="U39" t="b">
        <f t="shared" si="5"/>
        <v>0</v>
      </c>
    </row>
    <row r="40" spans="1:21" x14ac:dyDescent="0.2">
      <c r="A40">
        <f t="shared" si="15"/>
        <v>22.726655148255514</v>
      </c>
      <c r="B40">
        <f t="shared" si="6"/>
        <v>22.726655148255514</v>
      </c>
      <c r="C40" s="9">
        <f t="shared" si="7"/>
        <v>0.10500000000000002</v>
      </c>
      <c r="D40" s="9">
        <f t="shared" si="0"/>
        <v>2.1104355852218828</v>
      </c>
      <c r="E40" s="9">
        <f t="shared" si="1"/>
        <v>4.1682992830957533</v>
      </c>
      <c r="F40" s="9">
        <f t="shared" si="2"/>
        <v>4.1790463551478529</v>
      </c>
      <c r="G40" s="10">
        <f t="shared" si="8"/>
        <v>8.6666666666666607</v>
      </c>
      <c r="H40" s="5">
        <f t="shared" si="9"/>
        <v>7.5</v>
      </c>
      <c r="I40">
        <f t="shared" si="10"/>
        <v>26.395804205522452</v>
      </c>
      <c r="J40">
        <f t="shared" si="11"/>
        <v>19.234032178354699</v>
      </c>
      <c r="K40">
        <f t="shared" si="12"/>
        <v>18.077347311436284</v>
      </c>
      <c r="L40">
        <f t="shared" si="13"/>
        <v>-14.999694515023601</v>
      </c>
      <c r="M40">
        <f t="shared" si="14"/>
        <v>-46.271651745569784</v>
      </c>
      <c r="S40">
        <f t="shared" si="3"/>
        <v>0</v>
      </c>
      <c r="T40" t="b">
        <f t="shared" si="4"/>
        <v>0</v>
      </c>
      <c r="U40" t="b">
        <f t="shared" si="5"/>
        <v>0</v>
      </c>
    </row>
    <row r="41" spans="1:21" x14ac:dyDescent="0.2">
      <c r="A41">
        <f t="shared" si="15"/>
        <v>22.630672483545176</v>
      </c>
      <c r="B41">
        <f t="shared" si="6"/>
        <v>22.630672483545176</v>
      </c>
      <c r="C41" s="9">
        <f t="shared" si="7"/>
        <v>0.11000000000000003</v>
      </c>
      <c r="D41" s="9">
        <f t="shared" si="0"/>
        <v>2.2064182499322187</v>
      </c>
      <c r="E41" s="9">
        <f t="shared" si="1"/>
        <v>4.2581076240061151</v>
      </c>
      <c r="F41" s="9">
        <f t="shared" si="2"/>
        <v>4.2703839628341136</v>
      </c>
      <c r="G41" s="10">
        <f t="shared" si="8"/>
        <v>8.6666666666666607</v>
      </c>
      <c r="H41" s="5">
        <f t="shared" si="9"/>
        <v>7.5</v>
      </c>
      <c r="I41">
        <f t="shared" si="10"/>
        <v>26.182969614017953</v>
      </c>
      <c r="J41">
        <f t="shared" si="11"/>
        <v>19.159033705779581</v>
      </c>
      <c r="K41">
        <f t="shared" si="12"/>
        <v>17.845989052708436</v>
      </c>
      <c r="L41">
        <f t="shared" si="13"/>
        <v>-14.82073291498185</v>
      </c>
      <c r="M41">
        <f t="shared" si="14"/>
        <v>-45.979009240841542</v>
      </c>
      <c r="S41">
        <f t="shared" si="3"/>
        <v>0</v>
      </c>
      <c r="T41" t="b">
        <f t="shared" si="4"/>
        <v>0</v>
      </c>
      <c r="U41" t="b">
        <f t="shared" si="5"/>
        <v>0</v>
      </c>
    </row>
    <row r="42" spans="1:21" x14ac:dyDescent="0.2">
      <c r="A42">
        <f t="shared" si="15"/>
        <v>22.535062574177715</v>
      </c>
      <c r="B42">
        <f t="shared" si="6"/>
        <v>22.535062574177715</v>
      </c>
      <c r="C42" s="9">
        <f t="shared" si="7"/>
        <v>0.11500000000000003</v>
      </c>
      <c r="D42" s="9">
        <f t="shared" si="0"/>
        <v>2.3020281592996792</v>
      </c>
      <c r="E42" s="9">
        <f t="shared" si="1"/>
        <v>4.3467628316541465</v>
      </c>
      <c r="F42" s="9">
        <f t="shared" si="2"/>
        <v>4.3607014502795272</v>
      </c>
      <c r="G42" s="10">
        <f t="shared" si="8"/>
        <v>8.6666666666666607</v>
      </c>
      <c r="H42" s="5">
        <f t="shared" si="9"/>
        <v>7.5</v>
      </c>
      <c r="I42">
        <f t="shared" si="10"/>
        <v>25.972318393313884</v>
      </c>
      <c r="J42">
        <f t="shared" si="11"/>
        <v>19.084930041204672</v>
      </c>
      <c r="K42">
        <f t="shared" si="12"/>
        <v>17.616094006504227</v>
      </c>
      <c r="L42">
        <f t="shared" si="13"/>
        <v>-14.644632180402155</v>
      </c>
      <c r="M42">
        <f t="shared" si="14"/>
        <v>-45.691535386488489</v>
      </c>
      <c r="S42">
        <f t="shared" si="3"/>
        <v>0</v>
      </c>
      <c r="T42" t="b">
        <f t="shared" si="4"/>
        <v>0</v>
      </c>
      <c r="U42" t="b">
        <f t="shared" si="5"/>
        <v>0</v>
      </c>
    </row>
    <row r="43" spans="1:21" x14ac:dyDescent="0.2">
      <c r="A43">
        <f t="shared" si="15"/>
        <v>22.43982098187395</v>
      </c>
      <c r="B43">
        <f t="shared" si="6"/>
        <v>22.43982098187395</v>
      </c>
      <c r="C43" s="9">
        <f t="shared" si="7"/>
        <v>0.12000000000000004</v>
      </c>
      <c r="D43" s="9">
        <f t="shared" si="0"/>
        <v>2.3972697516034476</v>
      </c>
      <c r="E43" s="9">
        <f t="shared" si="1"/>
        <v>4.4342721574943367</v>
      </c>
      <c r="F43" s="9">
        <f t="shared" si="2"/>
        <v>4.4500107314763842</v>
      </c>
      <c r="G43" s="10">
        <f t="shared" si="8"/>
        <v>8.6666666666666607</v>
      </c>
      <c r="H43" s="5">
        <f t="shared" si="9"/>
        <v>7.5</v>
      </c>
      <c r="I43">
        <f t="shared" si="10"/>
        <v>25.763829211357386</v>
      </c>
      <c r="J43">
        <f t="shared" si="11"/>
        <v>19.011706880302661</v>
      </c>
      <c r="K43">
        <f t="shared" si="12"/>
        <v>17.387636329571784</v>
      </c>
      <c r="L43">
        <f t="shared" si="13"/>
        <v>-14.471338393752246</v>
      </c>
      <c r="M43">
        <f t="shared" si="14"/>
        <v>-45.409127744023358</v>
      </c>
      <c r="S43">
        <f t="shared" si="3"/>
        <v>0</v>
      </c>
      <c r="T43" t="b">
        <f t="shared" si="4"/>
        <v>0</v>
      </c>
      <c r="U43" t="b">
        <f t="shared" si="5"/>
        <v>0</v>
      </c>
    </row>
    <row r="44" spans="1:21" x14ac:dyDescent="0.2">
      <c r="A44">
        <f t="shared" si="15"/>
        <v>22.344943339202356</v>
      </c>
      <c r="B44">
        <f t="shared" si="6"/>
        <v>22.344943339202356</v>
      </c>
      <c r="C44" s="9">
        <f t="shared" si="7"/>
        <v>0.12500000000000003</v>
      </c>
      <c r="D44" s="9">
        <f t="shared" si="0"/>
        <v>2.492147394275039</v>
      </c>
      <c r="E44" s="9">
        <f t="shared" si="1"/>
        <v>4.5206427250453949</v>
      </c>
      <c r="F44" s="9">
        <f t="shared" si="2"/>
        <v>4.5383235020715382</v>
      </c>
      <c r="G44" s="10">
        <f t="shared" si="8"/>
        <v>8.6666666666666607</v>
      </c>
      <c r="H44" s="5">
        <f t="shared" si="9"/>
        <v>7.5</v>
      </c>
      <c r="I44">
        <f t="shared" si="10"/>
        <v>25.557481456811981</v>
      </c>
      <c r="J44">
        <f t="shared" si="11"/>
        <v>18.939350188333901</v>
      </c>
      <c r="K44">
        <f t="shared" si="12"/>
        <v>17.160590690851667</v>
      </c>
      <c r="L44">
        <f t="shared" si="13"/>
        <v>-14.300799121793727</v>
      </c>
      <c r="M44">
        <f t="shared" si="14"/>
        <v>-45.131686395827813</v>
      </c>
      <c r="S44">
        <f t="shared" si="3"/>
        <v>0</v>
      </c>
      <c r="T44" t="b">
        <f t="shared" si="4"/>
        <v>0</v>
      </c>
      <c r="U44" t="b">
        <f t="shared" si="5"/>
        <v>0</v>
      </c>
    </row>
    <row r="45" spans="1:21" x14ac:dyDescent="0.2">
      <c r="A45">
        <f t="shared" si="15"/>
        <v>22.25042534824971</v>
      </c>
      <c r="B45">
        <f t="shared" si="6"/>
        <v>22.25042534824971</v>
      </c>
      <c r="C45" s="9">
        <f t="shared" si="7"/>
        <v>0.13000000000000003</v>
      </c>
      <c r="D45" s="9">
        <f t="shared" si="0"/>
        <v>2.5866653852276862</v>
      </c>
      <c r="E45" s="9">
        <f t="shared" si="1"/>
        <v>4.6058815324197058</v>
      </c>
      <c r="F45" s="9">
        <f t="shared" si="2"/>
        <v>4.6256512442030022</v>
      </c>
      <c r="G45" s="10">
        <f t="shared" si="8"/>
        <v>8.6666666666666607</v>
      </c>
      <c r="H45" s="5">
        <f t="shared" si="9"/>
        <v>7.5</v>
      </c>
      <c r="I45">
        <f t="shared" si="10"/>
        <v>25.353255226201746</v>
      </c>
      <c r="J45">
        <f t="shared" si="11"/>
        <v>18.867846192724933</v>
      </c>
      <c r="K45">
        <f t="shared" si="12"/>
        <v>16.934932258872529</v>
      </c>
      <c r="L45">
        <f t="shared" si="13"/>
        <v>-14.132963372514356</v>
      </c>
      <c r="M45">
        <f t="shared" si="14"/>
        <v>-44.859113864397635</v>
      </c>
      <c r="S45">
        <f t="shared" si="3"/>
        <v>0</v>
      </c>
      <c r="T45" t="b">
        <f t="shared" si="4"/>
        <v>0</v>
      </c>
      <c r="U45" t="b">
        <f t="shared" si="5"/>
        <v>0</v>
      </c>
    </row>
    <row r="46" spans="1:21" x14ac:dyDescent="0.2">
      <c r="A46">
        <f t="shared" si="15"/>
        <v>22.156262779328241</v>
      </c>
      <c r="B46">
        <f t="shared" si="6"/>
        <v>22.156262779328241</v>
      </c>
      <c r="C46" s="9">
        <f t="shared" si="7"/>
        <v>0.13500000000000004</v>
      </c>
      <c r="D46" s="9">
        <f t="shared" si="0"/>
        <v>2.6808279541491542</v>
      </c>
      <c r="E46" s="9">
        <f t="shared" si="1"/>
        <v>4.6899954547907639</v>
      </c>
      <c r="F46" s="9">
        <f t="shared" si="2"/>
        <v>4.7120052312068168</v>
      </c>
      <c r="G46" s="10">
        <f t="shared" si="8"/>
        <v>8.6666666666666607</v>
      </c>
      <c r="H46" s="5">
        <f t="shared" si="9"/>
        <v>7.5</v>
      </c>
      <c r="I46">
        <f t="shared" si="10"/>
        <v>25.151131311478206</v>
      </c>
      <c r="J46">
        <f t="shared" si="11"/>
        <v>18.797181375862362</v>
      </c>
      <c r="K46">
        <f t="shared" si="12"/>
        <v>16.71063668955054</v>
      </c>
      <c r="L46">
        <f t="shared" si="13"/>
        <v>-13.967781553581045</v>
      </c>
      <c r="M46">
        <f t="shared" si="14"/>
        <v>-44.591315034296755</v>
      </c>
      <c r="S46">
        <f t="shared" si="3"/>
        <v>0</v>
      </c>
      <c r="T46" t="b">
        <f t="shared" si="4"/>
        <v>0</v>
      </c>
      <c r="U46" t="b">
        <f t="shared" si="5"/>
        <v>0</v>
      </c>
    </row>
    <row r="47" spans="1:21" x14ac:dyDescent="0.2">
      <c r="A47">
        <f t="shared" si="15"/>
        <v>22.062451469718351</v>
      </c>
      <c r="B47">
        <f t="shared" si="6"/>
        <v>22.062451469718351</v>
      </c>
      <c r="C47" s="9">
        <f t="shared" si="7"/>
        <v>0.14000000000000004</v>
      </c>
      <c r="D47" s="9">
        <f t="shared" si="0"/>
        <v>2.7746392637590462</v>
      </c>
      <c r="E47" s="9">
        <f t="shared" si="1"/>
        <v>4.7729912468005882</v>
      </c>
      <c r="F47" s="9">
        <f t="shared" si="2"/>
        <v>4.7973965321984187</v>
      </c>
      <c r="G47" s="10">
        <f t="shared" si="8"/>
        <v>8.6666666666666607</v>
      </c>
      <c r="H47" s="5">
        <f t="shared" si="9"/>
        <v>7.5</v>
      </c>
      <c r="I47">
        <f t="shared" si="10"/>
        <v>24.951091187989849</v>
      </c>
      <c r="J47">
        <f t="shared" si="11"/>
        <v>18.727342468094456</v>
      </c>
      <c r="K47">
        <f t="shared" si="12"/>
        <v>16.487680114379057</v>
      </c>
      <c r="L47">
        <f t="shared" si="13"/>
        <v>-13.805205432249874</v>
      </c>
      <c r="M47">
        <f t="shared" si="14"/>
        <v>-44.328197076708037</v>
      </c>
      <c r="S47">
        <f t="shared" si="3"/>
        <v>0</v>
      </c>
      <c r="T47" t="b">
        <f t="shared" si="4"/>
        <v>0</v>
      </c>
      <c r="U47" t="b">
        <f t="shared" si="5"/>
        <v>0</v>
      </c>
    </row>
    <row r="48" spans="1:21" x14ac:dyDescent="0.2">
      <c r="A48">
        <f t="shared" si="15"/>
        <v>21.968987322445781</v>
      </c>
      <c r="B48">
        <f t="shared" si="6"/>
        <v>21.968987322445781</v>
      </c>
      <c r="C48" s="9">
        <f t="shared" si="7"/>
        <v>0.14500000000000005</v>
      </c>
      <c r="D48" s="9">
        <f t="shared" si="0"/>
        <v>2.8681034110316155</v>
      </c>
      <c r="E48" s="9">
        <f t="shared" si="1"/>
        <v>4.8548755449090244</v>
      </c>
      <c r="F48" s="9">
        <f t="shared" si="2"/>
        <v>4.8818360165325032</v>
      </c>
      <c r="G48" s="10">
        <f t="shared" si="8"/>
        <v>8.6666666666666607</v>
      </c>
      <c r="H48" s="5">
        <f t="shared" si="9"/>
        <v>7.5</v>
      </c>
      <c r="I48">
        <f t="shared" si="10"/>
        <v>24.75311700283444</v>
      </c>
      <c r="J48">
        <f t="shared" si="11"/>
        <v>18.658316440933206</v>
      </c>
      <c r="K48">
        <f t="shared" si="12"/>
        <v>16.266039128995516</v>
      </c>
      <c r="L48">
        <f t="shared" si="13"/>
        <v>-13.645188096671992</v>
      </c>
      <c r="M48">
        <f t="shared" si="14"/>
        <v>-44.069669376473996</v>
      </c>
      <c r="S48">
        <f t="shared" si="3"/>
        <v>0</v>
      </c>
      <c r="T48" t="b">
        <f t="shared" si="4"/>
        <v>0</v>
      </c>
      <c r="U48" t="b">
        <f t="shared" si="5"/>
        <v>0</v>
      </c>
    </row>
    <row r="49" spans="1:21" x14ac:dyDescent="0.2">
      <c r="A49">
        <f t="shared" si="15"/>
        <v>21.875866305092323</v>
      </c>
      <c r="B49">
        <f t="shared" si="6"/>
        <v>21.875866305092323</v>
      </c>
      <c r="C49" s="9">
        <f t="shared" si="7"/>
        <v>0.15000000000000005</v>
      </c>
      <c r="D49" s="9">
        <f t="shared" si="0"/>
        <v>2.9612244283850733</v>
      </c>
      <c r="E49" s="9">
        <f t="shared" si="1"/>
        <v>4.9356548696867959</v>
      </c>
      <c r="F49" s="9">
        <f t="shared" si="2"/>
        <v>4.9653343581453129</v>
      </c>
      <c r="G49" s="10">
        <f t="shared" si="8"/>
        <v>8.6666666666666607</v>
      </c>
      <c r="H49" s="5">
        <f t="shared" si="9"/>
        <v>7.5</v>
      </c>
      <c r="I49">
        <f t="shared" si="10"/>
        <v>24.55719156357474</v>
      </c>
      <c r="J49">
        <f t="shared" si="11"/>
        <v>18.590090500449847</v>
      </c>
      <c r="K49">
        <f t="shared" si="12"/>
        <v>16.045690782113144</v>
      </c>
      <c r="L49">
        <f t="shared" si="13"/>
        <v>-13.487683918536881</v>
      </c>
      <c r="M49">
        <f t="shared" si="14"/>
        <v>-43.815643461525156</v>
      </c>
      <c r="S49">
        <f t="shared" si="3"/>
        <v>0</v>
      </c>
      <c r="T49" t="b">
        <f t="shared" si="4"/>
        <v>0</v>
      </c>
      <c r="U49" t="b">
        <f t="shared" si="5"/>
        <v>0</v>
      </c>
    </row>
    <row r="50" spans="1:21" x14ac:dyDescent="0.2">
      <c r="A50">
        <f t="shared" si="15"/>
        <v>21.783084448639055</v>
      </c>
      <c r="B50">
        <f t="shared" si="6"/>
        <v>21.783084448639055</v>
      </c>
      <c r="C50" s="9">
        <f t="shared" si="7"/>
        <v>0.15500000000000005</v>
      </c>
      <c r="D50" s="9">
        <f t="shared" si="0"/>
        <v>3.0540062848383407</v>
      </c>
      <c r="E50" s="9">
        <f t="shared" si="1"/>
        <v>5.0153356280540926</v>
      </c>
      <c r="F50" s="9">
        <f t="shared" si="2"/>
        <v>5.0479020397830894</v>
      </c>
      <c r="G50" s="10">
        <f t="shared" si="8"/>
        <v>8.6666666666666607</v>
      </c>
      <c r="H50" s="5">
        <f t="shared" si="9"/>
        <v>7.5</v>
      </c>
      <c r="I50">
        <f t="shared" si="10"/>
        <v>24.363298327298423</v>
      </c>
      <c r="J50">
        <f t="shared" si="11"/>
        <v>18.522652080857164</v>
      </c>
      <c r="K50">
        <f t="shared" si="12"/>
        <v>15.826612564805519</v>
      </c>
      <c r="L50">
        <f t="shared" si="13"/>
        <v>-13.332648516996793</v>
      </c>
      <c r="M50">
        <f t="shared" si="14"/>
        <v>-43.566032934598653</v>
      </c>
      <c r="S50">
        <f t="shared" si="3"/>
        <v>0</v>
      </c>
      <c r="T50" t="b">
        <f t="shared" si="4"/>
        <v>0</v>
      </c>
      <c r="U50" t="b">
        <f t="shared" si="5"/>
        <v>0</v>
      </c>
    </row>
    <row r="51" spans="1:21" x14ac:dyDescent="0.2">
      <c r="A51">
        <f t="shared" si="15"/>
        <v>21.690637846341232</v>
      </c>
      <c r="B51">
        <f t="shared" si="6"/>
        <v>21.690637846341232</v>
      </c>
      <c r="C51" s="9">
        <f t="shared" si="7"/>
        <v>0.16000000000000006</v>
      </c>
      <c r="D51" s="9">
        <f t="shared" si="0"/>
        <v>3.1464528871361641</v>
      </c>
      <c r="E51" s="9">
        <f t="shared" si="1"/>
        <v>5.0939241154664376</v>
      </c>
      <c r="F51" s="9">
        <f t="shared" si="2"/>
        <v>5.1295493571202968</v>
      </c>
      <c r="G51" s="10">
        <f t="shared" si="8"/>
        <v>8.6666666666666607</v>
      </c>
      <c r="H51" s="5">
        <f t="shared" si="9"/>
        <v>7.5</v>
      </c>
      <c r="I51">
        <f t="shared" si="10"/>
        <v>24.171421390003406</v>
      </c>
      <c r="J51">
        <f t="shared" si="11"/>
        <v>18.45598883827218</v>
      </c>
      <c r="K51">
        <f t="shared" si="12"/>
        <v>15.608782400132526</v>
      </c>
      <c r="L51">
        <f t="shared" si="13"/>
        <v>-13.18003872381855</v>
      </c>
      <c r="M51">
        <f t="shared" si="14"/>
        <v>-43.320753407153866</v>
      </c>
      <c r="S51">
        <f t="shared" si="3"/>
        <v>0</v>
      </c>
      <c r="T51" t="b">
        <f t="shared" si="4"/>
        <v>0</v>
      </c>
      <c r="U51" t="b">
        <f t="shared" si="5"/>
        <v>0</v>
      </c>
    </row>
    <row r="52" spans="1:21" x14ac:dyDescent="0.2">
      <c r="A52">
        <f t="shared" si="15"/>
        <v>21.598522652633918</v>
      </c>
      <c r="B52">
        <f t="shared" si="6"/>
        <v>21.598522652633918</v>
      </c>
      <c r="C52" s="9">
        <f t="shared" si="7"/>
        <v>0.16500000000000006</v>
      </c>
      <c r="D52" s="9">
        <f t="shared" si="0"/>
        <v>3.2385680808434771</v>
      </c>
      <c r="E52" s="9">
        <f t="shared" si="1"/>
        <v>5.1714265180495111</v>
      </c>
      <c r="F52" s="9">
        <f t="shared" si="2"/>
        <v>5.2102864227711354</v>
      </c>
      <c r="G52" s="10">
        <f t="shared" si="8"/>
        <v>8.6666666666666607</v>
      </c>
      <c r="H52" s="5">
        <f t="shared" si="9"/>
        <v>7.5</v>
      </c>
      <c r="I52">
        <f t="shared" si="10"/>
        <v>23.981545476289863</v>
      </c>
      <c r="J52">
        <f t="shared" si="11"/>
        <v>18.390088644653087</v>
      </c>
      <c r="K52">
        <f t="shared" si="12"/>
        <v>15.392178633096757</v>
      </c>
      <c r="L52">
        <f t="shared" si="13"/>
        <v>-13.029812549710909</v>
      </c>
      <c r="M52">
        <f t="shared" si="14"/>
        <v>-43.0797224353961</v>
      </c>
      <c r="S52">
        <f t="shared" si="3"/>
        <v>0</v>
      </c>
      <c r="T52" t="b">
        <f t="shared" si="4"/>
        <v>0</v>
      </c>
      <c r="U52" t="b">
        <f t="shared" si="5"/>
        <v>0</v>
      </c>
    </row>
    <row r="53" spans="1:21" x14ac:dyDescent="0.2">
      <c r="A53">
        <f t="shared" si="15"/>
        <v>21.506735082067525</v>
      </c>
      <c r="B53">
        <f t="shared" si="6"/>
        <v>21.506735082067525</v>
      </c>
      <c r="C53" s="9">
        <f t="shared" si="7"/>
        <v>0.17000000000000007</v>
      </c>
      <c r="D53" s="9">
        <f t="shared" si="0"/>
        <v>3.3303556514098713</v>
      </c>
      <c r="E53" s="9">
        <f t="shared" si="1"/>
        <v>5.2478489146845524</v>
      </c>
      <c r="F53" s="9">
        <f t="shared" si="2"/>
        <v>5.2901231701976972</v>
      </c>
      <c r="G53" s="10">
        <f t="shared" si="8"/>
        <v>8.6666666666666607</v>
      </c>
      <c r="H53" s="5">
        <f t="shared" si="9"/>
        <v>7.5</v>
      </c>
      <c r="I53">
        <f t="shared" si="10"/>
        <v>23.793655929340517</v>
      </c>
      <c r="J53">
        <f t="shared" si="11"/>
        <v>18.324939581904534</v>
      </c>
      <c r="K53">
        <f t="shared" si="12"/>
        <v>15.176780020919777</v>
      </c>
      <c r="L53">
        <f t="shared" si="13"/>
        <v>-12.881929151777817</v>
      </c>
      <c r="M53">
        <f t="shared" si="14"/>
        <v>-42.842859458323318</v>
      </c>
      <c r="S53">
        <f t="shared" si="3"/>
        <v>0</v>
      </c>
      <c r="T53" t="b">
        <f t="shared" si="4"/>
        <v>0</v>
      </c>
      <c r="U53" t="b">
        <f t="shared" si="5"/>
        <v>0</v>
      </c>
    </row>
    <row r="54" spans="1:21" x14ac:dyDescent="0.2">
      <c r="A54">
        <f t="shared" si="15"/>
        <v>21.4152714082724</v>
      </c>
      <c r="B54">
        <f t="shared" si="6"/>
        <v>21.4152714082724</v>
      </c>
      <c r="C54" s="9">
        <f t="shared" si="7"/>
        <v>0.17500000000000007</v>
      </c>
      <c r="D54" s="9">
        <f t="shared" si="0"/>
        <v>3.4218193252049969</v>
      </c>
      <c r="E54" s="9">
        <f t="shared" si="1"/>
        <v>5.3231972790459219</v>
      </c>
      <c r="F54" s="9">
        <f t="shared" si="2"/>
        <v>5.3690693575180193</v>
      </c>
      <c r="G54" s="10">
        <f t="shared" si="8"/>
        <v>8.6666666666666607</v>
      </c>
      <c r="H54" s="5">
        <f t="shared" si="9"/>
        <v>7.5</v>
      </c>
      <c r="I54">
        <f t="shared" si="10"/>
        <v>23.607738701170927</v>
      </c>
      <c r="J54">
        <f t="shared" si="11"/>
        <v>18.260529936145645</v>
      </c>
      <c r="K54">
        <f t="shared" si="12"/>
        <v>14.96256572362816</v>
      </c>
      <c r="L54">
        <f t="shared" si="13"/>
        <v>-12.736348802049788</v>
      </c>
      <c r="M54">
        <f t="shared" si="14"/>
        <v>-42.610085737714748</v>
      </c>
      <c r="S54">
        <f t="shared" si="3"/>
        <v>0</v>
      </c>
      <c r="T54" t="b">
        <f t="shared" si="4"/>
        <v>0</v>
      </c>
      <c r="U54" t="b">
        <f t="shared" si="5"/>
        <v>0</v>
      </c>
    </row>
    <row r="55" spans="1:21" x14ac:dyDescent="0.2">
      <c r="A55">
        <f t="shared" si="15"/>
        <v>21.324127962951696</v>
      </c>
      <c r="B55">
        <f t="shared" si="6"/>
        <v>21.324127962951696</v>
      </c>
      <c r="C55" s="9">
        <f t="shared" si="7"/>
        <v>0.18000000000000008</v>
      </c>
      <c r="D55" s="9">
        <f t="shared" si="0"/>
        <v>3.5129627705256996</v>
      </c>
      <c r="E55" s="9">
        <f t="shared" si="1"/>
        <v>5.3974774815923414</v>
      </c>
      <c r="F55" s="9">
        <f t="shared" si="2"/>
        <v>5.447134571217167</v>
      </c>
      <c r="G55" s="10">
        <f t="shared" si="8"/>
        <v>8.6666666666666607</v>
      </c>
      <c r="H55" s="5">
        <f t="shared" si="9"/>
        <v>7.5</v>
      </c>
      <c r="I55">
        <f t="shared" si="10"/>
        <v>23.423780343131593</v>
      </c>
      <c r="J55">
        <f t="shared" si="11"/>
        <v>18.196848192135395</v>
      </c>
      <c r="K55">
        <f t="shared" si="12"/>
        <v>14.749515294939586</v>
      </c>
      <c r="L55">
        <f t="shared" si="13"/>
        <v>-12.593032857047515</v>
      </c>
      <c r="M55">
        <f t="shared" si="14"/>
        <v>-42.381324299983753</v>
      </c>
      <c r="S55">
        <f t="shared" si="3"/>
        <v>0</v>
      </c>
      <c r="T55" t="b">
        <f t="shared" si="4"/>
        <v>0</v>
      </c>
      <c r="U55" t="b">
        <f t="shared" si="5"/>
        <v>0</v>
      </c>
    </row>
    <row r="56" spans="1:21" x14ac:dyDescent="0.2">
      <c r="A56">
        <f t="shared" si="15"/>
        <v>21.233301134901733</v>
      </c>
      <c r="B56">
        <f t="shared" si="6"/>
        <v>21.233301134901733</v>
      </c>
      <c r="C56" s="9">
        <f t="shared" si="7"/>
        <v>0.18500000000000008</v>
      </c>
      <c r="D56" s="9">
        <f t="shared" si="0"/>
        <v>3.6037895985756636</v>
      </c>
      <c r="E56" s="9">
        <f t="shared" si="1"/>
        <v>5.4706952915132891</v>
      </c>
      <c r="F56" s="9">
        <f t="shared" si="2"/>
        <v>5.5243282297644001</v>
      </c>
      <c r="G56" s="10">
        <f t="shared" si="8"/>
        <v>8.6666666666666607</v>
      </c>
      <c r="H56" s="5">
        <f t="shared" si="9"/>
        <v>7.5</v>
      </c>
      <c r="I56">
        <f t="shared" si="10"/>
        <v>23.24176799664389</v>
      </c>
      <c r="J56">
        <f t="shared" si="11"/>
        <v>18.133883027850157</v>
      </c>
      <c r="K56">
        <f t="shared" si="12"/>
        <v>14.537608673439667</v>
      </c>
      <c r="L56">
        <f t="shared" si="13"/>
        <v>-12.451943728333429</v>
      </c>
      <c r="M56">
        <f t="shared" si="14"/>
        <v>-42.156499879821027</v>
      </c>
      <c r="S56">
        <f t="shared" si="3"/>
        <v>0</v>
      </c>
      <c r="T56" t="b">
        <f t="shared" si="4"/>
        <v>0</v>
      </c>
      <c r="U56" t="b">
        <f t="shared" si="5"/>
        <v>0</v>
      </c>
    </row>
    <row r="57" spans="1:21" x14ac:dyDescent="0.2">
      <c r="A57">
        <f t="shared" si="15"/>
        <v>21.142787369059086</v>
      </c>
      <c r="B57">
        <f t="shared" si="6"/>
        <v>21.142787369059086</v>
      </c>
      <c r="C57" s="9">
        <f t="shared" si="7"/>
        <v>0.19000000000000009</v>
      </c>
      <c r="D57" s="9">
        <f t="shared" si="0"/>
        <v>3.6943033644183103</v>
      </c>
      <c r="E57" s="9">
        <f t="shared" si="1"/>
        <v>5.5428563786319893</v>
      </c>
      <c r="F57" s="9">
        <f t="shared" si="2"/>
        <v>5.6006595871393179</v>
      </c>
      <c r="G57" s="10">
        <f t="shared" si="8"/>
        <v>8.6666666666666607</v>
      </c>
      <c r="H57" s="5">
        <f t="shared" si="9"/>
        <v>7.5</v>
      </c>
      <c r="I57">
        <f t="shared" si="10"/>
        <v>23.061689384151833</v>
      </c>
      <c r="J57">
        <f t="shared" si="11"/>
        <v>18.071623309208491</v>
      </c>
      <c r="K57">
        <f t="shared" si="12"/>
        <v>14.326826174040562</v>
      </c>
      <c r="L57">
        <f t="shared" si="13"/>
        <v>-12.313044854008719</v>
      </c>
      <c r="M57">
        <f t="shared" si="14"/>
        <v>-41.93553886555717</v>
      </c>
      <c r="S57">
        <f t="shared" si="3"/>
        <v>0</v>
      </c>
      <c r="T57" t="b">
        <f t="shared" si="4"/>
        <v>0</v>
      </c>
      <c r="U57" t="b">
        <f t="shared" si="5"/>
        <v>0</v>
      </c>
    </row>
    <row r="58" spans="1:21" x14ac:dyDescent="0.2">
      <c r="A58">
        <f t="shared" si="15"/>
        <v>21.052583165573719</v>
      </c>
      <c r="B58">
        <f t="shared" si="6"/>
        <v>21.052583165573719</v>
      </c>
      <c r="C58" s="9">
        <f t="shared" si="7"/>
        <v>0.19500000000000009</v>
      </c>
      <c r="D58" s="9">
        <f t="shared" si="0"/>
        <v>3.7845075679036775</v>
      </c>
      <c r="E58" s="9">
        <f t="shared" si="1"/>
        <v>5.6139663152663726</v>
      </c>
      <c r="F58" s="9">
        <f t="shared" si="2"/>
        <v>5.6761377362698298</v>
      </c>
      <c r="G58" s="10">
        <f t="shared" si="8"/>
        <v>8.6666666666666607</v>
      </c>
      <c r="H58" s="5">
        <f t="shared" si="9"/>
        <v>7.5</v>
      </c>
      <c r="I58">
        <f t="shared" si="10"/>
        <v>22.883532800271759</v>
      </c>
      <c r="J58">
        <f t="shared" si="11"/>
        <v>18.010058084938446</v>
      </c>
      <c r="K58">
        <f t="shared" si="12"/>
        <v>14.117148479712776</v>
      </c>
      <c r="L58">
        <f t="shared" si="13"/>
        <v>-12.176300671114758</v>
      </c>
      <c r="M58">
        <f t="shared" si="14"/>
        <v>-41.718369246177303</v>
      </c>
      <c r="S58">
        <f t="shared" si="3"/>
        <v>0</v>
      </c>
      <c r="T58" t="b">
        <f t="shared" si="4"/>
        <v>0</v>
      </c>
      <c r="U58" t="b">
        <f t="shared" si="5"/>
        <v>0</v>
      </c>
    </row>
    <row r="59" spans="1:21" x14ac:dyDescent="0.2">
      <c r="A59">
        <f t="shared" si="15"/>
        <v>20.962685078907416</v>
      </c>
      <c r="B59">
        <f t="shared" si="6"/>
        <v>20.962685078907416</v>
      </c>
      <c r="C59" s="9">
        <f t="shared" si="7"/>
        <v>0.20000000000000009</v>
      </c>
      <c r="D59" s="9">
        <f t="shared" si="0"/>
        <v>3.8744056545699808</v>
      </c>
      <c r="E59" s="9">
        <f t="shared" si="1"/>
        <v>5.6840305780493594</v>
      </c>
      <c r="F59" s="9">
        <f t="shared" si="2"/>
        <v>5.750771612384673</v>
      </c>
      <c r="G59" s="10">
        <f t="shared" si="8"/>
        <v>8.6666666666666607</v>
      </c>
      <c r="H59" s="5">
        <f t="shared" si="9"/>
        <v>7.5</v>
      </c>
      <c r="I59">
        <f t="shared" si="10"/>
        <v>22.70728710312212</v>
      </c>
      <c r="J59">
        <f t="shared" si="11"/>
        <v>17.949176581582872</v>
      </c>
      <c r="K59">
        <f t="shared" si="12"/>
        <v>13.90855663348189</v>
      </c>
      <c r="L59">
        <f t="shared" si="13"/>
        <v>-12.041676588899435</v>
      </c>
      <c r="M59">
        <f t="shared" si="14"/>
        <v>-41.504920559923043</v>
      </c>
      <c r="S59">
        <f t="shared" si="3"/>
        <v>0</v>
      </c>
      <c r="T59" t="b">
        <f t="shared" si="4"/>
        <v>0</v>
      </c>
      <c r="U59" t="b">
        <f t="shared" si="5"/>
        <v>0</v>
      </c>
    </row>
    <row r="60" spans="1:21" x14ac:dyDescent="0.2">
      <c r="A60">
        <f t="shared" si="15"/>
        <v>20.873089716956862</v>
      </c>
      <c r="B60">
        <f t="shared" si="6"/>
        <v>20.873089716956862</v>
      </c>
      <c r="C60" s="9">
        <f t="shared" si="7"/>
        <v>0.2050000000000001</v>
      </c>
      <c r="D60" s="9">
        <f t="shared" si="0"/>
        <v>3.9640010165205339</v>
      </c>
      <c r="E60" s="9">
        <f t="shared" si="1"/>
        <v>5.7530545497097698</v>
      </c>
      <c r="F60" s="9">
        <f t="shared" si="2"/>
        <v>5.8245699962831292</v>
      </c>
      <c r="G60" s="10">
        <f t="shared" si="8"/>
        <v>8.6666666666666607</v>
      </c>
      <c r="H60" s="5">
        <f t="shared" si="9"/>
        <v>7.5</v>
      </c>
      <c r="I60">
        <f t="shared" si="10"/>
        <v>22.532941705815439</v>
      </c>
      <c r="J60">
        <f t="shared" si="11"/>
        <v>17.888968198638374</v>
      </c>
      <c r="K60">
        <f t="shared" si="12"/>
        <v>13.701032030682274</v>
      </c>
      <c r="L60">
        <f t="shared" si="13"/>
        <v>-11.909138962910236</v>
      </c>
      <c r="M60">
        <f t="shared" si="14"/>
        <v>-41.295123844420438</v>
      </c>
      <c r="S60">
        <f t="shared" si="3"/>
        <v>0</v>
      </c>
      <c r="T60" t="b">
        <f t="shared" si="4"/>
        <v>0</v>
      </c>
      <c r="U60" t="b">
        <f t="shared" si="5"/>
        <v>0</v>
      </c>
    </row>
    <row r="61" spans="1:21" x14ac:dyDescent="0.2">
      <c r="A61">
        <f t="shared" si="15"/>
        <v>20.783793740200707</v>
      </c>
      <c r="B61">
        <f t="shared" si="6"/>
        <v>20.783793740200707</v>
      </c>
      <c r="C61" s="9">
        <f t="shared" si="7"/>
        <v>0.2100000000000001</v>
      </c>
      <c r="D61" s="9">
        <f t="shared" si="0"/>
        <v>4.0532969932766898</v>
      </c>
      <c r="E61" s="9">
        <f t="shared" si="1"/>
        <v>5.8210435208151257</v>
      </c>
      <c r="F61" s="9">
        <f t="shared" si="2"/>
        <v>5.8975415175244645</v>
      </c>
      <c r="G61" s="10">
        <f t="shared" si="8"/>
        <v>8.6666666666666607</v>
      </c>
      <c r="H61" s="5">
        <f t="shared" si="9"/>
        <v>7.5</v>
      </c>
      <c r="I61">
        <f t="shared" si="10"/>
        <v>22.360486568094625</v>
      </c>
      <c r="J61">
        <f t="shared" si="11"/>
        <v>17.829422503823821</v>
      </c>
      <c r="K61">
        <f t="shared" si="12"/>
        <v>13.494556411460172</v>
      </c>
      <c r="L61">
        <f t="shared" si="13"/>
        <v>-11.778655069877267</v>
      </c>
      <c r="M61">
        <f t="shared" si="14"/>
        <v>-41.088911588275003</v>
      </c>
      <c r="S61">
        <f t="shared" si="3"/>
        <v>0</v>
      </c>
      <c r="T61" t="b">
        <f t="shared" si="4"/>
        <v>0</v>
      </c>
      <c r="U61" t="b">
        <f t="shared" si="5"/>
        <v>0</v>
      </c>
    </row>
    <row r="62" spans="1:21" x14ac:dyDescent="0.2">
      <c r="A62">
        <f t="shared" si="15"/>
        <v>20.694793860869961</v>
      </c>
      <c r="B62">
        <f t="shared" si="6"/>
        <v>20.694793860869961</v>
      </c>
      <c r="C62" s="9">
        <f t="shared" si="7"/>
        <v>0.21500000000000011</v>
      </c>
      <c r="D62" s="9">
        <f t="shared" si="0"/>
        <v>4.1422968726074352</v>
      </c>
      <c r="E62" s="9">
        <f t="shared" si="1"/>
        <v>5.8880026914775732</v>
      </c>
      <c r="F62" s="9">
        <f t="shared" si="2"/>
        <v>5.9696946575395806</v>
      </c>
      <c r="G62" s="10">
        <f t="shared" si="8"/>
        <v>8.6666666666666607</v>
      </c>
      <c r="H62" s="5">
        <f t="shared" si="9"/>
        <v>7.5</v>
      </c>
      <c r="I62">
        <f t="shared" si="10"/>
        <v>22.189912188095697</v>
      </c>
      <c r="J62">
        <f t="shared" si="11"/>
        <v>17.770529228474434</v>
      </c>
      <c r="K62">
        <f t="shared" si="12"/>
        <v>13.289111853518797</v>
      </c>
      <c r="L62">
        <f t="shared" si="13"/>
        <v>-11.650193083350684</v>
      </c>
      <c r="M62">
        <f t="shared" si="14"/>
        <v>-40.886217684077906</v>
      </c>
      <c r="S62">
        <f t="shared" si="3"/>
        <v>0</v>
      </c>
      <c r="T62" t="b">
        <f t="shared" si="4"/>
        <v>0</v>
      </c>
      <c r="U62" t="b">
        <f t="shared" si="5"/>
        <v>0</v>
      </c>
    </row>
    <row r="63" spans="1:21" x14ac:dyDescent="0.2">
      <c r="A63">
        <f t="shared" si="15"/>
        <v>20.606086842141131</v>
      </c>
      <c r="B63">
        <f t="shared" si="6"/>
        <v>20.606086842141131</v>
      </c>
      <c r="C63" s="9">
        <f t="shared" si="7"/>
        <v>0.22000000000000011</v>
      </c>
      <c r="D63" s="9">
        <f t="shared" si="0"/>
        <v>4.2310038913362655</v>
      </c>
      <c r="E63" s="9">
        <f t="shared" si="1"/>
        <v>5.9539371730241157</v>
      </c>
      <c r="F63" s="9">
        <f t="shared" si="2"/>
        <v>6.0410377526672576</v>
      </c>
      <c r="G63" s="10">
        <f t="shared" si="8"/>
        <v>8.6666666666666607</v>
      </c>
      <c r="H63" s="5">
        <f t="shared" si="9"/>
        <v>7.5</v>
      </c>
      <c r="I63">
        <f t="shared" si="10"/>
        <v>22.021209594218977</v>
      </c>
      <c r="J63">
        <f t="shared" si="11"/>
        <v>17.71227826305768</v>
      </c>
      <c r="K63">
        <f t="shared" si="12"/>
        <v>13.084680765098408</v>
      </c>
      <c r="L63">
        <f t="shared" si="13"/>
        <v>-11.523722050058144</v>
      </c>
      <c r="M63">
        <f t="shared" si="14"/>
        <v>-40.686977382769854</v>
      </c>
      <c r="S63">
        <f t="shared" si="3"/>
        <v>0</v>
      </c>
      <c r="T63" t="b">
        <f t="shared" si="4"/>
        <v>0</v>
      </c>
      <c r="U63" t="b">
        <f t="shared" si="5"/>
        <v>0</v>
      </c>
    </row>
    <row r="64" spans="1:21" x14ac:dyDescent="0.2">
      <c r="A64">
        <f t="shared" si="15"/>
        <v>20.51766949735147</v>
      </c>
      <c r="B64">
        <f t="shared" si="6"/>
        <v>20.51766949735147</v>
      </c>
      <c r="C64" s="9">
        <f t="shared" si="7"/>
        <v>0.22500000000000012</v>
      </c>
      <c r="D64" s="9">
        <f t="shared" si="0"/>
        <v>4.3194212361259279</v>
      </c>
      <c r="E64" s="9">
        <f t="shared" si="1"/>
        <v>6.0188519896323234</v>
      </c>
      <c r="F64" s="9">
        <f t="shared" si="2"/>
        <v>6.1115789971172756</v>
      </c>
      <c r="G64" s="10">
        <f t="shared" si="8"/>
        <v>8.6666666666666607</v>
      </c>
      <c r="H64" s="5">
        <f t="shared" si="9"/>
        <v>7.5</v>
      </c>
      <c r="I64">
        <f t="shared" si="10"/>
        <v>21.854370337090746</v>
      </c>
      <c r="J64">
        <f t="shared" si="11"/>
        <v>17.654659652807389</v>
      </c>
      <c r="K64">
        <f t="shared" si="12"/>
        <v>12.88124587818456</v>
      </c>
      <c r="L64">
        <f t="shared" si="13"/>
        <v>-11.399211866949054</v>
      </c>
      <c r="M64">
        <f t="shared" si="14"/>
        <v>-40.491127249311802</v>
      </c>
      <c r="S64">
        <f t="shared" si="3"/>
        <v>0</v>
      </c>
      <c r="T64" t="b">
        <f t="shared" si="4"/>
        <v>0</v>
      </c>
      <c r="U64" t="b">
        <f t="shared" si="5"/>
        <v>0</v>
      </c>
    </row>
    <row r="65" spans="1:21" x14ac:dyDescent="0.2">
      <c r="A65">
        <f t="shared" si="15"/>
        <v>20.42953868923577</v>
      </c>
      <c r="B65">
        <f t="shared" si="6"/>
        <v>20.42953868923577</v>
      </c>
      <c r="C65" s="9">
        <f t="shared" si="7"/>
        <v>0.23000000000000012</v>
      </c>
      <c r="D65" s="9">
        <f t="shared" si="0"/>
        <v>4.4075520442416281</v>
      </c>
      <c r="E65" s="9">
        <f t="shared" si="1"/>
        <v>6.0827520799326296</v>
      </c>
      <c r="F65" s="9">
        <f t="shared" si="2"/>
        <v>6.1813264458626662</v>
      </c>
      <c r="G65" s="10">
        <f t="shared" si="8"/>
        <v>8.6666666666666607</v>
      </c>
      <c r="H65" s="5">
        <f t="shared" si="9"/>
        <v>7.5</v>
      </c>
      <c r="I65">
        <f t="shared" si="10"/>
        <v>21.689386481597278</v>
      </c>
      <c r="J65">
        <f t="shared" si="11"/>
        <v>17.597663593472642</v>
      </c>
      <c r="K65">
        <f t="shared" si="12"/>
        <v>12.678790241938001</v>
      </c>
      <c r="L65">
        <f t="shared" si="13"/>
        <v>-11.276633258893508</v>
      </c>
      <c r="M65">
        <f t="shared" si="14"/>
        <v>-40.298605119613988</v>
      </c>
      <c r="S65">
        <f t="shared" si="3"/>
        <v>0</v>
      </c>
      <c r="T65" t="b">
        <f t="shared" si="4"/>
        <v>0</v>
      </c>
      <c r="U65" t="b">
        <f t="shared" si="5"/>
        <v>0</v>
      </c>
    </row>
    <row r="66" spans="1:21" x14ac:dyDescent="0.2">
      <c r="A66">
        <f t="shared" si="15"/>
        <v>20.34169132918414</v>
      </c>
      <c r="B66">
        <f t="shared" si="6"/>
        <v>20.34169132918414</v>
      </c>
      <c r="C66" s="9">
        <f t="shared" si="7"/>
        <v>0.23500000000000013</v>
      </c>
      <c r="D66" s="9">
        <f t="shared" si="0"/>
        <v>4.4953994042932548</v>
      </c>
      <c r="E66" s="9">
        <f t="shared" si="1"/>
        <v>6.1456422985783243</v>
      </c>
      <c r="F66" s="9">
        <f t="shared" si="2"/>
        <v>6.2502880174632445</v>
      </c>
      <c r="G66" s="10">
        <f t="shared" si="8"/>
        <v>8.6666666666666607</v>
      </c>
      <c r="H66" s="5">
        <f t="shared" si="9"/>
        <v>7.5</v>
      </c>
      <c r="I66">
        <f t="shared" si="10"/>
        <v>21.526250598973068</v>
      </c>
      <c r="J66">
        <f t="shared" si="11"/>
        <v>17.541280427178176</v>
      </c>
      <c r="K66">
        <f t="shared" si="12"/>
        <v>12.477297216339931</v>
      </c>
      <c r="L66">
        <f t="shared" si="13"/>
        <v>-11.155957757004739</v>
      </c>
      <c r="M66">
        <f t="shared" si="14"/>
        <v>-40.109350058677173</v>
      </c>
      <c r="S66">
        <f t="shared" si="3"/>
        <v>0</v>
      </c>
      <c r="T66" t="b">
        <f t="shared" si="4"/>
        <v>0</v>
      </c>
      <c r="U66" t="b">
        <f t="shared" si="5"/>
        <v>0</v>
      </c>
    </row>
    <row r="67" spans="1:21" x14ac:dyDescent="0.2">
      <c r="A67">
        <f t="shared" si="15"/>
        <v>20.254124376520213</v>
      </c>
      <c r="B67">
        <f t="shared" si="6"/>
        <v>20.254124376520213</v>
      </c>
      <c r="C67" s="9">
        <f t="shared" si="7"/>
        <v>0.24000000000000013</v>
      </c>
      <c r="D67" s="9">
        <f t="shared" si="0"/>
        <v>4.5829663569571828</v>
      </c>
      <c r="E67" s="9">
        <f t="shared" si="1"/>
        <v>6.2075274177842905</v>
      </c>
      <c r="F67" s="9">
        <f t="shared" si="2"/>
        <v>6.3184714968224913</v>
      </c>
      <c r="G67" s="10">
        <f t="shared" si="8"/>
        <v>8.6666666666666607</v>
      </c>
      <c r="H67" s="5">
        <f t="shared" si="9"/>
        <v>7.5</v>
      </c>
      <c r="I67">
        <f t="shared" si="10"/>
        <v>21.364955758924971</v>
      </c>
      <c r="J67">
        <f t="shared" si="11"/>
        <v>17.485500638393152</v>
      </c>
      <c r="K67">
        <f t="shared" si="12"/>
        <v>12.276750466046545</v>
      </c>
      <c r="L67">
        <f t="shared" si="13"/>
        <v>-11.037157677554953</v>
      </c>
      <c r="M67">
        <f t="shared" si="14"/>
        <v>-39.923302319902227</v>
      </c>
      <c r="S67">
        <f t="shared" si="3"/>
        <v>0</v>
      </c>
      <c r="T67" t="b">
        <f t="shared" si="4"/>
        <v>0</v>
      </c>
      <c r="U67" t="b">
        <f t="shared" si="5"/>
        <v>0</v>
      </c>
    </row>
    <row r="68" spans="1:21" x14ac:dyDescent="0.2">
      <c r="A68">
        <f t="shared" si="15"/>
        <v>20.166834837799218</v>
      </c>
      <c r="B68">
        <f t="shared" si="6"/>
        <v>20.166834837799218</v>
      </c>
      <c r="C68" s="9">
        <f t="shared" si="7"/>
        <v>0.24500000000000013</v>
      </c>
      <c r="D68" s="9">
        <f t="shared" si="0"/>
        <v>4.6702558956781788</v>
      </c>
      <c r="E68" s="9">
        <f t="shared" si="1"/>
        <v>6.2684121288355241</v>
      </c>
      <c r="F68" s="9">
        <f t="shared" si="2"/>
        <v>6.3858845378798321</v>
      </c>
      <c r="G68" s="10">
        <f t="shared" si="8"/>
        <v>8.6666666666666607</v>
      </c>
      <c r="H68" s="5">
        <f t="shared" si="9"/>
        <v>7.5</v>
      </c>
      <c r="I68">
        <f t="shared" si="10"/>
        <v>21.205495521773958</v>
      </c>
      <c r="J68">
        <f t="shared" si="11"/>
        <v>17.430314850005377</v>
      </c>
      <c r="K68">
        <f t="shared" si="12"/>
        <v>12.077133954447033</v>
      </c>
      <c r="L68">
        <f t="shared" si="13"/>
        <v>-10.920206101455358</v>
      </c>
      <c r="M68">
        <f t="shared" si="14"/>
        <v>-39.740403305526378</v>
      </c>
      <c r="S68">
        <f t="shared" si="3"/>
        <v>0</v>
      </c>
      <c r="T68" t="b">
        <f t="shared" si="4"/>
        <v>0</v>
      </c>
      <c r="U68" t="b">
        <f t="shared" si="5"/>
        <v>0</v>
      </c>
    </row>
    <row r="69" spans="1:21" x14ac:dyDescent="0.2">
      <c r="A69">
        <f t="shared" si="15"/>
        <v>20.07981976612546</v>
      </c>
      <c r="B69">
        <f t="shared" si="6"/>
        <v>20.07981976612546</v>
      </c>
      <c r="C69" s="9">
        <f t="shared" si="7"/>
        <v>0.25000000000000011</v>
      </c>
      <c r="D69" s="9">
        <f t="shared" si="0"/>
        <v>4.7572709673519373</v>
      </c>
      <c r="E69" s="9">
        <f t="shared" si="1"/>
        <v>6.32830104356644</v>
      </c>
      <c r="F69" s="9">
        <f t="shared" si="2"/>
        <v>6.4525346662402558</v>
      </c>
      <c r="G69" s="10">
        <f t="shared" si="8"/>
        <v>8.6666666666666607</v>
      </c>
      <c r="H69" s="5">
        <f t="shared" si="9"/>
        <v>7.5</v>
      </c>
      <c r="I69">
        <f t="shared" si="10"/>
        <v>21.047863930595923</v>
      </c>
      <c r="J69">
        <f t="shared" si="11"/>
        <v>17.375713819498099</v>
      </c>
      <c r="K69">
        <f t="shared" si="12"/>
        <v>11.878431937919402</v>
      </c>
      <c r="L69">
        <f t="shared" si="13"/>
        <v>-10.805076854272007</v>
      </c>
      <c r="M69">
        <f t="shared" si="14"/>
        <v>-39.560595528146521</v>
      </c>
      <c r="S69">
        <f t="shared" si="3"/>
        <v>0</v>
      </c>
      <c r="T69" t="b">
        <f t="shared" si="4"/>
        <v>0</v>
      </c>
      <c r="U69" t="b">
        <f t="shared" si="5"/>
        <v>0</v>
      </c>
    </row>
    <row r="70" spans="1:21" x14ac:dyDescent="0.2">
      <c r="A70">
        <f t="shared" si="15"/>
        <v>19.993076260488646</v>
      </c>
      <c r="B70">
        <f t="shared" si="6"/>
        <v>19.993076260488646</v>
      </c>
      <c r="C70" s="9">
        <f t="shared" si="7"/>
        <v>0.25500000000000012</v>
      </c>
      <c r="D70" s="9">
        <f t="shared" si="0"/>
        <v>4.8440144729887491</v>
      </c>
      <c r="E70" s="9">
        <f t="shared" si="1"/>
        <v>6.3871986958119349</v>
      </c>
      <c r="F70" s="9">
        <f t="shared" si="2"/>
        <v>6.5184292817431544</v>
      </c>
      <c r="G70" s="10">
        <f t="shared" si="8"/>
        <v>8.6666666666666607</v>
      </c>
      <c r="H70" s="5">
        <f t="shared" si="9"/>
        <v>7.5</v>
      </c>
      <c r="I70">
        <f t="shared" si="10"/>
        <v>20.892055503343098</v>
      </c>
      <c r="J70">
        <f t="shared" si="11"/>
        <v>17.32168843522674</v>
      </c>
      <c r="K70">
        <f t="shared" si="12"/>
        <v>11.680628960278669</v>
      </c>
      <c r="L70">
        <f t="shared" si="13"/>
        <v>-10.691744486750055</v>
      </c>
      <c r="M70">
        <f t="shared" si="14"/>
        <v>-39.383822573292214</v>
      </c>
      <c r="S70">
        <f t="shared" si="3"/>
        <v>0</v>
      </c>
      <c r="T70" t="b">
        <f t="shared" si="4"/>
        <v>0</v>
      </c>
      <c r="U70" t="b">
        <f t="shared" si="5"/>
        <v>0</v>
      </c>
    </row>
    <row r="71" spans="1:21" x14ac:dyDescent="0.2">
      <c r="A71">
        <f t="shared" si="15"/>
        <v>19.906601465118598</v>
      </c>
      <c r="B71">
        <f t="shared" si="6"/>
        <v>19.906601465118598</v>
      </c>
      <c r="C71" s="9">
        <f t="shared" si="7"/>
        <v>0.26000000000000012</v>
      </c>
      <c r="D71" s="9">
        <f t="shared" si="0"/>
        <v>4.9304892683587989</v>
      </c>
      <c r="E71" s="9">
        <f t="shared" si="1"/>
        <v>6.4451095428311618</v>
      </c>
      <c r="F71" s="9">
        <f t="shared" si="2"/>
        <v>6.5835756609722456</v>
      </c>
      <c r="G71" s="10">
        <f t="shared" si="8"/>
        <v>8.6666666666666607</v>
      </c>
      <c r="H71" s="5">
        <f t="shared" si="9"/>
        <v>7.5</v>
      </c>
      <c r="I71">
        <f t="shared" si="10"/>
        <v>20.738065224927297</v>
      </c>
      <c r="J71">
        <f t="shared" si="11"/>
        <v>17.268229712792991</v>
      </c>
      <c r="K71">
        <f t="shared" si="12"/>
        <v>11.483709847412209</v>
      </c>
      <c r="L71">
        <f t="shared" si="13"/>
        <v>-10.580184255819672</v>
      </c>
      <c r="M71">
        <f t="shared" si="14"/>
        <v>-39.210029063012762</v>
      </c>
      <c r="S71">
        <f t="shared" si="3"/>
        <v>0</v>
      </c>
      <c r="T71" t="b">
        <f t="shared" si="4"/>
        <v>0</v>
      </c>
      <c r="U71" t="b">
        <f t="shared" si="5"/>
        <v>0</v>
      </c>
    </row>
    <row r="72" spans="1:21" x14ac:dyDescent="0.2">
      <c r="A72">
        <f t="shared" si="15"/>
        <v>19.82039256885783</v>
      </c>
      <c r="B72">
        <f t="shared" si="6"/>
        <v>19.82039256885783</v>
      </c>
      <c r="C72" s="9">
        <f t="shared" si="7"/>
        <v>0.26500000000000012</v>
      </c>
      <c r="D72" s="9">
        <f t="shared" si="0"/>
        <v>5.0166981646195659</v>
      </c>
      <c r="E72" s="9">
        <f t="shared" si="1"/>
        <v>6.5020379667049353</v>
      </c>
      <c r="F72" s="9">
        <f t="shared" si="2"/>
        <v>6.6479809597083168</v>
      </c>
      <c r="G72" s="10">
        <f t="shared" si="8"/>
        <v>8.6666666666666607</v>
      </c>
      <c r="H72" s="5">
        <f t="shared" si="9"/>
        <v>7.5</v>
      </c>
      <c r="I72">
        <f t="shared" si="10"/>
        <v>20.585888539246369</v>
      </c>
      <c r="J72">
        <f t="shared" si="11"/>
        <v>17.215328791513894</v>
      </c>
      <c r="K72">
        <f t="shared" si="12"/>
        <v>11.287659702097145</v>
      </c>
      <c r="L72">
        <f t="shared" si="13"/>
        <v>-10.470372106057869</v>
      </c>
      <c r="M72">
        <f t="shared" si="14"/>
        <v>-39.039160620444839</v>
      </c>
      <c r="S72">
        <f t="shared" si="3"/>
        <v>0</v>
      </c>
      <c r="T72" t="b">
        <f t="shared" si="4"/>
        <v>0</v>
      </c>
      <c r="U72" t="b">
        <f t="shared" si="5"/>
        <v>0</v>
      </c>
    </row>
    <row r="73" spans="1:21" x14ac:dyDescent="0.2">
      <c r="A73">
        <f t="shared" si="15"/>
        <v>19.734446804551588</v>
      </c>
      <c r="B73">
        <f t="shared" si="6"/>
        <v>19.734446804551588</v>
      </c>
      <c r="C73" s="9">
        <f t="shared" si="7"/>
        <v>0.27000000000000013</v>
      </c>
      <c r="D73" s="9">
        <f t="shared" si="0"/>
        <v>5.1026439289258096</v>
      </c>
      <c r="E73" s="9">
        <f t="shared" si="1"/>
        <v>6.5579882757076655</v>
      </c>
      <c r="F73" s="9">
        <f t="shared" si="2"/>
        <v>6.7116522153265539</v>
      </c>
      <c r="G73" s="10">
        <f t="shared" si="8"/>
        <v>8.6666666666666607</v>
      </c>
      <c r="H73" s="5">
        <f t="shared" si="9"/>
        <v>7.5</v>
      </c>
      <c r="I73">
        <f t="shared" si="10"/>
        <v>20.435521341134923</v>
      </c>
      <c r="J73">
        <f t="shared" si="11"/>
        <v>17.162976930983604</v>
      </c>
      <c r="K73">
        <f t="shared" si="12"/>
        <v>11.09246389899492</v>
      </c>
      <c r="L73">
        <f t="shared" si="13"/>
        <v>-10.36228465158098</v>
      </c>
      <c r="M73">
        <f t="shared" si="14"/>
        <v>-38.871163835329106</v>
      </c>
      <c r="S73">
        <f t="shared" si="3"/>
        <v>0</v>
      </c>
      <c r="T73" t="b">
        <f t="shared" si="4"/>
        <v>0</v>
      </c>
      <c r="U73" t="b">
        <f t="shared" si="5"/>
        <v>0</v>
      </c>
    </row>
    <row r="74" spans="1:21" x14ac:dyDescent="0.2">
      <c r="A74">
        <f t="shared" si="15"/>
        <v>19.648761448454813</v>
      </c>
      <c r="B74">
        <f t="shared" si="6"/>
        <v>19.648761448454813</v>
      </c>
      <c r="C74" s="9">
        <f t="shared" si="7"/>
        <v>0.27500000000000013</v>
      </c>
      <c r="D74" s="9">
        <f t="shared" si="0"/>
        <v>5.1883292850225828</v>
      </c>
      <c r="E74" s="9">
        <f t="shared" si="1"/>
        <v>6.6129647056546981</v>
      </c>
      <c r="F74" s="9">
        <f t="shared" si="2"/>
        <v>6.7745963491400829</v>
      </c>
      <c r="G74" s="10">
        <f t="shared" si="8"/>
        <v>8.6666666666666607</v>
      </c>
      <c r="H74" s="5">
        <f t="shared" si="9"/>
        <v>7.5</v>
      </c>
      <c r="I74">
        <f t="shared" si="10"/>
        <v>20.286959968220522</v>
      </c>
      <c r="J74">
        <f t="shared" si="11"/>
        <v>17.111165507725698</v>
      </c>
      <c r="K74">
        <f t="shared" si="12"/>
        <v>10.898108079818273</v>
      </c>
      <c r="L74">
        <f t="shared" si="13"/>
        <v>-10.255899158343565</v>
      </c>
      <c r="M74">
        <f t="shared" si="14"/>
        <v>-38.705986230445923</v>
      </c>
      <c r="S74">
        <f t="shared" si="3"/>
        <v>0</v>
      </c>
      <c r="T74" t="b">
        <f t="shared" si="4"/>
        <v>0</v>
      </c>
      <c r="U74" t="b">
        <f t="shared" si="5"/>
        <v>0</v>
      </c>
    </row>
    <row r="75" spans="1:21" x14ac:dyDescent="0.2">
      <c r="A75">
        <f t="shared" si="15"/>
        <v>19.563333819655664</v>
      </c>
      <c r="B75">
        <f t="shared" si="6"/>
        <v>19.563333819655664</v>
      </c>
      <c r="C75" s="9">
        <f t="shared" si="7"/>
        <v>0.28000000000000014</v>
      </c>
      <c r="D75" s="9">
        <f t="shared" si="0"/>
        <v>5.2737569138217317</v>
      </c>
      <c r="E75" s="9">
        <f t="shared" si="1"/>
        <v>6.6669714212259086</v>
      </c>
      <c r="F75" s="9">
        <f t="shared" si="2"/>
        <v>6.836820168691359</v>
      </c>
      <c r="G75" s="10">
        <f t="shared" si="8"/>
        <v>8.6666666666666607</v>
      </c>
      <c r="H75" s="5">
        <f t="shared" si="9"/>
        <v>7.5</v>
      </c>
      <c r="I75">
        <f t="shared" si="10"/>
        <v>20.140201192666353</v>
      </c>
      <c r="J75">
        <f t="shared" si="11"/>
        <v>17.05988601193398</v>
      </c>
      <c r="K75">
        <f t="shared" si="12"/>
        <v>10.704578148666045</v>
      </c>
      <c r="L75">
        <f t="shared" si="13"/>
        <v>-10.151193526819929</v>
      </c>
      <c r="M75">
        <f t="shared" si="14"/>
        <v>-38.543576228942115</v>
      </c>
      <c r="S75">
        <f t="shared" si="3"/>
        <v>0</v>
      </c>
      <c r="T75" t="b">
        <f t="shared" si="4"/>
        <v>0</v>
      </c>
      <c r="U75" t="b">
        <f t="shared" si="5"/>
        <v>0</v>
      </c>
    </row>
    <row r="76" spans="1:21" x14ac:dyDescent="0.2">
      <c r="A76">
        <f t="shared" si="15"/>
        <v>19.478161279515078</v>
      </c>
      <c r="B76">
        <f t="shared" si="6"/>
        <v>19.478161279515078</v>
      </c>
      <c r="C76" s="9">
        <f t="shared" si="7"/>
        <v>0.28500000000000014</v>
      </c>
      <c r="D76" s="9">
        <f t="shared" si="0"/>
        <v>5.3589294539623165</v>
      </c>
      <c r="E76" s="9">
        <f t="shared" si="1"/>
        <v>6.7200125172663769</v>
      </c>
      <c r="F76" s="9">
        <f t="shared" si="2"/>
        <v>6.8983303699929692</v>
      </c>
      <c r="G76" s="10">
        <f t="shared" si="8"/>
        <v>8.6666666666666607</v>
      </c>
      <c r="H76" s="5">
        <f t="shared" si="9"/>
        <v>7.5</v>
      </c>
      <c r="I76">
        <f t="shared" si="10"/>
        <v>19.995242212781481</v>
      </c>
      <c r="J76">
        <f t="shared" si="11"/>
        <v>17.00913004429988</v>
      </c>
      <c r="K76">
        <f t="shared" si="12"/>
        <v>10.511860267521334</v>
      </c>
      <c r="L76">
        <f t="shared" si="13"/>
        <v>-10.048146275045371</v>
      </c>
      <c r="M76">
        <f t="shared" si="14"/>
        <v>-38.383883122522718</v>
      </c>
      <c r="S76">
        <f t="shared" si="3"/>
        <v>0</v>
      </c>
      <c r="T76" t="b">
        <f t="shared" si="4"/>
        <v>0</v>
      </c>
      <c r="U76" t="b">
        <f t="shared" si="5"/>
        <v>0</v>
      </c>
    </row>
    <row r="77" spans="1:21" x14ac:dyDescent="0.2">
      <c r="A77">
        <f t="shared" si="15"/>
        <v>19.393241231122019</v>
      </c>
      <c r="B77">
        <f t="shared" si="6"/>
        <v>19.393241231122019</v>
      </c>
      <c r="C77" s="9">
        <f t="shared" si="7"/>
        <v>0.29000000000000015</v>
      </c>
      <c r="D77" s="9">
        <f t="shared" si="0"/>
        <v>5.4438495023553779</v>
      </c>
      <c r="E77" s="9">
        <f t="shared" si="1"/>
        <v>6.7720920200649521</v>
      </c>
      <c r="F77" s="9">
        <f t="shared" si="2"/>
        <v>6.9591335397193674</v>
      </c>
      <c r="G77" s="10">
        <f t="shared" si="8"/>
        <v>8.6666666666666607</v>
      </c>
      <c r="H77" s="5">
        <f t="shared" si="9"/>
        <v>7.5</v>
      </c>
      <c r="I77">
        <f t="shared" si="10"/>
        <v>19.852080644479674</v>
      </c>
      <c r="J77">
        <f t="shared" si="11"/>
        <v>16.958889312924654</v>
      </c>
      <c r="K77">
        <f t="shared" si="12"/>
        <v>10.31994085190872</v>
      </c>
      <c r="L77">
        <f t="shared" si="13"/>
        <v>-9.9467365219948611</v>
      </c>
      <c r="M77">
        <f t="shared" si="14"/>
        <v>-38.226857040482962</v>
      </c>
      <c r="S77">
        <f t="shared" si="3"/>
        <v>0</v>
      </c>
      <c r="T77" t="b">
        <f t="shared" si="4"/>
        <v>0</v>
      </c>
      <c r="U77" t="b">
        <f t="shared" si="5"/>
        <v>0</v>
      </c>
    </row>
    <row r="78" spans="1:21" x14ac:dyDescent="0.2">
      <c r="A78">
        <f t="shared" si="15"/>
        <v>19.308571118763922</v>
      </c>
      <c r="B78">
        <f t="shared" si="6"/>
        <v>19.308571118763922</v>
      </c>
      <c r="C78" s="9">
        <f t="shared" si="7"/>
        <v>0.29500000000000015</v>
      </c>
      <c r="D78" s="9">
        <f t="shared" si="0"/>
        <v>5.5285196147134759</v>
      </c>
      <c r="E78" s="9">
        <f t="shared" si="1"/>
        <v>6.8232138886114901</v>
      </c>
      <c r="F78" s="9">
        <f t="shared" si="2"/>
        <v>7.0192361573509885</v>
      </c>
      <c r="G78" s="10">
        <f t="shared" si="8"/>
        <v>8.6666666666666607</v>
      </c>
      <c r="H78" s="5">
        <f t="shared" si="9"/>
        <v>7.5</v>
      </c>
      <c r="I78">
        <f t="shared" si="10"/>
        <v>19.710714512567915</v>
      </c>
      <c r="J78">
        <f t="shared" si="11"/>
        <v>16.909155630314679</v>
      </c>
      <c r="K78">
        <f t="shared" si="12"/>
        <v>10.128806566706306</v>
      </c>
      <c r="L78">
        <f t="shared" si="13"/>
        <v>-9.8469439712774456</v>
      </c>
      <c r="M78">
        <f t="shared" si="14"/>
        <v>-38.072448919557786</v>
      </c>
      <c r="S78">
        <f t="shared" si="3"/>
        <v>0</v>
      </c>
      <c r="T78" t="b">
        <f t="shared" si="4"/>
        <v>0</v>
      </c>
      <c r="U78" t="b">
        <f t="shared" si="5"/>
        <v>0</v>
      </c>
    </row>
    <row r="79" spans="1:21" x14ac:dyDescent="0.2">
      <c r="A79">
        <f t="shared" si="15"/>
        <v>19.22414842741199</v>
      </c>
      <c r="B79">
        <f t="shared" si="6"/>
        <v>19.22414842741199</v>
      </c>
      <c r="C79" s="9">
        <f t="shared" si="7"/>
        <v>0.30000000000000016</v>
      </c>
      <c r="D79" s="9">
        <f t="shared" si="0"/>
        <v>5.612942306065408</v>
      </c>
      <c r="E79" s="9">
        <f t="shared" si="1"/>
        <v>6.8733820158335268</v>
      </c>
      <c r="F79" s="9">
        <f t="shared" si="2"/>
        <v>7.0786445972722163</v>
      </c>
      <c r="G79" s="10">
        <f t="shared" si="8"/>
        <v>8.6666666666666607</v>
      </c>
      <c r="H79" s="5">
        <f t="shared" si="9"/>
        <v>7.5</v>
      </c>
      <c r="I79">
        <f t="shared" si="10"/>
        <v>19.571142241845767</v>
      </c>
      <c r="J79">
        <f t="shared" si="11"/>
        <v>16.859920910458293</v>
      </c>
      <c r="K79">
        <f t="shared" si="12"/>
        <v>9.9384443221085164</v>
      </c>
      <c r="L79">
        <f t="shared" si="13"/>
        <v>-9.7487488951255212</v>
      </c>
      <c r="M79">
        <f t="shared" si="14"/>
        <v>-37.92061047456766</v>
      </c>
      <c r="S79">
        <f t="shared" si="3"/>
        <v>0</v>
      </c>
      <c r="T79" t="b">
        <f t="shared" si="4"/>
        <v>0</v>
      </c>
      <c r="U79" t="b">
        <f t="shared" si="5"/>
        <v>0</v>
      </c>
    </row>
    <row r="80" spans="1:21" x14ac:dyDescent="0.2">
      <c r="A80">
        <f t="shared" si="15"/>
        <v>19.139970682220884</v>
      </c>
      <c r="B80">
        <f t="shared" si="6"/>
        <v>19.139970682220884</v>
      </c>
      <c r="C80" s="9">
        <f t="shared" si="7"/>
        <v>0.30500000000000016</v>
      </c>
      <c r="D80" s="9">
        <f t="shared" si="0"/>
        <v>5.6971200512565101</v>
      </c>
      <c r="E80" s="9">
        <f t="shared" si="1"/>
        <v>6.9226002298131375</v>
      </c>
      <c r="F80" s="9">
        <f t="shared" si="2"/>
        <v>7.1373651308245432</v>
      </c>
      <c r="G80" s="10">
        <f t="shared" si="8"/>
        <v>8.6666666666666607</v>
      </c>
      <c r="H80" s="5">
        <f t="shared" si="9"/>
        <v>7.5</v>
      </c>
      <c r="I80">
        <f t="shared" si="10"/>
        <v>19.433362647996834</v>
      </c>
      <c r="J80">
        <f t="shared" si="11"/>
        <v>16.811177165982667</v>
      </c>
      <c r="K80">
        <f t="shared" si="12"/>
        <v>9.7488412697356779</v>
      </c>
      <c r="L80">
        <f t="shared" si="13"/>
        <v>-9.6521321186585531</v>
      </c>
      <c r="M80">
        <f t="shared" si="14"/>
        <v>-37.771294169841049</v>
      </c>
      <c r="S80">
        <f t="shared" si="3"/>
        <v>0</v>
      </c>
      <c r="T80" t="b">
        <f t="shared" si="4"/>
        <v>0</v>
      </c>
      <c r="U80" t="b">
        <f t="shared" si="5"/>
        <v>0</v>
      </c>
    </row>
    <row r="81" spans="1:21" x14ac:dyDescent="0.2">
      <c r="A81">
        <f t="shared" si="15"/>
        <v>19.056035448042458</v>
      </c>
      <c r="B81">
        <f t="shared" si="6"/>
        <v>19.056035448042458</v>
      </c>
      <c r="C81" s="9">
        <f t="shared" si="7"/>
        <v>0.31000000000000016</v>
      </c>
      <c r="D81" s="9">
        <f t="shared" si="0"/>
        <v>5.78105528543494</v>
      </c>
      <c r="E81" s="9">
        <f t="shared" si="1"/>
        <v>6.9708722949846926</v>
      </c>
      <c r="F81" s="9">
        <f t="shared" si="2"/>
        <v>7.1954039283162885</v>
      </c>
      <c r="G81" s="10">
        <f t="shared" si="8"/>
        <v>8.6666666666666607</v>
      </c>
      <c r="H81" s="5">
        <f t="shared" si="9"/>
        <v>7.5</v>
      </c>
      <c r="I81">
        <f t="shared" si="10"/>
        <v>19.297374928253738</v>
      </c>
      <c r="J81">
        <f t="shared" si="11"/>
        <v>16.762916505389374</v>
      </c>
      <c r="K81">
        <f t="shared" si="12"/>
        <v>9.5599847988864735</v>
      </c>
      <c r="L81">
        <f t="shared" si="13"/>
        <v>-9.5570750044016464</v>
      </c>
      <c r="M81">
        <f t="shared" si="14"/>
        <v>-37.62445319139561</v>
      </c>
      <c r="S81">
        <f t="shared" si="3"/>
        <v>0</v>
      </c>
      <c r="T81" t="b">
        <f t="shared" si="4"/>
        <v>0</v>
      </c>
      <c r="U81" t="b">
        <f t="shared" si="5"/>
        <v>0</v>
      </c>
    </row>
    <row r="82" spans="1:21" x14ac:dyDescent="0.2">
      <c r="A82">
        <f t="shared" si="15"/>
        <v>18.972340328953063</v>
      </c>
      <c r="B82">
        <f t="shared" si="6"/>
        <v>18.972340328953063</v>
      </c>
      <c r="C82" s="9">
        <f t="shared" si="7"/>
        <v>0.31500000000000017</v>
      </c>
      <c r="D82" s="9">
        <f t="shared" si="0"/>
        <v>5.8647504045243322</v>
      </c>
      <c r="E82" s="9">
        <f t="shared" si="1"/>
        <v>7.0182019133142326</v>
      </c>
      <c r="F82" s="9">
        <f t="shared" si="2"/>
        <v>7.2527670609901698</v>
      </c>
      <c r="G82" s="10">
        <f t="shared" si="8"/>
        <v>8.6666666666666607</v>
      </c>
      <c r="H82" s="5">
        <f t="shared" si="9"/>
        <v>7.5</v>
      </c>
      <c r="I82">
        <f t="shared" si="10"/>
        <v>19.163178651818278</v>
      </c>
      <c r="J82">
        <f t="shared" si="11"/>
        <v>16.715131130367364</v>
      </c>
      <c r="K82">
        <f t="shared" si="12"/>
        <v>9.3718625329294962</v>
      </c>
      <c r="L82">
        <f t="shared" si="13"/>
        <v>-9.4635594370399385</v>
      </c>
      <c r="M82">
        <f t="shared" si="14"/>
        <v>-37.480041419861521</v>
      </c>
      <c r="S82">
        <f t="shared" si="3"/>
        <v>0</v>
      </c>
      <c r="T82" t="b">
        <f t="shared" si="4"/>
        <v>0</v>
      </c>
      <c r="U82" t="b">
        <f t="shared" si="5"/>
        <v>0</v>
      </c>
    </row>
    <row r="83" spans="1:21" x14ac:dyDescent="0.2">
      <c r="A83">
        <f t="shared" si="15"/>
        <v>18.888882967794189</v>
      </c>
      <c r="B83">
        <f t="shared" si="6"/>
        <v>18.888882967794189</v>
      </c>
      <c r="C83" s="9">
        <f t="shared" si="7"/>
        <v>0.32000000000000017</v>
      </c>
      <c r="D83" s="9">
        <f t="shared" si="0"/>
        <v>5.9482077656832057</v>
      </c>
      <c r="E83" s="9">
        <f t="shared" si="1"/>
        <v>7.0645927254611323</v>
      </c>
      <c r="F83" s="9">
        <f t="shared" ref="F83:F146" si="16">_a*D83^2+_b*D83+_c</f>
        <v>7.3094605029499959</v>
      </c>
      <c r="G83" s="10">
        <f t="shared" si="8"/>
        <v>8.6666666666666607</v>
      </c>
      <c r="H83" s="5">
        <f t="shared" si="9"/>
        <v>7.5</v>
      </c>
      <c r="I83">
        <f t="shared" si="10"/>
        <v>19.030773750018657</v>
      </c>
      <c r="J83">
        <f t="shared" si="11"/>
        <v>16.667813333182163</v>
      </c>
      <c r="K83">
        <f t="shared" si="12"/>
        <v>9.1844623258301894</v>
      </c>
      <c r="L83">
        <f t="shared" si="13"/>
        <v>-9.3715678083904717</v>
      </c>
      <c r="M83">
        <f t="shared" si="14"/>
        <v>-37.338013404132148</v>
      </c>
      <c r="S83">
        <f t="shared" si="3"/>
        <v>0</v>
      </c>
      <c r="T83" t="b">
        <f t="shared" si="4"/>
        <v>0</v>
      </c>
      <c r="U83" t="b">
        <f t="shared" si="5"/>
        <v>0</v>
      </c>
    </row>
    <row r="84" spans="1:21" x14ac:dyDescent="0.2">
      <c r="A84">
        <f t="shared" si="15"/>
        <v>18.805661045725884</v>
      </c>
      <c r="B84">
        <f t="shared" si="6"/>
        <v>18.805661045725884</v>
      </c>
      <c r="C84" s="9">
        <f t="shared" si="7"/>
        <v>0.32500000000000018</v>
      </c>
      <c r="D84" s="9">
        <f t="shared" ref="D84:D147" si="17">D83+_dt*(J83+J84)/2</f>
        <v>6.0314296877515119</v>
      </c>
      <c r="E84" s="9">
        <f t="shared" ref="E84:E147" si="18">E83+_dt*(K83+K84)/2</f>
        <v>7.1100483119227311</v>
      </c>
      <c r="F84" s="9">
        <f t="shared" si="16"/>
        <v>7.3654901330477038</v>
      </c>
      <c r="G84" s="10">
        <f t="shared" si="8"/>
        <v>8.6666666666666607</v>
      </c>
      <c r="H84" s="5">
        <f t="shared" si="9"/>
        <v>7.5</v>
      </c>
      <c r="I84">
        <f t="shared" si="10"/>
        <v>18.900160506185973</v>
      </c>
      <c r="J84">
        <f t="shared" si="11"/>
        <v>16.620955494140212</v>
      </c>
      <c r="K84">
        <f t="shared" si="12"/>
        <v>8.9977722588095279</v>
      </c>
      <c r="L84">
        <f t="shared" si="13"/>
        <v>-9.2810830025738262</v>
      </c>
      <c r="M84">
        <f t="shared" si="14"/>
        <v>-37.198324335728408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5"/>
        <v>18.722672281792715</v>
      </c>
      <c r="B85">
        <f t="shared" ref="B85:B148" si="22">ABS(D85-$D$11)</f>
        <v>18.722672281792715</v>
      </c>
      <c r="C85" s="9">
        <f t="shared" ref="C85:C148" si="23">C84+_dt</f>
        <v>0.33000000000000018</v>
      </c>
      <c r="D85" s="9">
        <f t="shared" si="17"/>
        <v>6.1144184516846805</v>
      </c>
      <c r="E85" s="9">
        <f t="shared" si="18"/>
        <v>7.1545721941625819</v>
      </c>
      <c r="F85" s="9">
        <f t="shared" si="16"/>
        <v>7.4208617367319221</v>
      </c>
      <c r="G85" s="10">
        <f t="shared" ref="G85:G148" si="24">G84</f>
        <v>8.6666666666666607</v>
      </c>
      <c r="H85" s="5">
        <f t="shared" ref="H85:H148" si="25">H84</f>
        <v>7.5</v>
      </c>
      <c r="I85">
        <f t="shared" ref="I85:I148" si="26">SQRT(J85^2+K85^2)</f>
        <v>18.771339545232646</v>
      </c>
      <c r="J85">
        <f t="shared" ref="J85:J148" si="27">J84+L84*_dt</f>
        <v>16.574550079127341</v>
      </c>
      <c r="K85">
        <f t="shared" ref="K85:K148" si="28">K84+M84*_dt</f>
        <v>8.8117806371308856</v>
      </c>
      <c r="L85">
        <f t="shared" ref="L85:L148" si="29">-_k*I85*J85</f>
        <v>-9.192088381368567</v>
      </c>
      <c r="M85">
        <f t="shared" ref="M85:M148" si="30">-_g-_k*I85*K85</f>
        <v>-37.06093002386487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18.639914432501847</v>
      </c>
      <c r="B86">
        <f t="shared" si="22"/>
        <v>18.639914432501847</v>
      </c>
      <c r="C86" s="9">
        <f t="shared" si="23"/>
        <v>0.33500000000000019</v>
      </c>
      <c r="D86" s="9">
        <f t="shared" si="17"/>
        <v>6.1971763009755501</v>
      </c>
      <c r="E86" s="9">
        <f t="shared" si="18"/>
        <v>7.1981678357229377</v>
      </c>
      <c r="F86" s="9">
        <f t="shared" si="16"/>
        <v>7.4755810078592315</v>
      </c>
      <c r="G86" s="10">
        <f t="shared" si="24"/>
        <v>8.6666666666666607</v>
      </c>
      <c r="H86" s="5">
        <f t="shared" si="25"/>
        <v>7.5</v>
      </c>
      <c r="I86">
        <f t="shared" si="26"/>
        <v>18.644311822915856</v>
      </c>
      <c r="J86">
        <f t="shared" si="27"/>
        <v>16.528589637220499</v>
      </c>
      <c r="K86">
        <f t="shared" si="28"/>
        <v>8.6264759870115615</v>
      </c>
      <c r="L86">
        <f t="shared" si="29"/>
        <v>-9.1045677697321352</v>
      </c>
      <c r="M86">
        <f t="shared" si="30"/>
        <v>-36.925786871207073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18.557385291412864</v>
      </c>
      <c r="B87">
        <f t="shared" si="22"/>
        <v>18.557385291412864</v>
      </c>
      <c r="C87" s="9">
        <f t="shared" si="23"/>
        <v>0.34000000000000019</v>
      </c>
      <c r="D87" s="9">
        <f t="shared" si="17"/>
        <v>6.2797054420645306</v>
      </c>
      <c r="E87" s="9">
        <f t="shared" si="18"/>
        <v>7.240838643322105</v>
      </c>
      <c r="F87" s="9">
        <f t="shared" si="16"/>
        <v>7.5296535504692308</v>
      </c>
      <c r="G87" s="10">
        <f t="shared" si="24"/>
        <v>8.6666666666666607</v>
      </c>
      <c r="H87" s="5">
        <f t="shared" si="25"/>
        <v>7.5</v>
      </c>
      <c r="I87">
        <f t="shared" si="26"/>
        <v>18.519078614769601</v>
      </c>
      <c r="J87">
        <f t="shared" si="27"/>
        <v>16.483066798371837</v>
      </c>
      <c r="K87">
        <f t="shared" si="28"/>
        <v>8.4418470526555254</v>
      </c>
      <c r="L87">
        <f t="shared" si="29"/>
        <v>-9.0185054414726036</v>
      </c>
      <c r="M87">
        <f t="shared" si="30"/>
        <v>-36.792851850310619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18.475082688739025</v>
      </c>
      <c r="B88">
        <f t="shared" si="22"/>
        <v>18.475082688739025</v>
      </c>
      <c r="C88" s="9">
        <f t="shared" si="23"/>
        <v>0.3450000000000002</v>
      </c>
      <c r="D88" s="9">
        <f t="shared" si="17"/>
        <v>6.3620080447383716</v>
      </c>
      <c r="E88" s="9">
        <f t="shared" si="18"/>
        <v>7.2825879679372534</v>
      </c>
      <c r="F88" s="9">
        <f t="shared" si="16"/>
        <v>7.5830848805244848</v>
      </c>
      <c r="G88" s="10">
        <f t="shared" si="24"/>
        <v>8.6666666666666607</v>
      </c>
      <c r="H88" s="5">
        <f t="shared" si="25"/>
        <v>7.5</v>
      </c>
      <c r="I88">
        <f t="shared" si="26"/>
        <v>18.395641504689706</v>
      </c>
      <c r="J88">
        <f t="shared" si="27"/>
        <v>16.437974271164475</v>
      </c>
      <c r="K88">
        <f t="shared" si="28"/>
        <v>8.2578827934039722</v>
      </c>
      <c r="L88">
        <f t="shared" si="29"/>
        <v>-8.9338861050564145</v>
      </c>
      <c r="M88">
        <f t="shared" si="30"/>
        <v>-36.662082480734405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18.393004490959516</v>
      </c>
      <c r="B89">
        <f t="shared" si="22"/>
        <v>18.393004490959516</v>
      </c>
      <c r="C89" s="9">
        <f t="shared" si="23"/>
        <v>0.3500000000000002</v>
      </c>
      <c r="D89" s="9">
        <f t="shared" si="17"/>
        <v>6.4440862425178809</v>
      </c>
      <c r="E89" s="9">
        <f t="shared" si="18"/>
        <v>7.3234191058732643</v>
      </c>
      <c r="F89" s="9">
        <f t="shared" si="16"/>
        <v>7.6358804276164438</v>
      </c>
      <c r="G89" s="10">
        <f t="shared" si="24"/>
        <v>8.6666666666666607</v>
      </c>
      <c r="H89" s="5">
        <f t="shared" si="25"/>
        <v>7.5</v>
      </c>
      <c r="I89">
        <f t="shared" si="26"/>
        <v>18.274002373156712</v>
      </c>
      <c r="J89">
        <f t="shared" si="27"/>
        <v>16.393304840639193</v>
      </c>
      <c r="K89">
        <f t="shared" si="28"/>
        <v>8.0745723810002996</v>
      </c>
      <c r="L89">
        <f t="shared" si="29"/>
        <v>-8.850694889537964</v>
      </c>
      <c r="M89">
        <f t="shared" si="30"/>
        <v>-36.533436806821264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18.311148600442436</v>
      </c>
      <c r="B90">
        <f t="shared" si="22"/>
        <v>18.311148600442436</v>
      </c>
      <c r="C90" s="9">
        <f t="shared" si="23"/>
        <v>0.3550000000000002</v>
      </c>
      <c r="D90" s="9">
        <f t="shared" si="17"/>
        <v>6.5259421330349578</v>
      </c>
      <c r="E90" s="9">
        <f t="shared" si="18"/>
        <v>7.3633352998181802</v>
      </c>
      <c r="F90" s="9">
        <f t="shared" si="16"/>
        <v>7.6880455366383167</v>
      </c>
      <c r="G90" s="10">
        <f t="shared" si="24"/>
        <v>8.6666666666666607</v>
      </c>
      <c r="H90" s="5">
        <f t="shared" si="25"/>
        <v>7.5</v>
      </c>
      <c r="I90">
        <f t="shared" si="26"/>
        <v>18.154163385082505</v>
      </c>
      <c r="J90">
        <f t="shared" si="27"/>
        <v>16.349051366191503</v>
      </c>
      <c r="K90">
        <f t="shared" si="28"/>
        <v>7.8919051969661931</v>
      </c>
      <c r="L90">
        <f t="shared" si="29"/>
        <v>-8.7689173305976809</v>
      </c>
      <c r="M90">
        <f t="shared" si="30"/>
        <v>-36.406873376140823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18.229512955078114</v>
      </c>
      <c r="B91">
        <f t="shared" si="22"/>
        <v>18.229512955078114</v>
      </c>
      <c r="C91" s="9">
        <f t="shared" si="23"/>
        <v>0.36000000000000021</v>
      </c>
      <c r="D91" s="9">
        <f t="shared" si="17"/>
        <v>6.6075777783992828</v>
      </c>
      <c r="E91" s="9">
        <f t="shared" si="18"/>
        <v>7.4023397398858091</v>
      </c>
      <c r="F91" s="9">
        <f t="shared" si="16"/>
        <v>7.739585469425915</v>
      </c>
      <c r="G91" s="10">
        <f t="shared" si="24"/>
        <v>8.6666666666666607</v>
      </c>
      <c r="H91" s="5">
        <f t="shared" si="25"/>
        <v>7.5</v>
      </c>
      <c r="I91">
        <f t="shared" si="26"/>
        <v>18.036126977267372</v>
      </c>
      <c r="J91">
        <f t="shared" si="27"/>
        <v>16.305206779538516</v>
      </c>
      <c r="K91">
        <f t="shared" si="28"/>
        <v>7.7098708300854888</v>
      </c>
      <c r="L91">
        <f t="shared" si="29"/>
        <v>-8.688539356676019</v>
      </c>
      <c r="M91">
        <f t="shared" si="30"/>
        <v>-36.282351218590442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18.148095527922379</v>
      </c>
      <c r="B92">
        <f t="shared" si="22"/>
        <v>18.148095527922379</v>
      </c>
      <c r="C92" s="9">
        <f t="shared" si="23"/>
        <v>0.36500000000000021</v>
      </c>
      <c r="D92" s="9">
        <f t="shared" si="17"/>
        <v>6.6889952055550168</v>
      </c>
      <c r="E92" s="9">
        <f t="shared" si="18"/>
        <v>7.4404355646460045</v>
      </c>
      <c r="F92" s="9">
        <f t="shared" si="16"/>
        <v>7.7905054063674264</v>
      </c>
      <c r="G92" s="10">
        <f t="shared" si="24"/>
        <v>8.6666666666666607</v>
      </c>
      <c r="H92" s="5">
        <f t="shared" si="25"/>
        <v>7.5</v>
      </c>
      <c r="I92">
        <f t="shared" si="26"/>
        <v>17.919895845455283</v>
      </c>
      <c r="J92">
        <f t="shared" si="27"/>
        <v>16.261764082755136</v>
      </c>
      <c r="K92">
        <f t="shared" si="28"/>
        <v>7.5284590739925363</v>
      </c>
      <c r="L92">
        <f t="shared" si="29"/>
        <v>-8.6095472751917264</v>
      </c>
      <c r="M92">
        <f t="shared" si="30"/>
        <v>-36.159829826151515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18.066894326849543</v>
      </c>
      <c r="B93">
        <f t="shared" si="22"/>
        <v>18.066894326849543</v>
      </c>
      <c r="C93" s="9">
        <f t="shared" si="23"/>
        <v>0.37000000000000022</v>
      </c>
      <c r="D93" s="9">
        <f t="shared" si="17"/>
        <v>6.7701964066278526</v>
      </c>
      <c r="E93" s="9">
        <f t="shared" si="18"/>
        <v>7.4776258621431406</v>
      </c>
      <c r="F93" s="9">
        <f t="shared" si="16"/>
        <v>7.8408104479830634</v>
      </c>
      <c r="G93" s="10">
        <f t="shared" si="24"/>
        <v>8.6666666666666607</v>
      </c>
      <c r="H93" s="5">
        <f t="shared" si="25"/>
        <v>7.5</v>
      </c>
      <c r="I93">
        <f t="shared" si="26"/>
        <v>17.805472930976222</v>
      </c>
      <c r="J93">
        <f t="shared" si="27"/>
        <v>16.218716346379178</v>
      </c>
      <c r="K93">
        <f t="shared" si="28"/>
        <v>7.3476599248617784</v>
      </c>
      <c r="L93">
        <f t="shared" si="29"/>
        <v>-8.5319277588334117</v>
      </c>
      <c r="M93">
        <f t="shared" si="30"/>
        <v>-36.039269133299285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17.985907394214632</v>
      </c>
      <c r="B94">
        <f t="shared" si="22"/>
        <v>17.985907394214632</v>
      </c>
      <c r="C94" s="9">
        <f t="shared" si="23"/>
        <v>0.37500000000000022</v>
      </c>
      <c r="D94" s="9">
        <f t="shared" si="17"/>
        <v>6.8511833392627635</v>
      </c>
      <c r="E94" s="9">
        <f t="shared" si="18"/>
        <v>7.5139136709032837</v>
      </c>
      <c r="F94" s="9">
        <f t="shared" si="16"/>
        <v>7.8905056164754566</v>
      </c>
      <c r="G94" s="10">
        <f t="shared" si="24"/>
        <v>8.6666666666666607</v>
      </c>
      <c r="H94" s="5">
        <f t="shared" si="25"/>
        <v>7.5</v>
      </c>
      <c r="I94">
        <f t="shared" si="26"/>
        <v>17.692861406965719</v>
      </c>
      <c r="J94">
        <f t="shared" si="27"/>
        <v>16.176056707585012</v>
      </c>
      <c r="K94">
        <f t="shared" si="28"/>
        <v>7.1674635791952817</v>
      </c>
      <c r="L94">
        <f t="shared" si="29"/>
        <v>-8.4556678319145426</v>
      </c>
      <c r="M94">
        <f t="shared" si="30"/>
        <v>-35.920629498065644</v>
      </c>
      <c r="S94">
        <f t="shared" si="19"/>
        <v>1</v>
      </c>
      <c r="T94" t="b">
        <f t="shared" si="20"/>
        <v>1</v>
      </c>
      <c r="U94" t="b">
        <f t="shared" si="21"/>
        <v>0</v>
      </c>
    </row>
    <row r="95" spans="1:21" x14ac:dyDescent="0.2">
      <c r="A95">
        <f t="shared" si="31"/>
        <v>17.905132806524605</v>
      </c>
      <c r="B95">
        <f t="shared" si="22"/>
        <v>17.905132806524605</v>
      </c>
      <c r="C95" s="9">
        <f t="shared" si="23"/>
        <v>0.38000000000000023</v>
      </c>
      <c r="D95" s="9">
        <f t="shared" si="17"/>
        <v>6.9319579269527898</v>
      </c>
      <c r="E95" s="9">
        <f t="shared" si="18"/>
        <v>7.549301980930534</v>
      </c>
      <c r="F95" s="9">
        <f t="shared" si="16"/>
        <v>7.9395958572517262</v>
      </c>
      <c r="G95" s="10">
        <f t="shared" si="24"/>
        <v>8.6666666666666607</v>
      </c>
      <c r="H95" s="5">
        <f t="shared" si="25"/>
        <v>7.5</v>
      </c>
      <c r="I95">
        <f t="shared" si="26"/>
        <v>17.58206466415308</v>
      </c>
      <c r="J95">
        <f t="shared" si="27"/>
        <v>16.133778368425439</v>
      </c>
      <c r="K95">
        <f t="shared" si="28"/>
        <v>6.9878604317049531</v>
      </c>
      <c r="L95">
        <f t="shared" si="29"/>
        <v>-8.3807548567828114</v>
      </c>
      <c r="M95">
        <f t="shared" si="30"/>
        <v>-35.803871683755325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17.82456867411819</v>
      </c>
      <c r="B96">
        <f t="shared" si="22"/>
        <v>17.82456867411819</v>
      </c>
      <c r="C96" s="9">
        <f t="shared" si="23"/>
        <v>0.38500000000000023</v>
      </c>
      <c r="D96" s="9">
        <f t="shared" si="17"/>
        <v>7.012522059359207</v>
      </c>
      <c r="E96" s="9">
        <f t="shared" si="18"/>
        <v>7.5837937346930122</v>
      </c>
      <c r="F96" s="9">
        <f t="shared" si="16"/>
        <v>7.9880860404180343</v>
      </c>
      <c r="G96" s="10">
        <f t="shared" si="24"/>
        <v>8.6666666666666607</v>
      </c>
      <c r="H96" s="5">
        <f t="shared" si="25"/>
        <v>7.5</v>
      </c>
      <c r="I96">
        <f t="shared" si="26"/>
        <v>17.473086296211278</v>
      </c>
      <c r="J96">
        <f t="shared" si="27"/>
        <v>16.091874594141526</v>
      </c>
      <c r="K96">
        <f t="shared" si="28"/>
        <v>6.8088410732861764</v>
      </c>
      <c r="L96">
        <f t="shared" si="29"/>
        <v>-8.3071765202758012</v>
      </c>
      <c r="M96">
        <f t="shared" si="30"/>
        <v>-35.688956841316966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17.744213140853986</v>
      </c>
      <c r="B97">
        <f t="shared" si="22"/>
        <v>17.744213140853986</v>
      </c>
      <c r="C97" s="9">
        <f t="shared" si="23"/>
        <v>0.39000000000000024</v>
      </c>
      <c r="D97" s="9">
        <f t="shared" si="17"/>
        <v>7.0928775926234113</v>
      </c>
      <c r="E97" s="9">
        <f t="shared" si="18"/>
        <v>7.6173918280989268</v>
      </c>
      <c r="F97" s="9">
        <f t="shared" si="16"/>
        <v>8.0359809622474909</v>
      </c>
      <c r="G97" s="10">
        <f t="shared" si="24"/>
        <v>8.6666666666666607</v>
      </c>
      <c r="H97" s="5">
        <f t="shared" si="25"/>
        <v>7.5</v>
      </c>
      <c r="I97">
        <f t="shared" si="26"/>
        <v>17.365930084663031</v>
      </c>
      <c r="J97">
        <f t="shared" si="27"/>
        <v>16.050338711540146</v>
      </c>
      <c r="K97">
        <f t="shared" si="28"/>
        <v>6.6303962890795916</v>
      </c>
      <c r="L97">
        <f t="shared" si="29"/>
        <v>-8.2349208202158799</v>
      </c>
      <c r="M97">
        <f t="shared" si="30"/>
        <v>-35.575846492371269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17.664064383806537</v>
      </c>
      <c r="B98">
        <f t="shared" si="22"/>
        <v>17.664064383806537</v>
      </c>
      <c r="C98" s="9">
        <f t="shared" si="23"/>
        <v>0.39500000000000024</v>
      </c>
      <c r="D98" s="9">
        <f t="shared" si="17"/>
        <v>7.1730263496708595</v>
      </c>
      <c r="E98" s="9">
        <f t="shared" si="18"/>
        <v>7.6500991114631702</v>
      </c>
      <c r="F98" s="9">
        <f t="shared" si="16"/>
        <v>8.0832853466221604</v>
      </c>
      <c r="G98" s="10">
        <f t="shared" si="24"/>
        <v>8.6666666666666607</v>
      </c>
      <c r="H98" s="5">
        <f t="shared" si="25"/>
        <v>7.5</v>
      </c>
      <c r="I98">
        <f t="shared" si="26"/>
        <v>17.260599983339457</v>
      </c>
      <c r="J98">
        <f t="shared" si="27"/>
        <v>16.009164107439066</v>
      </c>
      <c r="K98">
        <f t="shared" si="28"/>
        <v>6.4525170566177348</v>
      </c>
      <c r="L98">
        <f t="shared" si="29"/>
        <v>-8.1639760519383593</v>
      </c>
      <c r="M98">
        <f t="shared" si="30"/>
        <v>-35.464502512899642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17.58412061296999</v>
      </c>
      <c r="B99">
        <f t="shared" si="22"/>
        <v>17.58412061296999</v>
      </c>
      <c r="C99" s="9">
        <f t="shared" si="23"/>
        <v>0.40000000000000024</v>
      </c>
      <c r="D99" s="9">
        <f t="shared" si="17"/>
        <v>7.2529701205074053</v>
      </c>
      <c r="E99" s="9">
        <f t="shared" si="18"/>
        <v>7.6819183904648476</v>
      </c>
      <c r="F99" s="9">
        <f t="shared" si="16"/>
        <v>8.1300038464500055</v>
      </c>
      <c r="G99" s="10">
        <f t="shared" si="24"/>
        <v>8.6666666666666607</v>
      </c>
      <c r="H99" s="5">
        <f t="shared" si="25"/>
        <v>7.5</v>
      </c>
      <c r="I99">
        <f t="shared" si="26"/>
        <v>17.157100102389343</v>
      </c>
      <c r="J99">
        <f t="shared" si="27"/>
        <v>15.968344227179374</v>
      </c>
      <c r="K99">
        <f t="shared" si="28"/>
        <v>6.2751945440532362</v>
      </c>
      <c r="L99">
        <f t="shared" si="29"/>
        <v>-8.09433079484789</v>
      </c>
      <c r="M99">
        <f t="shared" si="30"/>
        <v>-35.354887117597144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17.504380070969027</v>
      </c>
      <c r="B100">
        <f t="shared" si="22"/>
        <v>17.504380070969027</v>
      </c>
      <c r="C100" s="9">
        <f t="shared" si="23"/>
        <v>0.40500000000000025</v>
      </c>
      <c r="D100" s="9">
        <f t="shared" si="17"/>
        <v>7.3327106625083669</v>
      </c>
      <c r="E100" s="9">
        <f t="shared" si="18"/>
        <v>7.712852427096144</v>
      </c>
      <c r="F100" s="9">
        <f t="shared" si="16"/>
        <v>8.1761410450574683</v>
      </c>
      <c r="G100" s="10">
        <f t="shared" si="24"/>
        <v>8.6666666666666607</v>
      </c>
      <c r="H100" s="5">
        <f t="shared" si="25"/>
        <v>7.5</v>
      </c>
      <c r="I100">
        <f t="shared" si="26"/>
        <v>17.055434691839245</v>
      </c>
      <c r="J100">
        <f t="shared" si="27"/>
        <v>15.927872573205134</v>
      </c>
      <c r="K100">
        <f t="shared" si="28"/>
        <v>6.0984201084652501</v>
      </c>
      <c r="L100">
        <f t="shared" si="29"/>
        <v>-8.0259738989993537</v>
      </c>
      <c r="M100">
        <f t="shared" si="30"/>
        <v>-35.246962844894583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17.42484103277674</v>
      </c>
      <c r="B101">
        <f t="shared" si="22"/>
        <v>17.42484103277674</v>
      </c>
      <c r="C101" s="9">
        <f t="shared" si="23"/>
        <v>0.41000000000000025</v>
      </c>
      <c r="D101" s="9">
        <f t="shared" si="17"/>
        <v>7.4122497007006549</v>
      </c>
      <c r="E101" s="9">
        <f t="shared" si="18"/>
        <v>7.7429039406029094</v>
      </c>
      <c r="F101" s="9">
        <f t="shared" si="16"/>
        <v>8.2217014575584475</v>
      </c>
      <c r="G101" s="10">
        <f t="shared" si="24"/>
        <v>8.6666666666666607</v>
      </c>
      <c r="H101" s="5">
        <f t="shared" si="25"/>
        <v>7.5</v>
      </c>
      <c r="I101">
        <f t="shared" si="26"/>
        <v>16.9556081247066</v>
      </c>
      <c r="J101">
        <f t="shared" si="27"/>
        <v>15.887742703710137</v>
      </c>
      <c r="K101">
        <f t="shared" si="28"/>
        <v>5.9221852942407773</v>
      </c>
      <c r="L101">
        <f t="shared" si="29"/>
        <v>-7.9588944717005026</v>
      </c>
      <c r="M101">
        <f t="shared" si="30"/>
        <v>-35.140692542655046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17.345501805439085</v>
      </c>
      <c r="B102">
        <f t="shared" si="22"/>
        <v>17.345501805439085</v>
      </c>
      <c r="C102" s="9">
        <f t="shared" si="23"/>
        <v>0.41500000000000026</v>
      </c>
      <c r="D102" s="9">
        <f t="shared" si="17"/>
        <v>7.4915889280383094</v>
      </c>
      <c r="E102" s="9">
        <f t="shared" si="18"/>
        <v>7.7720756084173299</v>
      </c>
      <c r="F102" s="9">
        <f t="shared" si="16"/>
        <v>8.2666895322003668</v>
      </c>
      <c r="G102" s="10">
        <f t="shared" si="24"/>
        <v>8.6666666666666607</v>
      </c>
      <c r="H102" s="5">
        <f t="shared" si="25"/>
        <v>7.5</v>
      </c>
      <c r="I102">
        <f t="shared" si="26"/>
        <v>16.85762487967024</v>
      </c>
      <c r="J102">
        <f t="shared" si="27"/>
        <v>15.847948231351634</v>
      </c>
      <c r="K102">
        <f t="shared" si="28"/>
        <v>5.7464818315275021</v>
      </c>
      <c r="L102">
        <f t="shared" si="29"/>
        <v>-7.8930818641348921</v>
      </c>
      <c r="M102">
        <f t="shared" si="30"/>
        <v>-35.036039354550688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17.26636072780563</v>
      </c>
      <c r="B103">
        <f t="shared" si="22"/>
        <v>17.26636072780563</v>
      </c>
      <c r="C103" s="9">
        <f t="shared" si="23"/>
        <v>0.42000000000000026</v>
      </c>
      <c r="D103" s="9">
        <f t="shared" si="17"/>
        <v>7.5707300056717663</v>
      </c>
      <c r="E103" s="9">
        <f t="shared" si="18"/>
        <v>7.8003700670830352</v>
      </c>
      <c r="F103" s="9">
        <f t="shared" si="16"/>
        <v>8.3111096516880103</v>
      </c>
      <c r="G103" s="10">
        <f t="shared" si="24"/>
        <v>8.6666666666666607</v>
      </c>
      <c r="H103" s="5">
        <f t="shared" si="25"/>
        <v>7.5</v>
      </c>
      <c r="I103">
        <f t="shared" si="26"/>
        <v>16.761489523305166</v>
      </c>
      <c r="J103">
        <f t="shared" si="27"/>
        <v>15.808482822030959</v>
      </c>
      <c r="K103">
        <f t="shared" si="28"/>
        <v>5.5713016347547484</v>
      </c>
      <c r="L103">
        <f t="shared" si="29"/>
        <v>-7.8285256580048053</v>
      </c>
      <c r="M103">
        <f t="shared" si="30"/>
        <v>-34.932966707126312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17.1874161702662</v>
      </c>
      <c r="B104">
        <f t="shared" si="22"/>
        <v>17.1874161702662</v>
      </c>
      <c r="C104" s="9">
        <f t="shared" si="23"/>
        <v>0.42500000000000027</v>
      </c>
      <c r="D104" s="9">
        <f t="shared" si="17"/>
        <v>7.649674563211196</v>
      </c>
      <c r="E104" s="9">
        <f t="shared" si="18"/>
        <v>7.8277899131729702</v>
      </c>
      <c r="F104" s="9">
        <f t="shared" si="16"/>
        <v>8.3549661344857942</v>
      </c>
      <c r="G104" s="10">
        <f t="shared" si="24"/>
        <v>8.6666666666666607</v>
      </c>
      <c r="H104" s="5">
        <f t="shared" si="25"/>
        <v>7.5</v>
      </c>
      <c r="I104">
        <f t="shared" si="26"/>
        <v>16.667206691890691</v>
      </c>
      <c r="J104">
        <f t="shared" si="27"/>
        <v>15.769340193740934</v>
      </c>
      <c r="K104">
        <f t="shared" si="28"/>
        <v>5.3966368012191168</v>
      </c>
      <c r="L104">
        <f t="shared" si="29"/>
        <v>-7.7652156521951294</v>
      </c>
      <c r="M104">
        <f t="shared" si="30"/>
        <v>-34.831438297556168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17.108666534493146</v>
      </c>
      <c r="B105">
        <f t="shared" si="22"/>
        <v>17.108666534493146</v>
      </c>
      <c r="C105" s="9">
        <f t="shared" si="23"/>
        <v>0.43000000000000027</v>
      </c>
      <c r="D105" s="9">
        <f t="shared" si="17"/>
        <v>7.7284241989842482</v>
      </c>
      <c r="E105" s="9">
        <f t="shared" si="18"/>
        <v>7.8543377042003462</v>
      </c>
      <c r="F105" s="9">
        <f t="shared" si="16"/>
        <v>8.3982632360990905</v>
      </c>
      <c r="G105" s="10">
        <f t="shared" si="24"/>
        <v>8.6666666666666607</v>
      </c>
      <c r="H105" s="5">
        <f t="shared" si="25"/>
        <v>7.5</v>
      </c>
      <c r="I105">
        <f t="shared" si="26"/>
        <v>16.574781072803763</v>
      </c>
      <c r="J105">
        <f t="shared" si="27"/>
        <v>15.730514115479959</v>
      </c>
      <c r="K105">
        <f t="shared" si="28"/>
        <v>5.2224796097313364</v>
      </c>
      <c r="L105">
        <f t="shared" si="29"/>
        <v>-7.7031418494604225</v>
      </c>
      <c r="M105">
        <f t="shared" si="30"/>
        <v>-34.731418082101108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17.030110253188866</v>
      </c>
      <c r="B106">
        <f t="shared" si="22"/>
        <v>17.030110253188866</v>
      </c>
      <c r="C106" s="9">
        <f t="shared" si="23"/>
        <v>0.43500000000000028</v>
      </c>
      <c r="D106" s="9">
        <f t="shared" si="17"/>
        <v>7.8069804802885301</v>
      </c>
      <c r="E106" s="9">
        <f t="shared" si="18"/>
        <v>7.8800159595229768</v>
      </c>
      <c r="F106" s="9">
        <f t="shared" si="16"/>
        <v>8.4410051503352506</v>
      </c>
      <c r="G106" s="10">
        <f t="shared" si="24"/>
        <v>8.6666666666666607</v>
      </c>
      <c r="H106" s="5">
        <f t="shared" si="25"/>
        <v>7.5</v>
      </c>
      <c r="I106">
        <f t="shared" si="26"/>
        <v>16.484217385511798</v>
      </c>
      <c r="J106">
        <f t="shared" si="27"/>
        <v>15.691998406232656</v>
      </c>
      <c r="K106">
        <f t="shared" si="28"/>
        <v>5.0488225193208311</v>
      </c>
      <c r="L106">
        <f t="shared" si="29"/>
        <v>-7.6422944431386695</v>
      </c>
      <c r="M106">
        <f t="shared" si="30"/>
        <v>-34.632870265273141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16.951745789838242</v>
      </c>
      <c r="B107">
        <f t="shared" si="22"/>
        <v>16.951745789838242</v>
      </c>
      <c r="C107" s="9">
        <f t="shared" si="23"/>
        <v>0.44000000000000028</v>
      </c>
      <c r="D107" s="9">
        <f t="shared" si="17"/>
        <v>7.8853449436391543</v>
      </c>
      <c r="E107" s="9">
        <f t="shared" si="18"/>
        <v>7.9048271612412648</v>
      </c>
      <c r="F107" s="9">
        <f t="shared" si="16"/>
        <v>8.4831960105448729</v>
      </c>
      <c r="G107" s="10">
        <f t="shared" si="24"/>
        <v>8.6666666666666607</v>
      </c>
      <c r="H107" s="5">
        <f t="shared" si="25"/>
        <v>7.5</v>
      </c>
      <c r="I107">
        <f t="shared" si="26"/>
        <v>16.395520362182207</v>
      </c>
      <c r="J107">
        <f t="shared" si="27"/>
        <v>15.653786934016964</v>
      </c>
      <c r="K107">
        <f t="shared" si="28"/>
        <v>4.8756581679944651</v>
      </c>
      <c r="L107">
        <f t="shared" si="29"/>
        <v>-7.5826638038966001</v>
      </c>
      <c r="M107">
        <f t="shared" si="30"/>
        <v>-34.535759289714399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16.873571638465705</v>
      </c>
      <c r="B108">
        <f t="shared" si="22"/>
        <v>16.873571638465705</v>
      </c>
      <c r="C108" s="9">
        <f t="shared" si="23"/>
        <v>0.44500000000000028</v>
      </c>
      <c r="D108" s="9">
        <f t="shared" si="17"/>
        <v>7.9635190950116908</v>
      </c>
      <c r="E108" s="9">
        <f t="shared" si="18"/>
        <v>7.9287737550901154</v>
      </c>
      <c r="F108" s="9">
        <f t="shared" si="16"/>
        <v>8.5248398908439285</v>
      </c>
      <c r="G108" s="10">
        <f t="shared" si="24"/>
        <v>8.6666666666666607</v>
      </c>
      <c r="H108" s="5">
        <f t="shared" si="25"/>
        <v>7.5</v>
      </c>
      <c r="I108">
        <f t="shared" si="26"/>
        <v>16.308694727928433</v>
      </c>
      <c r="J108">
        <f t="shared" si="27"/>
        <v>15.615873614997481</v>
      </c>
      <c r="K108">
        <f t="shared" si="28"/>
        <v>4.7029793715458927</v>
      </c>
      <c r="L108">
        <f t="shared" si="29"/>
        <v>-7.5242404665126337</v>
      </c>
      <c r="M108">
        <f t="shared" si="30"/>
        <v>-34.440049826797697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16.795586323396549</v>
      </c>
      <c r="B109">
        <f t="shared" si="22"/>
        <v>16.795586323396549</v>
      </c>
      <c r="C109" s="9">
        <f t="shared" si="23"/>
        <v>0.45000000000000029</v>
      </c>
      <c r="D109" s="9">
        <f t="shared" si="17"/>
        <v>8.0415044100808473</v>
      </c>
      <c r="E109" s="9">
        <f t="shared" si="18"/>
        <v>7.9518581513250099</v>
      </c>
      <c r="F109" s="9">
        <f t="shared" si="16"/>
        <v>8.5659408073172756</v>
      </c>
      <c r="G109" s="10">
        <f t="shared" si="24"/>
        <v>8.6666666666666607</v>
      </c>
      <c r="H109" s="5">
        <f t="shared" si="25"/>
        <v>7.5</v>
      </c>
      <c r="I109">
        <f t="shared" si="26"/>
        <v>16.22374518071533</v>
      </c>
      <c r="J109">
        <f t="shared" si="27"/>
        <v>15.578252412664918</v>
      </c>
      <c r="K109">
        <f t="shared" si="28"/>
        <v>4.5307791224119045</v>
      </c>
      <c r="L109">
        <f t="shared" si="29"/>
        <v>-7.4670151167050021</v>
      </c>
      <c r="M109">
        <f t="shared" si="30"/>
        <v>-34.345706767955349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16.717788399022183</v>
      </c>
      <c r="B110">
        <f t="shared" si="22"/>
        <v>16.717788399022183</v>
      </c>
      <c r="C110" s="9">
        <f t="shared" si="23"/>
        <v>0.45500000000000029</v>
      </c>
      <c r="D110" s="9">
        <f t="shared" si="17"/>
        <v>8.1193023344552131</v>
      </c>
      <c r="E110" s="9">
        <f t="shared" si="18"/>
        <v>7.9740827256024698</v>
      </c>
      <c r="F110" s="9">
        <f t="shared" si="16"/>
        <v>8.606502719204066</v>
      </c>
      <c r="G110" s="10">
        <f t="shared" si="24"/>
        <v>8.6666666666666607</v>
      </c>
      <c r="H110" s="5">
        <f t="shared" si="25"/>
        <v>7.5</v>
      </c>
      <c r="I110">
        <f t="shared" si="26"/>
        <v>16.140676370949517</v>
      </c>
      <c r="J110">
        <f t="shared" si="27"/>
        <v>15.540917337081392</v>
      </c>
      <c r="K110">
        <f t="shared" si="28"/>
        <v>4.3590505885721278</v>
      </c>
      <c r="L110">
        <f t="shared" si="29"/>
        <v>-7.4109785780137898</v>
      </c>
      <c r="M110">
        <f t="shared" si="30"/>
        <v>-34.252695216742808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16.640176449569001</v>
      </c>
      <c r="B111">
        <f t="shared" si="22"/>
        <v>16.640176449569001</v>
      </c>
      <c r="C111" s="9">
        <f t="shared" si="23"/>
        <v>0.4600000000000003</v>
      </c>
      <c r="D111" s="9">
        <f t="shared" si="17"/>
        <v>8.196914283908395</v>
      </c>
      <c r="E111" s="9">
        <f t="shared" si="18"/>
        <v>7.9954498198551214</v>
      </c>
      <c r="F111" s="9">
        <f t="shared" si="16"/>
        <v>8.6465295300656102</v>
      </c>
      <c r="G111" s="10">
        <f t="shared" si="24"/>
        <v>8.6666666666666607</v>
      </c>
      <c r="H111" s="5">
        <f t="shared" si="25"/>
        <v>7.5</v>
      </c>
      <c r="I111">
        <f t="shared" si="26"/>
        <v>16.059492880783324</v>
      </c>
      <c r="J111">
        <f t="shared" si="27"/>
        <v>15.503862444191324</v>
      </c>
      <c r="K111">
        <f t="shared" si="28"/>
        <v>4.1877871124884134</v>
      </c>
      <c r="L111">
        <f t="shared" si="29"/>
        <v>-7.3561217987470213</v>
      </c>
      <c r="M111">
        <f t="shared" si="30"/>
        <v>-34.160980481643115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16.562749088870529</v>
      </c>
      <c r="B112">
        <f t="shared" si="22"/>
        <v>16.562749088870529</v>
      </c>
      <c r="C112" s="9">
        <f t="shared" si="23"/>
        <v>0.4650000000000003</v>
      </c>
      <c r="D112" s="9">
        <f t="shared" si="17"/>
        <v>8.2743416446068672</v>
      </c>
      <c r="E112" s="9">
        <f t="shared" si="18"/>
        <v>8.0159617431615438</v>
      </c>
      <c r="F112" s="9">
        <f t="shared" si="16"/>
        <v>8.6860250889361126</v>
      </c>
      <c r="G112" s="10">
        <f t="shared" si="24"/>
        <v>8.6666666666666607</v>
      </c>
      <c r="H112" s="5">
        <f t="shared" si="25"/>
        <v>7.5</v>
      </c>
      <c r="I112">
        <f t="shared" si="26"/>
        <v>15.980199203163895</v>
      </c>
      <c r="J112">
        <f t="shared" si="27"/>
        <v>15.467081835197588</v>
      </c>
      <c r="K112">
        <f t="shared" si="28"/>
        <v>4.0169822100801982</v>
      </c>
      <c r="L112">
        <f t="shared" si="29"/>
        <v>-7.3024358390022011</v>
      </c>
      <c r="M112">
        <f t="shared" si="30"/>
        <v>-34.070528069617545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16.485504960142528</v>
      </c>
      <c r="B113">
        <f t="shared" si="22"/>
        <v>16.485504960142528</v>
      </c>
      <c r="C113" s="9">
        <f t="shared" si="23"/>
        <v>0.47000000000000031</v>
      </c>
      <c r="D113" s="9">
        <f t="shared" si="17"/>
        <v>8.3515857733348682</v>
      </c>
      <c r="E113" s="9">
        <f t="shared" si="18"/>
        <v>8.0356207726110753</v>
      </c>
      <c r="F113" s="9">
        <f t="shared" si="16"/>
        <v>8.7249931914568002</v>
      </c>
      <c r="G113" s="10">
        <f t="shared" si="24"/>
        <v>8.6666666666666607</v>
      </c>
      <c r="H113" s="5">
        <f t="shared" si="25"/>
        <v>7.5</v>
      </c>
      <c r="I113">
        <f t="shared" si="26"/>
        <v>15.902799720661923</v>
      </c>
      <c r="J113">
        <f t="shared" si="27"/>
        <v>15.430569656002577</v>
      </c>
      <c r="K113">
        <f t="shared" si="28"/>
        <v>3.8466295697321105</v>
      </c>
      <c r="L113">
        <f t="shared" si="29"/>
        <v>-7.2499118577759969</v>
      </c>
      <c r="M113">
        <f t="shared" si="30"/>
        <v>-33.981303680407166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16.408442735760737</v>
      </c>
      <c r="B114">
        <f t="shared" si="22"/>
        <v>16.408442735760737</v>
      </c>
      <c r="C114" s="9">
        <f t="shared" si="23"/>
        <v>0.47500000000000031</v>
      </c>
      <c r="D114" s="9">
        <f t="shared" si="17"/>
        <v>8.4286479977166593</v>
      </c>
      <c r="E114" s="9">
        <f t="shared" si="18"/>
        <v>8.0544291541637314</v>
      </c>
      <c r="F114" s="9">
        <f t="shared" si="16"/>
        <v>8.763437580993866</v>
      </c>
      <c r="G114" s="10">
        <f t="shared" si="24"/>
        <v>8.6666666666666607</v>
      </c>
      <c r="H114" s="5">
        <f t="shared" si="25"/>
        <v>7.5</v>
      </c>
      <c r="I114">
        <f t="shared" si="26"/>
        <v>15.827298684117425</v>
      </c>
      <c r="J114">
        <f t="shared" si="27"/>
        <v>15.394320096713697</v>
      </c>
      <c r="K114">
        <f t="shared" si="28"/>
        <v>3.6767230513300748</v>
      </c>
      <c r="L114">
        <f t="shared" si="29"/>
        <v>-7.19854110017598</v>
      </c>
      <c r="M114">
        <f t="shared" si="30"/>
        <v>-33.893273201589075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16.33156111704092</v>
      </c>
      <c r="B115">
        <f t="shared" si="22"/>
        <v>16.33156111704092</v>
      </c>
      <c r="C115" s="9">
        <f t="shared" si="23"/>
        <v>0.48000000000000032</v>
      </c>
      <c r="D115" s="9">
        <f t="shared" si="17"/>
        <v>8.5055296164364762</v>
      </c>
      <c r="E115" s="9">
        <f t="shared" si="18"/>
        <v>8.0723891035053619</v>
      </c>
      <c r="F115" s="9">
        <f t="shared" si="16"/>
        <v>8.8013619497406452</v>
      </c>
      <c r="G115" s="10">
        <f t="shared" si="24"/>
        <v>8.6666666666666607</v>
      </c>
      <c r="H115" s="5">
        <f t="shared" si="25"/>
        <v>7.5</v>
      </c>
      <c r="I115">
        <f t="shared" si="26"/>
        <v>15.753700191142864</v>
      </c>
      <c r="J115">
        <f t="shared" si="27"/>
        <v>15.358327391212818</v>
      </c>
      <c r="K115">
        <f t="shared" si="28"/>
        <v>3.5072566853221296</v>
      </c>
      <c r="L115">
        <f t="shared" si="29"/>
        <v>-7.1483148847495714</v>
      </c>
      <c r="M115">
        <f t="shared" si="30"/>
        <v>-33.80640270439018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16.254858834020915</v>
      </c>
      <c r="B116">
        <f t="shared" si="22"/>
        <v>16.254858834020915</v>
      </c>
      <c r="C116" s="9">
        <f t="shared" si="23"/>
        <v>0.48500000000000032</v>
      </c>
      <c r="D116" s="9">
        <f t="shared" si="17"/>
        <v>8.582231899456481</v>
      </c>
      <c r="E116" s="9">
        <f t="shared" si="18"/>
        <v>8.0895028068981674</v>
      </c>
      <c r="F116" s="9">
        <f t="shared" si="16"/>
        <v>8.838769939804445</v>
      </c>
      <c r="G116" s="10">
        <f t="shared" si="24"/>
        <v>8.6666666666666607</v>
      </c>
      <c r="H116" s="5">
        <f t="shared" si="25"/>
        <v>7.5</v>
      </c>
      <c r="I116">
        <f t="shared" si="26"/>
        <v>15.682008164526666</v>
      </c>
      <c r="J116">
        <f t="shared" si="27"/>
        <v>15.32258581678907</v>
      </c>
      <c r="K116">
        <f t="shared" si="28"/>
        <v>3.3382246718001789</v>
      </c>
      <c r="L116">
        <f t="shared" si="29"/>
        <v>-7.0992245909464735</v>
      </c>
      <c r="M116">
        <f t="shared" si="30"/>
        <v>-33.720658440260202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16.178334645244355</v>
      </c>
      <c r="B117">
        <f t="shared" si="22"/>
        <v>16.178334645244355</v>
      </c>
      <c r="C117" s="9">
        <f t="shared" si="23"/>
        <v>0.49000000000000032</v>
      </c>
      <c r="D117" s="9">
        <f t="shared" si="17"/>
        <v>8.658756088233039</v>
      </c>
      <c r="E117" s="9">
        <f t="shared" si="18"/>
        <v>8.1057724220266643</v>
      </c>
      <c r="F117" s="9">
        <f t="shared" si="16"/>
        <v>8.8756651442784005</v>
      </c>
      <c r="G117" s="10">
        <f t="shared" si="24"/>
        <v>8.6666666666666607</v>
      </c>
      <c r="H117" s="5">
        <f t="shared" si="25"/>
        <v>7.5</v>
      </c>
      <c r="I117">
        <f t="shared" si="26"/>
        <v>15.61222633058291</v>
      </c>
      <c r="J117">
        <f t="shared" si="27"/>
        <v>15.287089693834337</v>
      </c>
      <c r="K117">
        <f t="shared" si="28"/>
        <v>3.1696213795988779</v>
      </c>
      <c r="L117">
        <f t="shared" si="29"/>
        <v>-7.05126164673195</v>
      </c>
      <c r="M117">
        <f t="shared" si="30"/>
        <v>-33.636006838204224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16.101987337545772</v>
      </c>
      <c r="B118">
        <f t="shared" si="22"/>
        <v>16.101987337545772</v>
      </c>
      <c r="C118" s="9">
        <f t="shared" si="23"/>
        <v>0.49500000000000033</v>
      </c>
      <c r="D118" s="9">
        <f t="shared" si="17"/>
        <v>8.7351033959316258</v>
      </c>
      <c r="E118" s="9">
        <f t="shared" si="18"/>
        <v>8.1212000788391805</v>
      </c>
      <c r="F118" s="9">
        <f t="shared" si="16"/>
        <v>8.9120511082987282</v>
      </c>
      <c r="G118" s="10">
        <f t="shared" si="24"/>
        <v>8.6666666666666607</v>
      </c>
      <c r="H118" s="5">
        <f t="shared" si="25"/>
        <v>7.5</v>
      </c>
      <c r="I118">
        <f t="shared" si="26"/>
        <v>15.544358197495551</v>
      </c>
      <c r="J118">
        <f t="shared" si="27"/>
        <v>15.251833385600678</v>
      </c>
      <c r="K118">
        <f t="shared" si="28"/>
        <v>3.0014413454078568</v>
      </c>
      <c r="L118">
        <f t="shared" si="29"/>
        <v>-7.0044175163693581</v>
      </c>
      <c r="M118">
        <f t="shared" si="30"/>
        <v>-33.552414502874008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16.025815725836722</v>
      </c>
      <c r="B119">
        <f t="shared" si="22"/>
        <v>16.025815725836722</v>
      </c>
      <c r="C119" s="9">
        <f t="shared" si="23"/>
        <v>0.50000000000000033</v>
      </c>
      <c r="D119" s="9">
        <f t="shared" si="17"/>
        <v>8.8112750076406741</v>
      </c>
      <c r="E119" s="9">
        <f t="shared" si="18"/>
        <v>8.1357878803849335</v>
      </c>
      <c r="F119" s="9">
        <f t="shared" si="16"/>
        <v>8.9479313300877195</v>
      </c>
      <c r="G119" s="10">
        <f t="shared" si="24"/>
        <v>8.6666666666666607</v>
      </c>
      <c r="H119" s="5">
        <f t="shared" si="25"/>
        <v>7.5</v>
      </c>
      <c r="I119">
        <f t="shared" si="26"/>
        <v>15.478407033707949</v>
      </c>
      <c r="J119">
        <f t="shared" si="27"/>
        <v>15.216811298018831</v>
      </c>
      <c r="K119">
        <f t="shared" si="28"/>
        <v>2.8336792728934865</v>
      </c>
      <c r="L119">
        <f t="shared" si="29"/>
        <v>-6.9586836883912397</v>
      </c>
      <c r="M119">
        <f t="shared" si="30"/>
        <v>-33.469848213415354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15.949818652892732</v>
      </c>
      <c r="B120">
        <f t="shared" si="22"/>
        <v>15.949818652892732</v>
      </c>
      <c r="C120" s="9">
        <f t="shared" si="23"/>
        <v>0.50500000000000034</v>
      </c>
      <c r="D120" s="9">
        <f t="shared" si="17"/>
        <v>8.8872720805846637</v>
      </c>
      <c r="E120" s="9">
        <f t="shared" si="18"/>
        <v>8.149537903646733</v>
      </c>
      <c r="F120" s="9">
        <f t="shared" si="16"/>
        <v>8.9833092619828019</v>
      </c>
      <c r="G120" s="10">
        <f t="shared" si="24"/>
        <v>8.6666666666666607</v>
      </c>
      <c r="H120" s="5">
        <f t="shared" si="25"/>
        <v>7.5</v>
      </c>
      <c r="I120">
        <f t="shared" si="26"/>
        <v>15.414375846410756</v>
      </c>
      <c r="J120">
        <f t="shared" si="27"/>
        <v>15.182017879576875</v>
      </c>
      <c r="K120">
        <f t="shared" si="28"/>
        <v>2.6663300318264098</v>
      </c>
      <c r="L120">
        <f t="shared" si="29"/>
        <v>-6.9140516637791611</v>
      </c>
      <c r="M120">
        <f t="shared" si="30"/>
        <v>-33.38827492306757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15.873994989140645</v>
      </c>
      <c r="B121">
        <f t="shared" si="22"/>
        <v>15.873994989140645</v>
      </c>
      <c r="C121" s="9">
        <f t="shared" si="23"/>
        <v>0.51000000000000034</v>
      </c>
      <c r="D121" s="9">
        <f t="shared" si="17"/>
        <v>8.9630957443367514</v>
      </c>
      <c r="E121" s="9">
        <f t="shared" si="18"/>
        <v>8.1624522003693265</v>
      </c>
      <c r="F121" s="9">
        <f t="shared" si="16"/>
        <v>9.0181883114519739</v>
      </c>
      <c r="G121" s="10">
        <f t="shared" si="24"/>
        <v>8.6666666666666607</v>
      </c>
      <c r="H121" s="5">
        <f t="shared" si="25"/>
        <v>7.5</v>
      </c>
      <c r="I121">
        <f t="shared" si="26"/>
        <v>15.352267360183296</v>
      </c>
      <c r="J121">
        <f t="shared" si="27"/>
        <v>15.14744762125798</v>
      </c>
      <c r="K121">
        <f t="shared" si="28"/>
        <v>2.499388657211072</v>
      </c>
      <c r="L121">
        <f t="shared" si="29"/>
        <v>-6.870512944373214</v>
      </c>
      <c r="M121">
        <f t="shared" si="30"/>
        <v>-33.307661759509166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15.798343632446159</v>
      </c>
      <c r="B122">
        <f t="shared" si="22"/>
        <v>15.798343632446159</v>
      </c>
      <c r="C122" s="9">
        <f t="shared" si="23"/>
        <v>0.51500000000000035</v>
      </c>
      <c r="D122" s="9">
        <f t="shared" si="17"/>
        <v>9.0387471010312375</v>
      </c>
      <c r="E122" s="9">
        <f t="shared" si="18"/>
        <v>8.1745327978833888</v>
      </c>
      <c r="F122" s="9">
        <f t="shared" si="16"/>
        <v>9.0525718420959009</v>
      </c>
      <c r="G122" s="10">
        <f t="shared" si="24"/>
        <v>8.6666666666666607</v>
      </c>
      <c r="H122" s="5">
        <f t="shared" si="25"/>
        <v>7.5</v>
      </c>
      <c r="I122">
        <f t="shared" si="26"/>
        <v>15.292083995845347</v>
      </c>
      <c r="J122">
        <f t="shared" si="27"/>
        <v>15.113095056536114</v>
      </c>
      <c r="K122">
        <f t="shared" si="28"/>
        <v>2.3328503484135261</v>
      </c>
      <c r="L122">
        <f t="shared" si="29"/>
        <v>-6.8280590215327042</v>
      </c>
      <c r="M122">
        <f t="shared" si="30"/>
        <v>-33.227976025941935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15.722863507901247</v>
      </c>
      <c r="B123">
        <f t="shared" si="22"/>
        <v>15.722863507901247</v>
      </c>
      <c r="C123" s="9">
        <f t="shared" si="23"/>
        <v>0.52000000000000035</v>
      </c>
      <c r="D123" s="9">
        <f t="shared" si="17"/>
        <v>9.1142272255761494</v>
      </c>
      <c r="E123" s="9">
        <f t="shared" si="18"/>
        <v>8.1857816999251316</v>
      </c>
      <c r="F123" s="9">
        <f t="shared" si="16"/>
        <v>9.0864631746369628</v>
      </c>
      <c r="G123" s="10">
        <f t="shared" si="24"/>
        <v>8.6666666666666607</v>
      </c>
      <c r="H123" s="5">
        <f t="shared" si="25"/>
        <v>7.5</v>
      </c>
      <c r="I123">
        <f t="shared" si="26"/>
        <v>15.233827849577938</v>
      </c>
      <c r="J123">
        <f t="shared" si="27"/>
        <v>15.07895476142845</v>
      </c>
      <c r="K123">
        <f t="shared" si="28"/>
        <v>2.1667104682838163</v>
      </c>
      <c r="L123">
        <f t="shared" si="29"/>
        <v>-6.7866813650701152</v>
      </c>
      <c r="M123">
        <f t="shared" si="30"/>
        <v>-33.149185202904015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15.647553567611167</v>
      </c>
      <c r="B124">
        <f t="shared" si="22"/>
        <v>15.647553567611167</v>
      </c>
      <c r="C124" s="9">
        <f t="shared" si="23"/>
        <v>0.52500000000000036</v>
      </c>
      <c r="D124" s="9">
        <f t="shared" si="17"/>
        <v>9.1895371658662288</v>
      </c>
      <c r="E124" s="9">
        <f t="shared" si="18"/>
        <v>8.1962008874515142</v>
      </c>
      <c r="F124" s="9">
        <f t="shared" si="16"/>
        <v>9.1198655878954433</v>
      </c>
      <c r="G124" s="10">
        <f t="shared" si="24"/>
        <v>8.6666666666666607</v>
      </c>
      <c r="H124" s="5">
        <f t="shared" si="25"/>
        <v>7.5</v>
      </c>
      <c r="I124">
        <f t="shared" si="26"/>
        <v>15.177500672372979</v>
      </c>
      <c r="J124">
        <f t="shared" si="27"/>
        <v>15.045021354603099</v>
      </c>
      <c r="K124">
        <f t="shared" si="28"/>
        <v>2.0009645422692963</v>
      </c>
      <c r="L124">
        <f t="shared" si="29"/>
        <v>-6.7463714124807632</v>
      </c>
      <c r="M124">
        <f t="shared" si="30"/>
        <v>-33.071256950800077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15.572412790480808</v>
      </c>
      <c r="B125">
        <f t="shared" si="22"/>
        <v>15.572412790480808</v>
      </c>
      <c r="C125" s="9">
        <f t="shared" si="23"/>
        <v>0.53000000000000036</v>
      </c>
      <c r="D125" s="9">
        <f t="shared" si="17"/>
        <v>9.2646779429965882</v>
      </c>
      <c r="E125" s="9">
        <f t="shared" si="18"/>
        <v>8.2057923194509765</v>
      </c>
      <c r="F125" s="9">
        <f t="shared" si="16"/>
        <v>9.1527823197531948</v>
      </c>
      <c r="G125" s="10">
        <f t="shared" si="24"/>
        <v>8.6666666666666607</v>
      </c>
      <c r="H125" s="5">
        <f t="shared" si="25"/>
        <v>7.5</v>
      </c>
      <c r="I125">
        <f t="shared" si="26"/>
        <v>15.123103849872679</v>
      </c>
      <c r="J125">
        <f t="shared" si="27"/>
        <v>15.011289497540695</v>
      </c>
      <c r="K125">
        <f t="shared" si="28"/>
        <v>1.8356082575152959</v>
      </c>
      <c r="L125">
        <f t="shared" si="29"/>
        <v>-6.7071205584908418</v>
      </c>
      <c r="M125">
        <f t="shared" si="30"/>
        <v>-32.994159113135048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15.497440182000085</v>
      </c>
      <c r="B126">
        <f t="shared" si="22"/>
        <v>15.497440182000085</v>
      </c>
      <c r="C126" s="9">
        <f t="shared" si="23"/>
        <v>0.53500000000000036</v>
      </c>
      <c r="D126" s="9">
        <f t="shared" si="17"/>
        <v>9.3396505514773107</v>
      </c>
      <c r="E126" s="9">
        <f t="shared" si="18"/>
        <v>8.2145579337496386</v>
      </c>
      <c r="F126" s="9">
        <f t="shared" si="16"/>
        <v>9.1852165681048881</v>
      </c>
      <c r="G126" s="10">
        <f t="shared" si="24"/>
        <v>8.6666666666666607</v>
      </c>
      <c r="H126" s="5">
        <f t="shared" si="25"/>
        <v>7.5</v>
      </c>
      <c r="I126">
        <f t="shared" si="26"/>
        <v>15.070638382660356</v>
      </c>
      <c r="J126">
        <f t="shared" si="27"/>
        <v>14.97775389474824</v>
      </c>
      <c r="K126">
        <f t="shared" si="28"/>
        <v>1.6706374619496207</v>
      </c>
      <c r="L126">
        <f t="shared" si="29"/>
        <v>-6.6689201449466289</v>
      </c>
      <c r="M126">
        <f t="shared" si="30"/>
        <v>-32.917859720435445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15.422634774028156</v>
      </c>
      <c r="B127">
        <f t="shared" si="22"/>
        <v>15.422634774028156</v>
      </c>
      <c r="C127" s="9">
        <f t="shared" si="23"/>
        <v>0.54000000000000037</v>
      </c>
      <c r="D127" s="9">
        <f t="shared" si="17"/>
        <v>9.4144559594492403</v>
      </c>
      <c r="E127" s="9">
        <f t="shared" si="18"/>
        <v>8.2224996478128816</v>
      </c>
      <c r="F127" s="9">
        <f t="shared" si="16"/>
        <v>9.2171714917971084</v>
      </c>
      <c r="G127" s="10">
        <f t="shared" si="24"/>
        <v>8.6666666666666607</v>
      </c>
      <c r="H127" s="5">
        <f t="shared" si="25"/>
        <v>7.5</v>
      </c>
      <c r="I127">
        <f t="shared" si="26"/>
        <v>15.020104867064623</v>
      </c>
      <c r="J127">
        <f t="shared" si="27"/>
        <v>14.944409294023506</v>
      </c>
      <c r="K127">
        <f t="shared" si="28"/>
        <v>1.5060481633474434</v>
      </c>
      <c r="L127">
        <f t="shared" si="29"/>
        <v>-6.6317614510675948</v>
      </c>
      <c r="M127">
        <f t="shared" si="30"/>
        <v>-32.842326994840334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15.347995624576177</v>
      </c>
      <c r="B128">
        <f t="shared" si="22"/>
        <v>15.347995624576177</v>
      </c>
      <c r="C128" s="9">
        <f t="shared" si="23"/>
        <v>0.54500000000000037</v>
      </c>
      <c r="D128" s="9">
        <f t="shared" si="17"/>
        <v>9.4890951089012194</v>
      </c>
      <c r="E128" s="9">
        <f t="shared" si="18"/>
        <v>8.229619359542184</v>
      </c>
      <c r="F128" s="9">
        <f t="shared" si="16"/>
        <v>9.2486502115554856</v>
      </c>
      <c r="G128" s="10">
        <f t="shared" si="24"/>
        <v>8.6666666666666607</v>
      </c>
      <c r="H128" s="5">
        <f t="shared" si="25"/>
        <v>7.5</v>
      </c>
      <c r="I128">
        <f t="shared" si="26"/>
        <v>14.971503476539043</v>
      </c>
      <c r="J128">
        <f t="shared" si="27"/>
        <v>14.911250486768168</v>
      </c>
      <c r="K128">
        <f t="shared" si="28"/>
        <v>1.3418365283732416</v>
      </c>
      <c r="L128">
        <f t="shared" si="29"/>
        <v>-6.595635684085944</v>
      </c>
      <c r="M128">
        <f t="shared" si="30"/>
        <v>-32.767529355341594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15.273521817588387</v>
      </c>
      <c r="B129">
        <f t="shared" si="22"/>
        <v>15.273521817588387</v>
      </c>
      <c r="C129" s="9">
        <f t="shared" si="23"/>
        <v>0.55000000000000038</v>
      </c>
      <c r="D129" s="9">
        <f t="shared" si="17"/>
        <v>9.5635689158890091</v>
      </c>
      <c r="E129" s="9">
        <f t="shared" si="18"/>
        <v>8.2359189480671091</v>
      </c>
      <c r="F129" s="9">
        <f t="shared" si="16"/>
        <v>9.2796558108999694</v>
      </c>
      <c r="G129" s="10">
        <f t="shared" si="24"/>
        <v>8.6666666666666607</v>
      </c>
      <c r="H129" s="5">
        <f t="shared" si="25"/>
        <v>7.5</v>
      </c>
      <c r="I129">
        <f t="shared" si="26"/>
        <v>14.924833943678898</v>
      </c>
      <c r="J129">
        <f t="shared" si="27"/>
        <v>14.878272308347738</v>
      </c>
      <c r="K129">
        <f t="shared" si="28"/>
        <v>1.1779988815965337</v>
      </c>
      <c r="L129">
        <f t="shared" si="29"/>
        <v>-6.5605339702947445</v>
      </c>
      <c r="M129">
        <f t="shared" si="30"/>
        <v>-32.693435423651117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15.199212462721277</v>
      </c>
      <c r="B130">
        <f t="shared" si="22"/>
        <v>15.199212462721277</v>
      </c>
      <c r="C130" s="9">
        <f t="shared" si="23"/>
        <v>0.55500000000000038</v>
      </c>
      <c r="D130" s="9">
        <f t="shared" si="17"/>
        <v>9.6378782707561186</v>
      </c>
      <c r="E130" s="9">
        <f t="shared" si="18"/>
        <v>8.2414002745322961</v>
      </c>
      <c r="F130" s="9">
        <f t="shared" si="16"/>
        <v>9.3101913370484386</v>
      </c>
      <c r="G130" s="10">
        <f t="shared" si="24"/>
        <v>8.6666666666666607</v>
      </c>
      <c r="H130" s="5">
        <f t="shared" si="25"/>
        <v>7.5</v>
      </c>
      <c r="I130">
        <f t="shared" si="26"/>
        <v>14.880095542936072</v>
      </c>
      <c r="J130">
        <f t="shared" si="27"/>
        <v>14.845469638496263</v>
      </c>
      <c r="K130">
        <f t="shared" si="28"/>
        <v>1.014531704478278</v>
      </c>
      <c r="L130">
        <f t="shared" si="29"/>
        <v>-6.5264473465262567</v>
      </c>
      <c r="M130">
        <f t="shared" si="30"/>
        <v>-32.620014030670283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15.125066695120628</v>
      </c>
      <c r="B131">
        <f t="shared" si="22"/>
        <v>15.125066695120628</v>
      </c>
      <c r="C131" s="9">
        <f t="shared" si="23"/>
        <v>0.56000000000000039</v>
      </c>
      <c r="D131" s="9">
        <f t="shared" si="17"/>
        <v>9.712024038356768</v>
      </c>
      <c r="E131" s="9">
        <f t="shared" si="18"/>
        <v>8.2460651828793043</v>
      </c>
      <c r="F131" s="9">
        <f t="shared" si="16"/>
        <v>9.3402598018087826</v>
      </c>
      <c r="G131" s="10">
        <f t="shared" si="24"/>
        <v>8.6666666666666607</v>
      </c>
      <c r="H131" s="5">
        <f t="shared" si="25"/>
        <v>7.5</v>
      </c>
      <c r="I131">
        <f t="shared" si="26"/>
        <v>14.837287074091973</v>
      </c>
      <c r="J131">
        <f t="shared" si="27"/>
        <v>14.812837401763632</v>
      </c>
      <c r="K131">
        <f t="shared" si="28"/>
        <v>0.85143163432492663</v>
      </c>
      <c r="L131">
        <f t="shared" si="29"/>
        <v>-6.4933667520814442</v>
      </c>
      <c r="M131">
        <f t="shared" si="30"/>
        <v>-32.547234223534893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15.05108367519621</v>
      </c>
      <c r="B132">
        <f t="shared" si="22"/>
        <v>15.05108367519621</v>
      </c>
      <c r="C132" s="9">
        <f t="shared" si="23"/>
        <v>0.56500000000000039</v>
      </c>
      <c r="D132" s="9">
        <f t="shared" si="17"/>
        <v>9.7860070582811858</v>
      </c>
      <c r="E132" s="9">
        <f t="shared" si="18"/>
        <v>8.2499155006231355</v>
      </c>
      <c r="F132" s="9">
        <f t="shared" si="16"/>
        <v>9.3698641824595263</v>
      </c>
      <c r="G132" s="10">
        <f t="shared" si="24"/>
        <v>8.6666666666666607</v>
      </c>
      <c r="H132" s="5">
        <f t="shared" si="25"/>
        <v>7.5</v>
      </c>
      <c r="I132">
        <f t="shared" si="26"/>
        <v>14.796406846546841</v>
      </c>
      <c r="J132">
        <f t="shared" si="27"/>
        <v>14.780370568003224</v>
      </c>
      <c r="K132">
        <f t="shared" si="28"/>
        <v>0.68869546320725217</v>
      </c>
      <c r="L132">
        <f t="shared" si="29"/>
        <v>-6.4612830211306838</v>
      </c>
      <c r="M132">
        <f t="shared" si="30"/>
        <v>-32.475065273206603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14.977262588393959</v>
      </c>
      <c r="B133">
        <f t="shared" si="22"/>
        <v>14.977262588393959</v>
      </c>
      <c r="C133" s="9">
        <f t="shared" si="23"/>
        <v>0.5700000000000004</v>
      </c>
      <c r="D133" s="9">
        <f t="shared" si="17"/>
        <v>9.8598281450834371</v>
      </c>
      <c r="E133" s="9">
        <f t="shared" si="18"/>
        <v>8.2529530396232573</v>
      </c>
      <c r="F133" s="9">
        <f t="shared" si="16"/>
        <v>9.3990074226191478</v>
      </c>
      <c r="G133" s="10">
        <f t="shared" si="24"/>
        <v>8.6666666666666607</v>
      </c>
      <c r="H133" s="5">
        <f t="shared" si="25"/>
        <v>7.5</v>
      </c>
      <c r="I133">
        <f t="shared" si="26"/>
        <v>14.757452664482003</v>
      </c>
      <c r="J133">
        <f t="shared" si="27"/>
        <v>14.748064152897571</v>
      </c>
      <c r="K133">
        <f t="shared" si="28"/>
        <v>0.52632013684121914</v>
      </c>
      <c r="L133">
        <f t="shared" si="29"/>
        <v>-6.4301868756047948</v>
      </c>
      <c r="M133">
        <f t="shared" si="30"/>
        <v>-32.403476682579928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14.903602644965416</v>
      </c>
      <c r="B134">
        <f t="shared" si="22"/>
        <v>14.903602644965416</v>
      </c>
      <c r="C134" s="9">
        <f t="shared" si="23"/>
        <v>0.5750000000000004</v>
      </c>
      <c r="D134" s="9">
        <f t="shared" si="17"/>
        <v>9.9334880885119805</v>
      </c>
      <c r="E134" s="9">
        <f t="shared" si="18"/>
        <v>8.2551795968489312</v>
      </c>
      <c r="F134" s="9">
        <f t="shared" si="16"/>
        <v>9.4276924331041396</v>
      </c>
      <c r="G134" s="10">
        <f t="shared" si="24"/>
        <v>8.6666666666666607</v>
      </c>
      <c r="H134" s="5">
        <f t="shared" si="25"/>
        <v>7.5</v>
      </c>
      <c r="I134">
        <f t="shared" si="26"/>
        <v>14.72042181294931</v>
      </c>
      <c r="J134">
        <f t="shared" si="27"/>
        <v>14.715913218519548</v>
      </c>
      <c r="K134">
        <f t="shared" si="28"/>
        <v>0.36430275342831953</v>
      </c>
      <c r="L134">
        <f t="shared" si="29"/>
        <v>-6.4000689185942194</v>
      </c>
      <c r="M134">
        <f t="shared" si="30"/>
        <v>-32.332438195071759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14.8301030797343</v>
      </c>
      <c r="B135">
        <f t="shared" si="22"/>
        <v>14.8301030797343</v>
      </c>
      <c r="C135" s="9">
        <f t="shared" si="23"/>
        <v>0.5800000000000004</v>
      </c>
      <c r="D135" s="9">
        <f t="shared" si="17"/>
        <v>10.006987653743096</v>
      </c>
      <c r="E135" s="9">
        <f t="shared" si="18"/>
        <v>8.2565969551386349</v>
      </c>
      <c r="F135" s="9">
        <f t="shared" si="16"/>
        <v>9.455922092775916</v>
      </c>
      <c r="G135" s="10">
        <f t="shared" si="24"/>
        <v>8.6666666666666607</v>
      </c>
      <c r="H135" s="5">
        <f t="shared" si="25"/>
        <v>7.5</v>
      </c>
      <c r="I135">
        <f t="shared" si="26"/>
        <v>14.685311044939358</v>
      </c>
      <c r="J135">
        <f t="shared" si="27"/>
        <v>14.683912873926577</v>
      </c>
      <c r="K135">
        <f t="shared" si="28"/>
        <v>0.20264056245296072</v>
      </c>
      <c r="L135">
        <f t="shared" si="29"/>
        <v>-6.3709196282729543</v>
      </c>
      <c r="M135">
        <f t="shared" si="30"/>
        <v>-32.261919803658614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14.756763151860021</v>
      </c>
      <c r="B136">
        <f t="shared" si="22"/>
        <v>14.756763151860021</v>
      </c>
      <c r="C136" s="9">
        <f t="shared" si="23"/>
        <v>0.58500000000000041</v>
      </c>
      <c r="D136" s="9">
        <f t="shared" si="17"/>
        <v>10.080327581617375</v>
      </c>
      <c r="E136" s="9">
        <f t="shared" si="18"/>
        <v>8.2572068839533532</v>
      </c>
      <c r="F136" s="9">
        <f t="shared" si="16"/>
        <v>9.4836992493765901</v>
      </c>
      <c r="G136" s="10">
        <f t="shared" si="24"/>
        <v>8.6666666666666607</v>
      </c>
      <c r="H136" s="5">
        <f t="shared" si="25"/>
        <v>7.5</v>
      </c>
      <c r="I136">
        <f t="shared" si="26"/>
        <v>14.652116569477064</v>
      </c>
      <c r="J136">
        <f t="shared" si="27"/>
        <v>14.652058275785212</v>
      </c>
      <c r="K136">
        <f t="shared" si="28"/>
        <v>4.1330963434667634E-2</v>
      </c>
      <c r="L136">
        <f t="shared" si="29"/>
        <v>-6.3427293523622765</v>
      </c>
      <c r="M136">
        <f t="shared" si="30"/>
        <v>-32.191891760325014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14.683582144597999</v>
      </c>
      <c r="B137">
        <f t="shared" si="22"/>
        <v>14.683582144597999</v>
      </c>
      <c r="C137" s="9">
        <f t="shared" si="23"/>
        <v>0.59000000000000041</v>
      </c>
      <c r="D137" s="9">
        <f t="shared" si="17"/>
        <v>10.153508588879397</v>
      </c>
      <c r="E137" s="9">
        <f t="shared" si="18"/>
        <v>8.257011140123522</v>
      </c>
      <c r="F137" s="9">
        <f t="shared" si="16"/>
        <v>9.5110267203536942</v>
      </c>
      <c r="G137" s="10">
        <f t="shared" si="24"/>
        <v>8.6666666666666607</v>
      </c>
      <c r="H137" s="5">
        <f t="shared" si="25"/>
        <v>7.5</v>
      </c>
      <c r="I137">
        <f t="shared" si="26"/>
        <v>14.620834040789777</v>
      </c>
      <c r="J137">
        <f t="shared" si="27"/>
        <v>14.6203446290234</v>
      </c>
      <c r="K137">
        <f t="shared" si="28"/>
        <v>-0.11962849536695744</v>
      </c>
      <c r="L137">
        <f t="shared" si="29"/>
        <v>-6.3154883031477356</v>
      </c>
      <c r="M137">
        <f t="shared" si="30"/>
        <v>-32.122324585884698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14.610559365056671</v>
      </c>
      <c r="B138">
        <f t="shared" si="22"/>
        <v>14.610559365056671</v>
      </c>
      <c r="C138" s="9">
        <f t="shared" si="23"/>
        <v>0.59500000000000042</v>
      </c>
      <c r="D138" s="9">
        <f t="shared" si="17"/>
        <v>10.226531368420725</v>
      </c>
      <c r="E138" s="9">
        <f t="shared" si="18"/>
        <v>8.2560114685893637</v>
      </c>
      <c r="F138" s="9">
        <f t="shared" si="16"/>
        <v>9.537907293673868</v>
      </c>
      <c r="G138" s="10">
        <f t="shared" si="24"/>
        <v>8.6666666666666607</v>
      </c>
      <c r="H138" s="5">
        <f t="shared" si="25"/>
        <v>7.5</v>
      </c>
      <c r="I138">
        <f t="shared" si="26"/>
        <v>14.59145854858941</v>
      </c>
      <c r="J138">
        <f t="shared" si="27"/>
        <v>14.588767187507662</v>
      </c>
      <c r="K138">
        <f t="shared" si="28"/>
        <v>-0.28024011829638096</v>
      </c>
      <c r="L138">
        <f t="shared" si="29"/>
        <v>-6.2891865530611453</v>
      </c>
      <c r="M138">
        <f t="shared" si="30"/>
        <v>-32.053189080135084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14.537694143951047</v>
      </c>
      <c r="B139">
        <f t="shared" si="22"/>
        <v>14.537694143951047</v>
      </c>
      <c r="C139" s="9">
        <f t="shared" si="23"/>
        <v>0.60000000000000042</v>
      </c>
      <c r="D139" s="9">
        <f t="shared" si="17"/>
        <v>10.299396589526349</v>
      </c>
      <c r="E139" s="9">
        <f t="shared" si="18"/>
        <v>8.254209603134381</v>
      </c>
      <c r="F139" s="9">
        <f t="shared" si="16"/>
        <v>9.5643437286255253</v>
      </c>
      <c r="G139" s="10">
        <f t="shared" si="24"/>
        <v>8.6666666666666607</v>
      </c>
      <c r="H139" s="5">
        <f t="shared" si="25"/>
        <v>7.5</v>
      </c>
      <c r="I139">
        <f t="shared" si="26"/>
        <v>14.563984609505992</v>
      </c>
      <c r="J139">
        <f t="shared" si="27"/>
        <v>14.557321254742355</v>
      </c>
      <c r="K139">
        <f t="shared" si="28"/>
        <v>-0.44050606369705636</v>
      </c>
      <c r="L139">
        <f t="shared" si="29"/>
        <v>-6.2638140308374251</v>
      </c>
      <c r="M139">
        <f t="shared" si="30"/>
        <v>-31.984456332303878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14.464985835352721</v>
      </c>
      <c r="B140">
        <f t="shared" si="22"/>
        <v>14.464985835352721</v>
      </c>
      <c r="C140" s="9">
        <f t="shared" si="23"/>
        <v>0.60500000000000043</v>
      </c>
      <c r="D140" s="9">
        <f t="shared" si="17"/>
        <v>10.372104898124675</v>
      </c>
      <c r="E140" s="9">
        <f t="shared" si="18"/>
        <v>8.2516072671117424</v>
      </c>
      <c r="F140" s="9">
        <f t="shared" si="16"/>
        <v>9.590338756610528</v>
      </c>
      <c r="G140" s="10">
        <f t="shared" si="24"/>
        <v>8.6666666666666607</v>
      </c>
      <c r="H140" s="5">
        <f t="shared" si="25"/>
        <v>7.5</v>
      </c>
      <c r="I140">
        <f t="shared" si="26"/>
        <v>14.538406159705758</v>
      </c>
      <c r="J140">
        <f t="shared" si="27"/>
        <v>14.526002184588169</v>
      </c>
      <c r="K140">
        <f t="shared" si="28"/>
        <v>-0.6004283453585757</v>
      </c>
      <c r="L140">
        <f t="shared" si="29"/>
        <v>-6.2393605182542045</v>
      </c>
      <c r="M140">
        <f t="shared" si="30"/>
        <v>-31.916097731745783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14.392433816436258</v>
      </c>
      <c r="B141">
        <f t="shared" si="22"/>
        <v>14.392433816436258</v>
      </c>
      <c r="C141" s="9">
        <f t="shared" si="23"/>
        <v>0.61000000000000043</v>
      </c>
      <c r="D141" s="9">
        <f t="shared" si="17"/>
        <v>10.444656917041138</v>
      </c>
      <c r="E141" s="9">
        <f t="shared" si="18"/>
        <v>8.2482061741633022</v>
      </c>
      <c r="F141" s="9">
        <f t="shared" si="16"/>
        <v>9.6158950819248492</v>
      </c>
      <c r="G141" s="10">
        <f t="shared" si="24"/>
        <v>8.6666666666666607</v>
      </c>
      <c r="H141" s="5">
        <f t="shared" si="25"/>
        <v>7.5</v>
      </c>
      <c r="I141">
        <f t="shared" si="26"/>
        <v>14.514716548722216</v>
      </c>
      <c r="J141">
        <f t="shared" si="27"/>
        <v>14.494805381996898</v>
      </c>
      <c r="K141">
        <f t="shared" si="28"/>
        <v>-0.76000883401730457</v>
      </c>
      <c r="L141">
        <f t="shared" si="29"/>
        <v>-6.2158156474600137</v>
      </c>
      <c r="M141">
        <f t="shared" si="30"/>
        <v>-31.848084978846277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14.320037487221866</v>
      </c>
      <c r="B142">
        <f t="shared" si="22"/>
        <v>14.320037487221866</v>
      </c>
      <c r="C142" s="9">
        <f t="shared" si="23"/>
        <v>0.61500000000000044</v>
      </c>
      <c r="D142" s="9">
        <f t="shared" si="17"/>
        <v>10.51705324625553</v>
      </c>
      <c r="E142" s="9">
        <f t="shared" si="18"/>
        <v>8.2440080289309794</v>
      </c>
      <c r="F142" s="9">
        <f t="shared" si="16"/>
        <v>9.6410153825282183</v>
      </c>
      <c r="G142" s="10">
        <f t="shared" si="24"/>
        <v>8.6666666666666607</v>
      </c>
      <c r="H142" s="5">
        <f t="shared" si="25"/>
        <v>7.5</v>
      </c>
      <c r="I142">
        <f t="shared" si="26"/>
        <v>14.492908534523934</v>
      </c>
      <c r="J142">
        <f t="shared" si="27"/>
        <v>14.463726303759598</v>
      </c>
      <c r="K142">
        <f t="shared" si="28"/>
        <v>-0.91924925891153597</v>
      </c>
      <c r="L142">
        <f t="shared" si="29"/>
        <v>-6.1931688988948324</v>
      </c>
      <c r="M142">
        <f t="shared" si="30"/>
        <v>-31.780390096088638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14.247796270314304</v>
      </c>
      <c r="B143">
        <f t="shared" si="22"/>
        <v>14.247796270314304</v>
      </c>
      <c r="C143" s="9">
        <f t="shared" si="23"/>
        <v>0.62000000000000044</v>
      </c>
      <c r="D143" s="9">
        <f t="shared" si="17"/>
        <v>10.589294463163093</v>
      </c>
      <c r="E143" s="9">
        <f t="shared" si="18"/>
        <v>8.2390145277602205</v>
      </c>
      <c r="F143" s="9">
        <f t="shared" si="16"/>
        <v>9.6657023108027573</v>
      </c>
      <c r="G143" s="10">
        <f t="shared" si="24"/>
        <v>8.6666666666666607</v>
      </c>
      <c r="H143" s="5">
        <f t="shared" si="25"/>
        <v>7.5</v>
      </c>
      <c r="I143">
        <f t="shared" si="26"/>
        <v>14.472974279837583</v>
      </c>
      <c r="J143">
        <f t="shared" si="27"/>
        <v>14.432760459265124</v>
      </c>
      <c r="K143">
        <f t="shared" si="28"/>
        <v>-1.0781512093919792</v>
      </c>
      <c r="L143">
        <f t="shared" si="29"/>
        <v>-6.1714095998044698</v>
      </c>
      <c r="M143">
        <f t="shared" si="30"/>
        <v>-31.712985439239997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14.175709610637975</v>
      </c>
      <c r="B144">
        <f t="shared" si="22"/>
        <v>14.175709610637975</v>
      </c>
      <c r="C144" s="9">
        <f t="shared" si="23"/>
        <v>0.62500000000000044</v>
      </c>
      <c r="D144" s="9">
        <f t="shared" si="17"/>
        <v>10.661381122839421</v>
      </c>
      <c r="E144" s="9">
        <f t="shared" si="18"/>
        <v>8.2332273593952703</v>
      </c>
      <c r="F144" s="9">
        <f t="shared" si="16"/>
        <v>9.6899584943005266</v>
      </c>
      <c r="G144" s="10">
        <f t="shared" si="24"/>
        <v>8.6666666666666607</v>
      </c>
      <c r="H144" s="5">
        <f t="shared" si="25"/>
        <v>7.5</v>
      </c>
      <c r="I144">
        <f t="shared" si="26"/>
        <v>14.45490534973978</v>
      </c>
      <c r="J144">
        <f t="shared" si="27"/>
        <v>14.401903411266101</v>
      </c>
      <c r="K144">
        <f t="shared" si="28"/>
        <v>-1.2367161365881791</v>
      </c>
      <c r="L144">
        <f t="shared" si="29"/>
        <v>-6.150526923348159</v>
      </c>
      <c r="M144">
        <f t="shared" si="30"/>
        <v>-31.645843708611846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14.103776975168186</v>
      </c>
      <c r="B145">
        <f t="shared" si="22"/>
        <v>14.103776975168186</v>
      </c>
      <c r="C145" s="9">
        <f t="shared" si="23"/>
        <v>0.63000000000000045</v>
      </c>
      <c r="D145" s="9">
        <f t="shared" si="17"/>
        <v>10.73331375830921</v>
      </c>
      <c r="E145" s="9">
        <f t="shared" si="18"/>
        <v>8.2266482056659722</v>
      </c>
      <c r="F145" s="9">
        <f t="shared" si="16"/>
        <v>9.7137865364799953</v>
      </c>
      <c r="G145" s="10">
        <f t="shared" si="24"/>
        <v>8.6666666666666607</v>
      </c>
      <c r="H145" s="5">
        <f t="shared" si="25"/>
        <v>7.5</v>
      </c>
      <c r="I145">
        <f t="shared" si="26"/>
        <v>14.438692710525828</v>
      </c>
      <c r="J145">
        <f t="shared" si="27"/>
        <v>14.37115077664936</v>
      </c>
      <c r="K145">
        <f t="shared" si="28"/>
        <v>-1.3949453551312383</v>
      </c>
      <c r="L145">
        <f t="shared" si="29"/>
        <v>-6.1305098882963707</v>
      </c>
      <c r="M145">
        <f t="shared" si="30"/>
        <v>-31.578937960350384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14.031997852658543</v>
      </c>
      <c r="B146">
        <f t="shared" si="22"/>
        <v>14.031997852658543</v>
      </c>
      <c r="C146" s="9">
        <f t="shared" si="23"/>
        <v>0.63500000000000045</v>
      </c>
      <c r="D146" s="9">
        <f t="shared" si="17"/>
        <v>10.805092880818853</v>
      </c>
      <c r="E146" s="9">
        <f t="shared" si="18"/>
        <v>8.2192787421658124</v>
      </c>
      <c r="F146" s="9">
        <f t="shared" si="16"/>
        <v>9.7371890174313762</v>
      </c>
      <c r="G146" s="10">
        <f t="shared" si="24"/>
        <v>8.6666666666666607</v>
      </c>
      <c r="H146" s="5">
        <f t="shared" si="25"/>
        <v>7.5</v>
      </c>
      <c r="I146">
        <f t="shared" si="26"/>
        <v>14.424326729858132</v>
      </c>
      <c r="J146">
        <f t="shared" si="27"/>
        <v>14.340498227207878</v>
      </c>
      <c r="K146">
        <f t="shared" si="28"/>
        <v>-1.5528400449329902</v>
      </c>
      <c r="L146">
        <f t="shared" si="29"/>
        <v>-6.1113473593136955</v>
      </c>
      <c r="M146">
        <f t="shared" si="30"/>
        <v>-31.512241617712224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13.960371753364495</v>
      </c>
      <c r="B147">
        <f t="shared" si="22"/>
        <v>13.960371753364495</v>
      </c>
      <c r="C147" s="9">
        <f t="shared" si="23"/>
        <v>0.64000000000000046</v>
      </c>
      <c r="D147" s="9">
        <f t="shared" si="17"/>
        <v>10.876718980112901</v>
      </c>
      <c r="E147" s="9">
        <f t="shared" si="18"/>
        <v>8.2111206389209261</v>
      </c>
      <c r="F147" s="9">
        <f t="shared" ref="F147:F210" si="32">_a*D147^2+_b*D147+_c</f>
        <v>9.7601684945907614</v>
      </c>
      <c r="G147" s="10">
        <f t="shared" si="24"/>
        <v>8.6666666666666607</v>
      </c>
      <c r="H147" s="5">
        <f t="shared" si="25"/>
        <v>7.5</v>
      </c>
      <c r="I147">
        <f t="shared" si="26"/>
        <v>14.411797178191646</v>
      </c>
      <c r="J147">
        <f t="shared" si="27"/>
        <v>14.309941490411308</v>
      </c>
      <c r="K147">
        <f t="shared" si="28"/>
        <v>-1.7104012530215513</v>
      </c>
      <c r="L147">
        <f t="shared" si="29"/>
        <v>-6.0930280478193302</v>
      </c>
      <c r="M147">
        <f t="shared" si="30"/>
        <v>-31.445728482281439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13.888898208763036</v>
      </c>
      <c r="B148">
        <f t="shared" si="22"/>
        <v>13.888898208763036</v>
      </c>
      <c r="C148" s="9">
        <f t="shared" si="23"/>
        <v>0.64500000000000046</v>
      </c>
      <c r="D148" s="9">
        <f t="shared" ref="D148:D211" si="33">D147+_dt*(J147+J148)/2</f>
        <v>10.94819252471436</v>
      </c>
      <c r="E148" s="9">
        <f t="shared" ref="E148:E211" si="34">E147+_dt*(K147+K148)/2</f>
        <v>8.2021755610497902</v>
      </c>
      <c r="F148" s="9">
        <f t="shared" si="32"/>
        <v>9.7827275034430432</v>
      </c>
      <c r="G148" s="10">
        <f t="shared" si="24"/>
        <v>8.6666666666666607</v>
      </c>
      <c r="H148" s="5">
        <f t="shared" si="25"/>
        <v>7.5</v>
      </c>
      <c r="I148">
        <f t="shared" si="26"/>
        <v>14.401093231468312</v>
      </c>
      <c r="J148">
        <f t="shared" si="27"/>
        <v>14.279476350172212</v>
      </c>
      <c r="K148">
        <f t="shared" si="28"/>
        <v>-1.8676298954329584</v>
      </c>
      <c r="L148">
        <f t="shared" si="29"/>
        <v>-6.075540513415552</v>
      </c>
      <c r="M148">
        <f t="shared" si="30"/>
        <v>-31.379372745084442</v>
      </c>
      <c r="S148">
        <f t="shared" ref="S148:S211" si="35">GESTEP(E148,H148)</f>
        <v>1</v>
      </c>
      <c r="T148" t="b">
        <f t="shared" ref="T148:T211" si="36">AND(S147=0,S148=1)</f>
        <v>0</v>
      </c>
      <c r="U148" t="b">
        <f t="shared" ref="U148:U211" si="37">AND(S148=1,S149=0)</f>
        <v>0</v>
      </c>
    </row>
    <row r="149" spans="1:21" x14ac:dyDescent="0.2">
      <c r="A149">
        <f t="shared" si="31"/>
        <v>13.817576771268593</v>
      </c>
      <c r="B149">
        <f t="shared" ref="B149:B212" si="38">ABS(D149-$D$11)</f>
        <v>13.817576771268593</v>
      </c>
      <c r="C149" s="9">
        <f t="shared" ref="C149:C212" si="39">C148+_dt</f>
        <v>0.65000000000000047</v>
      </c>
      <c r="D149" s="9">
        <f t="shared" si="33"/>
        <v>11.019513962208803</v>
      </c>
      <c r="E149" s="9">
        <f t="shared" si="34"/>
        <v>8.1924451694133111</v>
      </c>
      <c r="F149" s="9">
        <f t="shared" si="32"/>
        <v>9.804868558213526</v>
      </c>
      <c r="G149" s="10">
        <f t="shared" ref="G149:G212" si="40">G148</f>
        <v>8.6666666666666607</v>
      </c>
      <c r="H149" s="5">
        <f t="shared" ref="H149:H212" si="41">H148</f>
        <v>7.5</v>
      </c>
      <c r="I149">
        <f t="shared" ref="I149:I212" si="42">SQRT(J149^2+K149^2)</f>
        <v>14.392203475067006</v>
      </c>
      <c r="J149">
        <f t="shared" ref="J149:J212" si="43">J148+L148*_dt</f>
        <v>14.249098647605134</v>
      </c>
      <c r="K149">
        <f t="shared" ref="K149:K212" si="44">K148+M148*_dt</f>
        <v>-2.0245267591583804</v>
      </c>
      <c r="L149">
        <f t="shared" ref="L149:L212" si="45">-_k*I149*J149</f>
        <v>-6.0588731658723276</v>
      </c>
      <c r="M149">
        <f t="shared" ref="M149:M212" si="46">-_g-_k*I149*K149</f>
        <v>-31.313148997560152</v>
      </c>
      <c r="S149">
        <f t="shared" si="35"/>
        <v>1</v>
      </c>
      <c r="T149" t="b">
        <f t="shared" si="36"/>
        <v>0</v>
      </c>
      <c r="U149" t="b">
        <f t="shared" si="37"/>
        <v>0</v>
      </c>
    </row>
    <row r="150" spans="1:21" x14ac:dyDescent="0.2">
      <c r="A150">
        <f t="shared" ref="A150:A213" si="47">IF(B150&lt;B149,B150,100)</f>
        <v>13.74640701394514</v>
      </c>
      <c r="B150">
        <f t="shared" si="38"/>
        <v>13.74640701394514</v>
      </c>
      <c r="C150" s="9">
        <f t="shared" si="39"/>
        <v>0.65500000000000047</v>
      </c>
      <c r="D150" s="9">
        <f t="shared" si="33"/>
        <v>11.090683719532256</v>
      </c>
      <c r="E150" s="9">
        <f t="shared" si="34"/>
        <v>8.1819311212550492</v>
      </c>
      <c r="F150" s="9">
        <f t="shared" si="32"/>
        <v>9.8265941525481963</v>
      </c>
      <c r="G150" s="10">
        <f t="shared" si="40"/>
        <v>8.6666666666666607</v>
      </c>
      <c r="H150" s="5">
        <f t="shared" si="41"/>
        <v>7.5</v>
      </c>
      <c r="I150">
        <f t="shared" si="42"/>
        <v>14.385115908990365</v>
      </c>
      <c r="J150">
        <f t="shared" si="43"/>
        <v>14.218804281775773</v>
      </c>
      <c r="K150">
        <f t="shared" si="44"/>
        <v>-2.1810925041461813</v>
      </c>
      <c r="L150">
        <f t="shared" si="45"/>
        <v>-6.0430142676541774</v>
      </c>
      <c r="M150">
        <f t="shared" si="46"/>
        <v>-31.247032242343877</v>
      </c>
      <c r="S150">
        <f t="shared" si="35"/>
        <v>1</v>
      </c>
      <c r="T150" t="b">
        <f t="shared" si="36"/>
        <v>0</v>
      </c>
      <c r="U150" t="b">
        <f t="shared" si="37"/>
        <v>0</v>
      </c>
    </row>
    <row r="151" spans="1:21" x14ac:dyDescent="0.2">
      <c r="A151">
        <f t="shared" si="47"/>
        <v>13.675388530214606</v>
      </c>
      <c r="B151">
        <f t="shared" si="38"/>
        <v>13.675388530214606</v>
      </c>
      <c r="C151" s="9">
        <f t="shared" si="39"/>
        <v>0.66000000000000048</v>
      </c>
      <c r="D151" s="9">
        <f t="shared" si="33"/>
        <v>11.16170220326279</v>
      </c>
      <c r="E151" s="9">
        <f t="shared" si="34"/>
        <v>8.1706350708312883</v>
      </c>
      <c r="F151" s="9">
        <f t="shared" si="32"/>
        <v>9.8479067601825605</v>
      </c>
      <c r="G151" s="10">
        <f t="shared" si="40"/>
        <v>8.6666666666666607</v>
      </c>
      <c r="H151" s="5">
        <f t="shared" si="41"/>
        <v>7.5</v>
      </c>
      <c r="I151">
        <f t="shared" si="42"/>
        <v>14.379817954264613</v>
      </c>
      <c r="J151">
        <f t="shared" si="43"/>
        <v>14.188589210437502</v>
      </c>
      <c r="K151">
        <f t="shared" si="44"/>
        <v>-2.3373276653579005</v>
      </c>
      <c r="L151">
        <f t="shared" si="45"/>
        <v>-6.027951936973337</v>
      </c>
      <c r="M151">
        <f t="shared" si="46"/>
        <v>-31.18099790382464</v>
      </c>
      <c r="S151">
        <f t="shared" si="35"/>
        <v>1</v>
      </c>
      <c r="T151" t="b">
        <f t="shared" si="36"/>
        <v>0</v>
      </c>
      <c r="U151" t="b">
        <f t="shared" si="37"/>
        <v>0</v>
      </c>
    </row>
    <row r="152" spans="1:21" x14ac:dyDescent="0.2">
      <c r="A152">
        <f t="shared" si="47"/>
        <v>13.604520933561631</v>
      </c>
      <c r="B152">
        <f t="shared" si="38"/>
        <v>13.604520933561631</v>
      </c>
      <c r="C152" s="9">
        <f t="shared" si="39"/>
        <v>0.66500000000000048</v>
      </c>
      <c r="D152" s="9">
        <f t="shared" si="33"/>
        <v>11.232569799915765</v>
      </c>
      <c r="E152" s="9">
        <f t="shared" si="34"/>
        <v>8.1585586700307005</v>
      </c>
      <c r="F152" s="9">
        <f t="shared" si="32"/>
        <v>9.8688088355990242</v>
      </c>
      <c r="G152" s="10">
        <f t="shared" si="40"/>
        <v>8.6666666666666607</v>
      </c>
      <c r="H152" s="5">
        <f t="shared" si="41"/>
        <v>7.5</v>
      </c>
      <c r="I152">
        <f t="shared" si="42"/>
        <v>14.376296460523578</v>
      </c>
      <c r="J152">
        <f t="shared" si="43"/>
        <v>14.158449450752636</v>
      </c>
      <c r="K152">
        <f t="shared" si="44"/>
        <v>-2.4932326548770236</v>
      </c>
      <c r="L152">
        <f t="shared" si="45"/>
        <v>-6.0136741513513678</v>
      </c>
      <c r="M152">
        <f t="shared" si="46"/>
        <v>-31.115021838437112</v>
      </c>
      <c r="S152">
        <f t="shared" si="35"/>
        <v>1</v>
      </c>
      <c r="T152" t="b">
        <f t="shared" si="36"/>
        <v>0</v>
      </c>
      <c r="U152" t="b">
        <f t="shared" si="37"/>
        <v>0</v>
      </c>
    </row>
    <row r="153" spans="1:21" x14ac:dyDescent="0.2">
      <c r="A153">
        <f t="shared" si="47"/>
        <v>13.533803857234759</v>
      </c>
      <c r="B153">
        <f t="shared" si="38"/>
        <v>13.533803857234759</v>
      </c>
      <c r="C153" s="9">
        <f t="shared" si="39"/>
        <v>0.67000000000000048</v>
      </c>
      <c r="D153" s="9">
        <f t="shared" si="33"/>
        <v>11.303286876242638</v>
      </c>
      <c r="E153" s="9">
        <f t="shared" si="34"/>
        <v>8.1457035689833344</v>
      </c>
      <c r="F153" s="9">
        <f t="shared" si="32"/>
        <v>9.8893028146726998</v>
      </c>
      <c r="G153" s="10">
        <f t="shared" si="40"/>
        <v>8.6666666666666607</v>
      </c>
      <c r="H153" s="5">
        <f t="shared" si="41"/>
        <v>7.5</v>
      </c>
      <c r="I153">
        <f t="shared" si="42"/>
        <v>14.374537714743346</v>
      </c>
      <c r="J153">
        <f t="shared" si="43"/>
        <v>14.128381079995879</v>
      </c>
      <c r="K153">
        <f t="shared" si="44"/>
        <v>-2.6488077640692094</v>
      </c>
      <c r="L153">
        <f t="shared" si="45"/>
        <v>-6.0001687516695421</v>
      </c>
      <c r="M153">
        <f t="shared" si="46"/>
        <v>-31.049080344651038</v>
      </c>
      <c r="S153">
        <f t="shared" si="35"/>
        <v>1</v>
      </c>
      <c r="T153" t="b">
        <f t="shared" si="36"/>
        <v>0</v>
      </c>
      <c r="U153" t="b">
        <f t="shared" si="37"/>
        <v>0</v>
      </c>
    </row>
    <row r="154" spans="1:21" x14ac:dyDescent="0.2">
      <c r="A154">
        <f t="shared" si="47"/>
        <v>13.463236953944175</v>
      </c>
      <c r="B154">
        <f t="shared" si="38"/>
        <v>13.463236953944175</v>
      </c>
      <c r="C154" s="9">
        <f t="shared" si="39"/>
        <v>0.67500000000000049</v>
      </c>
      <c r="D154" s="9">
        <f t="shared" si="33"/>
        <v>11.373853779533221</v>
      </c>
      <c r="E154" s="9">
        <f t="shared" si="34"/>
        <v>8.1320714166586807</v>
      </c>
      <c r="F154" s="9">
        <f t="shared" si="32"/>
        <v>9.9093911153056151</v>
      </c>
      <c r="G154" s="10">
        <f t="shared" si="40"/>
        <v>8.6666666666666607</v>
      </c>
      <c r="H154" s="5">
        <f t="shared" si="41"/>
        <v>7.5</v>
      </c>
      <c r="I154">
        <f t="shared" si="42"/>
        <v>14.374527451089437</v>
      </c>
      <c r="J154">
        <f t="shared" si="43"/>
        <v>14.098380236237531</v>
      </c>
      <c r="K154">
        <f t="shared" si="44"/>
        <v>-2.8040531657924648</v>
      </c>
      <c r="L154">
        <f t="shared" si="45"/>
        <v>-5.9874234466866447</v>
      </c>
      <c r="M154">
        <f t="shared" si="46"/>
        <v>-30.983150172622789</v>
      </c>
      <c r="S154">
        <f t="shared" si="35"/>
        <v>1</v>
      </c>
      <c r="T154" t="b">
        <f t="shared" si="36"/>
        <v>0</v>
      </c>
      <c r="U154" t="b">
        <f t="shared" si="37"/>
        <v>0</v>
      </c>
    </row>
    <row r="155" spans="1:21" x14ac:dyDescent="0.2">
      <c r="A155">
        <f t="shared" si="47"/>
        <v>13.392819895556071</v>
      </c>
      <c r="B155">
        <f t="shared" si="38"/>
        <v>13.392819895556071</v>
      </c>
      <c r="C155" s="9">
        <f t="shared" si="39"/>
        <v>0.68000000000000049</v>
      </c>
      <c r="D155" s="9">
        <f t="shared" si="33"/>
        <v>11.444270837921325</v>
      </c>
      <c r="E155" s="9">
        <f t="shared" si="34"/>
        <v>8.1176638614525611</v>
      </c>
      <c r="F155" s="9">
        <f t="shared" si="32"/>
        <v>9.9290761380492345</v>
      </c>
      <c r="G155" s="10">
        <f t="shared" si="40"/>
        <v>8.6666666666666607</v>
      </c>
      <c r="H155" s="5">
        <f t="shared" si="41"/>
        <v>7.5</v>
      </c>
      <c r="I155">
        <f t="shared" si="42"/>
        <v>14.376250861834167</v>
      </c>
      <c r="J155">
        <f t="shared" si="43"/>
        <v>14.068443119004097</v>
      </c>
      <c r="K155">
        <f t="shared" si="44"/>
        <v>-2.9589689166555786</v>
      </c>
      <c r="L155">
        <f t="shared" si="45"/>
        <v>-5.9754258180012876</v>
      </c>
      <c r="M155">
        <f t="shared" si="46"/>
        <v>-30.917208533475687</v>
      </c>
      <c r="S155">
        <f t="shared" si="35"/>
        <v>1</v>
      </c>
      <c r="T155" t="b">
        <f t="shared" si="36"/>
        <v>0</v>
      </c>
      <c r="U155" t="b">
        <f t="shared" si="37"/>
        <v>0</v>
      </c>
    </row>
    <row r="156" spans="1:21" x14ac:dyDescent="0.2">
      <c r="A156">
        <f t="shared" si="47"/>
        <v>13.322552372783775</v>
      </c>
      <c r="B156">
        <f t="shared" si="38"/>
        <v>13.322552372783775</v>
      </c>
      <c r="C156" s="9">
        <f t="shared" si="39"/>
        <v>0.6850000000000005</v>
      </c>
      <c r="D156" s="9">
        <f t="shared" si="33"/>
        <v>11.514538360693621</v>
      </c>
      <c r="E156" s="9">
        <f t="shared" si="34"/>
        <v>8.1024825517626144</v>
      </c>
      <c r="F156" s="9">
        <f t="shared" si="32"/>
        <v>9.9483602667152251</v>
      </c>
      <c r="G156" s="10">
        <f t="shared" si="40"/>
        <v>8.6666666666666607</v>
      </c>
      <c r="H156" s="5">
        <f t="shared" si="41"/>
        <v>7.5</v>
      </c>
      <c r="I156">
        <f t="shared" si="42"/>
        <v>14.379692609297917</v>
      </c>
      <c r="J156">
        <f t="shared" si="43"/>
        <v>14.03856598991409</v>
      </c>
      <c r="K156">
        <f t="shared" si="44"/>
        <v>-3.1135549593229572</v>
      </c>
      <c r="L156">
        <f t="shared" si="45"/>
        <v>-5.9641633254344111</v>
      </c>
      <c r="M156">
        <f t="shared" si="46"/>
        <v>-30.851233108177876</v>
      </c>
      <c r="S156">
        <f t="shared" si="35"/>
        <v>1</v>
      </c>
      <c r="T156" t="b">
        <f t="shared" si="36"/>
        <v>0</v>
      </c>
      <c r="U156" t="b">
        <f t="shared" si="37"/>
        <v>0</v>
      </c>
    </row>
    <row r="157" spans="1:21" x14ac:dyDescent="0.2">
      <c r="A157">
        <f t="shared" si="47"/>
        <v>13.252434094875772</v>
      </c>
      <c r="B157">
        <f t="shared" si="38"/>
        <v>13.252434094875772</v>
      </c>
      <c r="C157" s="9">
        <f t="shared" si="39"/>
        <v>0.6900000000000005</v>
      </c>
      <c r="D157" s="9">
        <f t="shared" si="33"/>
        <v>11.584656638601624</v>
      </c>
      <c r="E157" s="9">
        <f t="shared" si="34"/>
        <v>8.0865291365521479</v>
      </c>
      <c r="F157" s="9">
        <f t="shared" si="32"/>
        <v>9.9672458689744232</v>
      </c>
      <c r="G157" s="10">
        <f t="shared" si="40"/>
        <v>8.6666666666666607</v>
      </c>
      <c r="H157" s="5">
        <f t="shared" si="41"/>
        <v>7.5</v>
      </c>
      <c r="I157">
        <f t="shared" si="42"/>
        <v>14.384836838764404</v>
      </c>
      <c r="J157">
        <f t="shared" si="43"/>
        <v>14.008745173286918</v>
      </c>
      <c r="K157">
        <f t="shared" si="44"/>
        <v>-3.2678111248638464</v>
      </c>
      <c r="L157">
        <f t="shared" si="45"/>
        <v>-5.9536233128064113</v>
      </c>
      <c r="M157">
        <f t="shared" si="46"/>
        <v>-30.785202055988812</v>
      </c>
      <c r="S157">
        <f t="shared" si="35"/>
        <v>1</v>
      </c>
      <c r="T157" t="b">
        <f t="shared" si="36"/>
        <v>0</v>
      </c>
      <c r="U157" t="b">
        <f t="shared" si="37"/>
        <v>0</v>
      </c>
    </row>
    <row r="158" spans="1:21" x14ac:dyDescent="0.2">
      <c r="A158">
        <f t="shared" si="47"/>
        <v>13.182464789300747</v>
      </c>
      <c r="B158">
        <f t="shared" si="38"/>
        <v>13.182464789300747</v>
      </c>
      <c r="C158" s="9">
        <f t="shared" si="39"/>
        <v>0.69500000000000051</v>
      </c>
      <c r="D158" s="9">
        <f t="shared" si="33"/>
        <v>11.654625944176649</v>
      </c>
      <c r="E158" s="9">
        <f t="shared" si="34"/>
        <v>8.0698052659021293</v>
      </c>
      <c r="F158" s="9">
        <f t="shared" si="32"/>
        <v>9.9857352969439219</v>
      </c>
      <c r="G158" s="10">
        <f t="shared" si="40"/>
        <v>8.6666666666666607</v>
      </c>
      <c r="H158" s="5">
        <f t="shared" si="41"/>
        <v>7.5</v>
      </c>
      <c r="I158">
        <f t="shared" si="42"/>
        <v>14.39166719231677</v>
      </c>
      <c r="J158">
        <f t="shared" si="43"/>
        <v>13.978977056722886</v>
      </c>
      <c r="K158">
        <f t="shared" si="44"/>
        <v>-3.4217371351437906</v>
      </c>
      <c r="L158">
        <f t="shared" si="45"/>
        <v>-5.9437930140822379</v>
      </c>
      <c r="M158">
        <f t="shared" si="46"/>
        <v>-30.719094022447639</v>
      </c>
      <c r="S158">
        <f t="shared" si="35"/>
        <v>1</v>
      </c>
      <c r="T158" t="b">
        <f t="shared" si="36"/>
        <v>0</v>
      </c>
      <c r="U158" t="b">
        <f t="shared" si="37"/>
        <v>0</v>
      </c>
    </row>
    <row r="159" spans="1:21" x14ac:dyDescent="0.2">
      <c r="A159">
        <f t="shared" si="47"/>
        <v>13.112644201429809</v>
      </c>
      <c r="B159">
        <f t="shared" si="38"/>
        <v>13.112644201429809</v>
      </c>
      <c r="C159" s="9">
        <f t="shared" si="39"/>
        <v>0.70000000000000051</v>
      </c>
      <c r="D159" s="9">
        <f t="shared" si="33"/>
        <v>11.724446532047587</v>
      </c>
      <c r="E159" s="9">
        <f t="shared" si="34"/>
        <v>8.0523125915511304</v>
      </c>
      <c r="F159" s="9">
        <f t="shared" si="32"/>
        <v>10.003830887762215</v>
      </c>
      <c r="G159" s="10">
        <f t="shared" si="40"/>
        <v>8.6666666666666607</v>
      </c>
      <c r="H159" s="5">
        <f t="shared" si="41"/>
        <v>7.5</v>
      </c>
      <c r="I159">
        <f t="shared" si="42"/>
        <v>14.4001668235385</v>
      </c>
      <c r="J159">
        <f t="shared" si="43"/>
        <v>13.949258091652474</v>
      </c>
      <c r="K159">
        <f t="shared" si="44"/>
        <v>-3.5753326052560288</v>
      </c>
      <c r="L159">
        <f t="shared" si="45"/>
        <v>-5.9346595598568976</v>
      </c>
      <c r="M159">
        <f t="shared" si="46"/>
        <v>-30.65288814687942</v>
      </c>
      <c r="S159">
        <f t="shared" si="35"/>
        <v>1</v>
      </c>
      <c r="T159" t="b">
        <f t="shared" si="36"/>
        <v>0</v>
      </c>
      <c r="U159" t="b">
        <f t="shared" si="37"/>
        <v>0</v>
      </c>
    </row>
    <row r="160" spans="1:21" x14ac:dyDescent="0.2">
      <c r="A160">
        <f t="shared" si="47"/>
        <v>13.042972094216045</v>
      </c>
      <c r="B160">
        <f t="shared" si="38"/>
        <v>13.042972094216045</v>
      </c>
      <c r="C160" s="9">
        <f t="shared" si="39"/>
        <v>0.70500000000000052</v>
      </c>
      <c r="D160" s="9">
        <f t="shared" si="33"/>
        <v>11.794118639261351</v>
      </c>
      <c r="E160" s="9">
        <f t="shared" si="34"/>
        <v>8.0340527674230149</v>
      </c>
      <c r="F160" s="9">
        <f t="shared" si="32"/>
        <v>10.021534964152368</v>
      </c>
      <c r="G160" s="10">
        <f t="shared" si="40"/>
        <v>8.6666666666666607</v>
      </c>
      <c r="H160" s="5">
        <f t="shared" si="41"/>
        <v>7.5</v>
      </c>
      <c r="I160">
        <f t="shared" si="42"/>
        <v>14.410318413020494</v>
      </c>
      <c r="J160">
        <f t="shared" si="43"/>
        <v>13.91958479385319</v>
      </c>
      <c r="K160">
        <f t="shared" si="44"/>
        <v>-3.7285970459904259</v>
      </c>
      <c r="L160">
        <f t="shared" si="45"/>
        <v>-5.9262099841530125</v>
      </c>
      <c r="M160">
        <f t="shared" si="46"/>
        <v>-30.586564069397419</v>
      </c>
      <c r="S160">
        <f t="shared" si="35"/>
        <v>1</v>
      </c>
      <c r="T160" t="b">
        <f t="shared" si="36"/>
        <v>0</v>
      </c>
      <c r="U160" t="b">
        <f t="shared" si="37"/>
        <v>0</v>
      </c>
    </row>
    <row r="161" spans="1:21" x14ac:dyDescent="0.2">
      <c r="A161">
        <f t="shared" si="47"/>
        <v>12.973448247871582</v>
      </c>
      <c r="B161">
        <f t="shared" si="38"/>
        <v>12.973448247871582</v>
      </c>
      <c r="C161" s="9">
        <f t="shared" si="39"/>
        <v>0.71000000000000052</v>
      </c>
      <c r="D161" s="9">
        <f t="shared" si="33"/>
        <v>11.863642485605814</v>
      </c>
      <c r="E161" s="9">
        <f t="shared" si="34"/>
        <v>8.0150274501421954</v>
      </c>
      <c r="F161" s="9">
        <f t="shared" si="32"/>
        <v>10.038849834973147</v>
      </c>
      <c r="G161" s="10">
        <f t="shared" si="40"/>
        <v>8.6666666666666607</v>
      </c>
      <c r="H161" s="5">
        <f t="shared" si="41"/>
        <v>7.5</v>
      </c>
      <c r="I161">
        <f t="shared" si="42"/>
        <v>14.422104184613691</v>
      </c>
      <c r="J161">
        <f t="shared" si="43"/>
        <v>13.889953743932425</v>
      </c>
      <c r="K161">
        <f t="shared" si="44"/>
        <v>-3.8815298663374129</v>
      </c>
      <c r="L161">
        <f t="shared" si="45"/>
        <v>-5.9184312315015477</v>
      </c>
      <c r="M161">
        <f t="shared" si="46"/>
        <v>-30.520101937382439</v>
      </c>
      <c r="S161">
        <f t="shared" si="35"/>
        <v>1</v>
      </c>
      <c r="T161" t="b">
        <f t="shared" si="36"/>
        <v>0</v>
      </c>
      <c r="U161" t="b">
        <f t="shared" si="37"/>
        <v>0</v>
      </c>
    </row>
    <row r="162" spans="1:21" x14ac:dyDescent="0.2">
      <c r="A162">
        <f t="shared" si="47"/>
        <v>12.904072459542315</v>
      </c>
      <c r="B162">
        <f t="shared" si="38"/>
        <v>12.904072459542315</v>
      </c>
      <c r="C162" s="9">
        <f t="shared" si="39"/>
        <v>0.71500000000000052</v>
      </c>
      <c r="D162" s="9">
        <f t="shared" si="33"/>
        <v>11.933018273935081</v>
      </c>
      <c r="E162" s="9">
        <f t="shared" si="34"/>
        <v>7.9952382995362914</v>
      </c>
      <c r="F162" s="9">
        <f t="shared" si="32"/>
        <v>10.055777795758042</v>
      </c>
      <c r="G162" s="10">
        <f t="shared" si="40"/>
        <v>8.6666666666666607</v>
      </c>
      <c r="H162" s="5">
        <f t="shared" si="41"/>
        <v>7.5</v>
      </c>
      <c r="I162">
        <f t="shared" si="42"/>
        <v>14.435505922364779</v>
      </c>
      <c r="J162">
        <f t="shared" si="43"/>
        <v>13.860361587774918</v>
      </c>
      <c r="K162">
        <f t="shared" si="44"/>
        <v>-4.0341303760243248</v>
      </c>
      <c r="L162">
        <f t="shared" si="45"/>
        <v>-5.9113101642763901</v>
      </c>
      <c r="M162">
        <f t="shared" si="46"/>
        <v>-30.453482411422641</v>
      </c>
      <c r="S162">
        <f t="shared" si="35"/>
        <v>1</v>
      </c>
      <c r="T162" t="b">
        <f t="shared" si="36"/>
        <v>0</v>
      </c>
      <c r="U162" t="b">
        <f t="shared" si="37"/>
        <v>0</v>
      </c>
    </row>
    <row r="163" spans="1:21" x14ac:dyDescent="0.2">
      <c r="A163">
        <f t="shared" si="47"/>
        <v>12.834844542980493</v>
      </c>
      <c r="B163">
        <f t="shared" si="38"/>
        <v>12.834844542980493</v>
      </c>
      <c r="C163" s="9">
        <f t="shared" si="39"/>
        <v>0.72000000000000053</v>
      </c>
      <c r="D163" s="9">
        <f t="shared" si="33"/>
        <v>12.002246190496903</v>
      </c>
      <c r="E163" s="9">
        <f t="shared" si="34"/>
        <v>7.9746869791260266</v>
      </c>
      <c r="F163" s="9">
        <f t="shared" si="32"/>
        <v>10.072321129242187</v>
      </c>
      <c r="G163" s="10">
        <f t="shared" si="40"/>
        <v>8.6666666666666607</v>
      </c>
      <c r="H163" s="5">
        <f t="shared" si="41"/>
        <v>7.5</v>
      </c>
      <c r="I163">
        <f t="shared" si="42"/>
        <v>14.450504988071263</v>
      </c>
      <c r="J163">
        <f t="shared" si="43"/>
        <v>13.830805036953535</v>
      </c>
      <c r="K163">
        <f t="shared" si="44"/>
        <v>-4.1863977880814378</v>
      </c>
      <c r="L163">
        <f t="shared" si="45"/>
        <v>-5.9048335702532286</v>
      </c>
      <c r="M163">
        <f t="shared" si="46"/>
        <v>-30.386686670699962</v>
      </c>
      <c r="S163">
        <f t="shared" si="35"/>
        <v>1</v>
      </c>
      <c r="T163" t="b">
        <f t="shared" si="36"/>
        <v>0</v>
      </c>
      <c r="U163" t="b">
        <f t="shared" si="37"/>
        <v>0</v>
      </c>
    </row>
    <row r="164" spans="1:21" x14ac:dyDescent="0.2">
      <c r="A164">
        <f t="shared" si="47"/>
        <v>12.765764328215353</v>
      </c>
      <c r="B164">
        <f t="shared" si="38"/>
        <v>12.765764328215353</v>
      </c>
      <c r="C164" s="9">
        <f t="shared" si="39"/>
        <v>0.72500000000000053</v>
      </c>
      <c r="D164" s="9">
        <f t="shared" si="33"/>
        <v>12.071326405262043</v>
      </c>
      <c r="E164" s="9">
        <f t="shared" si="34"/>
        <v>7.9533751566022355</v>
      </c>
      <c r="F164" s="9">
        <f t="shared" si="32"/>
        <v>10.088482105877089</v>
      </c>
      <c r="G164" s="10">
        <f t="shared" si="40"/>
        <v>8.6666666666666607</v>
      </c>
      <c r="H164" s="5">
        <f t="shared" si="41"/>
        <v>7.5</v>
      </c>
      <c r="I164">
        <f t="shared" si="42"/>
        <v>14.467082339391224</v>
      </c>
      <c r="J164">
        <f t="shared" si="43"/>
        <v>13.801280869102269</v>
      </c>
      <c r="K164">
        <f t="shared" si="44"/>
        <v>-4.3383312214349372</v>
      </c>
      <c r="L164">
        <f t="shared" si="45"/>
        <v>-5.8989881703631299</v>
      </c>
      <c r="M164">
        <f t="shared" si="46"/>
        <v>-30.319696417811805</v>
      </c>
      <c r="S164">
        <f t="shared" si="35"/>
        <v>1</v>
      </c>
      <c r="T164" t="b">
        <f t="shared" si="36"/>
        <v>0</v>
      </c>
      <c r="U164" t="b">
        <f t="shared" si="37"/>
        <v>0</v>
      </c>
    </row>
    <row r="165" spans="1:21" x14ac:dyDescent="0.2">
      <c r="A165">
        <f t="shared" si="47"/>
        <v>12.696831661221971</v>
      </c>
      <c r="B165">
        <f t="shared" si="38"/>
        <v>12.696831661221971</v>
      </c>
      <c r="C165" s="9">
        <f t="shared" si="39"/>
        <v>0.73000000000000054</v>
      </c>
      <c r="D165" s="9">
        <f t="shared" si="33"/>
        <v>12.140259072255425</v>
      </c>
      <c r="E165" s="9">
        <f t="shared" si="34"/>
        <v>7.9313045042898382</v>
      </c>
      <c r="F165" s="9">
        <f t="shared" si="32"/>
        <v>10.104262984333184</v>
      </c>
      <c r="G165" s="10">
        <f t="shared" si="40"/>
        <v>8.6666666666666607</v>
      </c>
      <c r="H165" s="5">
        <f t="shared" si="41"/>
        <v>7.5</v>
      </c>
      <c r="I165">
        <f t="shared" si="42"/>
        <v>14.485218548442557</v>
      </c>
      <c r="J165">
        <f t="shared" si="43"/>
        <v>13.771785928250454</v>
      </c>
      <c r="K165">
        <f t="shared" si="44"/>
        <v>-4.4899297035239965</v>
      </c>
      <c r="L165">
        <f t="shared" si="45"/>
        <v>-5.893760626611269</v>
      </c>
      <c r="M165">
        <f t="shared" si="46"/>
        <v>-30.252493883019287</v>
      </c>
      <c r="S165">
        <f t="shared" si="35"/>
        <v>1</v>
      </c>
      <c r="T165" t="b">
        <f t="shared" si="36"/>
        <v>0</v>
      </c>
      <c r="U165" t="b">
        <f t="shared" si="37"/>
        <v>0</v>
      </c>
    </row>
    <row r="166" spans="1:21" x14ac:dyDescent="0.2">
      <c r="A166">
        <f t="shared" si="47"/>
        <v>12.62804640358855</v>
      </c>
      <c r="B166">
        <f t="shared" si="38"/>
        <v>12.62804640358855</v>
      </c>
      <c r="C166" s="9">
        <f t="shared" si="39"/>
        <v>0.73500000000000054</v>
      </c>
      <c r="D166" s="9">
        <f t="shared" si="33"/>
        <v>12.209044329888846</v>
      </c>
      <c r="E166" s="9">
        <f t="shared" si="34"/>
        <v>7.9084766995986806</v>
      </c>
      <c r="F166" s="9">
        <f t="shared" si="32"/>
        <v>10.119666011990162</v>
      </c>
      <c r="G166" s="10">
        <f t="shared" si="40"/>
        <v>8.6666666666666607</v>
      </c>
      <c r="H166" s="5">
        <f t="shared" si="41"/>
        <v>7.5</v>
      </c>
      <c r="I166">
        <f t="shared" si="42"/>
        <v>14.504893820826334</v>
      </c>
      <c r="J166">
        <f t="shared" si="43"/>
        <v>13.742317125117397</v>
      </c>
      <c r="K166">
        <f t="shared" si="44"/>
        <v>-4.6411921729390926</v>
      </c>
      <c r="L166">
        <f t="shared" si="45"/>
        <v>-5.8891375501315695</v>
      </c>
      <c r="M166">
        <f t="shared" si="46"/>
        <v>-30.185061827915803</v>
      </c>
      <c r="S166">
        <f t="shared" si="35"/>
        <v>1</v>
      </c>
      <c r="T166" t="b">
        <f t="shared" si="36"/>
        <v>0</v>
      </c>
      <c r="U166" t="b">
        <f t="shared" si="37"/>
        <v>0</v>
      </c>
    </row>
    <row r="167" spans="1:21" x14ac:dyDescent="0.2">
      <c r="A167">
        <f t="shared" si="47"/>
        <v>12.559408432182341</v>
      </c>
      <c r="B167">
        <f t="shared" si="38"/>
        <v>12.559408432182341</v>
      </c>
      <c r="C167" s="9">
        <f t="shared" si="39"/>
        <v>0.74000000000000055</v>
      </c>
      <c r="D167" s="9">
        <f t="shared" si="33"/>
        <v>12.277682301295055</v>
      </c>
      <c r="E167" s="9">
        <f t="shared" si="34"/>
        <v>7.8848934254611365</v>
      </c>
      <c r="F167" s="9">
        <f t="shared" si="32"/>
        <v>10.134693425415056</v>
      </c>
      <c r="G167" s="10">
        <f t="shared" si="40"/>
        <v>8.6666666666666607</v>
      </c>
      <c r="H167" s="5">
        <f t="shared" si="41"/>
        <v>7.5</v>
      </c>
      <c r="I167">
        <f t="shared" si="42"/>
        <v>14.526088015009154</v>
      </c>
      <c r="J167">
        <f t="shared" si="43"/>
        <v>13.71287143736674</v>
      </c>
      <c r="K167">
        <f t="shared" si="44"/>
        <v>-4.7921174820786714</v>
      </c>
      <c r="L167">
        <f t="shared" si="45"/>
        <v>-5.8851055093483735</v>
      </c>
      <c r="M167">
        <f t="shared" si="46"/>
        <v>-30.11738354851218</v>
      </c>
      <c r="S167">
        <f t="shared" si="35"/>
        <v>1</v>
      </c>
      <c r="T167" t="b">
        <f t="shared" si="36"/>
        <v>0</v>
      </c>
      <c r="U167" t="b">
        <f t="shared" si="37"/>
        <v>0</v>
      </c>
    </row>
    <row r="168" spans="1:21" x14ac:dyDescent="0.2">
      <c r="A168">
        <f t="shared" si="47"/>
        <v>12.490917638814373</v>
      </c>
      <c r="B168">
        <f t="shared" si="38"/>
        <v>12.490917638814373</v>
      </c>
      <c r="C168" s="9">
        <f t="shared" si="39"/>
        <v>0.74500000000000055</v>
      </c>
      <c r="D168" s="9">
        <f t="shared" si="33"/>
        <v>12.346173094663023</v>
      </c>
      <c r="E168" s="9">
        <f t="shared" si="34"/>
        <v>7.8605563707563864</v>
      </c>
      <c r="F168" s="9">
        <f t="shared" si="32"/>
        <v>10.149347450828079</v>
      </c>
      <c r="G168" s="10">
        <f t="shared" si="40"/>
        <v>8.6666666666666607</v>
      </c>
      <c r="H168" s="5">
        <f t="shared" si="41"/>
        <v>7.5</v>
      </c>
      <c r="I168">
        <f t="shared" si="42"/>
        <v>14.548780661999885</v>
      </c>
      <c r="J168">
        <f t="shared" si="43"/>
        <v>13.683445909819998</v>
      </c>
      <c r="K168">
        <f t="shared" si="44"/>
        <v>-4.9427043998212321</v>
      </c>
      <c r="L168">
        <f t="shared" si="45"/>
        <v>-5.8816510382168063</v>
      </c>
      <c r="M168">
        <f t="shared" si="46"/>
        <v>-30.049442877737093</v>
      </c>
      <c r="S168">
        <f t="shared" si="35"/>
        <v>1</v>
      </c>
      <c r="T168" t="b">
        <f t="shared" si="36"/>
        <v>0</v>
      </c>
      <c r="U168" t="b">
        <f t="shared" si="37"/>
        <v>0</v>
      </c>
    </row>
    <row r="169" spans="1:21" x14ac:dyDescent="0.2">
      <c r="A169">
        <f t="shared" si="47"/>
        <v>12.422573929903251</v>
      </c>
      <c r="B169">
        <f t="shared" si="38"/>
        <v>12.422573929903251</v>
      </c>
      <c r="C169" s="9">
        <f t="shared" si="39"/>
        <v>0.75000000000000056</v>
      </c>
      <c r="D169" s="9">
        <f t="shared" si="33"/>
        <v>12.414516803574145</v>
      </c>
      <c r="E169" s="9">
        <f t="shared" si="34"/>
        <v>7.8354672307213082</v>
      </c>
      <c r="F169" s="9">
        <f t="shared" si="32"/>
        <v>10.16363030455622</v>
      </c>
      <c r="G169" s="10">
        <f t="shared" si="40"/>
        <v>8.6666666666666607</v>
      </c>
      <c r="H169" s="5">
        <f t="shared" si="41"/>
        <v>7.5</v>
      </c>
      <c r="I169">
        <f t="shared" si="42"/>
        <v>14.57295098525716</v>
      </c>
      <c r="J169">
        <f t="shared" si="43"/>
        <v>13.654037654628914</v>
      </c>
      <c r="K169">
        <f t="shared" si="44"/>
        <v>-5.0929516142099178</v>
      </c>
      <c r="L169">
        <f t="shared" si="45"/>
        <v>-5.8787606445142115</v>
      </c>
      <c r="M169">
        <f t="shared" si="46"/>
        <v>-29.981224187353678</v>
      </c>
      <c r="S169">
        <f t="shared" si="35"/>
        <v>1</v>
      </c>
      <c r="T169" t="b">
        <f t="shared" si="36"/>
        <v>0</v>
      </c>
      <c r="U169" t="b">
        <f t="shared" si="37"/>
        <v>0</v>
      </c>
    </row>
    <row r="170" spans="1:21" x14ac:dyDescent="0.2">
      <c r="A170">
        <f t="shared" si="47"/>
        <v>12.354377226138164</v>
      </c>
      <c r="B170">
        <f t="shared" si="38"/>
        <v>12.354377226138164</v>
      </c>
      <c r="C170" s="9">
        <f t="shared" si="39"/>
        <v>0.75500000000000056</v>
      </c>
      <c r="D170" s="9">
        <f t="shared" si="33"/>
        <v>12.482713507339232</v>
      </c>
      <c r="E170" s="9">
        <f t="shared" si="34"/>
        <v>7.809627707347917</v>
      </c>
      <c r="F170" s="9">
        <f t="shared" si="32"/>
        <v>10.177544193474599</v>
      </c>
      <c r="G170" s="10">
        <f t="shared" si="40"/>
        <v>8.6666666666666607</v>
      </c>
      <c r="H170" s="5">
        <f t="shared" si="41"/>
        <v>7.5</v>
      </c>
      <c r="I170">
        <f t="shared" si="42"/>
        <v>14.598577920765162</v>
      </c>
      <c r="J170">
        <f t="shared" si="43"/>
        <v>13.624643851406342</v>
      </c>
      <c r="K170">
        <f t="shared" si="44"/>
        <v>-5.2428577351466865</v>
      </c>
      <c r="L170">
        <f t="shared" si="45"/>
        <v>-5.8764208181557711</v>
      </c>
      <c r="M170">
        <f t="shared" si="46"/>
        <v>-29.912712389295603</v>
      </c>
      <c r="S170">
        <f t="shared" si="35"/>
        <v>1</v>
      </c>
      <c r="T170" t="b">
        <f t="shared" si="36"/>
        <v>0</v>
      </c>
      <c r="U170" t="b">
        <f t="shared" si="37"/>
        <v>0</v>
      </c>
    </row>
    <row r="171" spans="1:21" x14ac:dyDescent="0.2">
      <c r="A171">
        <f t="shared" si="47"/>
        <v>12.286327462141358</v>
      </c>
      <c r="B171">
        <f t="shared" si="38"/>
        <v>12.286327462141358</v>
      </c>
      <c r="C171" s="9">
        <f t="shared" si="39"/>
        <v>0.76000000000000056</v>
      </c>
      <c r="D171" s="9">
        <f t="shared" si="33"/>
        <v>12.550763271336038</v>
      </c>
      <c r="E171" s="9">
        <f t="shared" si="34"/>
        <v>7.7830395097673177</v>
      </c>
      <c r="F171" s="9">
        <f t="shared" si="32"/>
        <v>10.191091315435559</v>
      </c>
      <c r="G171" s="10">
        <f t="shared" si="40"/>
        <v>8.6666666666666607</v>
      </c>
      <c r="H171" s="5">
        <f t="shared" si="41"/>
        <v>7.5</v>
      </c>
      <c r="I171">
        <f t="shared" si="42"/>
        <v>14.625640137216754</v>
      </c>
      <c r="J171">
        <f t="shared" si="43"/>
        <v>13.595261747315563</v>
      </c>
      <c r="K171">
        <f t="shared" si="44"/>
        <v>-5.3924212970931649</v>
      </c>
      <c r="L171">
        <f t="shared" si="45"/>
        <v>-5.8746180395083751</v>
      </c>
      <c r="M171">
        <f t="shared" si="46"/>
        <v>-29.843892936427821</v>
      </c>
      <c r="S171">
        <f t="shared" si="35"/>
        <v>1</v>
      </c>
      <c r="T171" t="b">
        <f t="shared" si="36"/>
        <v>0</v>
      </c>
      <c r="U171" t="b">
        <f t="shared" si="37"/>
        <v>0</v>
      </c>
    </row>
    <row r="172" spans="1:21" x14ac:dyDescent="0.2">
      <c r="A172">
        <f t="shared" si="47"/>
        <v>12.218424586130274</v>
      </c>
      <c r="B172">
        <f t="shared" si="38"/>
        <v>12.218424586130274</v>
      </c>
      <c r="C172" s="9">
        <f t="shared" si="39"/>
        <v>0.76500000000000057</v>
      </c>
      <c r="D172" s="9">
        <f t="shared" si="33"/>
        <v>12.618666147347122</v>
      </c>
      <c r="E172" s="9">
        <f t="shared" si="34"/>
        <v>7.7557043546201463</v>
      </c>
      <c r="F172" s="9">
        <f t="shared" si="32"/>
        <v>10.20427385968557</v>
      </c>
      <c r="G172" s="10">
        <f t="shared" si="40"/>
        <v>8.6666666666666607</v>
      </c>
      <c r="H172" s="5">
        <f t="shared" si="41"/>
        <v>7.5</v>
      </c>
      <c r="I172">
        <f t="shared" si="42"/>
        <v>14.654116056244845</v>
      </c>
      <c r="J172">
        <f t="shared" si="43"/>
        <v>13.565888657118021</v>
      </c>
      <c r="K172">
        <f t="shared" si="44"/>
        <v>-5.5416407617753043</v>
      </c>
      <c r="L172">
        <f t="shared" si="45"/>
        <v>-5.873338787677798</v>
      </c>
      <c r="M172">
        <f t="shared" si="46"/>
        <v>-29.774751822739358</v>
      </c>
      <c r="S172">
        <f t="shared" si="35"/>
        <v>1</v>
      </c>
      <c r="T172" t="b">
        <f t="shared" si="36"/>
        <v>0</v>
      </c>
      <c r="U172" t="b">
        <f t="shared" si="37"/>
        <v>0</v>
      </c>
    </row>
    <row r="173" spans="1:21" x14ac:dyDescent="0.2">
      <c r="A173">
        <f t="shared" si="47"/>
        <v>12.150668559579529</v>
      </c>
      <c r="B173">
        <f t="shared" si="38"/>
        <v>12.150668559579529</v>
      </c>
      <c r="C173" s="9">
        <f t="shared" si="39"/>
        <v>0.77000000000000057</v>
      </c>
      <c r="D173" s="9">
        <f t="shared" si="33"/>
        <v>12.686422173897867</v>
      </c>
      <c r="E173" s="9">
        <f t="shared" si="34"/>
        <v>7.7276239664134856</v>
      </c>
      <c r="F173" s="9">
        <f t="shared" si="32"/>
        <v>10.217094007269944</v>
      </c>
      <c r="G173" s="10">
        <f t="shared" si="40"/>
        <v>8.6666666666666607</v>
      </c>
      <c r="H173" s="5">
        <f t="shared" si="41"/>
        <v>7.5</v>
      </c>
      <c r="I173">
        <f t="shared" si="42"/>
        <v>14.68398387264482</v>
      </c>
      <c r="J173">
        <f t="shared" si="43"/>
        <v>13.536521963179633</v>
      </c>
      <c r="K173">
        <f t="shared" si="44"/>
        <v>-5.6905145208890007</v>
      </c>
      <c r="L173">
        <f t="shared" si="45"/>
        <v>-5.872569548745326</v>
      </c>
      <c r="M173">
        <f t="shared" si="46"/>
        <v>-29.705275582977283</v>
      </c>
      <c r="S173">
        <f t="shared" si="35"/>
        <v>1</v>
      </c>
      <c r="T173" t="b">
        <f t="shared" si="36"/>
        <v>0</v>
      </c>
      <c r="U173" t="b">
        <f t="shared" si="37"/>
        <v>0</v>
      </c>
    </row>
    <row r="174" spans="1:21" x14ac:dyDescent="0.2">
      <c r="A174">
        <f t="shared" si="47"/>
        <v>12.083059356882989</v>
      </c>
      <c r="B174">
        <f t="shared" si="38"/>
        <v>12.083059356882989</v>
      </c>
      <c r="C174" s="9">
        <f t="shared" si="39"/>
        <v>0.77500000000000058</v>
      </c>
      <c r="D174" s="9">
        <f t="shared" si="33"/>
        <v>12.754031376594407</v>
      </c>
      <c r="E174" s="9">
        <f t="shared" si="34"/>
        <v>7.6988000778642531</v>
      </c>
      <c r="F174" s="9">
        <f t="shared" si="32"/>
        <v>10.229553931425391</v>
      </c>
      <c r="G174" s="10">
        <f t="shared" si="40"/>
        <v>8.6666666666666607</v>
      </c>
      <c r="H174" s="5">
        <f t="shared" si="41"/>
        <v>7.5</v>
      </c>
      <c r="I174">
        <f t="shared" si="42"/>
        <v>14.715221574533214</v>
      </c>
      <c r="J174">
        <f t="shared" si="43"/>
        <v>13.507159115435906</v>
      </c>
      <c r="K174">
        <f t="shared" si="44"/>
        <v>-5.8390408988038871</v>
      </c>
      <c r="L174">
        <f t="shared" si="45"/>
        <v>-5.8722968239311637</v>
      </c>
      <c r="M174">
        <f t="shared" si="46"/>
        <v>-29.635451291732736</v>
      </c>
      <c r="S174">
        <f t="shared" si="35"/>
        <v>1</v>
      </c>
      <c r="T174" t="b">
        <f t="shared" si="36"/>
        <v>0</v>
      </c>
      <c r="U174" t="b">
        <f t="shared" si="37"/>
        <v>0</v>
      </c>
    </row>
    <row r="175" spans="1:21" x14ac:dyDescent="0.2">
      <c r="A175">
        <f t="shared" si="47"/>
        <v>12.015596965016108</v>
      </c>
      <c r="B175">
        <f t="shared" si="38"/>
        <v>12.015596965016108</v>
      </c>
      <c r="C175" s="9">
        <f t="shared" si="39"/>
        <v>0.78000000000000058</v>
      </c>
      <c r="D175" s="9">
        <f t="shared" si="33"/>
        <v>12.821493768461288</v>
      </c>
      <c r="E175" s="9">
        <f t="shared" si="34"/>
        <v>7.6692344302290874</v>
      </c>
      <c r="F175" s="9">
        <f t="shared" si="32"/>
        <v>10.241655797960458</v>
      </c>
      <c r="G175" s="10">
        <f t="shared" si="40"/>
        <v>8.6666666666666607</v>
      </c>
      <c r="H175" s="5">
        <f t="shared" si="41"/>
        <v>7.5</v>
      </c>
      <c r="I175">
        <f t="shared" si="42"/>
        <v>14.747806963390165</v>
      </c>
      <c r="J175">
        <f t="shared" si="43"/>
        <v>13.47779763131625</v>
      </c>
      <c r="K175">
        <f t="shared" si="44"/>
        <v>-5.9872181552625507</v>
      </c>
      <c r="L175">
        <f t="shared" si="45"/>
        <v>-5.8725071376631757</v>
      </c>
      <c r="M175">
        <f t="shared" si="46"/>
        <v>-29.565266561991542</v>
      </c>
      <c r="S175">
        <f t="shared" si="35"/>
        <v>1</v>
      </c>
      <c r="T175" t="b">
        <f t="shared" si="36"/>
        <v>0</v>
      </c>
      <c r="U175" t="b">
        <f t="shared" si="37"/>
        <v>0</v>
      </c>
    </row>
    <row r="176" spans="1:21" x14ac:dyDescent="0.2">
      <c r="A176">
        <f t="shared" si="47"/>
        <v>11.948281383198747</v>
      </c>
      <c r="B176">
        <f t="shared" si="38"/>
        <v>11.948281383198747</v>
      </c>
      <c r="C176" s="9">
        <f t="shared" si="39"/>
        <v>0.78500000000000059</v>
      </c>
      <c r="D176" s="9">
        <f t="shared" si="33"/>
        <v>12.888809350278649</v>
      </c>
      <c r="E176" s="9">
        <f t="shared" si="34"/>
        <v>7.6389287736207496</v>
      </c>
      <c r="F176" s="9">
        <f t="shared" si="32"/>
        <v>10.253401765623922</v>
      </c>
      <c r="G176" s="10">
        <f t="shared" si="40"/>
        <v>8.6666666666666607</v>
      </c>
      <c r="H176" s="5">
        <f t="shared" si="41"/>
        <v>7.5</v>
      </c>
      <c r="I176">
        <f t="shared" si="42"/>
        <v>14.7817176739358</v>
      </c>
      <c r="J176">
        <f t="shared" si="43"/>
        <v>13.448435095627934</v>
      </c>
      <c r="K176">
        <f t="shared" si="44"/>
        <v>-6.1350444880725084</v>
      </c>
      <c r="L176">
        <f t="shared" si="45"/>
        <v>-5.8731870455307904</v>
      </c>
      <c r="M176">
        <f t="shared" si="46"/>
        <v>-29.494709543163385</v>
      </c>
      <c r="S176">
        <f t="shared" si="35"/>
        <v>1</v>
      </c>
      <c r="T176" t="b">
        <f t="shared" si="36"/>
        <v>0</v>
      </c>
      <c r="U176" t="b">
        <f t="shared" si="37"/>
        <v>0</v>
      </c>
    </row>
    <row r="177" spans="1:21" x14ac:dyDescent="0.2">
      <c r="A177">
        <f t="shared" si="47"/>
        <v>11.881112622558677</v>
      </c>
      <c r="B177">
        <f t="shared" si="38"/>
        <v>11.881112622558677</v>
      </c>
      <c r="C177" s="9">
        <f t="shared" si="39"/>
        <v>0.79000000000000059</v>
      </c>
      <c r="D177" s="9">
        <f t="shared" si="33"/>
        <v>12.95597811091872</v>
      </c>
      <c r="E177" s="9">
        <f t="shared" si="34"/>
        <v>7.6078848673110979</v>
      </c>
      <c r="F177" s="9">
        <f t="shared" si="32"/>
        <v>10.264793986461187</v>
      </c>
      <c r="G177" s="10">
        <f t="shared" si="40"/>
        <v>8.6666666666666607</v>
      </c>
      <c r="H177" s="5">
        <f t="shared" si="41"/>
        <v>7.5</v>
      </c>
      <c r="I177">
        <f t="shared" si="42"/>
        <v>14.81693119379352</v>
      </c>
      <c r="J177">
        <f t="shared" si="43"/>
        <v>13.41906916040028</v>
      </c>
      <c r="K177">
        <f t="shared" si="44"/>
        <v>-6.2825180357883257</v>
      </c>
      <c r="L177">
        <f t="shared" si="45"/>
        <v>-5.8743231421052595</v>
      </c>
      <c r="M177">
        <f t="shared" si="46"/>
        <v>-29.423768918604768</v>
      </c>
      <c r="S177">
        <f t="shared" si="35"/>
        <v>1</v>
      </c>
      <c r="T177" t="b">
        <f t="shared" si="36"/>
        <v>0</v>
      </c>
      <c r="U177" t="b">
        <f t="shared" si="37"/>
        <v>0</v>
      </c>
    </row>
    <row r="178" spans="1:21" x14ac:dyDescent="0.2">
      <c r="A178">
        <f t="shared" si="47"/>
        <v>11.814090705795952</v>
      </c>
      <c r="B178">
        <f t="shared" si="38"/>
        <v>11.814090705795952</v>
      </c>
      <c r="C178" s="9">
        <f t="shared" si="39"/>
        <v>0.7950000000000006</v>
      </c>
      <c r="D178" s="9">
        <f t="shared" si="33"/>
        <v>13.023000027681444</v>
      </c>
      <c r="E178" s="9">
        <f t="shared" si="34"/>
        <v>7.5761044800206738</v>
      </c>
      <c r="F178" s="9">
        <f t="shared" si="32"/>
        <v>10.275834606158744</v>
      </c>
      <c r="G178" s="10">
        <f t="shared" si="40"/>
        <v>8.6666666666666607</v>
      </c>
      <c r="H178" s="5">
        <f t="shared" si="41"/>
        <v>7.5</v>
      </c>
      <c r="I178">
        <f t="shared" si="42"/>
        <v>14.853424882895892</v>
      </c>
      <c r="J178">
        <f t="shared" si="43"/>
        <v>13.389697544689755</v>
      </c>
      <c r="K178">
        <f t="shared" si="44"/>
        <v>-6.4296368803813495</v>
      </c>
      <c r="L178">
        <f t="shared" si="45"/>
        <v>-5.8759020686087968</v>
      </c>
      <c r="M178">
        <f t="shared" si="46"/>
        <v>-29.352433902652312</v>
      </c>
      <c r="S178">
        <f t="shared" si="35"/>
        <v>1</v>
      </c>
      <c r="T178" t="b">
        <f t="shared" si="36"/>
        <v>0</v>
      </c>
      <c r="U178" t="b">
        <f t="shared" si="37"/>
        <v>0</v>
      </c>
    </row>
    <row r="179" spans="1:21" x14ac:dyDescent="0.2">
      <c r="A179">
        <f t="shared" si="47"/>
        <v>11.74721566684836</v>
      </c>
      <c r="B179">
        <f t="shared" si="38"/>
        <v>11.74721566684836</v>
      </c>
      <c r="C179" s="9">
        <f t="shared" si="39"/>
        <v>0.8000000000000006</v>
      </c>
      <c r="D179" s="9">
        <f t="shared" si="33"/>
        <v>13.089875066629036</v>
      </c>
      <c r="E179" s="9">
        <f t="shared" si="34"/>
        <v>7.5435893901949838</v>
      </c>
      <c r="F179" s="9">
        <f t="shared" si="32"/>
        <v>10.28652576437676</v>
      </c>
      <c r="G179" s="10">
        <f t="shared" si="40"/>
        <v>8.6666666666666607</v>
      </c>
      <c r="H179" s="5">
        <f t="shared" si="41"/>
        <v>7.5</v>
      </c>
      <c r="I179">
        <f t="shared" si="42"/>
        <v>14.891175992591878</v>
      </c>
      <c r="J179">
        <f t="shared" si="43"/>
        <v>13.36031803434671</v>
      </c>
      <c r="K179">
        <f t="shared" si="44"/>
        <v>-6.5763990498946114</v>
      </c>
      <c r="L179">
        <f t="shared" si="45"/>
        <v>-5.8779105204164885</v>
      </c>
      <c r="M179">
        <f t="shared" si="46"/>
        <v>-29.280694237183798</v>
      </c>
      <c r="S179">
        <f t="shared" si="35"/>
        <v>1</v>
      </c>
      <c r="T179" t="b">
        <f t="shared" si="36"/>
        <v>0</v>
      </c>
      <c r="U179" t="b">
        <f t="shared" si="37"/>
        <v>0</v>
      </c>
    </row>
    <row r="180" spans="1:21" x14ac:dyDescent="0.2">
      <c r="A180">
        <f t="shared" si="47"/>
        <v>11.680487550558132</v>
      </c>
      <c r="B180">
        <f t="shared" si="38"/>
        <v>11.680487550558132</v>
      </c>
      <c r="C180" s="9">
        <f t="shared" si="39"/>
        <v>0.8050000000000006</v>
      </c>
      <c r="D180" s="9">
        <f t="shared" si="33"/>
        <v>13.156603182919264</v>
      </c>
      <c r="E180" s="9">
        <f t="shared" si="34"/>
        <v>7.5103413862675463</v>
      </c>
      <c r="F180" s="9">
        <f t="shared" si="32"/>
        <v>10.296869595069923</v>
      </c>
      <c r="G180" s="10">
        <f t="shared" si="40"/>
        <v>8.6666666666666607</v>
      </c>
      <c r="H180" s="5">
        <f t="shared" si="41"/>
        <v>7.5</v>
      </c>
      <c r="I180">
        <f t="shared" si="42"/>
        <v>14.930161684417111</v>
      </c>
      <c r="J180">
        <f t="shared" si="43"/>
        <v>13.330928481744627</v>
      </c>
      <c r="K180">
        <f t="shared" si="44"/>
        <v>-6.7228025210805304</v>
      </c>
      <c r="L180">
        <f t="shared" si="45"/>
        <v>-5.8803352543762966</v>
      </c>
      <c r="M180">
        <f t="shared" si="46"/>
        <v>-29.208540187725465</v>
      </c>
      <c r="S180">
        <f t="shared" si="35"/>
        <v>1</v>
      </c>
      <c r="T180" t="b">
        <f t="shared" si="36"/>
        <v>0</v>
      </c>
      <c r="U180" t="b">
        <f t="shared" si="37"/>
        <v>1</v>
      </c>
    </row>
    <row r="181" spans="1:21" x14ac:dyDescent="0.2">
      <c r="A181">
        <f t="shared" si="47"/>
        <v>11.613906412340089</v>
      </c>
      <c r="B181">
        <f t="shared" si="38"/>
        <v>11.613906412340089</v>
      </c>
      <c r="C181" s="9">
        <f t="shared" si="39"/>
        <v>0.81000000000000061</v>
      </c>
      <c r="D181" s="9">
        <f t="shared" si="33"/>
        <v>13.223184321137307</v>
      </c>
      <c r="E181" s="9">
        <f t="shared" si="34"/>
        <v>7.4763622669097973</v>
      </c>
      <c r="F181" s="9">
        <f t="shared" si="32"/>
        <v>10.306868226796562</v>
      </c>
      <c r="G181" s="10">
        <f t="shared" si="40"/>
        <v>8.6666666666666607</v>
      </c>
      <c r="H181" s="5">
        <f t="shared" si="41"/>
        <v>7.5</v>
      </c>
      <c r="I181">
        <f t="shared" si="42"/>
        <v>14.97035904849197</v>
      </c>
      <c r="J181">
        <f t="shared" si="43"/>
        <v>13.301526805472745</v>
      </c>
      <c r="K181">
        <f t="shared" si="44"/>
        <v>-6.868845222019158</v>
      </c>
      <c r="L181">
        <f t="shared" si="45"/>
        <v>-5.8831630959338126</v>
      </c>
      <c r="M181">
        <f t="shared" si="46"/>
        <v>-29.135962539124606</v>
      </c>
      <c r="S181">
        <f t="shared" si="35"/>
        <v>0</v>
      </c>
      <c r="T181" t="b">
        <f t="shared" si="36"/>
        <v>0</v>
      </c>
      <c r="U181" t="b">
        <f t="shared" si="37"/>
        <v>0</v>
      </c>
    </row>
    <row r="182" spans="1:21" x14ac:dyDescent="0.2">
      <c r="A182">
        <f t="shared" si="47"/>
        <v>11.547472317851424</v>
      </c>
      <c r="B182">
        <f t="shared" si="38"/>
        <v>11.547472317851424</v>
      </c>
      <c r="C182" s="9">
        <f t="shared" si="39"/>
        <v>0.81500000000000061</v>
      </c>
      <c r="D182" s="9">
        <f t="shared" si="33"/>
        <v>13.289618415625972</v>
      </c>
      <c r="E182" s="9">
        <f t="shared" si="34"/>
        <v>7.4416538412679625</v>
      </c>
      <c r="F182" s="9">
        <f t="shared" si="32"/>
        <v>10.31652378301621</v>
      </c>
      <c r="G182" s="10">
        <f t="shared" si="40"/>
        <v>8.6666666666666607</v>
      </c>
      <c r="H182" s="5">
        <f t="shared" si="41"/>
        <v>7.5</v>
      </c>
      <c r="I182">
        <f t="shared" si="42"/>
        <v>15.011745121515199</v>
      </c>
      <c r="J182">
        <f t="shared" si="43"/>
        <v>13.272110989993076</v>
      </c>
      <c r="K182">
        <f t="shared" si="44"/>
        <v>-7.0145250347147812</v>
      </c>
      <c r="L182">
        <f t="shared" si="45"/>
        <v>-5.8863809460498286</v>
      </c>
      <c r="M182">
        <f t="shared" si="46"/>
        <v>-29.062952590807399</v>
      </c>
      <c r="S182">
        <f t="shared" si="35"/>
        <v>0</v>
      </c>
      <c r="T182" t="b">
        <f t="shared" si="36"/>
        <v>0</v>
      </c>
      <c r="U182" t="b">
        <f t="shared" si="37"/>
        <v>0</v>
      </c>
    </row>
    <row r="183" spans="1:21" x14ac:dyDescent="0.2">
      <c r="A183">
        <f t="shared" si="47"/>
        <v>11.481185342663284</v>
      </c>
      <c r="B183">
        <f t="shared" si="38"/>
        <v>11.481185342663284</v>
      </c>
      <c r="C183" s="9">
        <f t="shared" si="39"/>
        <v>0.82000000000000062</v>
      </c>
      <c r="D183" s="9">
        <f t="shared" si="33"/>
        <v>13.355905390814112</v>
      </c>
      <c r="E183" s="9">
        <f t="shared" si="34"/>
        <v>7.4062179291870036</v>
      </c>
      <c r="F183" s="9">
        <f t="shared" si="32"/>
        <v>10.325838382375663</v>
      </c>
      <c r="G183" s="10">
        <f t="shared" si="40"/>
        <v>8.6666666666666607</v>
      </c>
      <c r="H183" s="5">
        <f t="shared" si="41"/>
        <v>7.5</v>
      </c>
      <c r="I183">
        <f t="shared" si="42"/>
        <v>15.054296904324019</v>
      </c>
      <c r="J183">
        <f t="shared" si="43"/>
        <v>13.242679085262827</v>
      </c>
      <c r="K183">
        <f t="shared" si="44"/>
        <v>-7.159839797668818</v>
      </c>
      <c r="L183">
        <f t="shared" si="45"/>
        <v>-5.8899757879001351</v>
      </c>
      <c r="M183">
        <f t="shared" si="46"/>
        <v>-28.989502151642135</v>
      </c>
      <c r="S183">
        <f t="shared" si="35"/>
        <v>0</v>
      </c>
      <c r="T183" t="b">
        <f t="shared" si="36"/>
        <v>0</v>
      </c>
      <c r="U183" t="b">
        <f t="shared" si="37"/>
        <v>0</v>
      </c>
    </row>
    <row r="184" spans="1:21" x14ac:dyDescent="0.2">
      <c r="A184">
        <f t="shared" si="47"/>
        <v>11.41504557193432</v>
      </c>
      <c r="B184">
        <f t="shared" si="38"/>
        <v>11.41504557193432</v>
      </c>
      <c r="C184" s="9">
        <f t="shared" si="39"/>
        <v>0.82500000000000062</v>
      </c>
      <c r="D184" s="9">
        <f t="shared" si="33"/>
        <v>13.422045161543076</v>
      </c>
      <c r="E184" s="9">
        <f t="shared" si="34"/>
        <v>7.3700563614217636</v>
      </c>
      <c r="F184" s="9">
        <f t="shared" si="32"/>
        <v>10.334814138983662</v>
      </c>
      <c r="G184" s="10">
        <f t="shared" si="40"/>
        <v>8.6666666666666607</v>
      </c>
      <c r="H184" s="5">
        <f t="shared" si="41"/>
        <v>7.5</v>
      </c>
      <c r="I184">
        <f t="shared" si="42"/>
        <v>15.097991378994504</v>
      </c>
      <c r="J184">
        <f t="shared" si="43"/>
        <v>13.213229206323327</v>
      </c>
      <c r="K184">
        <f t="shared" si="44"/>
        <v>-7.3047873084270289</v>
      </c>
      <c r="L184">
        <f t="shared" si="45"/>
        <v>-5.8939346933482968</v>
      </c>
      <c r="M184">
        <f t="shared" si="46"/>
        <v>-28.915603534428623</v>
      </c>
      <c r="S184">
        <f t="shared" si="35"/>
        <v>0</v>
      </c>
      <c r="T184" t="b">
        <f t="shared" si="36"/>
        <v>0</v>
      </c>
      <c r="U184" t="b">
        <f t="shared" si="37"/>
        <v>0</v>
      </c>
    </row>
    <row r="185" spans="1:21" x14ac:dyDescent="0.2">
      <c r="A185">
        <f t="shared" si="47"/>
        <v>11.349053100086369</v>
      </c>
      <c r="B185">
        <f t="shared" si="38"/>
        <v>11.349053100086369</v>
      </c>
      <c r="C185" s="9">
        <f t="shared" si="39"/>
        <v>0.83000000000000063</v>
      </c>
      <c r="D185" s="9">
        <f t="shared" si="33"/>
        <v>13.488037633391027</v>
      </c>
      <c r="E185" s="9">
        <f t="shared" si="34"/>
        <v>7.3331709798354483</v>
      </c>
      <c r="F185" s="9">
        <f t="shared" si="32"/>
        <v>10.343453162674326</v>
      </c>
      <c r="G185" s="10">
        <f t="shared" si="40"/>
        <v>8.6666666666666607</v>
      </c>
      <c r="H185" s="5">
        <f t="shared" si="41"/>
        <v>7.5</v>
      </c>
      <c r="I185">
        <f t="shared" si="42"/>
        <v>15.14280552545913</v>
      </c>
      <c r="J185">
        <f t="shared" si="43"/>
        <v>13.183759532856586</v>
      </c>
      <c r="K185">
        <f t="shared" si="44"/>
        <v>-7.4493653260991719</v>
      </c>
      <c r="L185">
        <f t="shared" si="45"/>
        <v>-5.8982448291834402</v>
      </c>
      <c r="M185">
        <f t="shared" si="46"/>
        <v>-28.841249550034643</v>
      </c>
      <c r="S185">
        <f t="shared" si="35"/>
        <v>0</v>
      </c>
      <c r="T185" t="b">
        <f t="shared" si="36"/>
        <v>0</v>
      </c>
      <c r="U185" t="b">
        <f t="shared" si="37"/>
        <v>0</v>
      </c>
    </row>
    <row r="186" spans="1:21" x14ac:dyDescent="0.2">
      <c r="A186">
        <f t="shared" si="47"/>
        <v>11.28320803048245</v>
      </c>
      <c r="B186">
        <f t="shared" si="38"/>
        <v>11.28320803048245</v>
      </c>
      <c r="C186" s="9">
        <f t="shared" si="39"/>
        <v>0.83500000000000063</v>
      </c>
      <c r="D186" s="9">
        <f t="shared" si="33"/>
        <v>13.553882702994946</v>
      </c>
      <c r="E186" s="9">
        <f t="shared" si="34"/>
        <v>7.2955636375855768</v>
      </c>
      <c r="F186" s="9">
        <f t="shared" si="32"/>
        <v>10.351757559259442</v>
      </c>
      <c r="G186" s="10">
        <f t="shared" si="40"/>
        <v>8.6666666666666607</v>
      </c>
      <c r="H186" s="5">
        <f t="shared" si="41"/>
        <v>7.5</v>
      </c>
      <c r="I186">
        <f t="shared" si="42"/>
        <v>15.188716337621248</v>
      </c>
      <c r="J186">
        <f t="shared" si="43"/>
        <v>13.154268308710668</v>
      </c>
      <c r="K186">
        <f t="shared" si="44"/>
        <v>-7.5935715738493448</v>
      </c>
      <c r="L186">
        <f t="shared" si="45"/>
        <v>-5.9028934631163663</v>
      </c>
      <c r="M186">
        <f t="shared" si="46"/>
        <v>-28.766433501200567</v>
      </c>
      <c r="S186">
        <f t="shared" si="35"/>
        <v>0</v>
      </c>
      <c r="T186" t="b">
        <f t="shared" si="36"/>
        <v>0</v>
      </c>
      <c r="U186" t="b">
        <f t="shared" si="37"/>
        <v>0</v>
      </c>
    </row>
    <row r="187" spans="1:21" x14ac:dyDescent="0.2">
      <c r="A187">
        <f t="shared" si="47"/>
        <v>11.217510475107186</v>
      </c>
      <c r="B187">
        <f t="shared" si="38"/>
        <v>11.217510475107186</v>
      </c>
      <c r="C187" s="9">
        <f t="shared" si="39"/>
        <v>0.84000000000000064</v>
      </c>
      <c r="D187" s="9">
        <f t="shared" si="33"/>
        <v>13.61958025837021</v>
      </c>
      <c r="E187" s="9">
        <f t="shared" si="34"/>
        <v>7.2572361992975649</v>
      </c>
      <c r="F187" s="9">
        <f t="shared" si="32"/>
        <v>10.359729430769752</v>
      </c>
      <c r="G187" s="10">
        <f t="shared" si="40"/>
        <v>8.6666666666666607</v>
      </c>
      <c r="H187" s="5">
        <f t="shared" si="41"/>
        <v>7.5</v>
      </c>
      <c r="I187">
        <f t="shared" si="42"/>
        <v>15.235700838949114</v>
      </c>
      <c r="J187">
        <f t="shared" si="43"/>
        <v>13.124753841395085</v>
      </c>
      <c r="K187">
        <f t="shared" si="44"/>
        <v>-7.7374037413553474</v>
      </c>
      <c r="L187">
        <f t="shared" si="45"/>
        <v>-5.9078679695285095</v>
      </c>
      <c r="M187">
        <f t="shared" si="46"/>
        <v>-28.691149176033274</v>
      </c>
      <c r="S187">
        <f t="shared" si="35"/>
        <v>0</v>
      </c>
      <c r="T187" t="b">
        <f t="shared" si="36"/>
        <v>0</v>
      </c>
      <c r="U187" t="b">
        <f t="shared" si="37"/>
        <v>0</v>
      </c>
    </row>
    <row r="188" spans="1:21" x14ac:dyDescent="0.2">
      <c r="A188">
        <f t="shared" si="47"/>
        <v>11.151960554249831</v>
      </c>
      <c r="B188">
        <f t="shared" si="38"/>
        <v>11.151960554249831</v>
      </c>
      <c r="C188" s="9">
        <f t="shared" si="39"/>
        <v>0.84500000000000064</v>
      </c>
      <c r="D188" s="9">
        <f t="shared" si="33"/>
        <v>13.685130179227565</v>
      </c>
      <c r="E188" s="9">
        <f t="shared" si="34"/>
        <v>7.2181905412260878</v>
      </c>
      <c r="F188" s="9">
        <f t="shared" si="32"/>
        <v>10.367370875685355</v>
      </c>
      <c r="G188" s="10">
        <f t="shared" si="40"/>
        <v>8.6666666666666607</v>
      </c>
      <c r="H188" s="5">
        <f t="shared" si="41"/>
        <v>7.5</v>
      </c>
      <c r="I188">
        <f t="shared" si="42"/>
        <v>15.283736097534804</v>
      </c>
      <c r="J188">
        <f t="shared" si="43"/>
        <v>13.095214501547442</v>
      </c>
      <c r="K188">
        <f t="shared" si="44"/>
        <v>-7.8808594872355133</v>
      </c>
      <c r="L188">
        <f t="shared" si="45"/>
        <v>-5.913155834969416</v>
      </c>
      <c r="M188">
        <f t="shared" si="46"/>
        <v>-28.615390841210427</v>
      </c>
      <c r="S188">
        <f t="shared" si="35"/>
        <v>0</v>
      </c>
      <c r="T188" t="b">
        <f t="shared" si="36"/>
        <v>0</v>
      </c>
      <c r="U188" t="b">
        <f t="shared" si="37"/>
        <v>0</v>
      </c>
    </row>
    <row r="189" spans="1:21" x14ac:dyDescent="0.2">
      <c r="A189">
        <f t="shared" si="47"/>
        <v>11.08655839619003</v>
      </c>
      <c r="B189">
        <f t="shared" si="38"/>
        <v>11.08655839619003</v>
      </c>
      <c r="C189" s="9">
        <f t="shared" si="39"/>
        <v>0.85000000000000064</v>
      </c>
      <c r="D189" s="9">
        <f t="shared" si="33"/>
        <v>13.750532337287366</v>
      </c>
      <c r="E189" s="9">
        <f t="shared" si="34"/>
        <v>7.1784285514043953</v>
      </c>
      <c r="F189" s="9">
        <f t="shared" si="32"/>
        <v>10.374683989155397</v>
      </c>
      <c r="G189" s="10">
        <f t="shared" si="40"/>
        <v>8.6666666666666607</v>
      </c>
      <c r="H189" s="5">
        <f t="shared" si="41"/>
        <v>7.5</v>
      </c>
      <c r="I189">
        <f t="shared" si="42"/>
        <v>15.332799240606086</v>
      </c>
      <c r="J189">
        <f t="shared" si="43"/>
        <v>13.065648722372595</v>
      </c>
      <c r="K189">
        <f t="shared" si="44"/>
        <v>-8.023936441441565</v>
      </c>
      <c r="L189">
        <f t="shared" si="45"/>
        <v>-5.9187446633995577</v>
      </c>
      <c r="M189">
        <f t="shared" si="46"/>
        <v>-28.539153234916032</v>
      </c>
      <c r="S189">
        <f t="shared" si="35"/>
        <v>0</v>
      </c>
      <c r="T189" t="b">
        <f t="shared" si="36"/>
        <v>0</v>
      </c>
      <c r="U189" t="b">
        <f t="shared" si="37"/>
        <v>0</v>
      </c>
    </row>
    <row r="190" spans="1:21" x14ac:dyDescent="0.2">
      <c r="A190">
        <f t="shared" si="47"/>
        <v>11.02130413688646</v>
      </c>
      <c r="B190">
        <f t="shared" si="38"/>
        <v>11.02130413688646</v>
      </c>
      <c r="C190" s="9">
        <f t="shared" si="39"/>
        <v>0.85500000000000065</v>
      </c>
      <c r="D190" s="9">
        <f t="shared" si="33"/>
        <v>13.815786596590936</v>
      </c>
      <c r="E190" s="9">
        <f t="shared" si="34"/>
        <v>7.137952129781751</v>
      </c>
      <c r="F190" s="9">
        <f t="shared" si="32"/>
        <v>10.381670863207161</v>
      </c>
      <c r="G190" s="10">
        <f t="shared" si="40"/>
        <v>8.6666666666666607</v>
      </c>
      <c r="H190" s="5">
        <f t="shared" si="41"/>
        <v>7.5</v>
      </c>
      <c r="I190">
        <f t="shared" si="42"/>
        <v>15.382867468481802</v>
      </c>
      <c r="J190">
        <f t="shared" si="43"/>
        <v>13.036054999055597</v>
      </c>
      <c r="K190">
        <f t="shared" si="44"/>
        <v>-8.1666322076161446</v>
      </c>
      <c r="L190">
        <f t="shared" si="45"/>
        <v>-5.9246221811763302</v>
      </c>
      <c r="M190">
        <f t="shared" si="46"/>
        <v>-28.462431559528028</v>
      </c>
      <c r="S190">
        <f t="shared" si="35"/>
        <v>0</v>
      </c>
      <c r="T190" t="b">
        <f t="shared" si="36"/>
        <v>0</v>
      </c>
      <c r="U190" t="b">
        <f t="shared" si="37"/>
        <v>0</v>
      </c>
    </row>
    <row r="191" spans="1:21" x14ac:dyDescent="0.2">
      <c r="A191">
        <f t="shared" si="47"/>
        <v>10.956197919668448</v>
      </c>
      <c r="B191">
        <f t="shared" si="38"/>
        <v>10.956197919668448</v>
      </c>
      <c r="C191" s="9">
        <f t="shared" si="39"/>
        <v>0.86000000000000065</v>
      </c>
      <c r="D191" s="9">
        <f t="shared" si="33"/>
        <v>13.880892813808948</v>
      </c>
      <c r="E191" s="9">
        <f t="shared" si="34"/>
        <v>7.0967631883491764</v>
      </c>
      <c r="F191" s="9">
        <f t="shared" si="32"/>
        <v>10.38833358694473</v>
      </c>
      <c r="G191" s="10">
        <f t="shared" si="40"/>
        <v>8.6666666666666607</v>
      </c>
      <c r="H191" s="5">
        <f t="shared" si="41"/>
        <v>7.5</v>
      </c>
      <c r="I191">
        <f t="shared" si="42"/>
        <v>15.433918067963795</v>
      </c>
      <c r="J191">
        <f t="shared" si="43"/>
        <v>13.006431888149717</v>
      </c>
      <c r="K191">
        <f t="shared" si="44"/>
        <v>-8.3089443654137849</v>
      </c>
      <c r="L191">
        <f t="shared" si="45"/>
        <v>-5.9307762417821079</v>
      </c>
      <c r="M191">
        <f t="shared" si="46"/>
        <v>-28.385221474078261</v>
      </c>
      <c r="S191">
        <f t="shared" si="35"/>
        <v>0</v>
      </c>
      <c r="T191" t="b">
        <f t="shared" si="36"/>
        <v>0</v>
      </c>
      <c r="U191" t="b">
        <f t="shared" si="37"/>
        <v>0</v>
      </c>
    </row>
    <row r="192" spans="1:21" x14ac:dyDescent="0.2">
      <c r="A192">
        <f t="shared" si="47"/>
        <v>10.891239894930722</v>
      </c>
      <c r="B192">
        <f t="shared" si="38"/>
        <v>10.891239894930722</v>
      </c>
      <c r="C192" s="9">
        <f t="shared" si="39"/>
        <v>0.86500000000000066</v>
      </c>
      <c r="D192" s="9">
        <f t="shared" si="33"/>
        <v>13.945850838546674</v>
      </c>
      <c r="E192" s="9">
        <f t="shared" si="34"/>
        <v>7.0548636512536813</v>
      </c>
      <c r="F192" s="9">
        <f t="shared" si="32"/>
        <v>10.39467424673736</v>
      </c>
      <c r="G192" s="10">
        <f t="shared" si="40"/>
        <v>8.6666666666666607</v>
      </c>
      <c r="H192" s="5">
        <f t="shared" si="41"/>
        <v>7.5</v>
      </c>
      <c r="I192">
        <f t="shared" si="42"/>
        <v>15.485928425160632</v>
      </c>
      <c r="J192">
        <f t="shared" si="43"/>
        <v>12.976778006940807</v>
      </c>
      <c r="K192">
        <f t="shared" si="44"/>
        <v>-8.4508704727841764</v>
      </c>
      <c r="L192">
        <f t="shared" si="45"/>
        <v>-5.9371948302941249</v>
      </c>
      <c r="M192">
        <f t="shared" si="46"/>
        <v>-28.307519086504911</v>
      </c>
      <c r="S192">
        <f t="shared" si="35"/>
        <v>0</v>
      </c>
      <c r="T192" t="b">
        <f t="shared" si="36"/>
        <v>0</v>
      </c>
      <c r="U192" t="b">
        <f t="shared" si="37"/>
        <v>0</v>
      </c>
    </row>
    <row r="193" spans="1:21" x14ac:dyDescent="0.2">
      <c r="A193">
        <f t="shared" si="47"/>
        <v>10.826430219831396</v>
      </c>
      <c r="B193">
        <f t="shared" si="38"/>
        <v>10.826430219831396</v>
      </c>
      <c r="C193" s="9">
        <f t="shared" si="39"/>
        <v>0.87000000000000066</v>
      </c>
      <c r="D193" s="9">
        <f t="shared" si="33"/>
        <v>14.010660513646</v>
      </c>
      <c r="E193" s="9">
        <f t="shared" si="34"/>
        <v>7.0122554549011795</v>
      </c>
      <c r="F193" s="9">
        <f t="shared" si="32"/>
        <v>10.400694926397732</v>
      </c>
      <c r="G193" s="10">
        <f t="shared" si="40"/>
        <v>8.6666666666666607</v>
      </c>
      <c r="H193" s="5">
        <f t="shared" si="41"/>
        <v>7.5</v>
      </c>
      <c r="I193">
        <f t="shared" si="42"/>
        <v>15.538876037740714</v>
      </c>
      <c r="J193">
        <f t="shared" si="43"/>
        <v>12.947092032789335</v>
      </c>
      <c r="K193">
        <f t="shared" si="44"/>
        <v>-8.5924080682167006</v>
      </c>
      <c r="L193">
        <f t="shared" si="45"/>
        <v>-5.9438660675968933</v>
      </c>
      <c r="M193">
        <f t="shared" si="46"/>
        <v>-28.22932094571695</v>
      </c>
      <c r="S193">
        <f t="shared" si="35"/>
        <v>0</v>
      </c>
      <c r="T193" t="b">
        <f t="shared" si="36"/>
        <v>0</v>
      </c>
      <c r="U193" t="b">
        <f t="shared" si="37"/>
        <v>0</v>
      </c>
    </row>
    <row r="194" spans="1:21" x14ac:dyDescent="0.2">
      <c r="A194">
        <f t="shared" si="47"/>
        <v>10.761769057993295</v>
      </c>
      <c r="B194">
        <f t="shared" si="38"/>
        <v>10.761769057993295</v>
      </c>
      <c r="C194" s="9">
        <f t="shared" si="39"/>
        <v>0.87500000000000067</v>
      </c>
      <c r="D194" s="9">
        <f t="shared" si="33"/>
        <v>14.075321675484101</v>
      </c>
      <c r="E194" s="9">
        <f t="shared" si="34"/>
        <v>6.9689405480482742</v>
      </c>
      <c r="F194" s="9">
        <f t="shared" si="32"/>
        <v>10.406397707350269</v>
      </c>
      <c r="G194" s="10">
        <f t="shared" si="40"/>
        <v>8.6666666666666607</v>
      </c>
      <c r="H194" s="5">
        <f t="shared" si="41"/>
        <v>7.5</v>
      </c>
      <c r="I194">
        <f t="shared" si="42"/>
        <v>15.59273852661423</v>
      </c>
      <c r="J194">
        <f t="shared" si="43"/>
        <v>12.917372702451351</v>
      </c>
      <c r="K194">
        <f t="shared" si="44"/>
        <v>-8.7335546729452851</v>
      </c>
      <c r="L194">
        <f t="shared" si="45"/>
        <v>-5.9507782143386283</v>
      </c>
      <c r="M194">
        <f t="shared" si="46"/>
        <v>-28.150624033489763</v>
      </c>
      <c r="S194">
        <f t="shared" si="35"/>
        <v>0</v>
      </c>
      <c r="T194" t="b">
        <f t="shared" si="36"/>
        <v>0</v>
      </c>
      <c r="U194" t="b">
        <f t="shared" si="37"/>
        <v>0</v>
      </c>
    </row>
    <row r="195" spans="1:21" x14ac:dyDescent="0.2">
      <c r="A195">
        <f t="shared" si="47"/>
        <v>10.697256579208718</v>
      </c>
      <c r="B195">
        <f t="shared" si="38"/>
        <v>10.697256579208718</v>
      </c>
      <c r="C195" s="9">
        <f t="shared" si="39"/>
        <v>0.88000000000000067</v>
      </c>
      <c r="D195" s="9">
        <f t="shared" si="33"/>
        <v>14.139834154268678</v>
      </c>
      <c r="E195" s="9">
        <f t="shared" si="34"/>
        <v>6.9249208918831293</v>
      </c>
      <c r="F195" s="9">
        <f t="shared" si="32"/>
        <v>10.411784668789624</v>
      </c>
      <c r="G195" s="10">
        <f t="shared" si="40"/>
        <v>8.6666666666666607</v>
      </c>
      <c r="H195" s="5">
        <f t="shared" si="41"/>
        <v>7.5</v>
      </c>
      <c r="I195">
        <f t="shared" si="42"/>
        <v>15.647493647045467</v>
      </c>
      <c r="J195">
        <f t="shared" si="43"/>
        <v>12.887618811379658</v>
      </c>
      <c r="K195">
        <f t="shared" si="44"/>
        <v>-8.8743077931127345</v>
      </c>
      <c r="L195">
        <f t="shared" si="45"/>
        <v>-5.9579196746339296</v>
      </c>
      <c r="M195">
        <f t="shared" si="46"/>
        <v>-28.071425756210473</v>
      </c>
      <c r="S195">
        <f t="shared" si="35"/>
        <v>0</v>
      </c>
      <c r="T195" t="b">
        <f t="shared" si="36"/>
        <v>0</v>
      </c>
      <c r="U195" t="b">
        <f t="shared" si="37"/>
        <v>0</v>
      </c>
    </row>
    <row r="196" spans="1:21" x14ac:dyDescent="0.2">
      <c r="A196">
        <f t="shared" si="47"/>
        <v>10.632892959147753</v>
      </c>
      <c r="B196">
        <f t="shared" si="38"/>
        <v>10.632892959147753</v>
      </c>
      <c r="C196" s="9">
        <f t="shared" si="39"/>
        <v>0.88500000000000068</v>
      </c>
      <c r="D196" s="9">
        <f t="shared" si="33"/>
        <v>14.204197774329643</v>
      </c>
      <c r="E196" s="9">
        <f t="shared" si="34"/>
        <v>6.8801984600956132</v>
      </c>
      <c r="F196" s="9">
        <f t="shared" si="32"/>
        <v>10.416857887829584</v>
      </c>
      <c r="G196" s="10">
        <f t="shared" si="40"/>
        <v>8.6666666666666607</v>
      </c>
      <c r="H196" s="5">
        <f t="shared" si="41"/>
        <v>7.5</v>
      </c>
      <c r="I196">
        <f t="shared" si="42"/>
        <v>15.70311929919866</v>
      </c>
      <c r="J196">
        <f t="shared" si="43"/>
        <v>12.85782921300649</v>
      </c>
      <c r="K196">
        <f t="shared" si="44"/>
        <v>-9.0146649218937878</v>
      </c>
      <c r="L196">
        <f t="shared" si="45"/>
        <v>-5.9652789995156459</v>
      </c>
      <c r="M196">
        <f t="shared" si="46"/>
        <v>-27.991723936491034</v>
      </c>
      <c r="S196">
        <f t="shared" si="35"/>
        <v>0</v>
      </c>
      <c r="T196" t="b">
        <f t="shared" si="36"/>
        <v>0</v>
      </c>
      <c r="U196" t="b">
        <f t="shared" si="37"/>
        <v>0</v>
      </c>
    </row>
    <row r="197" spans="1:21" x14ac:dyDescent="0.2">
      <c r="A197">
        <f t="shared" si="47"/>
        <v>10.568678379070215</v>
      </c>
      <c r="B197">
        <f t="shared" si="38"/>
        <v>10.568678379070215</v>
      </c>
      <c r="C197" s="9">
        <f t="shared" si="39"/>
        <v>0.89000000000000068</v>
      </c>
      <c r="D197" s="9">
        <f t="shared" si="33"/>
        <v>14.268412354407181</v>
      </c>
      <c r="E197" s="9">
        <f t="shared" si="34"/>
        <v>6.8347752389369383</v>
      </c>
      <c r="F197" s="9">
        <f t="shared" si="32"/>
        <v>10.421619439642496</v>
      </c>
      <c r="G197" s="10">
        <f t="shared" si="40"/>
        <v>8.6666666666666607</v>
      </c>
      <c r="H197" s="5">
        <f t="shared" si="41"/>
        <v>7.5</v>
      </c>
      <c r="I197">
        <f t="shared" si="42"/>
        <v>15.759593538122312</v>
      </c>
      <c r="J197">
        <f t="shared" si="43"/>
        <v>12.828002818008912</v>
      </c>
      <c r="K197">
        <f t="shared" si="44"/>
        <v>-9.1546235415762425</v>
      </c>
      <c r="L197">
        <f t="shared" si="45"/>
        <v>-5.9728448901395215</v>
      </c>
      <c r="M197">
        <f t="shared" si="46"/>
        <v>-27.911516804666434</v>
      </c>
      <c r="S197">
        <f t="shared" si="35"/>
        <v>0</v>
      </c>
      <c r="T197" t="b">
        <f t="shared" si="36"/>
        <v>0</v>
      </c>
      <c r="U197" t="b">
        <f t="shared" si="37"/>
        <v>0</v>
      </c>
    </row>
    <row r="198" spans="1:21" x14ac:dyDescent="0.2">
      <c r="A198">
        <f t="shared" si="47"/>
        <v>10.504613025541298</v>
      </c>
      <c r="B198">
        <f t="shared" si="38"/>
        <v>10.504613025541298</v>
      </c>
      <c r="C198" s="9">
        <f t="shared" si="39"/>
        <v>0.89500000000000068</v>
      </c>
      <c r="D198" s="9">
        <f t="shared" si="33"/>
        <v>14.332477707936098</v>
      </c>
      <c r="E198" s="9">
        <f t="shared" si="34"/>
        <v>6.7886532272689983</v>
      </c>
      <c r="F198" s="9">
        <f t="shared" si="32"/>
        <v>10.426071397589455</v>
      </c>
      <c r="G198" s="10">
        <f t="shared" si="40"/>
        <v>8.6666666666666607</v>
      </c>
      <c r="H198" s="5">
        <f t="shared" si="41"/>
        <v>7.5</v>
      </c>
      <c r="I198">
        <f t="shared" si="42"/>
        <v>15.816894583178318</v>
      </c>
      <c r="J198">
        <f t="shared" si="43"/>
        <v>12.798138593558214</v>
      </c>
      <c r="K198">
        <f t="shared" si="44"/>
        <v>-9.2941811255995752</v>
      </c>
      <c r="L198">
        <f t="shared" si="45"/>
        <v>-5.9806062007457195</v>
      </c>
      <c r="M198">
        <f t="shared" si="46"/>
        <v>-27.83080299019479</v>
      </c>
      <c r="S198">
        <f t="shared" si="35"/>
        <v>0</v>
      </c>
      <c r="T198" t="b">
        <f t="shared" si="36"/>
        <v>0</v>
      </c>
      <c r="U198" t="b">
        <f t="shared" si="37"/>
        <v>0</v>
      </c>
    </row>
    <row r="199" spans="1:21" x14ac:dyDescent="0.2">
      <c r="A199">
        <f t="shared" si="47"/>
        <v>10.440697090151016</v>
      </c>
      <c r="B199">
        <f t="shared" si="38"/>
        <v>10.440697090151016</v>
      </c>
      <c r="C199" s="9">
        <f t="shared" si="39"/>
        <v>0.90000000000000069</v>
      </c>
      <c r="D199" s="9">
        <f t="shared" si="33"/>
        <v>14.39639364332638</v>
      </c>
      <c r="E199" s="9">
        <f t="shared" si="34"/>
        <v>6.7418344366036234</v>
      </c>
      <c r="F199" s="9">
        <f t="shared" si="32"/>
        <v>10.43021583334137</v>
      </c>
      <c r="G199" s="10">
        <f t="shared" si="40"/>
        <v>8.6666666666666607</v>
      </c>
      <c r="H199" s="5">
        <f t="shared" si="41"/>
        <v>7.5</v>
      </c>
      <c r="I199">
        <f t="shared" si="42"/>
        <v>15.87500082692366</v>
      </c>
      <c r="J199">
        <f t="shared" si="43"/>
        <v>12.768235562554485</v>
      </c>
      <c r="K199">
        <f t="shared" si="44"/>
        <v>-9.4333351405505486</v>
      </c>
      <c r="L199">
        <f t="shared" si="45"/>
        <v>-5.9885519413819042</v>
      </c>
      <c r="M199">
        <f t="shared" si="46"/>
        <v>-27.749581512975467</v>
      </c>
      <c r="S199">
        <f t="shared" si="35"/>
        <v>0</v>
      </c>
      <c r="T199" t="b">
        <f t="shared" si="36"/>
        <v>0</v>
      </c>
      <c r="U199" t="b">
        <f t="shared" si="37"/>
        <v>0</v>
      </c>
    </row>
    <row r="200" spans="1:21" x14ac:dyDescent="0.2">
      <c r="A200">
        <f t="shared" si="47"/>
        <v>10.376930769237511</v>
      </c>
      <c r="B200">
        <f t="shared" si="38"/>
        <v>10.376930769237511</v>
      </c>
      <c r="C200" s="9">
        <f t="shared" si="39"/>
        <v>0.90500000000000069</v>
      </c>
      <c r="D200" s="9">
        <f t="shared" si="33"/>
        <v>14.460159964239885</v>
      </c>
      <c r="E200" s="9">
        <f t="shared" si="34"/>
        <v>6.6943208911319587</v>
      </c>
      <c r="F200" s="9">
        <f t="shared" si="32"/>
        <v>10.434054816991141</v>
      </c>
      <c r="G200" s="10">
        <f t="shared" si="40"/>
        <v>8.6666666666666607</v>
      </c>
      <c r="H200" s="5">
        <f t="shared" si="41"/>
        <v>7.5</v>
      </c>
      <c r="I200">
        <f t="shared" si="42"/>
        <v>15.933890843453682</v>
      </c>
      <c r="J200">
        <f t="shared" si="43"/>
        <v>12.738292802847576</v>
      </c>
      <c r="K200">
        <f t="shared" si="44"/>
        <v>-9.5720830481154255</v>
      </c>
      <c r="L200">
        <f t="shared" si="45"/>
        <v>-5.9966712803929632</v>
      </c>
      <c r="M200">
        <f t="shared" si="46"/>
        <v>-27.667851774600557</v>
      </c>
      <c r="S200">
        <f t="shared" si="35"/>
        <v>0</v>
      </c>
      <c r="T200" t="b">
        <f t="shared" si="36"/>
        <v>0</v>
      </c>
      <c r="U200" t="b">
        <f t="shared" si="37"/>
        <v>0</v>
      </c>
    </row>
    <row r="201" spans="1:21" x14ac:dyDescent="0.2">
      <c r="A201">
        <f t="shared" si="47"/>
        <v>10.313314263614277</v>
      </c>
      <c r="B201">
        <f t="shared" si="38"/>
        <v>10.313314263614277</v>
      </c>
      <c r="C201" s="9">
        <f t="shared" si="39"/>
        <v>0.9100000000000007</v>
      </c>
      <c r="D201" s="9">
        <f t="shared" si="33"/>
        <v>14.523776469863119</v>
      </c>
      <c r="E201" s="9">
        <f t="shared" si="34"/>
        <v>6.6461146277441987</v>
      </c>
      <c r="F201" s="9">
        <f t="shared" si="32"/>
        <v>10.437590417157088</v>
      </c>
      <c r="G201" s="10">
        <f t="shared" si="40"/>
        <v>8.6666666666666607</v>
      </c>
      <c r="H201" s="5">
        <f t="shared" si="41"/>
        <v>7.5</v>
      </c>
      <c r="I201">
        <f t="shared" si="42"/>
        <v>15.993543396217026</v>
      </c>
      <c r="J201">
        <f t="shared" si="43"/>
        <v>12.708309446445611</v>
      </c>
      <c r="K201">
        <f t="shared" si="44"/>
        <v>-9.7104223069884288</v>
      </c>
      <c r="L201">
        <f t="shared" si="45"/>
        <v>-6.0049535466828923</v>
      </c>
      <c r="M201">
        <f t="shared" si="46"/>
        <v>-27.585613549554559</v>
      </c>
      <c r="S201">
        <f t="shared" si="35"/>
        <v>0</v>
      </c>
      <c r="T201" t="b">
        <f t="shared" si="36"/>
        <v>0</v>
      </c>
      <c r="U201" t="b">
        <f t="shared" si="37"/>
        <v>0</v>
      </c>
    </row>
    <row r="202" spans="1:21" x14ac:dyDescent="0.2">
      <c r="A202">
        <f t="shared" si="47"/>
        <v>10.249847778301383</v>
      </c>
      <c r="B202">
        <f t="shared" si="38"/>
        <v>10.249847778301383</v>
      </c>
      <c r="C202" s="9">
        <f t="shared" si="39"/>
        <v>0.9150000000000007</v>
      </c>
      <c r="D202" s="9">
        <f t="shared" si="33"/>
        <v>14.587242955176013</v>
      </c>
      <c r="E202" s="9">
        <f t="shared" si="34"/>
        <v>6.5972176960398867</v>
      </c>
      <c r="F202" s="9">
        <f t="shared" si="32"/>
        <v>10.440824701077871</v>
      </c>
      <c r="G202" s="10">
        <f t="shared" si="40"/>
        <v>8.6666666666666607</v>
      </c>
      <c r="H202" s="5">
        <f t="shared" si="41"/>
        <v>7.5</v>
      </c>
      <c r="I202">
        <f t="shared" si="42"/>
        <v>16.05393744531338</v>
      </c>
      <c r="J202">
        <f t="shared" si="43"/>
        <v>12.678284678712197</v>
      </c>
      <c r="K202">
        <f t="shared" si="44"/>
        <v>-9.8483503747362011</v>
      </c>
      <c r="L202">
        <f t="shared" si="45"/>
        <v>-6.0133882317546847</v>
      </c>
      <c r="M202">
        <f t="shared" si="46"/>
        <v>-27.502866976376254</v>
      </c>
      <c r="S202">
        <f t="shared" si="35"/>
        <v>0</v>
      </c>
      <c r="T202" t="b">
        <f t="shared" si="36"/>
        <v>0</v>
      </c>
      <c r="U202" t="b">
        <f t="shared" si="37"/>
        <v>0</v>
      </c>
    </row>
    <row r="203" spans="1:21" x14ac:dyDescent="0.2">
      <c r="A203">
        <f t="shared" si="47"/>
        <v>10.186531522260719</v>
      </c>
      <c r="B203">
        <f t="shared" si="38"/>
        <v>10.186531522260719</v>
      </c>
      <c r="C203" s="9">
        <f t="shared" si="39"/>
        <v>0.92000000000000071</v>
      </c>
      <c r="D203" s="9">
        <f t="shared" si="33"/>
        <v>14.650559211216677</v>
      </c>
      <c r="E203" s="9">
        <f t="shared" si="34"/>
        <v>6.5476321583290007</v>
      </c>
      <c r="F203" s="9">
        <f t="shared" si="32"/>
        <v>10.443759734699006</v>
      </c>
      <c r="G203" s="10">
        <f t="shared" si="40"/>
        <v>8.6666666666666607</v>
      </c>
      <c r="H203" s="5">
        <f t="shared" si="41"/>
        <v>7.5</v>
      </c>
      <c r="I203">
        <f t="shared" si="42"/>
        <v>16.115052154285969</v>
      </c>
      <c r="J203">
        <f t="shared" si="43"/>
        <v>12.648217737553423</v>
      </c>
      <c r="K203">
        <f t="shared" si="44"/>
        <v>-9.9858647096180828</v>
      </c>
      <c r="L203">
        <f t="shared" si="45"/>
        <v>-6.0219649915343689</v>
      </c>
      <c r="M203">
        <f t="shared" si="46"/>
        <v>-27.419612548796096</v>
      </c>
      <c r="S203">
        <f t="shared" si="35"/>
        <v>0</v>
      </c>
      <c r="T203" t="b">
        <f t="shared" si="36"/>
        <v>0</v>
      </c>
      <c r="U203" t="b">
        <f t="shared" si="37"/>
        <v>0</v>
      </c>
    </row>
    <row r="204" spans="1:21" x14ac:dyDescent="0.2">
      <c r="A204">
        <f t="shared" si="47"/>
        <v>10.123365708135346</v>
      </c>
      <c r="B204">
        <f t="shared" si="38"/>
        <v>10.123365708135346</v>
      </c>
      <c r="C204" s="9">
        <f t="shared" si="39"/>
        <v>0.92500000000000071</v>
      </c>
      <c r="D204" s="9">
        <f t="shared" si="33"/>
        <v>14.71372502534205</v>
      </c>
      <c r="E204" s="9">
        <f t="shared" si="34"/>
        <v>6.49736008962405</v>
      </c>
      <c r="F204" s="9">
        <f t="shared" si="32"/>
        <v>10.446397582751256</v>
      </c>
      <c r="G204" s="10">
        <f t="shared" si="40"/>
        <v>8.6666666666666607</v>
      </c>
      <c r="H204" s="5">
        <f t="shared" si="41"/>
        <v>7.5</v>
      </c>
      <c r="I204">
        <f t="shared" si="42"/>
        <v>16.176866896421561</v>
      </c>
      <c r="J204">
        <f t="shared" si="43"/>
        <v>12.618107912595752</v>
      </c>
      <c r="K204">
        <f t="shared" si="44"/>
        <v>-10.122962772362063</v>
      </c>
      <c r="L204">
        <f t="shared" si="45"/>
        <v>-6.0306736479856191</v>
      </c>
      <c r="M204">
        <f t="shared" si="46"/>
        <v>-27.33585110686181</v>
      </c>
      <c r="S204">
        <f t="shared" si="35"/>
        <v>0</v>
      </c>
      <c r="T204" t="b">
        <f t="shared" si="36"/>
        <v>0</v>
      </c>
      <c r="U204" t="b">
        <f t="shared" si="37"/>
        <v>0</v>
      </c>
    </row>
    <row r="205" spans="1:21" x14ac:dyDescent="0.2">
      <c r="A205">
        <f t="shared" si="47"/>
        <v>10.060350551992967</v>
      </c>
      <c r="B205">
        <f t="shared" si="38"/>
        <v>10.060350551992967</v>
      </c>
      <c r="C205" s="9">
        <f t="shared" si="39"/>
        <v>0.93000000000000071</v>
      </c>
      <c r="D205" s="9">
        <f t="shared" si="33"/>
        <v>14.776740181484429</v>
      </c>
      <c r="E205" s="9">
        <f t="shared" si="34"/>
        <v>6.4464035776234043</v>
      </c>
      <c r="F205" s="9">
        <f t="shared" si="32"/>
        <v>10.44874030882101</v>
      </c>
      <c r="G205" s="10">
        <f t="shared" si="40"/>
        <v>8.6666666666666607</v>
      </c>
      <c r="H205" s="5">
        <f t="shared" si="41"/>
        <v>7.5</v>
      </c>
      <c r="I205">
        <f t="shared" si="42"/>
        <v>16.239361260571368</v>
      </c>
      <c r="J205">
        <f t="shared" si="43"/>
        <v>12.587954544355824</v>
      </c>
      <c r="K205">
        <f t="shared" si="44"/>
        <v>-10.259642027896373</v>
      </c>
      <c r="L205">
        <f t="shared" si="45"/>
        <v>-6.0395041905215106</v>
      </c>
      <c r="M205">
        <f t="shared" si="46"/>
        <v>-27.251583828064128</v>
      </c>
      <c r="S205">
        <f t="shared" si="35"/>
        <v>0</v>
      </c>
      <c r="T205" t="b">
        <f t="shared" si="36"/>
        <v>0</v>
      </c>
      <c r="U205" t="b">
        <f t="shared" si="37"/>
        <v>0</v>
      </c>
    </row>
    <row r="206" spans="1:21" x14ac:dyDescent="0.2">
      <c r="A206">
        <f t="shared" si="47"/>
        <v>9.9974862730735694</v>
      </c>
      <c r="B206">
        <f t="shared" si="38"/>
        <v>9.9974862730735694</v>
      </c>
      <c r="C206" s="9">
        <f t="shared" si="39"/>
        <v>0.93500000000000072</v>
      </c>
      <c r="D206" s="9">
        <f t="shared" si="33"/>
        <v>14.839604460403827</v>
      </c>
      <c r="E206" s="9">
        <f t="shared" si="34"/>
        <v>6.3947647226860713</v>
      </c>
      <c r="F206" s="9">
        <f t="shared" si="32"/>
        <v>10.450789975412894</v>
      </c>
      <c r="G206" s="10">
        <f t="shared" si="40"/>
        <v>8.6666666666666607</v>
      </c>
      <c r="H206" s="5">
        <f t="shared" si="41"/>
        <v>7.5</v>
      </c>
      <c r="I206">
        <f t="shared" si="42"/>
        <v>16.302515056506781</v>
      </c>
      <c r="J206">
        <f t="shared" si="43"/>
        <v>12.557757023403216</v>
      </c>
      <c r="K206">
        <f t="shared" si="44"/>
        <v>-10.395899947036693</v>
      </c>
      <c r="L206">
        <f t="shared" si="45"/>
        <v>-6.0484467772202093</v>
      </c>
      <c r="M206">
        <f t="shared" si="46"/>
        <v>-27.166812218473925</v>
      </c>
      <c r="S206">
        <f t="shared" si="35"/>
        <v>0</v>
      </c>
      <c r="T206" t="b">
        <f t="shared" si="36"/>
        <v>0</v>
      </c>
      <c r="U206" t="b">
        <f t="shared" si="37"/>
        <v>0</v>
      </c>
    </row>
    <row r="207" spans="1:21" x14ac:dyDescent="0.2">
      <c r="A207">
        <f t="shared" si="47"/>
        <v>9.9347730935412688</v>
      </c>
      <c r="B207">
        <f t="shared" si="38"/>
        <v>9.9347730935412688</v>
      </c>
      <c r="C207" s="9">
        <f t="shared" si="39"/>
        <v>0.94000000000000072</v>
      </c>
      <c r="D207" s="9">
        <f t="shared" si="33"/>
        <v>14.902317639936127</v>
      </c>
      <c r="E207" s="9">
        <f t="shared" si="34"/>
        <v>6.3424456377981571</v>
      </c>
      <c r="F207" s="9">
        <f t="shared" si="32"/>
        <v>10.452548644004739</v>
      </c>
      <c r="G207" s="10">
        <f t="shared" si="40"/>
        <v>8.6666666666666607</v>
      </c>
      <c r="H207" s="5">
        <f t="shared" si="41"/>
        <v>7.5</v>
      </c>
      <c r="I207">
        <f t="shared" si="42"/>
        <v>16.366308319824366</v>
      </c>
      <c r="J207">
        <f t="shared" si="43"/>
        <v>12.527514789517115</v>
      </c>
      <c r="K207">
        <f t="shared" si="44"/>
        <v>-10.531734008129062</v>
      </c>
      <c r="L207">
        <f t="shared" si="45"/>
        <v>-6.0574917358515057</v>
      </c>
      <c r="M207">
        <f t="shared" si="46"/>
        <v>-27.081538103901362</v>
      </c>
      <c r="S207">
        <f t="shared" si="35"/>
        <v>0</v>
      </c>
      <c r="T207" t="b">
        <f t="shared" si="36"/>
        <v>0</v>
      </c>
      <c r="U207" t="b">
        <f t="shared" si="37"/>
        <v>0</v>
      </c>
    </row>
    <row r="208" spans="1:21" x14ac:dyDescent="0.2">
      <c r="A208">
        <f t="shared" si="47"/>
        <v>9.8722112382403822</v>
      </c>
      <c r="B208">
        <f t="shared" si="38"/>
        <v>9.8722112382403822</v>
      </c>
      <c r="C208" s="9">
        <f t="shared" si="39"/>
        <v>0.94500000000000073</v>
      </c>
      <c r="D208" s="9">
        <f t="shared" si="33"/>
        <v>14.964879495237014</v>
      </c>
      <c r="E208" s="9">
        <f t="shared" si="34"/>
        <v>6.2894484485312132</v>
      </c>
      <c r="F208" s="9">
        <f t="shared" si="32"/>
        <v>10.454018375095188</v>
      </c>
      <c r="G208" s="10">
        <f t="shared" si="40"/>
        <v>8.6666666666666607</v>
      </c>
      <c r="H208" s="5">
        <f t="shared" si="41"/>
        <v>7.5</v>
      </c>
      <c r="I208">
        <f t="shared" si="42"/>
        <v>16.430721316414804</v>
      </c>
      <c r="J208">
        <f t="shared" si="43"/>
        <v>12.497227330837857</v>
      </c>
      <c r="K208">
        <f t="shared" si="44"/>
        <v>-10.667141698648569</v>
      </c>
      <c r="L208">
        <f t="shared" si="45"/>
        <v>-6.0666295647211106</v>
      </c>
      <c r="M208">
        <f t="shared" si="46"/>
        <v>-26.995763621086969</v>
      </c>
      <c r="S208">
        <f t="shared" si="35"/>
        <v>0</v>
      </c>
      <c r="T208" t="b">
        <f t="shared" si="36"/>
        <v>0</v>
      </c>
      <c r="U208" t="b">
        <f t="shared" si="37"/>
        <v>0</v>
      </c>
    </row>
    <row r="209" spans="1:21" x14ac:dyDescent="0.2">
      <c r="A209">
        <f t="shared" si="47"/>
        <v>9.8098009344557511</v>
      </c>
      <c r="B209">
        <f t="shared" si="38"/>
        <v>9.8098009344557511</v>
      </c>
      <c r="C209" s="9">
        <f t="shared" si="39"/>
        <v>0.95000000000000073</v>
      </c>
      <c r="D209" s="9">
        <f t="shared" si="33"/>
        <v>15.027289799021645</v>
      </c>
      <c r="E209" s="9">
        <f t="shared" si="34"/>
        <v>6.2357752929927068</v>
      </c>
      <c r="F209" s="9">
        <f t="shared" si="32"/>
        <v>10.455201228244039</v>
      </c>
      <c r="G209" s="10">
        <f t="shared" si="40"/>
        <v>8.6666666666666607</v>
      </c>
      <c r="H209" s="5">
        <f t="shared" si="41"/>
        <v>7.5</v>
      </c>
      <c r="I209">
        <f t="shared" si="42"/>
        <v>16.495734546510874</v>
      </c>
      <c r="J209">
        <f t="shared" si="43"/>
        <v>12.466894183014251</v>
      </c>
      <c r="K209">
        <f t="shared" si="44"/>
        <v>-10.802120516754004</v>
      </c>
      <c r="L209">
        <f t="shared" si="45"/>
        <v>-6.0758509333398178</v>
      </c>
      <c r="M209">
        <f t="shared" si="46"/>
        <v>-26.909491208933925</v>
      </c>
      <c r="S209">
        <f t="shared" si="35"/>
        <v>0</v>
      </c>
      <c r="T209" t="b">
        <f t="shared" si="36"/>
        <v>0</v>
      </c>
      <c r="U209" t="b">
        <f t="shared" si="37"/>
        <v>0</v>
      </c>
    </row>
    <row r="210" spans="1:21" x14ac:dyDescent="0.2">
      <c r="A210">
        <f t="shared" si="47"/>
        <v>9.7475424116773457</v>
      </c>
      <c r="B210">
        <f t="shared" si="38"/>
        <v>9.7475424116773457</v>
      </c>
      <c r="C210" s="9">
        <f t="shared" si="39"/>
        <v>0.95500000000000074</v>
      </c>
      <c r="D210" s="9">
        <f t="shared" si="33"/>
        <v>15.08954832180005</v>
      </c>
      <c r="E210" s="9">
        <f t="shared" si="34"/>
        <v>6.1814283217688253</v>
      </c>
      <c r="F210" s="9">
        <f t="shared" si="32"/>
        <v>10.456099262105559</v>
      </c>
      <c r="G210" s="10">
        <f t="shared" si="40"/>
        <v>8.6666666666666607</v>
      </c>
      <c r="H210" s="5">
        <f t="shared" si="41"/>
        <v>7.5</v>
      </c>
      <c r="I210">
        <f t="shared" si="42"/>
        <v>16.5613287483297</v>
      </c>
      <c r="J210">
        <f t="shared" si="43"/>
        <v>12.436514928347552</v>
      </c>
      <c r="K210">
        <f t="shared" si="44"/>
        <v>-10.936667972798674</v>
      </c>
      <c r="L210">
        <f t="shared" si="45"/>
        <v>-6.0851466829245426</v>
      </c>
      <c r="M210">
        <f t="shared" si="46"/>
        <v>-26.822723599790216</v>
      </c>
      <c r="S210">
        <f t="shared" si="35"/>
        <v>0</v>
      </c>
      <c r="T210" t="b">
        <f t="shared" si="36"/>
        <v>0</v>
      </c>
      <c r="U210" t="b">
        <f t="shared" si="37"/>
        <v>0</v>
      </c>
    </row>
    <row r="211" spans="1:21" x14ac:dyDescent="0.2">
      <c r="A211">
        <f t="shared" si="47"/>
        <v>9.6854359013691447</v>
      </c>
      <c r="B211">
        <f t="shared" si="38"/>
        <v>9.6854359013691447</v>
      </c>
      <c r="C211" s="9">
        <f t="shared" si="39"/>
        <v>0.96000000000000074</v>
      </c>
      <c r="D211" s="9">
        <f t="shared" si="33"/>
        <v>15.151654832108251</v>
      </c>
      <c r="E211" s="9">
        <f t="shared" si="34"/>
        <v>6.1264096978598346</v>
      </c>
      <c r="F211" s="9">
        <f t="shared" ref="F211:F274" si="48">_a*D211^2+_b*D211+_c</f>
        <v>10.456714534454973</v>
      </c>
      <c r="G211" s="10">
        <f t="shared" si="40"/>
        <v>8.6666666666666607</v>
      </c>
      <c r="H211" s="5">
        <f t="shared" si="41"/>
        <v>7.5</v>
      </c>
      <c r="I211">
        <f t="shared" si="42"/>
        <v>16.627484901324529</v>
      </c>
      <c r="J211">
        <f t="shared" si="43"/>
        <v>12.40608919493293</v>
      </c>
      <c r="K211">
        <f t="shared" si="44"/>
        <v>-11.070781590797624</v>
      </c>
      <c r="L211">
        <f t="shared" si="45"/>
        <v>-6.0945078267382815</v>
      </c>
      <c r="M211">
        <f t="shared" si="46"/>
        <v>-26.735463810788687</v>
      </c>
      <c r="S211">
        <f t="shared" si="35"/>
        <v>0</v>
      </c>
      <c r="T211" t="b">
        <f t="shared" si="36"/>
        <v>0</v>
      </c>
      <c r="U211" t="b">
        <f t="shared" si="37"/>
        <v>0</v>
      </c>
    </row>
    <row r="212" spans="1:21" x14ac:dyDescent="0.2">
      <c r="A212">
        <f t="shared" si="47"/>
        <v>9.6234816367423139</v>
      </c>
      <c r="B212">
        <f t="shared" si="38"/>
        <v>9.6234816367423139</v>
      </c>
      <c r="C212" s="9">
        <f t="shared" si="39"/>
        <v>0.96500000000000075</v>
      </c>
      <c r="D212" s="9">
        <f t="shared" ref="D212:D275" si="49">D211+_dt*(J211+J212)/2</f>
        <v>15.213609096735082</v>
      </c>
      <c r="E212" s="9">
        <f t="shared" ref="E212:E275" si="50">E211+_dt*(K211+K212)/2</f>
        <v>6.0707215966082115</v>
      </c>
      <c r="F212" s="9">
        <f t="shared" si="48"/>
        <v>10.45704910220825</v>
      </c>
      <c r="G212" s="10">
        <f t="shared" si="40"/>
        <v>8.6666666666666607</v>
      </c>
      <c r="H212" s="5">
        <f t="shared" si="41"/>
        <v>7.5</v>
      </c>
      <c r="I212">
        <f t="shared" si="42"/>
        <v>16.694184229061559</v>
      </c>
      <c r="J212">
        <f t="shared" si="43"/>
        <v>12.375616655799238</v>
      </c>
      <c r="K212">
        <f t="shared" si="44"/>
        <v>-11.204458909851567</v>
      </c>
      <c r="L212">
        <f t="shared" si="45"/>
        <v>-6.1039255502760268</v>
      </c>
      <c r="M212">
        <f t="shared" si="46"/>
        <v>-26.647715135252461</v>
      </c>
      <c r="S212">
        <f t="shared" ref="S212:S275" si="51">GESTEP(E212,H212)</f>
        <v>0</v>
      </c>
      <c r="T212" t="b">
        <f t="shared" ref="T212:T275" si="52">AND(S211=0,S212=1)</f>
        <v>0</v>
      </c>
      <c r="U212" t="b">
        <f t="shared" ref="U212:U275" si="53">AND(S212=1,S213=0)</f>
        <v>0</v>
      </c>
    </row>
    <row r="213" spans="1:21" x14ac:dyDescent="0.2">
      <c r="A213">
        <f t="shared" si="47"/>
        <v>9.5616798525326967</v>
      </c>
      <c r="B213">
        <f t="shared" ref="B213:B276" si="54">ABS(D213-$D$11)</f>
        <v>9.5616798525326967</v>
      </c>
      <c r="C213" s="9">
        <f t="shared" ref="C213:C276" si="55">C212+_dt</f>
        <v>0.97000000000000075</v>
      </c>
      <c r="D213" s="9">
        <f t="shared" si="49"/>
        <v>15.275410880944699</v>
      </c>
      <c r="E213" s="9">
        <f t="shared" si="50"/>
        <v>6.0143662056197629</v>
      </c>
      <c r="F213" s="9">
        <f t="shared" si="48"/>
        <v>10.457105021435495</v>
      </c>
      <c r="G213" s="10">
        <f t="shared" ref="G213:G276" si="56">G212</f>
        <v>8.6666666666666607</v>
      </c>
      <c r="H213" s="5">
        <f t="shared" ref="H213:H276" si="57">H212</f>
        <v>7.5</v>
      </c>
      <c r="I213">
        <f t="shared" ref="I213:I276" si="58">SQRT(J213^2+K213^2)</f>
        <v>16.761408201737115</v>
      </c>
      <c r="J213">
        <f t="shared" ref="J213:J276" si="59">J212+L212*_dt</f>
        <v>12.345097028047858</v>
      </c>
      <c r="K213">
        <f t="shared" ref="K213:K276" si="60">K212+M212*_dt</f>
        <v>-11.33769748552783</v>
      </c>
      <c r="L213">
        <f t="shared" ref="L213:L276" si="61">-_k*I213*J213</f>
        <v>-6.1133912113035862</v>
      </c>
      <c r="M213">
        <f t="shared" ref="M213:M276" si="62">-_g-_k*I213*K213</f>
        <v>-26.559481134172589</v>
      </c>
      <c r="S213">
        <f t="shared" si="51"/>
        <v>0</v>
      </c>
      <c r="T213" t="b">
        <f t="shared" si="52"/>
        <v>0</v>
      </c>
      <c r="U213" t="b">
        <f t="shared" si="53"/>
        <v>0</v>
      </c>
    </row>
    <row r="214" spans="1:21" x14ac:dyDescent="0.2">
      <c r="A214">
        <f t="shared" ref="A214:A277" si="63">IF(B214&lt;B213,B214,100)</f>
        <v>9.5000307847825987</v>
      </c>
      <c r="B214">
        <f t="shared" si="54"/>
        <v>9.5000307847825987</v>
      </c>
      <c r="C214" s="9">
        <f t="shared" si="55"/>
        <v>0.97500000000000075</v>
      </c>
      <c r="D214" s="9">
        <f t="shared" si="49"/>
        <v>15.337059948694797</v>
      </c>
      <c r="E214" s="9">
        <f t="shared" si="50"/>
        <v>5.9573457246779462</v>
      </c>
      <c r="F214" s="9">
        <f t="shared" si="48"/>
        <v>10.456884347367946</v>
      </c>
      <c r="G214" s="10">
        <f t="shared" si="56"/>
        <v>8.6666666666666607</v>
      </c>
      <c r="H214" s="5">
        <f t="shared" si="57"/>
        <v>7.5</v>
      </c>
      <c r="I214">
        <f t="shared" si="58"/>
        <v>16.829138538350513</v>
      </c>
      <c r="J214">
        <f t="shared" si="59"/>
        <v>12.31453007199134</v>
      </c>
      <c r="K214">
        <f t="shared" si="60"/>
        <v>-11.470494891198692</v>
      </c>
      <c r="L214">
        <f t="shared" si="61"/>
        <v>-6.1228963397561511</v>
      </c>
      <c r="M214">
        <f t="shared" si="62"/>
        <v>-26.470765627764223</v>
      </c>
      <c r="S214">
        <f t="shared" si="51"/>
        <v>0</v>
      </c>
      <c r="T214" t="b">
        <f t="shared" si="52"/>
        <v>0</v>
      </c>
      <c r="U214" t="b">
        <f t="shared" si="53"/>
        <v>0</v>
      </c>
    </row>
    <row r="215" spans="1:21" x14ac:dyDescent="0.2">
      <c r="A215">
        <f t="shared" si="63"/>
        <v>9.4385346706268898</v>
      </c>
      <c r="B215">
        <f t="shared" si="54"/>
        <v>9.4385346706268898</v>
      </c>
      <c r="C215" s="9">
        <f t="shared" si="55"/>
        <v>0.98000000000000076</v>
      </c>
      <c r="D215" s="9">
        <f t="shared" si="49"/>
        <v>15.398556062850506</v>
      </c>
      <c r="E215" s="9">
        <f t="shared" si="50"/>
        <v>5.8996623656516061</v>
      </c>
      <c r="F215" s="9">
        <f t="shared" si="48"/>
        <v>10.456389134398991</v>
      </c>
      <c r="G215" s="10">
        <f t="shared" si="56"/>
        <v>8.6666666666666607</v>
      </c>
      <c r="H215" s="5">
        <f t="shared" si="57"/>
        <v>7.5</v>
      </c>
      <c r="I215">
        <f t="shared" si="58"/>
        <v>16.897357208547874</v>
      </c>
      <c r="J215">
        <f t="shared" si="59"/>
        <v>12.28391559029256</v>
      </c>
      <c r="K215">
        <f t="shared" si="60"/>
        <v>-11.602848719337514</v>
      </c>
      <c r="L215">
        <f t="shared" si="61"/>
        <v>-6.1324326375034444</v>
      </c>
      <c r="M215">
        <f t="shared" si="62"/>
        <v>-26.381572687107191</v>
      </c>
      <c r="S215">
        <f t="shared" si="51"/>
        <v>0</v>
      </c>
      <c r="T215" t="b">
        <f t="shared" si="52"/>
        <v>0</v>
      </c>
      <c r="U215" t="b">
        <f t="shared" si="53"/>
        <v>0</v>
      </c>
    </row>
    <row r="216" spans="1:21" x14ac:dyDescent="0.2">
      <c r="A216">
        <f t="shared" si="63"/>
        <v>9.377191748083396</v>
      </c>
      <c r="B216">
        <f t="shared" si="54"/>
        <v>9.377191748083396</v>
      </c>
      <c r="C216" s="9">
        <f t="shared" si="55"/>
        <v>0.98500000000000076</v>
      </c>
      <c r="D216" s="9">
        <f t="shared" si="49"/>
        <v>15.459898985394</v>
      </c>
      <c r="E216" s="9">
        <f t="shared" si="50"/>
        <v>5.8413183523963292</v>
      </c>
      <c r="F216" s="9">
        <f t="shared" si="48"/>
        <v>10.455621436079173</v>
      </c>
      <c r="G216" s="10">
        <f t="shared" si="56"/>
        <v>8.6666666666666607</v>
      </c>
      <c r="H216" s="5">
        <f t="shared" si="57"/>
        <v>7.5</v>
      </c>
      <c r="I216">
        <f t="shared" si="58"/>
        <v>16.966046434151856</v>
      </c>
      <c r="J216">
        <f t="shared" si="59"/>
        <v>12.253253427105044</v>
      </c>
      <c r="K216">
        <f t="shared" si="60"/>
        <v>-11.73475658277305</v>
      </c>
      <c r="L216">
        <f t="shared" si="61"/>
        <v>-6.1419919779880701</v>
      </c>
      <c r="M216">
        <f t="shared" si="62"/>
        <v>-26.291906625876162</v>
      </c>
      <c r="S216">
        <f t="shared" si="51"/>
        <v>0</v>
      </c>
      <c r="T216" t="b">
        <f t="shared" si="52"/>
        <v>0</v>
      </c>
      <c r="U216" t="b">
        <f t="shared" si="53"/>
        <v>0</v>
      </c>
    </row>
    <row r="217" spans="1:21" x14ac:dyDescent="0.2">
      <c r="A217">
        <f t="shared" si="63"/>
        <v>9.3160022558475948</v>
      </c>
      <c r="B217">
        <f t="shared" si="54"/>
        <v>9.3160022558475948</v>
      </c>
      <c r="C217" s="9">
        <f t="shared" si="55"/>
        <v>0.99000000000000077</v>
      </c>
      <c r="D217" s="9">
        <f t="shared" si="49"/>
        <v>15.521088477629801</v>
      </c>
      <c r="E217" s="9">
        <f t="shared" si="50"/>
        <v>5.7823159206496406</v>
      </c>
      <c r="F217" s="9">
        <f t="shared" si="48"/>
        <v>10.454583305105546</v>
      </c>
      <c r="G217" s="10">
        <f t="shared" si="56"/>
        <v>8.6666666666666607</v>
      </c>
      <c r="H217" s="5">
        <f t="shared" si="57"/>
        <v>7.5</v>
      </c>
      <c r="I217">
        <f t="shared" si="58"/>
        <v>17.035188690392168</v>
      </c>
      <c r="J217">
        <f t="shared" si="59"/>
        <v>12.222543467215104</v>
      </c>
      <c r="K217">
        <f t="shared" si="60"/>
        <v>-11.86621611590243</v>
      </c>
      <c r="L217">
        <f t="shared" si="61"/>
        <v>-6.1515664057436119</v>
      </c>
      <c r="M217">
        <f t="shared" si="62"/>
        <v>-26.20177199216532</v>
      </c>
      <c r="S217">
        <f t="shared" si="51"/>
        <v>0</v>
      </c>
      <c r="T217" t="b">
        <f t="shared" si="52"/>
        <v>0</v>
      </c>
      <c r="U217" t="b">
        <f t="shared" si="53"/>
        <v>0</v>
      </c>
    </row>
    <row r="218" spans="1:21" x14ac:dyDescent="0.2">
      <c r="A218">
        <f t="shared" si="63"/>
        <v>9.2549664330915906</v>
      </c>
      <c r="B218">
        <f t="shared" si="54"/>
        <v>9.2549664330915906</v>
      </c>
      <c r="C218" s="9">
        <f t="shared" si="55"/>
        <v>0.99500000000000077</v>
      </c>
      <c r="D218" s="9">
        <f t="shared" si="49"/>
        <v>15.582124300385805</v>
      </c>
      <c r="E218" s="9">
        <f t="shared" si="50"/>
        <v>5.722657317920226</v>
      </c>
      <c r="F218" s="9">
        <f t="shared" si="48"/>
        <v>10.453276793305385</v>
      </c>
      <c r="G218" s="10">
        <f t="shared" si="56"/>
        <v>8.6666666666666607</v>
      </c>
      <c r="H218" s="5">
        <f t="shared" si="57"/>
        <v>7.5</v>
      </c>
      <c r="I218">
        <f t="shared" si="58"/>
        <v>17.104766706851464</v>
      </c>
      <c r="J218">
        <f t="shared" si="59"/>
        <v>12.191785635186386</v>
      </c>
      <c r="K218">
        <f t="shared" si="60"/>
        <v>-11.997224975863258</v>
      </c>
      <c r="L218">
        <f t="shared" si="61"/>
        <v>-6.1611481357988795</v>
      </c>
      <c r="M218">
        <f t="shared" si="62"/>
        <v>-26.1111735604118</v>
      </c>
      <c r="S218">
        <f t="shared" si="51"/>
        <v>0</v>
      </c>
      <c r="T218" t="b">
        <f t="shared" si="52"/>
        <v>0</v>
      </c>
      <c r="U218" t="b">
        <f t="shared" si="53"/>
        <v>0</v>
      </c>
    </row>
    <row r="219" spans="1:21" x14ac:dyDescent="0.2">
      <c r="A219">
        <f t="shared" si="63"/>
        <v>9.1940845192673564</v>
      </c>
      <c r="B219">
        <f t="shared" si="54"/>
        <v>9.1940845192673564</v>
      </c>
      <c r="C219" s="9">
        <f t="shared" si="55"/>
        <v>1.0000000000000007</v>
      </c>
      <c r="D219" s="9">
        <f t="shared" si="49"/>
        <v>15.64300621421004</v>
      </c>
      <c r="E219" s="9">
        <f t="shared" si="50"/>
        <v>5.662344803371405</v>
      </c>
      <c r="F219" s="9">
        <f t="shared" si="48"/>
        <v>10.451703951614638</v>
      </c>
      <c r="G219" s="10">
        <f t="shared" si="56"/>
        <v>8.6666666666666607</v>
      </c>
      <c r="H219" s="5">
        <f t="shared" si="57"/>
        <v>7.5</v>
      </c>
      <c r="I219">
        <f t="shared" si="58"/>
        <v>17.174763468140934</v>
      </c>
      <c r="J219">
        <f t="shared" si="59"/>
        <v>12.160979894507392</v>
      </c>
      <c r="K219">
        <f t="shared" si="60"/>
        <v>-12.127780843665317</v>
      </c>
      <c r="L219">
        <f t="shared" si="61"/>
        <v>-6.1707295529745307</v>
      </c>
      <c r="M219">
        <f t="shared" si="62"/>
        <v>-26.02011632342186</v>
      </c>
      <c r="S219">
        <f t="shared" si="51"/>
        <v>0</v>
      </c>
      <c r="T219" t="b">
        <f t="shared" si="52"/>
        <v>0</v>
      </c>
      <c r="U219" t="b">
        <f t="shared" si="53"/>
        <v>0</v>
      </c>
    </row>
    <row r="220" spans="1:21" x14ac:dyDescent="0.2">
      <c r="A220">
        <f t="shared" si="63"/>
        <v>9.1333567539142315</v>
      </c>
      <c r="B220">
        <f t="shared" si="54"/>
        <v>9.1333567539142315</v>
      </c>
      <c r="C220" s="9">
        <f t="shared" si="55"/>
        <v>1.0050000000000006</v>
      </c>
      <c r="D220" s="9">
        <f t="shared" si="49"/>
        <v>15.703733979563165</v>
      </c>
      <c r="E220" s="9">
        <f t="shared" si="50"/>
        <v>5.6013806476990355</v>
      </c>
      <c r="F220" s="9">
        <f t="shared" si="48"/>
        <v>10.449866830051095</v>
      </c>
      <c r="G220" s="10">
        <f t="shared" si="56"/>
        <v>8.6666666666666607</v>
      </c>
      <c r="H220" s="5">
        <f t="shared" si="57"/>
        <v>7.5</v>
      </c>
      <c r="I220">
        <f t="shared" si="58"/>
        <v>17.245162214319574</v>
      </c>
      <c r="J220">
        <f t="shared" si="59"/>
        <v>12.130126246742519</v>
      </c>
      <c r="K220">
        <f t="shared" si="60"/>
        <v>-12.257881425282426</v>
      </c>
      <c r="L220">
        <f t="shared" si="61"/>
        <v>-6.1803032110781642</v>
      </c>
      <c r="M220">
        <f t="shared" si="62"/>
        <v>-25.928605484503294</v>
      </c>
      <c r="S220">
        <f t="shared" si="51"/>
        <v>0</v>
      </c>
      <c r="T220" t="b">
        <f t="shared" si="52"/>
        <v>0</v>
      </c>
      <c r="U220" t="b">
        <f t="shared" si="53"/>
        <v>0</v>
      </c>
    </row>
    <row r="221" spans="1:21" x14ac:dyDescent="0.2">
      <c r="A221">
        <f t="shared" si="63"/>
        <v>9.0727833764706567</v>
      </c>
      <c r="B221">
        <f t="shared" si="54"/>
        <v>9.0727833764706567</v>
      </c>
      <c r="C221" s="9">
        <f t="shared" si="55"/>
        <v>1.0100000000000005</v>
      </c>
      <c r="D221" s="9">
        <f t="shared" si="49"/>
        <v>15.764307357006739</v>
      </c>
      <c r="E221" s="9">
        <f t="shared" si="50"/>
        <v>5.5397671330040668</v>
      </c>
      <c r="F221" s="9">
        <f t="shared" si="48"/>
        <v>10.447767477682588</v>
      </c>
      <c r="G221" s="10">
        <f t="shared" si="56"/>
        <v>8.6666666666666607</v>
      </c>
      <c r="H221" s="5">
        <f t="shared" si="57"/>
        <v>7.5</v>
      </c>
      <c r="I221">
        <f t="shared" si="58"/>
        <v>17.315946441070839</v>
      </c>
      <c r="J221">
        <f t="shared" si="59"/>
        <v>12.099224730687128</v>
      </c>
      <c r="K221">
        <f t="shared" si="60"/>
        <v>-12.387524452704943</v>
      </c>
      <c r="L221">
        <f t="shared" si="61"/>
        <v>-6.1898618320037446</v>
      </c>
      <c r="M221">
        <f t="shared" si="62"/>
        <v>-25.836646449707125</v>
      </c>
      <c r="S221">
        <f t="shared" si="51"/>
        <v>0</v>
      </c>
      <c r="T221" t="b">
        <f t="shared" si="52"/>
        <v>0</v>
      </c>
      <c r="U221" t="b">
        <f t="shared" si="53"/>
        <v>0</v>
      </c>
    </row>
    <row r="222" spans="1:21" x14ac:dyDescent="0.2">
      <c r="A222">
        <f t="shared" si="63"/>
        <v>9.0123646260901218</v>
      </c>
      <c r="B222">
        <f t="shared" si="54"/>
        <v>9.0123646260901218</v>
      </c>
      <c r="C222" s="9">
        <f t="shared" si="55"/>
        <v>1.0150000000000003</v>
      </c>
      <c r="D222" s="9">
        <f t="shared" si="49"/>
        <v>15.824726107387274</v>
      </c>
      <c r="E222" s="9">
        <f t="shared" si="50"/>
        <v>5.4775065526599205</v>
      </c>
      <c r="F222" s="9">
        <f t="shared" si="48"/>
        <v>10.445407942590334</v>
      </c>
      <c r="G222" s="10">
        <f t="shared" si="56"/>
        <v>8.6666666666666607</v>
      </c>
      <c r="H222" s="5">
        <f t="shared" si="57"/>
        <v>7.5</v>
      </c>
      <c r="I222">
        <f t="shared" si="58"/>
        <v>17.387099899649996</v>
      </c>
      <c r="J222">
        <f t="shared" si="59"/>
        <v>12.06827542152711</v>
      </c>
      <c r="K222">
        <f t="shared" si="60"/>
        <v>-12.516707684953479</v>
      </c>
      <c r="L222">
        <f t="shared" si="61"/>
        <v>-6.1993983047411598</v>
      </c>
      <c r="M222">
        <f t="shared" si="62"/>
        <v>-25.744244820181414</v>
      </c>
      <c r="S222">
        <f t="shared" si="51"/>
        <v>0</v>
      </c>
      <c r="T222" t="b">
        <f t="shared" si="52"/>
        <v>0</v>
      </c>
      <c r="U222" t="b">
        <f t="shared" si="53"/>
        <v>0</v>
      </c>
    </row>
    <row r="223" spans="1:21" x14ac:dyDescent="0.2">
      <c r="A223">
        <f t="shared" si="63"/>
        <v>8.9521007414612956</v>
      </c>
      <c r="B223">
        <f t="shared" si="54"/>
        <v>8.9521007414612956</v>
      </c>
      <c r="C223" s="9">
        <f t="shared" si="55"/>
        <v>1.0200000000000002</v>
      </c>
      <c r="D223" s="9">
        <f t="shared" si="49"/>
        <v>15.8849899920161</v>
      </c>
      <c r="E223" s="9">
        <f t="shared" si="50"/>
        <v>5.4146012111749009</v>
      </c>
      <c r="F223" s="9">
        <f t="shared" si="48"/>
        <v>10.442790271827615</v>
      </c>
      <c r="G223" s="10">
        <f t="shared" si="56"/>
        <v>8.6666666666666607</v>
      </c>
      <c r="H223" s="5">
        <f t="shared" si="57"/>
        <v>7.5</v>
      </c>
      <c r="I223">
        <f t="shared" si="58"/>
        <v>17.458606596615137</v>
      </c>
      <c r="J223">
        <f t="shared" si="59"/>
        <v>12.037278430003404</v>
      </c>
      <c r="K223">
        <f t="shared" si="60"/>
        <v>-12.645428909054386</v>
      </c>
      <c r="L223">
        <f t="shared" si="61"/>
        <v>-6.2089056843013779</v>
      </c>
      <c r="M223">
        <f t="shared" si="62"/>
        <v>-25.651406384639508</v>
      </c>
      <c r="S223">
        <f t="shared" si="51"/>
        <v>0</v>
      </c>
      <c r="T223" t="b">
        <f t="shared" si="52"/>
        <v>0</v>
      </c>
      <c r="U223" t="b">
        <f t="shared" si="53"/>
        <v>0</v>
      </c>
    </row>
    <row r="224" spans="1:21" x14ac:dyDescent="0.2">
      <c r="A224">
        <f t="shared" si="63"/>
        <v>8.8919919606323319</v>
      </c>
      <c r="B224">
        <f t="shared" si="54"/>
        <v>8.8919919606323319</v>
      </c>
      <c r="C224" s="9">
        <f t="shared" si="55"/>
        <v>1.0250000000000001</v>
      </c>
      <c r="D224" s="9">
        <f t="shared" si="49"/>
        <v>15.945098772845064</v>
      </c>
      <c r="E224" s="9">
        <f t="shared" si="50"/>
        <v>5.3510534240498213</v>
      </c>
      <c r="F224" s="9">
        <f t="shared" si="48"/>
        <v>10.439916511373964</v>
      </c>
      <c r="G224" s="10">
        <f t="shared" si="56"/>
        <v>8.6666666666666607</v>
      </c>
      <c r="H224" s="5">
        <f t="shared" si="57"/>
        <v>7.5</v>
      </c>
      <c r="I224">
        <f t="shared" si="58"/>
        <v>17.530450793354483</v>
      </c>
      <c r="J224">
        <f t="shared" si="59"/>
        <v>12.006233901581897</v>
      </c>
      <c r="K224">
        <f t="shared" si="60"/>
        <v>-12.773685940977584</v>
      </c>
      <c r="L224">
        <f t="shared" si="61"/>
        <v>-6.218377190562653</v>
      </c>
      <c r="M224">
        <f t="shared" si="62"/>
        <v>-25.558137111944802</v>
      </c>
      <c r="S224">
        <f t="shared" si="51"/>
        <v>0</v>
      </c>
      <c r="T224" t="b">
        <f t="shared" si="52"/>
        <v>0</v>
      </c>
      <c r="U224" t="b">
        <f t="shared" si="53"/>
        <v>0</v>
      </c>
    </row>
    <row r="225" spans="1:21" x14ac:dyDescent="0.2">
      <c r="A225">
        <f t="shared" si="63"/>
        <v>8.8320385208393049</v>
      </c>
      <c r="B225">
        <f t="shared" si="54"/>
        <v>8.8320385208393049</v>
      </c>
      <c r="C225" s="9">
        <f t="shared" si="55"/>
        <v>1.03</v>
      </c>
      <c r="D225" s="9">
        <f t="shared" si="49"/>
        <v>16.005052212638091</v>
      </c>
      <c r="E225" s="9">
        <f t="shared" si="50"/>
        <v>5.2868655176310337</v>
      </c>
      <c r="F225" s="9">
        <f t="shared" si="48"/>
        <v>10.436788706085009</v>
      </c>
      <c r="G225" s="10">
        <f t="shared" si="56"/>
        <v>8.6666666666666607</v>
      </c>
      <c r="H225" s="5">
        <f t="shared" si="57"/>
        <v>7.5</v>
      </c>
      <c r="I225">
        <f t="shared" si="58"/>
        <v>17.602617005422047</v>
      </c>
      <c r="J225">
        <f t="shared" si="59"/>
        <v>11.975142015629084</v>
      </c>
      <c r="K225">
        <f t="shared" si="60"/>
        <v>-12.901476626537308</v>
      </c>
      <c r="L225">
        <f t="shared" si="61"/>
        <v>-6.2278062070428728</v>
      </c>
      <c r="M225">
        <f t="shared" si="62"/>
        <v>-25.464443143813796</v>
      </c>
      <c r="S225">
        <f t="shared" si="51"/>
        <v>0</v>
      </c>
      <c r="T225" t="b">
        <f t="shared" si="52"/>
        <v>0</v>
      </c>
      <c r="U225" t="b">
        <f t="shared" si="53"/>
        <v>0</v>
      </c>
    </row>
    <row r="226" spans="1:21" x14ac:dyDescent="0.2">
      <c r="A226">
        <f t="shared" si="63"/>
        <v>8.7722406583387489</v>
      </c>
      <c r="B226">
        <f t="shared" si="54"/>
        <v>8.7722406583387489</v>
      </c>
      <c r="C226" s="9">
        <f t="shared" si="55"/>
        <v>1.0349999999999999</v>
      </c>
      <c r="D226" s="9">
        <f t="shared" si="49"/>
        <v>16.064850075138647</v>
      </c>
      <c r="E226" s="9">
        <f t="shared" si="50"/>
        <v>5.2220398289590495</v>
      </c>
      <c r="F226" s="9">
        <f t="shared" si="48"/>
        <v>10.433408899638158</v>
      </c>
      <c r="G226" s="10">
        <f t="shared" si="56"/>
        <v>8.6666666666666607</v>
      </c>
      <c r="H226" s="5">
        <f t="shared" si="57"/>
        <v>7.5</v>
      </c>
      <c r="I226">
        <f t="shared" si="58"/>
        <v>17.675090001693579</v>
      </c>
      <c r="J226">
        <f t="shared" si="59"/>
        <v>11.944002984593869</v>
      </c>
      <c r="K226">
        <f t="shared" si="60"/>
        <v>-13.028798842256377</v>
      </c>
      <c r="L226">
        <f t="shared" si="61"/>
        <v>-6.2371862796030886</v>
      </c>
      <c r="M226">
        <f t="shared" si="62"/>
        <v>-25.370330787638927</v>
      </c>
      <c r="S226">
        <f t="shared" si="51"/>
        <v>0</v>
      </c>
      <c r="T226" t="b">
        <f t="shared" si="52"/>
        <v>0</v>
      </c>
      <c r="U226" t="b">
        <f t="shared" si="53"/>
        <v>0</v>
      </c>
    </row>
    <row r="227" spans="1:21" x14ac:dyDescent="0.2">
      <c r="A227">
        <f t="shared" si="63"/>
        <v>8.7125986082442743</v>
      </c>
      <c r="B227">
        <f t="shared" si="54"/>
        <v>8.7125986082442743</v>
      </c>
      <c r="C227" s="9">
        <f t="shared" si="55"/>
        <v>1.0399999999999998</v>
      </c>
      <c r="D227" s="9">
        <f t="shared" si="49"/>
        <v>16.124492125233122</v>
      </c>
      <c r="E227" s="9">
        <f t="shared" si="50"/>
        <v>5.1565787056129224</v>
      </c>
      <c r="F227" s="9">
        <f t="shared" si="48"/>
        <v>10.429779134474305</v>
      </c>
      <c r="G227" s="10">
        <f t="shared" si="56"/>
        <v>8.6666666666666607</v>
      </c>
      <c r="H227" s="5">
        <f t="shared" si="57"/>
        <v>7.5</v>
      </c>
      <c r="I227">
        <f t="shared" si="58"/>
        <v>17.747854803354077</v>
      </c>
      <c r="J227">
        <f t="shared" si="59"/>
        <v>11.912817053195853</v>
      </c>
      <c r="K227">
        <f t="shared" si="60"/>
        <v>-13.155650496194571</v>
      </c>
      <c r="L227">
        <f t="shared" si="61"/>
        <v>-6.2465111150870198</v>
      </c>
      <c r="M227">
        <f t="shared" si="62"/>
        <v>-25.275806509432307</v>
      </c>
      <c r="S227">
        <f t="shared" si="51"/>
        <v>0</v>
      </c>
      <c r="T227" t="b">
        <f t="shared" si="52"/>
        <v>0</v>
      </c>
      <c r="U227" t="b">
        <f t="shared" si="53"/>
        <v>0</v>
      </c>
    </row>
    <row r="228" spans="1:21" x14ac:dyDescent="0.2">
      <c r="A228">
        <f t="shared" si="63"/>
        <v>8.6531126043672337</v>
      </c>
      <c r="B228">
        <f t="shared" si="54"/>
        <v>8.6531126043672337</v>
      </c>
      <c r="C228" s="9">
        <f t="shared" si="55"/>
        <v>1.0449999999999997</v>
      </c>
      <c r="D228" s="9">
        <f t="shared" si="49"/>
        <v>16.183978129110162</v>
      </c>
      <c r="E228" s="9">
        <f t="shared" si="50"/>
        <v>5.0904845055505819</v>
      </c>
      <c r="F228" s="9">
        <f t="shared" si="48"/>
        <v>10.425901451735651</v>
      </c>
      <c r="G228" s="10">
        <f t="shared" si="56"/>
        <v>8.6666666666666607</v>
      </c>
      <c r="H228" s="5">
        <f t="shared" si="57"/>
        <v>7.5</v>
      </c>
      <c r="I228">
        <f t="shared" si="58"/>
        <v>17.82089668272787</v>
      </c>
      <c r="J228">
        <f t="shared" si="59"/>
        <v>11.881584497620418</v>
      </c>
      <c r="K228">
        <f t="shared" si="60"/>
        <v>-13.282029528741733</v>
      </c>
      <c r="L228">
        <f t="shared" si="61"/>
        <v>-6.2557745799011268</v>
      </c>
      <c r="M228">
        <f t="shared" si="62"/>
        <v>-25.180876926891411</v>
      </c>
      <c r="S228">
        <f t="shared" si="51"/>
        <v>0</v>
      </c>
      <c r="T228" t="b">
        <f t="shared" si="52"/>
        <v>0</v>
      </c>
      <c r="U228" t="b">
        <f t="shared" si="53"/>
        <v>0</v>
      </c>
    </row>
    <row r="229" spans="1:21" x14ac:dyDescent="0.2">
      <c r="A229">
        <f t="shared" si="63"/>
        <v>8.5937828790613793</v>
      </c>
      <c r="B229">
        <f t="shared" si="54"/>
        <v>8.5937828790613793</v>
      </c>
      <c r="C229" s="9">
        <f t="shared" si="55"/>
        <v>1.0499999999999996</v>
      </c>
      <c r="D229" s="9">
        <f t="shared" si="49"/>
        <v>16.243307854416017</v>
      </c>
      <c r="E229" s="9">
        <f t="shared" si="50"/>
        <v>5.0237595969452871</v>
      </c>
      <c r="F229" s="9">
        <f t="shared" si="48"/>
        <v>10.421777891199895</v>
      </c>
      <c r="G229" s="10">
        <f t="shared" si="56"/>
        <v>8.6666666666666607</v>
      </c>
      <c r="H229" s="5">
        <f t="shared" si="57"/>
        <v>7.5</v>
      </c>
      <c r="I229">
        <f t="shared" si="58"/>
        <v>17.89420116196181</v>
      </c>
      <c r="J229">
        <f t="shared" si="59"/>
        <v>11.850305624720912</v>
      </c>
      <c r="K229">
        <f t="shared" si="60"/>
        <v>-13.407933913376191</v>
      </c>
      <c r="L229">
        <f t="shared" si="61"/>
        <v>-6.2649706985396723</v>
      </c>
      <c r="M229">
        <f t="shared" si="62"/>
        <v>-25.085548802587404</v>
      </c>
      <c r="S229">
        <f t="shared" si="51"/>
        <v>0</v>
      </c>
      <c r="T229" t="b">
        <f t="shared" si="52"/>
        <v>0</v>
      </c>
      <c r="U229" t="b">
        <f t="shared" si="53"/>
        <v>0</v>
      </c>
    </row>
    <row r="230" spans="1:21" x14ac:dyDescent="0.2">
      <c r="A230">
        <f t="shared" si="63"/>
        <v>8.5346096630715067</v>
      </c>
      <c r="B230">
        <f t="shared" si="54"/>
        <v>8.5346096630715067</v>
      </c>
      <c r="C230" s="9">
        <f t="shared" si="55"/>
        <v>1.0549999999999995</v>
      </c>
      <c r="D230" s="9">
        <f t="shared" si="49"/>
        <v>16.302481070405889</v>
      </c>
      <c r="E230" s="9">
        <f t="shared" si="50"/>
        <v>4.9564063580183735</v>
      </c>
      <c r="F230" s="9">
        <f t="shared" si="48"/>
        <v>10.417410491210877</v>
      </c>
      <c r="G230" s="10">
        <f t="shared" si="56"/>
        <v>8.6666666666666607</v>
      </c>
      <c r="H230" s="5">
        <f t="shared" si="57"/>
        <v>7.5</v>
      </c>
      <c r="I230">
        <f t="shared" si="58"/>
        <v>17.967754011571742</v>
      </c>
      <c r="J230">
        <f t="shared" si="59"/>
        <v>11.818980771228214</v>
      </c>
      <c r="K230">
        <f t="shared" si="60"/>
        <v>-13.533361657389127</v>
      </c>
      <c r="L230">
        <f t="shared" si="61"/>
        <v>-6.2740936520590429</v>
      </c>
      <c r="M230">
        <f t="shared" si="62"/>
        <v>-24.989829037276564</v>
      </c>
      <c r="S230">
        <f t="shared" si="51"/>
        <v>0</v>
      </c>
      <c r="T230" t="b">
        <f t="shared" si="52"/>
        <v>0</v>
      </c>
      <c r="U230" t="b">
        <f t="shared" si="53"/>
        <v>0</v>
      </c>
    </row>
    <row r="231" spans="1:21" x14ac:dyDescent="0.2">
      <c r="A231">
        <f t="shared" si="63"/>
        <v>8.4755931853860176</v>
      </c>
      <c r="B231">
        <f t="shared" si="54"/>
        <v>8.4755931853860176</v>
      </c>
      <c r="C231" s="9">
        <f t="shared" si="55"/>
        <v>1.0599999999999994</v>
      </c>
      <c r="D231" s="9">
        <f t="shared" si="49"/>
        <v>16.361497548091378</v>
      </c>
      <c r="E231" s="9">
        <f t="shared" si="50"/>
        <v>4.8884271768684622</v>
      </c>
      <c r="F231" s="9">
        <f t="shared" si="48"/>
        <v>10.412801288605834</v>
      </c>
      <c r="G231" s="10">
        <f t="shared" si="56"/>
        <v>8.6666666666666607</v>
      </c>
      <c r="H231" s="5">
        <f t="shared" si="57"/>
        <v>7.5</v>
      </c>
      <c r="I231">
        <f t="shared" si="58"/>
        <v>18.041541248861925</v>
      </c>
      <c r="J231">
        <f t="shared" si="59"/>
        <v>11.787610302967918</v>
      </c>
      <c r="K231">
        <f t="shared" si="60"/>
        <v>-13.65831080257551</v>
      </c>
      <c r="L231">
        <f t="shared" si="61"/>
        <v>-6.2831377765053338</v>
      </c>
      <c r="M231">
        <f t="shared" si="62"/>
        <v>-24.893724663335213</v>
      </c>
      <c r="S231">
        <f t="shared" si="51"/>
        <v>0</v>
      </c>
      <c r="T231" t="b">
        <f t="shared" si="52"/>
        <v>0</v>
      </c>
      <c r="U231" t="b">
        <f t="shared" si="53"/>
        <v>0</v>
      </c>
    </row>
    <row r="232" spans="1:21" x14ac:dyDescent="0.2">
      <c r="A232">
        <f t="shared" si="63"/>
        <v>8.4167336730933826</v>
      </c>
      <c r="B232">
        <f t="shared" si="54"/>
        <v>8.4167336730933826</v>
      </c>
      <c r="C232" s="9">
        <f t="shared" si="55"/>
        <v>1.0649999999999993</v>
      </c>
      <c r="D232" s="9">
        <f t="shared" si="49"/>
        <v>16.420357060384013</v>
      </c>
      <c r="E232" s="9">
        <f t="shared" si="50"/>
        <v>4.8198244512972925</v>
      </c>
      <c r="F232" s="9">
        <f t="shared" si="48"/>
        <v>10.407952318639499</v>
      </c>
      <c r="G232" s="10">
        <f t="shared" si="56"/>
        <v>8.6666666666666607</v>
      </c>
      <c r="H232" s="5">
        <f t="shared" si="57"/>
        <v>7.5</v>
      </c>
      <c r="I232">
        <f t="shared" si="58"/>
        <v>18.115549136226793</v>
      </c>
      <c r="J232">
        <f t="shared" si="59"/>
        <v>11.756194614085391</v>
      </c>
      <c r="K232">
        <f t="shared" si="60"/>
        <v>-13.782779425892187</v>
      </c>
      <c r="L232">
        <f t="shared" si="61"/>
        <v>-6.2920975612991095</v>
      </c>
      <c r="M232">
        <f t="shared" si="62"/>
        <v>-24.797242838318169</v>
      </c>
      <c r="S232">
        <f t="shared" si="51"/>
        <v>0</v>
      </c>
      <c r="T232" t="b">
        <f t="shared" si="52"/>
        <v>0</v>
      </c>
      <c r="U232" t="b">
        <f t="shared" si="53"/>
        <v>0</v>
      </c>
    </row>
    <row r="233" spans="1:21" x14ac:dyDescent="0.2">
      <c r="A233">
        <f t="shared" si="63"/>
        <v>8.3580313512424702</v>
      </c>
      <c r="B233">
        <f t="shared" si="54"/>
        <v>8.3580313512424702</v>
      </c>
      <c r="C233" s="9">
        <f t="shared" si="55"/>
        <v>1.0699999999999992</v>
      </c>
      <c r="D233" s="9">
        <f t="shared" si="49"/>
        <v>16.479059382234926</v>
      </c>
      <c r="E233" s="9">
        <f t="shared" si="50"/>
        <v>4.750600588632353</v>
      </c>
      <c r="F233" s="9">
        <f t="shared" si="48"/>
        <v>10.402865614905055</v>
      </c>
      <c r="G233" s="10">
        <f t="shared" si="56"/>
        <v>8.6666666666666607</v>
      </c>
      <c r="H233" s="5">
        <f t="shared" si="57"/>
        <v>7.5</v>
      </c>
      <c r="I233">
        <f t="shared" si="58"/>
        <v>18.189764179343936</v>
      </c>
      <c r="J233">
        <f t="shared" si="59"/>
        <v>11.724734126278896</v>
      </c>
      <c r="K233">
        <f t="shared" si="60"/>
        <v>-13.906765640083778</v>
      </c>
      <c r="L233">
        <f t="shared" si="61"/>
        <v>-6.3009676475810243</v>
      </c>
      <c r="M233">
        <f t="shared" si="62"/>
        <v>-24.700390838640757</v>
      </c>
      <c r="S233">
        <f t="shared" si="51"/>
        <v>0</v>
      </c>
      <c r="T233" t="b">
        <f t="shared" si="52"/>
        <v>0</v>
      </c>
      <c r="U233" t="b">
        <f t="shared" si="53"/>
        <v>0</v>
      </c>
    </row>
    <row r="234" spans="1:21" x14ac:dyDescent="0.2">
      <c r="A234">
        <f t="shared" si="63"/>
        <v>8.2994864427066695</v>
      </c>
      <c r="B234">
        <f t="shared" si="54"/>
        <v>8.2994864427066695</v>
      </c>
      <c r="C234" s="9">
        <f t="shared" si="55"/>
        <v>1.0749999999999991</v>
      </c>
      <c r="D234" s="9">
        <f t="shared" si="49"/>
        <v>16.537604290770727</v>
      </c>
      <c r="E234" s="9">
        <f t="shared" si="50"/>
        <v>4.6807580055464513</v>
      </c>
      <c r="F234" s="9">
        <f t="shared" si="48"/>
        <v>10.397543209252218</v>
      </c>
      <c r="G234" s="10">
        <f t="shared" si="56"/>
        <v>8.6666666666666607</v>
      </c>
      <c r="H234" s="5">
        <f t="shared" si="57"/>
        <v>7.5</v>
      </c>
      <c r="I234">
        <f t="shared" si="58"/>
        <v>18.264173125266812</v>
      </c>
      <c r="J234">
        <f t="shared" si="59"/>
        <v>11.693229288040991</v>
      </c>
      <c r="K234">
        <f t="shared" si="60"/>
        <v>-14.030267594276982</v>
      </c>
      <c r="L234">
        <f t="shared" si="61"/>
        <v>-6.3097428265218101</v>
      </c>
      <c r="M234">
        <f t="shared" si="62"/>
        <v>-24.603176053384146</v>
      </c>
      <c r="S234">
        <f t="shared" si="51"/>
        <v>0</v>
      </c>
      <c r="T234" t="b">
        <f t="shared" si="52"/>
        <v>0</v>
      </c>
      <c r="U234" t="b">
        <f t="shared" si="53"/>
        <v>0</v>
      </c>
    </row>
    <row r="235" spans="1:21" x14ac:dyDescent="0.2">
      <c r="A235">
        <f t="shared" si="63"/>
        <v>8.2410991680517967</v>
      </c>
      <c r="B235">
        <f t="shared" si="54"/>
        <v>8.2410991680517967</v>
      </c>
      <c r="C235" s="9">
        <f t="shared" si="55"/>
        <v>1.079999999999999</v>
      </c>
      <c r="D235" s="9">
        <f t="shared" si="49"/>
        <v>16.595991565425599</v>
      </c>
      <c r="E235" s="9">
        <f t="shared" si="50"/>
        <v>4.6102991278743994</v>
      </c>
      <c r="F235" s="9">
        <f t="shared" si="48"/>
        <v>10.391987131702544</v>
      </c>
      <c r="G235" s="10">
        <f t="shared" si="56"/>
        <v>8.6666666666666607</v>
      </c>
      <c r="H235" s="5">
        <f t="shared" si="57"/>
        <v>7.5</v>
      </c>
      <c r="I235">
        <f t="shared" si="58"/>
        <v>18.338762960425374</v>
      </c>
      <c r="J235">
        <f t="shared" si="59"/>
        <v>11.661680573908381</v>
      </c>
      <c r="K235">
        <f t="shared" si="60"/>
        <v>-14.153283474543903</v>
      </c>
      <c r="L235">
        <f t="shared" si="61"/>
        <v>-6.3184180376000265</v>
      </c>
      <c r="M235">
        <f t="shared" si="62"/>
        <v>-24.505605978223638</v>
      </c>
      <c r="S235">
        <f t="shared" si="51"/>
        <v>0</v>
      </c>
      <c r="T235" t="b">
        <f t="shared" si="52"/>
        <v>0</v>
      </c>
      <c r="U235" t="b">
        <f t="shared" si="53"/>
        <v>0</v>
      </c>
    </row>
    <row r="236" spans="1:21" x14ac:dyDescent="0.2">
      <c r="A236">
        <f t="shared" si="63"/>
        <v>8.182869745407725</v>
      </c>
      <c r="B236">
        <f t="shared" si="54"/>
        <v>8.182869745407725</v>
      </c>
      <c r="C236" s="9">
        <f t="shared" si="55"/>
        <v>1.0849999999999989</v>
      </c>
      <c r="D236" s="9">
        <f t="shared" si="49"/>
        <v>16.654220988069671</v>
      </c>
      <c r="E236" s="9">
        <f t="shared" si="50"/>
        <v>4.5392263904269523</v>
      </c>
      <c r="F236" s="9">
        <f t="shared" si="48"/>
        <v>10.386199410362048</v>
      </c>
      <c r="G236" s="10">
        <f t="shared" si="56"/>
        <v>8.6666666666666607</v>
      </c>
      <c r="H236" s="5">
        <f t="shared" si="57"/>
        <v>7.5</v>
      </c>
      <c r="I236">
        <f t="shared" si="58"/>
        <v>18.413520908542306</v>
      </c>
      <c r="J236">
        <f t="shared" si="59"/>
        <v>11.63008848372038</v>
      </c>
      <c r="K236">
        <f t="shared" si="60"/>
        <v>-14.275811504435021</v>
      </c>
      <c r="L236">
        <f t="shared" si="61"/>
        <v>-6.3269883668507143</v>
      </c>
      <c r="M236">
        <f t="shared" si="62"/>
        <v>-24.407688209479524</v>
      </c>
      <c r="S236">
        <f t="shared" si="51"/>
        <v>0</v>
      </c>
      <c r="T236" t="b">
        <f t="shared" si="52"/>
        <v>0</v>
      </c>
      <c r="U236" t="b">
        <f t="shared" si="53"/>
        <v>0</v>
      </c>
    </row>
    <row r="237" spans="1:21" x14ac:dyDescent="0.2">
      <c r="A237">
        <f t="shared" si="63"/>
        <v>8.1247983903437095</v>
      </c>
      <c r="B237">
        <f t="shared" si="54"/>
        <v>8.1247983903437095</v>
      </c>
      <c r="C237" s="9">
        <f t="shared" si="55"/>
        <v>1.0899999999999987</v>
      </c>
      <c r="D237" s="9">
        <f t="shared" si="49"/>
        <v>16.712292343133687</v>
      </c>
      <c r="E237" s="9">
        <f t="shared" si="50"/>
        <v>4.4675422368021591</v>
      </c>
      <c r="F237" s="9">
        <f t="shared" si="48"/>
        <v>10.380182071331395</v>
      </c>
      <c r="G237" s="10">
        <f t="shared" si="56"/>
        <v>8.6666666666666607</v>
      </c>
      <c r="H237" s="5">
        <f t="shared" si="57"/>
        <v>7.5</v>
      </c>
      <c r="I237">
        <f t="shared" si="58"/>
        <v>18.488434428472274</v>
      </c>
      <c r="J237">
        <f t="shared" si="59"/>
        <v>11.598453541886126</v>
      </c>
      <c r="K237">
        <f t="shared" si="60"/>
        <v>-14.397849945482418</v>
      </c>
      <c r="L237">
        <f t="shared" si="61"/>
        <v>-6.335449045088029</v>
      </c>
      <c r="M237">
        <f t="shared" si="62"/>
        <v>-24.309430438289816</v>
      </c>
      <c r="S237">
        <f t="shared" si="51"/>
        <v>0</v>
      </c>
      <c r="T237" t="b">
        <f t="shared" si="52"/>
        <v>0</v>
      </c>
      <c r="U237" t="b">
        <f t="shared" si="53"/>
        <v>0</v>
      </c>
    </row>
    <row r="238" spans="1:21" x14ac:dyDescent="0.2">
      <c r="A238">
        <f t="shared" si="63"/>
        <v>8.0668853157473421</v>
      </c>
      <c r="B238">
        <f t="shared" si="54"/>
        <v>8.0668853157473421</v>
      </c>
      <c r="C238" s="9">
        <f t="shared" si="55"/>
        <v>1.0949999999999986</v>
      </c>
      <c r="D238" s="9">
        <f t="shared" si="49"/>
        <v>16.770205417730054</v>
      </c>
      <c r="E238" s="9">
        <f t="shared" si="50"/>
        <v>4.3952491191942684</v>
      </c>
      <c r="F238" s="9">
        <f t="shared" si="48"/>
        <v>10.373937138613678</v>
      </c>
      <c r="G238" s="10">
        <f t="shared" si="56"/>
        <v>8.6666666666666607</v>
      </c>
      <c r="H238" s="5">
        <f t="shared" si="57"/>
        <v>7.5</v>
      </c>
      <c r="I238">
        <f t="shared" si="58"/>
        <v>18.563491211971197</v>
      </c>
      <c r="J238">
        <f t="shared" si="59"/>
        <v>11.566776296660686</v>
      </c>
      <c r="K238">
        <f t="shared" si="60"/>
        <v>-14.519397097673867</v>
      </c>
      <c r="L238">
        <f t="shared" si="61"/>
        <v>-6.3437954461046964</v>
      </c>
      <c r="M238">
        <f t="shared" si="62"/>
        <v>-24.210840444904193</v>
      </c>
      <c r="S238">
        <f t="shared" si="51"/>
        <v>0</v>
      </c>
      <c r="T238" t="b">
        <f t="shared" si="52"/>
        <v>0</v>
      </c>
      <c r="U238" t="b">
        <f t="shared" si="53"/>
        <v>0</v>
      </c>
    </row>
    <row r="239" spans="1:21" x14ac:dyDescent="0.2">
      <c r="A239">
        <f t="shared" si="63"/>
        <v>8.0091307317071134</v>
      </c>
      <c r="B239">
        <f t="shared" si="54"/>
        <v>8.0091307317071134</v>
      </c>
      <c r="C239" s="9">
        <f t="shared" si="55"/>
        <v>1.0999999999999985</v>
      </c>
      <c r="D239" s="9">
        <f t="shared" si="49"/>
        <v>16.827960001770283</v>
      </c>
      <c r="E239" s="9">
        <f t="shared" si="50"/>
        <v>4.3223494982003379</v>
      </c>
      <c r="F239" s="9">
        <f t="shared" si="48"/>
        <v>10.367466634019982</v>
      </c>
      <c r="G239" s="10">
        <f t="shared" si="56"/>
        <v>8.6666666666666607</v>
      </c>
      <c r="H239" s="5">
        <f t="shared" si="57"/>
        <v>7.5</v>
      </c>
      <c r="I239">
        <f t="shared" si="58"/>
        <v>18.6386791814022</v>
      </c>
      <c r="J239">
        <f t="shared" si="59"/>
        <v>11.535057319430162</v>
      </c>
      <c r="K239">
        <f t="shared" si="60"/>
        <v>-14.640451299898388</v>
      </c>
      <c r="L239">
        <f t="shared" si="61"/>
        <v>-6.3520230848510408</v>
      </c>
      <c r="M239">
        <f t="shared" si="62"/>
        <v>-24.111926093098418</v>
      </c>
      <c r="S239">
        <f t="shared" si="51"/>
        <v>0</v>
      </c>
      <c r="T239" t="b">
        <f t="shared" si="52"/>
        <v>0</v>
      </c>
      <c r="U239" t="b">
        <f t="shared" si="53"/>
        <v>0</v>
      </c>
    </row>
    <row r="240" spans="1:21" x14ac:dyDescent="0.2">
      <c r="A240">
        <f t="shared" si="63"/>
        <v>7.9515348453985233</v>
      </c>
      <c r="B240">
        <f t="shared" si="54"/>
        <v>7.9515348453985233</v>
      </c>
      <c r="C240" s="9">
        <f t="shared" si="55"/>
        <v>1.1049999999999984</v>
      </c>
      <c r="D240" s="9">
        <f t="shared" si="49"/>
        <v>16.885555888078873</v>
      </c>
      <c r="E240" s="9">
        <f t="shared" si="50"/>
        <v>4.2488458426246822</v>
      </c>
      <c r="F240" s="9">
        <f t="shared" si="48"/>
        <v>10.360772577072842</v>
      </c>
      <c r="G240" s="10">
        <f t="shared" si="56"/>
        <v>8.6666666666666607</v>
      </c>
      <c r="H240" s="5">
        <f t="shared" si="57"/>
        <v>7.5</v>
      </c>
      <c r="I240">
        <f t="shared" si="58"/>
        <v>18.713986487384563</v>
      </c>
      <c r="J240">
        <f t="shared" si="59"/>
        <v>11.503297204005907</v>
      </c>
      <c r="K240">
        <f t="shared" si="60"/>
        <v>-14.761010930363879</v>
      </c>
      <c r="L240">
        <f t="shared" si="61"/>
        <v>-6.3601276155961557</v>
      </c>
      <c r="M240">
        <f t="shared" si="62"/>
        <v>-24.012695324708243</v>
      </c>
      <c r="S240">
        <f t="shared" si="51"/>
        <v>0</v>
      </c>
      <c r="T240" t="b">
        <f t="shared" si="52"/>
        <v>0</v>
      </c>
      <c r="U240" t="b">
        <f t="shared" si="53"/>
        <v>0</v>
      </c>
    </row>
    <row r="241" spans="1:21" x14ac:dyDescent="0.2">
      <c r="A241">
        <f t="shared" si="63"/>
        <v>7.8940978609736874</v>
      </c>
      <c r="B241">
        <f t="shared" si="54"/>
        <v>7.8940978609736874</v>
      </c>
      <c r="C241" s="9">
        <f t="shared" si="55"/>
        <v>1.1099999999999983</v>
      </c>
      <c r="D241" s="9">
        <f t="shared" si="49"/>
        <v>16.942992872503709</v>
      </c>
      <c r="E241" s="9">
        <f t="shared" si="50"/>
        <v>4.1747406292813043</v>
      </c>
      <c r="F241" s="9">
        <f t="shared" si="48"/>
        <v>10.35385698490777</v>
      </c>
      <c r="G241" s="10">
        <f t="shared" si="56"/>
        <v>8.6666666666666607</v>
      </c>
      <c r="H241" s="5">
        <f t="shared" si="57"/>
        <v>7.5</v>
      </c>
      <c r="I241">
        <f t="shared" si="58"/>
        <v>18.789401506391634</v>
      </c>
      <c r="J241">
        <f t="shared" si="59"/>
        <v>11.471496565927927</v>
      </c>
      <c r="K241">
        <f t="shared" si="60"/>
        <v>-14.88107440698742</v>
      </c>
      <c r="L241">
        <f t="shared" si="61"/>
        <v>-6.3681048300736638</v>
      </c>
      <c r="M241">
        <f t="shared" si="62"/>
        <v>-23.913156154281886</v>
      </c>
      <c r="S241">
        <f t="shared" si="51"/>
        <v>0</v>
      </c>
      <c r="T241" t="b">
        <f t="shared" si="52"/>
        <v>0</v>
      </c>
      <c r="U241" t="b">
        <f t="shared" si="53"/>
        <v>0</v>
      </c>
    </row>
    <row r="242" spans="1:21" x14ac:dyDescent="0.2">
      <c r="A242">
        <f t="shared" si="63"/>
        <v>7.8368199794544253</v>
      </c>
      <c r="B242">
        <f t="shared" si="54"/>
        <v>7.8368199794544253</v>
      </c>
      <c r="C242" s="9">
        <f t="shared" si="55"/>
        <v>1.1149999999999982</v>
      </c>
      <c r="D242" s="9">
        <f t="shared" si="49"/>
        <v>17.000270754022971</v>
      </c>
      <c r="E242" s="9">
        <f t="shared" si="50"/>
        <v>4.1000363427944384</v>
      </c>
      <c r="F242" s="9">
        <f t="shared" si="48"/>
        <v>10.346721872172873</v>
      </c>
      <c r="G242" s="10">
        <f t="shared" si="56"/>
        <v>8.6666666666666607</v>
      </c>
      <c r="H242" s="5">
        <f t="shared" si="57"/>
        <v>7.5</v>
      </c>
      <c r="I242">
        <f t="shared" si="58"/>
        <v>18.864912838303361</v>
      </c>
      <c r="J242">
        <f t="shared" si="59"/>
        <v>11.439656041777559</v>
      </c>
      <c r="K242">
        <f t="shared" si="60"/>
        <v>-15.00064018775883</v>
      </c>
      <c r="L242">
        <f t="shared" si="61"/>
        <v>-6.3759506556143766</v>
      </c>
      <c r="M242">
        <f t="shared" si="62"/>
        <v>-23.813316663850088</v>
      </c>
      <c r="S242">
        <f t="shared" si="51"/>
        <v>0</v>
      </c>
      <c r="T242" t="b">
        <f t="shared" si="52"/>
        <v>0</v>
      </c>
      <c r="U242" t="b">
        <f t="shared" si="53"/>
        <v>0</v>
      </c>
    </row>
    <row r="243" spans="1:21" x14ac:dyDescent="0.2">
      <c r="A243">
        <f t="shared" si="63"/>
        <v>7.7797013986287311</v>
      </c>
      <c r="B243">
        <f t="shared" si="54"/>
        <v>7.7797013986287311</v>
      </c>
      <c r="C243" s="9">
        <f t="shared" si="55"/>
        <v>1.1199999999999981</v>
      </c>
      <c r="D243" s="9">
        <f t="shared" si="49"/>
        <v>17.057389334848665</v>
      </c>
      <c r="E243" s="9">
        <f t="shared" si="50"/>
        <v>4.0247354753973461</v>
      </c>
      <c r="F243" s="9">
        <f t="shared" si="48"/>
        <v>10.339369250926799</v>
      </c>
      <c r="G243" s="10">
        <f t="shared" si="56"/>
        <v>8.6666666666666607</v>
      </c>
      <c r="H243" s="5">
        <f t="shared" si="57"/>
        <v>7.5</v>
      </c>
      <c r="I243">
        <f t="shared" si="58"/>
        <v>18.940509303918823</v>
      </c>
      <c r="J243">
        <f t="shared" si="59"/>
        <v>11.407776288499488</v>
      </c>
      <c r="K243">
        <f t="shared" si="60"/>
        <v>-15.11970677107808</v>
      </c>
      <c r="L243">
        <f t="shared" si="61"/>
        <v>-6.3836611532680223</v>
      </c>
      <c r="M243">
        <f t="shared" si="62"/>
        <v>-23.713184997812558</v>
      </c>
      <c r="S243">
        <f t="shared" si="51"/>
        <v>0</v>
      </c>
      <c r="T243" t="b">
        <f t="shared" si="52"/>
        <v>0</v>
      </c>
      <c r="U243" t="b">
        <f t="shared" si="53"/>
        <v>0</v>
      </c>
    </row>
    <row r="244" spans="1:21" x14ac:dyDescent="0.2">
      <c r="A244">
        <f t="shared" si="63"/>
        <v>7.7227423129506505</v>
      </c>
      <c r="B244">
        <f t="shared" si="54"/>
        <v>7.7227423129506505</v>
      </c>
      <c r="C244" s="9">
        <f t="shared" si="55"/>
        <v>1.124999999999998</v>
      </c>
      <c r="D244" s="9">
        <f t="shared" si="49"/>
        <v>17.114348420526746</v>
      </c>
      <c r="E244" s="9">
        <f t="shared" si="50"/>
        <v>3.9488405267294828</v>
      </c>
      <c r="F244" s="9">
        <f t="shared" si="48"/>
        <v>10.331801130535062</v>
      </c>
      <c r="G244" s="10">
        <f t="shared" si="56"/>
        <v>8.6666666666666607</v>
      </c>
      <c r="H244" s="5">
        <f t="shared" si="57"/>
        <v>7.5</v>
      </c>
      <c r="I244">
        <f t="shared" si="58"/>
        <v>19.01617994243373</v>
      </c>
      <c r="J244">
        <f t="shared" si="59"/>
        <v>11.375857982733148</v>
      </c>
      <c r="K244">
        <f t="shared" si="60"/>
        <v>-15.238272696067144</v>
      </c>
      <c r="L244">
        <f t="shared" si="61"/>
        <v>-6.3912325159161218</v>
      </c>
      <c r="M244">
        <f t="shared" si="62"/>
        <v>-23.612769357939712</v>
      </c>
      <c r="S244">
        <f t="shared" si="51"/>
        <v>0</v>
      </c>
      <c r="T244" t="b">
        <f t="shared" si="52"/>
        <v>0</v>
      </c>
      <c r="U244" t="b">
        <f t="shared" si="53"/>
        <v>0</v>
      </c>
    </row>
    <row r="245" spans="1:21" x14ac:dyDescent="0.2">
      <c r="A245">
        <f t="shared" si="63"/>
        <v>7.665942913443434</v>
      </c>
      <c r="B245">
        <f t="shared" si="54"/>
        <v>7.665942913443434</v>
      </c>
      <c r="C245" s="9">
        <f t="shared" si="55"/>
        <v>1.1299999999999979</v>
      </c>
      <c r="D245" s="9">
        <f t="shared" si="49"/>
        <v>17.171147820033962</v>
      </c>
      <c r="E245" s="9">
        <f t="shared" si="50"/>
        <v>3.8723540036321729</v>
      </c>
      <c r="F245" s="9">
        <f t="shared" si="48"/>
        <v>10.32401951756489</v>
      </c>
      <c r="G245" s="10">
        <f t="shared" si="56"/>
        <v>8.6666666666666607</v>
      </c>
      <c r="H245" s="5">
        <f t="shared" si="57"/>
        <v>7.5</v>
      </c>
      <c r="I245">
        <f t="shared" si="58"/>
        <v>19.091914008887738</v>
      </c>
      <c r="J245">
        <f t="shared" si="59"/>
        <v>11.343901820153567</v>
      </c>
      <c r="K245">
        <f t="shared" si="60"/>
        <v>-15.356336542856843</v>
      </c>
      <c r="L245">
        <f t="shared" si="61"/>
        <v>-6.39866106637791</v>
      </c>
      <c r="M245">
        <f t="shared" si="62"/>
        <v>-23.512077998488508</v>
      </c>
      <c r="S245">
        <f t="shared" si="51"/>
        <v>0</v>
      </c>
      <c r="T245" t="b">
        <f t="shared" si="52"/>
        <v>0</v>
      </c>
      <c r="U245" t="b">
        <f t="shared" si="53"/>
        <v>0</v>
      </c>
    </row>
    <row r="246" spans="1:21" x14ac:dyDescent="0.2">
      <c r="A246">
        <f t="shared" si="63"/>
        <v>7.6093033876059977</v>
      </c>
      <c r="B246">
        <f t="shared" si="54"/>
        <v>7.6093033876059977</v>
      </c>
      <c r="C246" s="9">
        <f t="shared" si="55"/>
        <v>1.1349999999999978</v>
      </c>
      <c r="D246" s="9">
        <f t="shared" si="49"/>
        <v>17.227787345871398</v>
      </c>
      <c r="E246" s="9">
        <f t="shared" si="50"/>
        <v>3.7952784199429077</v>
      </c>
      <c r="F246" s="9">
        <f t="shared" si="48"/>
        <v>10.316026415678678</v>
      </c>
      <c r="G246" s="10">
        <f t="shared" si="56"/>
        <v>8.6666666666666607</v>
      </c>
      <c r="H246" s="5">
        <f t="shared" si="57"/>
        <v>7.5</v>
      </c>
      <c r="I246">
        <f t="shared" si="58"/>
        <v>19.167700971585969</v>
      </c>
      <c r="J246">
        <f t="shared" si="59"/>
        <v>11.311908514821678</v>
      </c>
      <c r="K246">
        <f t="shared" si="60"/>
        <v>-15.473896932849286</v>
      </c>
      <c r="L246">
        <f t="shared" si="61"/>
        <v>-6.4059432555111808</v>
      </c>
      <c r="M246">
        <f t="shared" si="62"/>
        <v>-23.411119221431072</v>
      </c>
      <c r="S246">
        <f t="shared" si="51"/>
        <v>0</v>
      </c>
      <c r="T246" t="b">
        <f t="shared" si="52"/>
        <v>0</v>
      </c>
      <c r="U246" t="b">
        <f t="shared" si="53"/>
        <v>0</v>
      </c>
    </row>
    <row r="247" spans="1:21" x14ac:dyDescent="0.2">
      <c r="A247">
        <f t="shared" si="63"/>
        <v>7.5528239193225843</v>
      </c>
      <c r="B247">
        <f t="shared" si="54"/>
        <v>7.5528239193225843</v>
      </c>
      <c r="C247" s="9">
        <f t="shared" si="55"/>
        <v>1.1399999999999977</v>
      </c>
      <c r="D247" s="9">
        <f t="shared" si="49"/>
        <v>17.284266814154812</v>
      </c>
      <c r="E247" s="9">
        <f t="shared" si="50"/>
        <v>3.7176162962883934</v>
      </c>
      <c r="F247" s="9">
        <f t="shared" si="48"/>
        <v>10.307823825526238</v>
      </c>
      <c r="G247" s="10">
        <f t="shared" si="56"/>
        <v>8.6666666666666607</v>
      </c>
      <c r="H247" s="5">
        <f t="shared" si="57"/>
        <v>7.5</v>
      </c>
      <c r="I247">
        <f t="shared" si="58"/>
        <v>19.243530509498989</v>
      </c>
      <c r="J247">
        <f t="shared" si="59"/>
        <v>11.279878798544122</v>
      </c>
      <c r="K247">
        <f t="shared" si="60"/>
        <v>-15.590952528956441</v>
      </c>
      <c r="L247">
        <f t="shared" si="61"/>
        <v>-6.4130756603097057</v>
      </c>
      <c r="M247">
        <f t="shared" si="62"/>
        <v>-23.309901371794911</v>
      </c>
      <c r="S247">
        <f t="shared" si="51"/>
        <v>0</v>
      </c>
      <c r="T247" t="b">
        <f t="shared" si="52"/>
        <v>0</v>
      </c>
      <c r="U247" t="b">
        <f t="shared" si="53"/>
        <v>0</v>
      </c>
    </row>
    <row r="248" spans="1:21" x14ac:dyDescent="0.2">
      <c r="A248">
        <f t="shared" si="63"/>
        <v>7.4965046887756159</v>
      </c>
      <c r="B248">
        <f t="shared" si="54"/>
        <v>7.4965046887756159</v>
      </c>
      <c r="C248" s="9">
        <f t="shared" si="55"/>
        <v>1.1449999999999976</v>
      </c>
      <c r="D248" s="9">
        <f t="shared" si="49"/>
        <v>17.34058604470178</v>
      </c>
      <c r="E248" s="9">
        <f t="shared" si="50"/>
        <v>3.6393701598764636</v>
      </c>
      <c r="F248" s="9">
        <f t="shared" si="48"/>
        <v>10.299413744635837</v>
      </c>
      <c r="G248" s="10">
        <f t="shared" si="56"/>
        <v>8.6666666666666607</v>
      </c>
      <c r="H248" s="5">
        <f t="shared" si="57"/>
        <v>7.5</v>
      </c>
      <c r="I248">
        <f t="shared" si="58"/>
        <v>19.319392509645184</v>
      </c>
      <c r="J248">
        <f t="shared" si="59"/>
        <v>11.247813420242574</v>
      </c>
      <c r="K248">
        <f t="shared" si="60"/>
        <v>-15.707502035815416</v>
      </c>
      <c r="L248">
        <f t="shared" si="61"/>
        <v>-6.4200549819988888</v>
      </c>
      <c r="M248">
        <f t="shared" si="62"/>
        <v>-23.208432833113296</v>
      </c>
      <c r="S248">
        <f t="shared" si="51"/>
        <v>0</v>
      </c>
      <c r="T248" t="b">
        <f t="shared" si="52"/>
        <v>0</v>
      </c>
      <c r="U248" t="b">
        <f t="shared" si="53"/>
        <v>0</v>
      </c>
    </row>
    <row r="249" spans="1:21" x14ac:dyDescent="0.2">
      <c r="A249">
        <f t="shared" si="63"/>
        <v>7.4403458723616787</v>
      </c>
      <c r="B249">
        <f t="shared" si="54"/>
        <v>7.4403458723616787</v>
      </c>
      <c r="C249" s="9">
        <f t="shared" si="55"/>
        <v>1.1499999999999975</v>
      </c>
      <c r="D249" s="9">
        <f t="shared" si="49"/>
        <v>17.396744861115717</v>
      </c>
      <c r="E249" s="9">
        <f t="shared" si="50"/>
        <v>3.5605425442869727</v>
      </c>
      <c r="F249" s="9">
        <f t="shared" si="48"/>
        <v>10.290798167304242</v>
      </c>
      <c r="G249" s="10">
        <f t="shared" si="56"/>
        <v>8.6666666666666607</v>
      </c>
      <c r="H249" s="5">
        <f t="shared" si="57"/>
        <v>7.5</v>
      </c>
      <c r="I249">
        <f t="shared" si="58"/>
        <v>19.395277064459219</v>
      </c>
      <c r="J249">
        <f t="shared" si="59"/>
        <v>11.215713145332579</v>
      </c>
      <c r="K249">
        <f t="shared" si="60"/>
        <v>-15.823544199980983</v>
      </c>
      <c r="L249">
        <f t="shared" si="61"/>
        <v>-6.4268780441311408</v>
      </c>
      <c r="M249">
        <f t="shared" si="62"/>
        <v>-23.106722022984577</v>
      </c>
      <c r="S249">
        <f t="shared" si="51"/>
        <v>0</v>
      </c>
      <c r="T249" t="b">
        <f t="shared" si="52"/>
        <v>0</v>
      </c>
      <c r="U249" t="b">
        <f t="shared" si="53"/>
        <v>0</v>
      </c>
    </row>
    <row r="250" spans="1:21" x14ac:dyDescent="0.2">
      <c r="A250">
        <f t="shared" si="63"/>
        <v>7.3843476426105674</v>
      </c>
      <c r="B250">
        <f t="shared" si="54"/>
        <v>7.3843476426105674</v>
      </c>
      <c r="C250" s="9">
        <f t="shared" si="55"/>
        <v>1.1549999999999974</v>
      </c>
      <c r="D250" s="9">
        <f t="shared" si="49"/>
        <v>17.452743090866829</v>
      </c>
      <c r="E250" s="9">
        <f t="shared" si="50"/>
        <v>3.4811359892617806</v>
      </c>
      <c r="F250" s="9">
        <f t="shared" si="48"/>
        <v>10.281979084485803</v>
      </c>
      <c r="G250" s="10">
        <f t="shared" si="56"/>
        <v>8.6666666666666607</v>
      </c>
      <c r="H250" s="5">
        <f t="shared" si="57"/>
        <v>7.5</v>
      </c>
      <c r="I250">
        <f t="shared" si="58"/>
        <v>19.471174469150096</v>
      </c>
      <c r="J250">
        <f t="shared" si="59"/>
        <v>11.183578755111924</v>
      </c>
      <c r="K250">
        <f t="shared" si="60"/>
        <v>-15.939077810095906</v>
      </c>
      <c r="L250">
        <f t="shared" si="61"/>
        <v>-6.4335417906824031</v>
      </c>
      <c r="M250">
        <f t="shared" si="62"/>
        <v>-23.004777388738983</v>
      </c>
      <c r="S250">
        <f t="shared" si="51"/>
        <v>0</v>
      </c>
      <c r="T250" t="b">
        <f t="shared" si="52"/>
        <v>0</v>
      </c>
      <c r="U250" t="b">
        <f t="shared" si="53"/>
        <v>0</v>
      </c>
    </row>
    <row r="251" spans="1:21" x14ac:dyDescent="0.2">
      <c r="A251">
        <f t="shared" si="63"/>
        <v>7.3285101681073925</v>
      </c>
      <c r="B251">
        <f t="shared" si="54"/>
        <v>7.3285101681073925</v>
      </c>
      <c r="C251" s="9">
        <f t="shared" si="55"/>
        <v>1.1599999999999973</v>
      </c>
      <c r="D251" s="9">
        <f t="shared" si="49"/>
        <v>17.508580565370004</v>
      </c>
      <c r="E251" s="9">
        <f t="shared" si="50"/>
        <v>3.4011530404939418</v>
      </c>
      <c r="F251" s="9">
        <f t="shared" si="48"/>
        <v>10.272958483680727</v>
      </c>
      <c r="G251" s="10">
        <f t="shared" si="56"/>
        <v>8.6666666666666607</v>
      </c>
      <c r="H251" s="5">
        <f t="shared" si="57"/>
        <v>7.5</v>
      </c>
      <c r="I251">
        <f t="shared" si="58"/>
        <v>19.547075219051976</v>
      </c>
      <c r="J251">
        <f t="shared" si="59"/>
        <v>11.151411046158511</v>
      </c>
      <c r="K251">
        <f t="shared" si="60"/>
        <v>-16.054101697039602</v>
      </c>
      <c r="L251">
        <f t="shared" si="61"/>
        <v>-6.4400432841511304</v>
      </c>
      <c r="M251">
        <f t="shared" si="62"/>
        <v>-22.902607403211533</v>
      </c>
      <c r="S251">
        <f t="shared" si="51"/>
        <v>0</v>
      </c>
      <c r="T251" t="b">
        <f t="shared" si="52"/>
        <v>0</v>
      </c>
      <c r="U251" t="b">
        <f t="shared" si="53"/>
        <v>0</v>
      </c>
    </row>
    <row r="252" spans="1:21" x14ac:dyDescent="0.2">
      <c r="A252">
        <f t="shared" si="63"/>
        <v>7.272833613417653</v>
      </c>
      <c r="B252">
        <f t="shared" si="54"/>
        <v>7.272833613417653</v>
      </c>
      <c r="C252" s="9">
        <f t="shared" si="55"/>
        <v>1.1649999999999971</v>
      </c>
      <c r="D252" s="9">
        <f t="shared" si="49"/>
        <v>17.564257120059743</v>
      </c>
      <c r="E252" s="9">
        <f t="shared" si="50"/>
        <v>3.3205962494162038</v>
      </c>
      <c r="F252" s="9">
        <f t="shared" si="48"/>
        <v>10.263738348822569</v>
      </c>
      <c r="G252" s="10">
        <f t="shared" si="56"/>
        <v>8.6666666666666607</v>
      </c>
      <c r="H252" s="5">
        <f t="shared" si="57"/>
        <v>7.5</v>
      </c>
      <c r="I252">
        <f t="shared" si="58"/>
        <v>19.622970006970888</v>
      </c>
      <c r="J252">
        <f t="shared" si="59"/>
        <v>11.119210829737755</v>
      </c>
      <c r="K252">
        <f t="shared" si="60"/>
        <v>-16.168614734055659</v>
      </c>
      <c r="L252">
        <f t="shared" si="61"/>
        <v>-6.4463797036610089</v>
      </c>
      <c r="M252">
        <f t="shared" si="62"/>
        <v>-22.800220560619678</v>
      </c>
      <c r="S252">
        <f t="shared" si="51"/>
        <v>0</v>
      </c>
      <c r="T252" t="b">
        <f t="shared" si="52"/>
        <v>0</v>
      </c>
      <c r="U252" t="b">
        <f t="shared" si="53"/>
        <v>0</v>
      </c>
    </row>
    <row r="253" spans="1:21" x14ac:dyDescent="0.2">
      <c r="A253">
        <f t="shared" si="63"/>
        <v>7.2173181390152585</v>
      </c>
      <c r="B253">
        <f t="shared" si="54"/>
        <v>7.2173181390152585</v>
      </c>
      <c r="C253" s="9">
        <f t="shared" si="55"/>
        <v>1.169999999999997</v>
      </c>
      <c r="D253" s="9">
        <f t="shared" si="49"/>
        <v>17.619772594462138</v>
      </c>
      <c r="E253" s="9">
        <f t="shared" si="50"/>
        <v>3.2394681729889179</v>
      </c>
      <c r="F253" s="9">
        <f t="shared" si="48"/>
        <v>10.254320660165162</v>
      </c>
      <c r="G253" s="10">
        <f t="shared" si="56"/>
        <v>8.6666666666666607</v>
      </c>
      <c r="H253" s="5">
        <f t="shared" si="57"/>
        <v>7.5</v>
      </c>
      <c r="I253">
        <f t="shared" si="58"/>
        <v>19.698849720530067</v>
      </c>
      <c r="J253">
        <f t="shared" si="59"/>
        <v>11.08697893121945</v>
      </c>
      <c r="K253">
        <f t="shared" si="60"/>
        <v>-16.282615836858756</v>
      </c>
      <c r="L253">
        <f t="shared" si="61"/>
        <v>-6.4525483430685169</v>
      </c>
      <c r="M253">
        <f t="shared" si="62"/>
        <v>-22.697625372544277</v>
      </c>
      <c r="S253">
        <f t="shared" si="51"/>
        <v>0</v>
      </c>
      <c r="T253" t="b">
        <f t="shared" si="52"/>
        <v>0</v>
      </c>
      <c r="U253" t="b">
        <f t="shared" si="53"/>
        <v>0</v>
      </c>
    </row>
    <row r="254" spans="1:21" x14ac:dyDescent="0.2">
      <c r="A254">
        <f t="shared" si="63"/>
        <v>7.1619639012134506</v>
      </c>
      <c r="B254">
        <f t="shared" si="54"/>
        <v>7.1619639012134506</v>
      </c>
      <c r="C254" s="9">
        <f t="shared" si="55"/>
        <v>1.1749999999999969</v>
      </c>
      <c r="D254" s="9">
        <f t="shared" si="49"/>
        <v>17.675126832263945</v>
      </c>
      <c r="E254" s="9">
        <f t="shared" si="50"/>
        <v>3.1577713734874675</v>
      </c>
      <c r="F254" s="9">
        <f t="shared" si="48"/>
        <v>10.244707394168916</v>
      </c>
      <c r="G254" s="10">
        <f t="shared" si="56"/>
        <v>8.6666666666666607</v>
      </c>
      <c r="H254" s="5">
        <f t="shared" si="57"/>
        <v>7.5</v>
      </c>
      <c r="I254">
        <f t="shared" si="58"/>
        <v>19.774705439516598</v>
      </c>
      <c r="J254">
        <f t="shared" si="59"/>
        <v>11.054716189504108</v>
      </c>
      <c r="K254">
        <f t="shared" si="60"/>
        <v>-16.396103963721476</v>
      </c>
      <c r="L254">
        <f t="shared" si="61"/>
        <v>-6.4585466090764578</v>
      </c>
      <c r="M254">
        <f t="shared" si="62"/>
        <v>-22.594830364012388</v>
      </c>
      <c r="S254">
        <f t="shared" si="51"/>
        <v>0</v>
      </c>
      <c r="T254" t="b">
        <f t="shared" si="52"/>
        <v>0</v>
      </c>
      <c r="U254" t="b">
        <f t="shared" si="53"/>
        <v>0</v>
      </c>
    </row>
    <row r="255" spans="1:21" x14ac:dyDescent="0.2">
      <c r="A255">
        <f t="shared" si="63"/>
        <v>7.1067710520985443</v>
      </c>
      <c r="B255">
        <f t="shared" si="54"/>
        <v>7.1067710520985443</v>
      </c>
      <c r="C255" s="9">
        <f t="shared" si="55"/>
        <v>1.1799999999999968</v>
      </c>
      <c r="D255" s="9">
        <f t="shared" si="49"/>
        <v>17.730319681378852</v>
      </c>
      <c r="E255" s="9">
        <f t="shared" si="50"/>
        <v>3.07550841828931</v>
      </c>
      <c r="F255" s="9">
        <f t="shared" si="48"/>
        <v>10.234900523386745</v>
      </c>
      <c r="G255" s="10">
        <f t="shared" si="56"/>
        <v>8.6666666666666607</v>
      </c>
      <c r="H255" s="5">
        <f t="shared" si="57"/>
        <v>7.5</v>
      </c>
      <c r="I255">
        <f t="shared" si="58"/>
        <v>19.850528433231798</v>
      </c>
      <c r="J255">
        <f t="shared" si="59"/>
        <v>11.022423456458725</v>
      </c>
      <c r="K255">
        <f t="shared" si="60"/>
        <v>-16.509078115541538</v>
      </c>
      <c r="L255">
        <f t="shared" si="61"/>
        <v>-6.4643720193544603</v>
      </c>
      <c r="M255">
        <f t="shared" si="62"/>
        <v>-22.491844069680575</v>
      </c>
      <c r="S255">
        <f t="shared" si="51"/>
        <v>0</v>
      </c>
      <c r="T255" t="b">
        <f t="shared" si="52"/>
        <v>0</v>
      </c>
      <c r="U255" t="b">
        <f t="shared" si="53"/>
        <v>0</v>
      </c>
    </row>
    <row r="256" spans="1:21" x14ac:dyDescent="0.2">
      <c r="A256">
        <f t="shared" si="63"/>
        <v>7.0517397394664911</v>
      </c>
      <c r="B256">
        <f t="shared" si="54"/>
        <v>7.0517397394664911</v>
      </c>
      <c r="C256" s="9">
        <f t="shared" si="55"/>
        <v>1.1849999999999967</v>
      </c>
      <c r="D256" s="9">
        <f t="shared" si="49"/>
        <v>17.785350994010905</v>
      </c>
      <c r="E256" s="9">
        <f t="shared" si="50"/>
        <v>2.9926818796607311</v>
      </c>
      <c r="F256" s="9">
        <f t="shared" si="48"/>
        <v>10.224902016349581</v>
      </c>
      <c r="G256" s="10">
        <f t="shared" si="56"/>
        <v>8.6666666666666607</v>
      </c>
      <c r="H256" s="5">
        <f t="shared" si="57"/>
        <v>7.5</v>
      </c>
      <c r="I256">
        <f t="shared" si="58"/>
        <v>19.92631015784761</v>
      </c>
      <c r="J256">
        <f t="shared" si="59"/>
        <v>10.990101596361953</v>
      </c>
      <c r="K256">
        <f t="shared" si="60"/>
        <v>-16.62153733588994</v>
      </c>
      <c r="L256">
        <f t="shared" si="61"/>
        <v>-6.470022200667378</v>
      </c>
      <c r="M256">
        <f t="shared" si="62"/>
        <v>-22.388675030117184</v>
      </c>
      <c r="S256">
        <f t="shared" si="51"/>
        <v>0</v>
      </c>
      <c r="T256" t="b">
        <f t="shared" si="52"/>
        <v>0</v>
      </c>
      <c r="U256" t="b">
        <f t="shared" si="53"/>
        <v>0</v>
      </c>
    </row>
    <row r="257" spans="1:21" x14ac:dyDescent="0.2">
      <c r="A257">
        <f t="shared" si="63"/>
        <v>6.9968701067621915</v>
      </c>
      <c r="B257">
        <f t="shared" si="54"/>
        <v>6.9968701067621915</v>
      </c>
      <c r="C257" s="9">
        <f t="shared" si="55"/>
        <v>1.1899999999999966</v>
      </c>
      <c r="D257" s="9">
        <f t="shared" si="49"/>
        <v>17.840220626715205</v>
      </c>
      <c r="E257" s="9">
        <f t="shared" si="50"/>
        <v>2.909294334543405</v>
      </c>
      <c r="F257" s="9">
        <f t="shared" si="48"/>
        <v>10.214713837451628</v>
      </c>
      <c r="G257" s="10">
        <f t="shared" si="56"/>
        <v>8.6666666666666607</v>
      </c>
      <c r="H257" s="5">
        <f t="shared" si="57"/>
        <v>7.5</v>
      </c>
      <c r="I257">
        <f t="shared" si="58"/>
        <v>20.002042253771094</v>
      </c>
      <c r="J257">
        <f t="shared" si="59"/>
        <v>10.957751485358616</v>
      </c>
      <c r="K257">
        <f t="shared" si="60"/>
        <v>-16.733480711040524</v>
      </c>
      <c r="L257">
        <f t="shared" si="61"/>
        <v>-6.4754948870124673</v>
      </c>
      <c r="M257">
        <f t="shared" si="62"/>
        <v>-22.285331788182233</v>
      </c>
      <c r="S257">
        <f t="shared" si="51"/>
        <v>0</v>
      </c>
      <c r="T257" t="b">
        <f t="shared" si="52"/>
        <v>0</v>
      </c>
      <c r="U257" t="b">
        <f t="shared" si="53"/>
        <v>0</v>
      </c>
    </row>
    <row r="258" spans="1:21" x14ac:dyDescent="0.2">
      <c r="A258">
        <f t="shared" si="63"/>
        <v>6.9421622930214859</v>
      </c>
      <c r="B258">
        <f t="shared" si="54"/>
        <v>6.9421622930214859</v>
      </c>
      <c r="C258" s="9">
        <f t="shared" si="55"/>
        <v>1.1949999999999965</v>
      </c>
      <c r="D258" s="9">
        <f t="shared" si="49"/>
        <v>17.89492844045591</v>
      </c>
      <c r="E258" s="9">
        <f t="shared" si="50"/>
        <v>2.8253483643408503</v>
      </c>
      <c r="F258" s="9">
        <f t="shared" si="48"/>
        <v>10.20433794683543</v>
      </c>
      <c r="G258" s="10">
        <f t="shared" si="56"/>
        <v>8.6666666666666607</v>
      </c>
      <c r="H258" s="5">
        <f t="shared" si="57"/>
        <v>7.5</v>
      </c>
      <c r="I258">
        <f t="shared" si="58"/>
        <v>20.077716543018997</v>
      </c>
      <c r="J258">
        <f t="shared" si="59"/>
        <v>10.925374010923553</v>
      </c>
      <c r="K258">
        <f t="shared" si="60"/>
        <v>-16.844907369981435</v>
      </c>
      <c r="L258">
        <f t="shared" si="61"/>
        <v>-6.4807879177661745</v>
      </c>
      <c r="M258">
        <f t="shared" si="62"/>
        <v>-22.181822885503415</v>
      </c>
      <c r="S258">
        <f t="shared" si="51"/>
        <v>0</v>
      </c>
      <c r="T258" t="b">
        <f t="shared" si="52"/>
        <v>0</v>
      </c>
      <c r="U258" t="b">
        <f t="shared" si="53"/>
        <v>0</v>
      </c>
    </row>
    <row r="259" spans="1:21" x14ac:dyDescent="0.2">
      <c r="A259">
        <f t="shared" si="63"/>
        <v>6.8876164328158396</v>
      </c>
      <c r="B259">
        <f t="shared" si="54"/>
        <v>6.8876164328158396</v>
      </c>
      <c r="C259" s="9">
        <f t="shared" si="55"/>
        <v>1.1999999999999964</v>
      </c>
      <c r="D259" s="9">
        <f t="shared" si="49"/>
        <v>17.949474300661556</v>
      </c>
      <c r="E259" s="9">
        <f t="shared" si="50"/>
        <v>2.7408465547048744</v>
      </c>
      <c r="F259" s="9">
        <f t="shared" si="48"/>
        <v>10.19377630027685</v>
      </c>
      <c r="G259" s="10">
        <f t="shared" si="56"/>
        <v>8.6666666666666607</v>
      </c>
      <c r="H259" s="5">
        <f t="shared" si="57"/>
        <v>7.5</v>
      </c>
      <c r="I259">
        <f t="shared" si="58"/>
        <v>20.153325026604129</v>
      </c>
      <c r="J259">
        <f t="shared" si="59"/>
        <v>10.892970071334723</v>
      </c>
      <c r="K259">
        <f t="shared" si="60"/>
        <v>-16.955816484408953</v>
      </c>
      <c r="L259">
        <f t="shared" si="61"/>
        <v>-6.4858992358412495</v>
      </c>
      <c r="M259">
        <f t="shared" si="62"/>
        <v>-22.07815685904686</v>
      </c>
      <c r="S259">
        <f t="shared" si="51"/>
        <v>0</v>
      </c>
      <c r="T259" t="b">
        <f t="shared" si="52"/>
        <v>0</v>
      </c>
      <c r="U259" t="b">
        <f t="shared" si="53"/>
        <v>0</v>
      </c>
    </row>
    <row r="260" spans="1:21" x14ac:dyDescent="0.2">
      <c r="A260">
        <f t="shared" si="63"/>
        <v>6.8332326561996126</v>
      </c>
      <c r="B260">
        <f t="shared" si="54"/>
        <v>6.8332326561996126</v>
      </c>
      <c r="C260" s="9">
        <f t="shared" si="55"/>
        <v>1.2049999999999963</v>
      </c>
      <c r="D260" s="9">
        <f t="shared" si="49"/>
        <v>18.003858077277783</v>
      </c>
      <c r="E260" s="9">
        <f t="shared" si="50"/>
        <v>2.6557914953220916</v>
      </c>
      <c r="F260" s="9">
        <f t="shared" si="48"/>
        <v>10.18303084906997</v>
      </c>
      <c r="G260" s="10">
        <f t="shared" si="56"/>
        <v>8.6666666666666607</v>
      </c>
      <c r="H260" s="5">
        <f t="shared" si="57"/>
        <v>7.5</v>
      </c>
      <c r="I260">
        <f t="shared" si="58"/>
        <v>20.228859881935289</v>
      </c>
      <c r="J260">
        <f t="shared" si="59"/>
        <v>10.860540575155516</v>
      </c>
      <c r="K260">
        <f t="shared" si="60"/>
        <v>-17.066207268704186</v>
      </c>
      <c r="L260">
        <f t="shared" si="61"/>
        <v>-6.4908268858549336</v>
      </c>
      <c r="M260">
        <f t="shared" si="62"/>
        <v>-21.974342237781123</v>
      </c>
      <c r="S260">
        <f t="shared" si="51"/>
        <v>0</v>
      </c>
      <c r="T260" t="b">
        <f t="shared" si="52"/>
        <v>0</v>
      </c>
      <c r="U260" t="b">
        <f t="shared" si="53"/>
        <v>0</v>
      </c>
    </row>
    <row r="261" spans="1:21" x14ac:dyDescent="0.2">
      <c r="A261">
        <f t="shared" si="63"/>
        <v>6.7790110886599066</v>
      </c>
      <c r="B261">
        <f t="shared" si="54"/>
        <v>6.7790110886599066</v>
      </c>
      <c r="C261" s="9">
        <f t="shared" si="55"/>
        <v>1.2099999999999962</v>
      </c>
      <c r="D261" s="9">
        <f t="shared" si="49"/>
        <v>18.058079644817489</v>
      </c>
      <c r="E261" s="9">
        <f t="shared" si="50"/>
        <v>2.5701857797005982</v>
      </c>
      <c r="F261" s="9">
        <f t="shared" si="48"/>
        <v>10.172103539912106</v>
      </c>
      <c r="G261" s="10">
        <f t="shared" si="56"/>
        <v>8.6666666666666607</v>
      </c>
      <c r="H261" s="5">
        <f t="shared" si="57"/>
        <v>7.5</v>
      </c>
      <c r="I261">
        <f t="shared" si="58"/>
        <v>20.304313460232159</v>
      </c>
      <c r="J261">
        <f t="shared" si="59"/>
        <v>10.828086440726242</v>
      </c>
      <c r="K261">
        <f t="shared" si="60"/>
        <v>-17.176078979893092</v>
      </c>
      <c r="L261">
        <f t="shared" si="61"/>
        <v>-6.4955690123088177</v>
      </c>
      <c r="M261">
        <f t="shared" si="62"/>
        <v>-21.870387539433096</v>
      </c>
      <c r="S261">
        <f t="shared" si="51"/>
        <v>0</v>
      </c>
      <c r="T261" t="b">
        <f t="shared" si="52"/>
        <v>0</v>
      </c>
      <c r="U261" t="b">
        <f t="shared" si="53"/>
        <v>0</v>
      </c>
    </row>
    <row r="262" spans="1:21" x14ac:dyDescent="0.2">
      <c r="A262">
        <f t="shared" si="63"/>
        <v>6.7249518510689299</v>
      </c>
      <c r="B262">
        <f t="shared" si="54"/>
        <v>6.7249518510689299</v>
      </c>
      <c r="C262" s="9">
        <f t="shared" si="55"/>
        <v>1.2149999999999961</v>
      </c>
      <c r="D262" s="9">
        <f t="shared" si="49"/>
        <v>18.112138882408466</v>
      </c>
      <c r="E262" s="9">
        <f t="shared" si="50"/>
        <v>2.48403200495689</v>
      </c>
      <c r="F262" s="9">
        <f t="shared" si="48"/>
        <v>10.160996314788903</v>
      </c>
      <c r="G262" s="10">
        <f t="shared" si="56"/>
        <v>8.6666666666666607</v>
      </c>
      <c r="H262" s="5">
        <f t="shared" si="57"/>
        <v>7.5</v>
      </c>
      <c r="I262">
        <f t="shared" si="58"/>
        <v>20.379678283956661</v>
      </c>
      <c r="J262">
        <f t="shared" si="59"/>
        <v>10.795608595664698</v>
      </c>
      <c r="K262">
        <f t="shared" si="60"/>
        <v>-17.285430917590258</v>
      </c>
      <c r="L262">
        <f t="shared" si="61"/>
        <v>-6.5001238577810216</v>
      </c>
      <c r="M262">
        <f t="shared" si="62"/>
        <v>-21.766301267334327</v>
      </c>
      <c r="S262">
        <f t="shared" si="51"/>
        <v>0</v>
      </c>
      <c r="T262" t="b">
        <f t="shared" si="52"/>
        <v>0</v>
      </c>
      <c r="U262" t="b">
        <f t="shared" si="53"/>
        <v>0</v>
      </c>
    </row>
    <row r="263" spans="1:21" x14ac:dyDescent="0.2">
      <c r="A263">
        <f t="shared" si="63"/>
        <v>6.6710550596388281</v>
      </c>
      <c r="B263">
        <f t="shared" si="54"/>
        <v>6.6710550596388281</v>
      </c>
      <c r="C263" s="9">
        <f t="shared" si="55"/>
        <v>1.219999999999996</v>
      </c>
      <c r="D263" s="9">
        <f t="shared" si="49"/>
        <v>18.166035673838568</v>
      </c>
      <c r="E263" s="9">
        <f t="shared" si="50"/>
        <v>2.397332771603097</v>
      </c>
      <c r="F263" s="9">
        <f t="shared" si="48"/>
        <v>10.149711110859654</v>
      </c>
      <c r="G263" s="10">
        <f t="shared" si="56"/>
        <v>8.6666666666666607</v>
      </c>
      <c r="H263" s="5">
        <f t="shared" si="57"/>
        <v>7.5</v>
      </c>
      <c r="I263">
        <f t="shared" si="58"/>
        <v>20.454947044261946</v>
      </c>
      <c r="J263">
        <f t="shared" si="59"/>
        <v>10.763107976375792</v>
      </c>
      <c r="K263">
        <f t="shared" si="60"/>
        <v>-17.394262423926929</v>
      </c>
      <c r="L263">
        <f t="shared" si="61"/>
        <v>-6.5044897611311976</v>
      </c>
      <c r="M263">
        <f t="shared" si="62"/>
        <v>-21.662091907356377</v>
      </c>
      <c r="S263">
        <f t="shared" si="51"/>
        <v>0</v>
      </c>
      <c r="T263" t="b">
        <f t="shared" si="52"/>
        <v>0</v>
      </c>
      <c r="U263" t="b">
        <f t="shared" si="53"/>
        <v>0</v>
      </c>
    </row>
    <row r="264" spans="1:21" x14ac:dyDescent="0.2">
      <c r="A264">
        <f t="shared" si="63"/>
        <v>6.6173208258789629</v>
      </c>
      <c r="B264">
        <f t="shared" si="54"/>
        <v>6.6173208258789629</v>
      </c>
      <c r="C264" s="9">
        <f t="shared" si="55"/>
        <v>1.2249999999999959</v>
      </c>
      <c r="D264" s="9">
        <f t="shared" si="49"/>
        <v>18.219769907598433</v>
      </c>
      <c r="E264" s="9">
        <f t="shared" si="50"/>
        <v>2.3100906833346202</v>
      </c>
      <c r="F264" s="9">
        <f t="shared" si="48"/>
        <v>10.138249860342878</v>
      </c>
      <c r="G264" s="10">
        <f t="shared" si="56"/>
        <v>8.6666666666666607</v>
      </c>
      <c r="H264" s="5">
        <f t="shared" si="57"/>
        <v>7.5</v>
      </c>
      <c r="I264">
        <f t="shared" si="58"/>
        <v>20.530112598460263</v>
      </c>
      <c r="J264">
        <f t="shared" si="59"/>
        <v>10.730585527570137</v>
      </c>
      <c r="K264">
        <f t="shared" si="60"/>
        <v>-17.50257288346371</v>
      </c>
      <c r="L264">
        <f t="shared" si="61"/>
        <v>-6.5086651557189006</v>
      </c>
      <c r="M264">
        <f t="shared" si="62"/>
        <v>-21.557767924933849</v>
      </c>
      <c r="S264">
        <f t="shared" si="51"/>
        <v>0</v>
      </c>
      <c r="T264" t="b">
        <f t="shared" si="52"/>
        <v>0</v>
      </c>
      <c r="U264" t="b">
        <f t="shared" si="53"/>
        <v>0</v>
      </c>
    </row>
    <row r="265" spans="1:21" x14ac:dyDescent="0.2">
      <c r="A265">
        <f t="shared" si="63"/>
        <v>6.5637492565555604</v>
      </c>
      <c r="B265">
        <f t="shared" si="54"/>
        <v>6.5637492565555604</v>
      </c>
      <c r="C265" s="9">
        <f t="shared" si="55"/>
        <v>1.2299999999999958</v>
      </c>
      <c r="D265" s="9">
        <f t="shared" si="49"/>
        <v>18.273341476921836</v>
      </c>
      <c r="E265" s="9">
        <f t="shared" si="50"/>
        <v>2.2223083468182399</v>
      </c>
      <c r="F265" s="9">
        <f t="shared" si="48"/>
        <v>10.126614490402249</v>
      </c>
      <c r="G265" s="10">
        <f t="shared" si="56"/>
        <v>8.6666666666666607</v>
      </c>
      <c r="H265" s="5">
        <f t="shared" si="57"/>
        <v>7.5</v>
      </c>
      <c r="I265">
        <f t="shared" si="58"/>
        <v>20.605167967510702</v>
      </c>
      <c r="J265">
        <f t="shared" si="59"/>
        <v>10.698042201791543</v>
      </c>
      <c r="K265">
        <f t="shared" si="60"/>
        <v>-17.610361723088378</v>
      </c>
      <c r="L265">
        <f t="shared" si="61"/>
        <v>-6.5126485676357735</v>
      </c>
      <c r="M265">
        <f t="shared" si="62"/>
        <v>-21.453337762173639</v>
      </c>
      <c r="S265">
        <f t="shared" si="51"/>
        <v>0</v>
      </c>
      <c r="T265" t="b">
        <f t="shared" si="52"/>
        <v>0</v>
      </c>
      <c r="U265" t="b">
        <f t="shared" si="53"/>
        <v>0</v>
      </c>
    </row>
    <row r="266" spans="1:21" x14ac:dyDescent="0.2">
      <c r="A266">
        <f t="shared" si="63"/>
        <v>6.5103404536536971</v>
      </c>
      <c r="B266">
        <f t="shared" si="54"/>
        <v>6.5103404536536971</v>
      </c>
      <c r="C266" s="9">
        <f t="shared" si="55"/>
        <v>1.2349999999999957</v>
      </c>
      <c r="D266" s="9">
        <f t="shared" si="49"/>
        <v>18.326750279823699</v>
      </c>
      <c r="E266" s="9">
        <f t="shared" si="50"/>
        <v>2.1339883714807706</v>
      </c>
      <c r="F266" s="9">
        <f t="shared" si="48"/>
        <v>10.114806923032914</v>
      </c>
      <c r="G266" s="10">
        <f t="shared" si="56"/>
        <v>8.6666666666666607</v>
      </c>
      <c r="H266" s="5">
        <f t="shared" si="57"/>
        <v>7.5</v>
      </c>
      <c r="I266">
        <f t="shared" si="58"/>
        <v>20.680106333527792</v>
      </c>
      <c r="J266">
        <f t="shared" si="59"/>
        <v>10.665478958953363</v>
      </c>
      <c r="K266">
        <f t="shared" si="60"/>
        <v>-17.717628411899245</v>
      </c>
      <c r="L266">
        <f t="shared" si="61"/>
        <v>-6.5164386139519905</v>
      </c>
      <c r="M266">
        <f t="shared" si="62"/>
        <v>-21.34880983504906</v>
      </c>
      <c r="S266">
        <f t="shared" si="51"/>
        <v>0</v>
      </c>
      <c r="T266" t="b">
        <f t="shared" si="52"/>
        <v>0</v>
      </c>
      <c r="U266" t="b">
        <f t="shared" si="53"/>
        <v>0</v>
      </c>
    </row>
    <row r="267" spans="1:21" x14ac:dyDescent="0.2">
      <c r="A267">
        <f t="shared" si="63"/>
        <v>6.4570945143416054</v>
      </c>
      <c r="B267">
        <f t="shared" si="54"/>
        <v>6.4570945143416054</v>
      </c>
      <c r="C267" s="9">
        <f t="shared" si="55"/>
        <v>1.2399999999999956</v>
      </c>
      <c r="D267" s="9">
        <f t="shared" si="49"/>
        <v>18.379996219135791</v>
      </c>
      <c r="E267" s="9">
        <f t="shared" si="50"/>
        <v>2.0451333692983362</v>
      </c>
      <c r="F267" s="9">
        <f t="shared" si="48"/>
        <v>10.102829074948305</v>
      </c>
      <c r="G267" s="10">
        <f t="shared" si="56"/>
        <v>8.6666666666666607</v>
      </c>
      <c r="H267" s="5">
        <f t="shared" si="57"/>
        <v>7.5</v>
      </c>
      <c r="I267">
        <f t="shared" si="58"/>
        <v>20.754921037311817</v>
      </c>
      <c r="J267">
        <f t="shared" si="59"/>
        <v>10.632896765883602</v>
      </c>
      <c r="K267">
        <f t="shared" si="60"/>
        <v>-17.824372461074489</v>
      </c>
      <c r="L267">
        <f t="shared" si="61"/>
        <v>-6.5200340009773345</v>
      </c>
      <c r="M267">
        <f t="shared" si="62"/>
        <v>-21.244192530677495</v>
      </c>
      <c r="S267">
        <f t="shared" si="51"/>
        <v>0</v>
      </c>
      <c r="T267" t="b">
        <f t="shared" si="52"/>
        <v>0</v>
      </c>
      <c r="U267" t="b">
        <f t="shared" si="53"/>
        <v>0</v>
      </c>
    </row>
    <row r="268" spans="1:21" x14ac:dyDescent="0.2">
      <c r="A268">
        <f t="shared" si="63"/>
        <v>6.4040115309372005</v>
      </c>
      <c r="B268">
        <f t="shared" si="54"/>
        <v>6.4040115309372005</v>
      </c>
      <c r="C268" s="9">
        <f t="shared" si="55"/>
        <v>1.2449999999999954</v>
      </c>
      <c r="D268" s="9">
        <f t="shared" si="49"/>
        <v>18.433079202540195</v>
      </c>
      <c r="E268" s="9">
        <f t="shared" si="50"/>
        <v>1.9557459545863303</v>
      </c>
      <c r="F268" s="9">
        <f t="shared" si="48"/>
        <v>10.090682857467485</v>
      </c>
      <c r="G268" s="10">
        <f t="shared" si="56"/>
        <v>8.6666666666666607</v>
      </c>
      <c r="H268" s="5">
        <f t="shared" si="57"/>
        <v>7.5</v>
      </c>
      <c r="I268">
        <f t="shared" si="58"/>
        <v>20.829605575901606</v>
      </c>
      <c r="J268">
        <f t="shared" si="59"/>
        <v>10.600296595878715</v>
      </c>
      <c r="K268">
        <f t="shared" si="60"/>
        <v>-17.930593423727878</v>
      </c>
      <c r="L268">
        <f t="shared" si="61"/>
        <v>-6.5234335225372888</v>
      </c>
      <c r="M268">
        <f t="shared" si="62"/>
        <v>-21.139494204680137</v>
      </c>
      <c r="S268">
        <f t="shared" si="51"/>
        <v>0</v>
      </c>
      <c r="T268" t="b">
        <f t="shared" si="52"/>
        <v>0</v>
      </c>
      <c r="U268" t="b">
        <f t="shared" si="53"/>
        <v>0</v>
      </c>
    </row>
    <row r="269" spans="1:21" x14ac:dyDescent="0.2">
      <c r="A269">
        <f t="shared" si="63"/>
        <v>6.3510915908768375</v>
      </c>
      <c r="B269">
        <f t="shared" si="54"/>
        <v>6.3510915908768375</v>
      </c>
      <c r="C269" s="9">
        <f t="shared" si="55"/>
        <v>1.2499999999999953</v>
      </c>
      <c r="D269" s="9">
        <f t="shared" si="49"/>
        <v>18.485999142600559</v>
      </c>
      <c r="E269" s="9">
        <f t="shared" si="50"/>
        <v>1.8658287437901324</v>
      </c>
      <c r="F269" s="9">
        <f t="shared" si="48"/>
        <v>10.078370176403052</v>
      </c>
      <c r="G269" s="10">
        <f t="shared" si="56"/>
        <v>8.6666666666666607</v>
      </c>
      <c r="H269" s="5">
        <f t="shared" si="57"/>
        <v>7.5</v>
      </c>
      <c r="I269">
        <f t="shared" si="58"/>
        <v>20.904153600150494</v>
      </c>
      <c r="J269">
        <f t="shared" si="59"/>
        <v>10.567679428266029</v>
      </c>
      <c r="K269">
        <f t="shared" si="60"/>
        <v>-18.036290894751279</v>
      </c>
      <c r="L269">
        <f t="shared" si="61"/>
        <v>-6.5266360582644394</v>
      </c>
      <c r="M269">
        <f t="shared" si="62"/>
        <v>-21.034723178622624</v>
      </c>
      <c r="S269">
        <f t="shared" si="51"/>
        <v>0</v>
      </c>
      <c r="T269" t="b">
        <f t="shared" si="52"/>
        <v>0</v>
      </c>
      <c r="U269" t="b">
        <f t="shared" si="53"/>
        <v>0</v>
      </c>
    </row>
    <row r="270" spans="1:21" x14ac:dyDescent="0.2">
      <c r="A270">
        <f t="shared" si="63"/>
        <v>6.2983347766862359</v>
      </c>
      <c r="B270">
        <f t="shared" si="54"/>
        <v>6.2983347766862359</v>
      </c>
      <c r="C270" s="9">
        <f t="shared" si="55"/>
        <v>1.2549999999999952</v>
      </c>
      <c r="D270" s="9">
        <f t="shared" si="49"/>
        <v>18.53875595679116</v>
      </c>
      <c r="E270" s="9">
        <f t="shared" si="50"/>
        <v>1.7753843552766433</v>
      </c>
      <c r="F270" s="9">
        <f t="shared" si="48"/>
        <v>10.065892931949756</v>
      </c>
      <c r="G270" s="10">
        <f t="shared" si="56"/>
        <v>8.6666666666666607</v>
      </c>
      <c r="H270" s="5">
        <f t="shared" si="57"/>
        <v>7.5</v>
      </c>
      <c r="I270">
        <f t="shared" si="58"/>
        <v>20.978558912326079</v>
      </c>
      <c r="J270">
        <f t="shared" si="59"/>
        <v>10.535046247974707</v>
      </c>
      <c r="K270">
        <f t="shared" si="60"/>
        <v>-18.14146451064439</v>
      </c>
      <c r="L270">
        <f t="shared" si="61"/>
        <v>-6.5296405719055155</v>
      </c>
      <c r="M270">
        <f t="shared" si="62"/>
        <v>-20.929887737535061</v>
      </c>
      <c r="S270">
        <f t="shared" si="51"/>
        <v>0</v>
      </c>
      <c r="T270" t="b">
        <f t="shared" si="52"/>
        <v>0</v>
      </c>
      <c r="U270" t="b">
        <f t="shared" si="53"/>
        <v>0</v>
      </c>
    </row>
    <row r="271" spans="1:21" x14ac:dyDescent="0.2">
      <c r="A271">
        <f t="shared" si="63"/>
        <v>6.2457411659535111</v>
      </c>
      <c r="B271">
        <f t="shared" si="54"/>
        <v>6.2457411659535111</v>
      </c>
      <c r="C271" s="9">
        <f t="shared" si="55"/>
        <v>1.2599999999999951</v>
      </c>
      <c r="D271" s="9">
        <f t="shared" si="49"/>
        <v>18.591349567523885</v>
      </c>
      <c r="E271" s="9">
        <f t="shared" si="50"/>
        <v>1.6844154091267021</v>
      </c>
      <c r="F271" s="9">
        <f t="shared" si="48"/>
        <v>10.053253018573763</v>
      </c>
      <c r="G271" s="10">
        <f t="shared" si="56"/>
        <v>8.6666666666666607</v>
      </c>
      <c r="H271" s="5">
        <f t="shared" si="57"/>
        <v>7.5</v>
      </c>
      <c r="I271">
        <f t="shared" si="58"/>
        <v>21.052815463734284</v>
      </c>
      <c r="J271">
        <f t="shared" si="59"/>
        <v>10.502398045115179</v>
      </c>
      <c r="K271">
        <f t="shared" si="60"/>
        <v>-18.246113949332067</v>
      </c>
      <c r="L271">
        <f t="shared" si="61"/>
        <v>-6.5324461096443152</v>
      </c>
      <c r="M271">
        <f t="shared" si="62"/>
        <v>-20.824996127510232</v>
      </c>
      <c r="S271">
        <f t="shared" si="51"/>
        <v>0</v>
      </c>
      <c r="T271" t="b">
        <f t="shared" si="52"/>
        <v>0</v>
      </c>
      <c r="U271" t="b">
        <f t="shared" si="53"/>
        <v>0</v>
      </c>
    </row>
    <row r="272" spans="1:21" x14ac:dyDescent="0.2">
      <c r="A272">
        <f t="shared" si="63"/>
        <v>6.1933108313043057</v>
      </c>
      <c r="B272">
        <f t="shared" si="54"/>
        <v>6.1933108313043057</v>
      </c>
      <c r="C272" s="9">
        <f t="shared" si="55"/>
        <v>1.264999999999995</v>
      </c>
      <c r="D272" s="9">
        <f t="shared" si="49"/>
        <v>18.64377990217309</v>
      </c>
      <c r="E272" s="9">
        <f t="shared" si="50"/>
        <v>1.5929245269284478</v>
      </c>
      <c r="F272" s="9">
        <f t="shared" si="48"/>
        <v>10.040452324902729</v>
      </c>
      <c r="G272" s="10">
        <f t="shared" si="56"/>
        <v>8.6666666666666607</v>
      </c>
      <c r="H272" s="5">
        <f t="shared" si="57"/>
        <v>7.5</v>
      </c>
      <c r="I272">
        <f t="shared" si="58"/>
        <v>21.126917352368245</v>
      </c>
      <c r="J272">
        <f t="shared" si="59"/>
        <v>10.469735814566958</v>
      </c>
      <c r="K272">
        <f t="shared" si="60"/>
        <v>-18.350238929969617</v>
      </c>
      <c r="L272">
        <f t="shared" si="61"/>
        <v>-6.5350517984407759</v>
      </c>
      <c r="M272">
        <f t="shared" si="62"/>
        <v>-20.720056553378665</v>
      </c>
      <c r="S272">
        <f t="shared" si="51"/>
        <v>0</v>
      </c>
      <c r="T272" t="b">
        <f t="shared" si="52"/>
        <v>0</v>
      </c>
      <c r="U272" t="b">
        <f t="shared" si="53"/>
        <v>0</v>
      </c>
    </row>
    <row r="273" spans="1:21" x14ac:dyDescent="0.2">
      <c r="A273">
        <f t="shared" si="63"/>
        <v>6.141043840378952</v>
      </c>
      <c r="B273">
        <f t="shared" si="54"/>
        <v>6.141043840378952</v>
      </c>
      <c r="C273" s="9">
        <f t="shared" si="55"/>
        <v>1.2699999999999949</v>
      </c>
      <c r="D273" s="9">
        <f t="shared" si="49"/>
        <v>18.696046893098444</v>
      </c>
      <c r="E273" s="9">
        <f t="shared" si="50"/>
        <v>1.5009143315716824</v>
      </c>
      <c r="F273" s="9">
        <f t="shared" si="48"/>
        <v>10.027492733616679</v>
      </c>
      <c r="G273" s="10">
        <f t="shared" si="56"/>
        <v>8.6666666666666607</v>
      </c>
      <c r="H273" s="5">
        <f t="shared" si="57"/>
        <v>7.5</v>
      </c>
      <c r="I273">
        <f t="shared" si="58"/>
        <v>21.20085882058239</v>
      </c>
      <c r="J273">
        <f t="shared" si="59"/>
        <v>10.437060555574755</v>
      </c>
      <c r="K273">
        <f t="shared" si="60"/>
        <v>-18.453839212736511</v>
      </c>
      <c r="L273">
        <f t="shared" si="61"/>
        <v>-6.5374568443863845</v>
      </c>
      <c r="M273">
        <f t="shared" si="62"/>
        <v>-20.615077176459227</v>
      </c>
      <c r="S273">
        <f t="shared" si="51"/>
        <v>0</v>
      </c>
      <c r="T273" t="b">
        <f t="shared" si="52"/>
        <v>0</v>
      </c>
      <c r="U273" t="b">
        <f t="shared" si="53"/>
        <v>0</v>
      </c>
    </row>
    <row r="274" spans="1:21" x14ac:dyDescent="0.2">
      <c r="A274">
        <f t="shared" si="63"/>
        <v>6.0889402558116323</v>
      </c>
      <c r="B274">
        <f t="shared" si="54"/>
        <v>6.0889402558116323</v>
      </c>
      <c r="C274" s="9">
        <f t="shared" si="55"/>
        <v>1.2749999999999948</v>
      </c>
      <c r="D274" s="9">
        <f t="shared" si="49"/>
        <v>18.748150477665764</v>
      </c>
      <c r="E274" s="9">
        <f t="shared" si="50"/>
        <v>1.4083874470432942</v>
      </c>
      <c r="F274" s="9">
        <f t="shared" si="48"/>
        <v>10.014376121339749</v>
      </c>
      <c r="G274" s="10">
        <f t="shared" si="56"/>
        <v>8.6666666666666607</v>
      </c>
      <c r="H274" s="5">
        <f t="shared" si="57"/>
        <v>7.5</v>
      </c>
      <c r="I274">
        <f t="shared" si="58"/>
        <v>21.274634252792051</v>
      </c>
      <c r="J274">
        <f t="shared" si="59"/>
        <v>10.404373271352823</v>
      </c>
      <c r="K274">
        <f t="shared" si="60"/>
        <v>-18.556914598618807</v>
      </c>
      <c r="L274">
        <f t="shared" si="61"/>
        <v>-6.5396605310761373</v>
      </c>
      <c r="M274">
        <f t="shared" si="62"/>
        <v>-20.510066112384031</v>
      </c>
      <c r="S274">
        <f t="shared" si="51"/>
        <v>0</v>
      </c>
      <c r="T274" t="b">
        <f t="shared" si="52"/>
        <v>0</v>
      </c>
      <c r="U274" t="b">
        <f t="shared" si="53"/>
        <v>0</v>
      </c>
    </row>
    <row r="275" spans="1:21" x14ac:dyDescent="0.2">
      <c r="A275">
        <f t="shared" si="63"/>
        <v>6.0370001352115068</v>
      </c>
      <c r="B275">
        <f t="shared" si="54"/>
        <v>6.0370001352115068</v>
      </c>
      <c r="C275" s="9">
        <f t="shared" si="55"/>
        <v>1.2799999999999947</v>
      </c>
      <c r="D275" s="9">
        <f t="shared" si="49"/>
        <v>18.800090598265889</v>
      </c>
      <c r="E275" s="9">
        <f t="shared" si="50"/>
        <v>1.3153464982237955</v>
      </c>
      <c r="F275" s="9">
        <f t="shared" ref="F275:F289" si="64">_a*D275^2+_b*D275+_c</f>
        <v>10.001104358532835</v>
      </c>
      <c r="G275" s="10">
        <f t="shared" si="56"/>
        <v>8.6666666666666607</v>
      </c>
      <c r="H275" s="5">
        <f t="shared" si="57"/>
        <v>7.5</v>
      </c>
      <c r="I275">
        <f t="shared" si="58"/>
        <v>21.348238173198993</v>
      </c>
      <c r="J275">
        <f t="shared" si="59"/>
        <v>10.371674968697441</v>
      </c>
      <c r="K275">
        <f t="shared" si="60"/>
        <v>-18.659464929180729</v>
      </c>
      <c r="L275">
        <f t="shared" si="61"/>
        <v>-6.541662217997235</v>
      </c>
      <c r="M275">
        <f t="shared" si="62"/>
        <v>-20.405031428996296</v>
      </c>
      <c r="S275">
        <f t="shared" si="51"/>
        <v>0</v>
      </c>
      <c r="T275" t="b">
        <f t="shared" si="52"/>
        <v>0</v>
      </c>
      <c r="U275" t="b">
        <f t="shared" si="53"/>
        <v>0</v>
      </c>
    </row>
    <row r="276" spans="1:21" x14ac:dyDescent="0.2">
      <c r="A276">
        <f t="shared" si="63"/>
        <v>5.9852235311457456</v>
      </c>
      <c r="B276">
        <f t="shared" si="54"/>
        <v>5.9852235311457456</v>
      </c>
      <c r="C276" s="9">
        <f t="shared" si="55"/>
        <v>1.2849999999999946</v>
      </c>
      <c r="D276" s="9">
        <f t="shared" ref="D276:D289" si="65">D275+_dt*(J275+J276)/2</f>
        <v>18.85186720233165</v>
      </c>
      <c r="E276" s="9">
        <f t="shared" ref="E276:E289" si="66">E275+_dt*(K275+K276)/2</f>
        <v>1.2217941106850294</v>
      </c>
      <c r="F276" s="9">
        <f t="shared" si="64"/>
        <v>9.9876793093872287</v>
      </c>
      <c r="G276" s="10">
        <f t="shared" si="56"/>
        <v>8.6666666666666607</v>
      </c>
      <c r="H276" s="5">
        <f t="shared" si="57"/>
        <v>7.5</v>
      </c>
      <c r="I276">
        <f t="shared" si="58"/>
        <v>21.421665243542961</v>
      </c>
      <c r="J276">
        <f t="shared" si="59"/>
        <v>10.338966657607454</v>
      </c>
      <c r="K276">
        <f t="shared" si="60"/>
        <v>-18.761490086325711</v>
      </c>
      <c r="L276">
        <f t="shared" si="61"/>
        <v>-6.543461338934625</v>
      </c>
      <c r="M276">
        <f t="shared" si="62"/>
        <v>-20.299981144320022</v>
      </c>
      <c r="S276">
        <f t="shared" ref="S276:S289" si="67">GESTEP(E276,H276)</f>
        <v>0</v>
      </c>
      <c r="T276" t="b">
        <f t="shared" ref="T276:T289" si="68">AND(S275=0,S276=1)</f>
        <v>0</v>
      </c>
      <c r="U276" t="b">
        <f t="shared" ref="U276:U289" si="69">AND(S276=1,S277=0)</f>
        <v>0</v>
      </c>
    </row>
    <row r="277" spans="1:21" x14ac:dyDescent="0.2">
      <c r="A277">
        <f t="shared" si="63"/>
        <v>5.9336104911244441</v>
      </c>
      <c r="B277">
        <f t="shared" ref="B277:B289" si="70">ABS(D277-$D$11)</f>
        <v>5.9336104911244441</v>
      </c>
      <c r="C277" s="9">
        <f t="shared" ref="C277:C289" si="71">C276+_dt</f>
        <v>1.2899999999999945</v>
      </c>
      <c r="D277" s="9">
        <f t="shared" si="65"/>
        <v>18.903480242352952</v>
      </c>
      <c r="E277" s="9">
        <f t="shared" si="66"/>
        <v>1.127732910489097</v>
      </c>
      <c r="F277" s="9">
        <f t="shared" si="64"/>
        <v>9.9741028317192466</v>
      </c>
      <c r="G277" s="10">
        <f t="shared" ref="G277:G289" si="72">G276</f>
        <v>8.6666666666666607</v>
      </c>
      <c r="H277" s="5">
        <f t="shared" ref="H277:H289" si="73">H276</f>
        <v>7.5</v>
      </c>
      <c r="I277">
        <f t="shared" ref="I277:I289" si="74">SQRT(J277^2+K277^2)</f>
        <v>21.4949102608796</v>
      </c>
      <c r="J277">
        <f t="shared" ref="J277:J289" si="75">J276+L276*_dt</f>
        <v>10.306249350912781</v>
      </c>
      <c r="K277">
        <f t="shared" ref="K277:K289" si="76">K276+M276*_dt</f>
        <v>-18.862989992047311</v>
      </c>
      <c r="L277">
        <f t="shared" ref="L277:L289" si="77">-_k*I277*J277</f>
        <v>-6.5450574003935715</v>
      </c>
      <c r="M277">
        <f t="shared" ref="M277:M289" si="78">-_g-_k*I277*K277</f>
        <v>-20.194923224600146</v>
      </c>
      <c r="S277">
        <f t="shared" si="67"/>
        <v>0</v>
      </c>
      <c r="T277" t="b">
        <f t="shared" si="68"/>
        <v>0</v>
      </c>
      <c r="U277" t="b">
        <f t="shared" si="69"/>
        <v>0</v>
      </c>
    </row>
    <row r="278" spans="1:21" x14ac:dyDescent="0.2">
      <c r="A278">
        <f t="shared" ref="A278:A289" si="79">IF(B278&lt;B277,B278,100)</f>
        <v>5.8821610575873855</v>
      </c>
      <c r="B278">
        <f t="shared" si="70"/>
        <v>5.8821610575873855</v>
      </c>
      <c r="C278" s="9">
        <f t="shared" si="71"/>
        <v>1.2949999999999944</v>
      </c>
      <c r="D278" s="9">
        <f t="shared" si="65"/>
        <v>18.954929675890011</v>
      </c>
      <c r="E278" s="9">
        <f t="shared" si="66"/>
        <v>1.0331655239885529</v>
      </c>
      <c r="F278" s="9">
        <f t="shared" si="64"/>
        <v>9.9603767768659122</v>
      </c>
      <c r="G278" s="10">
        <f t="shared" si="72"/>
        <v>8.6666666666666607</v>
      </c>
      <c r="H278" s="5">
        <f t="shared" si="73"/>
        <v>7.5</v>
      </c>
      <c r="I278">
        <f t="shared" si="74"/>
        <v>21.567968155384751</v>
      </c>
      <c r="J278">
        <f t="shared" si="75"/>
        <v>10.273524063910813</v>
      </c>
      <c r="K278">
        <f t="shared" si="76"/>
        <v>-18.963964608170311</v>
      </c>
      <c r="L278">
        <f t="shared" si="77"/>
        <v>-6.5464499800393314</v>
      </c>
      <c r="M278">
        <f t="shared" si="78"/>
        <v>-20.089865582412006</v>
      </c>
      <c r="S278">
        <f t="shared" si="67"/>
        <v>0</v>
      </c>
      <c r="T278" t="b">
        <f t="shared" si="68"/>
        <v>0</v>
      </c>
      <c r="U278" t="b">
        <f t="shared" si="69"/>
        <v>0</v>
      </c>
    </row>
    <row r="279" spans="1:21" x14ac:dyDescent="0.2">
      <c r="A279">
        <f t="shared" si="79"/>
        <v>5.8308752678925835</v>
      </c>
      <c r="B279">
        <f t="shared" si="70"/>
        <v>5.8308752678925835</v>
      </c>
      <c r="C279" s="9">
        <f t="shared" si="71"/>
        <v>1.2999999999999943</v>
      </c>
      <c r="D279" s="9">
        <f t="shared" si="65"/>
        <v>19.006215465584813</v>
      </c>
      <c r="E279" s="9">
        <f t="shared" si="66"/>
        <v>0.93809457762792114</v>
      </c>
      <c r="F279" s="9">
        <f t="shared" si="64"/>
        <v>9.9465029895817363</v>
      </c>
      <c r="G279" s="10">
        <f t="shared" si="72"/>
        <v>8.6666666666666607</v>
      </c>
      <c r="H279" s="5">
        <f t="shared" si="73"/>
        <v>7.5</v>
      </c>
      <c r="I279">
        <f t="shared" si="74"/>
        <v>21.64083398818536</v>
      </c>
      <c r="J279">
        <f t="shared" si="75"/>
        <v>10.240791814010617</v>
      </c>
      <c r="K279">
        <f t="shared" si="76"/>
        <v>-19.064413936082371</v>
      </c>
      <c r="L279">
        <f t="shared" si="77"/>
        <v>-6.5476387251540666</v>
      </c>
      <c r="M279">
        <f t="shared" si="78"/>
        <v>-19.984816074838882</v>
      </c>
      <c r="S279">
        <f t="shared" si="67"/>
        <v>0</v>
      </c>
      <c r="T279" t="b">
        <f t="shared" si="68"/>
        <v>0</v>
      </c>
      <c r="U279" t="b">
        <f t="shared" si="69"/>
        <v>0</v>
      </c>
    </row>
    <row r="280" spans="1:21" x14ac:dyDescent="0.2">
      <c r="A280">
        <f t="shared" si="79"/>
        <v>5.7797531543065936</v>
      </c>
      <c r="B280">
        <f t="shared" si="70"/>
        <v>5.7797531543065936</v>
      </c>
      <c r="C280" s="9">
        <f t="shared" si="71"/>
        <v>1.3049999999999942</v>
      </c>
      <c r="D280" s="9">
        <f t="shared" si="65"/>
        <v>19.057337579170802</v>
      </c>
      <c r="E280" s="9">
        <f t="shared" si="66"/>
        <v>0.84252269774657385</v>
      </c>
      <c r="F280" s="9">
        <f t="shared" si="64"/>
        <v>9.932483307936625</v>
      </c>
      <c r="G280" s="10">
        <f t="shared" si="72"/>
        <v>8.6666666666666607</v>
      </c>
      <c r="H280" s="5">
        <f t="shared" si="73"/>
        <v>7.5</v>
      </c>
      <c r="I280">
        <f t="shared" si="74"/>
        <v>21.713502949216981</v>
      </c>
      <c r="J280">
        <f t="shared" si="75"/>
        <v>10.208053620384847</v>
      </c>
      <c r="K280">
        <f t="shared" si="76"/>
        <v>-19.164338016456565</v>
      </c>
      <c r="L280">
        <f t="shared" si="77"/>
        <v>-6.5486233511110497</v>
      </c>
      <c r="M280">
        <f t="shared" si="78"/>
        <v>-19.879782501716395</v>
      </c>
      <c r="S280">
        <f t="shared" si="67"/>
        <v>0</v>
      </c>
      <c r="T280" t="b">
        <f t="shared" si="68"/>
        <v>0</v>
      </c>
      <c r="U280" t="b">
        <f t="shared" si="69"/>
        <v>0</v>
      </c>
    </row>
    <row r="281" spans="1:21" x14ac:dyDescent="0.2">
      <c r="A281">
        <f t="shared" si="79"/>
        <v>5.7287947439965592</v>
      </c>
      <c r="B281">
        <f t="shared" si="70"/>
        <v>5.7287947439965592</v>
      </c>
      <c r="C281" s="9">
        <f t="shared" si="71"/>
        <v>1.3099999999999941</v>
      </c>
      <c r="D281" s="9">
        <f t="shared" si="65"/>
        <v>19.108295989480837</v>
      </c>
      <c r="E281" s="9">
        <f t="shared" si="66"/>
        <v>0.74645251038301952</v>
      </c>
      <c r="F281" s="9">
        <f t="shared" si="64"/>
        <v>9.9183195632149665</v>
      </c>
      <c r="G281" s="10">
        <f t="shared" si="72"/>
        <v>8.6666666666666607</v>
      </c>
      <c r="H281" s="5">
        <f t="shared" si="73"/>
        <v>7.5</v>
      </c>
      <c r="I281">
        <f t="shared" si="74"/>
        <v>21.785970355107988</v>
      </c>
      <c r="J281">
        <f t="shared" si="75"/>
        <v>10.175310503629293</v>
      </c>
      <c r="K281">
        <f t="shared" si="76"/>
        <v>-19.263736928965148</v>
      </c>
      <c r="L281">
        <f t="shared" si="77"/>
        <v>-6.5494036398662567</v>
      </c>
      <c r="M281">
        <f t="shared" si="78"/>
        <v>-19.774772603942658</v>
      </c>
      <c r="S281">
        <f t="shared" si="67"/>
        <v>0</v>
      </c>
      <c r="T281" t="b">
        <f t="shared" si="68"/>
        <v>0</v>
      </c>
      <c r="U281" t="b">
        <f t="shared" si="69"/>
        <v>0</v>
      </c>
    </row>
    <row r="282" spans="1:21" x14ac:dyDescent="0.2">
      <c r="A282">
        <f t="shared" si="79"/>
        <v>5.6780000590239119</v>
      </c>
      <c r="B282">
        <f t="shared" si="70"/>
        <v>5.6780000590239119</v>
      </c>
      <c r="C282" s="9">
        <f t="shared" si="71"/>
        <v>1.314999999999994</v>
      </c>
      <c r="D282" s="9">
        <f t="shared" si="65"/>
        <v>19.159090674453484</v>
      </c>
      <c r="E282" s="9">
        <f t="shared" si="66"/>
        <v>0.64988664108064453</v>
      </c>
      <c r="F282" s="9">
        <f t="shared" si="64"/>
        <v>9.9040135798159223</v>
      </c>
      <c r="G282" s="10">
        <f t="shared" si="72"/>
        <v>8.6666666666666607</v>
      </c>
      <c r="H282" s="5">
        <f t="shared" si="73"/>
        <v>7.5</v>
      </c>
      <c r="I282">
        <f t="shared" si="74"/>
        <v>21.858231647090435</v>
      </c>
      <c r="J282">
        <f t="shared" si="75"/>
        <v>10.142563485429962</v>
      </c>
      <c r="K282">
        <f t="shared" si="76"/>
        <v>-19.36261079198486</v>
      </c>
      <c r="L282">
        <f t="shared" si="77"/>
        <v>-6.5499794384673864</v>
      </c>
      <c r="M282">
        <f t="shared" si="78"/>
        <v>-19.669794061852873</v>
      </c>
      <c r="S282">
        <f t="shared" si="67"/>
        <v>0</v>
      </c>
      <c r="T282" t="b">
        <f t="shared" si="68"/>
        <v>0</v>
      </c>
      <c r="U282" t="b">
        <f t="shared" si="69"/>
        <v>0</v>
      </c>
    </row>
    <row r="283" spans="1:21" x14ac:dyDescent="0.2">
      <c r="A283">
        <f t="shared" si="79"/>
        <v>5.627369116339743</v>
      </c>
      <c r="B283">
        <f t="shared" si="70"/>
        <v>5.627369116339743</v>
      </c>
      <c r="C283" s="9">
        <f t="shared" si="71"/>
        <v>1.3199999999999938</v>
      </c>
      <c r="D283" s="9">
        <f t="shared" si="65"/>
        <v>19.209721617137653</v>
      </c>
      <c r="E283" s="9">
        <f t="shared" si="66"/>
        <v>0.55282771469494707</v>
      </c>
      <c r="F283" s="9">
        <f t="shared" si="64"/>
        <v>9.8895671751549674</v>
      </c>
      <c r="G283" s="10">
        <f t="shared" si="72"/>
        <v>8.6666666666666607</v>
      </c>
      <c r="H283" s="5">
        <f t="shared" si="73"/>
        <v>7.5</v>
      </c>
      <c r="I283">
        <f t="shared" si="74"/>
        <v>21.930282388937563</v>
      </c>
      <c r="J283">
        <f t="shared" si="75"/>
        <v>10.109813588237625</v>
      </c>
      <c r="K283">
        <f t="shared" si="76"/>
        <v>-19.460959762294124</v>
      </c>
      <c r="L283">
        <f t="shared" si="77"/>
        <v>-6.5503506575803492</v>
      </c>
      <c r="M283">
        <f t="shared" si="78"/>
        <v>-19.564854493657378</v>
      </c>
      <c r="S283">
        <f t="shared" si="67"/>
        <v>0</v>
      </c>
      <c r="T283" t="b">
        <f t="shared" si="68"/>
        <v>0</v>
      </c>
      <c r="U283" t="b">
        <f t="shared" si="69"/>
        <v>0</v>
      </c>
    </row>
    <row r="284" spans="1:21" x14ac:dyDescent="0.2">
      <c r="A284">
        <f t="shared" si="79"/>
        <v>5.5769019277817762</v>
      </c>
      <c r="B284">
        <f t="shared" si="70"/>
        <v>5.5769019277817762</v>
      </c>
      <c r="C284" s="9">
        <f t="shared" si="71"/>
        <v>1.3249999999999937</v>
      </c>
      <c r="D284" s="9">
        <f t="shared" si="65"/>
        <v>19.26018880569562</v>
      </c>
      <c r="E284" s="9">
        <f t="shared" si="66"/>
        <v>0.45527835520230575</v>
      </c>
      <c r="F284" s="9">
        <f t="shared" si="64"/>
        <v>9.8749821595666791</v>
      </c>
      <c r="G284" s="10">
        <f t="shared" si="72"/>
        <v>8.6666666666666607</v>
      </c>
      <c r="H284" s="5">
        <f t="shared" si="73"/>
        <v>7.5</v>
      </c>
      <c r="I284">
        <f t="shared" si="74"/>
        <v>22.002118264927976</v>
      </c>
      <c r="J284">
        <f t="shared" si="75"/>
        <v>10.077061834949722</v>
      </c>
      <c r="K284">
        <f t="shared" si="76"/>
        <v>-19.558784034762411</v>
      </c>
      <c r="L284">
        <f t="shared" si="77"/>
        <v>-6.5505172700332928</v>
      </c>
      <c r="M284">
        <f t="shared" si="78"/>
        <v>-19.459961453941812</v>
      </c>
      <c r="S284">
        <f t="shared" si="67"/>
        <v>0</v>
      </c>
      <c r="T284" t="b">
        <f t="shared" si="68"/>
        <v>0</v>
      </c>
      <c r="U284" t="b">
        <f t="shared" si="69"/>
        <v>0</v>
      </c>
    </row>
    <row r="285" spans="1:21" x14ac:dyDescent="0.2">
      <c r="A285">
        <f t="shared" si="79"/>
        <v>5.5265985000729039</v>
      </c>
      <c r="B285">
        <f t="shared" si="70"/>
        <v>5.5265985000729039</v>
      </c>
      <c r="C285" s="9">
        <f t="shared" si="71"/>
        <v>1.3299999999999936</v>
      </c>
      <c r="D285" s="9">
        <f t="shared" si="65"/>
        <v>19.310492233404492</v>
      </c>
      <c r="E285" s="9">
        <f t="shared" si="66"/>
        <v>0.35724118551031941</v>
      </c>
      <c r="F285" s="9">
        <f t="shared" si="64"/>
        <v>9.8602603362088939</v>
      </c>
      <c r="G285" s="10">
        <f t="shared" si="72"/>
        <v>8.6666666666666607</v>
      </c>
      <c r="H285" s="5">
        <f t="shared" si="73"/>
        <v>7.5</v>
      </c>
      <c r="I285">
        <f t="shared" si="74"/>
        <v>22.073735077836258</v>
      </c>
      <c r="J285">
        <f t="shared" si="75"/>
        <v>10.044309248599555</v>
      </c>
      <c r="K285">
        <f t="shared" si="76"/>
        <v>-19.656083842032121</v>
      </c>
      <c r="L285">
        <f t="shared" si="77"/>
        <v>-6.5504793093781162</v>
      </c>
      <c r="M285">
        <f t="shared" si="78"/>
        <v>-19.355122432228473</v>
      </c>
      <c r="S285">
        <f t="shared" si="67"/>
        <v>0</v>
      </c>
      <c r="T285" t="b">
        <f t="shared" si="68"/>
        <v>0</v>
      </c>
      <c r="U285" t="b">
        <f t="shared" si="69"/>
        <v>0</v>
      </c>
    </row>
    <row r="286" spans="1:21" x14ac:dyDescent="0.2">
      <c r="A286">
        <f t="shared" si="79"/>
        <v>5.4764588348212726</v>
      </c>
      <c r="B286">
        <f t="shared" si="70"/>
        <v>5.4764588348212726</v>
      </c>
      <c r="C286" s="9">
        <f t="shared" si="71"/>
        <v>1.3349999999999935</v>
      </c>
      <c r="D286" s="9">
        <f t="shared" si="65"/>
        <v>19.360631898656123</v>
      </c>
      <c r="E286" s="9">
        <f t="shared" si="66"/>
        <v>0.25871882726975592</v>
      </c>
      <c r="F286" s="9">
        <f t="shared" si="64"/>
        <v>9.8454035009681302</v>
      </c>
      <c r="G286" s="10">
        <f t="shared" si="72"/>
        <v>8.6666666666666607</v>
      </c>
      <c r="H286" s="5">
        <f t="shared" si="73"/>
        <v>7.5</v>
      </c>
      <c r="I286">
        <f t="shared" si="74"/>
        <v>22.145128746950082</v>
      </c>
      <c r="J286">
        <f t="shared" si="75"/>
        <v>10.011556852052665</v>
      </c>
      <c r="K286">
        <f t="shared" si="76"/>
        <v>-19.752859454193263</v>
      </c>
      <c r="L286">
        <f t="shared" si="77"/>
        <v>-6.5502368684695629</v>
      </c>
      <c r="M286">
        <f t="shared" si="78"/>
        <v>-19.250344851597546</v>
      </c>
      <c r="S286">
        <f t="shared" si="67"/>
        <v>0</v>
      </c>
      <c r="T286" t="b">
        <f t="shared" si="68"/>
        <v>0</v>
      </c>
      <c r="U286" t="b">
        <f t="shared" si="69"/>
        <v>0</v>
      </c>
    </row>
    <row r="287" spans="1:21" x14ac:dyDescent="0.2">
      <c r="A287">
        <f t="shared" si="79"/>
        <v>5.4264829285218639</v>
      </c>
      <c r="B287">
        <f t="shared" si="70"/>
        <v>5.4264829285218639</v>
      </c>
      <c r="C287" s="9">
        <f t="shared" si="71"/>
        <v>1.3399999999999934</v>
      </c>
      <c r="D287" s="9">
        <f t="shared" si="65"/>
        <v>19.410607804955532</v>
      </c>
      <c r="E287" s="9">
        <f t="shared" si="66"/>
        <v>0.15971390068814462</v>
      </c>
      <c r="F287" s="9">
        <f t="shared" si="64"/>
        <v>9.8304134423664351</v>
      </c>
      <c r="G287" s="10">
        <f t="shared" si="72"/>
        <v>8.6666666666666607</v>
      </c>
      <c r="H287" s="5">
        <f t="shared" si="73"/>
        <v>7.5</v>
      </c>
      <c r="I287">
        <f t="shared" si="74"/>
        <v>22.216295306113619</v>
      </c>
      <c r="J287">
        <f t="shared" si="75"/>
        <v>9.9788056677103167</v>
      </c>
      <c r="K287">
        <f t="shared" si="76"/>
        <v>-19.849111178451253</v>
      </c>
      <c r="L287">
        <f t="shared" si="77"/>
        <v>-6.5497900980618358</v>
      </c>
      <c r="M287">
        <f t="shared" si="78"/>
        <v>-19.145636067367235</v>
      </c>
      <c r="S287">
        <f t="shared" si="67"/>
        <v>0</v>
      </c>
      <c r="T287" t="b">
        <f t="shared" si="68"/>
        <v>0</v>
      </c>
      <c r="U287" t="b">
        <f t="shared" si="69"/>
        <v>0</v>
      </c>
    </row>
    <row r="288" spans="1:21" x14ac:dyDescent="0.2">
      <c r="A288">
        <f t="shared" si="79"/>
        <v>5.3766707725595388</v>
      </c>
      <c r="B288">
        <f t="shared" si="70"/>
        <v>5.3766707725595388</v>
      </c>
      <c r="C288" s="9">
        <f t="shared" si="71"/>
        <v>1.3449999999999933</v>
      </c>
      <c r="D288" s="9">
        <f t="shared" si="65"/>
        <v>19.460419960917857</v>
      </c>
      <c r="E288" s="9">
        <f t="shared" si="66"/>
        <v>6.0229024345046261E-2</v>
      </c>
      <c r="F288" s="9">
        <f t="shared" si="64"/>
        <v>9.8152919414696012</v>
      </c>
      <c r="G288" s="10">
        <f t="shared" si="72"/>
        <v>8.6666666666666607</v>
      </c>
      <c r="H288" s="5">
        <f t="shared" si="73"/>
        <v>7.5</v>
      </c>
      <c r="I288">
        <f t="shared" si="74"/>
        <v>22.287230901797102</v>
      </c>
      <c r="J288">
        <f t="shared" si="75"/>
        <v>9.9460567172200083</v>
      </c>
      <c r="K288">
        <f t="shared" si="76"/>
        <v>-19.944839358788087</v>
      </c>
      <c r="L288">
        <f t="shared" si="77"/>
        <v>-6.5491392054227662</v>
      </c>
      <c r="M288">
        <f t="shared" si="78"/>
        <v>-19.041003365831624</v>
      </c>
      <c r="S288">
        <f t="shared" si="67"/>
        <v>0</v>
      </c>
      <c r="T288" t="b">
        <f t="shared" si="68"/>
        <v>0</v>
      </c>
      <c r="U288" t="b">
        <f t="shared" si="69"/>
        <v>0</v>
      </c>
    </row>
    <row r="289" spans="1:21" x14ac:dyDescent="0.2">
      <c r="A289">
        <f t="shared" si="79"/>
        <v>5.3270223532135077</v>
      </c>
      <c r="B289">
        <f t="shared" si="70"/>
        <v>5.3270223532135077</v>
      </c>
      <c r="C289" s="9">
        <f t="shared" si="71"/>
        <v>1.3499999999999932</v>
      </c>
      <c r="D289" s="9">
        <f t="shared" si="65"/>
        <v>19.510068380263888</v>
      </c>
      <c r="E289" s="9">
        <f t="shared" si="66"/>
        <v>-3.9733184990967063E-2</v>
      </c>
      <c r="F289" s="9">
        <f t="shared" si="64"/>
        <v>9.8000407717967963</v>
      </c>
      <c r="G289" s="10">
        <f t="shared" si="72"/>
        <v>8.6666666666666607</v>
      </c>
      <c r="H289" s="5">
        <f t="shared" si="73"/>
        <v>7.5</v>
      </c>
      <c r="I289">
        <f t="shared" si="74"/>
        <v>22.357931791192424</v>
      </c>
      <c r="J289">
        <f t="shared" si="75"/>
        <v>9.9133110211928948</v>
      </c>
      <c r="K289">
        <f t="shared" si="76"/>
        <v>-20.040044375617246</v>
      </c>
      <c r="L289">
        <f t="shared" si="77"/>
        <v>-6.5482844529654791</v>
      </c>
      <c r="M289">
        <f t="shared" si="78"/>
        <v>-18.93645396305525</v>
      </c>
      <c r="S289">
        <f t="shared" si="67"/>
        <v>0</v>
      </c>
      <c r="T289" t="b">
        <f t="shared" si="68"/>
        <v>0</v>
      </c>
      <c r="U289" t="b">
        <f t="shared" si="69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autoFilter ref="D18:E289"/>
  <mergeCells count="1">
    <mergeCell ref="C17:F17"/>
  </mergeCells>
  <phoneticPr fontId="1" type="noConversion"/>
  <conditionalFormatting sqref="N19">
    <cfRule type="cellIs" dxfId="5" priority="5" stopIfTrue="1" operator="greaterThan">
      <formula>$G$19</formula>
    </cfRule>
    <cfRule type="cellIs" dxfId="4" priority="6" stopIfTrue="1" operator="lessThan">
      <formula>$H$19</formula>
    </cfRule>
    <cfRule type="cellIs" dxfId="3" priority="7" stopIfTrue="1" operator="between">
      <formula>$H$19</formula>
      <formula>$G$19</formula>
    </cfRule>
  </conditionalFormatting>
  <conditionalFormatting sqref="E19:F289">
    <cfRule type="cellIs" dxfId="2" priority="1" stopIfTrue="1" operator="lessThan">
      <formula>$H$19</formula>
    </cfRule>
    <cfRule type="cellIs" dxfId="1" priority="2" stopIfTrue="1" operator="greaterThan">
      <formula>$G$19</formula>
    </cfRule>
    <cfRule type="cellIs" dxfId="0" priority="3" stopIfTrue="1" operator="between">
      <formula>$H$19</formula>
      <formula>$G$19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Z53"/>
  <sheetViews>
    <sheetView tabSelected="1" topLeftCell="AO1" zoomScaleNormal="100" workbookViewId="0">
      <selection activeCell="BC1" sqref="BC1"/>
    </sheetView>
  </sheetViews>
  <sheetFormatPr defaultRowHeight="12.75" x14ac:dyDescent="0.2"/>
  <cols>
    <col min="4" max="4" width="14.875" customWidth="1"/>
    <col min="5" max="7" width="13" customWidth="1"/>
    <col min="8" max="8" width="9.5" bestFit="1" customWidth="1"/>
    <col min="9" max="9" width="10.5" bestFit="1" customWidth="1"/>
    <col min="19" max="19" width="9.5" bestFit="1" customWidth="1"/>
    <col min="37" max="37" width="9.5" bestFit="1" customWidth="1"/>
    <col min="46" max="47" width="9" customWidth="1"/>
    <col min="48" max="48" width="7.25" customWidth="1"/>
    <col min="49" max="50" width="10.625" bestFit="1" customWidth="1"/>
  </cols>
  <sheetData>
    <row r="1" spans="1:52" x14ac:dyDescent="0.2">
      <c r="D1" t="s">
        <v>84</v>
      </c>
      <c r="H1">
        <v>18</v>
      </c>
      <c r="P1" t="s">
        <v>107</v>
      </c>
      <c r="W1" s="9" t="s">
        <v>54</v>
      </c>
    </row>
    <row r="2" spans="1:52" x14ac:dyDescent="0.2">
      <c r="D2" s="9" t="s">
        <v>40</v>
      </c>
      <c r="H2">
        <v>-3</v>
      </c>
      <c r="P2" t="s">
        <v>104</v>
      </c>
      <c r="V2">
        <f>12+9.5</f>
        <v>21.5</v>
      </c>
      <c r="W2" s="9" t="s">
        <v>92</v>
      </c>
    </row>
    <row r="3" spans="1:52" x14ac:dyDescent="0.2">
      <c r="D3" s="9"/>
      <c r="M3" s="9" t="s">
        <v>93</v>
      </c>
      <c r="O3">
        <f>12+9.5</f>
        <v>21.5</v>
      </c>
      <c r="Q3">
        <v>0.7</v>
      </c>
      <c r="R3">
        <v>3000</v>
      </c>
      <c r="S3">
        <f>Q3/R3</f>
        <v>2.3333333333333333E-4</v>
      </c>
      <c r="T3" t="s">
        <v>105</v>
      </c>
      <c r="V3">
        <v>5</v>
      </c>
      <c r="W3" s="9" t="s">
        <v>67</v>
      </c>
    </row>
    <row r="4" spans="1:52" x14ac:dyDescent="0.2">
      <c r="D4" s="9" t="s">
        <v>42</v>
      </c>
      <c r="H4">
        <v>20</v>
      </c>
      <c r="M4" s="9" t="s">
        <v>94</v>
      </c>
      <c r="O4">
        <f>12+5.5</f>
        <v>17.5</v>
      </c>
      <c r="P4" t="s">
        <v>106</v>
      </c>
      <c r="W4" s="9" t="s">
        <v>56</v>
      </c>
    </row>
    <row r="5" spans="1:52" x14ac:dyDescent="0.2">
      <c r="D5" s="9" t="s">
        <v>41</v>
      </c>
      <c r="H5">
        <v>6</v>
      </c>
      <c r="M5" s="9" t="s">
        <v>95</v>
      </c>
      <c r="O5">
        <f>O3-O4</f>
        <v>4</v>
      </c>
      <c r="W5" s="9" t="s">
        <v>57</v>
      </c>
    </row>
    <row r="6" spans="1:52" x14ac:dyDescent="0.2">
      <c r="D6" s="9"/>
      <c r="J6" s="29">
        <f>90-J11</f>
        <v>10</v>
      </c>
      <c r="K6" s="29"/>
      <c r="L6" s="29"/>
      <c r="P6" t="s">
        <v>108</v>
      </c>
      <c r="W6" s="9"/>
      <c r="AV6" s="32"/>
      <c r="AW6" s="32"/>
      <c r="AX6" s="32"/>
      <c r="AY6" s="32"/>
      <c r="AZ6" s="32"/>
    </row>
    <row r="7" spans="1:52" x14ac:dyDescent="0.2">
      <c r="D7" s="9" t="s">
        <v>91</v>
      </c>
      <c r="H7">
        <f>12+5.5</f>
        <v>17.5</v>
      </c>
      <c r="J7" s="9" t="s">
        <v>123</v>
      </c>
      <c r="K7" s="9"/>
      <c r="L7" s="9"/>
      <c r="P7" t="s">
        <v>109</v>
      </c>
      <c r="V7" s="9" t="s">
        <v>58</v>
      </c>
      <c r="AT7" s="55" t="s">
        <v>99</v>
      </c>
      <c r="AU7" s="47"/>
      <c r="AV7" s="32" t="s">
        <v>98</v>
      </c>
      <c r="AW7" s="32"/>
      <c r="AX7" s="32"/>
      <c r="AY7" s="32"/>
      <c r="AZ7" s="32"/>
    </row>
    <row r="8" spans="1:52" ht="12.75" customHeight="1" x14ac:dyDescent="0.2">
      <c r="B8" s="9"/>
      <c r="H8" s="9" t="s">
        <v>122</v>
      </c>
      <c r="I8">
        <v>8</v>
      </c>
      <c r="J8">
        <f>I8*PI()</f>
        <v>25.132741228718345</v>
      </c>
      <c r="V8" s="9"/>
      <c r="AC8" s="9" t="s">
        <v>132</v>
      </c>
      <c r="AT8" s="55"/>
      <c r="AU8" s="47"/>
      <c r="AV8" s="55" t="s">
        <v>103</v>
      </c>
      <c r="AW8" s="54" t="s">
        <v>100</v>
      </c>
      <c r="AX8" s="54"/>
      <c r="AY8" s="48" t="s">
        <v>101</v>
      </c>
      <c r="AZ8" s="46">
        <f>J11</f>
        <v>80</v>
      </c>
    </row>
    <row r="9" spans="1:52" x14ac:dyDescent="0.2">
      <c r="A9" t="s">
        <v>79</v>
      </c>
      <c r="H9" s="36">
        <f>AVERAGE(H11:H14)</f>
        <v>1587.273741880404</v>
      </c>
      <c r="I9" s="9" t="s">
        <v>124</v>
      </c>
      <c r="J9">
        <f>J8/(12*60)</f>
        <v>3.4906585039886591E-2</v>
      </c>
      <c r="M9" s="9" t="s">
        <v>43</v>
      </c>
      <c r="Q9" s="31" t="e">
        <f ca="1">AVERAGE(Q11:Q33)</f>
        <v>#NUM!</v>
      </c>
      <c r="V9">
        <v>7</v>
      </c>
      <c r="W9">
        <v>8</v>
      </c>
      <c r="X9">
        <v>9</v>
      </c>
      <c r="AT9" s="55"/>
      <c r="AU9" s="47" t="s">
        <v>102</v>
      </c>
      <c r="AV9" s="55"/>
      <c r="AW9" s="54" t="s">
        <v>97</v>
      </c>
      <c r="AX9" s="54"/>
      <c r="AY9" s="32"/>
      <c r="AZ9" s="32"/>
    </row>
    <row r="10" spans="1:52" x14ac:dyDescent="0.2">
      <c r="B10" s="9" t="s">
        <v>52</v>
      </c>
      <c r="D10" t="s">
        <v>37</v>
      </c>
      <c r="E10" t="s">
        <v>38</v>
      </c>
      <c r="F10" t="s">
        <v>85</v>
      </c>
      <c r="G10" t="s">
        <v>87</v>
      </c>
      <c r="H10" s="9" t="s">
        <v>125</v>
      </c>
      <c r="I10" s="9" t="s">
        <v>126</v>
      </c>
      <c r="J10" s="26" t="s">
        <v>73</v>
      </c>
      <c r="K10" s="26"/>
      <c r="L10" s="26" t="s">
        <v>138</v>
      </c>
      <c r="M10" s="9" t="s">
        <v>90</v>
      </c>
      <c r="N10" s="9" t="s">
        <v>89</v>
      </c>
      <c r="O10" s="9" t="s">
        <v>51</v>
      </c>
      <c r="P10" s="9" t="s">
        <v>88</v>
      </c>
      <c r="Q10" s="9" t="s">
        <v>65</v>
      </c>
      <c r="R10" s="9" t="s">
        <v>66</v>
      </c>
      <c r="S10" s="9" t="s">
        <v>68</v>
      </c>
      <c r="T10" s="9" t="s">
        <v>70</v>
      </c>
      <c r="U10" t="s">
        <v>69</v>
      </c>
      <c r="V10" s="9" t="s">
        <v>127</v>
      </c>
      <c r="W10" s="9" t="s">
        <v>59</v>
      </c>
      <c r="X10" s="9" t="s">
        <v>128</v>
      </c>
      <c r="Y10" s="9" t="s">
        <v>62</v>
      </c>
      <c r="Z10" s="9"/>
      <c r="AA10" s="9"/>
      <c r="AB10" s="9"/>
      <c r="AC10" s="9"/>
      <c r="AD10" s="9"/>
      <c r="AE10" s="9"/>
      <c r="AG10" s="9" t="s">
        <v>77</v>
      </c>
      <c r="AI10" s="9" t="s">
        <v>78</v>
      </c>
      <c r="AK10" s="9" t="s">
        <v>76</v>
      </c>
      <c r="AN10" s="9" t="s">
        <v>75</v>
      </c>
      <c r="AP10" s="9" t="s">
        <v>72</v>
      </c>
      <c r="AQ10" t="s">
        <v>39</v>
      </c>
      <c r="AR10" s="26"/>
      <c r="AT10" s="55"/>
      <c r="AU10" s="47" t="s">
        <v>39</v>
      </c>
      <c r="AV10" s="32" t="s">
        <v>96</v>
      </c>
      <c r="AW10" s="32">
        <v>4</v>
      </c>
      <c r="AX10" s="32">
        <v>6</v>
      </c>
      <c r="AY10" s="32">
        <v>8</v>
      </c>
      <c r="AZ10" s="32" t="s">
        <v>88</v>
      </c>
    </row>
    <row r="11" spans="1:52" x14ac:dyDescent="0.2">
      <c r="A11">
        <v>0</v>
      </c>
      <c r="B11">
        <v>0</v>
      </c>
      <c r="D11">
        <f t="shared" ref="D11:D33" si="0">B11*12+$H$1</f>
        <v>18</v>
      </c>
      <c r="E11">
        <f>D11-$H$2+$H$7</f>
        <v>38.5</v>
      </c>
      <c r="H11" s="34">
        <v>1344.5504492889647</v>
      </c>
      <c r="I11" s="31">
        <f>$J$9*H11/2</f>
        <v>23.466832299261487</v>
      </c>
      <c r="J11" s="33">
        <v>80</v>
      </c>
      <c r="K11" s="33">
        <f>90-J11</f>
        <v>10</v>
      </c>
      <c r="L11" s="33">
        <v>4.2</v>
      </c>
      <c r="M11">
        <f t="shared" ref="M11:M33" si="1">(-SIN($J11*PI()/180)*$H$5+$E11)/12</f>
        <v>2.7159294568272294</v>
      </c>
      <c r="N11">
        <f>COS($J11*PI()/180)*$H$5+$H$4+A11</f>
        <v>21.041889066001584</v>
      </c>
      <c r="O11" s="29">
        <f ca="1">'0ft'!$Q$12</f>
        <v>8.0399946828361539</v>
      </c>
      <c r="P11" s="29">
        <f>'0ft'!N19</f>
        <v>8.4562494979951968</v>
      </c>
      <c r="Q11" s="31">
        <f ca="1">'0ft'!$K$12</f>
        <v>-56.774183138103439</v>
      </c>
      <c r="R11" s="29">
        <f t="shared" ref="R11:R33" ca="1" si="2">COS(Q11*PI()/180)*$V$2</f>
        <v>11.780714405177772</v>
      </c>
      <c r="S11" s="29">
        <f t="shared" ref="S11:S33" ca="1" si="3">(R11-$V$3)/2</f>
        <v>3.390357202588886</v>
      </c>
      <c r="T11" s="31">
        <f t="shared" ref="T11:T33" si="4">(B11*B11+$W$9*$W$9)^0.5</f>
        <v>8</v>
      </c>
      <c r="U11" s="30">
        <f t="shared" ref="U11:U33" ca="1" si="5">ATAN((S11/12)/T11)*180/PI()</f>
        <v>2.0226297846169898</v>
      </c>
      <c r="Y11">
        <v>0</v>
      </c>
      <c r="Z11" s="9" t="s">
        <v>129</v>
      </c>
      <c r="AA11" s="9" t="s">
        <v>130</v>
      </c>
      <c r="AC11" s="9" t="s">
        <v>131</v>
      </c>
      <c r="AD11" s="9"/>
      <c r="AE11" s="9"/>
      <c r="AP11" s="34">
        <v>831</v>
      </c>
      <c r="AQ11" s="31">
        <f>0.025*AP11</f>
        <v>20.775000000000002</v>
      </c>
      <c r="AR11" s="33"/>
      <c r="AT11" s="32">
        <f>B11</f>
        <v>0</v>
      </c>
      <c r="AU11" s="50">
        <f>I11</f>
        <v>23.466832299261487</v>
      </c>
      <c r="AV11" s="44">
        <f>AU11*12*2</f>
        <v>563.20397518227571</v>
      </c>
      <c r="AW11" s="45">
        <f>60*AV11/($AW$10*PI())</f>
        <v>2689.1008985779299</v>
      </c>
      <c r="AX11" s="43">
        <f t="shared" ref="AX11:AX19" si="6">60*AV11/($AX$10*PI())</f>
        <v>1792.7339323852866</v>
      </c>
      <c r="AY11" s="43">
        <f>60*AV11/($AY$10*PI())</f>
        <v>1344.550449288965</v>
      </c>
      <c r="AZ11" s="29">
        <f>P11</f>
        <v>8.4562494979951968</v>
      </c>
    </row>
    <row r="12" spans="1:52" x14ac:dyDescent="0.2">
      <c r="A12">
        <f>IF((4-B12)/4*0.5-($E$11/12)/4*0.5&gt;0,(4-B12)/4*0.5-($E$11/12)/4*0.5,0)</f>
        <v>0</v>
      </c>
      <c r="B12">
        <v>1</v>
      </c>
      <c r="C12">
        <v>12</v>
      </c>
      <c r="D12">
        <f t="shared" si="0"/>
        <v>30</v>
      </c>
      <c r="E12">
        <f t="shared" ref="E12:E33" si="7">D12-$H$2+$H$7</f>
        <v>50.5</v>
      </c>
      <c r="F12">
        <v>1500</v>
      </c>
      <c r="G12">
        <f>F12/H12</f>
        <v>0.99966786769622029</v>
      </c>
      <c r="H12" s="34">
        <v>1500.4983639784459</v>
      </c>
      <c r="I12" s="31">
        <f t="shared" ref="I12:I33" si="8">$J$9*H12/2</f>
        <v>26.188636872212161</v>
      </c>
      <c r="J12" s="33">
        <f>J11</f>
        <v>80</v>
      </c>
      <c r="K12" s="33"/>
      <c r="L12" s="33"/>
      <c r="M12">
        <f t="shared" si="1"/>
        <v>3.7159294568272294</v>
      </c>
      <c r="N12">
        <f t="shared" ref="N12:N19" si="9">COS($J12*PI()/180)*$H$5+$H$4+A12</f>
        <v>21.041889066001584</v>
      </c>
      <c r="O12" s="29">
        <f ca="1">'1ft'!$Q$12</f>
        <v>8.0397080599357498</v>
      </c>
      <c r="P12" s="29">
        <f>'1ft'!N$19</f>
        <v>9.752333364315863</v>
      </c>
      <c r="Q12" s="31">
        <f ca="1">'1ft'!$K$12</f>
        <v>-71.767866379071847</v>
      </c>
      <c r="R12" s="29">
        <f t="shared" ca="1" si="2"/>
        <v>6.7266544599615816</v>
      </c>
      <c r="S12" s="29">
        <f t="shared" ca="1" si="3"/>
        <v>0.86332722998079081</v>
      </c>
      <c r="T12" s="31">
        <f t="shared" si="4"/>
        <v>8.0622577482985491</v>
      </c>
      <c r="U12" s="30">
        <f t="shared" ca="1" si="5"/>
        <v>0.51126801017911827</v>
      </c>
      <c r="V12">
        <f t="shared" ref="V12:V33" si="10">ATAN($B12/V$9)*180/PI()</f>
        <v>8.1301023541559783</v>
      </c>
      <c r="W12">
        <f t="shared" ref="W12:W33" si="11">ATAN(B12/$W$9)*180/PI()</f>
        <v>7.1250163489017977</v>
      </c>
      <c r="X12">
        <f t="shared" ref="X12:X33" si="12">ATAN($B12/X$9)*180/PI()</f>
        <v>6.3401917459099089</v>
      </c>
      <c r="Y12">
        <f>V12-X12</f>
        <v>1.7899106082460694</v>
      </c>
      <c r="AF12" s="31">
        <f t="shared" ref="AF12:AF16" si="13">AK12-$V$3</f>
        <v>-2.3332532063320182</v>
      </c>
      <c r="AG12" s="31">
        <f t="shared" ref="AG12:AG16" si="14">ATAN((AF12/12)/T12)*180/PI()</f>
        <v>-1.3815366188970466</v>
      </c>
      <c r="AH12" s="31">
        <f t="shared" ref="AH12:AH31" ca="1" si="15">AN12-$V$3</f>
        <v>1.7266544599615816</v>
      </c>
      <c r="AI12">
        <f t="shared" ref="AI12:AI32" ca="1" si="16">ATAN((AH12/12)/$T12)*180/PI()</f>
        <v>1.0224546134171013</v>
      </c>
      <c r="AJ12" s="35">
        <f t="shared" ref="AJ12:AJ31" si="17">SIN(W12*PI()/180)</f>
        <v>0.12403473458920845</v>
      </c>
      <c r="AK12" s="31">
        <f>AJ12*$V$2</f>
        <v>2.6667467936679818</v>
      </c>
      <c r="AM12" s="35">
        <f t="shared" ref="AM12:AM17" ca="1" si="18">COS(Q12*PI()/180)</f>
        <v>0.31286764930053867</v>
      </c>
      <c r="AN12" s="29">
        <f t="shared" ref="AN12:AN17" ca="1" si="19">AM12*$V$2</f>
        <v>6.7266544599615816</v>
      </c>
      <c r="AP12" s="34">
        <v>813.4202172608899</v>
      </c>
      <c r="AQ12" s="31">
        <f>0.025*AP12</f>
        <v>20.33550543152225</v>
      </c>
      <c r="AR12" s="33"/>
      <c r="AT12" s="32">
        <f>B12</f>
        <v>1</v>
      </c>
      <c r="AU12" s="50">
        <f t="shared" ref="AU12:AU19" si="20">I12</f>
        <v>26.188636872212161</v>
      </c>
      <c r="AV12" s="44">
        <f t="shared" ref="AV12:AV19" si="21">AU12*12*2</f>
        <v>628.52728493309189</v>
      </c>
      <c r="AW12" s="49">
        <f t="shared" ref="AW12:AW19" si="22">60*AV12/($AW$10*PI())</f>
        <v>3000.9967279568918</v>
      </c>
      <c r="AX12" s="43">
        <f t="shared" si="6"/>
        <v>2000.6644853045946</v>
      </c>
      <c r="AY12" s="43">
        <f t="shared" ref="AY12:AY19" si="23">60*AV12/($AY$10*PI())</f>
        <v>1500.4983639784459</v>
      </c>
      <c r="AZ12" s="29">
        <f t="shared" ref="AZ12:AZ19" si="24">P12</f>
        <v>9.752333364315863</v>
      </c>
    </row>
    <row r="13" spans="1:52" x14ac:dyDescent="0.2">
      <c r="A13">
        <f>IF((4-B13)/4*0.5-($E$11/12)/4*0.5&gt;0,(4-B13)/4*0.5-($E$11/12)/4*0.5,0)</f>
        <v>0</v>
      </c>
      <c r="B13">
        <v>1.29</v>
      </c>
      <c r="C13">
        <v>12</v>
      </c>
      <c r="D13">
        <f t="shared" si="0"/>
        <v>33.480000000000004</v>
      </c>
      <c r="E13">
        <f t="shared" si="7"/>
        <v>53.980000000000004</v>
      </c>
      <c r="F13">
        <v>2000</v>
      </c>
      <c r="G13">
        <f>F13/H13</f>
        <v>1.2893083254405022</v>
      </c>
      <c r="H13" s="34">
        <v>1551.2193325182202</v>
      </c>
      <c r="I13" s="31">
        <f t="shared" si="8"/>
        <v>27.073884773031683</v>
      </c>
      <c r="J13" s="33">
        <f t="shared" ref="J13:J21" si="25">J12</f>
        <v>80</v>
      </c>
      <c r="K13" s="33"/>
      <c r="L13" s="33"/>
      <c r="M13">
        <f t="shared" si="1"/>
        <v>4.0059294568272295</v>
      </c>
      <c r="N13">
        <f t="shared" si="9"/>
        <v>21.041889066001584</v>
      </c>
      <c r="O13" s="29">
        <f ca="1">'2ft'!$Q$12</f>
        <v>8.0392731465579743</v>
      </c>
      <c r="P13" s="29">
        <f>'2ft'!N$19</f>
        <v>10.181435049700248</v>
      </c>
      <c r="Q13" s="31">
        <f ca="1">'2ft'!$K$12</f>
        <v>-73.330622282478544</v>
      </c>
      <c r="R13" s="29">
        <f t="shared" ca="1" si="2"/>
        <v>6.167244069096065</v>
      </c>
      <c r="S13" s="29">
        <f t="shared" ca="1" si="3"/>
        <v>0.58362203454803252</v>
      </c>
      <c r="T13" s="31">
        <f t="shared" si="4"/>
        <v>8.1033388180428449</v>
      </c>
      <c r="U13" s="30">
        <f t="shared" ca="1" si="5"/>
        <v>0.34387757370889915</v>
      </c>
      <c r="V13">
        <f>W13-(O3/12)/2</f>
        <v>3.110096123493896</v>
      </c>
      <c r="W13" s="52">
        <f>M13</f>
        <v>4.0059294568272295</v>
      </c>
      <c r="X13">
        <f>W13+(O3/12)/12</f>
        <v>4.1552350123827848</v>
      </c>
      <c r="Y13">
        <f t="shared" ref="Y13:Y33" si="26">V13-X13</f>
        <v>-1.0451388888888888</v>
      </c>
      <c r="Z13">
        <f>W13-V13</f>
        <v>0.89583333333333348</v>
      </c>
      <c r="AA13">
        <f>X13-W13</f>
        <v>0.14930555555555536</v>
      </c>
      <c r="AB13" s="30">
        <f ca="1">SIN((Q13*PI())/180)</f>
        <v>-0.95797594064232061</v>
      </c>
      <c r="AC13" s="30">
        <f ca="1">AB13*Z13</f>
        <v>-0.85818678015874572</v>
      </c>
      <c r="AD13">
        <f ca="1">AB13*AA13</f>
        <v>-0.1430311300264574</v>
      </c>
      <c r="AE13" s="30">
        <f ca="1">AD13-AC13</f>
        <v>0.71515565013228832</v>
      </c>
      <c r="AF13" s="31">
        <f t="shared" si="13"/>
        <v>-3.4980162388270797</v>
      </c>
      <c r="AG13" s="31">
        <f t="shared" si="14"/>
        <v>-2.06021232372508</v>
      </c>
      <c r="AH13" s="31">
        <f t="shared" ca="1" si="15"/>
        <v>1.167244069096065</v>
      </c>
      <c r="AI13">
        <f t="shared" ca="1" si="16"/>
        <v>0.68773037519336766</v>
      </c>
      <c r="AJ13" s="35">
        <f t="shared" si="17"/>
        <v>6.9859709821996283E-2</v>
      </c>
      <c r="AK13" s="31">
        <f>AJ13*$V$2</f>
        <v>1.5019837611729201</v>
      </c>
      <c r="AM13" s="35">
        <f t="shared" ca="1" si="18"/>
        <v>0.28684856135330533</v>
      </c>
      <c r="AN13" s="29">
        <f t="shared" ca="1" si="19"/>
        <v>6.167244069096065</v>
      </c>
      <c r="AP13" s="34">
        <v>832</v>
      </c>
      <c r="AQ13" s="31">
        <f t="shared" ref="AQ13:AQ33" si="27">0.025*AP13</f>
        <v>20.8</v>
      </c>
      <c r="AR13" s="33"/>
      <c r="AT13" s="32">
        <f t="shared" ref="AT13:AT19" si="28">B13</f>
        <v>1.29</v>
      </c>
      <c r="AU13" s="50">
        <f t="shared" si="20"/>
        <v>27.073884773031683</v>
      </c>
      <c r="AV13" s="44">
        <f t="shared" si="21"/>
        <v>649.77323455276041</v>
      </c>
      <c r="AW13" s="49">
        <f t="shared" si="22"/>
        <v>3102.4386650364404</v>
      </c>
      <c r="AX13" s="43">
        <f t="shared" si="6"/>
        <v>2068.2924433576268</v>
      </c>
      <c r="AY13" s="43">
        <f t="shared" si="23"/>
        <v>1551.2193325182202</v>
      </c>
      <c r="AZ13" s="29">
        <f t="shared" si="24"/>
        <v>10.181435049700248</v>
      </c>
    </row>
    <row r="14" spans="1:52" x14ac:dyDescent="0.2">
      <c r="A14">
        <f>IF((4-B14)/4*0.5-($E$11/12)/4*0.5&gt;0,(4-B14)/4*0.5-($E$11/12)/4*0.5,0)</f>
        <v>0</v>
      </c>
      <c r="B14">
        <v>3.3</v>
      </c>
      <c r="C14">
        <v>12</v>
      </c>
      <c r="D14">
        <f t="shared" si="0"/>
        <v>57.599999999999994</v>
      </c>
      <c r="E14">
        <f t="shared" si="7"/>
        <v>78.099999999999994</v>
      </c>
      <c r="H14" s="34">
        <v>1952.8268217359855</v>
      </c>
      <c r="I14" s="31">
        <f t="shared" si="8"/>
        <v>34.083257760549316</v>
      </c>
      <c r="J14" s="33">
        <f>J13</f>
        <v>80</v>
      </c>
      <c r="K14" s="33">
        <f>90-J14</f>
        <v>10</v>
      </c>
      <c r="L14" s="33">
        <v>12</v>
      </c>
      <c r="M14">
        <f t="shared" si="1"/>
        <v>6.0159294568272292</v>
      </c>
      <c r="N14">
        <f t="shared" si="9"/>
        <v>21.041889066001584</v>
      </c>
      <c r="O14" s="57">
        <f ca="1">'3ft'!$Q$12</f>
        <v>8.0403642921086593</v>
      </c>
      <c r="P14" s="29">
        <f>'3ft'!N$19</f>
        <v>13.638578263230485</v>
      </c>
      <c r="Q14" s="31">
        <f ca="1">'3ft'!$K$12</f>
        <v>-78.95425439528168</v>
      </c>
      <c r="R14" s="29">
        <f t="shared" ca="1" si="2"/>
        <v>4.1192425518608919</v>
      </c>
      <c r="S14" s="29">
        <f t="shared" ca="1" si="3"/>
        <v>-0.44037872406955403</v>
      </c>
      <c r="T14" s="31">
        <f t="shared" si="4"/>
        <v>8.6539008545279739</v>
      </c>
      <c r="U14" s="30">
        <f t="shared" ca="1" si="5"/>
        <v>-0.24297030372762468</v>
      </c>
      <c r="V14">
        <f t="shared" ref="V14:V19" si="29">W14-(O4/12)/2</f>
        <v>5.2867627901605623</v>
      </c>
      <c r="W14" s="52">
        <f t="shared" ref="W14:W19" si="30">M14</f>
        <v>6.0159294568272292</v>
      </c>
      <c r="X14">
        <f t="shared" ref="X14:X19" si="31">W14+(O4/12)/12</f>
        <v>6.1374572346050069</v>
      </c>
      <c r="Y14">
        <f t="shared" si="26"/>
        <v>-0.85069444444444464</v>
      </c>
      <c r="Z14">
        <f t="shared" ref="Z14:Z19" si="32">W14-V14</f>
        <v>0.72916666666666696</v>
      </c>
      <c r="AA14">
        <f t="shared" ref="AA14:AA19" si="33">X14-W14</f>
        <v>0.12152777777777768</v>
      </c>
      <c r="AB14" s="30">
        <f t="shared" ref="AB14:AB19" ca="1" si="34">SIN((Q14*PI())/180)</f>
        <v>-0.98147452650837141</v>
      </c>
      <c r="AC14" s="30">
        <f t="shared" ref="AC14:AC15" ca="1" si="35">AB14*Z14</f>
        <v>-0.7156585089123545</v>
      </c>
      <c r="AD14">
        <f t="shared" ref="AD14:AD15" ca="1" si="36">AB14*AA14</f>
        <v>-0.11927641815205893</v>
      </c>
      <c r="AE14" s="30">
        <f t="shared" ref="AE14:AE15" ca="1" si="37">AD14-AC14</f>
        <v>0.59638209076029558</v>
      </c>
      <c r="AF14" s="31">
        <f t="shared" si="13"/>
        <v>-2.4980162388270797</v>
      </c>
      <c r="AG14" s="31">
        <f t="shared" si="14"/>
        <v>-1.3779738736182663</v>
      </c>
      <c r="AH14" s="31">
        <f t="shared" ca="1" si="15"/>
        <v>-0.88075744813910806</v>
      </c>
      <c r="AI14">
        <f t="shared" ca="1" si="16"/>
        <v>-0.48593186912002784</v>
      </c>
      <c r="AJ14" s="35">
        <f t="shared" si="17"/>
        <v>0.10480495766326729</v>
      </c>
      <c r="AK14">
        <f>AK13+1</f>
        <v>2.5019837611729203</v>
      </c>
      <c r="AM14" s="35">
        <f t="shared" ca="1" si="18"/>
        <v>0.19159267683073916</v>
      </c>
      <c r="AN14" s="29">
        <f t="shared" ca="1" si="19"/>
        <v>4.1192425518608919</v>
      </c>
      <c r="AP14" s="34">
        <v>852.5</v>
      </c>
      <c r="AQ14" s="31">
        <f t="shared" si="27"/>
        <v>21.3125</v>
      </c>
      <c r="AR14" s="33"/>
      <c r="AT14" s="32">
        <f t="shared" si="28"/>
        <v>3.3</v>
      </c>
      <c r="AU14" s="50">
        <f t="shared" si="20"/>
        <v>34.083257760549316</v>
      </c>
      <c r="AV14" s="44">
        <f t="shared" si="21"/>
        <v>817.99818625318358</v>
      </c>
      <c r="AW14" s="49">
        <f t="shared" si="22"/>
        <v>3905.653643471971</v>
      </c>
      <c r="AX14" s="43">
        <f t="shared" si="6"/>
        <v>2603.7690956479805</v>
      </c>
      <c r="AY14" s="43">
        <f t="shared" si="23"/>
        <v>1952.8268217359855</v>
      </c>
      <c r="AZ14" s="29">
        <f t="shared" si="24"/>
        <v>13.638578263230485</v>
      </c>
    </row>
    <row r="15" spans="1:52" x14ac:dyDescent="0.2">
      <c r="A15">
        <f>IF((4-B15)/4*0.5-($E$11/12)/4*0.5&gt;0,(4-B15)/4*0.5-($E$11/12)/4*0.5,0)</f>
        <v>0</v>
      </c>
      <c r="B15">
        <v>4</v>
      </c>
      <c r="C15">
        <v>12</v>
      </c>
      <c r="D15">
        <f t="shared" si="0"/>
        <v>66</v>
      </c>
      <c r="E15">
        <f t="shared" si="7"/>
        <v>86.5</v>
      </c>
      <c r="H15" s="34">
        <v>2094.3316349443344</v>
      </c>
      <c r="I15" s="31">
        <f t="shared" si="8"/>
        <v>36.55298265845456</v>
      </c>
      <c r="J15" s="33">
        <f t="shared" si="25"/>
        <v>80</v>
      </c>
      <c r="K15" s="33"/>
      <c r="L15" s="33"/>
      <c r="M15">
        <f t="shared" si="1"/>
        <v>6.7159294568272294</v>
      </c>
      <c r="N15">
        <f t="shared" si="9"/>
        <v>21.041889066001584</v>
      </c>
      <c r="O15" s="29">
        <f ca="1">'4ft'!$Q$12</f>
        <v>8.0400029366474044</v>
      </c>
      <c r="P15" s="29">
        <f>'4ft'!N$19</f>
        <v>15.064918691345019</v>
      </c>
      <c r="Q15" s="31">
        <f ca="1">'4ft'!$K$12</f>
        <v>-80.124065594926307</v>
      </c>
      <c r="R15" s="29">
        <f t="shared" ca="1" si="2"/>
        <v>3.6875792874686226</v>
      </c>
      <c r="S15" s="29">
        <f t="shared" ca="1" si="3"/>
        <v>-0.65621035626568869</v>
      </c>
      <c r="T15" s="31">
        <f t="shared" si="4"/>
        <v>8.9442719099991592</v>
      </c>
      <c r="U15" s="30">
        <f t="shared" ca="1" si="5"/>
        <v>-0.35029509956727317</v>
      </c>
      <c r="V15">
        <f t="shared" si="29"/>
        <v>6.5492627901605625</v>
      </c>
      <c r="W15" s="52">
        <f t="shared" si="30"/>
        <v>6.7159294568272294</v>
      </c>
      <c r="X15">
        <f t="shared" si="31"/>
        <v>6.7437072346050071</v>
      </c>
      <c r="Y15">
        <f t="shared" si="26"/>
        <v>-0.19444444444444464</v>
      </c>
      <c r="Z15">
        <f t="shared" si="32"/>
        <v>0.16666666666666696</v>
      </c>
      <c r="AA15">
        <f t="shared" si="33"/>
        <v>2.7777777777777679E-2</v>
      </c>
      <c r="AB15" s="30">
        <f t="shared" ca="1" si="34"/>
        <v>-0.98518145358184028</v>
      </c>
      <c r="AC15" s="30">
        <f t="shared" ca="1" si="35"/>
        <v>-0.164196908930307</v>
      </c>
      <c r="AD15">
        <f t="shared" ca="1" si="36"/>
        <v>-2.7366151488384356E-2</v>
      </c>
      <c r="AE15" s="30">
        <f t="shared" ca="1" si="37"/>
        <v>0.13683075744192263</v>
      </c>
      <c r="AF15" s="31">
        <f t="shared" si="13"/>
        <v>-2.4856426099679889</v>
      </c>
      <c r="AG15" s="31">
        <f t="shared" si="14"/>
        <v>-1.3266533427520613</v>
      </c>
      <c r="AH15" s="31">
        <f t="shared" ca="1" si="15"/>
        <v>-1.3124207125313774</v>
      </c>
      <c r="AI15">
        <f t="shared" ca="1" si="16"/>
        <v>-0.70056401402161039</v>
      </c>
      <c r="AJ15" s="35">
        <f t="shared" si="17"/>
        <v>0.1169468553503261</v>
      </c>
      <c r="AK15" s="31">
        <f t="shared" ref="AK15:AK33" si="38">AJ15*$V$2</f>
        <v>2.5143573900320111</v>
      </c>
      <c r="AM15" s="35">
        <f t="shared" ca="1" si="18"/>
        <v>0.171515315696215</v>
      </c>
      <c r="AN15" s="29">
        <f t="shared" ca="1" si="19"/>
        <v>3.6875792874686226</v>
      </c>
      <c r="AP15" s="34">
        <v>870.29122472633321</v>
      </c>
      <c r="AQ15" s="31">
        <f t="shared" si="27"/>
        <v>21.757280618158333</v>
      </c>
      <c r="AR15" s="33"/>
      <c r="AT15" s="32">
        <f t="shared" si="28"/>
        <v>4</v>
      </c>
      <c r="AU15" s="50">
        <f t="shared" si="20"/>
        <v>36.55298265845456</v>
      </c>
      <c r="AV15" s="44">
        <f t="shared" si="21"/>
        <v>877.27158380290939</v>
      </c>
      <c r="AW15" s="49">
        <f t="shared" si="22"/>
        <v>4188.6632698886688</v>
      </c>
      <c r="AX15" s="43">
        <f t="shared" si="6"/>
        <v>2792.4421799257789</v>
      </c>
      <c r="AY15" s="43">
        <f t="shared" si="23"/>
        <v>2094.3316349443344</v>
      </c>
      <c r="AZ15" s="29">
        <f t="shared" si="24"/>
        <v>15.064918691345019</v>
      </c>
    </row>
    <row r="16" spans="1:52" x14ac:dyDescent="0.2">
      <c r="A16">
        <v>0</v>
      </c>
      <c r="B16">
        <v>5</v>
      </c>
      <c r="C16">
        <v>12</v>
      </c>
      <c r="D16">
        <f>B16*12+$H$1</f>
        <v>78</v>
      </c>
      <c r="E16">
        <f t="shared" si="7"/>
        <v>98.5</v>
      </c>
      <c r="F16">
        <v>2750</v>
      </c>
      <c r="G16">
        <f>F16/H16</f>
        <v>1.1688385699757986</v>
      </c>
      <c r="H16" s="34">
        <v>2352.76287987052</v>
      </c>
      <c r="I16" s="31">
        <f t="shared" si="8"/>
        <v>41.063458772444392</v>
      </c>
      <c r="J16" s="33">
        <f t="shared" si="25"/>
        <v>80</v>
      </c>
      <c r="K16" s="33"/>
      <c r="L16" s="33"/>
      <c r="M16">
        <f t="shared" si="1"/>
        <v>7.7159294568272294</v>
      </c>
      <c r="N16">
        <f>COS($J16*PI()/180)*$H$5+$H$4+A16</f>
        <v>21.041889066001584</v>
      </c>
      <c r="O16" s="29">
        <f ca="1">'5ft'!$Q$12</f>
        <v>8.0399986124379641</v>
      </c>
      <c r="P16" s="29">
        <f>'5ft'!N$19</f>
        <v>17.021041913552139</v>
      </c>
      <c r="Q16" s="31">
        <f ca="1">'5ft'!$K$12</f>
        <v>-80.988396489226915</v>
      </c>
      <c r="R16" s="29">
        <f t="shared" ca="1" si="2"/>
        <v>3.367641490880326</v>
      </c>
      <c r="S16" s="29">
        <f t="shared" ca="1" si="3"/>
        <v>-0.81617925455983698</v>
      </c>
      <c r="T16" s="31">
        <f t="shared" si="4"/>
        <v>9.4339811320566032</v>
      </c>
      <c r="U16" s="30">
        <f t="shared" ca="1" si="5"/>
        <v>-0.41307071883979163</v>
      </c>
      <c r="V16">
        <f t="shared" si="29"/>
        <v>7.7159294568272294</v>
      </c>
      <c r="W16" s="52">
        <f t="shared" si="30"/>
        <v>7.7159294568272294</v>
      </c>
      <c r="X16">
        <f t="shared" si="31"/>
        <v>7.7159294568272294</v>
      </c>
      <c r="Y16">
        <f t="shared" si="26"/>
        <v>0</v>
      </c>
      <c r="Z16">
        <f t="shared" si="32"/>
        <v>0</v>
      </c>
      <c r="AA16">
        <f t="shared" si="33"/>
        <v>0</v>
      </c>
      <c r="AB16" s="30">
        <f t="shared" ca="1" si="34"/>
        <v>-0.98765663931616043</v>
      </c>
      <c r="AC16" s="30"/>
      <c r="AF16" s="31">
        <f t="shared" si="13"/>
        <v>-2.113373560895472</v>
      </c>
      <c r="AG16" s="31">
        <f t="shared" si="14"/>
        <v>-1.0694788745634163</v>
      </c>
      <c r="AH16" s="31">
        <f t="shared" ca="1" si="15"/>
        <v>-1.632358509119674</v>
      </c>
      <c r="AI16">
        <f t="shared" ca="1" si="16"/>
        <v>-0.82609850254589789</v>
      </c>
      <c r="AJ16" s="35">
        <f t="shared" si="17"/>
        <v>0.13426169484207107</v>
      </c>
      <c r="AK16" s="31">
        <f t="shared" si="38"/>
        <v>2.886626439104528</v>
      </c>
      <c r="AM16" s="35">
        <f t="shared" ca="1" si="18"/>
        <v>0.15663448794792215</v>
      </c>
      <c r="AN16" s="29">
        <f t="shared" ca="1" si="19"/>
        <v>3.367641490880326</v>
      </c>
      <c r="AP16" s="34">
        <v>893.14506461184476</v>
      </c>
      <c r="AQ16" s="31">
        <f t="shared" si="27"/>
        <v>22.32862661529612</v>
      </c>
      <c r="AR16" s="33"/>
      <c r="AT16">
        <f t="shared" si="28"/>
        <v>5</v>
      </c>
      <c r="AU16" s="50">
        <f t="shared" si="20"/>
        <v>41.063458772444392</v>
      </c>
      <c r="AV16" s="44">
        <f t="shared" si="21"/>
        <v>985.5230105386654</v>
      </c>
      <c r="AW16" s="49">
        <f t="shared" si="22"/>
        <v>4705.52575974104</v>
      </c>
      <c r="AX16" s="43">
        <f t="shared" si="6"/>
        <v>3137.0171731606933</v>
      </c>
      <c r="AY16" s="43">
        <f t="shared" si="23"/>
        <v>2352.76287987052</v>
      </c>
      <c r="AZ16" s="29">
        <f t="shared" si="24"/>
        <v>17.021041913552139</v>
      </c>
    </row>
    <row r="17" spans="2:52" x14ac:dyDescent="0.2">
      <c r="B17">
        <v>6</v>
      </c>
      <c r="C17">
        <v>12</v>
      </c>
      <c r="D17">
        <f t="shared" si="0"/>
        <v>90</v>
      </c>
      <c r="E17">
        <f t="shared" si="7"/>
        <v>110.5</v>
      </c>
      <c r="H17" s="34">
        <v>2611.5000379301164</v>
      </c>
      <c r="I17" s="31">
        <f t="shared" si="8"/>
        <v>45.579274077837333</v>
      </c>
      <c r="J17" s="33">
        <f t="shared" si="25"/>
        <v>80</v>
      </c>
      <c r="K17" s="33"/>
      <c r="L17" s="33"/>
      <c r="M17">
        <f t="shared" si="1"/>
        <v>8.7159294568272294</v>
      </c>
      <c r="N17">
        <f t="shared" si="9"/>
        <v>21.041889066001584</v>
      </c>
      <c r="O17" s="29">
        <f ca="1">'6ft'!$Q$12</f>
        <v>8.0399763705909777</v>
      </c>
      <c r="P17" s="29">
        <f>'6ft'!N$19</f>
        <v>19.167447490358715</v>
      </c>
      <c r="Q17" s="31">
        <f ca="1">'6ft'!$K$12</f>
        <v>-81.932651088176144</v>
      </c>
      <c r="R17" s="29">
        <f t="shared" ca="1" si="2"/>
        <v>3.0172460440431714</v>
      </c>
      <c r="S17" s="29">
        <f t="shared" ca="1" si="3"/>
        <v>-0.99137697797841429</v>
      </c>
      <c r="T17" s="31">
        <f t="shared" si="4"/>
        <v>10</v>
      </c>
      <c r="U17" s="30">
        <f t="shared" ca="1" si="5"/>
        <v>-0.47333687101026695</v>
      </c>
      <c r="V17">
        <f t="shared" si="29"/>
        <v>8.7159294568272294</v>
      </c>
      <c r="W17" s="52">
        <f t="shared" si="30"/>
        <v>8.7159294568272294</v>
      </c>
      <c r="X17">
        <f t="shared" si="31"/>
        <v>8.7159294568272294</v>
      </c>
      <c r="Y17">
        <f t="shared" si="26"/>
        <v>0</v>
      </c>
      <c r="Z17">
        <f t="shared" si="32"/>
        <v>0</v>
      </c>
      <c r="AA17">
        <f t="shared" si="33"/>
        <v>0</v>
      </c>
      <c r="AB17" s="30">
        <f t="shared" ca="1" si="34"/>
        <v>-0.99010379219995459</v>
      </c>
      <c r="AC17" s="30"/>
      <c r="AF17" s="31">
        <f>AK17-$V$3</f>
        <v>-1.7419838061996846</v>
      </c>
      <c r="AG17" s="31">
        <f>ATAN((AF17/12)/T17)*180/PI()</f>
        <v>-0.83167758418995219</v>
      </c>
      <c r="AH17" s="31">
        <f t="shared" ca="1" si="15"/>
        <v>-1.9827539559568286</v>
      </c>
      <c r="AI17">
        <f t="shared" ca="1" si="16"/>
        <v>-0.94660914143374952</v>
      </c>
      <c r="AJ17" s="35">
        <f t="shared" si="17"/>
        <v>0.15153563692094491</v>
      </c>
      <c r="AK17" s="31">
        <f t="shared" si="38"/>
        <v>3.2580161938003154</v>
      </c>
      <c r="AL17" s="9" t="s">
        <v>74</v>
      </c>
      <c r="AM17" s="35">
        <f t="shared" ca="1" si="18"/>
        <v>0.14033702530433356</v>
      </c>
      <c r="AN17" s="29">
        <f t="shared" ca="1" si="19"/>
        <v>3.0172460440431714</v>
      </c>
      <c r="AP17" s="34">
        <v>922.24494930302308</v>
      </c>
      <c r="AQ17" s="31">
        <f t="shared" si="27"/>
        <v>23.056123732575578</v>
      </c>
      <c r="AR17" s="33"/>
      <c r="AT17">
        <f t="shared" si="28"/>
        <v>6</v>
      </c>
      <c r="AU17" s="50">
        <f t="shared" si="20"/>
        <v>45.579274077837333</v>
      </c>
      <c r="AV17" s="44">
        <f t="shared" si="21"/>
        <v>1093.9025778680959</v>
      </c>
      <c r="AW17" s="49">
        <f t="shared" si="22"/>
        <v>5223.0000758602328</v>
      </c>
      <c r="AX17" s="43">
        <f t="shared" si="6"/>
        <v>3482.0000505734884</v>
      </c>
      <c r="AY17" s="43">
        <f t="shared" si="23"/>
        <v>2611.5000379301164</v>
      </c>
      <c r="AZ17" s="29">
        <f t="shared" si="24"/>
        <v>19.167447490358715</v>
      </c>
    </row>
    <row r="18" spans="2:52" x14ac:dyDescent="0.2">
      <c r="B18">
        <v>7</v>
      </c>
      <c r="C18">
        <v>12</v>
      </c>
      <c r="D18">
        <f t="shared" si="0"/>
        <v>102</v>
      </c>
      <c r="E18">
        <f t="shared" si="7"/>
        <v>122.5</v>
      </c>
      <c r="H18" s="34">
        <v>2892.8683822897456</v>
      </c>
      <c r="I18" s="31">
        <f t="shared" si="8"/>
        <v>50.490078097798076</v>
      </c>
      <c r="J18" s="33">
        <f t="shared" si="25"/>
        <v>80</v>
      </c>
      <c r="K18" s="33"/>
      <c r="L18" s="33"/>
      <c r="M18">
        <f t="shared" si="1"/>
        <v>9.7159294568272294</v>
      </c>
      <c r="N18">
        <f t="shared" si="9"/>
        <v>21.041889066001584</v>
      </c>
      <c r="O18" s="29">
        <f ca="1">'7ft'!$Q$12</f>
        <v>8.1194179979518921</v>
      </c>
      <c r="P18" s="29">
        <f>'7ft'!N$19</f>
        <v>21.425924171163587</v>
      </c>
      <c r="Q18" s="31">
        <f ca="1">'7ft'!$K$12</f>
        <v>-82.670665934353991</v>
      </c>
      <c r="R18" s="29">
        <f t="shared" ca="1" si="2"/>
        <v>2.7428069892261147</v>
      </c>
      <c r="S18" s="29">
        <f t="shared" ca="1" si="3"/>
        <v>-1.1285965053869427</v>
      </c>
      <c r="T18" s="31">
        <f t="shared" si="4"/>
        <v>10.63014581273465</v>
      </c>
      <c r="U18" s="30">
        <f t="shared" ca="1" si="5"/>
        <v>-0.50690845412246788</v>
      </c>
      <c r="V18">
        <f t="shared" si="29"/>
        <v>9.7159294568272294</v>
      </c>
      <c r="W18" s="52">
        <f t="shared" si="30"/>
        <v>9.7159294568272294</v>
      </c>
      <c r="X18">
        <f t="shared" si="31"/>
        <v>9.7159294568272294</v>
      </c>
      <c r="Y18">
        <f t="shared" si="26"/>
        <v>0</v>
      </c>
      <c r="Z18">
        <f t="shared" si="32"/>
        <v>0</v>
      </c>
      <c r="AA18">
        <f t="shared" si="33"/>
        <v>0</v>
      </c>
      <c r="AB18" s="30">
        <f t="shared" ca="1" si="34"/>
        <v>-0.99182925856178261</v>
      </c>
      <c r="AC18" s="30"/>
      <c r="AF18" s="31">
        <f t="shared" ref="AF18:AF31" si="39">AK18-$V$3</f>
        <v>-1.3715864747976401</v>
      </c>
      <c r="AG18" s="31">
        <f t="shared" ref="AG18:AG31" si="40">ATAN((AF18/12)/T18)*180/PI()</f>
        <v>-0.61603958936291559</v>
      </c>
      <c r="AH18" s="31">
        <f t="shared" ca="1" si="15"/>
        <v>-2.2571930107738853</v>
      </c>
      <c r="AI18">
        <f t="shared" ca="1" si="16"/>
        <v>-1.0137375658411532</v>
      </c>
      <c r="AJ18" s="35">
        <f t="shared" si="17"/>
        <v>0.16876341977685394</v>
      </c>
      <c r="AK18" s="31">
        <f t="shared" si="38"/>
        <v>3.6284135252023599</v>
      </c>
      <c r="AM18" s="35">
        <f t="shared" ref="AM18:AM33" ca="1" si="41">COS(Q18*PI()/180)</f>
        <v>0.12757241810354022</v>
      </c>
      <c r="AN18" s="29">
        <f t="shared" ref="AN18" ca="1" si="42">AM18*$V$2</f>
        <v>2.7428069892261147</v>
      </c>
      <c r="AP18" s="34">
        <v>948.90601556069589</v>
      </c>
      <c r="AQ18" s="31">
        <f t="shared" si="27"/>
        <v>23.722650389017399</v>
      </c>
      <c r="AR18" s="33"/>
      <c r="AT18">
        <f t="shared" si="28"/>
        <v>7</v>
      </c>
      <c r="AU18" s="50">
        <f t="shared" si="20"/>
        <v>50.490078097798076</v>
      </c>
      <c r="AV18" s="44">
        <f t="shared" si="21"/>
        <v>1211.7618743471539</v>
      </c>
      <c r="AW18" s="49">
        <f t="shared" si="22"/>
        <v>5785.7367645794911</v>
      </c>
      <c r="AX18" s="43">
        <f t="shared" si="6"/>
        <v>3857.1578430529944</v>
      </c>
      <c r="AY18" s="43">
        <f t="shared" si="23"/>
        <v>2892.8683822897456</v>
      </c>
      <c r="AZ18" s="29">
        <f t="shared" si="24"/>
        <v>21.425924171163587</v>
      </c>
    </row>
    <row r="19" spans="2:52" x14ac:dyDescent="0.2">
      <c r="B19">
        <v>8</v>
      </c>
      <c r="C19">
        <v>12</v>
      </c>
      <c r="D19">
        <f t="shared" si="0"/>
        <v>114</v>
      </c>
      <c r="E19">
        <f t="shared" si="7"/>
        <v>134.5</v>
      </c>
      <c r="H19" s="34">
        <v>3243.6625253292841</v>
      </c>
      <c r="I19" s="31">
        <f t="shared" si="8"/>
        <v>56.612590890549974</v>
      </c>
      <c r="J19" s="33">
        <f t="shared" si="25"/>
        <v>80</v>
      </c>
      <c r="K19" s="33"/>
      <c r="L19" s="33"/>
      <c r="M19">
        <f t="shared" si="1"/>
        <v>10.715929456827228</v>
      </c>
      <c r="N19">
        <f t="shared" si="9"/>
        <v>21.041889066001584</v>
      </c>
      <c r="O19" s="29">
        <f ca="1">'8ft'!$Q$12</f>
        <v>8.279846986701477</v>
      </c>
      <c r="P19" s="29">
        <f>'8ft'!N$19</f>
        <v>23.258081820637525</v>
      </c>
      <c r="Q19" s="31">
        <f ca="1">'8ft'!$K$12</f>
        <v>-83.104401798138355</v>
      </c>
      <c r="R19" s="29">
        <f t="shared" ca="1" si="2"/>
        <v>2.5813022342132435</v>
      </c>
      <c r="S19" s="29">
        <f t="shared" ca="1" si="3"/>
        <v>-1.2093488828933783</v>
      </c>
      <c r="T19" s="31">
        <f t="shared" si="4"/>
        <v>11.313708498984761</v>
      </c>
      <c r="U19" s="30">
        <f t="shared" ca="1" si="5"/>
        <v>-0.51035987576750186</v>
      </c>
      <c r="V19">
        <f t="shared" si="29"/>
        <v>10.715929456827228</v>
      </c>
      <c r="W19" s="52">
        <f t="shared" si="30"/>
        <v>10.715929456827228</v>
      </c>
      <c r="X19">
        <f t="shared" si="31"/>
        <v>10.715929456827228</v>
      </c>
      <c r="Y19">
        <f t="shared" si="26"/>
        <v>0</v>
      </c>
      <c r="Z19">
        <f t="shared" si="32"/>
        <v>0</v>
      </c>
      <c r="AA19">
        <f t="shared" si="33"/>
        <v>0</v>
      </c>
      <c r="AB19" s="30">
        <f t="shared" ca="1" si="34"/>
        <v>-0.99276656861692847</v>
      </c>
      <c r="AC19" s="30"/>
      <c r="AF19" s="31">
        <f t="shared" si="39"/>
        <v>-1.002294393304604</v>
      </c>
      <c r="AG19" s="31">
        <f t="shared" si="40"/>
        <v>-0.42298387609279892</v>
      </c>
      <c r="AH19" s="31">
        <f t="shared" ca="1" si="15"/>
        <v>-2.4186977657867565</v>
      </c>
      <c r="AI19">
        <f t="shared" ca="1" si="16"/>
        <v>-1.0206387775727042</v>
      </c>
      <c r="AJ19" s="35">
        <f t="shared" si="17"/>
        <v>0.18593979566025098</v>
      </c>
      <c r="AK19" s="31">
        <f t="shared" si="38"/>
        <v>3.997705606695396</v>
      </c>
      <c r="AM19" s="35">
        <f t="shared" ca="1" si="41"/>
        <v>0.12006056903317412</v>
      </c>
      <c r="AN19" s="29">
        <f t="shared" ref="AN19" ca="1" si="43">AM19*$V$2</f>
        <v>2.5813022342132435</v>
      </c>
      <c r="AP19" s="34">
        <v>979.95179765546436</v>
      </c>
      <c r="AQ19" s="31">
        <f t="shared" si="27"/>
        <v>24.49879494138661</v>
      </c>
      <c r="AR19" s="33"/>
      <c r="AT19">
        <f t="shared" si="28"/>
        <v>8</v>
      </c>
      <c r="AU19" s="50">
        <f t="shared" si="20"/>
        <v>56.612590890549974</v>
      </c>
      <c r="AV19" s="44">
        <f t="shared" si="21"/>
        <v>1358.7021813731994</v>
      </c>
      <c r="AW19" s="49">
        <f t="shared" si="22"/>
        <v>6487.3250506585691</v>
      </c>
      <c r="AX19" s="43">
        <f t="shared" si="6"/>
        <v>4324.8833671057128</v>
      </c>
      <c r="AY19" s="43">
        <f t="shared" si="23"/>
        <v>3243.6625253292846</v>
      </c>
      <c r="AZ19" s="29">
        <f t="shared" si="24"/>
        <v>23.258081820637525</v>
      </c>
    </row>
    <row r="20" spans="2:52" s="37" customFormat="1" x14ac:dyDescent="0.2">
      <c r="B20" s="37">
        <v>9</v>
      </c>
      <c r="C20" s="37">
        <v>12</v>
      </c>
      <c r="D20" s="37">
        <f t="shared" si="0"/>
        <v>126</v>
      </c>
      <c r="E20" s="37">
        <f t="shared" si="7"/>
        <v>146.5</v>
      </c>
      <c r="H20" s="38">
        <v>1300</v>
      </c>
      <c r="I20" s="31">
        <f t="shared" si="8"/>
        <v>22.689280275926283</v>
      </c>
      <c r="J20" s="40">
        <f t="shared" si="25"/>
        <v>80</v>
      </c>
      <c r="K20" s="40"/>
      <c r="L20" s="40"/>
      <c r="M20" s="37">
        <f t="shared" si="1"/>
        <v>11.715929456827228</v>
      </c>
      <c r="N20" s="37">
        <f>COS($J20*PI()/180)*$H$5+$H$4+A20</f>
        <v>21.041889066001584</v>
      </c>
      <c r="O20" s="40">
        <f ca="1">'9ft'!$Q$12</f>
        <v>9.4729440441264234</v>
      </c>
      <c r="P20" s="40">
        <f>'9ft'!N$19</f>
        <v>8.0936976523534216</v>
      </c>
      <c r="Q20" s="39">
        <f ca="1">'9ft'!$K$12</f>
        <v>-85.391602825760771</v>
      </c>
      <c r="R20" s="40">
        <f t="shared" ca="1" si="2"/>
        <v>1.7274177090475709</v>
      </c>
      <c r="S20" s="40">
        <f t="shared" ca="1" si="3"/>
        <v>-1.6362911454762146</v>
      </c>
      <c r="T20" s="39">
        <f t="shared" si="4"/>
        <v>12.041594578792296</v>
      </c>
      <c r="U20" s="41">
        <f t="shared" ca="1" si="5"/>
        <v>-0.64878291297017077</v>
      </c>
      <c r="V20" s="37">
        <f t="shared" si="10"/>
        <v>52.125016348901795</v>
      </c>
      <c r="W20" s="37">
        <f t="shared" si="11"/>
        <v>48.366460663429812</v>
      </c>
      <c r="X20" s="37">
        <f t="shared" si="12"/>
        <v>45</v>
      </c>
      <c r="Y20" s="37">
        <f t="shared" si="26"/>
        <v>7.125016348901795</v>
      </c>
      <c r="AF20" s="39">
        <f t="shared" si="39"/>
        <v>11.069300351698686</v>
      </c>
      <c r="AG20" s="39">
        <f t="shared" si="40"/>
        <v>4.3805656242027551</v>
      </c>
      <c r="AH20" s="39">
        <f t="shared" ca="1" si="15"/>
        <v>-3.2725822909524291</v>
      </c>
      <c r="AI20" s="37">
        <f t="shared" ca="1" si="16"/>
        <v>-1.2973994955562487</v>
      </c>
      <c r="AJ20" s="42">
        <f t="shared" si="17"/>
        <v>0.74740931868365978</v>
      </c>
      <c r="AK20" s="39">
        <f t="shared" si="38"/>
        <v>16.069300351698686</v>
      </c>
      <c r="AM20" s="42">
        <f t="shared" ca="1" si="41"/>
        <v>8.0345009723142832E-2</v>
      </c>
      <c r="AN20" s="40">
        <f t="shared" ref="AN20" ca="1" si="44">AM20*$V$2</f>
        <v>1.7274177090475709</v>
      </c>
      <c r="AP20" s="38">
        <v>1028.9540241598506</v>
      </c>
      <c r="AQ20" s="39">
        <f t="shared" si="27"/>
        <v>25.723850603996269</v>
      </c>
      <c r="AR20" s="40">
        <v>55</v>
      </c>
    </row>
    <row r="21" spans="2:52" s="37" customFormat="1" x14ac:dyDescent="0.2">
      <c r="B21" s="37">
        <v>10</v>
      </c>
      <c r="C21" s="37">
        <v>12</v>
      </c>
      <c r="D21" s="37">
        <f t="shared" si="0"/>
        <v>138</v>
      </c>
      <c r="E21" s="37">
        <f t="shared" si="7"/>
        <v>158.5</v>
      </c>
      <c r="H21" s="38">
        <v>1300</v>
      </c>
      <c r="I21" s="31">
        <f t="shared" si="8"/>
        <v>22.689280275926283</v>
      </c>
      <c r="J21" s="40">
        <f t="shared" si="25"/>
        <v>80</v>
      </c>
      <c r="K21" s="40"/>
      <c r="L21" s="40"/>
      <c r="M21" s="37">
        <f t="shared" si="1"/>
        <v>12.715929456827228</v>
      </c>
      <c r="N21" s="37">
        <f t="shared" ref="N21:N33" si="45">COS($J21*PI()/180)*$H$5+$H$4+A21</f>
        <v>21.041889066001584</v>
      </c>
      <c r="O21" s="40">
        <f ca="1">'10ft'!$Q$12</f>
        <v>9.98890590873145</v>
      </c>
      <c r="P21" s="40">
        <f>'10ft'!N$19</f>
        <v>8.0940841202151805</v>
      </c>
      <c r="Q21" s="39">
        <f ca="1">'10ft'!$K$12</f>
        <v>-85.22957786225254</v>
      </c>
      <c r="R21" s="40">
        <f t="shared" ca="1" si="2"/>
        <v>1.7880133497950956</v>
      </c>
      <c r="S21" s="40">
        <f t="shared" ca="1" si="3"/>
        <v>-1.6059933251024523</v>
      </c>
      <c r="T21" s="39">
        <f t="shared" si="4"/>
        <v>12.806248474865697</v>
      </c>
      <c r="U21" s="41">
        <f t="shared" ca="1" si="5"/>
        <v>-0.59875256727092907</v>
      </c>
      <c r="V21" s="37">
        <f t="shared" si="10"/>
        <v>55.007979801441337</v>
      </c>
      <c r="W21" s="37">
        <f t="shared" si="11"/>
        <v>51.340191745909912</v>
      </c>
      <c r="X21" s="37">
        <f t="shared" si="12"/>
        <v>48.012787504183336</v>
      </c>
      <c r="Y21" s="37">
        <f t="shared" si="26"/>
        <v>6.9951922972580007</v>
      </c>
      <c r="AF21" s="39">
        <f t="shared" si="39"/>
        <v>11.788679403025149</v>
      </c>
      <c r="AG21" s="39">
        <f t="shared" si="40"/>
        <v>4.3866692174579587</v>
      </c>
      <c r="AH21" s="39">
        <f t="shared" ca="1" si="15"/>
        <v>-3.2119866502049046</v>
      </c>
      <c r="AI21" s="37">
        <f t="shared" ca="1" si="16"/>
        <v>-1.1973743874448777</v>
      </c>
      <c r="AJ21" s="42">
        <f t="shared" si="17"/>
        <v>0.78086880944303028</v>
      </c>
      <c r="AK21" s="39">
        <f t="shared" si="38"/>
        <v>16.788679403025149</v>
      </c>
      <c r="AM21" s="42">
        <f t="shared" ca="1" si="41"/>
        <v>8.3163411618376537E-2</v>
      </c>
      <c r="AN21" s="40">
        <f t="shared" ref="AN21" ca="1" si="46">AM21*$V$2</f>
        <v>1.7880133497950956</v>
      </c>
      <c r="AP21" s="38">
        <v>1060</v>
      </c>
      <c r="AQ21" s="39">
        <f t="shared" si="27"/>
        <v>26.5</v>
      </c>
      <c r="AR21" s="40">
        <v>52.832078071123796</v>
      </c>
    </row>
    <row r="22" spans="2:52" s="37" customFormat="1" x14ac:dyDescent="0.2">
      <c r="B22" s="37">
        <v>11</v>
      </c>
      <c r="C22" s="37">
        <v>12</v>
      </c>
      <c r="D22" s="37">
        <f t="shared" si="0"/>
        <v>150</v>
      </c>
      <c r="E22" s="37">
        <f t="shared" si="7"/>
        <v>170.5</v>
      </c>
      <c r="H22" s="38">
        <v>1300</v>
      </c>
      <c r="I22" s="31">
        <f t="shared" si="8"/>
        <v>22.689280275926283</v>
      </c>
      <c r="J22" s="40">
        <v>47.464727518410079</v>
      </c>
      <c r="K22" s="40"/>
      <c r="L22" s="40"/>
      <c r="M22" s="37">
        <f t="shared" si="1"/>
        <v>13.839902688509186</v>
      </c>
      <c r="N22" s="37">
        <f t="shared" si="45"/>
        <v>24.056263777596669</v>
      </c>
      <c r="O22" s="40">
        <f ca="1">'11ft'!$Q$12</f>
        <v>-1.8319820497652961</v>
      </c>
      <c r="P22" s="40">
        <f>'11ft'!N$19</f>
        <v>5.6462934801280369</v>
      </c>
      <c r="Q22" s="39">
        <f ca="1">'11ft'!$K$12</f>
        <v>-65.17694818394429</v>
      </c>
      <c r="R22" s="40">
        <f t="shared" ca="1" si="2"/>
        <v>9.0260714056536671</v>
      </c>
      <c r="S22" s="40">
        <f t="shared" ca="1" si="3"/>
        <v>2.0130357028268335</v>
      </c>
      <c r="T22" s="39">
        <f t="shared" si="4"/>
        <v>13.601470508735444</v>
      </c>
      <c r="U22" s="41">
        <f t="shared" ca="1" si="5"/>
        <v>0.70661846237626136</v>
      </c>
      <c r="V22" s="37">
        <f t="shared" si="10"/>
        <v>57.528807709151515</v>
      </c>
      <c r="W22" s="37">
        <f t="shared" si="11"/>
        <v>53.972626614896392</v>
      </c>
      <c r="X22" s="37">
        <f t="shared" si="12"/>
        <v>50.710593137499643</v>
      </c>
      <c r="Y22" s="37">
        <f t="shared" si="26"/>
        <v>6.8182145716518718</v>
      </c>
      <c r="AF22" s="39">
        <f t="shared" si="39"/>
        <v>12.387825812518553</v>
      </c>
      <c r="AG22" s="39">
        <f t="shared" si="40"/>
        <v>4.3402902855300214</v>
      </c>
      <c r="AH22" s="39">
        <f t="shared" ca="1" si="15"/>
        <v>4.0260714056536671</v>
      </c>
      <c r="AI22" s="37">
        <f t="shared" ca="1" si="16"/>
        <v>1.4130220390163841</v>
      </c>
      <c r="AJ22" s="42">
        <f t="shared" si="17"/>
        <v>0.80873608430318844</v>
      </c>
      <c r="AK22" s="39">
        <f t="shared" si="38"/>
        <v>17.387825812518553</v>
      </c>
      <c r="AM22" s="42">
        <f t="shared" ca="1" si="41"/>
        <v>0.41981727468156593</v>
      </c>
      <c r="AN22" s="40">
        <f t="shared" ref="AN22" ca="1" si="47">AM22*$V$2</f>
        <v>9.0260714056536671</v>
      </c>
      <c r="AP22" s="38">
        <v>1105.891794166628</v>
      </c>
      <c r="AQ22" s="39">
        <f t="shared" si="27"/>
        <v>27.6472948541657</v>
      </c>
      <c r="AR22" s="40">
        <v>50</v>
      </c>
    </row>
    <row r="23" spans="2:52" s="37" customFormat="1" x14ac:dyDescent="0.2">
      <c r="B23" s="37">
        <v>12</v>
      </c>
      <c r="C23" s="37">
        <v>12</v>
      </c>
      <c r="D23" s="37">
        <f t="shared" si="0"/>
        <v>162</v>
      </c>
      <c r="E23" s="37">
        <f t="shared" si="7"/>
        <v>182.5</v>
      </c>
      <c r="H23" s="38">
        <v>1500</v>
      </c>
      <c r="I23" s="31">
        <f t="shared" si="8"/>
        <v>26.179938779914941</v>
      </c>
      <c r="J23" s="40">
        <v>39.15144948733041</v>
      </c>
      <c r="K23" s="40"/>
      <c r="L23" s="40"/>
      <c r="M23" s="37">
        <f t="shared" si="1"/>
        <v>14.892647126337453</v>
      </c>
      <c r="N23" s="37">
        <f t="shared" si="45"/>
        <v>24.652878624529965</v>
      </c>
      <c r="O23" s="40">
        <f ca="1">'12ft'!$Q$12</f>
        <v>1.6671733755223013</v>
      </c>
      <c r="P23" s="40">
        <f>'12ft'!N$19</f>
        <v>5.5203680748479815</v>
      </c>
      <c r="Q23" s="39">
        <f ca="1">'12ft'!$K$12</f>
        <v>-49.275967572469327</v>
      </c>
      <c r="R23" s="40">
        <f t="shared" ca="1" si="2"/>
        <v>14.026951355261488</v>
      </c>
      <c r="S23" s="40">
        <f t="shared" ca="1" si="3"/>
        <v>4.5134756776307441</v>
      </c>
      <c r="T23" s="39">
        <f t="shared" si="4"/>
        <v>14.422205101855956</v>
      </c>
      <c r="U23" s="41">
        <f t="shared" ca="1" si="5"/>
        <v>1.4939029829299117</v>
      </c>
      <c r="V23" s="37">
        <f t="shared" si="10"/>
        <v>59.743562836470737</v>
      </c>
      <c r="W23" s="37">
        <f t="shared" si="11"/>
        <v>56.309932474020215</v>
      </c>
      <c r="X23" s="37">
        <f t="shared" si="12"/>
        <v>53.13010235415598</v>
      </c>
      <c r="Y23" s="37">
        <f t="shared" si="26"/>
        <v>6.6134604823147569</v>
      </c>
      <c r="AF23" s="39">
        <f t="shared" si="39"/>
        <v>12.889081328263639</v>
      </c>
      <c r="AG23" s="39">
        <f t="shared" si="40"/>
        <v>4.2592258518223218</v>
      </c>
      <c r="AH23" s="39">
        <f t="shared" ca="1" si="15"/>
        <v>9.0269513552614882</v>
      </c>
      <c r="AI23" s="37">
        <f t="shared" ca="1" si="16"/>
        <v>2.9857775267741955</v>
      </c>
      <c r="AJ23" s="42">
        <f t="shared" si="17"/>
        <v>0.83205029433784372</v>
      </c>
      <c r="AK23" s="39">
        <f t="shared" si="38"/>
        <v>17.889081328263639</v>
      </c>
      <c r="AM23" s="42">
        <f t="shared" ca="1" si="41"/>
        <v>0.65241634210518551</v>
      </c>
      <c r="AN23" s="40">
        <f t="shared" ref="AN23" ca="1" si="48">AM23*$V$2</f>
        <v>14.026951355261488</v>
      </c>
      <c r="AP23" s="38">
        <v>1142.8977293158966</v>
      </c>
      <c r="AQ23" s="39">
        <f t="shared" si="27"/>
        <v>28.572443232897417</v>
      </c>
      <c r="AR23" s="40">
        <v>48</v>
      </c>
    </row>
    <row r="24" spans="2:52" s="37" customFormat="1" x14ac:dyDescent="0.2">
      <c r="B24" s="37">
        <v>13</v>
      </c>
      <c r="C24" s="37">
        <v>12</v>
      </c>
      <c r="D24" s="37">
        <f t="shared" si="0"/>
        <v>174</v>
      </c>
      <c r="E24" s="37">
        <f t="shared" si="7"/>
        <v>194.5</v>
      </c>
      <c r="H24" s="38">
        <v>1500</v>
      </c>
      <c r="I24" s="31">
        <f t="shared" si="8"/>
        <v>26.179938779914941</v>
      </c>
      <c r="J24" s="40">
        <v>39.851092505418158</v>
      </c>
      <c r="K24" s="40"/>
      <c r="L24" s="40"/>
      <c r="M24" s="37">
        <f t="shared" si="1"/>
        <v>15.887936059216367</v>
      </c>
      <c r="N24" s="37">
        <f t="shared" si="45"/>
        <v>24.606274469713252</v>
      </c>
      <c r="O24" s="40">
        <f ca="1">'13ft'!$Q$12</f>
        <v>0.34476520642034192</v>
      </c>
      <c r="P24" s="40">
        <f>'13ft'!N$19</f>
        <v>5.6133804807767529</v>
      </c>
      <c r="Q24" s="39">
        <f ca="1">'13ft'!$K$12</f>
        <v>-54.820690280024763</v>
      </c>
      <c r="R24" s="40">
        <f t="shared" ca="1" si="2"/>
        <v>12.386949725392466</v>
      </c>
      <c r="S24" s="40">
        <f t="shared" ca="1" si="3"/>
        <v>3.6934748626962328</v>
      </c>
      <c r="T24" s="39">
        <f t="shared" si="4"/>
        <v>15.264337522473747</v>
      </c>
      <c r="U24" s="41">
        <f t="shared" ca="1" si="5"/>
        <v>1.155153569781642</v>
      </c>
      <c r="V24" s="37">
        <f t="shared" si="10"/>
        <v>61.699244233993632</v>
      </c>
      <c r="W24" s="37">
        <f t="shared" si="11"/>
        <v>58.392497753751094</v>
      </c>
      <c r="X24" s="37">
        <f t="shared" si="12"/>
        <v>55.304846468766037</v>
      </c>
      <c r="Y24" s="37">
        <f t="shared" si="26"/>
        <v>6.3943977652275947</v>
      </c>
      <c r="AF24" s="39">
        <f t="shared" si="39"/>
        <v>13.310653809147691</v>
      </c>
      <c r="AG24" s="39">
        <f t="shared" si="40"/>
        <v>4.1562352139058589</v>
      </c>
      <c r="AH24" s="39">
        <f t="shared" ca="1" si="15"/>
        <v>7.3869497253924656</v>
      </c>
      <c r="AI24" s="37">
        <f t="shared" ca="1" si="16"/>
        <v>2.3093688194180464</v>
      </c>
      <c r="AJ24" s="42">
        <f>SIN(W24*PI()/180)</f>
        <v>0.85165831670454384</v>
      </c>
      <c r="AK24" s="39">
        <f t="shared" si="38"/>
        <v>18.310653809147691</v>
      </c>
      <c r="AM24" s="42">
        <f t="shared" ca="1" si="41"/>
        <v>0.57613719652988216</v>
      </c>
      <c r="AN24" s="40">
        <f t="shared" ref="AN24" ca="1" si="49">AM24*$V$2</f>
        <v>12.386949725392466</v>
      </c>
      <c r="AP24" s="38">
        <v>1190</v>
      </c>
      <c r="AQ24" s="39">
        <f t="shared" si="27"/>
        <v>29.75</v>
      </c>
      <c r="AR24" s="40">
        <v>45.704879856060977</v>
      </c>
    </row>
    <row r="25" spans="2:52" s="37" customFormat="1" x14ac:dyDescent="0.2">
      <c r="B25" s="37">
        <v>14</v>
      </c>
      <c r="C25" s="37">
        <v>12</v>
      </c>
      <c r="D25" s="37">
        <f t="shared" si="0"/>
        <v>186</v>
      </c>
      <c r="E25" s="37">
        <f t="shared" si="7"/>
        <v>206.5</v>
      </c>
      <c r="H25" s="38">
        <v>1500</v>
      </c>
      <c r="I25" s="31">
        <f t="shared" si="8"/>
        <v>26.179938779914941</v>
      </c>
      <c r="J25" s="40">
        <v>41.204652423689318</v>
      </c>
      <c r="K25" s="40"/>
      <c r="L25" s="40"/>
      <c r="M25" s="37">
        <f t="shared" si="1"/>
        <v>16.878958056272509</v>
      </c>
      <c r="N25" s="37">
        <f t="shared" si="45"/>
        <v>24.514168524545717</v>
      </c>
      <c r="O25" s="40">
        <f ca="1">'14ft'!$Q$12</f>
        <v>-1.2742078611878322</v>
      </c>
      <c r="P25" s="40">
        <f>'14ft'!N$19</f>
        <v>5.7937679851485884</v>
      </c>
      <c r="Q25" s="39">
        <f ca="1">'14ft'!$K$12</f>
        <v>-60.249359962926192</v>
      </c>
      <c r="R25" s="40">
        <f t="shared" ca="1" si="2"/>
        <v>10.668863344717082</v>
      </c>
      <c r="S25" s="40">
        <f t="shared" ca="1" si="3"/>
        <v>2.8344316723585408</v>
      </c>
      <c r="T25" s="39">
        <f t="shared" si="4"/>
        <v>16.124515496597098</v>
      </c>
      <c r="U25" s="41">
        <f t="shared" ca="1" si="5"/>
        <v>0.83924670216773678</v>
      </c>
      <c r="V25" s="37">
        <f t="shared" si="10"/>
        <v>63.43494882292201</v>
      </c>
      <c r="W25" s="37">
        <f t="shared" si="11"/>
        <v>60.255118703057789</v>
      </c>
      <c r="X25" s="37">
        <f t="shared" si="12"/>
        <v>57.264773727892404</v>
      </c>
      <c r="Y25" s="37">
        <f t="shared" si="26"/>
        <v>6.1701750950296059</v>
      </c>
      <c r="AF25" s="39">
        <f t="shared" si="39"/>
        <v>13.667227555675872</v>
      </c>
      <c r="AG25" s="39">
        <f t="shared" si="40"/>
        <v>4.0403077225082589</v>
      </c>
      <c r="AH25" s="39">
        <f t="shared" ca="1" si="15"/>
        <v>5.6688633447170815</v>
      </c>
      <c r="AI25" s="37">
        <f t="shared" ca="1" si="16"/>
        <v>1.6781334334656972</v>
      </c>
      <c r="AJ25" s="42">
        <f t="shared" si="17"/>
        <v>0.86824314212445919</v>
      </c>
      <c r="AK25" s="39">
        <f t="shared" si="38"/>
        <v>18.667227555675872</v>
      </c>
      <c r="AM25" s="42">
        <f t="shared" ca="1" si="41"/>
        <v>0.49622620207986429</v>
      </c>
      <c r="AN25" s="40">
        <f t="shared" ref="AN25" ca="1" si="50">AM25*$V$2</f>
        <v>10.668863344717082</v>
      </c>
      <c r="AP25" s="38">
        <v>1253.5730494345653</v>
      </c>
      <c r="AQ25" s="39">
        <f t="shared" si="27"/>
        <v>31.339326235864135</v>
      </c>
      <c r="AR25" s="40">
        <v>42.980153220013065</v>
      </c>
    </row>
    <row r="26" spans="2:52" s="37" customFormat="1" x14ac:dyDescent="0.2">
      <c r="B26" s="37">
        <v>15</v>
      </c>
      <c r="C26" s="37">
        <v>12</v>
      </c>
      <c r="D26" s="37">
        <f t="shared" si="0"/>
        <v>198</v>
      </c>
      <c r="E26" s="37">
        <f t="shared" si="7"/>
        <v>218.5</v>
      </c>
      <c r="H26" s="38">
        <v>1800</v>
      </c>
      <c r="I26" s="31">
        <f t="shared" si="8"/>
        <v>31.415926535897931</v>
      </c>
      <c r="J26" s="40">
        <v>33.096564225533371</v>
      </c>
      <c r="K26" s="40"/>
      <c r="L26" s="40"/>
      <c r="M26" s="37">
        <f t="shared" si="1"/>
        <v>17.935307470460049</v>
      </c>
      <c r="N26" s="37">
        <f t="shared" si="45"/>
        <v>25.026508774600032</v>
      </c>
      <c r="O26" s="40">
        <f ca="1">'15ft'!$Q$12</f>
        <v>2.231623181235491</v>
      </c>
      <c r="P26" s="40">
        <f>'15ft'!N$19</f>
        <v>5.6558482727370833</v>
      </c>
      <c r="Q26" s="39">
        <f ca="1">'15ft'!$K$12</f>
        <v>-42.395534530531698</v>
      </c>
      <c r="R26" s="40">
        <f t="shared" ca="1" si="2"/>
        <v>15.877919669097608</v>
      </c>
      <c r="S26" s="40">
        <f t="shared" ca="1" si="3"/>
        <v>5.4389598345488039</v>
      </c>
      <c r="T26" s="39">
        <f t="shared" si="4"/>
        <v>17</v>
      </c>
      <c r="U26" s="41">
        <f t="shared" ca="1" si="5"/>
        <v>1.5272335071717378</v>
      </c>
      <c r="V26" s="37">
        <f t="shared" si="10"/>
        <v>64.98310652189997</v>
      </c>
      <c r="W26" s="37">
        <f t="shared" si="11"/>
        <v>61.927513064147043</v>
      </c>
      <c r="X26" s="37">
        <f t="shared" si="12"/>
        <v>59.036243467926482</v>
      </c>
      <c r="Y26" s="37">
        <f t="shared" si="26"/>
        <v>5.9468630539734875</v>
      </c>
      <c r="AF26" s="39">
        <f t="shared" si="39"/>
        <v>13.970588235294116</v>
      </c>
      <c r="AG26" s="39">
        <f t="shared" si="40"/>
        <v>3.9176857085570762</v>
      </c>
      <c r="AH26" s="39">
        <f t="shared" ca="1" si="15"/>
        <v>10.877919669097608</v>
      </c>
      <c r="AI26" s="37">
        <f t="shared" ca="1" si="16"/>
        <v>3.0522998865297963</v>
      </c>
      <c r="AJ26" s="42">
        <f t="shared" si="17"/>
        <v>0.88235294117647056</v>
      </c>
      <c r="AK26" s="39">
        <f t="shared" si="38"/>
        <v>18.970588235294116</v>
      </c>
      <c r="AM26" s="42">
        <f t="shared" ca="1" si="41"/>
        <v>0.73850789158593522</v>
      </c>
      <c r="AN26" s="40">
        <f t="shared" ref="AN26" ca="1" si="51">AM26*$V$2</f>
        <v>15.877919669097608</v>
      </c>
      <c r="AP26" s="38">
        <v>1300</v>
      </c>
      <c r="AQ26" s="39">
        <f t="shared" si="27"/>
        <v>32.5</v>
      </c>
      <c r="AR26" s="40">
        <v>41.222352867988221</v>
      </c>
    </row>
    <row r="27" spans="2:52" s="37" customFormat="1" x14ac:dyDescent="0.2">
      <c r="B27" s="37">
        <v>16</v>
      </c>
      <c r="C27" s="37">
        <v>12</v>
      </c>
      <c r="D27" s="37">
        <f t="shared" si="0"/>
        <v>210</v>
      </c>
      <c r="E27" s="37">
        <f t="shared" si="7"/>
        <v>230.5</v>
      </c>
      <c r="H27" s="38">
        <v>1800</v>
      </c>
      <c r="I27" s="31">
        <f t="shared" si="8"/>
        <v>31.415926535897931</v>
      </c>
      <c r="J27" s="40">
        <v>33.54305836860253</v>
      </c>
      <c r="K27" s="40"/>
      <c r="L27" s="40"/>
      <c r="M27" s="37">
        <f t="shared" si="1"/>
        <v>18.932051581742584</v>
      </c>
      <c r="N27" s="37">
        <f t="shared" si="45"/>
        <v>25.000824801796654</v>
      </c>
      <c r="O27" s="40">
        <f ca="1">'16ft'!$Q$12</f>
        <v>1.2999374616016721</v>
      </c>
      <c r="P27" s="40">
        <f>'16ft'!N$19</f>
        <v>5.7318865862911927</v>
      </c>
      <c r="Q27" s="39">
        <f ca="1">'16ft'!$K$12</f>
        <v>-46.936354787531691</v>
      </c>
      <c r="R27" s="40">
        <f t="shared" ca="1" si="2"/>
        <v>14.680422317743298</v>
      </c>
      <c r="S27" s="40">
        <f t="shared" ca="1" si="3"/>
        <v>4.8402111588716492</v>
      </c>
      <c r="T27" s="39">
        <f t="shared" si="4"/>
        <v>17.888543819998318</v>
      </c>
      <c r="U27" s="41">
        <f t="shared" ca="1" si="5"/>
        <v>1.2916865034369096</v>
      </c>
      <c r="V27" s="37">
        <f t="shared" si="10"/>
        <v>66.370622269343187</v>
      </c>
      <c r="W27" s="37">
        <f t="shared" si="11"/>
        <v>63.43494882292201</v>
      </c>
      <c r="X27" s="37">
        <f t="shared" si="12"/>
        <v>60.642246457208728</v>
      </c>
      <c r="Y27" s="37">
        <f t="shared" si="26"/>
        <v>5.728375812134459</v>
      </c>
      <c r="AF27" s="39">
        <f t="shared" si="39"/>
        <v>14.230184606498192</v>
      </c>
      <c r="AG27" s="39">
        <f t="shared" si="40"/>
        <v>3.7926430624087146</v>
      </c>
      <c r="AH27" s="39">
        <f t="shared" ca="1" si="15"/>
        <v>9.6804223177432984</v>
      </c>
      <c r="AI27" s="37">
        <f t="shared" ca="1" si="16"/>
        <v>2.582061365973503</v>
      </c>
      <c r="AJ27" s="42">
        <f t="shared" si="17"/>
        <v>0.89442719099991586</v>
      </c>
      <c r="AK27" s="39">
        <f t="shared" si="38"/>
        <v>19.230184606498192</v>
      </c>
      <c r="AM27" s="42">
        <f t="shared" ca="1" si="41"/>
        <v>0.68281034036015342</v>
      </c>
      <c r="AN27" s="40">
        <f t="shared" ref="AN27" ca="1" si="52">AM27*$V$2</f>
        <v>14.680422317743298</v>
      </c>
      <c r="AP27" s="38">
        <v>1364.3816882039482</v>
      </c>
      <c r="AQ27" s="39">
        <f t="shared" si="27"/>
        <v>34.109542205098705</v>
      </c>
      <c r="AR27" s="40">
        <v>39.055720873492042</v>
      </c>
    </row>
    <row r="28" spans="2:52" s="37" customFormat="1" x14ac:dyDescent="0.2">
      <c r="B28" s="37">
        <v>17</v>
      </c>
      <c r="C28" s="37">
        <v>12</v>
      </c>
      <c r="D28" s="37">
        <f t="shared" si="0"/>
        <v>222</v>
      </c>
      <c r="E28" s="37">
        <f t="shared" si="7"/>
        <v>242.5</v>
      </c>
      <c r="H28" s="38">
        <v>1800</v>
      </c>
      <c r="I28" s="31">
        <f t="shared" si="8"/>
        <v>31.415926535897931</v>
      </c>
      <c r="J28" s="40">
        <v>34.222470624125442</v>
      </c>
      <c r="K28" s="40"/>
      <c r="L28" s="40"/>
      <c r="M28" s="37">
        <f t="shared" si="1"/>
        <v>19.927129481158428</v>
      </c>
      <c r="N28" s="37">
        <f t="shared" si="45"/>
        <v>24.961160415383404</v>
      </c>
      <c r="O28" s="40">
        <f ca="1">'17ft'!$Q$12</f>
        <v>0.18631400977128243</v>
      </c>
      <c r="P28" s="40">
        <f>'17ft'!N$19</f>
        <v>5.8478988233994693</v>
      </c>
      <c r="Q28" s="39">
        <f ca="1">'17ft'!$K$12</f>
        <v>-51.600541393401244</v>
      </c>
      <c r="R28" s="40">
        <f t="shared" ca="1" si="2"/>
        <v>13.354518063677569</v>
      </c>
      <c r="S28" s="40">
        <f t="shared" ca="1" si="3"/>
        <v>4.1772590318387843</v>
      </c>
      <c r="T28" s="39">
        <f t="shared" si="4"/>
        <v>18.788294228055936</v>
      </c>
      <c r="U28" s="41">
        <f t="shared" ca="1" si="5"/>
        <v>1.0614407414799483</v>
      </c>
      <c r="V28" s="37">
        <f t="shared" si="10"/>
        <v>67.61986494804043</v>
      </c>
      <c r="W28" s="37">
        <f t="shared" si="11"/>
        <v>64.798876354524921</v>
      </c>
      <c r="X28" s="37">
        <f t="shared" si="12"/>
        <v>62.102728969052372</v>
      </c>
      <c r="Y28" s="37">
        <f t="shared" si="26"/>
        <v>5.5171359789880583</v>
      </c>
      <c r="AF28" s="39">
        <f t="shared" si="39"/>
        <v>14.453602097321369</v>
      </c>
      <c r="AG28" s="39">
        <f t="shared" si="40"/>
        <v>3.6680583735735532</v>
      </c>
      <c r="AH28" s="39">
        <f t="shared" ca="1" si="15"/>
        <v>8.3545180636775687</v>
      </c>
      <c r="AI28" s="37">
        <f t="shared" ca="1" si="16"/>
        <v>2.1221534114597782</v>
      </c>
      <c r="AJ28" s="42">
        <f t="shared" si="17"/>
        <v>0.90481870220099392</v>
      </c>
      <c r="AK28" s="39">
        <f t="shared" si="38"/>
        <v>19.453602097321369</v>
      </c>
      <c r="AM28" s="42">
        <f t="shared" ca="1" si="41"/>
        <v>0.6211403750547706</v>
      </c>
      <c r="AN28" s="40">
        <f t="shared" ref="AN28" ca="1" si="53">AM28*$V$2</f>
        <v>13.354518063677569</v>
      </c>
      <c r="AP28" s="38">
        <v>1400</v>
      </c>
      <c r="AQ28" s="39">
        <f t="shared" si="27"/>
        <v>35</v>
      </c>
      <c r="AR28" s="40">
        <v>37.951211597860755</v>
      </c>
    </row>
    <row r="29" spans="2:52" s="37" customFormat="1" x14ac:dyDescent="0.2">
      <c r="B29" s="37">
        <v>18</v>
      </c>
      <c r="C29" s="37">
        <v>12</v>
      </c>
      <c r="D29" s="37">
        <f t="shared" si="0"/>
        <v>234</v>
      </c>
      <c r="E29" s="37">
        <f t="shared" si="7"/>
        <v>254.5</v>
      </c>
      <c r="H29" s="38">
        <v>1800</v>
      </c>
      <c r="I29" s="31">
        <f t="shared" si="8"/>
        <v>31.415926535897931</v>
      </c>
      <c r="J29" s="40">
        <v>35.133550808002923</v>
      </c>
      <c r="K29" s="40"/>
      <c r="L29" s="40"/>
      <c r="M29" s="37">
        <f t="shared" si="1"/>
        <v>20.920591213806627</v>
      </c>
      <c r="N29" s="37">
        <f t="shared" si="45"/>
        <v>24.906877220966525</v>
      </c>
      <c r="O29" s="40">
        <f ca="1">'18ft'!$Q$12</f>
        <v>-1.1075380257366154</v>
      </c>
      <c r="P29" s="40">
        <f>'18ft'!N$19</f>
        <v>6.0049222915833278</v>
      </c>
      <c r="Q29" s="39">
        <f ca="1">'18ft'!$K$12</f>
        <v>-55.986708070472773</v>
      </c>
      <c r="R29" s="40">
        <f t="shared" ca="1" si="2"/>
        <v>12.026782125411385</v>
      </c>
      <c r="S29" s="40">
        <f t="shared" ca="1" si="3"/>
        <v>3.5133910627056926</v>
      </c>
      <c r="T29" s="39">
        <f t="shared" si="4"/>
        <v>19.697715603592208</v>
      </c>
      <c r="U29" s="41">
        <f t="shared" ca="1" si="5"/>
        <v>0.85156937722714021</v>
      </c>
      <c r="V29" s="37">
        <f t="shared" si="10"/>
        <v>68.749494492866759</v>
      </c>
      <c r="W29" s="37">
        <f t="shared" si="11"/>
        <v>66.037511025421821</v>
      </c>
      <c r="X29" s="37">
        <f t="shared" si="12"/>
        <v>63.43494882292201</v>
      </c>
      <c r="Y29" s="37">
        <f t="shared" si="26"/>
        <v>5.3145456699447493</v>
      </c>
      <c r="AF29" s="39">
        <f t="shared" si="39"/>
        <v>14.64694829533553</v>
      </c>
      <c r="AG29" s="39">
        <f t="shared" si="40"/>
        <v>3.5458285921856327</v>
      </c>
      <c r="AH29" s="39">
        <f t="shared" ca="1" si="15"/>
        <v>7.0267821254113851</v>
      </c>
      <c r="AI29" s="37">
        <f t="shared" ca="1" si="16"/>
        <v>1.7027626980191546</v>
      </c>
      <c r="AJ29" s="42">
        <f t="shared" si="17"/>
        <v>0.91381154862025715</v>
      </c>
      <c r="AK29" s="39">
        <f t="shared" si="38"/>
        <v>19.64694829533553</v>
      </c>
      <c r="AM29" s="42">
        <f t="shared" ca="1" si="41"/>
        <v>0.55938521513541328</v>
      </c>
      <c r="AN29" s="40">
        <f t="shared" ref="AN29" ca="1" si="54">AM29*$V$2</f>
        <v>12.026782125411385</v>
      </c>
      <c r="AP29" s="38">
        <v>1450.8991570749304</v>
      </c>
      <c r="AQ29" s="39">
        <f t="shared" si="27"/>
        <v>36.272478926873262</v>
      </c>
      <c r="AR29" s="40">
        <v>36.5</v>
      </c>
    </row>
    <row r="30" spans="2:52" s="37" customFormat="1" x14ac:dyDescent="0.2">
      <c r="B30" s="37">
        <v>19</v>
      </c>
      <c r="C30" s="37">
        <v>12</v>
      </c>
      <c r="D30" s="37">
        <f t="shared" si="0"/>
        <v>246</v>
      </c>
      <c r="E30" s="37">
        <f t="shared" si="7"/>
        <v>266.5</v>
      </c>
      <c r="H30" s="38">
        <v>1800</v>
      </c>
      <c r="I30" s="31">
        <f t="shared" si="8"/>
        <v>31.415926535897931</v>
      </c>
      <c r="J30" s="40">
        <v>36.297868297882978</v>
      </c>
      <c r="K30" s="40"/>
      <c r="L30" s="40"/>
      <c r="M30" s="37">
        <f t="shared" si="1"/>
        <v>21.912341736508363</v>
      </c>
      <c r="N30" s="37">
        <f t="shared" si="45"/>
        <v>24.835701846029838</v>
      </c>
      <c r="O30" s="40">
        <f ca="1">'19ft'!$Q$12</f>
        <v>-2.6324920108952936</v>
      </c>
      <c r="P30" s="40">
        <f>'19ft'!N$19</f>
        <v>6.2068235422572888</v>
      </c>
      <c r="Q30" s="39">
        <f ca="1">'19ft'!$K$12</f>
        <v>-60.261132557296307</v>
      </c>
      <c r="R30" s="40">
        <f t="shared" ca="1" si="2"/>
        <v>10.665027774644006</v>
      </c>
      <c r="S30" s="40">
        <f t="shared" ca="1" si="3"/>
        <v>2.832513887322003</v>
      </c>
      <c r="T30" s="39">
        <f t="shared" si="4"/>
        <v>20.615528128088304</v>
      </c>
      <c r="U30" s="41">
        <f t="shared" ca="1" si="5"/>
        <v>0.65599418857210212</v>
      </c>
      <c r="V30" s="37">
        <f t="shared" si="10"/>
        <v>69.775140568831915</v>
      </c>
      <c r="W30" s="37">
        <f t="shared" si="11"/>
        <v>67.166345822082448</v>
      </c>
      <c r="X30" s="37">
        <f t="shared" si="12"/>
        <v>64.653824058053303</v>
      </c>
      <c r="Y30" s="37">
        <f t="shared" si="26"/>
        <v>5.1213165107786125</v>
      </c>
      <c r="AF30" s="39">
        <f t="shared" si="39"/>
        <v>14.8151605654684</v>
      </c>
      <c r="AG30" s="39">
        <f t="shared" si="40"/>
        <v>3.4271641125692813</v>
      </c>
      <c r="AH30" s="39">
        <f t="shared" ca="1" si="15"/>
        <v>5.6650277746440061</v>
      </c>
      <c r="AI30" s="37">
        <f t="shared" ca="1" si="16"/>
        <v>1.3118164395412497</v>
      </c>
      <c r="AJ30" s="42">
        <f t="shared" si="17"/>
        <v>0.92163537513806515</v>
      </c>
      <c r="AK30" s="39">
        <f t="shared" si="38"/>
        <v>19.8151605654684</v>
      </c>
      <c r="AM30" s="42">
        <f t="shared" ca="1" si="41"/>
        <v>0.49604780347181421</v>
      </c>
      <c r="AN30" s="40">
        <f t="shared" ref="AN30" ca="1" si="55">AM30*$V$2</f>
        <v>10.665027774644006</v>
      </c>
      <c r="AP30" s="38">
        <v>1500</v>
      </c>
      <c r="AQ30" s="39">
        <f t="shared" si="27"/>
        <v>37.5</v>
      </c>
      <c r="AR30" s="40">
        <v>35.217880462212001</v>
      </c>
    </row>
    <row r="31" spans="2:52" s="37" customFormat="1" x14ac:dyDescent="0.2">
      <c r="B31" s="37">
        <v>20</v>
      </c>
      <c r="C31" s="37">
        <v>12</v>
      </c>
      <c r="D31" s="37">
        <f t="shared" si="0"/>
        <v>258</v>
      </c>
      <c r="E31" s="37">
        <f t="shared" si="7"/>
        <v>278.5</v>
      </c>
      <c r="H31" s="38">
        <v>-603977976</v>
      </c>
      <c r="I31" s="31">
        <f t="shared" si="8"/>
        <v>-10541404.29073129</v>
      </c>
      <c r="J31" s="40">
        <v>38.300022278195733</v>
      </c>
      <c r="K31" s="40"/>
      <c r="L31" s="40"/>
      <c r="M31" s="37">
        <f t="shared" si="1"/>
        <v>22.898443664864327</v>
      </c>
      <c r="N31" s="37">
        <f t="shared" si="45"/>
        <v>24.708656777273987</v>
      </c>
      <c r="O31" s="40" t="e">
        <f ca="1">'20ft'!Q12</f>
        <v>#NUM!</v>
      </c>
      <c r="P31" s="40" t="e">
        <f>'20ft'!N$19</f>
        <v>#NUM!</v>
      </c>
      <c r="Q31" s="39" t="e">
        <f ca="1">'20ft'!$K$12</f>
        <v>#NUM!</v>
      </c>
      <c r="R31" s="40" t="e">
        <f t="shared" ca="1" si="2"/>
        <v>#NUM!</v>
      </c>
      <c r="S31" s="40" t="e">
        <f t="shared" ca="1" si="3"/>
        <v>#NUM!</v>
      </c>
      <c r="T31" s="39">
        <f t="shared" si="4"/>
        <v>21.540659228538015</v>
      </c>
      <c r="U31" s="41" t="e">
        <f t="shared" ca="1" si="5"/>
        <v>#NUM!</v>
      </c>
      <c r="V31" s="37">
        <f t="shared" si="10"/>
        <v>70.709953780811276</v>
      </c>
      <c r="W31" s="37">
        <f t="shared" si="11"/>
        <v>68.198590513648185</v>
      </c>
      <c r="X31" s="37">
        <f t="shared" si="12"/>
        <v>65.772254682045826</v>
      </c>
      <c r="Y31" s="37">
        <f t="shared" si="26"/>
        <v>4.9376990987654494</v>
      </c>
      <c r="AF31" s="39">
        <f t="shared" si="39"/>
        <v>14.962248854033074</v>
      </c>
      <c r="AG31" s="39">
        <f t="shared" si="40"/>
        <v>3.3127978370644291</v>
      </c>
      <c r="AH31" s="39" t="e">
        <f t="shared" ca="1" si="15"/>
        <v>#NUM!</v>
      </c>
      <c r="AI31" s="37" t="e">
        <f t="shared" ca="1" si="16"/>
        <v>#NUM!</v>
      </c>
      <c r="AJ31" s="42">
        <f t="shared" si="17"/>
        <v>0.9284766908852593</v>
      </c>
      <c r="AK31" s="39">
        <f t="shared" si="38"/>
        <v>19.962248854033074</v>
      </c>
      <c r="AM31" s="42" t="e">
        <f t="shared" ca="1" si="41"/>
        <v>#NUM!</v>
      </c>
      <c r="AN31" s="40" t="e">
        <f t="shared" ref="AN31" ca="1" si="56">AM31*$V$2</f>
        <v>#NUM!</v>
      </c>
      <c r="AP31" s="38">
        <v>1525</v>
      </c>
      <c r="AQ31" s="39">
        <f t="shared" si="27"/>
        <v>38.125</v>
      </c>
      <c r="AR31" s="40">
        <v>34.628985335975017</v>
      </c>
    </row>
    <row r="32" spans="2:52" s="37" customFormat="1" x14ac:dyDescent="0.2">
      <c r="B32" s="37">
        <v>21</v>
      </c>
      <c r="C32" s="37">
        <v>12</v>
      </c>
      <c r="D32" s="37">
        <f t="shared" si="0"/>
        <v>270</v>
      </c>
      <c r="E32" s="37">
        <f t="shared" si="7"/>
        <v>290.5</v>
      </c>
      <c r="H32" s="38">
        <v>1800</v>
      </c>
      <c r="I32" s="31">
        <f t="shared" si="8"/>
        <v>31.415926535897931</v>
      </c>
      <c r="J32" s="40">
        <v>53.132624770147004</v>
      </c>
      <c r="K32" s="40"/>
      <c r="L32" s="40"/>
      <c r="M32" s="37">
        <f t="shared" si="1"/>
        <v>23.808320126381727</v>
      </c>
      <c r="N32" s="37">
        <f t="shared" si="45"/>
        <v>23.599788679083481</v>
      </c>
      <c r="O32" s="40">
        <f ca="1">'21ft'!Q12</f>
        <v>0.81796037302647306</v>
      </c>
      <c r="P32" s="40">
        <f>'21ft'!N$19</f>
        <v>9.1342018246188399</v>
      </c>
      <c r="Q32" s="39">
        <f ca="1">'21ft'!$K$12</f>
        <v>-72.20936219589214</v>
      </c>
      <c r="R32" s="40">
        <f t="shared" ca="1" si="2"/>
        <v>6.5691040198009931</v>
      </c>
      <c r="S32" s="40">
        <f t="shared" ca="1" si="3"/>
        <v>0.78455200990049656</v>
      </c>
      <c r="T32" s="39">
        <f t="shared" si="4"/>
        <v>22.472205054244231</v>
      </c>
      <c r="U32" s="41">
        <f t="shared" ca="1" si="5"/>
        <v>0.16669255806098199</v>
      </c>
      <c r="V32" s="37">
        <f t="shared" si="10"/>
        <v>71.56505117707799</v>
      </c>
      <c r="W32" s="37">
        <f t="shared" si="11"/>
        <v>69.145541960421653</v>
      </c>
      <c r="X32" s="37">
        <f t="shared" si="12"/>
        <v>66.801409486351815</v>
      </c>
      <c r="Y32" s="37">
        <f t="shared" si="26"/>
        <v>4.7636416907261747</v>
      </c>
      <c r="AF32" s="39">
        <f t="shared" ref="AF32:AF33" si="57">AK32-$V$3</f>
        <v>15.091486300972814</v>
      </c>
      <c r="AG32" s="39">
        <f t="shared" ref="AG32" si="58">ATAN((AF32/12)/T32)*180/PI()</f>
        <v>3.2031327212224583</v>
      </c>
      <c r="AH32" s="39">
        <f ca="1">AN32-$V$3</f>
        <v>1.5691040198009931</v>
      </c>
      <c r="AI32" s="37">
        <f t="shared" ca="1" si="16"/>
        <v>0.33338229432336863</v>
      </c>
      <c r="AJ32" s="42">
        <f>SIN(W32*PI()/180)</f>
        <v>0.93448773492896808</v>
      </c>
      <c r="AK32" s="39">
        <f t="shared" si="38"/>
        <v>20.091486300972814</v>
      </c>
      <c r="AM32" s="42">
        <f t="shared" ca="1" si="41"/>
        <v>0.30553972185120898</v>
      </c>
      <c r="AN32" s="40">
        <f t="shared" ref="AN32" ca="1" si="59">AM32*$V$2</f>
        <v>6.5691040198009931</v>
      </c>
      <c r="AP32" s="38">
        <v>1569.4851759487303</v>
      </c>
      <c r="AQ32" s="39">
        <f t="shared" si="27"/>
        <v>39.23712939871826</v>
      </c>
      <c r="AR32" s="40">
        <v>33.600930824297812</v>
      </c>
    </row>
    <row r="33" spans="1:44" s="37" customFormat="1" x14ac:dyDescent="0.2">
      <c r="B33" s="37">
        <v>22</v>
      </c>
      <c r="C33" s="37">
        <v>12</v>
      </c>
      <c r="D33" s="37">
        <f t="shared" si="0"/>
        <v>282</v>
      </c>
      <c r="E33" s="37">
        <f t="shared" si="7"/>
        <v>302.5</v>
      </c>
      <c r="H33" s="38">
        <v>1800</v>
      </c>
      <c r="I33" s="31">
        <f t="shared" si="8"/>
        <v>31.415926535897931</v>
      </c>
      <c r="J33" s="40">
        <v>47.943548969680016</v>
      </c>
      <c r="K33" s="40"/>
      <c r="L33" s="40"/>
      <c r="M33" s="37">
        <f t="shared" si="1"/>
        <v>24.837090733477396</v>
      </c>
      <c r="N33" s="37">
        <f t="shared" si="45"/>
        <v>24.019174817735301</v>
      </c>
      <c r="O33" s="40">
        <f ca="1">'22ft'!Q12</f>
        <v>1.0848735149763027E-2</v>
      </c>
      <c r="P33" s="40">
        <f>'22ft'!N$19</f>
        <v>8.2572068839533532</v>
      </c>
      <c r="Q33" s="39">
        <f ca="1">'22ft'!$K$12</f>
        <v>-63.587701180472514</v>
      </c>
      <c r="R33" s="40">
        <f t="shared" ca="1" si="2"/>
        <v>9.5637899138503943</v>
      </c>
      <c r="S33" s="40">
        <f t="shared" ca="1" si="3"/>
        <v>2.2818949569251972</v>
      </c>
      <c r="T33" s="39">
        <f t="shared" si="4"/>
        <v>23.409399821439251</v>
      </c>
      <c r="U33" s="41">
        <f t="shared" ca="1" si="5"/>
        <v>0.46541160005479792</v>
      </c>
      <c r="V33" s="37">
        <f t="shared" si="10"/>
        <v>72.34987578006988</v>
      </c>
      <c r="W33" s="37">
        <f t="shared" si="11"/>
        <v>70.01689347810003</v>
      </c>
      <c r="X33" s="37">
        <f t="shared" si="12"/>
        <v>67.750976342787638</v>
      </c>
      <c r="Y33" s="37">
        <f t="shared" si="26"/>
        <v>4.5988994372822418</v>
      </c>
      <c r="AF33" s="39">
        <f t="shared" si="57"/>
        <v>15.205558605001396</v>
      </c>
      <c r="AG33" s="39">
        <f>ATAN((AF33/12)/$T33)*180/PI()</f>
        <v>3.0983456721168672</v>
      </c>
      <c r="AH33" s="39">
        <f t="shared" ref="AH33" ca="1" si="60">AN33-$V$3</f>
        <v>4.5637899138503943</v>
      </c>
      <c r="AI33" s="37">
        <f ca="1">ATAN((AH33/12)/$T33)*180/PI()</f>
        <v>0.93076179011841731</v>
      </c>
      <c r="AJ33" s="42">
        <f>SIN(W33*PI()/180)</f>
        <v>0.93979342348843709</v>
      </c>
      <c r="AK33" s="39">
        <f t="shared" si="38"/>
        <v>20.205558605001396</v>
      </c>
      <c r="AM33" s="42">
        <f t="shared" ca="1" si="41"/>
        <v>0.4448274378535067</v>
      </c>
      <c r="AN33" s="40">
        <f ca="1">AM33*$V$2</f>
        <v>9.5637899138503943</v>
      </c>
      <c r="AP33" s="38">
        <v>1650</v>
      </c>
      <c r="AQ33" s="39">
        <f t="shared" si="27"/>
        <v>41.25</v>
      </c>
      <c r="AR33" s="40">
        <v>31.857827267238019</v>
      </c>
    </row>
    <row r="34" spans="1:44" x14ac:dyDescent="0.2">
      <c r="AF34">
        <f>H16-H32</f>
        <v>552.76287987052001</v>
      </c>
      <c r="AG34" s="29">
        <f>AF34/15</f>
        <v>36.850858658034667</v>
      </c>
      <c r="AH34">
        <f>J16-J32</f>
        <v>26.867375229852996</v>
      </c>
      <c r="AI34" s="29">
        <f>AH34/15</f>
        <v>1.7911583486568665</v>
      </c>
    </row>
    <row r="39" spans="1:44" x14ac:dyDescent="0.2">
      <c r="A39">
        <f>62/12</f>
        <v>5.166666666666667</v>
      </c>
    </row>
    <row r="53" spans="9:9" x14ac:dyDescent="0.2">
      <c r="I53" s="9" t="s">
        <v>53</v>
      </c>
    </row>
  </sheetData>
  <mergeCells count="4">
    <mergeCell ref="AW8:AX8"/>
    <mergeCell ref="AW9:AX9"/>
    <mergeCell ref="AT7:AT10"/>
    <mergeCell ref="AV8:AV9"/>
  </mergeCells>
  <pageMargins left="0.7" right="0.7" top="0.75" bottom="0.75" header="0.3" footer="0.3"/>
  <drawing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C3:K16"/>
  <sheetViews>
    <sheetView workbookViewId="0">
      <selection activeCell="D9" sqref="D9"/>
    </sheetView>
  </sheetViews>
  <sheetFormatPr defaultRowHeight="12.75" x14ac:dyDescent="0.2"/>
  <cols>
    <col min="3" max="3" width="9.125" customWidth="1"/>
  </cols>
  <sheetData>
    <row r="3" spans="3:11" ht="62.25" customHeight="1" x14ac:dyDescent="0.2">
      <c r="C3" s="56" t="s">
        <v>113</v>
      </c>
      <c r="D3" s="56"/>
      <c r="E3" s="56"/>
      <c r="F3" s="56"/>
      <c r="G3" s="56"/>
      <c r="H3" s="56"/>
      <c r="I3" s="56"/>
      <c r="J3" s="56"/>
      <c r="K3" s="56"/>
    </row>
    <row r="5" spans="3:11" x14ac:dyDescent="0.2">
      <c r="C5" s="9" t="s">
        <v>110</v>
      </c>
      <c r="D5" s="9" t="s">
        <v>111</v>
      </c>
      <c r="E5" s="51">
        <v>0.98</v>
      </c>
    </row>
    <row r="6" spans="3:11" x14ac:dyDescent="0.2">
      <c r="D6" s="9" t="s">
        <v>112</v>
      </c>
      <c r="E6" s="51">
        <v>0.94</v>
      </c>
    </row>
    <row r="7" spans="3:11" x14ac:dyDescent="0.2">
      <c r="D7" s="9" t="s">
        <v>114</v>
      </c>
      <c r="E7" s="51">
        <v>0.98</v>
      </c>
    </row>
    <row r="11" spans="3:11" x14ac:dyDescent="0.2">
      <c r="C11" s="9" t="s">
        <v>115</v>
      </c>
    </row>
    <row r="12" spans="3:11" x14ac:dyDescent="0.2">
      <c r="D12">
        <v>3000</v>
      </c>
      <c r="E12" s="9" t="s">
        <v>100</v>
      </c>
      <c r="F12">
        <v>0.7</v>
      </c>
      <c r="G12" s="9" t="s">
        <v>116</v>
      </c>
      <c r="H12">
        <v>512</v>
      </c>
      <c r="I12" s="9" t="s">
        <v>117</v>
      </c>
    </row>
    <row r="14" spans="3:11" x14ac:dyDescent="0.2">
      <c r="C14" s="9" t="s">
        <v>118</v>
      </c>
      <c r="D14">
        <v>6000</v>
      </c>
      <c r="E14" s="9" t="s">
        <v>100</v>
      </c>
    </row>
    <row r="15" spans="3:11" x14ac:dyDescent="0.2">
      <c r="E15" s="9" t="s">
        <v>119</v>
      </c>
      <c r="F15">
        <v>2</v>
      </c>
      <c r="G15" s="9" t="s">
        <v>120</v>
      </c>
    </row>
    <row r="16" spans="3:11" x14ac:dyDescent="0.2">
      <c r="E16" s="9" t="s">
        <v>121</v>
      </c>
    </row>
  </sheetData>
  <mergeCells count="1">
    <mergeCell ref="C3:K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J51"/>
  <sheetViews>
    <sheetView zoomScale="70" zoomScaleNormal="70" workbookViewId="0">
      <selection activeCell="L1" sqref="L1"/>
    </sheetView>
  </sheetViews>
  <sheetFormatPr defaultRowHeight="12.75" x14ac:dyDescent="0.2"/>
  <cols>
    <col min="4" max="4" width="14.875" customWidth="1"/>
    <col min="5" max="7" width="13" customWidth="1"/>
    <col min="8" max="8" width="9.5" bestFit="1" customWidth="1"/>
    <col min="9" max="9" width="10.5" bestFit="1" customWidth="1"/>
    <col min="17" max="17" width="9.5" bestFit="1" customWidth="1"/>
    <col min="29" max="29" width="9.5" bestFit="1" customWidth="1"/>
  </cols>
  <sheetData>
    <row r="1" spans="1:36" x14ac:dyDescent="0.2">
      <c r="D1" t="s">
        <v>84</v>
      </c>
      <c r="H1">
        <v>38</v>
      </c>
      <c r="U1" s="9" t="s">
        <v>54</v>
      </c>
    </row>
    <row r="2" spans="1:36" x14ac:dyDescent="0.2">
      <c r="D2" s="9" t="s">
        <v>40</v>
      </c>
      <c r="H2">
        <v>18</v>
      </c>
      <c r="T2">
        <v>24</v>
      </c>
      <c r="U2" s="9" t="s">
        <v>55</v>
      </c>
    </row>
    <row r="3" spans="1:36" x14ac:dyDescent="0.2">
      <c r="D3" s="9"/>
      <c r="T3">
        <v>10</v>
      </c>
      <c r="U3" s="9" t="s">
        <v>67</v>
      </c>
    </row>
    <row r="4" spans="1:36" x14ac:dyDescent="0.2">
      <c r="D4" s="9" t="s">
        <v>42</v>
      </c>
      <c r="H4">
        <v>8</v>
      </c>
      <c r="U4" s="9" t="s">
        <v>56</v>
      </c>
    </row>
    <row r="5" spans="1:36" x14ac:dyDescent="0.2">
      <c r="D5" s="9" t="s">
        <v>41</v>
      </c>
      <c r="H5">
        <v>10</v>
      </c>
      <c r="U5" s="9" t="s">
        <v>57</v>
      </c>
    </row>
    <row r="6" spans="1:36" x14ac:dyDescent="0.2">
      <c r="T6" s="9" t="s">
        <v>58</v>
      </c>
    </row>
    <row r="7" spans="1:36" x14ac:dyDescent="0.2">
      <c r="A7" t="s">
        <v>79</v>
      </c>
      <c r="H7" s="36">
        <v>796.8543064370474</v>
      </c>
      <c r="K7" s="9" t="s">
        <v>43</v>
      </c>
      <c r="O7" s="31">
        <v>4.6714218336291653</v>
      </c>
      <c r="T7">
        <v>7</v>
      </c>
      <c r="U7">
        <v>8</v>
      </c>
      <c r="V7">
        <v>9</v>
      </c>
    </row>
    <row r="8" spans="1:36" x14ac:dyDescent="0.2">
      <c r="B8" s="9" t="s">
        <v>52</v>
      </c>
      <c r="D8" t="s">
        <v>37</v>
      </c>
      <c r="E8" t="s">
        <v>38</v>
      </c>
      <c r="F8" t="s">
        <v>85</v>
      </c>
      <c r="G8" t="s">
        <v>87</v>
      </c>
      <c r="H8" s="9" t="s">
        <v>86</v>
      </c>
      <c r="I8" t="s">
        <v>39</v>
      </c>
      <c r="J8" s="26" t="s">
        <v>73</v>
      </c>
      <c r="K8" s="9" t="s">
        <v>49</v>
      </c>
      <c r="L8" s="9" t="s">
        <v>50</v>
      </c>
      <c r="M8" s="9" t="s">
        <v>51</v>
      </c>
      <c r="N8" s="9" t="s">
        <v>88</v>
      </c>
      <c r="O8" s="9" t="s">
        <v>65</v>
      </c>
      <c r="P8" s="9" t="s">
        <v>66</v>
      </c>
      <c r="Q8" s="9" t="s">
        <v>68</v>
      </c>
      <c r="R8" s="9" t="s">
        <v>70</v>
      </c>
      <c r="S8" t="s">
        <v>69</v>
      </c>
      <c r="T8" s="9" t="s">
        <v>61</v>
      </c>
      <c r="U8" s="9" t="s">
        <v>59</v>
      </c>
      <c r="V8" s="9" t="s">
        <v>60</v>
      </c>
      <c r="W8" s="9" t="s">
        <v>62</v>
      </c>
      <c r="Y8" s="9" t="s">
        <v>77</v>
      </c>
      <c r="AA8" s="9" t="s">
        <v>78</v>
      </c>
      <c r="AC8" s="9" t="s">
        <v>76</v>
      </c>
      <c r="AF8" s="9" t="s">
        <v>75</v>
      </c>
      <c r="AH8" s="9" t="s">
        <v>72</v>
      </c>
      <c r="AI8" t="s">
        <v>39</v>
      </c>
      <c r="AJ8" s="26" t="s">
        <v>73</v>
      </c>
    </row>
    <row r="9" spans="1:36" x14ac:dyDescent="0.2">
      <c r="A9">
        <v>0.29166666666666663</v>
      </c>
      <c r="B9">
        <v>0</v>
      </c>
      <c r="D9">
        <v>38</v>
      </c>
      <c r="E9">
        <v>20</v>
      </c>
      <c r="H9" s="34">
        <v>861.16828529010127</v>
      </c>
      <c r="I9" s="31">
        <v>21.529207132252534</v>
      </c>
      <c r="J9" s="33">
        <v>86.59123411807434</v>
      </c>
      <c r="K9">
        <v>0.83480771437404677</v>
      </c>
      <c r="L9">
        <v>18.273974094178104</v>
      </c>
      <c r="M9" s="29">
        <v>8.4996155961247908</v>
      </c>
      <c r="N9" s="29">
        <v>8.5023657320487196</v>
      </c>
      <c r="O9" s="31">
        <v>-10.839561678034675</v>
      </c>
      <c r="P9" s="29">
        <v>23.57178319777136</v>
      </c>
      <c r="Q9" s="29">
        <v>6.7858915988856801</v>
      </c>
      <c r="R9" s="31">
        <v>8</v>
      </c>
      <c r="S9" s="30">
        <v>4.0433054563743447</v>
      </c>
      <c r="W9">
        <v>0</v>
      </c>
      <c r="AH9" s="34">
        <v>831</v>
      </c>
      <c r="AI9" s="31">
        <v>20.775000000000002</v>
      </c>
      <c r="AJ9" s="33">
        <v>86.3</v>
      </c>
    </row>
    <row r="10" spans="1:36" x14ac:dyDescent="0.2">
      <c r="A10">
        <v>0.16666666666666666</v>
      </c>
      <c r="B10">
        <v>1</v>
      </c>
      <c r="C10">
        <v>12</v>
      </c>
      <c r="D10">
        <v>50</v>
      </c>
      <c r="E10">
        <v>32</v>
      </c>
      <c r="F10">
        <v>1500</v>
      </c>
      <c r="G10">
        <v>2.7426501834033914</v>
      </c>
      <c r="H10" s="34">
        <v>546.91626700224299</v>
      </c>
      <c r="I10" s="31">
        <v>13.672906675056076</v>
      </c>
      <c r="J10" s="33">
        <v>70</v>
      </c>
      <c r="K10">
        <v>1.8835894826784099</v>
      </c>
      <c r="L10">
        <v>17.563592874525749</v>
      </c>
      <c r="M10" s="29">
        <v>3.9966720068963117</v>
      </c>
      <c r="N10" s="29">
        <v>4.000027018668157</v>
      </c>
      <c r="O10" s="31">
        <v>-3.5044286573246755</v>
      </c>
      <c r="P10" s="29">
        <v>23.955121841150596</v>
      </c>
      <c r="Q10" s="29">
        <v>6.9775609205752982</v>
      </c>
      <c r="R10" s="31">
        <v>8.0622577482985491</v>
      </c>
      <c r="S10" s="30">
        <v>4.1251242839092859</v>
      </c>
      <c r="T10">
        <v>8.1301023541559783</v>
      </c>
      <c r="U10">
        <v>7.1250163489017977</v>
      </c>
      <c r="V10">
        <v>6.3401917459099089</v>
      </c>
      <c r="W10">
        <v>1.7899106082460694</v>
      </c>
      <c r="X10" s="31">
        <v>-7.0231663698589966</v>
      </c>
      <c r="Y10" s="31">
        <v>-4.1519921752942484</v>
      </c>
      <c r="Z10" s="31">
        <v>13.955121841150596</v>
      </c>
      <c r="AA10">
        <v>8.2079208330676892</v>
      </c>
      <c r="AB10" s="35">
        <v>0.12403473458920845</v>
      </c>
      <c r="AC10" s="31">
        <v>2.976833630141003</v>
      </c>
      <c r="AE10" s="35">
        <v>0.99813007671460818</v>
      </c>
      <c r="AF10" s="29">
        <v>23.955121841150596</v>
      </c>
      <c r="AH10" s="34">
        <v>813.4202172608899</v>
      </c>
      <c r="AI10" s="31">
        <v>20.33550543152225</v>
      </c>
      <c r="AJ10" s="33">
        <v>85.4</v>
      </c>
    </row>
    <row r="11" spans="1:36" x14ac:dyDescent="0.2">
      <c r="A11">
        <v>4.1666666666666657E-2</v>
      </c>
      <c r="B11">
        <v>2</v>
      </c>
      <c r="C11">
        <v>12</v>
      </c>
      <c r="D11">
        <v>62</v>
      </c>
      <c r="E11">
        <v>44</v>
      </c>
      <c r="F11">
        <v>2000</v>
      </c>
      <c r="G11">
        <v>2.269688498414062</v>
      </c>
      <c r="H11" s="34">
        <v>881.17818872391251</v>
      </c>
      <c r="I11" s="31">
        <v>22.029454718097814</v>
      </c>
      <c r="J11" s="33">
        <v>70</v>
      </c>
      <c r="K11">
        <v>2.8835894826784099</v>
      </c>
      <c r="L11">
        <v>17.438592874525749</v>
      </c>
      <c r="M11" s="29">
        <v>7.0200304948226107</v>
      </c>
      <c r="N11" s="29">
        <v>7.9230443891298608</v>
      </c>
      <c r="O11" s="31">
        <v>46.979461030989825</v>
      </c>
      <c r="P11" s="29">
        <v>16.374251676612932</v>
      </c>
      <c r="Q11" s="29">
        <v>3.187125838306466</v>
      </c>
      <c r="R11" s="31">
        <v>8.2462112512353212</v>
      </c>
      <c r="S11" s="30">
        <v>1.8447437018289452</v>
      </c>
      <c r="T11">
        <v>15.945395900922856</v>
      </c>
      <c r="U11">
        <v>14.036243467926477</v>
      </c>
      <c r="V11">
        <v>12.528807709151511</v>
      </c>
      <c r="W11">
        <v>3.4165881917713445</v>
      </c>
      <c r="X11" s="31">
        <v>-4.1791449991280096</v>
      </c>
      <c r="Y11" s="31">
        <v>-2.4183344515897516</v>
      </c>
      <c r="Z11" s="31">
        <v>6.374251676612932</v>
      </c>
      <c r="AA11">
        <v>3.6856706537737773</v>
      </c>
      <c r="AB11" s="35">
        <v>0.24253562503633294</v>
      </c>
      <c r="AC11" s="31">
        <v>5.8208550008719904</v>
      </c>
      <c r="AE11" s="35">
        <v>0.68226048652553883</v>
      </c>
      <c r="AF11" s="29">
        <v>16.374251676612932</v>
      </c>
      <c r="AH11" s="34">
        <v>832</v>
      </c>
      <c r="AI11" s="31">
        <v>20.8</v>
      </c>
      <c r="AJ11" s="33">
        <v>81.05</v>
      </c>
    </row>
    <row r="12" spans="1:36" x14ac:dyDescent="0.2">
      <c r="A12">
        <v>0</v>
      </c>
      <c r="B12">
        <v>3</v>
      </c>
      <c r="C12">
        <v>12</v>
      </c>
      <c r="D12">
        <v>74</v>
      </c>
      <c r="E12">
        <v>56</v>
      </c>
      <c r="H12" s="34">
        <v>898.15448473193271</v>
      </c>
      <c r="I12" s="31">
        <v>22.453862118298318</v>
      </c>
      <c r="J12" s="33">
        <v>74.112757266221365</v>
      </c>
      <c r="K12">
        <v>3.8651647629542585</v>
      </c>
      <c r="L12">
        <v>17.618022844548896</v>
      </c>
      <c r="M12" s="29">
        <v>8.5000796131930159</v>
      </c>
      <c r="N12" s="29">
        <v>8.5005539790053497</v>
      </c>
      <c r="O12" s="31">
        <v>5.7296761821455728</v>
      </c>
      <c r="P12" s="29">
        <v>23.880095858808208</v>
      </c>
      <c r="Q12" s="29">
        <v>6.9400479294041038</v>
      </c>
      <c r="R12" s="31">
        <v>8.5440037453175304</v>
      </c>
      <c r="S12" s="30">
        <v>3.8724021321348263</v>
      </c>
      <c r="T12">
        <v>23.198590513648188</v>
      </c>
      <c r="U12">
        <v>20.556045219583464</v>
      </c>
      <c r="V12">
        <v>18.43494882292201</v>
      </c>
      <c r="W12">
        <v>4.7636416907261783</v>
      </c>
      <c r="X12" s="31">
        <v>-3.1791449991280096</v>
      </c>
      <c r="Y12" s="31">
        <v>-1.7760335423990268</v>
      </c>
      <c r="Z12" s="31">
        <v>13.880095858808208</v>
      </c>
      <c r="AA12">
        <v>7.7097465972731429</v>
      </c>
      <c r="AB12" s="35">
        <v>0.35112344158839165</v>
      </c>
      <c r="AC12">
        <v>6.8208550008719904</v>
      </c>
      <c r="AE12" s="35">
        <v>0.99500399411700868</v>
      </c>
      <c r="AF12" s="29">
        <v>23.880095858808208</v>
      </c>
      <c r="AH12" s="34">
        <v>852.5</v>
      </c>
      <c r="AI12" s="31">
        <v>21.3125</v>
      </c>
      <c r="AJ12" s="33">
        <v>76.95</v>
      </c>
    </row>
    <row r="13" spans="1:36" x14ac:dyDescent="0.2">
      <c r="A13">
        <v>0</v>
      </c>
      <c r="B13">
        <v>4</v>
      </c>
      <c r="C13">
        <v>12</v>
      </c>
      <c r="D13">
        <v>86</v>
      </c>
      <c r="E13">
        <v>68</v>
      </c>
      <c r="H13" s="34">
        <v>1000</v>
      </c>
      <c r="I13" s="31">
        <v>25</v>
      </c>
      <c r="J13" s="33">
        <v>62.950046498061447</v>
      </c>
      <c r="K13">
        <v>4.9244913561809609</v>
      </c>
      <c r="L13">
        <v>16.906103725828476</v>
      </c>
      <c r="M13" s="29">
        <v>8.0019589030499905</v>
      </c>
      <c r="N13" s="29">
        <v>8.8393202280534897</v>
      </c>
      <c r="O13" s="31">
        <v>34.66796872539642</v>
      </c>
      <c r="P13" s="29">
        <v>19.739092054613781</v>
      </c>
      <c r="Q13" s="29">
        <v>4.8695460273068907</v>
      </c>
      <c r="R13" s="31">
        <v>8.9442719099991592</v>
      </c>
      <c r="S13" s="30">
        <v>2.5976889872901867</v>
      </c>
      <c r="T13">
        <v>29.744881296942225</v>
      </c>
      <c r="U13">
        <v>26.56505117707799</v>
      </c>
      <c r="V13">
        <v>23.962488974578182</v>
      </c>
      <c r="W13">
        <v>5.7823923223640428</v>
      </c>
      <c r="X13" s="31">
        <v>0.73312629199899249</v>
      </c>
      <c r="Y13" s="31">
        <v>0.39135278947006258</v>
      </c>
      <c r="Z13" s="31">
        <v>9.7390920546137814</v>
      </c>
      <c r="AA13">
        <v>5.1847422825381662</v>
      </c>
      <c r="AB13" s="35">
        <v>0.44721359549995798</v>
      </c>
      <c r="AC13" s="31">
        <v>10.733126291998992</v>
      </c>
      <c r="AE13" s="35">
        <v>0.82246216894224089</v>
      </c>
      <c r="AF13" s="29">
        <v>19.739092054613781</v>
      </c>
      <c r="AH13" s="34">
        <v>870.29122472633321</v>
      </c>
      <c r="AI13" s="31">
        <v>21.757280618158333</v>
      </c>
      <c r="AJ13" s="33">
        <v>73</v>
      </c>
    </row>
    <row r="14" spans="1:36" x14ac:dyDescent="0.2">
      <c r="B14">
        <v>5.12</v>
      </c>
      <c r="C14">
        <v>12</v>
      </c>
      <c r="D14">
        <v>99.44</v>
      </c>
      <c r="E14">
        <v>81.44</v>
      </c>
      <c r="F14">
        <v>2750</v>
      </c>
      <c r="G14">
        <v>2.1259627663759515</v>
      </c>
      <c r="H14" s="34">
        <v>1293.5315911895395</v>
      </c>
      <c r="I14" s="31">
        <v>32.338289779738489</v>
      </c>
      <c r="J14" s="33">
        <v>65</v>
      </c>
      <c r="K14">
        <v>6.031410177469458</v>
      </c>
      <c r="L14">
        <v>17.063077870366499</v>
      </c>
      <c r="M14" s="29">
        <v>11.175824597071426</v>
      </c>
      <c r="N14" s="29">
        <v>14.000149125003713</v>
      </c>
      <c r="O14" s="31">
        <v>46.479181135587986</v>
      </c>
      <c r="P14" s="29">
        <v>16.526834415164444</v>
      </c>
      <c r="Q14" s="29">
        <v>3.2634172075822221</v>
      </c>
      <c r="R14" s="31">
        <v>9.4981261309797311</v>
      </c>
      <c r="S14" s="30">
        <v>1.6400512413445743</v>
      </c>
      <c r="T14">
        <v>36.18280407744242</v>
      </c>
      <c r="U14">
        <v>32.619243071192827</v>
      </c>
      <c r="V14">
        <v>29.635066808479635</v>
      </c>
      <c r="W14">
        <v>6.5477372689627842</v>
      </c>
      <c r="X14" s="31">
        <v>2.9372887141608146</v>
      </c>
      <c r="Y14" s="31">
        <v>1.4762298239696969</v>
      </c>
      <c r="Z14" s="31">
        <v>6.5268344151644442</v>
      </c>
      <c r="AA14">
        <v>3.2774193256007407</v>
      </c>
      <c r="AB14" s="35">
        <v>0.53905369642336731</v>
      </c>
      <c r="AC14" s="31">
        <v>12.937288714160815</v>
      </c>
      <c r="AE14" s="35">
        <v>0.68861810063185191</v>
      </c>
      <c r="AF14" s="29">
        <v>16.526834415164444</v>
      </c>
      <c r="AH14" s="34">
        <v>893.14506461184476</v>
      </c>
      <c r="AI14" s="31">
        <v>22.32862661529612</v>
      </c>
      <c r="AJ14" s="33">
        <v>69.045000000000002</v>
      </c>
    </row>
    <row r="15" spans="1:36" x14ac:dyDescent="0.2">
      <c r="B15">
        <v>6</v>
      </c>
      <c r="C15">
        <v>12</v>
      </c>
      <c r="D15">
        <v>110</v>
      </c>
      <c r="E15">
        <v>92</v>
      </c>
      <c r="H15" s="34">
        <v>1368.5315911895395</v>
      </c>
      <c r="I15" s="31">
        <v>34.213289779738489</v>
      </c>
      <c r="J15" s="33">
        <v>38.914245321148911</v>
      </c>
      <c r="K15">
        <v>7.1432028907610032</v>
      </c>
      <c r="L15">
        <v>14.281565310867965</v>
      </c>
      <c r="M15" s="29">
        <v>5.7709242715541587</v>
      </c>
      <c r="N15" s="29">
        <v>8.0000476141629608</v>
      </c>
      <c r="O15" s="31">
        <v>25.593283906524967</v>
      </c>
      <c r="P15" s="29">
        <v>21.645196041899965</v>
      </c>
      <c r="Q15" s="29">
        <v>5.8225980209499824</v>
      </c>
      <c r="R15" s="31">
        <v>10</v>
      </c>
      <c r="S15" s="30">
        <v>2.7779070813508802</v>
      </c>
      <c r="T15">
        <v>40.601294645004472</v>
      </c>
      <c r="U15">
        <v>36.86989764584402</v>
      </c>
      <c r="V15">
        <v>33.690067525979785</v>
      </c>
      <c r="W15">
        <v>6.9112271190246872</v>
      </c>
      <c r="X15" s="31">
        <v>4.3999999999999986</v>
      </c>
      <c r="Y15" s="31">
        <v>2.0999045176451729</v>
      </c>
      <c r="Z15" s="31">
        <v>11.645196041899965</v>
      </c>
      <c r="AA15">
        <v>5.5428153811476486</v>
      </c>
      <c r="AB15" s="35">
        <v>0.6</v>
      </c>
      <c r="AC15" s="31">
        <v>14.399999999999999</v>
      </c>
      <c r="AD15" s="9" t="s">
        <v>74</v>
      </c>
      <c r="AE15" s="35">
        <v>0.90188316841249849</v>
      </c>
      <c r="AF15" s="29">
        <v>21.645196041899965</v>
      </c>
      <c r="AH15" s="34">
        <v>922.24494930302308</v>
      </c>
      <c r="AI15" s="31">
        <v>23.056123732575578</v>
      </c>
      <c r="AJ15" s="33">
        <v>65</v>
      </c>
    </row>
    <row r="16" spans="1:36" x14ac:dyDescent="0.2">
      <c r="B16">
        <v>7</v>
      </c>
      <c r="C16">
        <v>12</v>
      </c>
      <c r="D16">
        <v>122</v>
      </c>
      <c r="E16">
        <v>104</v>
      </c>
      <c r="H16" s="34">
        <v>1300</v>
      </c>
      <c r="I16" s="31">
        <v>32.5</v>
      </c>
      <c r="J16" s="33">
        <v>41.222822319084003</v>
      </c>
      <c r="K16">
        <v>8.1175090723066976</v>
      </c>
      <c r="L16">
        <v>14.589891132319629</v>
      </c>
      <c r="M16" s="29">
        <v>6.5146175335123582</v>
      </c>
      <c r="N16" s="29">
        <v>8.0001147888472754</v>
      </c>
      <c r="O16" s="31">
        <v>23.195559087623693</v>
      </c>
      <c r="P16" s="29">
        <v>22.059980888583869</v>
      </c>
      <c r="Q16" s="29">
        <v>6.0299904442919345</v>
      </c>
      <c r="R16" s="31">
        <v>10.63014581273465</v>
      </c>
      <c r="S16" s="30">
        <v>2.7064226252865868</v>
      </c>
      <c r="T16">
        <v>45</v>
      </c>
      <c r="U16">
        <v>41.185925165709655</v>
      </c>
      <c r="V16">
        <v>37.874983651098205</v>
      </c>
      <c r="W16">
        <v>7.125016348901795</v>
      </c>
      <c r="X16" s="31">
        <v>5.804110588844436</v>
      </c>
      <c r="Y16" s="31">
        <v>2.6051840296788358</v>
      </c>
      <c r="Z16" s="31">
        <v>12.059980888583869</v>
      </c>
      <c r="AA16">
        <v>5.4008215145761946</v>
      </c>
      <c r="AB16" s="35">
        <v>0.65850460786851817</v>
      </c>
      <c r="AC16" s="31">
        <v>15.804110588844436</v>
      </c>
      <c r="AE16" s="35">
        <v>0.91916587035766117</v>
      </c>
      <c r="AF16" s="29">
        <v>22.059980888583869</v>
      </c>
      <c r="AH16" s="34">
        <v>948.90601556069589</v>
      </c>
      <c r="AI16" s="31">
        <v>23.722650389017399</v>
      </c>
      <c r="AJ16" s="33">
        <v>62</v>
      </c>
    </row>
    <row r="17" spans="2:36" x14ac:dyDescent="0.2">
      <c r="B17">
        <v>8</v>
      </c>
      <c r="C17">
        <v>12</v>
      </c>
      <c r="D17">
        <v>134</v>
      </c>
      <c r="E17">
        <v>116</v>
      </c>
      <c r="H17" s="34">
        <v>1300</v>
      </c>
      <c r="I17" s="31">
        <v>32.5</v>
      </c>
      <c r="J17" s="33">
        <v>48.291412905524382</v>
      </c>
      <c r="K17">
        <v>9.0445512718469985</v>
      </c>
      <c r="L17">
        <v>15.465384737836017</v>
      </c>
      <c r="M17" s="29">
        <v>7.99999641308876</v>
      </c>
      <c r="N17" s="29">
        <v>9.4208067829144486</v>
      </c>
      <c r="O17" s="31">
        <v>25.503924256522371</v>
      </c>
      <c r="P17" s="29">
        <v>21.661339104300101</v>
      </c>
      <c r="Q17" s="29">
        <v>5.8306695521500504</v>
      </c>
      <c r="R17" s="31">
        <v>11.313708498984761</v>
      </c>
      <c r="S17" s="30">
        <v>2.4591670640370373</v>
      </c>
      <c r="T17">
        <v>48.814074834290352</v>
      </c>
      <c r="U17">
        <v>45</v>
      </c>
      <c r="V17">
        <v>41.633539336570202</v>
      </c>
      <c r="W17">
        <v>7.1805354977201503</v>
      </c>
      <c r="X17" s="31">
        <v>6.9705627484771391</v>
      </c>
      <c r="Y17" s="31">
        <v>2.9391588732833696</v>
      </c>
      <c r="Z17" s="31">
        <v>11.661339104300101</v>
      </c>
      <c r="AA17">
        <v>4.9093069345481197</v>
      </c>
      <c r="AB17" s="35">
        <v>0.70710678118654746</v>
      </c>
      <c r="AC17" s="31">
        <v>16.970562748477139</v>
      </c>
      <c r="AE17" s="35">
        <v>0.90255579601250424</v>
      </c>
      <c r="AF17" s="29">
        <v>21.661339104300101</v>
      </c>
      <c r="AH17" s="34">
        <v>979.95179765546436</v>
      </c>
      <c r="AI17" s="31">
        <v>24.49879494138661</v>
      </c>
      <c r="AJ17" s="33">
        <v>59</v>
      </c>
    </row>
    <row r="18" spans="2:36" x14ac:dyDescent="0.2">
      <c r="B18">
        <v>9</v>
      </c>
      <c r="C18">
        <v>12</v>
      </c>
      <c r="D18">
        <v>146</v>
      </c>
      <c r="E18">
        <v>128</v>
      </c>
      <c r="H18" s="34">
        <v>1300</v>
      </c>
      <c r="I18" s="31">
        <v>32.5</v>
      </c>
      <c r="J18" s="33">
        <v>44.27756724214219</v>
      </c>
      <c r="K18">
        <v>10.084887483364385</v>
      </c>
      <c r="L18">
        <v>14.981350199627379</v>
      </c>
      <c r="M18" s="29">
        <v>7.9997259423888005</v>
      </c>
      <c r="N18" s="29">
        <v>8.8463807948924202</v>
      </c>
      <c r="O18" s="31">
        <v>19.17191177972164</v>
      </c>
      <c r="P18" s="29">
        <v>22.668899464333332</v>
      </c>
      <c r="Q18" s="29">
        <v>6.3344497321666662</v>
      </c>
      <c r="R18" s="31">
        <v>12.041594578792296</v>
      </c>
      <c r="S18" s="30">
        <v>2.510084344905176</v>
      </c>
      <c r="T18">
        <v>52.125016348901795</v>
      </c>
      <c r="U18">
        <v>48.366460663429812</v>
      </c>
      <c r="V18">
        <v>45</v>
      </c>
      <c r="W18">
        <v>7.125016348901795</v>
      </c>
      <c r="X18" s="31">
        <v>7.9378236484078357</v>
      </c>
      <c r="Y18" s="31">
        <v>3.1442896665718538</v>
      </c>
      <c r="Z18" s="31">
        <v>12.668899464333332</v>
      </c>
      <c r="AA18">
        <v>5.0105705517296837</v>
      </c>
      <c r="AB18" s="35">
        <v>0.74740931868365978</v>
      </c>
      <c r="AC18" s="31">
        <v>17.937823648407836</v>
      </c>
      <c r="AE18" s="35">
        <v>0.94453747768055552</v>
      </c>
      <c r="AF18" s="29">
        <v>22.668899464333332</v>
      </c>
      <c r="AH18" s="34">
        <v>1028.9540241598506</v>
      </c>
      <c r="AI18" s="31">
        <v>25.723850603996269</v>
      </c>
      <c r="AJ18" s="33">
        <v>55</v>
      </c>
    </row>
    <row r="19" spans="2:36" x14ac:dyDescent="0.2">
      <c r="B19">
        <v>10</v>
      </c>
      <c r="C19">
        <v>12</v>
      </c>
      <c r="D19">
        <v>158</v>
      </c>
      <c r="E19">
        <v>140</v>
      </c>
      <c r="H19" s="34">
        <v>1300</v>
      </c>
      <c r="I19" s="31">
        <v>32.5</v>
      </c>
      <c r="J19" s="33">
        <v>43.112181103456471</v>
      </c>
      <c r="K19">
        <v>11.097142507498146</v>
      </c>
      <c r="L19">
        <v>14.834289910022262</v>
      </c>
      <c r="M19" s="29">
        <v>7.9990418293245336</v>
      </c>
      <c r="N19" s="29">
        <v>8.5232162746811166</v>
      </c>
      <c r="O19" s="31">
        <v>15.177521967713641</v>
      </c>
      <c r="P19" s="29">
        <v>23.162862747121782</v>
      </c>
      <c r="Q19" s="29">
        <v>6.5814313735608909</v>
      </c>
      <c r="R19" s="31">
        <v>12.806248474865697</v>
      </c>
      <c r="S19" s="30">
        <v>2.4523051498857904</v>
      </c>
      <c r="T19">
        <v>55.007979801441337</v>
      </c>
      <c r="U19">
        <v>51.340191745909912</v>
      </c>
      <c r="V19">
        <v>48.012787504183336</v>
      </c>
      <c r="W19">
        <v>6.9951922972580007</v>
      </c>
      <c r="X19" s="31">
        <v>8.7408514266327266</v>
      </c>
      <c r="Y19" s="31">
        <v>3.2554086475125601</v>
      </c>
      <c r="Z19" s="31">
        <v>13.162862747121782</v>
      </c>
      <c r="AA19">
        <v>4.895658279535783</v>
      </c>
      <c r="AB19" s="35">
        <v>0.78086880944303028</v>
      </c>
      <c r="AC19" s="31">
        <v>18.740851426632727</v>
      </c>
      <c r="AE19" s="35">
        <v>0.96511928113007428</v>
      </c>
      <c r="AF19" s="29">
        <v>23.162862747121782</v>
      </c>
      <c r="AH19" s="34">
        <v>1060</v>
      </c>
      <c r="AI19" s="31">
        <v>26.5</v>
      </c>
      <c r="AJ19" s="33">
        <v>52.832078071123796</v>
      </c>
    </row>
    <row r="20" spans="2:36" x14ac:dyDescent="0.2">
      <c r="B20">
        <v>11</v>
      </c>
      <c r="C20">
        <v>12</v>
      </c>
      <c r="D20">
        <v>170</v>
      </c>
      <c r="E20">
        <v>152</v>
      </c>
      <c r="H20" s="34">
        <v>1300</v>
      </c>
      <c r="I20" s="31">
        <v>32.5</v>
      </c>
      <c r="J20" s="33">
        <v>42.213123722266118</v>
      </c>
      <c r="K20">
        <v>12.106758121169783</v>
      </c>
      <c r="L20">
        <v>14.718902545962614</v>
      </c>
      <c r="M20" s="29">
        <v>7.9998845026678502</v>
      </c>
      <c r="N20" s="29">
        <v>8.2739357265389053</v>
      </c>
      <c r="O20" s="31">
        <v>11.173933782987906</v>
      </c>
      <c r="P20" s="29">
        <v>23.545042057475687</v>
      </c>
      <c r="Q20" s="29">
        <v>6.7725210287378435</v>
      </c>
      <c r="R20" s="31">
        <v>13.601470508735444</v>
      </c>
      <c r="S20" s="30">
        <v>2.3760568275062721</v>
      </c>
      <c r="T20">
        <v>57.528807709151515</v>
      </c>
      <c r="U20">
        <v>53.972626614896392</v>
      </c>
      <c r="V20">
        <v>50.710593137499643</v>
      </c>
      <c r="W20">
        <v>6.8182145716518718</v>
      </c>
      <c r="X20" s="31">
        <v>9.4096660232765217</v>
      </c>
      <c r="Y20" s="31">
        <v>3.2995086907968796</v>
      </c>
      <c r="Z20" s="31">
        <v>13.545042057475687</v>
      </c>
      <c r="AA20">
        <v>4.7439691455272976</v>
      </c>
      <c r="AB20" s="35">
        <v>0.80873608430318844</v>
      </c>
      <c r="AC20" s="31">
        <v>19.409666023276522</v>
      </c>
      <c r="AE20" s="35">
        <v>0.98104341906148695</v>
      </c>
      <c r="AF20" s="29">
        <v>23.545042057475687</v>
      </c>
      <c r="AH20" s="34">
        <v>1105.891794166628</v>
      </c>
      <c r="AI20" s="31">
        <v>27.6472948541657</v>
      </c>
      <c r="AJ20" s="33">
        <v>50</v>
      </c>
    </row>
    <row r="21" spans="2:36" x14ac:dyDescent="0.2">
      <c r="B21">
        <v>12</v>
      </c>
      <c r="C21">
        <v>12</v>
      </c>
      <c r="D21">
        <v>182</v>
      </c>
      <c r="E21">
        <v>164</v>
      </c>
      <c r="H21" s="34">
        <v>1300</v>
      </c>
      <c r="I21" s="31">
        <v>32.5</v>
      </c>
      <c r="J21" s="33">
        <v>41.634732025099467</v>
      </c>
      <c r="K21">
        <v>13.113017169155158</v>
      </c>
      <c r="L21">
        <v>14.643793970138097</v>
      </c>
      <c r="M21" s="29">
        <v>7.9999477302570634</v>
      </c>
      <c r="N21" s="29">
        <v>8.113935673568319</v>
      </c>
      <c r="O21" s="31">
        <v>7.4180204286574822</v>
      </c>
      <c r="P21" s="29">
        <v>23.799134522013038</v>
      </c>
      <c r="Q21" s="29">
        <v>6.8995672610065188</v>
      </c>
      <c r="R21" s="31">
        <v>14.422205101855956</v>
      </c>
      <c r="S21" s="30">
        <v>2.2829775922586522</v>
      </c>
      <c r="T21">
        <v>59.743562836470737</v>
      </c>
      <c r="U21">
        <v>56.309932474020215</v>
      </c>
      <c r="V21">
        <v>53.13010235415598</v>
      </c>
      <c r="W21">
        <v>6.6134604823147569</v>
      </c>
      <c r="X21" s="31">
        <v>9.9692070641082502</v>
      </c>
      <c r="Y21" s="31">
        <v>3.2967853676948451</v>
      </c>
      <c r="Z21" s="31">
        <v>13.799134522013038</v>
      </c>
      <c r="AA21">
        <v>4.558728923664618</v>
      </c>
      <c r="AB21" s="35">
        <v>0.83205029433784372</v>
      </c>
      <c r="AC21" s="31">
        <v>19.96920706410825</v>
      </c>
      <c r="AE21" s="35">
        <v>0.99163060508387657</v>
      </c>
      <c r="AF21" s="29">
        <v>23.799134522013038</v>
      </c>
      <c r="AH21" s="34">
        <v>1142.8977293158966</v>
      </c>
      <c r="AI21" s="31">
        <v>28.572443232897417</v>
      </c>
      <c r="AJ21" s="33">
        <v>48</v>
      </c>
    </row>
    <row r="22" spans="2:36" x14ac:dyDescent="0.2">
      <c r="B22">
        <v>13</v>
      </c>
      <c r="C22">
        <v>12</v>
      </c>
      <c r="D22">
        <v>194</v>
      </c>
      <c r="E22">
        <v>176</v>
      </c>
      <c r="H22" s="34">
        <v>1300</v>
      </c>
      <c r="I22" s="31">
        <v>32.5</v>
      </c>
      <c r="J22" s="33">
        <v>41.310445369476618</v>
      </c>
      <c r="K22">
        <v>14.116551152484682</v>
      </c>
      <c r="L22">
        <v>14.601386170183828</v>
      </c>
      <c r="M22" s="29">
        <v>7.9997385905095557</v>
      </c>
      <c r="N22" s="29">
        <v>8.0242658863521239</v>
      </c>
      <c r="O22" s="31">
        <v>3.7211414015071216</v>
      </c>
      <c r="P22" s="29">
        <v>23.949401730045185</v>
      </c>
      <c r="Q22" s="29">
        <v>6.9747008650225926</v>
      </c>
      <c r="R22" s="31">
        <v>15.264337522473747</v>
      </c>
      <c r="S22" s="30">
        <v>2.1806162880435216</v>
      </c>
      <c r="T22">
        <v>61.699244233993632</v>
      </c>
      <c r="U22">
        <v>58.392497753751094</v>
      </c>
      <c r="V22">
        <v>55.304846468766037</v>
      </c>
      <c r="W22">
        <v>6.3943977652275947</v>
      </c>
      <c r="X22" s="31">
        <v>10.439799600909051</v>
      </c>
      <c r="Y22" s="31">
        <v>3.2620153357353705</v>
      </c>
      <c r="Z22" s="31">
        <v>13.949401730045185</v>
      </c>
      <c r="AA22">
        <v>4.3549336453396128</v>
      </c>
      <c r="AB22" s="35">
        <v>0.85165831670454384</v>
      </c>
      <c r="AC22" s="31">
        <v>20.439799600909051</v>
      </c>
      <c r="AE22" s="35">
        <v>0.99789173875188275</v>
      </c>
      <c r="AF22" s="29">
        <v>23.949401730045185</v>
      </c>
      <c r="AH22" s="34">
        <v>1190</v>
      </c>
      <c r="AI22" s="31">
        <v>29.75</v>
      </c>
      <c r="AJ22" s="33">
        <v>45.704879856060977</v>
      </c>
    </row>
    <row r="23" spans="2:36" x14ac:dyDescent="0.2">
      <c r="B23">
        <v>14</v>
      </c>
      <c r="C23">
        <v>12</v>
      </c>
      <c r="D23">
        <v>206</v>
      </c>
      <c r="E23">
        <v>188</v>
      </c>
      <c r="H23" s="34">
        <v>1300</v>
      </c>
      <c r="I23" s="31">
        <v>32.5</v>
      </c>
      <c r="J23" s="33">
        <v>41.220653554651193</v>
      </c>
      <c r="K23">
        <v>15.117532798146579</v>
      </c>
      <c r="L23">
        <v>14.589606422241054</v>
      </c>
      <c r="M23" s="29">
        <v>7.9999411072687368</v>
      </c>
      <c r="N23" s="29">
        <v>7.9994812687203609</v>
      </c>
      <c r="O23" s="31">
        <v>0.25149569096176189</v>
      </c>
      <c r="P23" s="29">
        <v>23.999768795447764</v>
      </c>
      <c r="Q23" s="29">
        <v>6.999884397723882</v>
      </c>
      <c r="R23" s="31">
        <v>16.124515496597098</v>
      </c>
      <c r="S23" s="30">
        <v>2.071840084448564</v>
      </c>
      <c r="T23">
        <v>63.43494882292201</v>
      </c>
      <c r="U23">
        <v>60.255118703057789</v>
      </c>
      <c r="V23">
        <v>57.264773727892404</v>
      </c>
      <c r="W23">
        <v>6.1701750950296059</v>
      </c>
      <c r="X23" s="31">
        <v>10.837835410987019</v>
      </c>
      <c r="Y23" s="31">
        <v>3.2058538254937252</v>
      </c>
      <c r="Z23" s="31">
        <v>13.999768795447764</v>
      </c>
      <c r="AA23">
        <v>4.1382761146222773</v>
      </c>
      <c r="AB23" s="35">
        <v>0.86824314212445919</v>
      </c>
      <c r="AC23" s="31">
        <v>20.837835410987019</v>
      </c>
      <c r="AE23" s="35">
        <v>0.99999036647699024</v>
      </c>
      <c r="AF23" s="29">
        <v>23.999768795447764</v>
      </c>
      <c r="AH23" s="34">
        <v>1253.5730494345653</v>
      </c>
      <c r="AI23" s="31">
        <v>31.339326235864135</v>
      </c>
      <c r="AJ23" s="33">
        <v>42.980153220013065</v>
      </c>
    </row>
    <row r="24" spans="2:36" x14ac:dyDescent="0.2">
      <c r="B24">
        <v>15</v>
      </c>
      <c r="C24">
        <v>12</v>
      </c>
      <c r="D24">
        <v>218</v>
      </c>
      <c r="E24">
        <v>200</v>
      </c>
      <c r="H24" s="34">
        <v>1300</v>
      </c>
      <c r="I24" s="31">
        <v>32.5</v>
      </c>
      <c r="J24" s="33">
        <v>41.337432010392249</v>
      </c>
      <c r="K24">
        <v>16.11625638598343</v>
      </c>
      <c r="L24">
        <v>14.604923368198861</v>
      </c>
      <c r="M24" s="29">
        <v>7.9993361892404229</v>
      </c>
      <c r="N24" s="29">
        <v>8.0317082739816676</v>
      </c>
      <c r="O24" s="31">
        <v>-3.0258077749041146</v>
      </c>
      <c r="P24" s="29">
        <v>23.966540633568101</v>
      </c>
      <c r="Q24" s="29">
        <v>6.9832703167840506</v>
      </c>
      <c r="R24" s="31">
        <v>17</v>
      </c>
      <c r="S24" s="30">
        <v>1.9605673579925045</v>
      </c>
      <c r="T24">
        <v>64.98310652189997</v>
      </c>
      <c r="U24">
        <v>61.927513064147043</v>
      </c>
      <c r="V24">
        <v>59.036243467926482</v>
      </c>
      <c r="W24">
        <v>5.9468630539734875</v>
      </c>
      <c r="X24" s="31">
        <v>11.176470588235293</v>
      </c>
      <c r="Y24" s="31">
        <v>3.1359070854328861</v>
      </c>
      <c r="Z24" s="31">
        <v>13.966540633568101</v>
      </c>
      <c r="AA24">
        <v>3.916554197602665</v>
      </c>
      <c r="AB24" s="35">
        <v>0.88235294117647056</v>
      </c>
      <c r="AC24" s="31">
        <v>21.176470588235293</v>
      </c>
      <c r="AE24" s="35">
        <v>0.99860585973200422</v>
      </c>
      <c r="AF24" s="29">
        <v>23.966540633568101</v>
      </c>
      <c r="AH24" s="34">
        <v>1300</v>
      </c>
      <c r="AI24" s="31">
        <v>32.5</v>
      </c>
      <c r="AJ24" s="33">
        <v>41.222352867988221</v>
      </c>
    </row>
    <row r="25" spans="2:36" x14ac:dyDescent="0.2">
      <c r="B25">
        <v>16</v>
      </c>
      <c r="C25">
        <v>12</v>
      </c>
      <c r="D25">
        <v>230</v>
      </c>
      <c r="E25">
        <v>212</v>
      </c>
      <c r="H25" s="34">
        <v>1300</v>
      </c>
      <c r="I25" s="31">
        <v>32.5</v>
      </c>
      <c r="J25" s="33">
        <v>41.679809372142081</v>
      </c>
      <c r="K25">
        <v>17.112527330553686</v>
      </c>
      <c r="L25">
        <v>14.649672033355788</v>
      </c>
      <c r="M25" s="29">
        <v>8.0000038576169921</v>
      </c>
      <c r="N25" s="29">
        <v>8.1264123657426559</v>
      </c>
      <c r="O25" s="31">
        <v>-6.5887721135060939</v>
      </c>
      <c r="P25" s="29">
        <v>23.841486480551247</v>
      </c>
      <c r="Q25" s="29">
        <v>6.9207432402756233</v>
      </c>
      <c r="R25" s="31">
        <v>17.888543819998318</v>
      </c>
      <c r="S25" s="30">
        <v>1.8465825619140808</v>
      </c>
      <c r="T25">
        <v>66.370622269343187</v>
      </c>
      <c r="U25">
        <v>63.43494882292201</v>
      </c>
      <c r="V25">
        <v>60.642246457208728</v>
      </c>
      <c r="W25">
        <v>5.728375812134459</v>
      </c>
      <c r="X25" s="31">
        <v>11.466252583997981</v>
      </c>
      <c r="Y25" s="31">
        <v>3.057562687971545</v>
      </c>
      <c r="Z25" s="31">
        <v>13.841486480551247</v>
      </c>
      <c r="AA25">
        <v>3.6893369646188372</v>
      </c>
      <c r="AB25" s="35">
        <v>0.89442719099991586</v>
      </c>
      <c r="AC25" s="31">
        <v>21.466252583997981</v>
      </c>
      <c r="AE25" s="35">
        <v>0.99339527002296857</v>
      </c>
      <c r="AF25" s="29">
        <v>23.841486480551247</v>
      </c>
      <c r="AH25" s="34">
        <v>1364.3816882039482</v>
      </c>
      <c r="AI25" s="31">
        <v>34.109542205098705</v>
      </c>
      <c r="AJ25" s="33">
        <v>39.055720873492042</v>
      </c>
    </row>
    <row r="26" spans="2:36" x14ac:dyDescent="0.2">
      <c r="B26">
        <v>17</v>
      </c>
      <c r="C26">
        <v>12</v>
      </c>
      <c r="D26">
        <v>242</v>
      </c>
      <c r="E26">
        <v>224</v>
      </c>
      <c r="H26" s="34">
        <v>1300</v>
      </c>
      <c r="I26" s="31">
        <v>32.5</v>
      </c>
      <c r="J26" s="33">
        <v>42.292511639534396</v>
      </c>
      <c r="K26">
        <v>18.105903466222681</v>
      </c>
      <c r="L26">
        <v>14.729158405327809</v>
      </c>
      <c r="M26" s="29">
        <v>8.0000005125166975</v>
      </c>
      <c r="N26" s="29">
        <v>8.29585565905208</v>
      </c>
      <c r="O26" s="31">
        <v>-10.483084488447558</v>
      </c>
      <c r="P26" s="29">
        <v>23.5994079925497</v>
      </c>
      <c r="Q26" s="29">
        <v>6.7997039962748502</v>
      </c>
      <c r="R26" s="31">
        <v>18.788294228055936</v>
      </c>
      <c r="S26" s="30">
        <v>1.727477570578867</v>
      </c>
      <c r="T26">
        <v>67.61986494804043</v>
      </c>
      <c r="U26">
        <v>64.798876354524921</v>
      </c>
      <c r="V26">
        <v>62.102728969052372</v>
      </c>
      <c r="W26">
        <v>5.5171359789880583</v>
      </c>
      <c r="X26" s="31">
        <v>11.715648852823854</v>
      </c>
      <c r="Y26" s="31">
        <v>2.9746093794894488</v>
      </c>
      <c r="Z26" s="31">
        <v>13.5994079925497</v>
      </c>
      <c r="AA26">
        <v>3.4518201711820691</v>
      </c>
      <c r="AB26" s="35">
        <v>0.90481870220099392</v>
      </c>
      <c r="AC26" s="31">
        <v>21.715648852823854</v>
      </c>
      <c r="AE26" s="35">
        <v>0.98330866635623759</v>
      </c>
      <c r="AF26" s="29">
        <v>23.5994079925497</v>
      </c>
      <c r="AH26" s="34">
        <v>1400</v>
      </c>
      <c r="AI26" s="31">
        <v>35</v>
      </c>
      <c r="AJ26" s="33">
        <v>37.951211597860755</v>
      </c>
    </row>
    <row r="27" spans="2:36" x14ac:dyDescent="0.2">
      <c r="B27">
        <v>18</v>
      </c>
      <c r="C27">
        <v>12</v>
      </c>
      <c r="D27">
        <v>254</v>
      </c>
      <c r="E27">
        <v>236</v>
      </c>
      <c r="H27" s="34">
        <v>1300</v>
      </c>
      <c r="I27" s="31">
        <v>32.5</v>
      </c>
      <c r="J27" s="33">
        <v>43.092962545701781</v>
      </c>
      <c r="K27">
        <v>19.097346595776113</v>
      </c>
      <c r="L27">
        <v>14.831840850686632</v>
      </c>
      <c r="M27" s="29">
        <v>8.0007194441112794</v>
      </c>
      <c r="N27" s="29">
        <v>8.5178809552909822</v>
      </c>
      <c r="O27" s="31">
        <v>-14.10718366279151</v>
      </c>
      <c r="P27" s="29">
        <v>23.2761951254496</v>
      </c>
      <c r="Q27" s="29">
        <v>6.6380975627248002</v>
      </c>
      <c r="R27" s="31">
        <v>19.697715603592208</v>
      </c>
      <c r="S27" s="30">
        <v>1.6086257730827078</v>
      </c>
      <c r="T27">
        <v>68.749494492866759</v>
      </c>
      <c r="U27">
        <v>66.037511025421821</v>
      </c>
      <c r="V27">
        <v>63.43494882292201</v>
      </c>
      <c r="W27">
        <v>5.3145456699447493</v>
      </c>
      <c r="X27" s="31">
        <v>11.931477166886172</v>
      </c>
      <c r="Y27" s="31">
        <v>2.8896902214232867</v>
      </c>
      <c r="Z27" s="31">
        <v>13.2761951254496</v>
      </c>
      <c r="AA27">
        <v>3.2147195335301637</v>
      </c>
      <c r="AB27" s="35">
        <v>0.91381154862025715</v>
      </c>
      <c r="AC27" s="31">
        <v>21.931477166886172</v>
      </c>
      <c r="AE27" s="35">
        <v>0.96984146356040002</v>
      </c>
      <c r="AF27" s="29">
        <v>23.2761951254496</v>
      </c>
      <c r="AH27" s="34">
        <v>1450.8991570749304</v>
      </c>
      <c r="AI27" s="31">
        <v>36.272478926873262</v>
      </c>
      <c r="AJ27" s="33">
        <v>36.5</v>
      </c>
    </row>
    <row r="28" spans="2:36" x14ac:dyDescent="0.2">
      <c r="B28">
        <v>19</v>
      </c>
      <c r="C28">
        <v>12</v>
      </c>
      <c r="D28">
        <v>266</v>
      </c>
      <c r="E28">
        <v>248</v>
      </c>
      <c r="H28" s="34">
        <v>1300</v>
      </c>
      <c r="I28" s="31">
        <v>32.5</v>
      </c>
      <c r="J28" s="33">
        <v>44.306258396559308</v>
      </c>
      <c r="K28">
        <v>20.084588786571711</v>
      </c>
      <c r="L28">
        <v>14.98493456113945</v>
      </c>
      <c r="M28" s="29">
        <v>7.9999925602787076</v>
      </c>
      <c r="N28" s="29">
        <v>8.8544311546958436</v>
      </c>
      <c r="O28" s="31">
        <v>-18.477379229513275</v>
      </c>
      <c r="P28" s="29">
        <v>22.762772528870979</v>
      </c>
      <c r="Q28" s="29">
        <v>6.3813862644354895</v>
      </c>
      <c r="R28" s="31">
        <v>20.615528128088304</v>
      </c>
      <c r="S28" s="30">
        <v>1.4776298530166909</v>
      </c>
      <c r="T28">
        <v>69.775140568831915</v>
      </c>
      <c r="U28">
        <v>67.166345822082448</v>
      </c>
      <c r="V28">
        <v>64.653824058053303</v>
      </c>
      <c r="W28">
        <v>5.1213165107786125</v>
      </c>
      <c r="X28" s="31">
        <v>12.119249003313563</v>
      </c>
      <c r="Y28" s="31">
        <v>2.8046299286926857</v>
      </c>
      <c r="Z28" s="31">
        <v>12.762772528870979</v>
      </c>
      <c r="AA28">
        <v>2.9532967773190268</v>
      </c>
      <c r="AB28" s="35">
        <v>0.92163537513806515</v>
      </c>
      <c r="AC28" s="31">
        <v>22.119249003313563</v>
      </c>
      <c r="AE28" s="35">
        <v>0.94844885536962409</v>
      </c>
      <c r="AF28" s="29">
        <v>22.762772528870979</v>
      </c>
      <c r="AH28" s="34">
        <v>1500</v>
      </c>
      <c r="AI28" s="31">
        <v>37.5</v>
      </c>
      <c r="AJ28" s="33">
        <v>35.217880462212001</v>
      </c>
    </row>
    <row r="29" spans="2:36" x14ac:dyDescent="0.2">
      <c r="B29">
        <v>20</v>
      </c>
      <c r="C29">
        <v>12</v>
      </c>
      <c r="D29">
        <v>278</v>
      </c>
      <c r="E29">
        <v>260</v>
      </c>
      <c r="H29" s="34">
        <v>1300</v>
      </c>
      <c r="I29" s="31">
        <v>32.5</v>
      </c>
      <c r="J29" s="33">
        <v>45.672517702641301</v>
      </c>
      <c r="K29">
        <v>21.070535290080805</v>
      </c>
      <c r="L29">
        <v>15.153576519030329</v>
      </c>
      <c r="M29" s="29">
        <v>7.9880274002685576</v>
      </c>
      <c r="N29" s="29">
        <v>9.2332776681494071</v>
      </c>
      <c r="O29" s="31">
        <v>-22.777429993462707</v>
      </c>
      <c r="P29" s="29">
        <v>22.128377533412582</v>
      </c>
      <c r="Q29" s="29">
        <v>6.064188766706291</v>
      </c>
      <c r="R29" s="31">
        <v>21.540659228538015</v>
      </c>
      <c r="S29" s="30">
        <v>1.3439262926726252</v>
      </c>
      <c r="T29">
        <v>70.709953780811276</v>
      </c>
      <c r="U29">
        <v>68.198590513648185</v>
      </c>
      <c r="V29">
        <v>65.772254682045826</v>
      </c>
      <c r="W29">
        <v>4.9376990987654494</v>
      </c>
      <c r="X29" s="31">
        <v>12.283440581246225</v>
      </c>
      <c r="Y29" s="31">
        <v>2.7206698200247805</v>
      </c>
      <c r="Z29" s="31">
        <v>12.128377533412582</v>
      </c>
      <c r="AA29">
        <v>2.6863754048643567</v>
      </c>
      <c r="AB29" s="35">
        <v>0.9284766908852593</v>
      </c>
      <c r="AC29" s="31">
        <v>22.283440581246225</v>
      </c>
      <c r="AE29" s="35">
        <v>0.92201573055885755</v>
      </c>
      <c r="AF29" s="29">
        <v>22.128377533412582</v>
      </c>
      <c r="AH29" s="34">
        <v>1525</v>
      </c>
      <c r="AI29" s="31">
        <v>38.125</v>
      </c>
      <c r="AJ29" s="33">
        <v>34.628985335975017</v>
      </c>
    </row>
    <row r="30" spans="2:36" x14ac:dyDescent="0.2">
      <c r="B30">
        <v>21</v>
      </c>
      <c r="C30">
        <v>12</v>
      </c>
      <c r="D30">
        <v>290</v>
      </c>
      <c r="E30">
        <v>272</v>
      </c>
      <c r="H30" s="34">
        <v>1300</v>
      </c>
      <c r="I30" s="31">
        <v>32.5</v>
      </c>
      <c r="J30" s="33">
        <v>48.350365427403801</v>
      </c>
      <c r="K30">
        <v>22.043981117067133</v>
      </c>
      <c r="L30">
        <v>15.472226595194378</v>
      </c>
      <c r="M30" s="29">
        <v>8.0000074648810919</v>
      </c>
      <c r="N30" s="29">
        <v>9.9720622428904306</v>
      </c>
      <c r="O30" s="31">
        <v>-29.219498203506401</v>
      </c>
      <c r="P30" s="29">
        <v>20.946144102127054</v>
      </c>
      <c r="Q30" s="29">
        <v>5.4730720510635269</v>
      </c>
      <c r="R30" s="31">
        <v>22.472205054244231</v>
      </c>
      <c r="S30" s="30">
        <v>1.1626988489868633</v>
      </c>
      <c r="T30">
        <v>71.56505117707799</v>
      </c>
      <c r="U30">
        <v>69.145541960421653</v>
      </c>
      <c r="V30">
        <v>66.801409486351815</v>
      </c>
      <c r="W30">
        <v>4.7636416907261747</v>
      </c>
      <c r="X30" s="31">
        <v>12.427705638295233</v>
      </c>
      <c r="Y30" s="31">
        <v>2.6386359561725103</v>
      </c>
      <c r="Z30" s="31">
        <v>10.946144102127054</v>
      </c>
      <c r="AA30">
        <v>2.324440880776848</v>
      </c>
      <c r="AB30" s="35">
        <v>0.93448773492896808</v>
      </c>
      <c r="AC30" s="31">
        <v>22.427705638295233</v>
      </c>
      <c r="AE30" s="35">
        <v>0.87275600425529387</v>
      </c>
      <c r="AF30" s="29">
        <v>20.946144102127054</v>
      </c>
      <c r="AH30" s="34">
        <v>1569.4851759487303</v>
      </c>
      <c r="AI30" s="31">
        <v>39.23712939871826</v>
      </c>
      <c r="AJ30" s="33">
        <v>33.600930824297812</v>
      </c>
    </row>
    <row r="31" spans="2:36" x14ac:dyDescent="0.2">
      <c r="B31">
        <v>22</v>
      </c>
      <c r="C31">
        <v>12</v>
      </c>
      <c r="D31">
        <v>302</v>
      </c>
      <c r="E31">
        <v>284</v>
      </c>
      <c r="H31" s="34">
        <v>1310</v>
      </c>
      <c r="I31" s="31">
        <v>32.75</v>
      </c>
      <c r="J31" s="33">
        <v>52.724556095400573</v>
      </c>
      <c r="K31">
        <v>23.003555729037284</v>
      </c>
      <c r="L31">
        <v>15.957331251552613</v>
      </c>
      <c r="M31" s="29">
        <v>7.9904388638609323</v>
      </c>
      <c r="N31" s="29">
        <v>11.299101225167648</v>
      </c>
      <c r="O31" s="31">
        <v>-38.597231401378615</v>
      </c>
      <c r="P31" s="29">
        <v>18.757214834237395</v>
      </c>
      <c r="Q31" s="29">
        <v>4.3786074171186975</v>
      </c>
      <c r="R31" s="31">
        <v>23.409399821439251</v>
      </c>
      <c r="S31" s="30">
        <v>0.89300100495053536</v>
      </c>
      <c r="T31">
        <v>72.34987578006988</v>
      </c>
      <c r="U31">
        <v>70.01689347810003</v>
      </c>
      <c r="V31">
        <v>67.750976342787638</v>
      </c>
      <c r="W31">
        <v>4.5988994372822418</v>
      </c>
      <c r="X31" s="31">
        <v>12.55504216372249</v>
      </c>
      <c r="Y31" s="31">
        <v>2.5590593639997126</v>
      </c>
      <c r="Z31" s="31">
        <v>8.757214834237395</v>
      </c>
      <c r="AA31">
        <v>1.7855683695889231</v>
      </c>
      <c r="AB31" s="35">
        <v>0.93979342348843709</v>
      </c>
      <c r="AC31" s="31">
        <v>22.55504216372249</v>
      </c>
      <c r="AE31" s="35">
        <v>0.78155061809322479</v>
      </c>
      <c r="AF31" s="29">
        <v>18.757214834237395</v>
      </c>
      <c r="AH31" s="34">
        <v>1650</v>
      </c>
      <c r="AI31" s="31">
        <v>41.25</v>
      </c>
      <c r="AJ31" s="33">
        <v>31.857827267238019</v>
      </c>
    </row>
    <row r="32" spans="2:36" x14ac:dyDescent="0.2">
      <c r="X32">
        <v>-6.4684088104604598</v>
      </c>
      <c r="Y32" s="29">
        <v>-0.43122725403069734</v>
      </c>
      <c r="Z32">
        <v>16.649634572596199</v>
      </c>
      <c r="AA32" s="29">
        <v>1.1099756381730799</v>
      </c>
    </row>
    <row r="37" spans="1:1" x14ac:dyDescent="0.2">
      <c r="A37">
        <f>62/12</f>
        <v>5.166666666666667</v>
      </c>
    </row>
    <row r="51" spans="9:9" x14ac:dyDescent="0.2">
      <c r="I51" s="9" t="s">
        <v>53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G51"/>
  <sheetViews>
    <sheetView zoomScale="70" zoomScaleNormal="70" workbookViewId="0">
      <selection sqref="A1:AG32"/>
    </sheetView>
  </sheetViews>
  <sheetFormatPr defaultRowHeight="12.75" x14ac:dyDescent="0.2"/>
  <cols>
    <col min="4" max="4" width="14.875" customWidth="1"/>
    <col min="5" max="5" width="13" customWidth="1"/>
    <col min="6" max="6" width="9.5" bestFit="1" customWidth="1"/>
    <col min="7" max="7" width="10.5" bestFit="1" customWidth="1"/>
    <col min="11" max="11" width="8.5" customWidth="1"/>
    <col min="14" max="14" width="9.5" bestFit="1" customWidth="1"/>
    <col min="26" max="26" width="9.5" bestFit="1" customWidth="1"/>
  </cols>
  <sheetData>
    <row r="1" spans="1:33" x14ac:dyDescent="0.2">
      <c r="R1" s="9" t="s">
        <v>54</v>
      </c>
    </row>
    <row r="2" spans="1:33" x14ac:dyDescent="0.2">
      <c r="D2" s="9" t="s">
        <v>40</v>
      </c>
      <c r="F2">
        <v>18</v>
      </c>
      <c r="Q2">
        <v>24</v>
      </c>
      <c r="R2" s="9" t="s">
        <v>55</v>
      </c>
    </row>
    <row r="3" spans="1:33" x14ac:dyDescent="0.2">
      <c r="D3" s="9"/>
      <c r="Q3">
        <v>10</v>
      </c>
      <c r="R3" s="9" t="s">
        <v>67</v>
      </c>
    </row>
    <row r="4" spans="1:33" x14ac:dyDescent="0.2">
      <c r="D4" s="9" t="s">
        <v>42</v>
      </c>
      <c r="F4">
        <v>8</v>
      </c>
      <c r="R4" s="9" t="s">
        <v>56</v>
      </c>
    </row>
    <row r="5" spans="1:33" x14ac:dyDescent="0.2">
      <c r="D5" s="9" t="s">
        <v>41</v>
      </c>
      <c r="F5">
        <v>10</v>
      </c>
      <c r="R5" s="9" t="s">
        <v>57</v>
      </c>
    </row>
    <row r="6" spans="1:33" x14ac:dyDescent="0.2">
      <c r="Q6" s="9" t="s">
        <v>58</v>
      </c>
    </row>
    <row r="7" spans="1:33" x14ac:dyDescent="0.2">
      <c r="A7" t="s">
        <v>79</v>
      </c>
      <c r="F7" s="36">
        <f>AVERAGE(F9:F12)</f>
        <v>877.57054691321935</v>
      </c>
      <c r="I7" s="9" t="s">
        <v>43</v>
      </c>
      <c r="L7" s="31" t="e">
        <f ca="1">AVERAGE(L9:L31)</f>
        <v>#NUM!</v>
      </c>
      <c r="Q7">
        <v>7</v>
      </c>
      <c r="R7">
        <v>8</v>
      </c>
      <c r="S7">
        <v>9</v>
      </c>
    </row>
    <row r="8" spans="1:33" x14ac:dyDescent="0.2">
      <c r="B8" s="9" t="s">
        <v>52</v>
      </c>
      <c r="D8" t="s">
        <v>37</v>
      </c>
      <c r="E8" t="s">
        <v>38</v>
      </c>
      <c r="F8" s="9" t="s">
        <v>72</v>
      </c>
      <c r="G8" t="s">
        <v>39</v>
      </c>
      <c r="H8" s="26" t="s">
        <v>73</v>
      </c>
      <c r="I8" s="9" t="s">
        <v>49</v>
      </c>
      <c r="J8" s="9" t="s">
        <v>50</v>
      </c>
      <c r="K8" s="9" t="s">
        <v>51</v>
      </c>
      <c r="L8" s="9" t="s">
        <v>65</v>
      </c>
      <c r="M8" s="9" t="s">
        <v>66</v>
      </c>
      <c r="N8" s="9" t="s">
        <v>68</v>
      </c>
      <c r="O8" s="9" t="s">
        <v>70</v>
      </c>
      <c r="P8" t="s">
        <v>69</v>
      </c>
      <c r="Q8" s="9" t="s">
        <v>61</v>
      </c>
      <c r="R8" s="9" t="s">
        <v>59</v>
      </c>
      <c r="S8" s="9" t="s">
        <v>60</v>
      </c>
      <c r="T8" s="9" t="s">
        <v>62</v>
      </c>
      <c r="V8" s="9" t="s">
        <v>77</v>
      </c>
      <c r="X8" s="9" t="s">
        <v>78</v>
      </c>
      <c r="Z8" s="9" t="s">
        <v>76</v>
      </c>
      <c r="AC8" s="9" t="s">
        <v>75</v>
      </c>
      <c r="AE8" s="9" t="s">
        <v>72</v>
      </c>
      <c r="AF8" t="s">
        <v>39</v>
      </c>
      <c r="AG8" s="26" t="s">
        <v>73</v>
      </c>
    </row>
    <row r="9" spans="1:33" x14ac:dyDescent="0.2">
      <c r="A9">
        <f>IF((4-B9)/4*0.5-($E$9/12)/4*0.5&gt;0,(4-B9)/4*0.5-($E$9/12)/4*0.5,0)</f>
        <v>0.29166666666666663</v>
      </c>
      <c r="B9">
        <v>0</v>
      </c>
      <c r="D9">
        <v>38</v>
      </c>
      <c r="E9">
        <f>D9-$F$2</f>
        <v>20</v>
      </c>
      <c r="F9" s="34">
        <v>861.16828529010127</v>
      </c>
      <c r="G9" s="31">
        <f>0.025*F9</f>
        <v>21.529207132252534</v>
      </c>
      <c r="H9" s="33">
        <v>86.59123411807434</v>
      </c>
      <c r="I9">
        <f>(-SIN($H9*PI()/180)*$F$5+$E9)/12</f>
        <v>0.83480771437404677</v>
      </c>
      <c r="J9">
        <f>SIN($H9*PI()/180)*$F$5+$F$4+A9</f>
        <v>18.273974094178104</v>
      </c>
      <c r="K9" s="29">
        <f ca="1">'0ft'!$Q$12</f>
        <v>8.0399946828361539</v>
      </c>
      <c r="L9" s="31">
        <f ca="1">'0ft'!$K$12</f>
        <v>-56.774183138103439</v>
      </c>
      <c r="M9" s="29">
        <f t="shared" ref="M9:M31" ca="1" si="0">COS(L9*PI()/180)*$Q$2</f>
        <v>13.150564917407745</v>
      </c>
      <c r="N9" s="29">
        <f t="shared" ref="N9:N31" ca="1" si="1">(M9-$Q$3)/2</f>
        <v>1.5752824587038727</v>
      </c>
      <c r="O9" s="31">
        <f t="shared" ref="O9:O31" si="2">(B9*B9+$R$7*$R$7)^0.5</f>
        <v>8</v>
      </c>
      <c r="P9" s="30">
        <f t="shared" ref="P9:P31" ca="1" si="3">ATAN((N9/12)/O9)*180/PI()</f>
        <v>0.94009309182794121</v>
      </c>
      <c r="T9">
        <v>0</v>
      </c>
      <c r="AE9" s="34">
        <v>831</v>
      </c>
      <c r="AF9" s="31">
        <f>0.025*AE9</f>
        <v>20.775000000000002</v>
      </c>
      <c r="AG9" s="33">
        <v>86.3</v>
      </c>
    </row>
    <row r="10" spans="1:33" x14ac:dyDescent="0.2">
      <c r="A10">
        <f>IF((4-B10)/4*0.5-($E$9/12)/4*0.5&gt;0,(4-B10)/4*0.5-($E$9/12)/4*0.5,0)</f>
        <v>0.16666666666666666</v>
      </c>
      <c r="B10">
        <f>(D10-$D$9)/12</f>
        <v>1</v>
      </c>
      <c r="C10">
        <v>12</v>
      </c>
      <c r="D10">
        <f>D9+C10</f>
        <v>50</v>
      </c>
      <c r="E10">
        <f>D10-$F$2</f>
        <v>32</v>
      </c>
      <c r="F10" s="34">
        <v>869.78122890693055</v>
      </c>
      <c r="G10" s="31">
        <f>0.025*F10</f>
        <v>21.744530722673264</v>
      </c>
      <c r="H10" s="33">
        <v>82.05169009874183</v>
      </c>
      <c r="I10">
        <f t="shared" ref="I10:I31" si="4">(-SIN($H10*PI()/180)*$F$5+$E10)/12</f>
        <v>1.8413389812690515</v>
      </c>
      <c r="J10">
        <f>SIN($H10*PI()/180)*$F$5+$F$4+A10</f>
        <v>18.070598891438049</v>
      </c>
      <c r="K10" s="29">
        <f ca="1">'1ft'!$Q$12</f>
        <v>8.0397080599357498</v>
      </c>
      <c r="L10" s="31">
        <f ca="1">'1ft'!$K$12</f>
        <v>-71.767866379071847</v>
      </c>
      <c r="M10" s="29">
        <f t="shared" ca="1" si="0"/>
        <v>7.5088235832129282</v>
      </c>
      <c r="N10" s="29">
        <f t="shared" ca="1" si="1"/>
        <v>-1.2455882083935359</v>
      </c>
      <c r="O10" s="31">
        <f t="shared" si="2"/>
        <v>8.0622577482985491</v>
      </c>
      <c r="P10" s="30">
        <f t="shared" ca="1" si="3"/>
        <v>-0.7376242773277174</v>
      </c>
      <c r="Q10">
        <f t="shared" ref="Q10:Q31" si="5">ATAN($B10/Q$7)*180/PI()</f>
        <v>8.1301023541559783</v>
      </c>
      <c r="R10">
        <f t="shared" ref="R10:R31" si="6">ATAN(B10/$R$7)*180/PI()</f>
        <v>7.1250163489017977</v>
      </c>
      <c r="S10">
        <f t="shared" ref="S10:S31" si="7">ATAN($B10/S$7)*180/PI()</f>
        <v>6.3401917459099089</v>
      </c>
      <c r="T10">
        <f>Q10-S10</f>
        <v>1.7899106082460694</v>
      </c>
      <c r="U10" s="31">
        <f t="shared" ref="U10:U14" si="8">Z10-$Q$3</f>
        <v>-7.0231663698589966</v>
      </c>
      <c r="V10" s="31">
        <f t="shared" ref="V10:V14" si="9">ATAN((U10/12)/O10)*180/PI()</f>
        <v>-4.1519921752942484</v>
      </c>
      <c r="W10" s="31">
        <f t="shared" ref="W10:W29" ca="1" si="10">AC10-$Q$3</f>
        <v>-2.4911764167870718</v>
      </c>
      <c r="X10">
        <f t="shared" ref="X10:X30" ca="1" si="11">ATAN((W10/12)/$O10)*180/PI()</f>
        <v>-1.4750041292125893</v>
      </c>
      <c r="Y10" s="35">
        <f t="shared" ref="Y10:Y29" si="12">SIN(R10*PI()/180)</f>
        <v>0.12403473458920845</v>
      </c>
      <c r="Z10" s="31">
        <f>Y10*$Q$2</f>
        <v>2.976833630141003</v>
      </c>
      <c r="AB10" s="35">
        <f t="shared" ref="AB10:AB31" ca="1" si="13">COS(L10*PI()/180)</f>
        <v>0.31286764930053867</v>
      </c>
      <c r="AC10" s="29">
        <f t="shared" ref="AC10:AC30" ca="1" si="14">AB10*$Q$2</f>
        <v>7.5088235832129282</v>
      </c>
      <c r="AE10" s="34">
        <v>813.4202172608899</v>
      </c>
      <c r="AF10" s="31">
        <f>0.025*AE10</f>
        <v>20.33550543152225</v>
      </c>
      <c r="AG10" s="33">
        <v>85.4</v>
      </c>
    </row>
    <row r="11" spans="1:33" x14ac:dyDescent="0.2">
      <c r="A11">
        <f>IF((4-B11)/4*0.5-($E$9/12)/4*0.5&gt;0,(4-B11)/4*0.5-($E$9/12)/4*0.5,0)</f>
        <v>4.1666666666666657E-2</v>
      </c>
      <c r="B11">
        <f t="shared" ref="B11:B31" si="15">(D11-$D$9)/12</f>
        <v>2</v>
      </c>
      <c r="C11">
        <v>12</v>
      </c>
      <c r="D11">
        <f t="shared" ref="D11:D31" si="16">D10+C11</f>
        <v>62</v>
      </c>
      <c r="E11">
        <f t="shared" ref="E11:E31" si="17">D11-$F$2</f>
        <v>44</v>
      </c>
      <c r="F11" s="34">
        <v>881.17818872391251</v>
      </c>
      <c r="G11" s="31">
        <f t="shared" ref="G11:G31" si="18">0.025*F11</f>
        <v>22.029454718097814</v>
      </c>
      <c r="H11" s="33">
        <v>78.128696468168712</v>
      </c>
      <c r="I11">
        <f t="shared" si="4"/>
        <v>2.8511565505897862</v>
      </c>
      <c r="J11">
        <f>SIN($H11*PI()/180)*$F$5+$F$4+A11</f>
        <v>17.827788059589235</v>
      </c>
      <c r="K11" s="29">
        <f ca="1">'2ft'!$Q$12</f>
        <v>8.0392731465579743</v>
      </c>
      <c r="L11" s="31">
        <f ca="1">'2ft'!$K$12</f>
        <v>-73.330622282478544</v>
      </c>
      <c r="M11" s="29">
        <f t="shared" ca="1" si="0"/>
        <v>6.8843654724793275</v>
      </c>
      <c r="N11" s="29">
        <f t="shared" ca="1" si="1"/>
        <v>-1.5578172637603362</v>
      </c>
      <c r="O11" s="31">
        <f t="shared" si="2"/>
        <v>8.2462112512353212</v>
      </c>
      <c r="P11" s="30">
        <f t="shared" ca="1" si="3"/>
        <v>-0.90191906768168062</v>
      </c>
      <c r="Q11">
        <f t="shared" si="5"/>
        <v>15.945395900922856</v>
      </c>
      <c r="R11">
        <f t="shared" si="6"/>
        <v>14.036243467926477</v>
      </c>
      <c r="S11">
        <f t="shared" si="7"/>
        <v>12.528807709151511</v>
      </c>
      <c r="T11">
        <f t="shared" ref="T11:T31" si="19">Q11-S11</f>
        <v>3.4165881917713445</v>
      </c>
      <c r="U11" s="31">
        <f t="shared" si="8"/>
        <v>-4.1791449991280096</v>
      </c>
      <c r="V11" s="31">
        <f t="shared" si="9"/>
        <v>-2.4183344515897516</v>
      </c>
      <c r="W11" s="31">
        <f t="shared" ca="1" si="10"/>
        <v>-3.1156345275206725</v>
      </c>
      <c r="X11">
        <f t="shared" ca="1" si="11"/>
        <v>-1.8033913774244832</v>
      </c>
      <c r="Y11" s="35">
        <f t="shared" si="12"/>
        <v>0.24253562503633294</v>
      </c>
      <c r="Z11" s="31">
        <f t="shared" ref="Z11:Z31" si="20">Y11*$Q$2</f>
        <v>5.8208550008719904</v>
      </c>
      <c r="AB11" s="35">
        <f t="shared" ca="1" si="13"/>
        <v>0.28684856135330533</v>
      </c>
      <c r="AC11" s="29">
        <f t="shared" ca="1" si="14"/>
        <v>6.8843654724793275</v>
      </c>
      <c r="AE11" s="34">
        <v>832</v>
      </c>
      <c r="AF11" s="31">
        <f t="shared" ref="AF11:AF31" si="21">0.025*AE11</f>
        <v>20.8</v>
      </c>
      <c r="AG11" s="33">
        <v>81.05</v>
      </c>
    </row>
    <row r="12" spans="1:33" x14ac:dyDescent="0.2">
      <c r="A12">
        <f>IF((4-B12)/4*0.5-($E$9/12)/4*0.5&gt;0,(4-B12)/4*0.5-($E$9/12)/4*0.5,0)</f>
        <v>0</v>
      </c>
      <c r="B12">
        <f t="shared" si="15"/>
        <v>3</v>
      </c>
      <c r="C12">
        <v>12</v>
      </c>
      <c r="D12">
        <f t="shared" si="16"/>
        <v>74</v>
      </c>
      <c r="E12">
        <f t="shared" si="17"/>
        <v>56</v>
      </c>
      <c r="F12" s="34">
        <v>898.15448473193271</v>
      </c>
      <c r="G12" s="31">
        <f t="shared" si="18"/>
        <v>22.453862118298318</v>
      </c>
      <c r="H12" s="33">
        <v>74.112757266221365</v>
      </c>
      <c r="I12">
        <f t="shared" si="4"/>
        <v>3.8651647629542585</v>
      </c>
      <c r="J12">
        <f>SIN($H12*PI()/180)*$F$5+$F$4+A12</f>
        <v>17.618022844548896</v>
      </c>
      <c r="K12" s="29">
        <f ca="1">'3ft'!$Q$12</f>
        <v>8.0403642921086593</v>
      </c>
      <c r="L12" s="31">
        <f ca="1">'3ft'!$K$12</f>
        <v>-78.95425439528168</v>
      </c>
      <c r="M12" s="29">
        <f t="shared" ca="1" si="0"/>
        <v>4.5982242439377394</v>
      </c>
      <c r="N12" s="29">
        <f t="shared" ca="1" si="1"/>
        <v>-2.7008878780311303</v>
      </c>
      <c r="O12" s="31">
        <f t="shared" si="2"/>
        <v>8.5440037453175304</v>
      </c>
      <c r="P12" s="30">
        <f t="shared" ca="1" si="3"/>
        <v>-1.5089890305886373</v>
      </c>
      <c r="Q12">
        <f t="shared" si="5"/>
        <v>23.198590513648188</v>
      </c>
      <c r="R12">
        <f t="shared" si="6"/>
        <v>20.556045219583464</v>
      </c>
      <c r="S12">
        <f t="shared" si="7"/>
        <v>18.43494882292201</v>
      </c>
      <c r="T12">
        <f t="shared" si="19"/>
        <v>4.7636416907261783</v>
      </c>
      <c r="U12" s="31">
        <f t="shared" si="8"/>
        <v>-1.5730374018786009</v>
      </c>
      <c r="V12" s="31">
        <f t="shared" si="9"/>
        <v>-0.87899201959562023</v>
      </c>
      <c r="W12" s="31">
        <f t="shared" ca="1" si="10"/>
        <v>-5.4017757560622606</v>
      </c>
      <c r="X12">
        <f t="shared" ca="1" si="11"/>
        <v>-3.0158876049826091</v>
      </c>
      <c r="Y12" s="35">
        <f t="shared" si="12"/>
        <v>0.35112344158839165</v>
      </c>
      <c r="Z12" s="31">
        <f t="shared" si="20"/>
        <v>8.4269625981213991</v>
      </c>
      <c r="AB12" s="35">
        <f t="shared" ca="1" si="13"/>
        <v>0.19159267683073916</v>
      </c>
      <c r="AC12" s="29">
        <f t="shared" ca="1" si="14"/>
        <v>4.5982242439377394</v>
      </c>
      <c r="AE12" s="34">
        <v>852.5</v>
      </c>
      <c r="AF12" s="31">
        <f t="shared" si="21"/>
        <v>21.3125</v>
      </c>
      <c r="AG12" s="33">
        <v>76.95</v>
      </c>
    </row>
    <row r="13" spans="1:33" x14ac:dyDescent="0.2">
      <c r="A13">
        <f>IF((4-B13)/4*0.5-($E$9/12)/4*0.5&gt;0,(4-B13)/4*0.5-($E$9/12)/4*0.5,0)</f>
        <v>0</v>
      </c>
      <c r="B13">
        <f t="shared" si="15"/>
        <v>4</v>
      </c>
      <c r="C13">
        <v>12</v>
      </c>
      <c r="D13">
        <f t="shared" si="16"/>
        <v>86</v>
      </c>
      <c r="E13">
        <f t="shared" si="17"/>
        <v>68</v>
      </c>
      <c r="F13" s="34">
        <v>1000</v>
      </c>
      <c r="G13" s="31">
        <f t="shared" si="18"/>
        <v>25</v>
      </c>
      <c r="H13" s="33">
        <v>62.950046498061447</v>
      </c>
      <c r="I13">
        <f t="shared" si="4"/>
        <v>4.9244913561809609</v>
      </c>
      <c r="J13">
        <f>SIN($H13*PI()/180)*$F$5+$F$4+A13</f>
        <v>16.906103725828476</v>
      </c>
      <c r="K13" s="29">
        <f ca="1">'4ft'!$Q$12</f>
        <v>8.0400029366474044</v>
      </c>
      <c r="L13" s="31">
        <f ca="1">'4ft'!$K$12</f>
        <v>-80.124065594926307</v>
      </c>
      <c r="M13" s="29">
        <f t="shared" ca="1" si="0"/>
        <v>4.1163675767091599</v>
      </c>
      <c r="N13" s="29">
        <f t="shared" ca="1" si="1"/>
        <v>-2.9418162116454201</v>
      </c>
      <c r="O13" s="31">
        <f t="shared" si="2"/>
        <v>8.9442719099991592</v>
      </c>
      <c r="P13" s="30">
        <f t="shared" ca="1" si="3"/>
        <v>-1.5700128684725108</v>
      </c>
      <c r="Q13">
        <f t="shared" si="5"/>
        <v>29.744881296942225</v>
      </c>
      <c r="R13">
        <f t="shared" si="6"/>
        <v>26.56505117707799</v>
      </c>
      <c r="S13">
        <f t="shared" si="7"/>
        <v>23.962488974578182</v>
      </c>
      <c r="T13">
        <f t="shared" si="19"/>
        <v>5.7823923223640428</v>
      </c>
      <c r="U13" s="31">
        <f t="shared" si="8"/>
        <v>0.73312629199899249</v>
      </c>
      <c r="V13" s="31">
        <f t="shared" si="9"/>
        <v>0.39135278947006258</v>
      </c>
      <c r="W13" s="31">
        <f t="shared" ca="1" si="10"/>
        <v>-5.8836324232908401</v>
      </c>
      <c r="X13">
        <f t="shared" ca="1" si="11"/>
        <v>-3.1376715397204582</v>
      </c>
      <c r="Y13" s="35">
        <f t="shared" si="12"/>
        <v>0.44721359549995798</v>
      </c>
      <c r="Z13" s="31">
        <f t="shared" si="20"/>
        <v>10.733126291998992</v>
      </c>
      <c r="AB13" s="35">
        <f t="shared" ca="1" si="13"/>
        <v>0.171515315696215</v>
      </c>
      <c r="AC13" s="29">
        <f t="shared" ca="1" si="14"/>
        <v>4.1163675767091599</v>
      </c>
      <c r="AE13" s="34">
        <v>870.29122472633321</v>
      </c>
      <c r="AF13" s="31">
        <f t="shared" si="21"/>
        <v>21.757280618158333</v>
      </c>
      <c r="AG13" s="33">
        <v>73</v>
      </c>
    </row>
    <row r="14" spans="1:33" x14ac:dyDescent="0.2">
      <c r="B14">
        <f t="shared" si="15"/>
        <v>5</v>
      </c>
      <c r="C14">
        <v>12</v>
      </c>
      <c r="D14">
        <f t="shared" si="16"/>
        <v>98</v>
      </c>
      <c r="E14">
        <f t="shared" si="17"/>
        <v>80</v>
      </c>
      <c r="F14" s="34">
        <f>(F$17-F$13)*(1/4)+F13</f>
        <v>1375</v>
      </c>
      <c r="G14" s="31">
        <f t="shared" si="18"/>
        <v>34.375</v>
      </c>
      <c r="H14" s="33">
        <v>53.066328931033794</v>
      </c>
      <c r="I14">
        <f t="shared" si="4"/>
        <v>6.0005569409541266</v>
      </c>
      <c r="J14">
        <f t="shared" ref="J14:J31" si="22">SIN($H14*PI()/180)*$F$5+$F$4</f>
        <v>15.993316708550477</v>
      </c>
      <c r="K14" s="29">
        <f ca="1">'5ft'!$Q$12</f>
        <v>8.0399986124379641</v>
      </c>
      <c r="L14" s="31">
        <f ca="1">'5ft'!$K$12</f>
        <v>-80.988396489226915</v>
      </c>
      <c r="M14" s="29">
        <f t="shared" ca="1" si="0"/>
        <v>3.7592277107501317</v>
      </c>
      <c r="N14" s="29">
        <f t="shared" ca="1" si="1"/>
        <v>-3.1203861446249341</v>
      </c>
      <c r="O14" s="31">
        <f t="shared" si="2"/>
        <v>9.4339811320566032</v>
      </c>
      <c r="P14" s="30">
        <f t="shared" ca="1" si="3"/>
        <v>-1.5788641971864834</v>
      </c>
      <c r="Q14">
        <f t="shared" si="5"/>
        <v>35.537677791974382</v>
      </c>
      <c r="R14">
        <f t="shared" si="6"/>
        <v>32.005383208083494</v>
      </c>
      <c r="S14">
        <f t="shared" si="7"/>
        <v>29.054604099077146</v>
      </c>
      <c r="T14">
        <f t="shared" si="19"/>
        <v>6.4830736928972357</v>
      </c>
      <c r="U14" s="31">
        <f t="shared" si="8"/>
        <v>2.7199745600763183</v>
      </c>
      <c r="V14" s="31">
        <f t="shared" si="9"/>
        <v>1.3763461678181605</v>
      </c>
      <c r="W14" s="31">
        <f t="shared" ca="1" si="10"/>
        <v>-6.2407722892498683</v>
      </c>
      <c r="X14">
        <f t="shared" ca="1" si="11"/>
        <v>-3.1553341957440719</v>
      </c>
      <c r="Y14" s="35">
        <f t="shared" si="12"/>
        <v>0.52999894000317993</v>
      </c>
      <c r="Z14" s="31">
        <f t="shared" si="20"/>
        <v>12.719974560076318</v>
      </c>
      <c r="AB14" s="35">
        <f t="shared" ca="1" si="13"/>
        <v>0.15663448794792215</v>
      </c>
      <c r="AC14" s="29">
        <f t="shared" ca="1" si="14"/>
        <v>3.7592277107501317</v>
      </c>
      <c r="AE14" s="34">
        <v>893.14506461184476</v>
      </c>
      <c r="AF14" s="31">
        <f t="shared" si="21"/>
        <v>22.32862661529612</v>
      </c>
      <c r="AG14" s="33">
        <v>69.045000000000002</v>
      </c>
    </row>
    <row r="15" spans="1:33" x14ac:dyDescent="0.2">
      <c r="B15">
        <f t="shared" si="15"/>
        <v>6</v>
      </c>
      <c r="C15">
        <v>12</v>
      </c>
      <c r="D15">
        <f t="shared" si="16"/>
        <v>110</v>
      </c>
      <c r="E15">
        <f t="shared" si="17"/>
        <v>92</v>
      </c>
      <c r="F15" s="34">
        <f>(F$17-F$13)*(1/4)+F14</f>
        <v>1750</v>
      </c>
      <c r="G15" s="31">
        <f t="shared" si="18"/>
        <v>43.75</v>
      </c>
      <c r="H15" s="33">
        <v>46.940987050222006</v>
      </c>
      <c r="I15">
        <f t="shared" si="4"/>
        <v>7.0577909368493339</v>
      </c>
      <c r="J15">
        <f t="shared" si="22"/>
        <v>15.306508757807986</v>
      </c>
      <c r="K15" s="29">
        <f ca="1">'6ft'!$Q$12</f>
        <v>8.0399763705909777</v>
      </c>
      <c r="L15" s="31">
        <f ca="1">'6ft'!$K$12</f>
        <v>-81.932651088176144</v>
      </c>
      <c r="M15" s="29">
        <f t="shared" ca="1" si="0"/>
        <v>3.3680886073040055</v>
      </c>
      <c r="N15" s="29">
        <f t="shared" ca="1" si="1"/>
        <v>-3.3159556963479973</v>
      </c>
      <c r="O15" s="31">
        <f t="shared" si="2"/>
        <v>10</v>
      </c>
      <c r="P15" s="30">
        <f t="shared" ca="1" si="3"/>
        <v>-1.5828494246834222</v>
      </c>
      <c r="Q15">
        <f t="shared" si="5"/>
        <v>40.601294645004472</v>
      </c>
      <c r="R15">
        <f t="shared" si="6"/>
        <v>36.86989764584402</v>
      </c>
      <c r="S15">
        <f t="shared" si="7"/>
        <v>33.690067525979785</v>
      </c>
      <c r="T15">
        <f t="shared" si="19"/>
        <v>6.9112271190246872</v>
      </c>
      <c r="U15" s="31">
        <f>Z15-$Q$3</f>
        <v>4.3999999999999986</v>
      </c>
      <c r="V15" s="31">
        <f>ATAN((U15/12)/O15)*180/PI()</f>
        <v>2.0999045176451729</v>
      </c>
      <c r="W15" s="31">
        <f t="shared" ca="1" si="10"/>
        <v>-6.6319113926959945</v>
      </c>
      <c r="X15">
        <f t="shared" ca="1" si="11"/>
        <v>-3.163286493753342</v>
      </c>
      <c r="Y15" s="35">
        <f t="shared" si="12"/>
        <v>0.6</v>
      </c>
      <c r="Z15" s="31">
        <f t="shared" si="20"/>
        <v>14.399999999999999</v>
      </c>
      <c r="AA15" s="9" t="s">
        <v>74</v>
      </c>
      <c r="AB15" s="35">
        <f t="shared" ca="1" si="13"/>
        <v>0.14033702530433356</v>
      </c>
      <c r="AC15" s="29">
        <f t="shared" ca="1" si="14"/>
        <v>3.3680886073040055</v>
      </c>
      <c r="AE15" s="34">
        <v>922.24494930302308</v>
      </c>
      <c r="AF15" s="31">
        <f t="shared" si="21"/>
        <v>23.056123732575578</v>
      </c>
      <c r="AG15" s="33">
        <v>65</v>
      </c>
    </row>
    <row r="16" spans="1:33" x14ac:dyDescent="0.2">
      <c r="B16">
        <f t="shared" si="15"/>
        <v>7</v>
      </c>
      <c r="C16">
        <v>12</v>
      </c>
      <c r="D16">
        <f t="shared" si="16"/>
        <v>122</v>
      </c>
      <c r="E16">
        <f t="shared" si="17"/>
        <v>104</v>
      </c>
      <c r="F16" s="34">
        <f>(F$17-F$13)*(1/4)+F15</f>
        <v>2125</v>
      </c>
      <c r="G16" s="31">
        <f t="shared" si="18"/>
        <v>53.125</v>
      </c>
      <c r="H16" s="33">
        <v>42.04436798648949</v>
      </c>
      <c r="I16">
        <f t="shared" si="4"/>
        <v>8.1085784392983218</v>
      </c>
      <c r="J16">
        <f t="shared" si="22"/>
        <v>14.697058728420132</v>
      </c>
      <c r="K16" s="29">
        <f ca="1">'7ft'!$Q$12</f>
        <v>8.1194179979518921</v>
      </c>
      <c r="L16" s="31">
        <f ca="1">'7ft'!$K$12</f>
        <v>-82.670665934353991</v>
      </c>
      <c r="M16" s="29">
        <f t="shared" ca="1" si="0"/>
        <v>3.0617380344849652</v>
      </c>
      <c r="N16" s="29">
        <f t="shared" ca="1" si="1"/>
        <v>-3.4691309827575174</v>
      </c>
      <c r="O16" s="31">
        <f t="shared" si="2"/>
        <v>10.63014581273465</v>
      </c>
      <c r="P16" s="30">
        <f t="shared" ca="1" si="3"/>
        <v>-1.5578148075303122</v>
      </c>
      <c r="Q16">
        <f t="shared" si="5"/>
        <v>45</v>
      </c>
      <c r="R16">
        <f t="shared" si="6"/>
        <v>41.185925165709655</v>
      </c>
      <c r="S16">
        <f t="shared" si="7"/>
        <v>37.874983651098205</v>
      </c>
      <c r="T16">
        <f t="shared" si="19"/>
        <v>7.125016348901795</v>
      </c>
      <c r="U16" s="31">
        <f t="shared" ref="U16:U31" si="23">Z16-$Q$3</f>
        <v>5.804110588844436</v>
      </c>
      <c r="V16" s="31">
        <f t="shared" ref="V16:V30" si="24">ATAN((U16/12)/O16)*180/PI()</f>
        <v>2.6051840296788358</v>
      </c>
      <c r="W16" s="31">
        <f t="shared" ca="1" si="10"/>
        <v>-6.9382619655150348</v>
      </c>
      <c r="X16">
        <f t="shared" ca="1" si="11"/>
        <v>-3.1133298113814143</v>
      </c>
      <c r="Y16" s="35">
        <f t="shared" si="12"/>
        <v>0.65850460786851817</v>
      </c>
      <c r="Z16" s="31">
        <f t="shared" si="20"/>
        <v>15.804110588844436</v>
      </c>
      <c r="AB16" s="35">
        <f t="shared" ca="1" si="13"/>
        <v>0.12757241810354022</v>
      </c>
      <c r="AC16" s="29">
        <f t="shared" ca="1" si="14"/>
        <v>3.0617380344849652</v>
      </c>
      <c r="AE16" s="34">
        <v>948.90601556069589</v>
      </c>
      <c r="AF16" s="31">
        <f t="shared" si="21"/>
        <v>23.722650389017399</v>
      </c>
      <c r="AG16" s="33">
        <v>62</v>
      </c>
    </row>
    <row r="17" spans="2:33" x14ac:dyDescent="0.2">
      <c r="B17">
        <f t="shared" si="15"/>
        <v>8</v>
      </c>
      <c r="C17">
        <v>12</v>
      </c>
      <c r="D17">
        <f t="shared" si="16"/>
        <v>134</v>
      </c>
      <c r="E17">
        <f t="shared" si="17"/>
        <v>116</v>
      </c>
      <c r="F17" s="34">
        <v>2500</v>
      </c>
      <c r="G17" s="31">
        <f t="shared" si="18"/>
        <v>62.5</v>
      </c>
      <c r="H17" s="33">
        <v>39.95171570129245</v>
      </c>
      <c r="I17">
        <f t="shared" si="4"/>
        <v>9.1315484828737947</v>
      </c>
      <c r="J17">
        <f t="shared" si="22"/>
        <v>14.421418205514478</v>
      </c>
      <c r="K17" s="29">
        <f ca="1">'8ft'!$Q$12</f>
        <v>8.279846986701477</v>
      </c>
      <c r="L17" s="31">
        <f ca="1">'8ft'!$K$12</f>
        <v>-83.104401798138355</v>
      </c>
      <c r="M17" s="29">
        <f t="shared" ca="1" si="0"/>
        <v>2.8814536567961788</v>
      </c>
      <c r="N17" s="29">
        <f t="shared" ca="1" si="1"/>
        <v>-3.5592731716019106</v>
      </c>
      <c r="O17" s="31">
        <f t="shared" si="2"/>
        <v>11.313708498984761</v>
      </c>
      <c r="P17" s="30">
        <f t="shared" ca="1" si="3"/>
        <v>-1.5017521226731143</v>
      </c>
      <c r="Q17">
        <f t="shared" si="5"/>
        <v>48.814074834290352</v>
      </c>
      <c r="R17">
        <f t="shared" si="6"/>
        <v>45</v>
      </c>
      <c r="S17">
        <f t="shared" si="7"/>
        <v>41.633539336570202</v>
      </c>
      <c r="T17">
        <f t="shared" si="19"/>
        <v>7.1805354977201503</v>
      </c>
      <c r="U17" s="31">
        <f t="shared" si="23"/>
        <v>6.9705627484771391</v>
      </c>
      <c r="V17" s="31">
        <f t="shared" si="24"/>
        <v>2.9391588732833696</v>
      </c>
      <c r="W17" s="31">
        <f t="shared" ca="1" si="10"/>
        <v>-7.1185463432038212</v>
      </c>
      <c r="X17">
        <f t="shared" ca="1" si="11"/>
        <v>-3.0014436944760794</v>
      </c>
      <c r="Y17" s="35">
        <f t="shared" si="12"/>
        <v>0.70710678118654746</v>
      </c>
      <c r="Z17" s="31">
        <f t="shared" si="20"/>
        <v>16.970562748477139</v>
      </c>
      <c r="AB17" s="35">
        <f t="shared" ca="1" si="13"/>
        <v>0.12006056903317412</v>
      </c>
      <c r="AC17" s="29">
        <f t="shared" ca="1" si="14"/>
        <v>2.8814536567961788</v>
      </c>
      <c r="AE17" s="34">
        <v>979.95179765546436</v>
      </c>
      <c r="AF17" s="31">
        <f t="shared" si="21"/>
        <v>24.49879494138661</v>
      </c>
      <c r="AG17" s="33">
        <v>59</v>
      </c>
    </row>
    <row r="18" spans="2:33" x14ac:dyDescent="0.2">
      <c r="B18">
        <f t="shared" si="15"/>
        <v>9</v>
      </c>
      <c r="C18">
        <v>12</v>
      </c>
      <c r="D18">
        <f t="shared" si="16"/>
        <v>146</v>
      </c>
      <c r="E18">
        <f t="shared" si="17"/>
        <v>128</v>
      </c>
      <c r="F18" s="34">
        <v>2500</v>
      </c>
      <c r="G18" s="31">
        <f t="shared" si="18"/>
        <v>62.5</v>
      </c>
      <c r="H18" s="33">
        <v>35.808497692403272</v>
      </c>
      <c r="I18">
        <f t="shared" si="4"/>
        <v>10.179101700310655</v>
      </c>
      <c r="J18">
        <f t="shared" si="22"/>
        <v>13.850779596272151</v>
      </c>
      <c r="K18" s="29">
        <f ca="1">'9ft'!$Q$12</f>
        <v>9.4729440441264234</v>
      </c>
      <c r="L18" s="31">
        <f ca="1">'9ft'!$K$12</f>
        <v>-85.391602825760771</v>
      </c>
      <c r="M18" s="29">
        <f t="shared" ca="1" si="0"/>
        <v>1.9282802333554279</v>
      </c>
      <c r="N18" s="29">
        <f t="shared" ca="1" si="1"/>
        <v>-4.0358598833222858</v>
      </c>
      <c r="O18" s="31">
        <f t="shared" si="2"/>
        <v>12.041594578792296</v>
      </c>
      <c r="P18" s="30">
        <f t="shared" ca="1" si="3"/>
        <v>-1.5998548220216451</v>
      </c>
      <c r="Q18">
        <f t="shared" si="5"/>
        <v>52.125016348901795</v>
      </c>
      <c r="R18">
        <f t="shared" si="6"/>
        <v>48.366460663429812</v>
      </c>
      <c r="S18">
        <f t="shared" si="7"/>
        <v>45</v>
      </c>
      <c r="T18">
        <f t="shared" si="19"/>
        <v>7.125016348901795</v>
      </c>
      <c r="U18" s="31">
        <f t="shared" si="23"/>
        <v>7.9378236484078357</v>
      </c>
      <c r="V18" s="31">
        <f t="shared" si="24"/>
        <v>3.1442896665718538</v>
      </c>
      <c r="W18" s="31">
        <f t="shared" ca="1" si="10"/>
        <v>-8.0717197666445717</v>
      </c>
      <c r="X18">
        <f t="shared" ca="1" si="11"/>
        <v>-3.1972187803950938</v>
      </c>
      <c r="Y18" s="35">
        <f t="shared" si="12"/>
        <v>0.74740931868365978</v>
      </c>
      <c r="Z18" s="31">
        <f t="shared" si="20"/>
        <v>17.937823648407836</v>
      </c>
      <c r="AB18" s="35">
        <f t="shared" ca="1" si="13"/>
        <v>8.0345009723142832E-2</v>
      </c>
      <c r="AC18" s="29">
        <f t="shared" ca="1" si="14"/>
        <v>1.9282802333554279</v>
      </c>
      <c r="AE18" s="34">
        <v>1028.9540241598506</v>
      </c>
      <c r="AF18" s="31">
        <f t="shared" si="21"/>
        <v>25.723850603996269</v>
      </c>
      <c r="AG18" s="33">
        <v>55</v>
      </c>
    </row>
    <row r="19" spans="2:33" x14ac:dyDescent="0.2">
      <c r="B19">
        <f t="shared" si="15"/>
        <v>10</v>
      </c>
      <c r="C19">
        <v>12</v>
      </c>
      <c r="D19">
        <f t="shared" si="16"/>
        <v>158</v>
      </c>
      <c r="E19">
        <f t="shared" si="17"/>
        <v>140</v>
      </c>
      <c r="F19" s="34">
        <v>2500</v>
      </c>
      <c r="G19" s="31">
        <f t="shared" si="18"/>
        <v>62.5</v>
      </c>
      <c r="H19" s="33">
        <v>33.760386253272259</v>
      </c>
      <c r="I19">
        <f t="shared" si="4"/>
        <v>11.203565876686374</v>
      </c>
      <c r="J19">
        <f t="shared" si="22"/>
        <v>13.557209479763525</v>
      </c>
      <c r="K19" s="29">
        <f ca="1">'10ft'!$Q$12</f>
        <v>9.98890590873145</v>
      </c>
      <c r="L19" s="31">
        <f ca="1">'10ft'!$K$12</f>
        <v>-85.22957786225254</v>
      </c>
      <c r="M19" s="29">
        <f t="shared" ca="1" si="0"/>
        <v>1.9959218788410369</v>
      </c>
      <c r="N19" s="29">
        <f t="shared" ca="1" si="1"/>
        <v>-4.0020390605794818</v>
      </c>
      <c r="O19" s="31">
        <f t="shared" si="2"/>
        <v>12.806248474865697</v>
      </c>
      <c r="P19" s="30">
        <f t="shared" ca="1" si="3"/>
        <v>-1.491772631231401</v>
      </c>
      <c r="Q19">
        <f t="shared" si="5"/>
        <v>55.007979801441337</v>
      </c>
      <c r="R19">
        <f t="shared" si="6"/>
        <v>51.340191745909912</v>
      </c>
      <c r="S19">
        <f t="shared" si="7"/>
        <v>48.012787504183336</v>
      </c>
      <c r="T19">
        <f t="shared" si="19"/>
        <v>6.9951922972580007</v>
      </c>
      <c r="U19" s="31">
        <f t="shared" si="23"/>
        <v>8.7408514266327266</v>
      </c>
      <c r="V19" s="31">
        <f t="shared" si="24"/>
        <v>3.2554086475125601</v>
      </c>
      <c r="W19" s="31">
        <f t="shared" ca="1" si="10"/>
        <v>-8.0040781211589636</v>
      </c>
      <c r="X19">
        <f t="shared" ca="1" si="11"/>
        <v>-2.9815254810458751</v>
      </c>
      <c r="Y19" s="35">
        <f t="shared" si="12"/>
        <v>0.78086880944303028</v>
      </c>
      <c r="Z19" s="31">
        <f t="shared" si="20"/>
        <v>18.740851426632727</v>
      </c>
      <c r="AB19" s="35">
        <f t="shared" ca="1" si="13"/>
        <v>8.3163411618376537E-2</v>
      </c>
      <c r="AC19" s="29">
        <f t="shared" ca="1" si="14"/>
        <v>1.9959218788410369</v>
      </c>
      <c r="AE19" s="34">
        <v>1060</v>
      </c>
      <c r="AF19" s="31">
        <f t="shared" si="21"/>
        <v>26.5</v>
      </c>
      <c r="AG19" s="33">
        <v>52.832078071123796</v>
      </c>
    </row>
    <row r="20" spans="2:33" x14ac:dyDescent="0.2">
      <c r="B20">
        <f t="shared" si="15"/>
        <v>11</v>
      </c>
      <c r="C20">
        <v>12</v>
      </c>
      <c r="D20">
        <f t="shared" si="16"/>
        <v>170</v>
      </c>
      <c r="E20">
        <f t="shared" si="17"/>
        <v>152</v>
      </c>
      <c r="F20" s="34">
        <v>2500</v>
      </c>
      <c r="G20" s="31">
        <f t="shared" si="18"/>
        <v>62.5</v>
      </c>
      <c r="H20" s="33">
        <v>31.985039217858695</v>
      </c>
      <c r="I20">
        <f t="shared" si="4"/>
        <v>12.225251826524401</v>
      </c>
      <c r="J20">
        <f t="shared" si="22"/>
        <v>13.296978081707174</v>
      </c>
      <c r="K20" s="29">
        <f ca="1">'11ft'!$Q$12</f>
        <v>-1.8319820497652961</v>
      </c>
      <c r="L20" s="31">
        <f ca="1">'11ft'!$K$12</f>
        <v>-65.17694818394429</v>
      </c>
      <c r="M20" s="29">
        <f t="shared" ca="1" si="0"/>
        <v>10.075614592357582</v>
      </c>
      <c r="N20" s="29">
        <f t="shared" ca="1" si="1"/>
        <v>3.780729617879075E-2</v>
      </c>
      <c r="O20" s="31">
        <f t="shared" si="2"/>
        <v>13.601470508735444</v>
      </c>
      <c r="P20" s="30">
        <f t="shared" ca="1" si="3"/>
        <v>1.3271839894759311E-2</v>
      </c>
      <c r="Q20">
        <f t="shared" si="5"/>
        <v>57.528807709151515</v>
      </c>
      <c r="R20">
        <f t="shared" si="6"/>
        <v>53.972626614896392</v>
      </c>
      <c r="S20">
        <f t="shared" si="7"/>
        <v>50.710593137499643</v>
      </c>
      <c r="T20">
        <f t="shared" si="19"/>
        <v>6.8182145716518718</v>
      </c>
      <c r="U20" s="31">
        <f t="shared" si="23"/>
        <v>9.4096660232765217</v>
      </c>
      <c r="V20" s="31">
        <f t="shared" si="24"/>
        <v>3.2995086907968796</v>
      </c>
      <c r="W20" s="31">
        <f t="shared" ca="1" si="10"/>
        <v>7.56145923575815E-2</v>
      </c>
      <c r="X20">
        <f t="shared" ca="1" si="11"/>
        <v>2.6543678365295323E-2</v>
      </c>
      <c r="Y20" s="35">
        <f t="shared" si="12"/>
        <v>0.80873608430318844</v>
      </c>
      <c r="Z20" s="31">
        <f t="shared" si="20"/>
        <v>19.409666023276522</v>
      </c>
      <c r="AB20" s="35">
        <f t="shared" ca="1" si="13"/>
        <v>0.41981727468156593</v>
      </c>
      <c r="AC20" s="29">
        <f t="shared" ca="1" si="14"/>
        <v>10.075614592357582</v>
      </c>
      <c r="AE20" s="34">
        <v>1105.891794166628</v>
      </c>
      <c r="AF20" s="31">
        <f t="shared" si="21"/>
        <v>27.6472948541657</v>
      </c>
      <c r="AG20" s="33">
        <v>50</v>
      </c>
    </row>
    <row r="21" spans="2:33" x14ac:dyDescent="0.2">
      <c r="B21">
        <f t="shared" si="15"/>
        <v>12</v>
      </c>
      <c r="C21">
        <v>12</v>
      </c>
      <c r="D21">
        <f t="shared" si="16"/>
        <v>182</v>
      </c>
      <c r="E21">
        <f t="shared" si="17"/>
        <v>164</v>
      </c>
      <c r="F21" s="34">
        <v>2500</v>
      </c>
      <c r="G21" s="31">
        <f t="shared" si="18"/>
        <v>62.5</v>
      </c>
      <c r="H21" s="33">
        <v>30.763184129347863</v>
      </c>
      <c r="I21">
        <f t="shared" si="4"/>
        <v>13.240424310407166</v>
      </c>
      <c r="J21">
        <f t="shared" si="22"/>
        <v>13.114908275114011</v>
      </c>
      <c r="K21" s="29">
        <f ca="1">'12ft'!$Q$12</f>
        <v>1.6671733755223013</v>
      </c>
      <c r="L21" s="31">
        <f ca="1">'12ft'!$K$12</f>
        <v>-49.275967572469327</v>
      </c>
      <c r="M21" s="29">
        <f t="shared" ca="1" si="0"/>
        <v>15.657992210524451</v>
      </c>
      <c r="N21" s="29">
        <f t="shared" ca="1" si="1"/>
        <v>2.8289961052622257</v>
      </c>
      <c r="O21" s="31">
        <f t="shared" si="2"/>
        <v>14.422205101855956</v>
      </c>
      <c r="P21" s="30">
        <f t="shared" ca="1" si="3"/>
        <v>0.93649053320185605</v>
      </c>
      <c r="Q21">
        <f t="shared" si="5"/>
        <v>59.743562836470737</v>
      </c>
      <c r="R21">
        <f t="shared" si="6"/>
        <v>56.309932474020215</v>
      </c>
      <c r="S21">
        <f t="shared" si="7"/>
        <v>53.13010235415598</v>
      </c>
      <c r="T21">
        <f t="shared" si="19"/>
        <v>6.6134604823147569</v>
      </c>
      <c r="U21" s="31">
        <f t="shared" si="23"/>
        <v>9.9692070641082502</v>
      </c>
      <c r="V21" s="31">
        <f t="shared" si="24"/>
        <v>3.2967853676948451</v>
      </c>
      <c r="W21" s="31">
        <f t="shared" ca="1" si="10"/>
        <v>5.6579922105244513</v>
      </c>
      <c r="X21">
        <f t="shared" ca="1" si="11"/>
        <v>1.872480959392437</v>
      </c>
      <c r="Y21" s="35">
        <f t="shared" si="12"/>
        <v>0.83205029433784372</v>
      </c>
      <c r="Z21" s="31">
        <f t="shared" si="20"/>
        <v>19.96920706410825</v>
      </c>
      <c r="AB21" s="35">
        <f t="shared" ca="1" si="13"/>
        <v>0.65241634210518551</v>
      </c>
      <c r="AC21" s="29">
        <f t="shared" ca="1" si="14"/>
        <v>15.657992210524451</v>
      </c>
      <c r="AE21" s="34">
        <v>1142.8977293158966</v>
      </c>
      <c r="AF21" s="31">
        <f t="shared" si="21"/>
        <v>28.572443232897417</v>
      </c>
      <c r="AG21" s="33">
        <v>48</v>
      </c>
    </row>
    <row r="22" spans="2:33" x14ac:dyDescent="0.2">
      <c r="B22">
        <f t="shared" si="15"/>
        <v>13</v>
      </c>
      <c r="C22">
        <v>12</v>
      </c>
      <c r="D22">
        <f t="shared" si="16"/>
        <v>194</v>
      </c>
      <c r="E22">
        <f t="shared" si="17"/>
        <v>176</v>
      </c>
      <c r="F22" s="34">
        <v>2500</v>
      </c>
      <c r="G22" s="31">
        <f t="shared" si="18"/>
        <v>62.5</v>
      </c>
      <c r="H22" s="33">
        <v>29.145957406664202</v>
      </c>
      <c r="I22">
        <f t="shared" si="4"/>
        <v>14.260803263629846</v>
      </c>
      <c r="J22">
        <f t="shared" si="22"/>
        <v>12.870360836441842</v>
      </c>
      <c r="K22" s="29">
        <f ca="1">'13ft'!$Q$12</f>
        <v>0.34476520642034192</v>
      </c>
      <c r="L22" s="31">
        <f ca="1">'13ft'!$K$12</f>
        <v>-54.820690280024763</v>
      </c>
      <c r="M22" s="29">
        <f t="shared" ca="1" si="0"/>
        <v>13.827292716717171</v>
      </c>
      <c r="N22" s="29">
        <f t="shared" ca="1" si="1"/>
        <v>1.9136463583585854</v>
      </c>
      <c r="O22" s="31">
        <f t="shared" si="2"/>
        <v>15.264337522473747</v>
      </c>
      <c r="P22" s="30">
        <f t="shared" ca="1" si="3"/>
        <v>0.59856223085222027</v>
      </c>
      <c r="Q22">
        <f t="shared" si="5"/>
        <v>61.699244233993632</v>
      </c>
      <c r="R22">
        <f t="shared" si="6"/>
        <v>58.392497753751094</v>
      </c>
      <c r="S22">
        <f t="shared" si="7"/>
        <v>55.304846468766037</v>
      </c>
      <c r="T22">
        <f t="shared" si="19"/>
        <v>6.3943977652275947</v>
      </c>
      <c r="U22" s="31">
        <f t="shared" si="23"/>
        <v>10.439799600909051</v>
      </c>
      <c r="V22" s="31">
        <f t="shared" si="24"/>
        <v>3.2620153357353705</v>
      </c>
      <c r="W22" s="31">
        <f t="shared" ca="1" si="10"/>
        <v>3.8272927167171709</v>
      </c>
      <c r="X22">
        <f t="shared" ca="1" si="11"/>
        <v>1.1969938392386024</v>
      </c>
      <c r="Y22" s="35">
        <f>SIN(R22*PI()/180)</f>
        <v>0.85165831670454384</v>
      </c>
      <c r="Z22" s="31">
        <f>Y22*$Q$2</f>
        <v>20.439799600909051</v>
      </c>
      <c r="AB22" s="35">
        <f t="shared" ca="1" si="13"/>
        <v>0.57613719652988216</v>
      </c>
      <c r="AC22" s="29">
        <f t="shared" ca="1" si="14"/>
        <v>13.827292716717171</v>
      </c>
      <c r="AE22" s="34">
        <v>1190</v>
      </c>
      <c r="AF22" s="31">
        <f t="shared" si="21"/>
        <v>29.75</v>
      </c>
      <c r="AG22" s="33">
        <v>45.704879856060977</v>
      </c>
    </row>
    <row r="23" spans="2:33" x14ac:dyDescent="0.2">
      <c r="B23">
        <f t="shared" si="15"/>
        <v>14</v>
      </c>
      <c r="C23">
        <v>12</v>
      </c>
      <c r="D23">
        <f t="shared" si="16"/>
        <v>206</v>
      </c>
      <c r="E23">
        <f t="shared" si="17"/>
        <v>188</v>
      </c>
      <c r="F23" s="34">
        <v>2500</v>
      </c>
      <c r="G23" s="31">
        <f t="shared" si="18"/>
        <v>62.5</v>
      </c>
      <c r="H23" s="33">
        <v>27.997052355290162</v>
      </c>
      <c r="I23">
        <f t="shared" si="4"/>
        <v>15.275478218375214</v>
      </c>
      <c r="J23">
        <f t="shared" si="22"/>
        <v>12.694261379497405</v>
      </c>
      <c r="K23" s="29">
        <f ca="1">'14ft'!$Q$12</f>
        <v>-1.2742078611878322</v>
      </c>
      <c r="L23" s="31">
        <f ca="1">'14ft'!$K$12</f>
        <v>-60.249359962926192</v>
      </c>
      <c r="M23" s="29">
        <f t="shared" ca="1" si="0"/>
        <v>11.909428849916743</v>
      </c>
      <c r="N23" s="29">
        <f t="shared" ca="1" si="1"/>
        <v>0.95471442495837167</v>
      </c>
      <c r="O23" s="31">
        <f t="shared" si="2"/>
        <v>16.124515496597098</v>
      </c>
      <c r="P23" s="30">
        <f t="shared" ca="1" si="3"/>
        <v>0.28269926057384132</v>
      </c>
      <c r="Q23">
        <f t="shared" si="5"/>
        <v>63.43494882292201</v>
      </c>
      <c r="R23">
        <f t="shared" si="6"/>
        <v>60.255118703057789</v>
      </c>
      <c r="S23">
        <f t="shared" si="7"/>
        <v>57.264773727892404</v>
      </c>
      <c r="T23">
        <f t="shared" si="19"/>
        <v>6.1701750950296059</v>
      </c>
      <c r="U23" s="31">
        <f t="shared" si="23"/>
        <v>10.837835410987019</v>
      </c>
      <c r="V23" s="31">
        <f t="shared" si="24"/>
        <v>3.2058538254937252</v>
      </c>
      <c r="W23" s="31">
        <f t="shared" ca="1" si="10"/>
        <v>1.9094288499167433</v>
      </c>
      <c r="X23">
        <f t="shared" ca="1" si="11"/>
        <v>0.56538475737144012</v>
      </c>
      <c r="Y23" s="35">
        <f t="shared" si="12"/>
        <v>0.86824314212445919</v>
      </c>
      <c r="Z23" s="31">
        <f t="shared" si="20"/>
        <v>20.837835410987019</v>
      </c>
      <c r="AB23" s="35">
        <f t="shared" ca="1" si="13"/>
        <v>0.49622620207986429</v>
      </c>
      <c r="AC23" s="29">
        <f t="shared" ca="1" si="14"/>
        <v>11.909428849916743</v>
      </c>
      <c r="AE23" s="34">
        <v>1253.5730494345653</v>
      </c>
      <c r="AF23" s="31">
        <f t="shared" si="21"/>
        <v>31.339326235864135</v>
      </c>
      <c r="AG23" s="33">
        <v>42.980153220013065</v>
      </c>
    </row>
    <row r="24" spans="2:33" x14ac:dyDescent="0.2">
      <c r="B24">
        <f t="shared" si="15"/>
        <v>15</v>
      </c>
      <c r="C24">
        <v>12</v>
      </c>
      <c r="D24">
        <f t="shared" si="16"/>
        <v>218</v>
      </c>
      <c r="E24">
        <f t="shared" si="17"/>
        <v>200</v>
      </c>
      <c r="F24" s="34">
        <v>2500</v>
      </c>
      <c r="G24" s="31">
        <f t="shared" si="18"/>
        <v>62.5</v>
      </c>
      <c r="H24" s="33">
        <v>26.994837734287938</v>
      </c>
      <c r="I24">
        <f t="shared" si="4"/>
        <v>16.28840815040353</v>
      </c>
      <c r="J24">
        <f t="shared" si="22"/>
        <v>12.539102195157632</v>
      </c>
      <c r="K24" s="29">
        <f ca="1">'15ft'!$Q$12</f>
        <v>2.231623181235491</v>
      </c>
      <c r="L24" s="31">
        <f ca="1">'15ft'!$K$12</f>
        <v>-42.395534530531698</v>
      </c>
      <c r="M24" s="29">
        <f t="shared" ca="1" si="0"/>
        <v>17.724189398062446</v>
      </c>
      <c r="N24" s="29">
        <f t="shared" ca="1" si="1"/>
        <v>3.862094699031223</v>
      </c>
      <c r="O24" s="31">
        <f t="shared" si="2"/>
        <v>17</v>
      </c>
      <c r="P24" s="30">
        <f t="shared" ca="1" si="3"/>
        <v>1.0845847802084376</v>
      </c>
      <c r="Q24">
        <f t="shared" si="5"/>
        <v>64.98310652189997</v>
      </c>
      <c r="R24">
        <f t="shared" si="6"/>
        <v>61.927513064147043</v>
      </c>
      <c r="S24">
        <f t="shared" si="7"/>
        <v>59.036243467926482</v>
      </c>
      <c r="T24">
        <f t="shared" si="19"/>
        <v>5.9468630539734875</v>
      </c>
      <c r="U24" s="31">
        <f t="shared" si="23"/>
        <v>11.176470588235293</v>
      </c>
      <c r="V24" s="31">
        <f t="shared" si="24"/>
        <v>3.1359070854328861</v>
      </c>
      <c r="W24" s="31">
        <f t="shared" ca="1" si="10"/>
        <v>7.7241893980624461</v>
      </c>
      <c r="X24">
        <f t="shared" ca="1" si="11"/>
        <v>2.1683928410036675</v>
      </c>
      <c r="Y24" s="35">
        <f t="shared" si="12"/>
        <v>0.88235294117647056</v>
      </c>
      <c r="Z24" s="31">
        <f t="shared" si="20"/>
        <v>21.176470588235293</v>
      </c>
      <c r="AB24" s="35">
        <f t="shared" ca="1" si="13"/>
        <v>0.73850789158593522</v>
      </c>
      <c r="AC24" s="29">
        <f t="shared" ca="1" si="14"/>
        <v>17.724189398062446</v>
      </c>
      <c r="AE24" s="34">
        <v>1300</v>
      </c>
      <c r="AF24" s="31">
        <f t="shared" si="21"/>
        <v>32.5</v>
      </c>
      <c r="AG24" s="33">
        <v>41.222352867988221</v>
      </c>
    </row>
    <row r="25" spans="2:33" x14ac:dyDescent="0.2">
      <c r="B25">
        <f t="shared" si="15"/>
        <v>16</v>
      </c>
      <c r="C25">
        <v>12</v>
      </c>
      <c r="D25">
        <f t="shared" si="16"/>
        <v>230</v>
      </c>
      <c r="E25">
        <f t="shared" si="17"/>
        <v>212</v>
      </c>
      <c r="F25" s="34">
        <v>2500</v>
      </c>
      <c r="G25" s="31">
        <f t="shared" si="18"/>
        <v>62.5</v>
      </c>
      <c r="H25" s="33">
        <v>26.343164594168236</v>
      </c>
      <c r="I25">
        <f t="shared" si="4"/>
        <v>17.296877961760124</v>
      </c>
      <c r="J25">
        <f t="shared" si="22"/>
        <v>12.437464458878512</v>
      </c>
      <c r="K25" s="29">
        <f ca="1">'16ft'!$Q$12</f>
        <v>1.2999374616016721</v>
      </c>
      <c r="L25" s="31">
        <f ca="1">'16ft'!$K$12</f>
        <v>-46.936354787531691</v>
      </c>
      <c r="M25" s="29">
        <f t="shared" ca="1" si="0"/>
        <v>16.387448168643683</v>
      </c>
      <c r="N25" s="29">
        <f t="shared" ca="1" si="1"/>
        <v>3.1937240843218415</v>
      </c>
      <c r="O25" s="31">
        <f t="shared" si="2"/>
        <v>17.888543819998318</v>
      </c>
      <c r="P25" s="30">
        <f t="shared" ca="1" si="3"/>
        <v>0.85237705354867899</v>
      </c>
      <c r="Q25">
        <f t="shared" si="5"/>
        <v>66.370622269343187</v>
      </c>
      <c r="R25">
        <f t="shared" si="6"/>
        <v>63.43494882292201</v>
      </c>
      <c r="S25">
        <f t="shared" si="7"/>
        <v>60.642246457208728</v>
      </c>
      <c r="T25">
        <f t="shared" si="19"/>
        <v>5.728375812134459</v>
      </c>
      <c r="U25" s="31">
        <f t="shared" si="23"/>
        <v>11.466252583997981</v>
      </c>
      <c r="V25" s="31">
        <f t="shared" si="24"/>
        <v>3.057562687971545</v>
      </c>
      <c r="W25" s="31">
        <f t="shared" ca="1" si="10"/>
        <v>6.387448168643683</v>
      </c>
      <c r="X25">
        <f t="shared" ca="1" si="11"/>
        <v>1.7043769799437969</v>
      </c>
      <c r="Y25" s="35">
        <f t="shared" si="12"/>
        <v>0.89442719099991586</v>
      </c>
      <c r="Z25" s="31">
        <f t="shared" si="20"/>
        <v>21.466252583997981</v>
      </c>
      <c r="AB25" s="35">
        <f t="shared" ca="1" si="13"/>
        <v>0.68281034036015342</v>
      </c>
      <c r="AC25" s="29">
        <f t="shared" ca="1" si="14"/>
        <v>16.387448168643683</v>
      </c>
      <c r="AE25" s="34">
        <v>1364.3816882039482</v>
      </c>
      <c r="AF25" s="31">
        <f t="shared" si="21"/>
        <v>34.109542205098705</v>
      </c>
      <c r="AG25" s="33">
        <v>39.055720873492042</v>
      </c>
    </row>
    <row r="26" spans="2:33" x14ac:dyDescent="0.2">
      <c r="B26">
        <v>17</v>
      </c>
      <c r="C26">
        <v>12</v>
      </c>
      <c r="D26">
        <f t="shared" si="16"/>
        <v>242</v>
      </c>
      <c r="E26">
        <f t="shared" si="17"/>
        <v>224</v>
      </c>
      <c r="F26" s="34">
        <v>2500</v>
      </c>
      <c r="G26" s="31">
        <f t="shared" si="18"/>
        <v>62.5</v>
      </c>
      <c r="H26" s="33">
        <v>25.503205245969358</v>
      </c>
      <c r="I26">
        <f t="shared" si="4"/>
        <v>18.307865342794333</v>
      </c>
      <c r="J26">
        <f t="shared" si="22"/>
        <v>12.305615886467979</v>
      </c>
      <c r="K26" s="29">
        <f ca="1">'17ft'!$Q$12</f>
        <v>0.18631400977128243</v>
      </c>
      <c r="L26" s="31">
        <f ca="1">'17ft'!$K$12</f>
        <v>-51.600541393401244</v>
      </c>
      <c r="M26" s="29">
        <f t="shared" ca="1" si="0"/>
        <v>14.907369001314494</v>
      </c>
      <c r="N26" s="29">
        <f t="shared" ca="1" si="1"/>
        <v>2.4536845006572472</v>
      </c>
      <c r="O26" s="31">
        <f t="shared" si="2"/>
        <v>18.788294228055936</v>
      </c>
      <c r="P26" s="30">
        <f t="shared" ca="1" si="3"/>
        <v>0.62352749395773166</v>
      </c>
      <c r="Q26">
        <f t="shared" si="5"/>
        <v>67.61986494804043</v>
      </c>
      <c r="R26">
        <f t="shared" si="6"/>
        <v>64.798876354524921</v>
      </c>
      <c r="S26">
        <f t="shared" si="7"/>
        <v>62.102728969052372</v>
      </c>
      <c r="T26">
        <f t="shared" si="19"/>
        <v>5.5171359789880583</v>
      </c>
      <c r="U26" s="31">
        <f t="shared" si="23"/>
        <v>11.715648852823854</v>
      </c>
      <c r="V26" s="31">
        <f t="shared" si="24"/>
        <v>2.9746093794894488</v>
      </c>
      <c r="W26" s="31">
        <f t="shared" ca="1" si="10"/>
        <v>4.9073690013144944</v>
      </c>
      <c r="X26">
        <f t="shared" ca="1" si="11"/>
        <v>1.246907332729865</v>
      </c>
      <c r="Y26" s="35">
        <f t="shared" si="12"/>
        <v>0.90481870220099392</v>
      </c>
      <c r="Z26" s="31">
        <f t="shared" si="20"/>
        <v>21.715648852823854</v>
      </c>
      <c r="AB26" s="35">
        <f t="shared" ca="1" si="13"/>
        <v>0.6211403750547706</v>
      </c>
      <c r="AC26" s="29">
        <f t="shared" ca="1" si="14"/>
        <v>14.907369001314494</v>
      </c>
      <c r="AE26" s="34">
        <v>1400</v>
      </c>
      <c r="AF26" s="31">
        <f t="shared" si="21"/>
        <v>35</v>
      </c>
      <c r="AG26" s="33">
        <v>37.951211597860755</v>
      </c>
    </row>
    <row r="27" spans="2:33" x14ac:dyDescent="0.2">
      <c r="B27">
        <f t="shared" si="15"/>
        <v>18</v>
      </c>
      <c r="C27">
        <v>12</v>
      </c>
      <c r="D27">
        <f t="shared" si="16"/>
        <v>254</v>
      </c>
      <c r="E27">
        <f t="shared" si="17"/>
        <v>236</v>
      </c>
      <c r="F27" s="34">
        <v>2500</v>
      </c>
      <c r="G27" s="31">
        <f t="shared" si="18"/>
        <v>62.5</v>
      </c>
      <c r="H27" s="33">
        <v>24.715259759622544</v>
      </c>
      <c r="I27">
        <f t="shared" si="4"/>
        <v>19.318242479391369</v>
      </c>
      <c r="J27">
        <f t="shared" si="22"/>
        <v>12.181090247303588</v>
      </c>
      <c r="K27" s="29">
        <f ca="1">'18ft'!$Q$12</f>
        <v>-1.1075380257366154</v>
      </c>
      <c r="L27" s="31">
        <f ca="1">'18ft'!$K$12</f>
        <v>-55.986708070472773</v>
      </c>
      <c r="M27" s="29">
        <f t="shared" ca="1" si="0"/>
        <v>13.425245163249919</v>
      </c>
      <c r="N27" s="29">
        <f t="shared" ca="1" si="1"/>
        <v>1.7126225816249594</v>
      </c>
      <c r="O27" s="31">
        <f t="shared" si="2"/>
        <v>19.697715603592208</v>
      </c>
      <c r="P27" s="30">
        <f t="shared" ca="1" si="3"/>
        <v>0.41512567061185307</v>
      </c>
      <c r="Q27">
        <f t="shared" si="5"/>
        <v>68.749494492866759</v>
      </c>
      <c r="R27">
        <f t="shared" si="6"/>
        <v>66.037511025421821</v>
      </c>
      <c r="S27">
        <f t="shared" si="7"/>
        <v>63.43494882292201</v>
      </c>
      <c r="T27">
        <f t="shared" si="19"/>
        <v>5.3145456699447493</v>
      </c>
      <c r="U27" s="31">
        <f t="shared" si="23"/>
        <v>11.931477166886172</v>
      </c>
      <c r="V27" s="31">
        <f t="shared" si="24"/>
        <v>2.8896902214232867</v>
      </c>
      <c r="W27" s="31">
        <f t="shared" ca="1" si="10"/>
        <v>3.4252451632499188</v>
      </c>
      <c r="X27">
        <f t="shared" ca="1" si="11"/>
        <v>0.83020776215866554</v>
      </c>
      <c r="Y27" s="35">
        <f t="shared" si="12"/>
        <v>0.91381154862025715</v>
      </c>
      <c r="Z27" s="31">
        <f t="shared" si="20"/>
        <v>21.931477166886172</v>
      </c>
      <c r="AB27" s="35">
        <f t="shared" ca="1" si="13"/>
        <v>0.55938521513541328</v>
      </c>
      <c r="AC27" s="29">
        <f t="shared" ca="1" si="14"/>
        <v>13.425245163249919</v>
      </c>
      <c r="AE27" s="34">
        <v>1450.8991570749304</v>
      </c>
      <c r="AF27" s="31">
        <f t="shared" si="21"/>
        <v>36.272478926873262</v>
      </c>
      <c r="AG27" s="33">
        <v>36.5</v>
      </c>
    </row>
    <row r="28" spans="2:33" x14ac:dyDescent="0.2">
      <c r="B28">
        <f t="shared" si="15"/>
        <v>19</v>
      </c>
      <c r="C28">
        <v>12</v>
      </c>
      <c r="D28">
        <f t="shared" si="16"/>
        <v>266</v>
      </c>
      <c r="E28">
        <f t="shared" si="17"/>
        <v>248</v>
      </c>
      <c r="F28" s="34">
        <v>2500</v>
      </c>
      <c r="G28" s="31">
        <f t="shared" si="18"/>
        <v>62.5</v>
      </c>
      <c r="H28" s="33">
        <v>24.087562692610046</v>
      </c>
      <c r="I28">
        <f t="shared" si="4"/>
        <v>20.326556416620889</v>
      </c>
      <c r="J28">
        <f t="shared" si="22"/>
        <v>12.081323000549347</v>
      </c>
      <c r="K28" s="29">
        <f ca="1">'19ft'!$Q$12</f>
        <v>-2.6324920108952936</v>
      </c>
      <c r="L28" s="31">
        <f ca="1">'19ft'!$K$12</f>
        <v>-60.261132557296307</v>
      </c>
      <c r="M28" s="29">
        <f t="shared" ca="1" si="0"/>
        <v>11.90514728332354</v>
      </c>
      <c r="N28" s="29">
        <f t="shared" ca="1" si="1"/>
        <v>0.95257364166177005</v>
      </c>
      <c r="O28" s="31">
        <f t="shared" si="2"/>
        <v>20.615528128088304</v>
      </c>
      <c r="P28" s="30">
        <f t="shared" ca="1" si="3"/>
        <v>0.22061921506346152</v>
      </c>
      <c r="Q28">
        <f t="shared" si="5"/>
        <v>69.775140568831915</v>
      </c>
      <c r="R28">
        <f t="shared" si="6"/>
        <v>67.166345822082448</v>
      </c>
      <c r="S28">
        <f t="shared" si="7"/>
        <v>64.653824058053303</v>
      </c>
      <c r="T28">
        <f t="shared" si="19"/>
        <v>5.1213165107786125</v>
      </c>
      <c r="U28" s="31">
        <f t="shared" si="23"/>
        <v>12.119249003313563</v>
      </c>
      <c r="V28" s="31">
        <f t="shared" si="24"/>
        <v>2.8046299286926857</v>
      </c>
      <c r="W28" s="31">
        <f t="shared" ca="1" si="10"/>
        <v>1.9051472833235401</v>
      </c>
      <c r="X28">
        <f t="shared" ca="1" si="11"/>
        <v>0.44123188825769766</v>
      </c>
      <c r="Y28" s="35">
        <f t="shared" si="12"/>
        <v>0.92163537513806515</v>
      </c>
      <c r="Z28" s="31">
        <f t="shared" si="20"/>
        <v>22.119249003313563</v>
      </c>
      <c r="AB28" s="35">
        <f t="shared" ca="1" si="13"/>
        <v>0.49604780347181421</v>
      </c>
      <c r="AC28" s="29">
        <f t="shared" ca="1" si="14"/>
        <v>11.90514728332354</v>
      </c>
      <c r="AE28" s="34">
        <v>1500</v>
      </c>
      <c r="AF28" s="31">
        <f t="shared" si="21"/>
        <v>37.5</v>
      </c>
      <c r="AG28" s="33">
        <v>35.217880462212001</v>
      </c>
    </row>
    <row r="29" spans="2:33" x14ac:dyDescent="0.2">
      <c r="B29">
        <f t="shared" si="15"/>
        <v>20</v>
      </c>
      <c r="C29">
        <v>12</v>
      </c>
      <c r="D29">
        <f t="shared" si="16"/>
        <v>278</v>
      </c>
      <c r="E29">
        <f t="shared" si="17"/>
        <v>260</v>
      </c>
      <c r="F29" s="34">
        <v>2500</v>
      </c>
      <c r="G29" s="31">
        <f t="shared" si="18"/>
        <v>62.5</v>
      </c>
      <c r="H29" s="33">
        <v>23.570153417547093</v>
      </c>
      <c r="I29">
        <f t="shared" si="4"/>
        <v>21.333440312044271</v>
      </c>
      <c r="J29">
        <f t="shared" si="22"/>
        <v>11.998716255468757</v>
      </c>
      <c r="K29" s="29" t="e">
        <f ca="1">'20ft'!Q12</f>
        <v>#NUM!</v>
      </c>
      <c r="L29" s="31" t="e">
        <f ca="1">'20ft'!$K$12</f>
        <v>#NUM!</v>
      </c>
      <c r="M29" s="29" t="e">
        <f t="shared" ca="1" si="0"/>
        <v>#NUM!</v>
      </c>
      <c r="N29" s="29" t="e">
        <f t="shared" ca="1" si="1"/>
        <v>#NUM!</v>
      </c>
      <c r="O29" s="31">
        <f t="shared" si="2"/>
        <v>21.540659228538015</v>
      </c>
      <c r="P29" s="30" t="e">
        <f t="shared" ca="1" si="3"/>
        <v>#NUM!</v>
      </c>
      <c r="Q29">
        <f t="shared" si="5"/>
        <v>70.709953780811276</v>
      </c>
      <c r="R29">
        <f t="shared" si="6"/>
        <v>68.198590513648185</v>
      </c>
      <c r="S29">
        <f t="shared" si="7"/>
        <v>65.772254682045826</v>
      </c>
      <c r="T29">
        <f t="shared" si="19"/>
        <v>4.9376990987654494</v>
      </c>
      <c r="U29" s="31">
        <f t="shared" si="23"/>
        <v>12.283440581246225</v>
      </c>
      <c r="V29" s="31">
        <f t="shared" si="24"/>
        <v>2.7206698200247805</v>
      </c>
      <c r="W29" s="31" t="e">
        <f t="shared" ca="1" si="10"/>
        <v>#NUM!</v>
      </c>
      <c r="X29" t="e">
        <f t="shared" ca="1" si="11"/>
        <v>#NUM!</v>
      </c>
      <c r="Y29" s="35">
        <f t="shared" si="12"/>
        <v>0.9284766908852593</v>
      </c>
      <c r="Z29" s="31">
        <f t="shared" si="20"/>
        <v>22.283440581246225</v>
      </c>
      <c r="AB29" s="35" t="e">
        <f t="shared" ca="1" si="13"/>
        <v>#NUM!</v>
      </c>
      <c r="AC29" s="29" t="e">
        <f t="shared" ca="1" si="14"/>
        <v>#NUM!</v>
      </c>
      <c r="AE29" s="34">
        <v>1525</v>
      </c>
      <c r="AF29" s="31">
        <f t="shared" si="21"/>
        <v>38.125</v>
      </c>
      <c r="AG29" s="33">
        <v>34.628985335975017</v>
      </c>
    </row>
    <row r="30" spans="2:33" x14ac:dyDescent="0.2">
      <c r="B30">
        <v>21</v>
      </c>
      <c r="C30">
        <v>12</v>
      </c>
      <c r="D30">
        <f t="shared" si="16"/>
        <v>290</v>
      </c>
      <c r="E30">
        <f t="shared" si="17"/>
        <v>272</v>
      </c>
      <c r="F30" s="34">
        <v>2500</v>
      </c>
      <c r="G30" s="31">
        <f t="shared" si="18"/>
        <v>62.5</v>
      </c>
      <c r="H30" s="33">
        <v>23.12181908290431</v>
      </c>
      <c r="I30">
        <f t="shared" si="4"/>
        <v>22.339427191816828</v>
      </c>
      <c r="J30">
        <f t="shared" si="22"/>
        <v>11.926873698198049</v>
      </c>
      <c r="K30" s="29">
        <f ca="1">'21ft'!Q12</f>
        <v>0.81796037302647306</v>
      </c>
      <c r="L30" s="31">
        <f ca="1">'21ft'!$K$12</f>
        <v>-72.20936219589214</v>
      </c>
      <c r="M30" s="29">
        <f t="shared" ca="1" si="0"/>
        <v>7.332953324429015</v>
      </c>
      <c r="N30" s="29">
        <f t="shared" ca="1" si="1"/>
        <v>-1.3335233377854925</v>
      </c>
      <c r="O30" s="31">
        <f t="shared" si="2"/>
        <v>22.472205054244231</v>
      </c>
      <c r="P30" s="30">
        <f t="shared" ca="1" si="3"/>
        <v>-0.28333014109696475</v>
      </c>
      <c r="Q30">
        <f t="shared" si="5"/>
        <v>71.56505117707799</v>
      </c>
      <c r="R30">
        <f t="shared" si="6"/>
        <v>69.145541960421653</v>
      </c>
      <c r="S30">
        <f t="shared" si="7"/>
        <v>66.801409486351815</v>
      </c>
      <c r="T30">
        <f t="shared" si="19"/>
        <v>4.7636416907261747</v>
      </c>
      <c r="U30" s="31">
        <f t="shared" si="23"/>
        <v>12.427705638295233</v>
      </c>
      <c r="V30" s="31">
        <f t="shared" si="24"/>
        <v>2.6386359561725103</v>
      </c>
      <c r="W30" s="31">
        <f ca="1">AC30-$Q$3</f>
        <v>-2.667046675570985</v>
      </c>
      <c r="X30">
        <f t="shared" ca="1" si="11"/>
        <v>-0.56664642606788773</v>
      </c>
      <c r="Y30" s="35">
        <f>SIN(R30*PI()/180)</f>
        <v>0.93448773492896808</v>
      </c>
      <c r="Z30" s="31">
        <f t="shared" si="20"/>
        <v>22.427705638295233</v>
      </c>
      <c r="AB30" s="35">
        <f t="shared" ca="1" si="13"/>
        <v>0.30553972185120898</v>
      </c>
      <c r="AC30" s="29">
        <f t="shared" ca="1" si="14"/>
        <v>7.332953324429015</v>
      </c>
      <c r="AE30" s="34">
        <v>1569.4851759487303</v>
      </c>
      <c r="AF30" s="31">
        <f t="shared" si="21"/>
        <v>39.23712939871826</v>
      </c>
      <c r="AG30" s="33">
        <v>33.600930824297812</v>
      </c>
    </row>
    <row r="31" spans="2:33" x14ac:dyDescent="0.2">
      <c r="B31">
        <f t="shared" si="15"/>
        <v>22</v>
      </c>
      <c r="C31">
        <v>12</v>
      </c>
      <c r="D31">
        <f t="shared" si="16"/>
        <v>302</v>
      </c>
      <c r="E31">
        <f t="shared" si="17"/>
        <v>284</v>
      </c>
      <c r="F31" s="34">
        <v>2500</v>
      </c>
      <c r="G31" s="31">
        <f t="shared" si="18"/>
        <v>62.5</v>
      </c>
      <c r="H31" s="33">
        <v>22.728466847391147</v>
      </c>
      <c r="I31">
        <f t="shared" si="4"/>
        <v>23.34469637608554</v>
      </c>
      <c r="J31">
        <f t="shared" si="22"/>
        <v>11.86364348697348</v>
      </c>
      <c r="K31" s="29">
        <f ca="1">'22ft'!Q12</f>
        <v>1.0848735149763027E-2</v>
      </c>
      <c r="L31" s="31">
        <f ca="1">'22ft'!$K$12</f>
        <v>-63.587701180472514</v>
      </c>
      <c r="M31" s="29">
        <f t="shared" ca="1" si="0"/>
        <v>10.675858508484161</v>
      </c>
      <c r="N31" s="29">
        <f t="shared" ca="1" si="1"/>
        <v>0.33792925424208065</v>
      </c>
      <c r="O31" s="31">
        <f t="shared" si="2"/>
        <v>23.409399821439251</v>
      </c>
      <c r="P31" s="30">
        <f t="shared" ca="1" si="3"/>
        <v>6.8924986152324452E-2</v>
      </c>
      <c r="Q31">
        <f t="shared" si="5"/>
        <v>72.34987578006988</v>
      </c>
      <c r="R31">
        <f t="shared" si="6"/>
        <v>70.01689347810003</v>
      </c>
      <c r="S31">
        <f t="shared" si="7"/>
        <v>67.750976342787638</v>
      </c>
      <c r="T31">
        <f t="shared" si="19"/>
        <v>4.5988994372822418</v>
      </c>
      <c r="U31" s="31">
        <f t="shared" si="23"/>
        <v>12.55504216372249</v>
      </c>
      <c r="V31" s="31">
        <f>ATAN((U31/12)/$O31)*180/PI()</f>
        <v>2.5590593639997126</v>
      </c>
      <c r="W31" s="31">
        <f t="shared" ref="W31" ca="1" si="25">AC31-$Q$3</f>
        <v>0.67585850848416129</v>
      </c>
      <c r="X31">
        <f ca="1">ATAN((W31/12)/$O31)*180/PI()</f>
        <v>0.13784977281813707</v>
      </c>
      <c r="Y31" s="35">
        <f>SIN(R31*PI()/180)</f>
        <v>0.93979342348843709</v>
      </c>
      <c r="Z31" s="31">
        <f t="shared" si="20"/>
        <v>22.55504216372249</v>
      </c>
      <c r="AB31" s="35">
        <f t="shared" ca="1" si="13"/>
        <v>0.4448274378535067</v>
      </c>
      <c r="AC31" s="29">
        <f ca="1">AB31*$Q$2</f>
        <v>10.675858508484161</v>
      </c>
      <c r="AE31" s="34">
        <v>1650</v>
      </c>
      <c r="AF31" s="31">
        <f t="shared" si="21"/>
        <v>41.25</v>
      </c>
      <c r="AG31" s="33">
        <v>31.857827267238019</v>
      </c>
    </row>
    <row r="32" spans="2:33" x14ac:dyDescent="0.2">
      <c r="U32">
        <f>F14-F30</f>
        <v>-1125</v>
      </c>
      <c r="V32" s="29">
        <f>U32/15</f>
        <v>-75</v>
      </c>
      <c r="W32">
        <f>H14-H30</f>
        <v>29.944509848129485</v>
      </c>
      <c r="X32" s="29">
        <f>W32/15</f>
        <v>1.9963006565419656</v>
      </c>
    </row>
    <row r="51" spans="7:7" x14ac:dyDescent="0.2">
      <c r="G51" s="9" t="s">
        <v>53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20"/>
  <sheetViews>
    <sheetView workbookViewId="0">
      <selection activeCell="D20" sqref="D20"/>
    </sheetView>
  </sheetViews>
  <sheetFormatPr defaultRowHeight="12.75" x14ac:dyDescent="0.2"/>
  <sheetData>
    <row r="1" spans="1:11" x14ac:dyDescent="0.2">
      <c r="A1">
        <v>2016</v>
      </c>
    </row>
    <row r="2" spans="1:11" x14ac:dyDescent="0.2">
      <c r="B2" t="s">
        <v>80</v>
      </c>
    </row>
    <row r="3" spans="1:11" x14ac:dyDescent="0.2">
      <c r="B3" t="s">
        <v>81</v>
      </c>
    </row>
    <row r="4" spans="1:11" x14ac:dyDescent="0.2">
      <c r="B4" t="s">
        <v>82</v>
      </c>
    </row>
    <row r="5" spans="1:11" x14ac:dyDescent="0.2">
      <c r="C5" t="s">
        <v>83</v>
      </c>
    </row>
    <row r="7" spans="1:11" x14ac:dyDescent="0.2">
      <c r="A7">
        <v>2017</v>
      </c>
    </row>
    <row r="8" spans="1:11" x14ac:dyDescent="0.2">
      <c r="B8" t="s">
        <v>133</v>
      </c>
    </row>
    <row r="10" spans="1:11" x14ac:dyDescent="0.2">
      <c r="B10" t="s">
        <v>134</v>
      </c>
    </row>
    <row r="12" spans="1:11" x14ac:dyDescent="0.2">
      <c r="B12" t="s">
        <v>135</v>
      </c>
    </row>
    <row r="13" spans="1:11" x14ac:dyDescent="0.2">
      <c r="C13" t="s">
        <v>136</v>
      </c>
    </row>
    <row r="14" spans="1:11" x14ac:dyDescent="0.2">
      <c r="C14" t="s">
        <v>137</v>
      </c>
    </row>
    <row r="16" spans="1:11" x14ac:dyDescent="0.2">
      <c r="D16" s="9" t="s">
        <v>125</v>
      </c>
      <c r="E16" s="9" t="s">
        <v>126</v>
      </c>
      <c r="F16" s="26" t="s">
        <v>73</v>
      </c>
      <c r="G16" s="26"/>
      <c r="H16" s="26" t="s">
        <v>138</v>
      </c>
      <c r="I16" s="9" t="s">
        <v>90</v>
      </c>
      <c r="J16" s="9" t="s">
        <v>89</v>
      </c>
      <c r="K16" s="9" t="s">
        <v>51</v>
      </c>
    </row>
    <row r="17" spans="4:11" x14ac:dyDescent="0.2">
      <c r="D17" s="34">
        <v>2000</v>
      </c>
      <c r="E17" s="31">
        <v>34.906585039886593</v>
      </c>
      <c r="F17" s="33">
        <v>85.765000000000001</v>
      </c>
      <c r="G17" s="33">
        <v>4.2349999999999994</v>
      </c>
      <c r="H17" s="33">
        <v>4.2</v>
      </c>
      <c r="I17">
        <v>2.7096985570926315</v>
      </c>
      <c r="J17">
        <v>20.443084449024692</v>
      </c>
      <c r="K17" s="29">
        <v>8.0939858447712254</v>
      </c>
    </row>
    <row r="18" spans="4:11" x14ac:dyDescent="0.2">
      <c r="D18" s="34">
        <v>2000</v>
      </c>
      <c r="E18" s="31">
        <v>34.906585039886593</v>
      </c>
      <c r="F18" s="33">
        <v>80.372825650241055</v>
      </c>
      <c r="G18" s="33">
        <v>9.6271743497589455</v>
      </c>
      <c r="H18" s="33">
        <v>12</v>
      </c>
      <c r="I18">
        <v>6.0153749179418705</v>
      </c>
      <c r="J18">
        <v>21.003418207948375</v>
      </c>
      <c r="K18" s="29">
        <v>8.0400008515603609</v>
      </c>
    </row>
    <row r="20" spans="4:11" x14ac:dyDescent="0.2">
      <c r="D20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41" baseType="lpstr">
      <vt:lpstr>0ft</vt:lpstr>
      <vt:lpstr>1ft</vt:lpstr>
      <vt:lpstr>2ft</vt:lpstr>
      <vt:lpstr>3ft</vt:lpstr>
      <vt:lpstr>4ft</vt:lpstr>
      <vt:lpstr>5ft</vt:lpstr>
      <vt:lpstr>6ft</vt:lpstr>
      <vt:lpstr>7ft</vt:lpstr>
      <vt:lpstr>8ft</vt:lpstr>
      <vt:lpstr>9ft</vt:lpstr>
      <vt:lpstr>10ft</vt:lpstr>
      <vt:lpstr>11ft</vt:lpstr>
      <vt:lpstr>12ft</vt:lpstr>
      <vt:lpstr>13ft</vt:lpstr>
      <vt:lpstr>14ft</vt:lpstr>
      <vt:lpstr>15ft</vt:lpstr>
      <vt:lpstr>16ft</vt:lpstr>
      <vt:lpstr>17ft</vt:lpstr>
      <vt:lpstr>18ft</vt:lpstr>
      <vt:lpstr>19ft</vt:lpstr>
      <vt:lpstr>20ft</vt:lpstr>
      <vt:lpstr>21ft</vt:lpstr>
      <vt:lpstr>22ft</vt:lpstr>
      <vt:lpstr>SummaryChart</vt:lpstr>
      <vt:lpstr>Sheet1</vt:lpstr>
      <vt:lpstr>Summary 14ft StateChampHeight</vt:lpstr>
      <vt:lpstr>OrginalShooter Calcs</vt:lpstr>
      <vt:lpstr>Shooter Sped observations</vt:lpstr>
      <vt:lpstr>Chart1</vt:lpstr>
      <vt:lpstr>_a</vt:lpstr>
      <vt:lpstr>_b</vt:lpstr>
      <vt:lpstr>_c</vt:lpstr>
      <vt:lpstr>_dt</vt:lpstr>
      <vt:lpstr>_g</vt:lpstr>
      <vt:lpstr>_ho</vt:lpstr>
      <vt:lpstr>_k</vt:lpstr>
      <vt:lpstr>_Vo</vt:lpstr>
      <vt:lpstr>_Vt</vt:lpstr>
      <vt:lpstr>N</vt:lpstr>
      <vt:lpstr>plot1</vt:lpstr>
      <vt:lpstr>theta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Ether</dc:creator>
  <cp:lastModifiedBy>Richard G. Topolewski</cp:lastModifiedBy>
  <dcterms:created xsi:type="dcterms:W3CDTF">2014-01-11T20:51:55Z</dcterms:created>
  <dcterms:modified xsi:type="dcterms:W3CDTF">2017-02-12T13:55:42Z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1cdae0e2-2846-4297-8b2a-bf3337dee51e</vt:lpwstr>
  </property>
</Properties>
</file>